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25" windowWidth="18195" windowHeight="11190" activeTab="2"/>
  </bookViews>
  <sheets>
    <sheet name="Роспись" sheetId="12" r:id="rId1"/>
    <sheet name="ГП" sheetId="11" r:id="rId2"/>
    <sheet name="Все источники_ППГ" sheetId="6" r:id="rId3"/>
  </sheets>
  <definedNames>
    <definedName name="_xlnm._FilterDatabase" localSheetId="0" hidden="1">Роспись!$A$7:$AC$1591</definedName>
    <definedName name="_xlnm.Print_Titles" localSheetId="2">'Все источники_ППГ'!$4:$6</definedName>
  </definedNames>
  <calcPr calcId="145621"/>
</workbook>
</file>

<file path=xl/calcChain.xml><?xml version="1.0" encoding="utf-8"?>
<calcChain xmlns="http://schemas.openxmlformats.org/spreadsheetml/2006/main">
  <c r="L871" i="6" l="1"/>
  <c r="O1011" i="6" l="1"/>
  <c r="N1011" i="6"/>
  <c r="M1011" i="6"/>
  <c r="L1011" i="6"/>
  <c r="K1011" i="6"/>
  <c r="J1011" i="6"/>
  <c r="O1005" i="6"/>
  <c r="N1005" i="6"/>
  <c r="M1005" i="6"/>
  <c r="L1005" i="6"/>
  <c r="K1005" i="6"/>
  <c r="J1005" i="6"/>
  <c r="O999" i="6"/>
  <c r="N999" i="6"/>
  <c r="M999" i="6"/>
  <c r="L999" i="6"/>
  <c r="K999" i="6"/>
  <c r="J999" i="6"/>
  <c r="U1012" i="6"/>
  <c r="S1012" i="6"/>
  <c r="T1012" i="6" s="1"/>
  <c r="U1011" i="6"/>
  <c r="S1011" i="6" s="1"/>
  <c r="T1011" i="6" s="1"/>
  <c r="U1010" i="6"/>
  <c r="S1010" i="6"/>
  <c r="T1010" i="6" s="1"/>
  <c r="U1009" i="6"/>
  <c r="S1009" i="6" s="1"/>
  <c r="T1009" i="6" s="1"/>
  <c r="U1008" i="6"/>
  <c r="S1008" i="6"/>
  <c r="T1008" i="6" s="1"/>
  <c r="U1007" i="6"/>
  <c r="S1007" i="6" s="1"/>
  <c r="T1007" i="6" s="1"/>
  <c r="U1006" i="6"/>
  <c r="S1006" i="6"/>
  <c r="T1006" i="6" s="1"/>
  <c r="U1005" i="6"/>
  <c r="S1005" i="6" s="1"/>
  <c r="T1005" i="6" s="1"/>
  <c r="U1004" i="6"/>
  <c r="S1004" i="6"/>
  <c r="T1004" i="6" s="1"/>
  <c r="U1003" i="6"/>
  <c r="S1003" i="6" s="1"/>
  <c r="T1003" i="6" s="1"/>
  <c r="U1002" i="6"/>
  <c r="S1002" i="6"/>
  <c r="T1002" i="6" s="1"/>
  <c r="U1001" i="6"/>
  <c r="S1001" i="6" s="1"/>
  <c r="T1001" i="6" s="1"/>
  <c r="U1000" i="6"/>
  <c r="S1000" i="6"/>
  <c r="T1000" i="6" s="1"/>
  <c r="U999" i="6"/>
  <c r="S999" i="6" s="1"/>
  <c r="T999" i="6" s="1"/>
  <c r="U998" i="6"/>
  <c r="S998" i="6"/>
  <c r="T998" i="6" s="1"/>
  <c r="U997" i="6"/>
  <c r="S997" i="6" s="1"/>
  <c r="T997" i="6" s="1"/>
  <c r="U996" i="6"/>
  <c r="S996" i="6"/>
  <c r="T996" i="6" s="1"/>
  <c r="U995" i="6"/>
  <c r="S995" i="6" s="1"/>
  <c r="T995" i="6" s="1"/>
  <c r="R996" i="6"/>
  <c r="R997" i="6" s="1"/>
  <c r="R998" i="6" s="1"/>
  <c r="R999" i="6" s="1"/>
  <c r="R1000" i="6" s="1"/>
  <c r="M1000" i="6" s="1"/>
  <c r="O985" i="6"/>
  <c r="N985" i="6"/>
  <c r="M985" i="6"/>
  <c r="L985" i="6"/>
  <c r="K985" i="6"/>
  <c r="J985" i="6"/>
  <c r="U986" i="6"/>
  <c r="S986" i="6" s="1"/>
  <c r="T986" i="6" s="1"/>
  <c r="U985" i="6"/>
  <c r="S985" i="6"/>
  <c r="T985" i="6" s="1"/>
  <c r="U984" i="6"/>
  <c r="S984" i="6" s="1"/>
  <c r="T984" i="6" s="1"/>
  <c r="U983" i="6"/>
  <c r="S983" i="6"/>
  <c r="T983" i="6" s="1"/>
  <c r="U982" i="6"/>
  <c r="S982" i="6" s="1"/>
  <c r="T982" i="6" s="1"/>
  <c r="U981" i="6"/>
  <c r="S981" i="6"/>
  <c r="T981" i="6" s="1"/>
  <c r="R982" i="6"/>
  <c r="R983" i="6" s="1"/>
  <c r="R984" i="6" s="1"/>
  <c r="R985" i="6" s="1"/>
  <c r="R986" i="6" s="1"/>
  <c r="O986" i="6" s="1"/>
  <c r="U978" i="6"/>
  <c r="S978" i="6"/>
  <c r="T978" i="6" s="1"/>
  <c r="U977" i="6"/>
  <c r="S977" i="6" s="1"/>
  <c r="T977" i="6" s="1"/>
  <c r="U976" i="6"/>
  <c r="S976" i="6"/>
  <c r="T976" i="6" s="1"/>
  <c r="U975" i="6"/>
  <c r="S975" i="6" s="1"/>
  <c r="T975" i="6" s="1"/>
  <c r="U974" i="6"/>
  <c r="S974" i="6"/>
  <c r="T974" i="6" s="1"/>
  <c r="U973" i="6"/>
  <c r="S973" i="6" s="1"/>
  <c r="T973" i="6" s="1"/>
  <c r="R973" i="6"/>
  <c r="R974" i="6" s="1"/>
  <c r="R975" i="6" s="1"/>
  <c r="R976" i="6" s="1"/>
  <c r="R977" i="6" s="1"/>
  <c r="R978" i="6" s="1"/>
  <c r="O971" i="6"/>
  <c r="N971" i="6"/>
  <c r="M971" i="6"/>
  <c r="L971" i="6"/>
  <c r="K971" i="6"/>
  <c r="J971" i="6"/>
  <c r="O965" i="6"/>
  <c r="N965" i="6"/>
  <c r="M965" i="6"/>
  <c r="L965" i="6"/>
  <c r="K965" i="6"/>
  <c r="J965" i="6"/>
  <c r="O959" i="6"/>
  <c r="N959" i="6"/>
  <c r="M959" i="6"/>
  <c r="L959" i="6"/>
  <c r="K959" i="6"/>
  <c r="J959" i="6"/>
  <c r="O953" i="6"/>
  <c r="N953" i="6"/>
  <c r="M953" i="6"/>
  <c r="L953" i="6"/>
  <c r="K953" i="6"/>
  <c r="J953" i="6"/>
  <c r="U972" i="6"/>
  <c r="S972" i="6"/>
  <c r="T972" i="6" s="1"/>
  <c r="U971" i="6"/>
  <c r="S971" i="6" s="1"/>
  <c r="T971" i="6" s="1"/>
  <c r="U970" i="6"/>
  <c r="S970" i="6"/>
  <c r="T970" i="6" s="1"/>
  <c r="U969" i="6"/>
  <c r="S969" i="6" s="1"/>
  <c r="T969" i="6" s="1"/>
  <c r="U968" i="6"/>
  <c r="S968" i="6"/>
  <c r="T968" i="6" s="1"/>
  <c r="U967" i="6"/>
  <c r="S967" i="6" s="1"/>
  <c r="T967" i="6" s="1"/>
  <c r="U966" i="6"/>
  <c r="S966" i="6"/>
  <c r="T966" i="6" s="1"/>
  <c r="U965" i="6"/>
  <c r="S965" i="6" s="1"/>
  <c r="T965" i="6" s="1"/>
  <c r="U964" i="6"/>
  <c r="S964" i="6"/>
  <c r="T964" i="6" s="1"/>
  <c r="U963" i="6"/>
  <c r="S963" i="6" s="1"/>
  <c r="T963" i="6" s="1"/>
  <c r="U962" i="6"/>
  <c r="S962" i="6"/>
  <c r="T962" i="6" s="1"/>
  <c r="U961" i="6"/>
  <c r="S961" i="6" s="1"/>
  <c r="T961" i="6" s="1"/>
  <c r="U960" i="6"/>
  <c r="S960" i="6"/>
  <c r="T960" i="6" s="1"/>
  <c r="U959" i="6"/>
  <c r="S959" i="6" s="1"/>
  <c r="T959" i="6" s="1"/>
  <c r="U958" i="6"/>
  <c r="S958" i="6"/>
  <c r="T958" i="6" s="1"/>
  <c r="U957" i="6"/>
  <c r="S957" i="6" s="1"/>
  <c r="T957" i="6" s="1"/>
  <c r="U956" i="6"/>
  <c r="S956" i="6"/>
  <c r="T956" i="6" s="1"/>
  <c r="U955" i="6"/>
  <c r="S955" i="6" s="1"/>
  <c r="T955" i="6" s="1"/>
  <c r="U954" i="6"/>
  <c r="S954" i="6"/>
  <c r="T954" i="6" s="1"/>
  <c r="U953" i="6"/>
  <c r="S953" i="6" s="1"/>
  <c r="T953" i="6" s="1"/>
  <c r="U952" i="6"/>
  <c r="S952" i="6"/>
  <c r="T952" i="6" s="1"/>
  <c r="U951" i="6"/>
  <c r="S951" i="6" s="1"/>
  <c r="T951" i="6" s="1"/>
  <c r="U950" i="6"/>
  <c r="S950" i="6"/>
  <c r="T950" i="6" s="1"/>
  <c r="U949" i="6"/>
  <c r="S949" i="6" s="1"/>
  <c r="T949" i="6" s="1"/>
  <c r="R950" i="6"/>
  <c r="R951" i="6" s="1"/>
  <c r="R952" i="6" s="1"/>
  <c r="R953" i="6" s="1"/>
  <c r="R954" i="6" s="1"/>
  <c r="R955" i="6" s="1"/>
  <c r="R956" i="6" s="1"/>
  <c r="R957" i="6" s="1"/>
  <c r="R958" i="6" s="1"/>
  <c r="R959" i="6" s="1"/>
  <c r="R960" i="6" s="1"/>
  <c r="R961" i="6" s="1"/>
  <c r="R962" i="6" s="1"/>
  <c r="R963" i="6" s="1"/>
  <c r="R964" i="6" s="1"/>
  <c r="R965" i="6" s="1"/>
  <c r="R966" i="6" s="1"/>
  <c r="R967" i="6" s="1"/>
  <c r="R968" i="6" s="1"/>
  <c r="R969" i="6" s="1"/>
  <c r="R970" i="6" s="1"/>
  <c r="R971" i="6" s="1"/>
  <c r="R972" i="6" s="1"/>
  <c r="O972" i="6" s="1"/>
  <c r="O940" i="6"/>
  <c r="N940" i="6"/>
  <c r="M940" i="6"/>
  <c r="L940" i="6"/>
  <c r="K940" i="6"/>
  <c r="J940" i="6"/>
  <c r="O934" i="6"/>
  <c r="N934" i="6"/>
  <c r="M934" i="6"/>
  <c r="L934" i="6"/>
  <c r="K934" i="6"/>
  <c r="J934" i="6"/>
  <c r="O928" i="6"/>
  <c r="N928" i="6"/>
  <c r="M928" i="6"/>
  <c r="L928" i="6"/>
  <c r="K928" i="6"/>
  <c r="J928" i="6"/>
  <c r="O922" i="6"/>
  <c r="N922" i="6"/>
  <c r="M922" i="6"/>
  <c r="L922" i="6"/>
  <c r="K922" i="6"/>
  <c r="J922" i="6"/>
  <c r="O916" i="6"/>
  <c r="N916" i="6"/>
  <c r="M916" i="6"/>
  <c r="L916" i="6"/>
  <c r="K916" i="6"/>
  <c r="J916" i="6"/>
  <c r="O910" i="6"/>
  <c r="N910" i="6"/>
  <c r="M910" i="6"/>
  <c r="L910" i="6"/>
  <c r="K910" i="6"/>
  <c r="J910" i="6"/>
  <c r="U941" i="6"/>
  <c r="S941" i="6"/>
  <c r="T941" i="6" s="1"/>
  <c r="U940" i="6"/>
  <c r="S940" i="6" s="1"/>
  <c r="T940" i="6" s="1"/>
  <c r="U939" i="6"/>
  <c r="S939" i="6"/>
  <c r="T939" i="6" s="1"/>
  <c r="U938" i="6"/>
  <c r="S938" i="6" s="1"/>
  <c r="T938" i="6" s="1"/>
  <c r="U937" i="6"/>
  <c r="S937" i="6"/>
  <c r="T937" i="6" s="1"/>
  <c r="U936" i="6"/>
  <c r="S936" i="6" s="1"/>
  <c r="T936" i="6" s="1"/>
  <c r="U935" i="6"/>
  <c r="S935" i="6"/>
  <c r="T935" i="6" s="1"/>
  <c r="U934" i="6"/>
  <c r="S934" i="6" s="1"/>
  <c r="T934" i="6" s="1"/>
  <c r="U933" i="6"/>
  <c r="S933" i="6"/>
  <c r="T933" i="6" s="1"/>
  <c r="U932" i="6"/>
  <c r="S932" i="6" s="1"/>
  <c r="T932" i="6" s="1"/>
  <c r="U931" i="6"/>
  <c r="S931" i="6"/>
  <c r="T931" i="6" s="1"/>
  <c r="U930" i="6"/>
  <c r="S930" i="6" s="1"/>
  <c r="T930" i="6" s="1"/>
  <c r="U929" i="6"/>
  <c r="S929" i="6"/>
  <c r="T929" i="6" s="1"/>
  <c r="U928" i="6"/>
  <c r="S928" i="6" s="1"/>
  <c r="T928" i="6" s="1"/>
  <c r="U927" i="6"/>
  <c r="S927" i="6"/>
  <c r="T927" i="6" s="1"/>
  <c r="U926" i="6"/>
  <c r="S926" i="6" s="1"/>
  <c r="T926" i="6" s="1"/>
  <c r="U925" i="6"/>
  <c r="S925" i="6"/>
  <c r="T925" i="6" s="1"/>
  <c r="U924" i="6"/>
  <c r="S924" i="6" s="1"/>
  <c r="T924" i="6" s="1"/>
  <c r="U923" i="6"/>
  <c r="S923" i="6"/>
  <c r="T923" i="6" s="1"/>
  <c r="U922" i="6"/>
  <c r="S922" i="6" s="1"/>
  <c r="T922" i="6" s="1"/>
  <c r="U921" i="6"/>
  <c r="S921" i="6"/>
  <c r="T921" i="6" s="1"/>
  <c r="U920" i="6"/>
  <c r="S920" i="6" s="1"/>
  <c r="T920" i="6" s="1"/>
  <c r="U919" i="6"/>
  <c r="S919" i="6"/>
  <c r="T919" i="6" s="1"/>
  <c r="U918" i="6"/>
  <c r="S918" i="6" s="1"/>
  <c r="T918" i="6" s="1"/>
  <c r="U917" i="6"/>
  <c r="S917" i="6"/>
  <c r="T917" i="6" s="1"/>
  <c r="U916" i="6"/>
  <c r="S916" i="6" s="1"/>
  <c r="T916" i="6" s="1"/>
  <c r="U915" i="6"/>
  <c r="S915" i="6"/>
  <c r="T915" i="6" s="1"/>
  <c r="U914" i="6"/>
  <c r="S914" i="6" s="1"/>
  <c r="T914" i="6" s="1"/>
  <c r="U913" i="6"/>
  <c r="S913" i="6"/>
  <c r="T913" i="6" s="1"/>
  <c r="U912" i="6"/>
  <c r="S912" i="6" s="1"/>
  <c r="T912" i="6" s="1"/>
  <c r="U911" i="6"/>
  <c r="S911" i="6"/>
  <c r="T911" i="6" s="1"/>
  <c r="U910" i="6"/>
  <c r="S910" i="6" s="1"/>
  <c r="T910" i="6" s="1"/>
  <c r="U909" i="6"/>
  <c r="S909" i="6"/>
  <c r="T909" i="6" s="1"/>
  <c r="U908" i="6"/>
  <c r="S908" i="6" s="1"/>
  <c r="T908" i="6" s="1"/>
  <c r="U907" i="6"/>
  <c r="S907" i="6" s="1"/>
  <c r="T907" i="6" s="1"/>
  <c r="R907" i="6"/>
  <c r="R908" i="6" s="1"/>
  <c r="R909" i="6" s="1"/>
  <c r="R910" i="6" s="1"/>
  <c r="R911" i="6" s="1"/>
  <c r="R912" i="6" s="1"/>
  <c r="R913" i="6" s="1"/>
  <c r="R914" i="6" s="1"/>
  <c r="R915" i="6" s="1"/>
  <c r="R916" i="6" s="1"/>
  <c r="R917" i="6" s="1"/>
  <c r="R918" i="6" s="1"/>
  <c r="R919" i="6" s="1"/>
  <c r="R920" i="6" s="1"/>
  <c r="R921" i="6" s="1"/>
  <c r="R922" i="6" s="1"/>
  <c r="R923" i="6" s="1"/>
  <c r="R924" i="6" s="1"/>
  <c r="R925" i="6" s="1"/>
  <c r="R926" i="6" s="1"/>
  <c r="R927" i="6" s="1"/>
  <c r="R928" i="6" s="1"/>
  <c r="R929" i="6" s="1"/>
  <c r="R930" i="6" s="1"/>
  <c r="R931" i="6" s="1"/>
  <c r="R932" i="6" s="1"/>
  <c r="R933" i="6" s="1"/>
  <c r="R934" i="6" s="1"/>
  <c r="R935" i="6" s="1"/>
  <c r="R936" i="6" s="1"/>
  <c r="R937" i="6" s="1"/>
  <c r="R938" i="6" s="1"/>
  <c r="R939" i="6" s="1"/>
  <c r="R940" i="6" s="1"/>
  <c r="R941" i="6" s="1"/>
  <c r="O941" i="6" s="1"/>
  <c r="U906" i="6"/>
  <c r="T906" i="6"/>
  <c r="S906" i="6"/>
  <c r="O885" i="6"/>
  <c r="N885" i="6"/>
  <c r="M885" i="6"/>
  <c r="L885" i="6"/>
  <c r="K885" i="6"/>
  <c r="J885" i="6"/>
  <c r="O879" i="6"/>
  <c r="N879" i="6"/>
  <c r="M879" i="6"/>
  <c r="L879" i="6"/>
  <c r="K879" i="6"/>
  <c r="J879" i="6"/>
  <c r="O873" i="6"/>
  <c r="N873" i="6"/>
  <c r="M873" i="6"/>
  <c r="L873" i="6"/>
  <c r="K873" i="6"/>
  <c r="J873" i="6"/>
  <c r="O867" i="6"/>
  <c r="N867" i="6"/>
  <c r="M867" i="6"/>
  <c r="L867" i="6"/>
  <c r="K867" i="6"/>
  <c r="J867" i="6"/>
  <c r="O861" i="6"/>
  <c r="N861" i="6"/>
  <c r="M861" i="6"/>
  <c r="L861" i="6"/>
  <c r="K861" i="6"/>
  <c r="J861" i="6"/>
  <c r="O855" i="6"/>
  <c r="N855" i="6"/>
  <c r="M855" i="6"/>
  <c r="L855" i="6"/>
  <c r="K855" i="6"/>
  <c r="J855" i="6"/>
  <c r="O849" i="6"/>
  <c r="N849" i="6"/>
  <c r="M849" i="6"/>
  <c r="L849" i="6"/>
  <c r="K849" i="6"/>
  <c r="J849" i="6"/>
  <c r="O843" i="6"/>
  <c r="N843" i="6"/>
  <c r="M843" i="6"/>
  <c r="L843" i="6"/>
  <c r="K843" i="6"/>
  <c r="J843" i="6"/>
  <c r="O837" i="6"/>
  <c r="N837" i="6"/>
  <c r="M837" i="6"/>
  <c r="L837" i="6"/>
  <c r="K837" i="6"/>
  <c r="J837" i="6"/>
  <c r="O831" i="6"/>
  <c r="N831" i="6"/>
  <c r="M831" i="6"/>
  <c r="L831" i="6"/>
  <c r="K831" i="6"/>
  <c r="J831" i="6"/>
  <c r="O825" i="6"/>
  <c r="N825" i="6"/>
  <c r="M825" i="6"/>
  <c r="L825" i="6"/>
  <c r="K825" i="6"/>
  <c r="J825" i="6"/>
  <c r="O819" i="6"/>
  <c r="N819" i="6"/>
  <c r="M819" i="6"/>
  <c r="L819" i="6"/>
  <c r="K819" i="6"/>
  <c r="J819" i="6"/>
  <c r="O813" i="6"/>
  <c r="N813" i="6"/>
  <c r="M813" i="6"/>
  <c r="L813" i="6"/>
  <c r="K813" i="6"/>
  <c r="J813" i="6"/>
  <c r="O807" i="6"/>
  <c r="N807" i="6"/>
  <c r="M807" i="6"/>
  <c r="L807" i="6"/>
  <c r="K807" i="6"/>
  <c r="J807" i="6"/>
  <c r="O801" i="6"/>
  <c r="N801" i="6"/>
  <c r="M801" i="6"/>
  <c r="L801" i="6"/>
  <c r="K801" i="6"/>
  <c r="J801" i="6"/>
  <c r="O795" i="6"/>
  <c r="N795" i="6"/>
  <c r="M795" i="6"/>
  <c r="L795" i="6"/>
  <c r="K795" i="6"/>
  <c r="J795" i="6"/>
  <c r="O789" i="6"/>
  <c r="N789" i="6"/>
  <c r="M789" i="6"/>
  <c r="L789" i="6"/>
  <c r="K789" i="6"/>
  <c r="J789" i="6"/>
  <c r="O783" i="6"/>
  <c r="N783" i="6"/>
  <c r="M783" i="6"/>
  <c r="L783" i="6"/>
  <c r="K783" i="6"/>
  <c r="J783" i="6"/>
  <c r="O777" i="6"/>
  <c r="N777" i="6"/>
  <c r="M777" i="6"/>
  <c r="L777" i="6"/>
  <c r="K777" i="6"/>
  <c r="J777" i="6"/>
  <c r="O771" i="6"/>
  <c r="N771" i="6"/>
  <c r="M771" i="6"/>
  <c r="L771" i="6"/>
  <c r="K771" i="6"/>
  <c r="J771" i="6"/>
  <c r="O765" i="6"/>
  <c r="N765" i="6"/>
  <c r="M765" i="6"/>
  <c r="L765" i="6"/>
  <c r="K765" i="6"/>
  <c r="J765" i="6"/>
  <c r="O759" i="6"/>
  <c r="N759" i="6"/>
  <c r="M759" i="6"/>
  <c r="L759" i="6"/>
  <c r="K759" i="6"/>
  <c r="J759" i="6"/>
  <c r="O753" i="6"/>
  <c r="N753" i="6"/>
  <c r="M753" i="6"/>
  <c r="L753" i="6"/>
  <c r="K753" i="6"/>
  <c r="J753" i="6"/>
  <c r="O747" i="6"/>
  <c r="N747" i="6"/>
  <c r="M747" i="6"/>
  <c r="L747" i="6"/>
  <c r="K747" i="6"/>
  <c r="J747" i="6"/>
  <c r="O741" i="6"/>
  <c r="N741" i="6"/>
  <c r="M741" i="6"/>
  <c r="L741" i="6"/>
  <c r="K741" i="6"/>
  <c r="J741" i="6"/>
  <c r="O735" i="6"/>
  <c r="N735" i="6"/>
  <c r="M735" i="6"/>
  <c r="L735" i="6"/>
  <c r="K735" i="6"/>
  <c r="J735" i="6"/>
  <c r="U886" i="6"/>
  <c r="S886" i="6"/>
  <c r="T886" i="6" s="1"/>
  <c r="U885" i="6"/>
  <c r="S885" i="6" s="1"/>
  <c r="T885" i="6" s="1"/>
  <c r="U884" i="6"/>
  <c r="S884" i="6"/>
  <c r="T884" i="6" s="1"/>
  <c r="U883" i="6"/>
  <c r="S883" i="6" s="1"/>
  <c r="T883" i="6" s="1"/>
  <c r="U882" i="6"/>
  <c r="S882" i="6"/>
  <c r="T882" i="6" s="1"/>
  <c r="U881" i="6"/>
  <c r="S881" i="6" s="1"/>
  <c r="T881" i="6" s="1"/>
  <c r="U880" i="6"/>
  <c r="S880" i="6"/>
  <c r="T880" i="6" s="1"/>
  <c r="U879" i="6"/>
  <c r="S879" i="6" s="1"/>
  <c r="T879" i="6" s="1"/>
  <c r="U878" i="6"/>
  <c r="S878" i="6"/>
  <c r="T878" i="6" s="1"/>
  <c r="U877" i="6"/>
  <c r="S877" i="6" s="1"/>
  <c r="T877" i="6" s="1"/>
  <c r="U876" i="6"/>
  <c r="S876" i="6"/>
  <c r="T876" i="6" s="1"/>
  <c r="U875" i="6"/>
  <c r="S875" i="6" s="1"/>
  <c r="T875" i="6" s="1"/>
  <c r="U874" i="6"/>
  <c r="S874" i="6"/>
  <c r="T874" i="6" s="1"/>
  <c r="U873" i="6"/>
  <c r="S873" i="6" s="1"/>
  <c r="T873" i="6" s="1"/>
  <c r="U872" i="6"/>
  <c r="S872" i="6"/>
  <c r="T872" i="6" s="1"/>
  <c r="U871" i="6"/>
  <c r="S871" i="6" s="1"/>
  <c r="T871" i="6" s="1"/>
  <c r="U870" i="6"/>
  <c r="S870" i="6"/>
  <c r="T870" i="6" s="1"/>
  <c r="U869" i="6"/>
  <c r="S869" i="6" s="1"/>
  <c r="T869" i="6" s="1"/>
  <c r="U868" i="6"/>
  <c r="S868" i="6"/>
  <c r="T868" i="6" s="1"/>
  <c r="U867" i="6"/>
  <c r="S867" i="6" s="1"/>
  <c r="T867" i="6" s="1"/>
  <c r="U866" i="6"/>
  <c r="S866" i="6"/>
  <c r="T866" i="6" s="1"/>
  <c r="U865" i="6"/>
  <c r="S865" i="6" s="1"/>
  <c r="T865" i="6" s="1"/>
  <c r="U864" i="6"/>
  <c r="S864" i="6"/>
  <c r="T864" i="6" s="1"/>
  <c r="U863" i="6"/>
  <c r="S863" i="6" s="1"/>
  <c r="T863" i="6" s="1"/>
  <c r="U862" i="6"/>
  <c r="S862" i="6"/>
  <c r="T862" i="6" s="1"/>
  <c r="U861" i="6"/>
  <c r="S861" i="6" s="1"/>
  <c r="T861" i="6" s="1"/>
  <c r="U860" i="6"/>
  <c r="S860" i="6"/>
  <c r="T860" i="6" s="1"/>
  <c r="U859" i="6"/>
  <c r="S859" i="6" s="1"/>
  <c r="T859" i="6" s="1"/>
  <c r="U858" i="6"/>
  <c r="S858" i="6"/>
  <c r="T858" i="6" s="1"/>
  <c r="U857" i="6"/>
  <c r="S857" i="6" s="1"/>
  <c r="T857" i="6" s="1"/>
  <c r="U856" i="6"/>
  <c r="S856" i="6"/>
  <c r="T856" i="6" s="1"/>
  <c r="U855" i="6"/>
  <c r="S855" i="6" s="1"/>
  <c r="T855" i="6" s="1"/>
  <c r="U854" i="6"/>
  <c r="S854" i="6"/>
  <c r="T854" i="6" s="1"/>
  <c r="U853" i="6"/>
  <c r="S853" i="6" s="1"/>
  <c r="T853" i="6" s="1"/>
  <c r="U852" i="6"/>
  <c r="T852" i="6"/>
  <c r="S852" i="6"/>
  <c r="U851" i="6"/>
  <c r="S851" i="6"/>
  <c r="T851" i="6" s="1"/>
  <c r="U850" i="6"/>
  <c r="S850" i="6" s="1"/>
  <c r="T850" i="6" s="1"/>
  <c r="U849" i="6"/>
  <c r="S849" i="6"/>
  <c r="T849" i="6" s="1"/>
  <c r="U848" i="6"/>
  <c r="S848" i="6"/>
  <c r="T848" i="6" s="1"/>
  <c r="U847" i="6"/>
  <c r="S847" i="6"/>
  <c r="T847" i="6" s="1"/>
  <c r="U846" i="6"/>
  <c r="S846" i="6" s="1"/>
  <c r="T846" i="6" s="1"/>
  <c r="U845" i="6"/>
  <c r="S845" i="6"/>
  <c r="T845" i="6" s="1"/>
  <c r="U844" i="6"/>
  <c r="S844" i="6"/>
  <c r="T844" i="6" s="1"/>
  <c r="U843" i="6"/>
  <c r="S843" i="6"/>
  <c r="T843" i="6" s="1"/>
  <c r="U842" i="6"/>
  <c r="S842" i="6" s="1"/>
  <c r="T842" i="6" s="1"/>
  <c r="U841" i="6"/>
  <c r="S841" i="6"/>
  <c r="T841" i="6" s="1"/>
  <c r="U840" i="6"/>
  <c r="S840" i="6"/>
  <c r="T840" i="6" s="1"/>
  <c r="U839" i="6"/>
  <c r="S839" i="6"/>
  <c r="T839" i="6" s="1"/>
  <c r="U838" i="6"/>
  <c r="S838" i="6" s="1"/>
  <c r="T838" i="6" s="1"/>
  <c r="U837" i="6"/>
  <c r="S837" i="6"/>
  <c r="T837" i="6" s="1"/>
  <c r="U836" i="6"/>
  <c r="S836" i="6"/>
  <c r="T836" i="6" s="1"/>
  <c r="U835" i="6"/>
  <c r="S835" i="6"/>
  <c r="T835" i="6" s="1"/>
  <c r="U834" i="6"/>
  <c r="S834" i="6"/>
  <c r="T834" i="6" s="1"/>
  <c r="U833" i="6"/>
  <c r="S833" i="6" s="1"/>
  <c r="T833" i="6" s="1"/>
  <c r="U832" i="6"/>
  <c r="S832" i="6" s="1"/>
  <c r="T832" i="6"/>
  <c r="U831" i="6"/>
  <c r="S831" i="6" s="1"/>
  <c r="T831" i="6" s="1"/>
  <c r="U830" i="6"/>
  <c r="S830" i="6"/>
  <c r="T830" i="6" s="1"/>
  <c r="U829" i="6"/>
  <c r="S829" i="6" s="1"/>
  <c r="T829" i="6" s="1"/>
  <c r="U828" i="6"/>
  <c r="S828" i="6"/>
  <c r="T828" i="6" s="1"/>
  <c r="U827" i="6"/>
  <c r="S827" i="6"/>
  <c r="T827" i="6" s="1"/>
  <c r="U826" i="6"/>
  <c r="S826" i="6"/>
  <c r="T826" i="6" s="1"/>
  <c r="U825" i="6"/>
  <c r="S825" i="6" s="1"/>
  <c r="T825" i="6" s="1"/>
  <c r="U824" i="6"/>
  <c r="S824" i="6"/>
  <c r="T824" i="6" s="1"/>
  <c r="U823" i="6"/>
  <c r="S823" i="6"/>
  <c r="T823" i="6" s="1"/>
  <c r="U822" i="6"/>
  <c r="S822" i="6" s="1"/>
  <c r="T822" i="6" s="1"/>
  <c r="U821" i="6"/>
  <c r="S821" i="6" s="1"/>
  <c r="T821" i="6" s="1"/>
  <c r="U820" i="6"/>
  <c r="S820" i="6" s="1"/>
  <c r="T820" i="6" s="1"/>
  <c r="U819" i="6"/>
  <c r="S819" i="6" s="1"/>
  <c r="T819" i="6" s="1"/>
  <c r="U818" i="6"/>
  <c r="S818" i="6" s="1"/>
  <c r="T818" i="6" s="1"/>
  <c r="U817" i="6"/>
  <c r="S817" i="6"/>
  <c r="T817" i="6" s="1"/>
  <c r="U816" i="6"/>
  <c r="S816" i="6"/>
  <c r="T816" i="6" s="1"/>
  <c r="U815" i="6"/>
  <c r="S815" i="6"/>
  <c r="T815" i="6" s="1"/>
  <c r="U814" i="6"/>
  <c r="S814" i="6" s="1"/>
  <c r="T814" i="6" s="1"/>
  <c r="U813" i="6"/>
  <c r="S813" i="6" s="1"/>
  <c r="T813" i="6" s="1"/>
  <c r="U812" i="6"/>
  <c r="S812" i="6" s="1"/>
  <c r="T812" i="6" s="1"/>
  <c r="U811" i="6"/>
  <c r="S811" i="6" s="1"/>
  <c r="T811" i="6" s="1"/>
  <c r="U810" i="6"/>
  <c r="S810" i="6" s="1"/>
  <c r="T810" i="6" s="1"/>
  <c r="U809" i="6"/>
  <c r="S809" i="6"/>
  <c r="T809" i="6" s="1"/>
  <c r="U808" i="6"/>
  <c r="S808" i="6"/>
  <c r="T808" i="6" s="1"/>
  <c r="U807" i="6"/>
  <c r="S807" i="6"/>
  <c r="T807" i="6" s="1"/>
  <c r="U806" i="6"/>
  <c r="S806" i="6" s="1"/>
  <c r="T806" i="6" s="1"/>
  <c r="U805" i="6"/>
  <c r="S805" i="6" s="1"/>
  <c r="T805" i="6" s="1"/>
  <c r="U804" i="6"/>
  <c r="S804" i="6" s="1"/>
  <c r="T804" i="6" s="1"/>
  <c r="U803" i="6"/>
  <c r="S803" i="6" s="1"/>
  <c r="T803" i="6"/>
  <c r="U802" i="6"/>
  <c r="S802" i="6"/>
  <c r="T802" i="6" s="1"/>
  <c r="U801" i="6"/>
  <c r="S801" i="6"/>
  <c r="T801" i="6" s="1"/>
  <c r="U800" i="6"/>
  <c r="S800" i="6"/>
  <c r="T800" i="6" s="1"/>
  <c r="U799" i="6"/>
  <c r="S799" i="6" s="1"/>
  <c r="T799" i="6" s="1"/>
  <c r="U798" i="6"/>
  <c r="S798" i="6" s="1"/>
  <c r="T798" i="6" s="1"/>
  <c r="U797" i="6"/>
  <c r="S797" i="6" s="1"/>
  <c r="T797" i="6"/>
  <c r="U796" i="6"/>
  <c r="S796" i="6"/>
  <c r="T796" i="6" s="1"/>
  <c r="U795" i="6"/>
  <c r="S795" i="6"/>
  <c r="T795" i="6" s="1"/>
  <c r="U794" i="6"/>
  <c r="S794" i="6" s="1"/>
  <c r="T794" i="6" s="1"/>
  <c r="U793" i="6"/>
  <c r="S793" i="6"/>
  <c r="T793" i="6" s="1"/>
  <c r="U792" i="6"/>
  <c r="S792" i="6"/>
  <c r="T792" i="6" s="1"/>
  <c r="U791" i="6"/>
  <c r="S791" i="6"/>
  <c r="T791" i="6" s="1"/>
  <c r="U790" i="6"/>
  <c r="S790" i="6" s="1"/>
  <c r="T790" i="6" s="1"/>
  <c r="U789" i="6"/>
  <c r="S789" i="6" s="1"/>
  <c r="T789" i="6" s="1"/>
  <c r="U788" i="6"/>
  <c r="S788" i="6" s="1"/>
  <c r="T788" i="6" s="1"/>
  <c r="U787" i="6"/>
  <c r="S787" i="6"/>
  <c r="T787" i="6" s="1"/>
  <c r="U786" i="6"/>
  <c r="S786" i="6"/>
  <c r="T786" i="6" s="1"/>
  <c r="U785" i="6"/>
  <c r="S785" i="6"/>
  <c r="T785" i="6" s="1"/>
  <c r="U784" i="6"/>
  <c r="S784" i="6"/>
  <c r="T784" i="6" s="1"/>
  <c r="U783" i="6"/>
  <c r="S783" i="6"/>
  <c r="T783" i="6" s="1"/>
  <c r="U782" i="6"/>
  <c r="S782" i="6" s="1"/>
  <c r="T782" i="6" s="1"/>
  <c r="U781" i="6"/>
  <c r="S781" i="6" s="1"/>
  <c r="T781" i="6"/>
  <c r="U780" i="6"/>
  <c r="S780" i="6"/>
  <c r="T780" i="6" s="1"/>
  <c r="U779" i="6"/>
  <c r="S779" i="6" s="1"/>
  <c r="T779" i="6" s="1"/>
  <c r="U778" i="6"/>
  <c r="S778" i="6"/>
  <c r="T778" i="6" s="1"/>
  <c r="U777" i="6"/>
  <c r="S777" i="6"/>
  <c r="T777" i="6" s="1"/>
  <c r="U776" i="6"/>
  <c r="S776" i="6"/>
  <c r="T776" i="6" s="1"/>
  <c r="U775" i="6"/>
  <c r="S775" i="6"/>
  <c r="T775" i="6" s="1"/>
  <c r="U774" i="6"/>
  <c r="S774" i="6" s="1"/>
  <c r="T774" i="6" s="1"/>
  <c r="U773" i="6"/>
  <c r="S773" i="6" s="1"/>
  <c r="T773" i="6" s="1"/>
  <c r="U772" i="6"/>
  <c r="S772" i="6"/>
  <c r="T772" i="6" s="1"/>
  <c r="U771" i="6"/>
  <c r="S771" i="6" s="1"/>
  <c r="T771" i="6" s="1"/>
  <c r="U770" i="6"/>
  <c r="S770" i="6"/>
  <c r="T770" i="6" s="1"/>
  <c r="U769" i="6"/>
  <c r="S769" i="6"/>
  <c r="T769" i="6" s="1"/>
  <c r="U768" i="6"/>
  <c r="S768" i="6" s="1"/>
  <c r="T768" i="6" s="1"/>
  <c r="U767" i="6"/>
  <c r="S767" i="6" s="1"/>
  <c r="T767" i="6" s="1"/>
  <c r="U766" i="6"/>
  <c r="S766" i="6" s="1"/>
  <c r="T766" i="6" s="1"/>
  <c r="U765" i="6"/>
  <c r="S765" i="6"/>
  <c r="T765" i="6" s="1"/>
  <c r="U764" i="6"/>
  <c r="S764" i="6"/>
  <c r="T764" i="6" s="1"/>
  <c r="U763" i="6"/>
  <c r="S763" i="6" s="1"/>
  <c r="T763" i="6" s="1"/>
  <c r="U762" i="6"/>
  <c r="T762" i="6"/>
  <c r="S762" i="6"/>
  <c r="U761" i="6"/>
  <c r="S761" i="6"/>
  <c r="T761" i="6" s="1"/>
  <c r="U760" i="6"/>
  <c r="S760" i="6" s="1"/>
  <c r="T760" i="6" s="1"/>
  <c r="U759" i="6"/>
  <c r="S759" i="6" s="1"/>
  <c r="T759" i="6" s="1"/>
  <c r="U758" i="6"/>
  <c r="S758" i="6" s="1"/>
  <c r="T758" i="6" s="1"/>
  <c r="U757" i="6"/>
  <c r="S757" i="6"/>
  <c r="T757" i="6" s="1"/>
  <c r="U756" i="6"/>
  <c r="S756" i="6"/>
  <c r="T756" i="6" s="1"/>
  <c r="U755" i="6"/>
  <c r="S755" i="6" s="1"/>
  <c r="T755" i="6" s="1"/>
  <c r="U754" i="6"/>
  <c r="T754" i="6"/>
  <c r="S754" i="6"/>
  <c r="U753" i="6"/>
  <c r="S753" i="6"/>
  <c r="T753" i="6" s="1"/>
  <c r="U752" i="6"/>
  <c r="S752" i="6" s="1"/>
  <c r="T752" i="6" s="1"/>
  <c r="U751" i="6"/>
  <c r="S751" i="6" s="1"/>
  <c r="T751" i="6" s="1"/>
  <c r="U750" i="6"/>
  <c r="S750" i="6" s="1"/>
  <c r="T750" i="6" s="1"/>
  <c r="U749" i="6"/>
  <c r="S749" i="6"/>
  <c r="T749" i="6" s="1"/>
  <c r="U748" i="6"/>
  <c r="S748" i="6"/>
  <c r="T748" i="6" s="1"/>
  <c r="U747" i="6"/>
  <c r="S747" i="6" s="1"/>
  <c r="T747" i="6" s="1"/>
  <c r="U746" i="6"/>
  <c r="T746" i="6"/>
  <c r="S746" i="6"/>
  <c r="U745" i="6"/>
  <c r="S745" i="6"/>
  <c r="T745" i="6" s="1"/>
  <c r="U744" i="6"/>
  <c r="S744" i="6" s="1"/>
  <c r="T744" i="6" s="1"/>
  <c r="U743" i="6"/>
  <c r="S743" i="6" s="1"/>
  <c r="T743" i="6" s="1"/>
  <c r="U742" i="6"/>
  <c r="S742" i="6" s="1"/>
  <c r="T742" i="6" s="1"/>
  <c r="U741" i="6"/>
  <c r="S741" i="6"/>
  <c r="T741" i="6" s="1"/>
  <c r="U740" i="6"/>
  <c r="S740" i="6"/>
  <c r="T740" i="6" s="1"/>
  <c r="U739" i="6"/>
  <c r="S739" i="6" s="1"/>
  <c r="T739" i="6" s="1"/>
  <c r="U738" i="6"/>
  <c r="T738" i="6"/>
  <c r="S738" i="6"/>
  <c r="U737" i="6"/>
  <c r="S737" i="6"/>
  <c r="T737" i="6" s="1"/>
  <c r="U736" i="6"/>
  <c r="S736" i="6" s="1"/>
  <c r="T736" i="6" s="1"/>
  <c r="U735" i="6"/>
  <c r="T735" i="6"/>
  <c r="S735" i="6"/>
  <c r="U734" i="6"/>
  <c r="S734" i="6" s="1"/>
  <c r="T734" i="6" s="1"/>
  <c r="U733" i="6"/>
  <c r="T733" i="6"/>
  <c r="S733" i="6"/>
  <c r="U732" i="6"/>
  <c r="S732" i="6" s="1"/>
  <c r="T732" i="6" s="1"/>
  <c r="U731" i="6"/>
  <c r="T731" i="6"/>
  <c r="S731" i="6"/>
  <c r="R732" i="6"/>
  <c r="R733" i="6" s="1"/>
  <c r="O733" i="6" s="1"/>
  <c r="O721" i="6"/>
  <c r="N721" i="6"/>
  <c r="M721" i="6"/>
  <c r="L721" i="6"/>
  <c r="K721" i="6"/>
  <c r="J721" i="6"/>
  <c r="O715" i="6"/>
  <c r="N715" i="6"/>
  <c r="M715" i="6"/>
  <c r="L715" i="6"/>
  <c r="K715" i="6"/>
  <c r="J715" i="6"/>
  <c r="O709" i="6"/>
  <c r="N709" i="6"/>
  <c r="M709" i="6"/>
  <c r="L709" i="6"/>
  <c r="K709" i="6"/>
  <c r="J709" i="6"/>
  <c r="O703" i="6"/>
  <c r="N703" i="6"/>
  <c r="M703" i="6"/>
  <c r="L703" i="6"/>
  <c r="K703" i="6"/>
  <c r="J703" i="6"/>
  <c r="O697" i="6"/>
  <c r="N697" i="6"/>
  <c r="M697" i="6"/>
  <c r="L697" i="6"/>
  <c r="K697" i="6"/>
  <c r="J697" i="6"/>
  <c r="O691" i="6"/>
  <c r="N691" i="6"/>
  <c r="M691" i="6"/>
  <c r="L691" i="6"/>
  <c r="K691" i="6"/>
  <c r="J691" i="6"/>
  <c r="O685" i="6"/>
  <c r="N685" i="6"/>
  <c r="M685" i="6"/>
  <c r="L685" i="6"/>
  <c r="K685" i="6"/>
  <c r="J685" i="6"/>
  <c r="O679" i="6"/>
  <c r="N679" i="6"/>
  <c r="M679" i="6"/>
  <c r="L679" i="6"/>
  <c r="K679" i="6"/>
  <c r="J679" i="6"/>
  <c r="O673" i="6"/>
  <c r="N673" i="6"/>
  <c r="M673" i="6"/>
  <c r="L673" i="6"/>
  <c r="K673" i="6"/>
  <c r="J673" i="6"/>
  <c r="O667" i="6"/>
  <c r="N667" i="6"/>
  <c r="M667" i="6"/>
  <c r="L667" i="6"/>
  <c r="K667" i="6"/>
  <c r="J667" i="6"/>
  <c r="O661" i="6"/>
  <c r="N661" i="6"/>
  <c r="M661" i="6"/>
  <c r="L661" i="6"/>
  <c r="K661" i="6"/>
  <c r="J661" i="6"/>
  <c r="O655" i="6"/>
  <c r="N655" i="6"/>
  <c r="M655" i="6"/>
  <c r="L655" i="6"/>
  <c r="K655" i="6"/>
  <c r="J655" i="6"/>
  <c r="O649" i="6"/>
  <c r="N649" i="6"/>
  <c r="M649" i="6"/>
  <c r="L649" i="6"/>
  <c r="K649" i="6"/>
  <c r="J649" i="6"/>
  <c r="O643" i="6"/>
  <c r="N643" i="6"/>
  <c r="M643" i="6"/>
  <c r="L643" i="6"/>
  <c r="K643" i="6"/>
  <c r="J643" i="6"/>
  <c r="O637" i="6"/>
  <c r="N637" i="6"/>
  <c r="M637" i="6"/>
  <c r="L637" i="6"/>
  <c r="K637" i="6"/>
  <c r="J637" i="6"/>
  <c r="O631" i="6"/>
  <c r="N631" i="6"/>
  <c r="M631" i="6"/>
  <c r="L631" i="6"/>
  <c r="K631" i="6"/>
  <c r="J631" i="6"/>
  <c r="O625" i="6"/>
  <c r="N625" i="6"/>
  <c r="M625" i="6"/>
  <c r="L625" i="6"/>
  <c r="K625" i="6"/>
  <c r="J625" i="6"/>
  <c r="O619" i="6"/>
  <c r="N619" i="6"/>
  <c r="M619" i="6"/>
  <c r="L619" i="6"/>
  <c r="K619" i="6"/>
  <c r="J619" i="6"/>
  <c r="O613" i="6"/>
  <c r="N613" i="6"/>
  <c r="M613" i="6"/>
  <c r="L613" i="6"/>
  <c r="K613" i="6"/>
  <c r="J613" i="6"/>
  <c r="O607" i="6"/>
  <c r="N607" i="6"/>
  <c r="M607" i="6"/>
  <c r="L607" i="6"/>
  <c r="K607" i="6"/>
  <c r="J607" i="6"/>
  <c r="O601" i="6"/>
  <c r="N601" i="6"/>
  <c r="M601" i="6"/>
  <c r="L601" i="6"/>
  <c r="K601" i="6"/>
  <c r="J601" i="6"/>
  <c r="O595" i="6"/>
  <c r="N595" i="6"/>
  <c r="M595" i="6"/>
  <c r="L595" i="6"/>
  <c r="K595" i="6"/>
  <c r="J595" i="6"/>
  <c r="O589" i="6"/>
  <c r="N589" i="6"/>
  <c r="M589" i="6"/>
  <c r="L589" i="6"/>
  <c r="K589" i="6"/>
  <c r="J589" i="6"/>
  <c r="L584" i="6"/>
  <c r="O583" i="6"/>
  <c r="N583" i="6"/>
  <c r="M583" i="6"/>
  <c r="L583" i="6"/>
  <c r="K583" i="6"/>
  <c r="J583" i="6"/>
  <c r="L582" i="6"/>
  <c r="N581" i="6"/>
  <c r="J581" i="6"/>
  <c r="L580" i="6"/>
  <c r="U722" i="6"/>
  <c r="S722" i="6" s="1"/>
  <c r="T722" i="6" s="1"/>
  <c r="U721" i="6"/>
  <c r="S721" i="6"/>
  <c r="T721" i="6" s="1"/>
  <c r="U720" i="6"/>
  <c r="S720" i="6" s="1"/>
  <c r="T720" i="6" s="1"/>
  <c r="U719" i="6"/>
  <c r="S719" i="6"/>
  <c r="T719" i="6" s="1"/>
  <c r="U718" i="6"/>
  <c r="S718" i="6" s="1"/>
  <c r="T718" i="6" s="1"/>
  <c r="U717" i="6"/>
  <c r="S717" i="6"/>
  <c r="T717" i="6" s="1"/>
  <c r="U716" i="6"/>
  <c r="S716" i="6" s="1"/>
  <c r="T716" i="6"/>
  <c r="U715" i="6"/>
  <c r="S715" i="6"/>
  <c r="T715" i="6" s="1"/>
  <c r="U714" i="6"/>
  <c r="S714" i="6" s="1"/>
  <c r="T714" i="6" s="1"/>
  <c r="U713" i="6"/>
  <c r="S713" i="6"/>
  <c r="T713" i="6" s="1"/>
  <c r="U712" i="6"/>
  <c r="S712" i="6" s="1"/>
  <c r="T712" i="6" s="1"/>
  <c r="U711" i="6"/>
  <c r="S711" i="6"/>
  <c r="T711" i="6" s="1"/>
  <c r="U710" i="6"/>
  <c r="S710" i="6" s="1"/>
  <c r="T710" i="6"/>
  <c r="U709" i="6"/>
  <c r="S709" i="6"/>
  <c r="T709" i="6" s="1"/>
  <c r="U708" i="6"/>
  <c r="S708" i="6" s="1"/>
  <c r="T708" i="6" s="1"/>
  <c r="U707" i="6"/>
  <c r="S707" i="6"/>
  <c r="T707" i="6" s="1"/>
  <c r="U706" i="6"/>
  <c r="S706" i="6" s="1"/>
  <c r="T706" i="6" s="1"/>
  <c r="U705" i="6"/>
  <c r="S705" i="6"/>
  <c r="T705" i="6" s="1"/>
  <c r="U704" i="6"/>
  <c r="S704" i="6" s="1"/>
  <c r="T704" i="6"/>
  <c r="U703" i="6"/>
  <c r="S703" i="6"/>
  <c r="T703" i="6" s="1"/>
  <c r="U702" i="6"/>
  <c r="S702" i="6" s="1"/>
  <c r="T702" i="6" s="1"/>
  <c r="U701" i="6"/>
  <c r="S701" i="6"/>
  <c r="T701" i="6" s="1"/>
  <c r="U700" i="6"/>
  <c r="S700" i="6" s="1"/>
  <c r="T700" i="6"/>
  <c r="U699" i="6"/>
  <c r="S699" i="6"/>
  <c r="T699" i="6" s="1"/>
  <c r="U698" i="6"/>
  <c r="S698" i="6" s="1"/>
  <c r="T698" i="6" s="1"/>
  <c r="U697" i="6"/>
  <c r="S697" i="6"/>
  <c r="T697" i="6" s="1"/>
  <c r="U696" i="6"/>
  <c r="S696" i="6" s="1"/>
  <c r="T696" i="6" s="1"/>
  <c r="U695" i="6"/>
  <c r="S695" i="6"/>
  <c r="T695" i="6" s="1"/>
  <c r="U694" i="6"/>
  <c r="S694" i="6" s="1"/>
  <c r="T694" i="6" s="1"/>
  <c r="U693" i="6"/>
  <c r="S693" i="6"/>
  <c r="T693" i="6" s="1"/>
  <c r="U692" i="6"/>
  <c r="S692" i="6" s="1"/>
  <c r="T692" i="6"/>
  <c r="U691" i="6"/>
  <c r="S691" i="6"/>
  <c r="T691" i="6" s="1"/>
  <c r="U690" i="6"/>
  <c r="S690" i="6" s="1"/>
  <c r="T690" i="6" s="1"/>
  <c r="U689" i="6"/>
  <c r="S689" i="6"/>
  <c r="T689" i="6" s="1"/>
  <c r="U688" i="6"/>
  <c r="S688" i="6"/>
  <c r="T688" i="6" s="1"/>
  <c r="U687" i="6"/>
  <c r="S687" i="6" s="1"/>
  <c r="T687" i="6" s="1"/>
  <c r="U686" i="6"/>
  <c r="S686" i="6" s="1"/>
  <c r="T686" i="6" s="1"/>
  <c r="U685" i="6"/>
  <c r="S685" i="6"/>
  <c r="T685" i="6" s="1"/>
  <c r="U684" i="6"/>
  <c r="S684" i="6" s="1"/>
  <c r="T684" i="6" s="1"/>
  <c r="U683" i="6"/>
  <c r="S683" i="6" s="1"/>
  <c r="T683" i="6" s="1"/>
  <c r="U682" i="6"/>
  <c r="S682" i="6"/>
  <c r="T682" i="6" s="1"/>
  <c r="U681" i="6"/>
  <c r="S681" i="6"/>
  <c r="T681" i="6" s="1"/>
  <c r="U680" i="6"/>
  <c r="S680" i="6"/>
  <c r="T680" i="6" s="1"/>
  <c r="U679" i="6"/>
  <c r="S679" i="6" s="1"/>
  <c r="T679" i="6" s="1"/>
  <c r="U678" i="6"/>
  <c r="S678" i="6"/>
  <c r="T678" i="6" s="1"/>
  <c r="U677" i="6"/>
  <c r="S677" i="6"/>
  <c r="T677" i="6" s="1"/>
  <c r="U676" i="6"/>
  <c r="S676" i="6" s="1"/>
  <c r="T676" i="6" s="1"/>
  <c r="U675" i="6"/>
  <c r="S675" i="6" s="1"/>
  <c r="T675" i="6" s="1"/>
  <c r="U674" i="6"/>
  <c r="S674" i="6"/>
  <c r="T674" i="6" s="1"/>
  <c r="U673" i="6"/>
  <c r="S673" i="6"/>
  <c r="T673" i="6" s="1"/>
  <c r="U672" i="6"/>
  <c r="S672" i="6"/>
  <c r="T672" i="6" s="1"/>
  <c r="U671" i="6"/>
  <c r="S671" i="6" s="1"/>
  <c r="T671" i="6" s="1"/>
  <c r="U670" i="6"/>
  <c r="S670" i="6" s="1"/>
  <c r="T670" i="6" s="1"/>
  <c r="U669" i="6"/>
  <c r="S669" i="6" s="1"/>
  <c r="T669" i="6" s="1"/>
  <c r="U668" i="6"/>
  <c r="S668" i="6" s="1"/>
  <c r="T668" i="6" s="1"/>
  <c r="U667" i="6"/>
  <c r="S667" i="6"/>
  <c r="T667" i="6" s="1"/>
  <c r="U666" i="6"/>
  <c r="T666" i="6"/>
  <c r="S666" i="6"/>
  <c r="U665" i="6"/>
  <c r="S665" i="6"/>
  <c r="T665" i="6" s="1"/>
  <c r="U664" i="6"/>
  <c r="S664" i="6" s="1"/>
  <c r="T664" i="6" s="1"/>
  <c r="U663" i="6"/>
  <c r="S663" i="6" s="1"/>
  <c r="T663" i="6" s="1"/>
  <c r="U662" i="6"/>
  <c r="S662" i="6" s="1"/>
  <c r="T662" i="6"/>
  <c r="U661" i="6"/>
  <c r="S661" i="6"/>
  <c r="T661" i="6" s="1"/>
  <c r="U660" i="6"/>
  <c r="S660" i="6" s="1"/>
  <c r="T660" i="6" s="1"/>
  <c r="U659" i="6"/>
  <c r="S659" i="6" s="1"/>
  <c r="T659" i="6" s="1"/>
  <c r="U658" i="6"/>
  <c r="S658" i="6"/>
  <c r="T658" i="6" s="1"/>
  <c r="U657" i="6"/>
  <c r="S657" i="6"/>
  <c r="T657" i="6" s="1"/>
  <c r="U656" i="6"/>
  <c r="S656" i="6"/>
  <c r="T656" i="6" s="1"/>
  <c r="U655" i="6"/>
  <c r="S655" i="6" s="1"/>
  <c r="T655" i="6" s="1"/>
  <c r="U654" i="6"/>
  <c r="S654" i="6" s="1"/>
  <c r="T654" i="6" s="1"/>
  <c r="U653" i="6"/>
  <c r="S653" i="6" s="1"/>
  <c r="T653" i="6" s="1"/>
  <c r="U652" i="6"/>
  <c r="S652" i="6" s="1"/>
  <c r="T652" i="6" s="1"/>
  <c r="U651" i="6"/>
  <c r="S651" i="6"/>
  <c r="T651" i="6" s="1"/>
  <c r="U650" i="6"/>
  <c r="T650" i="6"/>
  <c r="S650" i="6"/>
  <c r="U649" i="6"/>
  <c r="S649" i="6"/>
  <c r="T649" i="6" s="1"/>
  <c r="U648" i="6"/>
  <c r="S648" i="6" s="1"/>
  <c r="T648" i="6" s="1"/>
  <c r="U647" i="6"/>
  <c r="S647" i="6" s="1"/>
  <c r="T647" i="6" s="1"/>
  <c r="U646" i="6"/>
  <c r="S646" i="6" s="1"/>
  <c r="T646" i="6"/>
  <c r="U645" i="6"/>
  <c r="S645" i="6"/>
  <c r="T645" i="6" s="1"/>
  <c r="U644" i="6"/>
  <c r="S644" i="6"/>
  <c r="T644" i="6" s="1"/>
  <c r="U643" i="6"/>
  <c r="S643" i="6" s="1"/>
  <c r="T643" i="6" s="1"/>
  <c r="U642" i="6"/>
  <c r="S642" i="6"/>
  <c r="T642" i="6" s="1"/>
  <c r="U641" i="6"/>
  <c r="S641" i="6"/>
  <c r="T641" i="6" s="1"/>
  <c r="U640" i="6"/>
  <c r="S640" i="6"/>
  <c r="T640" i="6" s="1"/>
  <c r="U639" i="6"/>
  <c r="S639" i="6" s="1"/>
  <c r="T639" i="6" s="1"/>
  <c r="U638" i="6"/>
  <c r="S638" i="6" s="1"/>
  <c r="T638" i="6" s="1"/>
  <c r="U637" i="6"/>
  <c r="S637" i="6" s="1"/>
  <c r="T637" i="6" s="1"/>
  <c r="U636" i="6"/>
  <c r="T636" i="6"/>
  <c r="S636" i="6"/>
  <c r="U635" i="6"/>
  <c r="S635" i="6"/>
  <c r="T635" i="6" s="1"/>
  <c r="U634" i="6"/>
  <c r="T634" i="6"/>
  <c r="S634" i="6"/>
  <c r="U633" i="6"/>
  <c r="S633" i="6" s="1"/>
  <c r="T633" i="6"/>
  <c r="U632" i="6"/>
  <c r="T632" i="6"/>
  <c r="S632" i="6"/>
  <c r="U631" i="6"/>
  <c r="S631" i="6" s="1"/>
  <c r="T631" i="6" s="1"/>
  <c r="U630" i="6"/>
  <c r="T630" i="6"/>
  <c r="S630" i="6"/>
  <c r="U629" i="6"/>
  <c r="S629" i="6" s="1"/>
  <c r="T629" i="6" s="1"/>
  <c r="U628" i="6"/>
  <c r="T628" i="6"/>
  <c r="S628" i="6"/>
  <c r="U627" i="6"/>
  <c r="S627" i="6" s="1"/>
  <c r="T627" i="6"/>
  <c r="U626" i="6"/>
  <c r="T626" i="6"/>
  <c r="S626" i="6"/>
  <c r="U625" i="6"/>
  <c r="S625" i="6" s="1"/>
  <c r="T625" i="6"/>
  <c r="U624" i="6"/>
  <c r="T624" i="6"/>
  <c r="S624" i="6"/>
  <c r="U623" i="6"/>
  <c r="S623" i="6" s="1"/>
  <c r="T623" i="6" s="1"/>
  <c r="U622" i="6"/>
  <c r="T622" i="6"/>
  <c r="S622" i="6"/>
  <c r="U621" i="6"/>
  <c r="S621" i="6" s="1"/>
  <c r="T621" i="6" s="1"/>
  <c r="U620" i="6"/>
  <c r="T620" i="6"/>
  <c r="S620" i="6"/>
  <c r="U619" i="6"/>
  <c r="S619" i="6" s="1"/>
  <c r="T619" i="6"/>
  <c r="U618" i="6"/>
  <c r="T618" i="6"/>
  <c r="S618" i="6"/>
  <c r="U617" i="6"/>
  <c r="S617" i="6" s="1"/>
  <c r="T617" i="6"/>
  <c r="U616" i="6"/>
  <c r="T616" i="6"/>
  <c r="S616" i="6"/>
  <c r="U615" i="6"/>
  <c r="S615" i="6" s="1"/>
  <c r="T615" i="6" s="1"/>
  <c r="U614" i="6"/>
  <c r="T614" i="6"/>
  <c r="S614" i="6"/>
  <c r="U613" i="6"/>
  <c r="S613" i="6" s="1"/>
  <c r="T613" i="6" s="1"/>
  <c r="U612" i="6"/>
  <c r="T612" i="6"/>
  <c r="S612" i="6"/>
  <c r="U611" i="6"/>
  <c r="S611" i="6" s="1"/>
  <c r="T611" i="6"/>
  <c r="U610" i="6"/>
  <c r="T610" i="6"/>
  <c r="S610" i="6"/>
  <c r="U609" i="6"/>
  <c r="S609" i="6" s="1"/>
  <c r="T609" i="6" s="1"/>
  <c r="U608" i="6"/>
  <c r="T608" i="6"/>
  <c r="S608" i="6"/>
  <c r="U607" i="6"/>
  <c r="S607" i="6" s="1"/>
  <c r="T607" i="6" s="1"/>
  <c r="U606" i="6"/>
  <c r="T606" i="6"/>
  <c r="S606" i="6"/>
  <c r="U605" i="6"/>
  <c r="S605" i="6" s="1"/>
  <c r="T605" i="6" s="1"/>
  <c r="U604" i="6"/>
  <c r="T604" i="6"/>
  <c r="S604" i="6"/>
  <c r="U603" i="6"/>
  <c r="S603" i="6" s="1"/>
  <c r="T603" i="6" s="1"/>
  <c r="U602" i="6"/>
  <c r="T602" i="6"/>
  <c r="S602" i="6"/>
  <c r="U601" i="6"/>
  <c r="S601" i="6" s="1"/>
  <c r="T601" i="6" s="1"/>
  <c r="U600" i="6"/>
  <c r="T600" i="6"/>
  <c r="S600" i="6"/>
  <c r="U599" i="6"/>
  <c r="S599" i="6" s="1"/>
  <c r="T599" i="6" s="1"/>
  <c r="U598" i="6"/>
  <c r="T598" i="6"/>
  <c r="S598" i="6"/>
  <c r="U597" i="6"/>
  <c r="S597" i="6" s="1"/>
  <c r="T597" i="6" s="1"/>
  <c r="U596" i="6"/>
  <c r="T596" i="6"/>
  <c r="S596" i="6"/>
  <c r="U595" i="6"/>
  <c r="S595" i="6" s="1"/>
  <c r="T595" i="6" s="1"/>
  <c r="U594" i="6"/>
  <c r="T594" i="6"/>
  <c r="S594" i="6"/>
  <c r="U593" i="6"/>
  <c r="S593" i="6" s="1"/>
  <c r="T593" i="6" s="1"/>
  <c r="U592" i="6"/>
  <c r="T592" i="6"/>
  <c r="S592" i="6"/>
  <c r="U591" i="6"/>
  <c r="S591" i="6" s="1"/>
  <c r="T591" i="6" s="1"/>
  <c r="U590" i="6"/>
  <c r="T590" i="6"/>
  <c r="S590" i="6"/>
  <c r="U589" i="6"/>
  <c r="S589" i="6" s="1"/>
  <c r="T589" i="6" s="1"/>
  <c r="U588" i="6"/>
  <c r="T588" i="6"/>
  <c r="S588" i="6"/>
  <c r="U587" i="6"/>
  <c r="S587" i="6" s="1"/>
  <c r="T587" i="6" s="1"/>
  <c r="U586" i="6"/>
  <c r="T586" i="6"/>
  <c r="S586" i="6"/>
  <c r="U585" i="6"/>
  <c r="S585" i="6" s="1"/>
  <c r="T585" i="6" s="1"/>
  <c r="U584" i="6"/>
  <c r="S584" i="6"/>
  <c r="T584" i="6" s="1"/>
  <c r="U583" i="6"/>
  <c r="S583" i="6" s="1"/>
  <c r="T583" i="6" s="1"/>
  <c r="U582" i="6"/>
  <c r="S582" i="6"/>
  <c r="T582" i="6" s="1"/>
  <c r="U581" i="6"/>
  <c r="S581" i="6" s="1"/>
  <c r="T581" i="6" s="1"/>
  <c r="U580" i="6"/>
  <c r="S580" i="6"/>
  <c r="T580" i="6" s="1"/>
  <c r="R580" i="6"/>
  <c r="R581" i="6" s="1"/>
  <c r="R582" i="6" s="1"/>
  <c r="R583" i="6" s="1"/>
  <c r="R584" i="6" s="1"/>
  <c r="M584" i="6" s="1"/>
  <c r="U579" i="6"/>
  <c r="S579" i="6" s="1"/>
  <c r="T579" i="6" s="1"/>
  <c r="AE778" i="11"/>
  <c r="AE780" i="11"/>
  <c r="AE753" i="11"/>
  <c r="AE755" i="11"/>
  <c r="AE715" i="11"/>
  <c r="AE717" i="11"/>
  <c r="AE707" i="11"/>
  <c r="AE700" i="11"/>
  <c r="AE702" i="11"/>
  <c r="AE675" i="11"/>
  <c r="AE677" i="11"/>
  <c r="AE670" i="11"/>
  <c r="AE672" i="11"/>
  <c r="AE630" i="11"/>
  <c r="AE632" i="11"/>
  <c r="AE625" i="11"/>
  <c r="AE627" i="11"/>
  <c r="AE536" i="11"/>
  <c r="AE537" i="11"/>
  <c r="AE535" i="11"/>
  <c r="AE527" i="11"/>
  <c r="AE525" i="11"/>
  <c r="AE522" i="11"/>
  <c r="AE520" i="11"/>
  <c r="AE517" i="11"/>
  <c r="AE515" i="11"/>
  <c r="AE507" i="11"/>
  <c r="AE505" i="11"/>
  <c r="AE502" i="11"/>
  <c r="AE501" i="11"/>
  <c r="AE500" i="11"/>
  <c r="AE495" i="11"/>
  <c r="AE497" i="11"/>
  <c r="AE496" i="11"/>
  <c r="AE491" i="11"/>
  <c r="AE492" i="11"/>
  <c r="AE490" i="11"/>
  <c r="AE485" i="11"/>
  <c r="AE486" i="11" s="1"/>
  <c r="AE487" i="11"/>
  <c r="AE481" i="11"/>
  <c r="AE482" i="11"/>
  <c r="AE480" i="11"/>
  <c r="AC826" i="11"/>
  <c r="AD826" i="11" s="1"/>
  <c r="AC825" i="11"/>
  <c r="AD825" i="11" s="1"/>
  <c r="AC824" i="11"/>
  <c r="AD824" i="11" s="1"/>
  <c r="AC823" i="11"/>
  <c r="AD823" i="11" s="1"/>
  <c r="AC821" i="11"/>
  <c r="AD821" i="11" s="1"/>
  <c r="AC820" i="11"/>
  <c r="AD820" i="11" s="1"/>
  <c r="AC819" i="11"/>
  <c r="AD819" i="11" s="1"/>
  <c r="AC818" i="11"/>
  <c r="AD818" i="11" s="1"/>
  <c r="AC816" i="11"/>
  <c r="AD816" i="11" s="1"/>
  <c r="AC815" i="11"/>
  <c r="AD815" i="11" s="1"/>
  <c r="AC814" i="11"/>
  <c r="AD814" i="11" s="1"/>
  <c r="AC813" i="11"/>
  <c r="AD813" i="11" s="1"/>
  <c r="AC811" i="11"/>
  <c r="AD811" i="11" s="1"/>
  <c r="AC810" i="11"/>
  <c r="AD810" i="11" s="1"/>
  <c r="AC809" i="11"/>
  <c r="AD809" i="11" s="1"/>
  <c r="AC808" i="11"/>
  <c r="AD808" i="11" s="1"/>
  <c r="AC806" i="11"/>
  <c r="AD806" i="11" s="1"/>
  <c r="AC805" i="11"/>
  <c r="AD805" i="11" s="1"/>
  <c r="AC804" i="11"/>
  <c r="AD804" i="11" s="1"/>
  <c r="AC803" i="11"/>
  <c r="AD803" i="11" s="1"/>
  <c r="AC802" i="11"/>
  <c r="AD802" i="11" s="1"/>
  <c r="AC801" i="11"/>
  <c r="AD801" i="11" s="1"/>
  <c r="AC800" i="11"/>
  <c r="AD800" i="11" s="1"/>
  <c r="AC799" i="11"/>
  <c r="AD799" i="11" s="1"/>
  <c r="AC798" i="11"/>
  <c r="AD798" i="11" s="1"/>
  <c r="AC797" i="11"/>
  <c r="AD797" i="11" s="1"/>
  <c r="AC796" i="11"/>
  <c r="AD796" i="11" s="1"/>
  <c r="AC795" i="11"/>
  <c r="AD795" i="11" s="1"/>
  <c r="AC794" i="11"/>
  <c r="AD794" i="11" s="1"/>
  <c r="AC793" i="11"/>
  <c r="AD793" i="11" s="1"/>
  <c r="AC792" i="11"/>
  <c r="AD792" i="11" s="1"/>
  <c r="AC791" i="11"/>
  <c r="AD791" i="11" s="1"/>
  <c r="AC790" i="11"/>
  <c r="AD790" i="11" s="1"/>
  <c r="AC789" i="11"/>
  <c r="AD789" i="11" s="1"/>
  <c r="AC788" i="11"/>
  <c r="AD788" i="11" s="1"/>
  <c r="AC786" i="11"/>
  <c r="AD786" i="11" s="1"/>
  <c r="AC785" i="11"/>
  <c r="AD785" i="11" s="1"/>
  <c r="AC784" i="11"/>
  <c r="AD784" i="11" s="1"/>
  <c r="AC783" i="11"/>
  <c r="AD783" i="11" s="1"/>
  <c r="AC782" i="11"/>
  <c r="AD782" i="11" s="1"/>
  <c r="AC781" i="11"/>
  <c r="AD781" i="11" s="1"/>
  <c r="AC780" i="11"/>
  <c r="AD780" i="11" s="1"/>
  <c r="AC779" i="11"/>
  <c r="AD779" i="11" s="1"/>
  <c r="AC778" i="11"/>
  <c r="AD778" i="11" s="1"/>
  <c r="AC776" i="11"/>
  <c r="AD776" i="11" s="1"/>
  <c r="AC775" i="11"/>
  <c r="AD775" i="11" s="1"/>
  <c r="AC774" i="11"/>
  <c r="AD774" i="11" s="1"/>
  <c r="AC773" i="11"/>
  <c r="AD773" i="11" s="1"/>
  <c r="AC772" i="11"/>
  <c r="AD772" i="11" s="1"/>
  <c r="AC771" i="11"/>
  <c r="AD771" i="11" s="1"/>
  <c r="AC770" i="11"/>
  <c r="AD770" i="11" s="1"/>
  <c r="AC769" i="11"/>
  <c r="AD769" i="11" s="1"/>
  <c r="AC768" i="11"/>
  <c r="AD768" i="11" s="1"/>
  <c r="AC767" i="11"/>
  <c r="AD767" i="11" s="1"/>
  <c r="AC766" i="11"/>
  <c r="AD766" i="11" s="1"/>
  <c r="AC765" i="11"/>
  <c r="AD765" i="11" s="1"/>
  <c r="AC764" i="11"/>
  <c r="AD764" i="11" s="1"/>
  <c r="AC763" i="11"/>
  <c r="AD763" i="11" s="1"/>
  <c r="AC762" i="11"/>
  <c r="AD762" i="11" s="1"/>
  <c r="AC761" i="11"/>
  <c r="AD761" i="11" s="1"/>
  <c r="AC760" i="11"/>
  <c r="AD760" i="11" s="1"/>
  <c r="AC759" i="11"/>
  <c r="AD759" i="11" s="1"/>
  <c r="AC758" i="11"/>
  <c r="AD758" i="11" s="1"/>
  <c r="AC757" i="11"/>
  <c r="AD757" i="11" s="1"/>
  <c r="AC755" i="11"/>
  <c r="AD755" i="11" s="1"/>
  <c r="AC754" i="11"/>
  <c r="AD754" i="11" s="1"/>
  <c r="AC753" i="11"/>
  <c r="AD753" i="11" s="1"/>
  <c r="AC752" i="11"/>
  <c r="AD752" i="11" s="1"/>
  <c r="AC751" i="11"/>
  <c r="AD751" i="11" s="1"/>
  <c r="AC750" i="11"/>
  <c r="AD750" i="11" s="1"/>
  <c r="AC749" i="11"/>
  <c r="AD749" i="11" s="1"/>
  <c r="AC748" i="11"/>
  <c r="AD748" i="11" s="1"/>
  <c r="AC747" i="11"/>
  <c r="AD747" i="11" s="1"/>
  <c r="AC746" i="11"/>
  <c r="AD746" i="11" s="1"/>
  <c r="AC745" i="11"/>
  <c r="AD745" i="11" s="1"/>
  <c r="AC744" i="11"/>
  <c r="AD744" i="11" s="1"/>
  <c r="AC743" i="11"/>
  <c r="AD743" i="11" s="1"/>
  <c r="AC742" i="11"/>
  <c r="AD742" i="11" s="1"/>
  <c r="AC741" i="11"/>
  <c r="AD741" i="11" s="1"/>
  <c r="AC740" i="11"/>
  <c r="AD740" i="11" s="1"/>
  <c r="AC739" i="11"/>
  <c r="AD739" i="11" s="1"/>
  <c r="AC738" i="11"/>
  <c r="AD738" i="11" s="1"/>
  <c r="AC737" i="11"/>
  <c r="AD737" i="11" s="1"/>
  <c r="AC736" i="11"/>
  <c r="AD736" i="11" s="1"/>
  <c r="AC735" i="11"/>
  <c r="AD735" i="11" s="1"/>
  <c r="AC734" i="11"/>
  <c r="AD734" i="11" s="1"/>
  <c r="AC733" i="11"/>
  <c r="AD733" i="11" s="1"/>
  <c r="AC732" i="11"/>
  <c r="AD732" i="11" s="1"/>
  <c r="AC731" i="11"/>
  <c r="AD731" i="11" s="1"/>
  <c r="AC730" i="11"/>
  <c r="AD730" i="11" s="1"/>
  <c r="AC729" i="11"/>
  <c r="AD729" i="11" s="1"/>
  <c r="AC728" i="11"/>
  <c r="AD728" i="11" s="1"/>
  <c r="AC724" i="11"/>
  <c r="AD724" i="11" s="1"/>
  <c r="AD723" i="11"/>
  <c r="AC723" i="11"/>
  <c r="AC722" i="11"/>
  <c r="AD722" i="11" s="1"/>
  <c r="AD721" i="11"/>
  <c r="AC721" i="11"/>
  <c r="AC720" i="11"/>
  <c r="AD720" i="11" s="1"/>
  <c r="AD719" i="11"/>
  <c r="AC719" i="11"/>
  <c r="AC718" i="11"/>
  <c r="AD718" i="11" s="1"/>
  <c r="AD717" i="11"/>
  <c r="AC717" i="11"/>
  <c r="AC716" i="11"/>
  <c r="AD716" i="11" s="1"/>
  <c r="AD715" i="11"/>
  <c r="AC715" i="11"/>
  <c r="AC714" i="11"/>
  <c r="AD714" i="11" s="1"/>
  <c r="AD713" i="11"/>
  <c r="AC713" i="11"/>
  <c r="AC712" i="11"/>
  <c r="AD712" i="11" s="1"/>
  <c r="AD711" i="11"/>
  <c r="AC711" i="11"/>
  <c r="AC710" i="11"/>
  <c r="AD710" i="11" s="1"/>
  <c r="AD709" i="11"/>
  <c r="AC709" i="11"/>
  <c r="AC708" i="11"/>
  <c r="AD708" i="11" s="1"/>
  <c r="AD707" i="11"/>
  <c r="AC707" i="11"/>
  <c r="AC706" i="11"/>
  <c r="AD706" i="11" s="1"/>
  <c r="AD705" i="11"/>
  <c r="AC705" i="11"/>
  <c r="AC704" i="11"/>
  <c r="AD704" i="11" s="1"/>
  <c r="AD703" i="11"/>
  <c r="AC703" i="11"/>
  <c r="AC702" i="11"/>
  <c r="AD702" i="11" s="1"/>
  <c r="AD701" i="11"/>
  <c r="AC701" i="11"/>
  <c r="AC700" i="11"/>
  <c r="AD700" i="11" s="1"/>
  <c r="AD699" i="11"/>
  <c r="AC699" i="11"/>
  <c r="AC698" i="11"/>
  <c r="AD698" i="11" s="1"/>
  <c r="AD697" i="11"/>
  <c r="AC697" i="11"/>
  <c r="AC696" i="11"/>
  <c r="AD696" i="11" s="1"/>
  <c r="AD695" i="11"/>
  <c r="AC695" i="11"/>
  <c r="AC694" i="11"/>
  <c r="AD694" i="11" s="1"/>
  <c r="AD693" i="11"/>
  <c r="AC693" i="11"/>
  <c r="AC692" i="11"/>
  <c r="AD692" i="11" s="1"/>
  <c r="AD691" i="11"/>
  <c r="AC691" i="11"/>
  <c r="AC690" i="11"/>
  <c r="AD690" i="11" s="1"/>
  <c r="AD689" i="11"/>
  <c r="AC689" i="11"/>
  <c r="AC688" i="11"/>
  <c r="AD688" i="11" s="1"/>
  <c r="AD687" i="11"/>
  <c r="AC687" i="11"/>
  <c r="AC686" i="11"/>
  <c r="AD686" i="11" s="1"/>
  <c r="AD685" i="11"/>
  <c r="AC685" i="11"/>
  <c r="AC684" i="11"/>
  <c r="AD684" i="11" s="1"/>
  <c r="AD683" i="11"/>
  <c r="AC683" i="11"/>
  <c r="AC682" i="11"/>
  <c r="AD682" i="11" s="1"/>
  <c r="AD681" i="11"/>
  <c r="AC681" i="11"/>
  <c r="AC680" i="11"/>
  <c r="AD680" i="11" s="1"/>
  <c r="AD679" i="11"/>
  <c r="AC679" i="11"/>
  <c r="AD677" i="11"/>
  <c r="AC677" i="11"/>
  <c r="AC676" i="11"/>
  <c r="AD676" i="11" s="1"/>
  <c r="AD675" i="11"/>
  <c r="AC675" i="11"/>
  <c r="AC674" i="11"/>
  <c r="AD674" i="11" s="1"/>
  <c r="AC672" i="11"/>
  <c r="AD672" i="11" s="1"/>
  <c r="AD671" i="11"/>
  <c r="AC671" i="11"/>
  <c r="AC670" i="11"/>
  <c r="AD670" i="11" s="1"/>
  <c r="AD669" i="11"/>
  <c r="AC669" i="11"/>
  <c r="AC668" i="11"/>
  <c r="AD668" i="11" s="1"/>
  <c r="AD667" i="11"/>
  <c r="AC667" i="11"/>
  <c r="AC666" i="11"/>
  <c r="AD666" i="11" s="1"/>
  <c r="AD665" i="11"/>
  <c r="AC665" i="11"/>
  <c r="AC664" i="11"/>
  <c r="AD664" i="11" s="1"/>
  <c r="AD663" i="11"/>
  <c r="AC663" i="11"/>
  <c r="AC662" i="11"/>
  <c r="AD662" i="11" s="1"/>
  <c r="AD661" i="11"/>
  <c r="AC661" i="11"/>
  <c r="AC660" i="11"/>
  <c r="AD660" i="11" s="1"/>
  <c r="AD659" i="11"/>
  <c r="AC659" i="11"/>
  <c r="AC658" i="11"/>
  <c r="AD658" i="11" s="1"/>
  <c r="AD657" i="11"/>
  <c r="AC657" i="11"/>
  <c r="AC656" i="11"/>
  <c r="AD656" i="11" s="1"/>
  <c r="AD655" i="11"/>
  <c r="AC655" i="11"/>
  <c r="AC654" i="11"/>
  <c r="AD654" i="11" s="1"/>
  <c r="AD653" i="11"/>
  <c r="AC653" i="11"/>
  <c r="AC652" i="11"/>
  <c r="AD652" i="11" s="1"/>
  <c r="AD651" i="11"/>
  <c r="AC651" i="11"/>
  <c r="AC650" i="11"/>
  <c r="AD650" i="11" s="1"/>
  <c r="AD649" i="11"/>
  <c r="AC649" i="11"/>
  <c r="AC648" i="11"/>
  <c r="AD648" i="11" s="1"/>
  <c r="AD647" i="11"/>
  <c r="AC647" i="11"/>
  <c r="AC646" i="11"/>
  <c r="AD646" i="11" s="1"/>
  <c r="AD645" i="11"/>
  <c r="AC645" i="11"/>
  <c r="AC644" i="11"/>
  <c r="AD644" i="11" s="1"/>
  <c r="AD643" i="11"/>
  <c r="AC643" i="11"/>
  <c r="AC642" i="11"/>
  <c r="AD642" i="11" s="1"/>
  <c r="AD641" i="11"/>
  <c r="AC641" i="11"/>
  <c r="AC640" i="11"/>
  <c r="AD640" i="11" s="1"/>
  <c r="AD639" i="11"/>
  <c r="AC639" i="11"/>
  <c r="AC638" i="11"/>
  <c r="AD638" i="11" s="1"/>
  <c r="AD637" i="11"/>
  <c r="AC637" i="11"/>
  <c r="AC636" i="11"/>
  <c r="AD636" i="11" s="1"/>
  <c r="AD635" i="11"/>
  <c r="AC635" i="11"/>
  <c r="AC634" i="11"/>
  <c r="AD634" i="11" s="1"/>
  <c r="AC632" i="11"/>
  <c r="AD632" i="11" s="1"/>
  <c r="AD631" i="11"/>
  <c r="AC631" i="11"/>
  <c r="AC630" i="11"/>
  <c r="AD630" i="11" s="1"/>
  <c r="AD629" i="11"/>
  <c r="AC629" i="11"/>
  <c r="AD627" i="11"/>
  <c r="AC627" i="11"/>
  <c r="AC626" i="11"/>
  <c r="AD626" i="11" s="1"/>
  <c r="AD625" i="11"/>
  <c r="AC625" i="11"/>
  <c r="AD623" i="11"/>
  <c r="AC623" i="11"/>
  <c r="AC622" i="11"/>
  <c r="AD622" i="11" s="1"/>
  <c r="AD621" i="11"/>
  <c r="AC621" i="11"/>
  <c r="AC620" i="11"/>
  <c r="AD620" i="11" s="1"/>
  <c r="AC618" i="11"/>
  <c r="AD618" i="11" s="1"/>
  <c r="AD617" i="11"/>
  <c r="AC617" i="11"/>
  <c r="AC616" i="11"/>
  <c r="AD616" i="11" s="1"/>
  <c r="AD615" i="11"/>
  <c r="AC615" i="11"/>
  <c r="AD613" i="11"/>
  <c r="AC613" i="11"/>
  <c r="AC612" i="11"/>
  <c r="AD612" i="11" s="1"/>
  <c r="AD611" i="11"/>
  <c r="AC611" i="11"/>
  <c r="AC610" i="11"/>
  <c r="AD610" i="11" s="1"/>
  <c r="AD609" i="11"/>
  <c r="AC609" i="11"/>
  <c r="AC608" i="11"/>
  <c r="AD608" i="11" s="1"/>
  <c r="AD607" i="11"/>
  <c r="AC607" i="11"/>
  <c r="AC606" i="11"/>
  <c r="AD606" i="11" s="1"/>
  <c r="AD605" i="11"/>
  <c r="AC605" i="11"/>
  <c r="AC604" i="11"/>
  <c r="AD604" i="11" s="1"/>
  <c r="AD603" i="11"/>
  <c r="AC603" i="11"/>
  <c r="AC602" i="11"/>
  <c r="AD602" i="11" s="1"/>
  <c r="AD601" i="11"/>
  <c r="AC601" i="11"/>
  <c r="AC600" i="11"/>
  <c r="AD600" i="11" s="1"/>
  <c r="AD599" i="11"/>
  <c r="AC599" i="11"/>
  <c r="AC598" i="11"/>
  <c r="AD598" i="11" s="1"/>
  <c r="AD597" i="11"/>
  <c r="AC597" i="11"/>
  <c r="AC596" i="11"/>
  <c r="AD596" i="11" s="1"/>
  <c r="AD595" i="11"/>
  <c r="AC595" i="11"/>
  <c r="AC594" i="11"/>
  <c r="AD594" i="11" s="1"/>
  <c r="AD593" i="11"/>
  <c r="AC593" i="11"/>
  <c r="AC592" i="11"/>
  <c r="AD592" i="11" s="1"/>
  <c r="AD591" i="11"/>
  <c r="AC591" i="11"/>
  <c r="AC590" i="11"/>
  <c r="AD590" i="11" s="1"/>
  <c r="AD589" i="11"/>
  <c r="AC589" i="11"/>
  <c r="AC588" i="11"/>
  <c r="AD588" i="11" s="1"/>
  <c r="AD587" i="11"/>
  <c r="AC587" i="11"/>
  <c r="AC586" i="11"/>
  <c r="AD586" i="11" s="1"/>
  <c r="AD585" i="11"/>
  <c r="AC585" i="11"/>
  <c r="AC584" i="11"/>
  <c r="AD584" i="11" s="1"/>
  <c r="AD583" i="11"/>
  <c r="AC583" i="11"/>
  <c r="AC582" i="11"/>
  <c r="AD582" i="11" s="1"/>
  <c r="AD581" i="11"/>
  <c r="AC581" i="11"/>
  <c r="AC580" i="11"/>
  <c r="AD580" i="11" s="1"/>
  <c r="AD579" i="11"/>
  <c r="AC579" i="11"/>
  <c r="AC578" i="11"/>
  <c r="AD578" i="11" s="1"/>
  <c r="AD577" i="11"/>
  <c r="AC577" i="11"/>
  <c r="AC576" i="11"/>
  <c r="AD576" i="11" s="1"/>
  <c r="AD575" i="11"/>
  <c r="AC575" i="11"/>
  <c r="AC574" i="11"/>
  <c r="AD574" i="11" s="1"/>
  <c r="AD573" i="11"/>
  <c r="AC573" i="11"/>
  <c r="AC572" i="11"/>
  <c r="AD572" i="11" s="1"/>
  <c r="AD571" i="11"/>
  <c r="AC571" i="11"/>
  <c r="AC570" i="11"/>
  <c r="AD570" i="11" s="1"/>
  <c r="AC569" i="11"/>
  <c r="AD569" i="11" s="1"/>
  <c r="AC568" i="11"/>
  <c r="AD568" i="11" s="1"/>
  <c r="AD567" i="11"/>
  <c r="AC567" i="11"/>
  <c r="AC566" i="11"/>
  <c r="AD566" i="11" s="1"/>
  <c r="AD565" i="11"/>
  <c r="AC565" i="11"/>
  <c r="AC564" i="11"/>
  <c r="AD564" i="11" s="1"/>
  <c r="AC563" i="11"/>
  <c r="AD563" i="11" s="1"/>
  <c r="AC562" i="11"/>
  <c r="AD562" i="11" s="1"/>
  <c r="AC561" i="11"/>
  <c r="AD561" i="11" s="1"/>
  <c r="AC560" i="11"/>
  <c r="AD560" i="11" s="1"/>
  <c r="AD559" i="11"/>
  <c r="AC559" i="11"/>
  <c r="AC558" i="11"/>
  <c r="AD558" i="11" s="1"/>
  <c r="AD557" i="11"/>
  <c r="AC557" i="11"/>
  <c r="AC556" i="11"/>
  <c r="AD556" i="11" s="1"/>
  <c r="AC555" i="11"/>
  <c r="AD555" i="11" s="1"/>
  <c r="AD554" i="11"/>
  <c r="AC554" i="11"/>
  <c r="AC553" i="11"/>
  <c r="AD553" i="11" s="1"/>
  <c r="AD552" i="11"/>
  <c r="AC552" i="11"/>
  <c r="AC551" i="11"/>
  <c r="AD551" i="11" s="1"/>
  <c r="AD550" i="11"/>
  <c r="AC550" i="11"/>
  <c r="AC549" i="11"/>
  <c r="AD549" i="11" s="1"/>
  <c r="AD548" i="11"/>
  <c r="AC548" i="11"/>
  <c r="AC547" i="11"/>
  <c r="AD547" i="11" s="1"/>
  <c r="AD546" i="11"/>
  <c r="AC546" i="11"/>
  <c r="AC545" i="11"/>
  <c r="AD545" i="11" s="1"/>
  <c r="AD544" i="11"/>
  <c r="AC544" i="11"/>
  <c r="AC543" i="11"/>
  <c r="AD543" i="11" s="1"/>
  <c r="AD542" i="11"/>
  <c r="AC542" i="11"/>
  <c r="AC541" i="11"/>
  <c r="AD541" i="11" s="1"/>
  <c r="AD540" i="11"/>
  <c r="AC540" i="11"/>
  <c r="AC539" i="11"/>
  <c r="AD539" i="11" s="1"/>
  <c r="AD538" i="11"/>
  <c r="AC538" i="11"/>
  <c r="AC537" i="11"/>
  <c r="AD537" i="11" s="1"/>
  <c r="AD536" i="11"/>
  <c r="AC536" i="11"/>
  <c r="AC535" i="11"/>
  <c r="AD535" i="11" s="1"/>
  <c r="AD534" i="11"/>
  <c r="AC534" i="11"/>
  <c r="AC533" i="11"/>
  <c r="AD533" i="11" s="1"/>
  <c r="AD532" i="11"/>
  <c r="AC532" i="11"/>
  <c r="AC531" i="11"/>
  <c r="AD531" i="11" s="1"/>
  <c r="AD530" i="11"/>
  <c r="AC530" i="11"/>
  <c r="AC529" i="11"/>
  <c r="AD529" i="11" s="1"/>
  <c r="AD528" i="11"/>
  <c r="AC528" i="11"/>
  <c r="AC527" i="11"/>
  <c r="AD527" i="11" s="1"/>
  <c r="AD526" i="11"/>
  <c r="AC526" i="11"/>
  <c r="AC525" i="11"/>
  <c r="AD525" i="11" s="1"/>
  <c r="AC524" i="11"/>
  <c r="AD524" i="11" s="1"/>
  <c r="AC523" i="11"/>
  <c r="AD523" i="11" s="1"/>
  <c r="AD522" i="11"/>
  <c r="AC522" i="11"/>
  <c r="AC521" i="11"/>
  <c r="AD521" i="11" s="1"/>
  <c r="AD520" i="11"/>
  <c r="AC520" i="11"/>
  <c r="AC519" i="11"/>
  <c r="AD519" i="11" s="1"/>
  <c r="AD518" i="11"/>
  <c r="AC518" i="11"/>
  <c r="AC517" i="11"/>
  <c r="AD517" i="11" s="1"/>
  <c r="AD516" i="11"/>
  <c r="AC516" i="11"/>
  <c r="AC515" i="11"/>
  <c r="AD515" i="11" s="1"/>
  <c r="AD514" i="11"/>
  <c r="AC514" i="11"/>
  <c r="AC513" i="11"/>
  <c r="AD513" i="11" s="1"/>
  <c r="AC512" i="11"/>
  <c r="AD512" i="11" s="1"/>
  <c r="AC511" i="11"/>
  <c r="AD511" i="11" s="1"/>
  <c r="AD510" i="11"/>
  <c r="AC510" i="11"/>
  <c r="AC509" i="11"/>
  <c r="AD509" i="11" s="1"/>
  <c r="AD508" i="11"/>
  <c r="AC508" i="11"/>
  <c r="AC507" i="11"/>
  <c r="AD507" i="11" s="1"/>
  <c r="AC506" i="11"/>
  <c r="AD506" i="11" s="1"/>
  <c r="AC505" i="11"/>
  <c r="AD505" i="11" s="1"/>
  <c r="AD504" i="11"/>
  <c r="AC504" i="11"/>
  <c r="AC503" i="11"/>
  <c r="AD503" i="11" s="1"/>
  <c r="AD502" i="11"/>
  <c r="AC502" i="11"/>
  <c r="AC501" i="11"/>
  <c r="AD501" i="11" s="1"/>
  <c r="AD500" i="11"/>
  <c r="AC500" i="11"/>
  <c r="AC499" i="11"/>
  <c r="AD499" i="11" s="1"/>
  <c r="AD498" i="11"/>
  <c r="AC498" i="11"/>
  <c r="AC497" i="11"/>
  <c r="AD497" i="11" s="1"/>
  <c r="AC496" i="11"/>
  <c r="AD496" i="11" s="1"/>
  <c r="AC495" i="11"/>
  <c r="AD495" i="11" s="1"/>
  <c r="AC494" i="11"/>
  <c r="AD494" i="11" s="1"/>
  <c r="AC493" i="11"/>
  <c r="AD493" i="11" s="1"/>
  <c r="AC492" i="11"/>
  <c r="AD492" i="11" s="1"/>
  <c r="AC491" i="11"/>
  <c r="AD491" i="11" s="1"/>
  <c r="AC490" i="11"/>
  <c r="AD490" i="11" s="1"/>
  <c r="AC489" i="11"/>
  <c r="AD489" i="11" s="1"/>
  <c r="AC488" i="11"/>
  <c r="AD488" i="11" s="1"/>
  <c r="AC487" i="11"/>
  <c r="AD487" i="11" s="1"/>
  <c r="AC486" i="11"/>
  <c r="AD486" i="11" s="1"/>
  <c r="AC485" i="11"/>
  <c r="AD485" i="11" s="1"/>
  <c r="AC484" i="11"/>
  <c r="AD484" i="11" s="1"/>
  <c r="AC483" i="11"/>
  <c r="AD483" i="11" s="1"/>
  <c r="AC482" i="11"/>
  <c r="AD482" i="11" s="1"/>
  <c r="AC481" i="11"/>
  <c r="AD481" i="11" s="1"/>
  <c r="AC480" i="11"/>
  <c r="AD480" i="11" s="1"/>
  <c r="AC479" i="11"/>
  <c r="AD479" i="11" s="1"/>
  <c r="AC478" i="11"/>
  <c r="AD478" i="11" s="1"/>
  <c r="AC477" i="11"/>
  <c r="AD477" i="11" s="1"/>
  <c r="AC476" i="11"/>
  <c r="AD476" i="11" s="1"/>
  <c r="AC475" i="11"/>
  <c r="AD475" i="11" s="1"/>
  <c r="AC474" i="11"/>
  <c r="AD474" i="11" s="1"/>
  <c r="AC473" i="11"/>
  <c r="AD473" i="11" s="1"/>
  <c r="AC472" i="11"/>
  <c r="AD472" i="11" s="1"/>
  <c r="AC471" i="11"/>
  <c r="AD471" i="11" s="1"/>
  <c r="AC470" i="11"/>
  <c r="AD470" i="11" s="1"/>
  <c r="AC469" i="11"/>
  <c r="AD469" i="11" s="1"/>
  <c r="AC468" i="11"/>
  <c r="AD468" i="11" s="1"/>
  <c r="AC467" i="11"/>
  <c r="AD467" i="11" s="1"/>
  <c r="AC466" i="11"/>
  <c r="AD466" i="11" s="1"/>
  <c r="AC465" i="11"/>
  <c r="AD465" i="11" s="1"/>
  <c r="AC464" i="11"/>
  <c r="AD464" i="11" s="1"/>
  <c r="AC463" i="11"/>
  <c r="AD463" i="11" s="1"/>
  <c r="AC462" i="11"/>
  <c r="AD462" i="11" s="1"/>
  <c r="AC461" i="11"/>
  <c r="AD461" i="11" s="1"/>
  <c r="AD460" i="11"/>
  <c r="AC460" i="11"/>
  <c r="O561" i="6"/>
  <c r="N561" i="6"/>
  <c r="M561" i="6"/>
  <c r="L561" i="6"/>
  <c r="K561" i="6"/>
  <c r="J561" i="6"/>
  <c r="O555" i="6"/>
  <c r="N555" i="6"/>
  <c r="M555" i="6"/>
  <c r="L555" i="6"/>
  <c r="K555" i="6"/>
  <c r="J555" i="6"/>
  <c r="O549" i="6"/>
  <c r="N549" i="6"/>
  <c r="M549" i="6"/>
  <c r="L549" i="6"/>
  <c r="K549" i="6"/>
  <c r="J549" i="6"/>
  <c r="O543" i="6"/>
  <c r="N543" i="6"/>
  <c r="M543" i="6"/>
  <c r="L543" i="6"/>
  <c r="K543" i="6"/>
  <c r="J543" i="6"/>
  <c r="O537" i="6"/>
  <c r="N537" i="6"/>
  <c r="M537" i="6"/>
  <c r="L537" i="6"/>
  <c r="K537" i="6"/>
  <c r="J537" i="6"/>
  <c r="O531" i="6"/>
  <c r="N531" i="6"/>
  <c r="M531" i="6"/>
  <c r="L531" i="6"/>
  <c r="K531" i="6"/>
  <c r="J531" i="6"/>
  <c r="O525" i="6"/>
  <c r="N525" i="6"/>
  <c r="M525" i="6"/>
  <c r="L525" i="6"/>
  <c r="K525" i="6"/>
  <c r="J525" i="6"/>
  <c r="O519" i="6"/>
  <c r="N519" i="6"/>
  <c r="M519" i="6"/>
  <c r="L519" i="6"/>
  <c r="K519" i="6"/>
  <c r="J519" i="6"/>
  <c r="O513" i="6"/>
  <c r="N513" i="6"/>
  <c r="M513" i="6"/>
  <c r="L513" i="6"/>
  <c r="K513" i="6"/>
  <c r="J513" i="6"/>
  <c r="O507" i="6"/>
  <c r="N507" i="6"/>
  <c r="M507" i="6"/>
  <c r="L507" i="6"/>
  <c r="K507" i="6"/>
  <c r="J507" i="6"/>
  <c r="O501" i="6"/>
  <c r="N501" i="6"/>
  <c r="M501" i="6"/>
  <c r="L501" i="6"/>
  <c r="K501" i="6"/>
  <c r="J501" i="6"/>
  <c r="O495" i="6"/>
  <c r="N495" i="6"/>
  <c r="M495" i="6"/>
  <c r="L495" i="6"/>
  <c r="K495" i="6"/>
  <c r="J495" i="6"/>
  <c r="O489" i="6"/>
  <c r="N489" i="6"/>
  <c r="M489" i="6"/>
  <c r="L489" i="6"/>
  <c r="K489" i="6"/>
  <c r="J489" i="6"/>
  <c r="O483" i="6"/>
  <c r="N483" i="6"/>
  <c r="M483" i="6"/>
  <c r="L483" i="6"/>
  <c r="K483" i="6"/>
  <c r="J483" i="6"/>
  <c r="O477" i="6"/>
  <c r="N477" i="6"/>
  <c r="M477" i="6"/>
  <c r="L477" i="6"/>
  <c r="K477" i="6"/>
  <c r="J477" i="6"/>
  <c r="O471" i="6"/>
  <c r="N471" i="6"/>
  <c r="M471" i="6"/>
  <c r="L471" i="6"/>
  <c r="K471" i="6"/>
  <c r="J471" i="6"/>
  <c r="O465" i="6"/>
  <c r="N465" i="6"/>
  <c r="M465" i="6"/>
  <c r="L465" i="6"/>
  <c r="K465" i="6"/>
  <c r="J465" i="6"/>
  <c r="O459" i="6"/>
  <c r="N459" i="6"/>
  <c r="M459" i="6"/>
  <c r="L459" i="6"/>
  <c r="K459" i="6"/>
  <c r="J459" i="6"/>
  <c r="O453" i="6"/>
  <c r="N453" i="6"/>
  <c r="M453" i="6"/>
  <c r="L453" i="6"/>
  <c r="K453" i="6"/>
  <c r="J453" i="6"/>
  <c r="O447" i="6"/>
  <c r="N447" i="6"/>
  <c r="M447" i="6"/>
  <c r="L447" i="6"/>
  <c r="K447" i="6"/>
  <c r="J447" i="6"/>
  <c r="O441" i="6"/>
  <c r="N441" i="6"/>
  <c r="M441" i="6"/>
  <c r="L441" i="6"/>
  <c r="K441" i="6"/>
  <c r="J441" i="6"/>
  <c r="O435" i="6"/>
  <c r="N435" i="6"/>
  <c r="M435" i="6"/>
  <c r="L435" i="6"/>
  <c r="K435" i="6"/>
  <c r="J435" i="6"/>
  <c r="O429" i="6"/>
  <c r="N429" i="6"/>
  <c r="M429" i="6"/>
  <c r="L429" i="6"/>
  <c r="K429" i="6"/>
  <c r="J429" i="6"/>
  <c r="O423" i="6"/>
  <c r="N423" i="6"/>
  <c r="M423" i="6"/>
  <c r="L423" i="6"/>
  <c r="K423" i="6"/>
  <c r="J423" i="6"/>
  <c r="U562" i="6"/>
  <c r="S562" i="6"/>
  <c r="T562" i="6" s="1"/>
  <c r="U561" i="6"/>
  <c r="S561" i="6" s="1"/>
  <c r="T561" i="6" s="1"/>
  <c r="U560" i="6"/>
  <c r="S560" i="6"/>
  <c r="T560" i="6" s="1"/>
  <c r="U559" i="6"/>
  <c r="S559" i="6" s="1"/>
  <c r="T559" i="6" s="1"/>
  <c r="U558" i="6"/>
  <c r="S558" i="6"/>
  <c r="T558" i="6" s="1"/>
  <c r="U557" i="6"/>
  <c r="S557" i="6" s="1"/>
  <c r="T557" i="6" s="1"/>
  <c r="U556" i="6"/>
  <c r="S556" i="6"/>
  <c r="T556" i="6" s="1"/>
  <c r="U555" i="6"/>
  <c r="S555" i="6" s="1"/>
  <c r="T555" i="6" s="1"/>
  <c r="U554" i="6"/>
  <c r="S554" i="6"/>
  <c r="T554" i="6" s="1"/>
  <c r="U553" i="6"/>
  <c r="S553" i="6" s="1"/>
  <c r="T553" i="6" s="1"/>
  <c r="U552" i="6"/>
  <c r="S552" i="6"/>
  <c r="T552" i="6" s="1"/>
  <c r="U551" i="6"/>
  <c r="S551" i="6" s="1"/>
  <c r="T551" i="6" s="1"/>
  <c r="U550" i="6"/>
  <c r="S550" i="6"/>
  <c r="T550" i="6" s="1"/>
  <c r="U549" i="6"/>
  <c r="S549" i="6" s="1"/>
  <c r="T549" i="6" s="1"/>
  <c r="U548" i="6"/>
  <c r="S548" i="6"/>
  <c r="T548" i="6" s="1"/>
  <c r="U547" i="6"/>
  <c r="S547" i="6" s="1"/>
  <c r="T547" i="6" s="1"/>
  <c r="U546" i="6"/>
  <c r="S546" i="6"/>
  <c r="T546" i="6" s="1"/>
  <c r="U545" i="6"/>
  <c r="S545" i="6" s="1"/>
  <c r="T545" i="6" s="1"/>
  <c r="U544" i="6"/>
  <c r="S544" i="6"/>
  <c r="T544" i="6" s="1"/>
  <c r="U543" i="6"/>
  <c r="S543" i="6" s="1"/>
  <c r="T543" i="6" s="1"/>
  <c r="U542" i="6"/>
  <c r="S542" i="6"/>
  <c r="T542" i="6" s="1"/>
  <c r="U541" i="6"/>
  <c r="S541" i="6" s="1"/>
  <c r="T541" i="6" s="1"/>
  <c r="U540" i="6"/>
  <c r="S540" i="6"/>
  <c r="T540" i="6" s="1"/>
  <c r="U539" i="6"/>
  <c r="S539" i="6" s="1"/>
  <c r="T539" i="6" s="1"/>
  <c r="U538" i="6"/>
  <c r="S538" i="6"/>
  <c r="T538" i="6" s="1"/>
  <c r="U537" i="6"/>
  <c r="S537" i="6" s="1"/>
  <c r="T537" i="6" s="1"/>
  <c r="U536" i="6"/>
  <c r="S536" i="6"/>
  <c r="T536" i="6" s="1"/>
  <c r="U535" i="6"/>
  <c r="S535" i="6" s="1"/>
  <c r="T535" i="6" s="1"/>
  <c r="U534" i="6"/>
  <c r="S534" i="6"/>
  <c r="T534" i="6" s="1"/>
  <c r="U533" i="6"/>
  <c r="S533" i="6" s="1"/>
  <c r="T533" i="6" s="1"/>
  <c r="U532" i="6"/>
  <c r="S532" i="6"/>
  <c r="T532" i="6" s="1"/>
  <c r="U531" i="6"/>
  <c r="S531" i="6" s="1"/>
  <c r="T531" i="6" s="1"/>
  <c r="U530" i="6"/>
  <c r="S530" i="6"/>
  <c r="T530" i="6" s="1"/>
  <c r="U529" i="6"/>
  <c r="S529" i="6" s="1"/>
  <c r="T529" i="6" s="1"/>
  <c r="U528" i="6"/>
  <c r="S528" i="6"/>
  <c r="T528" i="6" s="1"/>
  <c r="U527" i="6"/>
  <c r="S527" i="6"/>
  <c r="T527" i="6" s="1"/>
  <c r="U526" i="6"/>
  <c r="S526" i="6"/>
  <c r="T526" i="6" s="1"/>
  <c r="U525" i="6"/>
  <c r="S525" i="6" s="1"/>
  <c r="T525" i="6" s="1"/>
  <c r="U524" i="6"/>
  <c r="T524" i="6"/>
  <c r="S524" i="6"/>
  <c r="U523" i="6"/>
  <c r="S523" i="6"/>
  <c r="T523" i="6" s="1"/>
  <c r="U522" i="6"/>
  <c r="S522" i="6" s="1"/>
  <c r="T522" i="6" s="1"/>
  <c r="U521" i="6"/>
  <c r="S521" i="6" s="1"/>
  <c r="T521" i="6" s="1"/>
  <c r="U520" i="6"/>
  <c r="S520" i="6" s="1"/>
  <c r="T520" i="6" s="1"/>
  <c r="U519" i="6"/>
  <c r="S519" i="6"/>
  <c r="T519" i="6" s="1"/>
  <c r="U518" i="6"/>
  <c r="S518" i="6"/>
  <c r="T518" i="6" s="1"/>
  <c r="U517" i="6"/>
  <c r="S517" i="6" s="1"/>
  <c r="T517" i="6" s="1"/>
  <c r="U516" i="6"/>
  <c r="T516" i="6"/>
  <c r="S516" i="6"/>
  <c r="U515" i="6"/>
  <c r="S515" i="6"/>
  <c r="T515" i="6" s="1"/>
  <c r="U514" i="6"/>
  <c r="S514" i="6" s="1"/>
  <c r="T514" i="6" s="1"/>
  <c r="U513" i="6"/>
  <c r="S513" i="6" s="1"/>
  <c r="T513" i="6" s="1"/>
  <c r="U512" i="6"/>
  <c r="S512" i="6" s="1"/>
  <c r="T512" i="6"/>
  <c r="U511" i="6"/>
  <c r="S511" i="6"/>
  <c r="T511" i="6" s="1"/>
  <c r="U510" i="6"/>
  <c r="S510" i="6"/>
  <c r="T510" i="6" s="1"/>
  <c r="U509" i="6"/>
  <c r="S509" i="6" s="1"/>
  <c r="T509" i="6" s="1"/>
  <c r="U508" i="6"/>
  <c r="S508" i="6"/>
  <c r="T508" i="6" s="1"/>
  <c r="U507" i="6"/>
  <c r="S507" i="6"/>
  <c r="T507" i="6" s="1"/>
  <c r="U506" i="6"/>
  <c r="S506" i="6"/>
  <c r="T506" i="6" s="1"/>
  <c r="U505" i="6"/>
  <c r="S505" i="6" s="1"/>
  <c r="T505" i="6" s="1"/>
  <c r="U504" i="6"/>
  <c r="S504" i="6" s="1"/>
  <c r="T504" i="6" s="1"/>
  <c r="U503" i="6"/>
  <c r="S503" i="6" s="1"/>
  <c r="T503" i="6" s="1"/>
  <c r="U502" i="6"/>
  <c r="S502" i="6" s="1"/>
  <c r="T502" i="6" s="1"/>
  <c r="U501" i="6"/>
  <c r="S501" i="6"/>
  <c r="T501" i="6" s="1"/>
  <c r="U500" i="6"/>
  <c r="S500" i="6" s="1"/>
  <c r="T500" i="6" s="1"/>
  <c r="U499" i="6"/>
  <c r="S499" i="6"/>
  <c r="T499" i="6" s="1"/>
  <c r="U498" i="6"/>
  <c r="S498" i="6" s="1"/>
  <c r="T498" i="6" s="1"/>
  <c r="U497" i="6"/>
  <c r="S497" i="6"/>
  <c r="T497" i="6" s="1"/>
  <c r="U496" i="6"/>
  <c r="S496" i="6" s="1"/>
  <c r="T496" i="6" s="1"/>
  <c r="U495" i="6"/>
  <c r="S495" i="6"/>
  <c r="T495" i="6" s="1"/>
  <c r="U494" i="6"/>
  <c r="S494" i="6" s="1"/>
  <c r="T494" i="6" s="1"/>
  <c r="U493" i="6"/>
  <c r="S493" i="6"/>
  <c r="T493" i="6" s="1"/>
  <c r="U492" i="6"/>
  <c r="S492" i="6" s="1"/>
  <c r="T492" i="6" s="1"/>
  <c r="U491" i="6"/>
  <c r="S491" i="6"/>
  <c r="T491" i="6" s="1"/>
  <c r="U490" i="6"/>
  <c r="S490" i="6" s="1"/>
  <c r="T490" i="6" s="1"/>
  <c r="U489" i="6"/>
  <c r="S489" i="6"/>
  <c r="T489" i="6" s="1"/>
  <c r="U488" i="6"/>
  <c r="S488" i="6" s="1"/>
  <c r="T488" i="6" s="1"/>
  <c r="U487" i="6"/>
  <c r="S487" i="6"/>
  <c r="T487" i="6" s="1"/>
  <c r="U486" i="6"/>
  <c r="S486" i="6" s="1"/>
  <c r="T486" i="6" s="1"/>
  <c r="U485" i="6"/>
  <c r="S485" i="6"/>
  <c r="T485" i="6" s="1"/>
  <c r="U484" i="6"/>
  <c r="S484" i="6" s="1"/>
  <c r="T484" i="6" s="1"/>
  <c r="U483" i="6"/>
  <c r="S483" i="6"/>
  <c r="T483" i="6" s="1"/>
  <c r="U482" i="6"/>
  <c r="S482" i="6" s="1"/>
  <c r="T482" i="6" s="1"/>
  <c r="U481" i="6"/>
  <c r="S481" i="6"/>
  <c r="T481" i="6" s="1"/>
  <c r="U480" i="6"/>
  <c r="S480" i="6" s="1"/>
  <c r="T480" i="6" s="1"/>
  <c r="U479" i="6"/>
  <c r="S479" i="6"/>
  <c r="T479" i="6" s="1"/>
  <c r="U478" i="6"/>
  <c r="S478" i="6" s="1"/>
  <c r="T478" i="6" s="1"/>
  <c r="U477" i="6"/>
  <c r="S477" i="6"/>
  <c r="T477" i="6" s="1"/>
  <c r="U476" i="6"/>
  <c r="S476" i="6" s="1"/>
  <c r="T476" i="6" s="1"/>
  <c r="U475" i="6"/>
  <c r="S475" i="6"/>
  <c r="T475" i="6" s="1"/>
  <c r="U474" i="6"/>
  <c r="S474" i="6" s="1"/>
  <c r="T474" i="6" s="1"/>
  <c r="U473" i="6"/>
  <c r="S473" i="6"/>
  <c r="T473" i="6" s="1"/>
  <c r="U472" i="6"/>
  <c r="S472" i="6" s="1"/>
  <c r="T472" i="6" s="1"/>
  <c r="U471" i="6"/>
  <c r="S471" i="6"/>
  <c r="T471" i="6" s="1"/>
  <c r="U470" i="6"/>
  <c r="S470" i="6" s="1"/>
  <c r="T470" i="6" s="1"/>
  <c r="U469" i="6"/>
  <c r="S469" i="6"/>
  <c r="T469" i="6" s="1"/>
  <c r="U468" i="6"/>
  <c r="S468" i="6" s="1"/>
  <c r="T468" i="6" s="1"/>
  <c r="U467" i="6"/>
  <c r="S467" i="6"/>
  <c r="T467" i="6" s="1"/>
  <c r="U466" i="6"/>
  <c r="S466" i="6" s="1"/>
  <c r="T466" i="6" s="1"/>
  <c r="U465" i="6"/>
  <c r="S465" i="6"/>
  <c r="T465" i="6" s="1"/>
  <c r="U464" i="6"/>
  <c r="S464" i="6" s="1"/>
  <c r="T464" i="6" s="1"/>
  <c r="U463" i="6"/>
  <c r="S463" i="6"/>
  <c r="T463" i="6" s="1"/>
  <c r="U462" i="6"/>
  <c r="S462" i="6" s="1"/>
  <c r="T462" i="6" s="1"/>
  <c r="U461" i="6"/>
  <c r="S461" i="6"/>
  <c r="T461" i="6" s="1"/>
  <c r="U460" i="6"/>
  <c r="S460" i="6" s="1"/>
  <c r="T460" i="6" s="1"/>
  <c r="U459" i="6"/>
  <c r="S459" i="6"/>
  <c r="T459" i="6" s="1"/>
  <c r="U458" i="6"/>
  <c r="S458" i="6" s="1"/>
  <c r="T458" i="6" s="1"/>
  <c r="U457" i="6"/>
  <c r="S457" i="6"/>
  <c r="T457" i="6" s="1"/>
  <c r="U456" i="6"/>
  <c r="S456" i="6" s="1"/>
  <c r="T456" i="6" s="1"/>
  <c r="U455" i="6"/>
  <c r="S455" i="6"/>
  <c r="T455" i="6" s="1"/>
  <c r="U454" i="6"/>
  <c r="S454" i="6" s="1"/>
  <c r="T454" i="6" s="1"/>
  <c r="U453" i="6"/>
  <c r="S453" i="6"/>
  <c r="T453" i="6" s="1"/>
  <c r="U452" i="6"/>
  <c r="S452" i="6" s="1"/>
  <c r="T452" i="6" s="1"/>
  <c r="U451" i="6"/>
  <c r="S451" i="6"/>
  <c r="T451" i="6" s="1"/>
  <c r="U450" i="6"/>
  <c r="S450" i="6" s="1"/>
  <c r="T450" i="6" s="1"/>
  <c r="U449" i="6"/>
  <c r="S449" i="6"/>
  <c r="T449" i="6" s="1"/>
  <c r="U448" i="6"/>
  <c r="S448" i="6" s="1"/>
  <c r="T448" i="6" s="1"/>
  <c r="U447" i="6"/>
  <c r="S447" i="6"/>
  <c r="T447" i="6" s="1"/>
  <c r="U446" i="6"/>
  <c r="S446" i="6" s="1"/>
  <c r="T446" i="6" s="1"/>
  <c r="U445" i="6"/>
  <c r="S445" i="6"/>
  <c r="T445" i="6" s="1"/>
  <c r="U444" i="6"/>
  <c r="S444" i="6"/>
  <c r="T444" i="6" s="1"/>
  <c r="U443" i="6"/>
  <c r="S443" i="6" s="1"/>
  <c r="T443" i="6" s="1"/>
  <c r="U442" i="6"/>
  <c r="S442" i="6"/>
  <c r="T442" i="6" s="1"/>
  <c r="U441" i="6"/>
  <c r="S441" i="6" s="1"/>
  <c r="T441" i="6" s="1"/>
  <c r="U440" i="6"/>
  <c r="S440" i="6"/>
  <c r="T440" i="6" s="1"/>
  <c r="U439" i="6"/>
  <c r="S439" i="6" s="1"/>
  <c r="T439" i="6" s="1"/>
  <c r="U438" i="6"/>
  <c r="S438" i="6"/>
  <c r="T438" i="6" s="1"/>
  <c r="U437" i="6"/>
  <c r="S437" i="6" s="1"/>
  <c r="T437" i="6" s="1"/>
  <c r="U436" i="6"/>
  <c r="S436" i="6"/>
  <c r="T436" i="6" s="1"/>
  <c r="U435" i="6"/>
  <c r="S435" i="6" s="1"/>
  <c r="T435" i="6" s="1"/>
  <c r="U434" i="6"/>
  <c r="S434" i="6"/>
  <c r="T434" i="6" s="1"/>
  <c r="U433" i="6"/>
  <c r="S433" i="6" s="1"/>
  <c r="T433" i="6" s="1"/>
  <c r="U432" i="6"/>
  <c r="S432" i="6"/>
  <c r="T432" i="6" s="1"/>
  <c r="U431" i="6"/>
  <c r="S431" i="6" s="1"/>
  <c r="T431" i="6" s="1"/>
  <c r="U430" i="6"/>
  <c r="S430" i="6"/>
  <c r="T430" i="6" s="1"/>
  <c r="U429" i="6"/>
  <c r="S429" i="6" s="1"/>
  <c r="T429" i="6" s="1"/>
  <c r="U428" i="6"/>
  <c r="S428" i="6"/>
  <c r="T428" i="6" s="1"/>
  <c r="U427" i="6"/>
  <c r="S427" i="6" s="1"/>
  <c r="T427" i="6" s="1"/>
  <c r="U426" i="6"/>
  <c r="S426" i="6"/>
  <c r="T426" i="6" s="1"/>
  <c r="U425" i="6"/>
  <c r="S425" i="6" s="1"/>
  <c r="T425" i="6" s="1"/>
  <c r="U424" i="6"/>
  <c r="S424" i="6"/>
  <c r="T424" i="6" s="1"/>
  <c r="U423" i="6"/>
  <c r="S423" i="6" s="1"/>
  <c r="T423" i="6" s="1"/>
  <c r="U422" i="6"/>
  <c r="S422" i="6"/>
  <c r="T422" i="6" s="1"/>
  <c r="U421" i="6"/>
  <c r="S421" i="6" s="1"/>
  <c r="T421" i="6" s="1"/>
  <c r="U420" i="6"/>
  <c r="S420" i="6"/>
  <c r="T420" i="6" s="1"/>
  <c r="R420" i="6"/>
  <c r="O420" i="6" s="1"/>
  <c r="U419" i="6"/>
  <c r="S419" i="6" s="1"/>
  <c r="T419" i="6" s="1"/>
  <c r="O410" i="6"/>
  <c r="N410" i="6"/>
  <c r="M410" i="6"/>
  <c r="L410" i="6"/>
  <c r="K410" i="6"/>
  <c r="J410" i="6"/>
  <c r="O409" i="6"/>
  <c r="N409" i="6"/>
  <c r="M409" i="6"/>
  <c r="L409" i="6"/>
  <c r="K409" i="6"/>
  <c r="J409" i="6"/>
  <c r="O408" i="6"/>
  <c r="N408" i="6"/>
  <c r="M408" i="6"/>
  <c r="L408" i="6"/>
  <c r="K408" i="6"/>
  <c r="J408" i="6"/>
  <c r="O407" i="6"/>
  <c r="N407" i="6"/>
  <c r="M407" i="6"/>
  <c r="L407" i="6"/>
  <c r="K407" i="6"/>
  <c r="J407" i="6"/>
  <c r="O406" i="6"/>
  <c r="N406" i="6"/>
  <c r="M406" i="6"/>
  <c r="L406" i="6"/>
  <c r="K406" i="6"/>
  <c r="J406" i="6"/>
  <c r="O404" i="6"/>
  <c r="N404" i="6"/>
  <c r="M404" i="6"/>
  <c r="L404" i="6"/>
  <c r="K404" i="6"/>
  <c r="J404" i="6"/>
  <c r="O403" i="6"/>
  <c r="N403" i="6"/>
  <c r="M403" i="6"/>
  <c r="L403" i="6"/>
  <c r="K403" i="6"/>
  <c r="J403" i="6"/>
  <c r="O402" i="6"/>
  <c r="N402" i="6"/>
  <c r="M402" i="6"/>
  <c r="L402" i="6"/>
  <c r="K402" i="6"/>
  <c r="J402" i="6"/>
  <c r="O401" i="6"/>
  <c r="N401" i="6"/>
  <c r="M401" i="6"/>
  <c r="L401" i="6"/>
  <c r="K401" i="6"/>
  <c r="J401" i="6"/>
  <c r="O400" i="6"/>
  <c r="N400" i="6"/>
  <c r="M400" i="6"/>
  <c r="L400" i="6"/>
  <c r="K400" i="6"/>
  <c r="J400" i="6"/>
  <c r="O398" i="6"/>
  <c r="N398" i="6"/>
  <c r="M398" i="6"/>
  <c r="L398" i="6"/>
  <c r="K398" i="6"/>
  <c r="J398" i="6"/>
  <c r="O397" i="6"/>
  <c r="N397" i="6"/>
  <c r="M397" i="6"/>
  <c r="L397" i="6"/>
  <c r="K397" i="6"/>
  <c r="J397" i="6"/>
  <c r="O396" i="6"/>
  <c r="N396" i="6"/>
  <c r="M396" i="6"/>
  <c r="L396" i="6"/>
  <c r="K396" i="6"/>
  <c r="J396" i="6"/>
  <c r="O395" i="6"/>
  <c r="N395" i="6"/>
  <c r="M395" i="6"/>
  <c r="L395" i="6"/>
  <c r="K395" i="6"/>
  <c r="J395" i="6"/>
  <c r="O394" i="6"/>
  <c r="N394" i="6"/>
  <c r="M394" i="6"/>
  <c r="L394" i="6"/>
  <c r="K394" i="6"/>
  <c r="J394" i="6"/>
  <c r="O392" i="6"/>
  <c r="N392" i="6"/>
  <c r="M392" i="6"/>
  <c r="L392" i="6"/>
  <c r="K392" i="6"/>
  <c r="J392" i="6"/>
  <c r="O391" i="6"/>
  <c r="N391" i="6"/>
  <c r="M391" i="6"/>
  <c r="L391" i="6"/>
  <c r="K391" i="6"/>
  <c r="J391" i="6"/>
  <c r="O390" i="6"/>
  <c r="N390" i="6"/>
  <c r="M390" i="6"/>
  <c r="L390" i="6"/>
  <c r="K390" i="6"/>
  <c r="J390" i="6"/>
  <c r="O389" i="6"/>
  <c r="N389" i="6"/>
  <c r="M389" i="6"/>
  <c r="L389" i="6"/>
  <c r="K389" i="6"/>
  <c r="J389" i="6"/>
  <c r="O388" i="6"/>
  <c r="N388" i="6"/>
  <c r="K388" i="6"/>
  <c r="J388" i="6"/>
  <c r="O386" i="6"/>
  <c r="N386" i="6"/>
  <c r="K386" i="6"/>
  <c r="J386" i="6"/>
  <c r="O385" i="6"/>
  <c r="N385" i="6"/>
  <c r="M385" i="6"/>
  <c r="L385" i="6"/>
  <c r="K385" i="6"/>
  <c r="J385" i="6"/>
  <c r="O384" i="6"/>
  <c r="N384" i="6"/>
  <c r="M384" i="6"/>
  <c r="L384" i="6"/>
  <c r="K384" i="6"/>
  <c r="J384" i="6"/>
  <c r="O383" i="6"/>
  <c r="N383" i="6"/>
  <c r="M383" i="6"/>
  <c r="L383" i="6"/>
  <c r="K383" i="6"/>
  <c r="J383" i="6"/>
  <c r="O382" i="6"/>
  <c r="N382" i="6"/>
  <c r="M382" i="6"/>
  <c r="L382" i="6"/>
  <c r="K382" i="6"/>
  <c r="J382" i="6"/>
  <c r="O380" i="6"/>
  <c r="N380" i="6"/>
  <c r="M380" i="6"/>
  <c r="L380" i="6"/>
  <c r="K380" i="6"/>
  <c r="J380" i="6"/>
  <c r="O379" i="6"/>
  <c r="N379" i="6"/>
  <c r="M379" i="6"/>
  <c r="L379" i="6"/>
  <c r="K379" i="6"/>
  <c r="J379" i="6"/>
  <c r="O378" i="6"/>
  <c r="N378" i="6"/>
  <c r="M378" i="6"/>
  <c r="L378" i="6"/>
  <c r="K378" i="6"/>
  <c r="J378" i="6"/>
  <c r="O377" i="6"/>
  <c r="N377" i="6"/>
  <c r="M377" i="6"/>
  <c r="L377" i="6"/>
  <c r="K377" i="6"/>
  <c r="J377" i="6"/>
  <c r="O376" i="6"/>
  <c r="N376" i="6"/>
  <c r="M376" i="6"/>
  <c r="L376" i="6"/>
  <c r="K376" i="6"/>
  <c r="J376" i="6"/>
  <c r="R377" i="6"/>
  <c r="R378" i="6" s="1"/>
  <c r="R379" i="6" s="1"/>
  <c r="R380" i="6" s="1"/>
  <c r="AC456" i="11"/>
  <c r="AD456" i="11" s="1"/>
  <c r="AC455" i="11"/>
  <c r="AD455" i="11" s="1"/>
  <c r="AC454" i="11"/>
  <c r="AD454" i="11" s="1"/>
  <c r="AC453" i="11"/>
  <c r="AD453" i="11" s="1"/>
  <c r="AC452" i="11"/>
  <c r="AD452" i="11" s="1"/>
  <c r="AC451" i="11"/>
  <c r="AD451" i="11" s="1"/>
  <c r="AC450" i="11"/>
  <c r="AD450" i="11" s="1"/>
  <c r="AC449" i="11"/>
  <c r="AD449" i="11" s="1"/>
  <c r="AC448" i="11"/>
  <c r="AD448" i="11" s="1"/>
  <c r="AC447" i="11"/>
  <c r="AD447" i="11" s="1"/>
  <c r="AC446" i="11"/>
  <c r="AD446" i="11" s="1"/>
  <c r="AC445" i="11"/>
  <c r="AD445" i="11" s="1"/>
  <c r="AC444" i="11"/>
  <c r="AD444" i="11" s="1"/>
  <c r="AC443" i="11"/>
  <c r="AD443" i="11" s="1"/>
  <c r="AC442" i="11"/>
  <c r="AD442" i="11" s="1"/>
  <c r="AC441" i="11"/>
  <c r="AD441" i="11" s="1"/>
  <c r="AC440" i="11"/>
  <c r="AD440" i="11" s="1"/>
  <c r="AC439" i="11"/>
  <c r="AD439" i="11" s="1"/>
  <c r="AC438" i="11"/>
  <c r="AD438" i="11" s="1"/>
  <c r="AC437" i="11"/>
  <c r="AD437" i="11" s="1"/>
  <c r="AC436" i="11"/>
  <c r="AD436" i="11" s="1"/>
  <c r="AC435" i="11"/>
  <c r="AD435" i="11" s="1"/>
  <c r="AC434" i="11"/>
  <c r="AD434" i="11" s="1"/>
  <c r="AC433" i="11"/>
  <c r="AD433" i="11" s="1"/>
  <c r="AC432" i="11"/>
  <c r="AD432" i="11" s="1"/>
  <c r="AC431" i="11"/>
  <c r="AD431" i="11" s="1"/>
  <c r="AC430" i="11"/>
  <c r="AD430" i="11" s="1"/>
  <c r="AC429" i="11"/>
  <c r="AD429" i="11" s="1"/>
  <c r="AC428" i="11"/>
  <c r="AD428" i="11" s="1"/>
  <c r="AC427" i="11"/>
  <c r="AD427" i="11" s="1"/>
  <c r="AC426" i="11"/>
  <c r="AD426" i="11" s="1"/>
  <c r="AC425" i="11"/>
  <c r="AD425" i="11" s="1"/>
  <c r="AC424" i="11"/>
  <c r="AD424" i="11" s="1"/>
  <c r="AC423" i="11"/>
  <c r="AD423" i="11" s="1"/>
  <c r="AC422" i="11"/>
  <c r="AD422" i="11" s="1"/>
  <c r="AC421" i="11"/>
  <c r="AD421" i="11" s="1"/>
  <c r="AC420" i="11"/>
  <c r="AD420" i="11" s="1"/>
  <c r="AC419" i="11"/>
  <c r="AD419" i="11" s="1"/>
  <c r="AC418" i="11"/>
  <c r="AD418" i="11" s="1"/>
  <c r="AC417" i="11"/>
  <c r="AD417" i="11" s="1"/>
  <c r="AC416" i="11"/>
  <c r="AD416" i="11" s="1"/>
  <c r="AC415" i="11"/>
  <c r="AD415" i="11" s="1"/>
  <c r="AC414" i="11"/>
  <c r="AD414" i="11" s="1"/>
  <c r="AC413" i="11"/>
  <c r="AD413" i="11" s="1"/>
  <c r="AC412" i="11"/>
  <c r="AD412" i="11" s="1"/>
  <c r="AC411" i="11"/>
  <c r="AD411" i="11" s="1"/>
  <c r="AC410" i="11"/>
  <c r="AD410" i="11" s="1"/>
  <c r="AC409" i="11"/>
  <c r="AD409" i="11" s="1"/>
  <c r="AC408" i="11"/>
  <c r="AD408" i="11" s="1"/>
  <c r="AC407" i="11"/>
  <c r="AD407" i="11" s="1"/>
  <c r="AC406" i="11"/>
  <c r="AD406" i="11" s="1"/>
  <c r="AC405" i="11"/>
  <c r="AD405" i="11" s="1"/>
  <c r="AC404" i="11"/>
  <c r="AD404" i="11" s="1"/>
  <c r="AC403" i="11"/>
  <c r="AD403" i="11" s="1"/>
  <c r="AC402" i="11"/>
  <c r="AD402" i="11" s="1"/>
  <c r="AC401" i="11"/>
  <c r="AD401" i="11" s="1"/>
  <c r="AC400" i="11"/>
  <c r="AD400" i="11" s="1"/>
  <c r="AC399" i="11"/>
  <c r="AD399" i="11" s="1"/>
  <c r="AC398" i="11"/>
  <c r="AD398" i="11" s="1"/>
  <c r="AC397" i="11"/>
  <c r="AD397" i="11" s="1"/>
  <c r="AC396" i="11"/>
  <c r="AD396" i="11" s="1"/>
  <c r="AC381" i="11"/>
  <c r="AD381" i="11" s="1"/>
  <c r="AC379" i="11"/>
  <c r="AD379" i="11" s="1"/>
  <c r="AC378" i="11"/>
  <c r="AD378" i="11" s="1"/>
  <c r="AC377" i="11"/>
  <c r="AD377" i="11" s="1"/>
  <c r="AC376" i="11"/>
  <c r="AD376" i="11" s="1"/>
  <c r="AC366" i="11"/>
  <c r="AD366" i="11" s="1"/>
  <c r="AD365" i="11"/>
  <c r="AC365" i="11"/>
  <c r="AC364" i="11"/>
  <c r="AD364" i="11" s="1"/>
  <c r="AD363" i="11"/>
  <c r="AC363" i="11"/>
  <c r="AC362" i="11"/>
  <c r="AD362" i="11" s="1"/>
  <c r="AD361" i="11"/>
  <c r="AC361" i="11"/>
  <c r="AC356" i="11"/>
  <c r="AD356" i="11" s="1"/>
  <c r="AC355" i="11"/>
  <c r="AD355" i="11" s="1"/>
  <c r="AC354" i="11"/>
  <c r="AD354" i="11" s="1"/>
  <c r="AC353" i="11"/>
  <c r="AD353" i="11" s="1"/>
  <c r="AC352" i="11"/>
  <c r="AD352" i="11" s="1"/>
  <c r="AC350" i="11"/>
  <c r="AD350" i="11" s="1"/>
  <c r="AC349" i="11"/>
  <c r="AD349" i="11" s="1"/>
  <c r="AC348" i="11"/>
  <c r="AD348" i="11" s="1"/>
  <c r="AC347" i="11"/>
  <c r="AD347" i="11" s="1"/>
  <c r="AC346" i="11"/>
  <c r="AD346" i="11" s="1"/>
  <c r="AC345" i="11"/>
  <c r="AD345" i="11" s="1"/>
  <c r="AC344" i="11"/>
  <c r="AD344" i="11" s="1"/>
  <c r="AC343" i="11"/>
  <c r="AD343" i="11" s="1"/>
  <c r="AC342" i="11"/>
  <c r="AD342" i="11" s="1"/>
  <c r="AC341" i="11"/>
  <c r="AD341" i="11" s="1"/>
  <c r="AC340" i="11"/>
  <c r="AD340" i="11" s="1"/>
  <c r="AC339" i="11"/>
  <c r="AD339" i="11" s="1"/>
  <c r="AC338" i="11"/>
  <c r="AD338" i="11" s="1"/>
  <c r="AC337" i="11"/>
  <c r="AD337" i="11" s="1"/>
  <c r="AC336" i="11"/>
  <c r="AD336" i="11" s="1"/>
  <c r="AC335" i="11"/>
  <c r="AD335" i="11" s="1"/>
  <c r="AC334" i="11"/>
  <c r="AD334" i="11" s="1"/>
  <c r="AC333" i="11"/>
  <c r="AD333" i="11" s="1"/>
  <c r="AC332" i="11"/>
  <c r="AD332" i="11" s="1"/>
  <c r="AC331" i="11"/>
  <c r="AD331" i="11" s="1"/>
  <c r="AC330" i="11"/>
  <c r="AD330" i="11" s="1"/>
  <c r="AC329" i="11"/>
  <c r="AD329" i="11" s="1"/>
  <c r="AD328" i="11"/>
  <c r="AC328" i="11"/>
  <c r="AC327" i="11"/>
  <c r="AD327" i="11" s="1"/>
  <c r="AD326" i="11"/>
  <c r="AC326" i="11"/>
  <c r="AC325" i="11"/>
  <c r="AD325" i="11" s="1"/>
  <c r="AD324" i="11"/>
  <c r="AC324" i="11"/>
  <c r="AC323" i="11"/>
  <c r="AD323" i="11" s="1"/>
  <c r="AD322" i="11"/>
  <c r="AC322" i="11"/>
  <c r="AC321" i="11"/>
  <c r="AD321" i="11" s="1"/>
  <c r="AD320" i="11"/>
  <c r="AC320" i="11"/>
  <c r="AC319" i="11"/>
  <c r="AD319" i="11" s="1"/>
  <c r="AD318" i="11"/>
  <c r="AC318" i="11"/>
  <c r="AC317" i="11"/>
  <c r="AD317" i="11" s="1"/>
  <c r="AD316" i="11"/>
  <c r="AC316" i="11"/>
  <c r="AC310" i="11"/>
  <c r="AD310" i="11" s="1"/>
  <c r="AD309" i="11"/>
  <c r="AC309" i="11"/>
  <c r="AC308" i="11"/>
  <c r="AD308" i="11" s="1"/>
  <c r="AD307" i="11"/>
  <c r="AC307" i="11"/>
  <c r="AC306" i="11"/>
  <c r="AD306" i="11" s="1"/>
  <c r="AD305" i="11"/>
  <c r="AC305" i="11"/>
  <c r="AC304" i="11"/>
  <c r="AD304" i="11" s="1"/>
  <c r="AD303" i="11"/>
  <c r="AC303" i="11"/>
  <c r="AC302" i="11"/>
  <c r="AD302" i="11" s="1"/>
  <c r="AD301" i="11"/>
  <c r="AC301" i="11"/>
  <c r="AC300" i="11"/>
  <c r="AD300" i="11" s="1"/>
  <c r="AD299" i="11"/>
  <c r="AC299" i="11"/>
  <c r="AC298" i="11"/>
  <c r="AD298" i="11" s="1"/>
  <c r="AD297" i="11"/>
  <c r="AC297" i="11"/>
  <c r="AC296" i="11"/>
  <c r="AD296" i="11" s="1"/>
  <c r="AD295" i="11"/>
  <c r="AC295" i="11"/>
  <c r="AC294" i="11"/>
  <c r="AD294" i="11" s="1"/>
  <c r="AD292" i="11"/>
  <c r="AC292" i="11"/>
  <c r="U410" i="6"/>
  <c r="S410" i="6" s="1"/>
  <c r="T410" i="6" s="1"/>
  <c r="U409" i="6"/>
  <c r="S409" i="6" s="1"/>
  <c r="T409" i="6" s="1"/>
  <c r="U408" i="6"/>
  <c r="T408" i="6"/>
  <c r="S408" i="6"/>
  <c r="U407" i="6"/>
  <c r="S407" i="6" s="1"/>
  <c r="T407" i="6" s="1"/>
  <c r="U406" i="6"/>
  <c r="S406" i="6"/>
  <c r="T406" i="6" s="1"/>
  <c r="U405" i="6"/>
  <c r="S405" i="6" s="1"/>
  <c r="T405" i="6" s="1"/>
  <c r="U404" i="6"/>
  <c r="S404" i="6" s="1"/>
  <c r="T404" i="6" s="1"/>
  <c r="U403" i="6"/>
  <c r="S403" i="6"/>
  <c r="T403" i="6" s="1"/>
  <c r="U402" i="6"/>
  <c r="S402" i="6" s="1"/>
  <c r="T402" i="6" s="1"/>
  <c r="U401" i="6"/>
  <c r="S401" i="6"/>
  <c r="T401" i="6" s="1"/>
  <c r="U400" i="6"/>
  <c r="S400" i="6" s="1"/>
  <c r="T400" i="6" s="1"/>
  <c r="U399" i="6"/>
  <c r="S399" i="6"/>
  <c r="T399" i="6" s="1"/>
  <c r="U398" i="6"/>
  <c r="S398" i="6" s="1"/>
  <c r="T398" i="6"/>
  <c r="U397" i="6"/>
  <c r="S397" i="6"/>
  <c r="T397" i="6" s="1"/>
  <c r="U396" i="6"/>
  <c r="S396" i="6" s="1"/>
  <c r="T396" i="6"/>
  <c r="U395" i="6"/>
  <c r="S395" i="6"/>
  <c r="T395" i="6" s="1"/>
  <c r="U394" i="6"/>
  <c r="S394" i="6" s="1"/>
  <c r="T394" i="6"/>
  <c r="U393" i="6"/>
  <c r="S393" i="6"/>
  <c r="T393" i="6" s="1"/>
  <c r="U392" i="6"/>
  <c r="S392" i="6"/>
  <c r="T392" i="6" s="1"/>
  <c r="U391" i="6"/>
  <c r="S391" i="6" s="1"/>
  <c r="T391" i="6" s="1"/>
  <c r="U390" i="6"/>
  <c r="S390" i="6"/>
  <c r="T390" i="6" s="1"/>
  <c r="U389" i="6"/>
  <c r="S389" i="6" s="1"/>
  <c r="T389" i="6" s="1"/>
  <c r="U388" i="6"/>
  <c r="S388" i="6"/>
  <c r="T388" i="6" s="1"/>
  <c r="U387" i="6"/>
  <c r="S387" i="6" s="1"/>
  <c r="T387" i="6" s="1"/>
  <c r="U386" i="6"/>
  <c r="S386" i="6"/>
  <c r="T386" i="6" s="1"/>
  <c r="U385" i="6"/>
  <c r="S385" i="6" s="1"/>
  <c r="T385" i="6" s="1"/>
  <c r="U384" i="6"/>
  <c r="S384" i="6"/>
  <c r="T384" i="6" s="1"/>
  <c r="U383" i="6"/>
  <c r="S383" i="6" s="1"/>
  <c r="T383" i="6" s="1"/>
  <c r="U382" i="6"/>
  <c r="S382" i="6"/>
  <c r="T382" i="6" s="1"/>
  <c r="U381" i="6"/>
  <c r="S381" i="6" s="1"/>
  <c r="T381" i="6"/>
  <c r="U380" i="6"/>
  <c r="S380" i="6" s="1"/>
  <c r="T380" i="6" s="1"/>
  <c r="U379" i="6"/>
  <c r="S379" i="6"/>
  <c r="T379" i="6" s="1"/>
  <c r="U378" i="6"/>
  <c r="S378" i="6" s="1"/>
  <c r="T378" i="6" s="1"/>
  <c r="U377" i="6"/>
  <c r="S377" i="6"/>
  <c r="T377" i="6" s="1"/>
  <c r="U376" i="6"/>
  <c r="S376" i="6" s="1"/>
  <c r="T376" i="6" s="1"/>
  <c r="R376" i="6"/>
  <c r="U375" i="6"/>
  <c r="S375" i="6"/>
  <c r="T375" i="6" s="1"/>
  <c r="O358" i="6"/>
  <c r="N358" i="6"/>
  <c r="M358" i="6"/>
  <c r="L358" i="6"/>
  <c r="K358" i="6"/>
  <c r="J358" i="6"/>
  <c r="O352" i="6"/>
  <c r="N352" i="6"/>
  <c r="M352" i="6"/>
  <c r="L352" i="6"/>
  <c r="K352" i="6"/>
  <c r="J352" i="6"/>
  <c r="U359" i="6"/>
  <c r="S359" i="6"/>
  <c r="T359" i="6" s="1"/>
  <c r="U358" i="6"/>
  <c r="S358" i="6" s="1"/>
  <c r="T358" i="6" s="1"/>
  <c r="U357" i="6"/>
  <c r="S357" i="6"/>
  <c r="T357" i="6" s="1"/>
  <c r="U356" i="6"/>
  <c r="S356" i="6" s="1"/>
  <c r="T356" i="6" s="1"/>
  <c r="U355" i="6"/>
  <c r="S355" i="6"/>
  <c r="T355" i="6" s="1"/>
  <c r="U354" i="6"/>
  <c r="S354" i="6" s="1"/>
  <c r="T354" i="6" s="1"/>
  <c r="U353" i="6"/>
  <c r="S353" i="6"/>
  <c r="T353" i="6" s="1"/>
  <c r="U352" i="6"/>
  <c r="S352" i="6" s="1"/>
  <c r="T352" i="6" s="1"/>
  <c r="U351" i="6"/>
  <c r="S351" i="6"/>
  <c r="T351" i="6" s="1"/>
  <c r="U350" i="6"/>
  <c r="S350" i="6" s="1"/>
  <c r="T350" i="6" s="1"/>
  <c r="U349" i="6"/>
  <c r="S349" i="6"/>
  <c r="T349" i="6" s="1"/>
  <c r="U348" i="6"/>
  <c r="S348" i="6" s="1"/>
  <c r="T348" i="6" s="1"/>
  <c r="R349" i="6"/>
  <c r="R350" i="6" s="1"/>
  <c r="R351" i="6" s="1"/>
  <c r="R352" i="6" s="1"/>
  <c r="R353" i="6" s="1"/>
  <c r="R354" i="6" s="1"/>
  <c r="R355" i="6" s="1"/>
  <c r="R356" i="6" s="1"/>
  <c r="R357" i="6" s="1"/>
  <c r="R358" i="6" s="1"/>
  <c r="R359" i="6" s="1"/>
  <c r="O359" i="6" s="1"/>
  <c r="R284" i="6"/>
  <c r="R285" i="6" s="1"/>
  <c r="R286" i="6" s="1"/>
  <c r="R283" i="6"/>
  <c r="O339" i="6"/>
  <c r="N339" i="6"/>
  <c r="M339" i="6"/>
  <c r="L339" i="6"/>
  <c r="K339" i="6"/>
  <c r="J339" i="6"/>
  <c r="O333" i="6"/>
  <c r="N333" i="6"/>
  <c r="M333" i="6"/>
  <c r="L333" i="6"/>
  <c r="K333" i="6"/>
  <c r="J333" i="6"/>
  <c r="O327" i="6"/>
  <c r="N327" i="6"/>
  <c r="M327" i="6"/>
  <c r="L327" i="6"/>
  <c r="K327" i="6"/>
  <c r="J327" i="6"/>
  <c r="O321" i="6"/>
  <c r="N321" i="6"/>
  <c r="M321" i="6"/>
  <c r="L321" i="6"/>
  <c r="K321" i="6"/>
  <c r="J321" i="6"/>
  <c r="O315" i="6"/>
  <c r="N315" i="6"/>
  <c r="M315" i="6"/>
  <c r="L315" i="6"/>
  <c r="K315" i="6"/>
  <c r="J315" i="6"/>
  <c r="O309" i="6"/>
  <c r="N309" i="6"/>
  <c r="M309" i="6"/>
  <c r="L309" i="6"/>
  <c r="K309" i="6"/>
  <c r="J309" i="6"/>
  <c r="O303" i="6"/>
  <c r="N303" i="6"/>
  <c r="M303" i="6"/>
  <c r="L303" i="6"/>
  <c r="K303" i="6"/>
  <c r="J303" i="6"/>
  <c r="O297" i="6"/>
  <c r="N297" i="6"/>
  <c r="M297" i="6"/>
  <c r="L297" i="6"/>
  <c r="K297" i="6"/>
  <c r="J297" i="6"/>
  <c r="O291" i="6"/>
  <c r="N291" i="6"/>
  <c r="M291" i="6"/>
  <c r="L291" i="6"/>
  <c r="K291" i="6"/>
  <c r="J291" i="6"/>
  <c r="O286" i="6"/>
  <c r="M286" i="6"/>
  <c r="L286" i="6"/>
  <c r="K286" i="6"/>
  <c r="J286" i="6"/>
  <c r="O285" i="6"/>
  <c r="N285" i="6"/>
  <c r="M285" i="6"/>
  <c r="L285" i="6"/>
  <c r="K285" i="6"/>
  <c r="J285" i="6"/>
  <c r="O284" i="6"/>
  <c r="N284" i="6"/>
  <c r="M284" i="6"/>
  <c r="L284" i="6"/>
  <c r="K284" i="6"/>
  <c r="J284" i="6"/>
  <c r="O283" i="6"/>
  <c r="N283" i="6"/>
  <c r="M283" i="6"/>
  <c r="L283" i="6"/>
  <c r="K283" i="6"/>
  <c r="J283" i="6"/>
  <c r="O282" i="6"/>
  <c r="N282" i="6"/>
  <c r="M282" i="6"/>
  <c r="L282" i="6"/>
  <c r="K282" i="6"/>
  <c r="J282" i="6"/>
  <c r="U346" i="6"/>
  <c r="S346" i="6"/>
  <c r="T346" i="6" s="1"/>
  <c r="U345" i="6"/>
  <c r="S345" i="6" s="1"/>
  <c r="T345" i="6" s="1"/>
  <c r="U344" i="6"/>
  <c r="S344" i="6"/>
  <c r="T344" i="6" s="1"/>
  <c r="U343" i="6"/>
  <c r="S343" i="6" s="1"/>
  <c r="T343" i="6" s="1"/>
  <c r="U342" i="6"/>
  <c r="S342" i="6"/>
  <c r="T342" i="6" s="1"/>
  <c r="U341" i="6"/>
  <c r="S341" i="6" s="1"/>
  <c r="T341" i="6" s="1"/>
  <c r="U340" i="6"/>
  <c r="S340" i="6" s="1"/>
  <c r="T340" i="6" s="1"/>
  <c r="U339" i="6"/>
  <c r="T339" i="6"/>
  <c r="S339" i="6"/>
  <c r="U338" i="6"/>
  <c r="S338" i="6" s="1"/>
  <c r="T338" i="6" s="1"/>
  <c r="U337" i="6"/>
  <c r="S337" i="6"/>
  <c r="T337" i="6" s="1"/>
  <c r="U336" i="6"/>
  <c r="S336" i="6" s="1"/>
  <c r="T336" i="6" s="1"/>
  <c r="U335" i="6"/>
  <c r="T335" i="6"/>
  <c r="S335" i="6"/>
  <c r="U334" i="6"/>
  <c r="S334" i="6" s="1"/>
  <c r="T334" i="6" s="1"/>
  <c r="U333" i="6"/>
  <c r="S333" i="6"/>
  <c r="T333" i="6" s="1"/>
  <c r="U332" i="6"/>
  <c r="S332" i="6" s="1"/>
  <c r="T332" i="6"/>
  <c r="U331" i="6"/>
  <c r="S331" i="6"/>
  <c r="T331" i="6" s="1"/>
  <c r="U330" i="6"/>
  <c r="S330" i="6" s="1"/>
  <c r="T330" i="6" s="1"/>
  <c r="U329" i="6"/>
  <c r="S329" i="6"/>
  <c r="T329" i="6" s="1"/>
  <c r="U328" i="6"/>
  <c r="S328" i="6"/>
  <c r="T328" i="6" s="1"/>
  <c r="U327" i="6"/>
  <c r="S327" i="6" s="1"/>
  <c r="T327" i="6" s="1"/>
  <c r="U326" i="6"/>
  <c r="T326" i="6"/>
  <c r="S326" i="6"/>
  <c r="U325" i="6"/>
  <c r="S325" i="6" s="1"/>
  <c r="T325" i="6" s="1"/>
  <c r="U324" i="6"/>
  <c r="S324" i="6"/>
  <c r="T324" i="6" s="1"/>
  <c r="U323" i="6"/>
  <c r="S323" i="6" s="1"/>
  <c r="T323" i="6" s="1"/>
  <c r="U322" i="6"/>
  <c r="S322" i="6"/>
  <c r="T322" i="6" s="1"/>
  <c r="U321" i="6"/>
  <c r="S321" i="6" s="1"/>
  <c r="T321" i="6"/>
  <c r="U320" i="6"/>
  <c r="S320" i="6"/>
  <c r="T320" i="6" s="1"/>
  <c r="U319" i="6"/>
  <c r="S319" i="6" s="1"/>
  <c r="T319" i="6" s="1"/>
  <c r="U318" i="6"/>
  <c r="S318" i="6"/>
  <c r="T318" i="6" s="1"/>
  <c r="U317" i="6"/>
  <c r="S317" i="6" s="1"/>
  <c r="T317" i="6"/>
  <c r="U316" i="6"/>
  <c r="S316" i="6" s="1"/>
  <c r="T316" i="6" s="1"/>
  <c r="U315" i="6"/>
  <c r="T315" i="6"/>
  <c r="S315" i="6"/>
  <c r="U314" i="6"/>
  <c r="S314" i="6" s="1"/>
  <c r="T314" i="6" s="1"/>
  <c r="U313" i="6"/>
  <c r="S313" i="6"/>
  <c r="T313" i="6" s="1"/>
  <c r="U312" i="6"/>
  <c r="S312" i="6" s="1"/>
  <c r="T312" i="6" s="1"/>
  <c r="U311" i="6"/>
  <c r="T311" i="6"/>
  <c r="S311" i="6"/>
  <c r="U310" i="6"/>
  <c r="S310" i="6" s="1"/>
  <c r="T310" i="6" s="1"/>
  <c r="U309" i="6"/>
  <c r="S309" i="6"/>
  <c r="T309" i="6" s="1"/>
  <c r="U308" i="6"/>
  <c r="T308" i="6"/>
  <c r="S308" i="6"/>
  <c r="U307" i="6"/>
  <c r="S307" i="6"/>
  <c r="T307" i="6" s="1"/>
  <c r="U306" i="6"/>
  <c r="S306" i="6" s="1"/>
  <c r="T306" i="6" s="1"/>
  <c r="U305" i="6"/>
  <c r="S305" i="6" s="1"/>
  <c r="T305" i="6" s="1"/>
  <c r="U304" i="6"/>
  <c r="S304" i="6" s="1"/>
  <c r="T304" i="6" s="1"/>
  <c r="U303" i="6"/>
  <c r="S303" i="6"/>
  <c r="T303" i="6" s="1"/>
  <c r="U302" i="6"/>
  <c r="S302" i="6" s="1"/>
  <c r="T302" i="6" s="1"/>
  <c r="U301" i="6"/>
  <c r="S301" i="6"/>
  <c r="T301" i="6" s="1"/>
  <c r="U300" i="6"/>
  <c r="S300" i="6" s="1"/>
  <c r="T300" i="6" s="1"/>
  <c r="U299" i="6"/>
  <c r="S299" i="6"/>
  <c r="T299" i="6" s="1"/>
  <c r="U298" i="6"/>
  <c r="T298" i="6"/>
  <c r="S298" i="6"/>
  <c r="U297" i="6"/>
  <c r="S297" i="6"/>
  <c r="T297" i="6" s="1"/>
  <c r="U296" i="6"/>
  <c r="S296" i="6"/>
  <c r="T296" i="6" s="1"/>
  <c r="U295" i="6"/>
  <c r="S295" i="6" s="1"/>
  <c r="T295" i="6" s="1"/>
  <c r="U294" i="6"/>
  <c r="S294" i="6" s="1"/>
  <c r="T294" i="6" s="1"/>
  <c r="U293" i="6"/>
  <c r="S293" i="6" s="1"/>
  <c r="T293" i="6" s="1"/>
  <c r="U292" i="6"/>
  <c r="T292" i="6"/>
  <c r="S292" i="6"/>
  <c r="U291" i="6"/>
  <c r="S291" i="6" s="1"/>
  <c r="T291" i="6"/>
  <c r="U290" i="6"/>
  <c r="T290" i="6"/>
  <c r="S290" i="6"/>
  <c r="U289" i="6"/>
  <c r="S289" i="6" s="1"/>
  <c r="T289" i="6"/>
  <c r="U288" i="6"/>
  <c r="T288" i="6"/>
  <c r="S288" i="6"/>
  <c r="U287" i="6"/>
  <c r="S287" i="6" s="1"/>
  <c r="T287" i="6"/>
  <c r="U286" i="6"/>
  <c r="S286" i="6" s="1"/>
  <c r="T286" i="6" s="1"/>
  <c r="U285" i="6"/>
  <c r="S285" i="6"/>
  <c r="T285" i="6" s="1"/>
  <c r="U284" i="6"/>
  <c r="S284" i="6"/>
  <c r="T284" i="6" s="1"/>
  <c r="U283" i="6"/>
  <c r="S283" i="6" s="1"/>
  <c r="T283" i="6" s="1"/>
  <c r="U282" i="6"/>
  <c r="S282" i="6"/>
  <c r="T282" i="6" s="1"/>
  <c r="R282" i="6"/>
  <c r="U281" i="6"/>
  <c r="S281" i="6"/>
  <c r="T281" i="6" s="1"/>
  <c r="U279" i="6"/>
  <c r="S279" i="6" s="1"/>
  <c r="T279" i="6" s="1"/>
  <c r="U278" i="6"/>
  <c r="S278" i="6"/>
  <c r="T278" i="6" s="1"/>
  <c r="U277" i="6"/>
  <c r="S277" i="6"/>
  <c r="T277" i="6" s="1"/>
  <c r="U276" i="6"/>
  <c r="S276" i="6" s="1"/>
  <c r="T276" i="6" s="1"/>
  <c r="U275" i="6"/>
  <c r="S275" i="6" s="1"/>
  <c r="T275" i="6" s="1"/>
  <c r="U274" i="6"/>
  <c r="S274" i="6"/>
  <c r="T274" i="6" s="1"/>
  <c r="R275" i="6"/>
  <c r="R276" i="6" s="1"/>
  <c r="R277" i="6" s="1"/>
  <c r="R278" i="6" s="1"/>
  <c r="R279" i="6" s="1"/>
  <c r="R274" i="6"/>
  <c r="O272" i="6"/>
  <c r="O265" i="6" s="1"/>
  <c r="N272" i="6"/>
  <c r="N265" i="6" s="1"/>
  <c r="M272" i="6"/>
  <c r="M265" i="6" s="1"/>
  <c r="L272" i="6"/>
  <c r="L265" i="6" s="1"/>
  <c r="K272" i="6"/>
  <c r="K265" i="6" s="1"/>
  <c r="J272" i="6"/>
  <c r="J265" i="6" s="1"/>
  <c r="U273" i="6"/>
  <c r="S273" i="6"/>
  <c r="T273" i="6" s="1"/>
  <c r="U272" i="6"/>
  <c r="S272" i="6" s="1"/>
  <c r="T272" i="6" s="1"/>
  <c r="U271" i="6"/>
  <c r="S271" i="6"/>
  <c r="T271" i="6" s="1"/>
  <c r="U270" i="6"/>
  <c r="S270" i="6" s="1"/>
  <c r="T270" i="6" s="1"/>
  <c r="U269" i="6"/>
  <c r="S269" i="6"/>
  <c r="T269" i="6" s="1"/>
  <c r="U268" i="6"/>
  <c r="S268" i="6" s="1"/>
  <c r="T268" i="6" s="1"/>
  <c r="R269" i="6"/>
  <c r="R270" i="6" s="1"/>
  <c r="R271" i="6" s="1"/>
  <c r="R272" i="6" s="1"/>
  <c r="R273" i="6" s="1"/>
  <c r="O273" i="6" s="1"/>
  <c r="O266" i="6" s="1"/>
  <c r="AD171" i="11"/>
  <c r="AD170" i="11"/>
  <c r="AD169" i="11"/>
  <c r="AD168" i="11"/>
  <c r="AD167" i="11"/>
  <c r="AD166" i="11"/>
  <c r="AD165" i="11"/>
  <c r="AD164" i="11"/>
  <c r="AD162" i="11"/>
  <c r="AD161" i="11"/>
  <c r="AD160" i="11"/>
  <c r="AD159" i="11"/>
  <c r="AD158" i="11"/>
  <c r="AD157" i="11"/>
  <c r="AD156" i="11"/>
  <c r="AD155" i="11"/>
  <c r="AD154" i="11"/>
  <c r="AD187" i="11"/>
  <c r="AD186" i="11"/>
  <c r="AD185" i="11"/>
  <c r="AD184" i="11"/>
  <c r="AD183" i="11"/>
  <c r="AD182" i="11"/>
  <c r="AD181" i="11"/>
  <c r="AD180" i="11"/>
  <c r="AD179" i="11"/>
  <c r="AD178" i="11"/>
  <c r="AD177" i="11"/>
  <c r="AD176" i="11"/>
  <c r="AD175" i="11"/>
  <c r="AD191" i="11"/>
  <c r="AD233" i="11"/>
  <c r="AD232" i="11"/>
  <c r="AD231" i="11"/>
  <c r="AD230" i="11"/>
  <c r="AD229" i="11"/>
  <c r="AD228" i="11"/>
  <c r="AD227" i="11"/>
  <c r="AD226" i="11"/>
  <c r="AD225" i="11"/>
  <c r="AD224" i="11"/>
  <c r="AD223" i="11"/>
  <c r="AD222" i="11"/>
  <c r="AD221" i="11"/>
  <c r="AD220" i="11"/>
  <c r="AD219" i="11"/>
  <c r="AD218" i="11"/>
  <c r="AD217" i="11"/>
  <c r="AD216" i="11"/>
  <c r="AD215" i="11"/>
  <c r="AD214" i="11"/>
  <c r="AD213" i="11"/>
  <c r="AD212" i="11"/>
  <c r="AD211" i="11"/>
  <c r="AD210" i="11"/>
  <c r="AD209" i="11"/>
  <c r="AD208" i="11"/>
  <c r="AD207" i="11"/>
  <c r="AD206" i="11"/>
  <c r="AD205" i="11"/>
  <c r="AD204" i="11"/>
  <c r="AD203" i="11"/>
  <c r="AD202" i="11"/>
  <c r="AD201" i="11"/>
  <c r="AD200" i="11"/>
  <c r="AD199" i="11"/>
  <c r="AD198" i="11"/>
  <c r="AD277" i="11"/>
  <c r="AD276" i="11"/>
  <c r="AD275" i="11"/>
  <c r="AD274" i="11"/>
  <c r="AD273" i="11"/>
  <c r="AD272" i="11"/>
  <c r="AD271" i="11"/>
  <c r="AD270" i="11"/>
  <c r="AD269" i="11"/>
  <c r="AD268" i="11"/>
  <c r="AD267" i="11"/>
  <c r="AD266" i="11"/>
  <c r="AD265" i="11"/>
  <c r="AD264" i="11"/>
  <c r="AD263" i="11"/>
  <c r="AD262" i="11"/>
  <c r="AD261" i="11"/>
  <c r="AD260" i="11"/>
  <c r="AD259" i="11"/>
  <c r="AD258" i="11"/>
  <c r="AD257" i="11"/>
  <c r="AD256" i="11"/>
  <c r="AD255" i="11"/>
  <c r="AD254" i="11"/>
  <c r="AD253" i="11"/>
  <c r="AD252" i="11"/>
  <c r="AD251" i="11"/>
  <c r="AD250" i="11"/>
  <c r="AD249" i="11"/>
  <c r="AD248" i="11"/>
  <c r="AD247" i="11"/>
  <c r="AD246" i="11"/>
  <c r="AD245" i="11"/>
  <c r="AD244" i="11"/>
  <c r="AD243" i="11"/>
  <c r="AD242" i="11"/>
  <c r="AD241" i="11"/>
  <c r="AD240" i="11"/>
  <c r="AD239" i="11"/>
  <c r="AD238" i="11"/>
  <c r="AD278" i="11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113" i="11"/>
  <c r="AD153" i="11"/>
  <c r="AD172" i="11"/>
  <c r="AD173" i="11"/>
  <c r="AD174" i="11"/>
  <c r="AD188" i="11"/>
  <c r="AD192" i="11"/>
  <c r="U260" i="6"/>
  <c r="S260" i="6"/>
  <c r="T260" i="6" s="1"/>
  <c r="U259" i="6"/>
  <c r="S259" i="6" s="1"/>
  <c r="T259" i="6" s="1"/>
  <c r="U258" i="6"/>
  <c r="S258" i="6"/>
  <c r="T258" i="6" s="1"/>
  <c r="U257" i="6"/>
  <c r="S257" i="6" s="1"/>
  <c r="T257" i="6" s="1"/>
  <c r="U256" i="6"/>
  <c r="S256" i="6"/>
  <c r="T256" i="6" s="1"/>
  <c r="U255" i="6"/>
  <c r="S255" i="6" s="1"/>
  <c r="T255" i="6" s="1"/>
  <c r="R255" i="6"/>
  <c r="R256" i="6" s="1"/>
  <c r="R257" i="6" s="1"/>
  <c r="R258" i="6" s="1"/>
  <c r="R259" i="6" s="1"/>
  <c r="R260" i="6" s="1"/>
  <c r="U254" i="6"/>
  <c r="S254" i="6"/>
  <c r="T254" i="6" s="1"/>
  <c r="U253" i="6"/>
  <c r="S253" i="6" s="1"/>
  <c r="T253" i="6" s="1"/>
  <c r="U252" i="6"/>
  <c r="S252" i="6"/>
  <c r="T252" i="6" s="1"/>
  <c r="U251" i="6"/>
  <c r="S251" i="6" s="1"/>
  <c r="T251" i="6" s="1"/>
  <c r="U250" i="6"/>
  <c r="S250" i="6"/>
  <c r="T250" i="6" s="1"/>
  <c r="U249" i="6"/>
  <c r="S249" i="6" s="1"/>
  <c r="T249" i="6" s="1"/>
  <c r="R249" i="6"/>
  <c r="R250" i="6" s="1"/>
  <c r="R251" i="6" s="1"/>
  <c r="R252" i="6" s="1"/>
  <c r="R253" i="6" s="1"/>
  <c r="R254" i="6" s="1"/>
  <c r="U248" i="6"/>
  <c r="S248" i="6"/>
  <c r="T248" i="6" s="1"/>
  <c r="U247" i="6"/>
  <c r="S247" i="6" s="1"/>
  <c r="T247" i="6" s="1"/>
  <c r="U246" i="6"/>
  <c r="S246" i="6"/>
  <c r="T246" i="6" s="1"/>
  <c r="U245" i="6"/>
  <c r="S245" i="6" s="1"/>
  <c r="T245" i="6" s="1"/>
  <c r="U244" i="6"/>
  <c r="S244" i="6"/>
  <c r="T244" i="6" s="1"/>
  <c r="R244" i="6"/>
  <c r="R245" i="6" s="1"/>
  <c r="R246" i="6" s="1"/>
  <c r="R247" i="6" s="1"/>
  <c r="R248" i="6" s="1"/>
  <c r="U243" i="6"/>
  <c r="S243" i="6" s="1"/>
  <c r="T243" i="6" s="1"/>
  <c r="R243" i="6"/>
  <c r="U242" i="6"/>
  <c r="S242" i="6" s="1"/>
  <c r="T242" i="6" s="1"/>
  <c r="U241" i="6"/>
  <c r="S241" i="6" s="1"/>
  <c r="T241" i="6" s="1"/>
  <c r="U240" i="6"/>
  <c r="S240" i="6"/>
  <c r="T240" i="6" s="1"/>
  <c r="U239" i="6"/>
  <c r="S239" i="6" s="1"/>
  <c r="T239" i="6" s="1"/>
  <c r="U238" i="6"/>
  <c r="S238" i="6"/>
  <c r="T238" i="6" s="1"/>
  <c r="R238" i="6"/>
  <c r="R239" i="6" s="1"/>
  <c r="R240" i="6" s="1"/>
  <c r="R241" i="6" s="1"/>
  <c r="R242" i="6" s="1"/>
  <c r="U237" i="6"/>
  <c r="S237" i="6" s="1"/>
  <c r="T237" i="6" s="1"/>
  <c r="R237" i="6"/>
  <c r="AC175" i="11"/>
  <c r="AC174" i="11"/>
  <c r="AC173" i="11"/>
  <c r="AC172" i="11"/>
  <c r="AC171" i="11"/>
  <c r="AC170" i="11"/>
  <c r="AC169" i="11"/>
  <c r="AC176" i="11"/>
  <c r="AE144" i="11"/>
  <c r="AE149" i="11"/>
  <c r="AD151" i="11"/>
  <c r="AE151" i="11"/>
  <c r="AD146" i="11"/>
  <c r="AD141" i="11"/>
  <c r="AE141" i="11" s="1"/>
  <c r="AD136" i="11"/>
  <c r="AE136" i="11" s="1"/>
  <c r="AD131" i="11"/>
  <c r="AE131" i="11" s="1"/>
  <c r="AD126" i="11"/>
  <c r="AE126" i="11" s="1"/>
  <c r="AD121" i="11"/>
  <c r="AE121" i="11" s="1"/>
  <c r="AD116" i="11"/>
  <c r="AD114" i="11"/>
  <c r="O229" i="6"/>
  <c r="N229" i="6"/>
  <c r="M229" i="6"/>
  <c r="L229" i="6"/>
  <c r="K229" i="6"/>
  <c r="J229" i="6"/>
  <c r="O223" i="6"/>
  <c r="N223" i="6"/>
  <c r="M223" i="6"/>
  <c r="L223" i="6"/>
  <c r="K223" i="6"/>
  <c r="J223" i="6"/>
  <c r="O211" i="6"/>
  <c r="N211" i="6"/>
  <c r="M211" i="6"/>
  <c r="L211" i="6"/>
  <c r="K211" i="6"/>
  <c r="J211" i="6"/>
  <c r="O205" i="6"/>
  <c r="N205" i="6"/>
  <c r="M205" i="6"/>
  <c r="L205" i="6"/>
  <c r="K205" i="6"/>
  <c r="J205" i="6"/>
  <c r="O193" i="6"/>
  <c r="N193" i="6"/>
  <c r="M193" i="6"/>
  <c r="L193" i="6"/>
  <c r="K193" i="6"/>
  <c r="J193" i="6"/>
  <c r="O187" i="6"/>
  <c r="N187" i="6"/>
  <c r="M187" i="6"/>
  <c r="L187" i="6"/>
  <c r="K187" i="6"/>
  <c r="J187" i="6"/>
  <c r="O181" i="6"/>
  <c r="N181" i="6"/>
  <c r="M181" i="6"/>
  <c r="L181" i="6"/>
  <c r="K181" i="6"/>
  <c r="J181" i="6"/>
  <c r="O175" i="6"/>
  <c r="N175" i="6"/>
  <c r="M175" i="6"/>
  <c r="L175" i="6"/>
  <c r="K175" i="6"/>
  <c r="J175" i="6"/>
  <c r="O169" i="6"/>
  <c r="N169" i="6"/>
  <c r="M169" i="6"/>
  <c r="L169" i="6"/>
  <c r="K169" i="6"/>
  <c r="J169" i="6"/>
  <c r="O163" i="6"/>
  <c r="N163" i="6"/>
  <c r="M163" i="6"/>
  <c r="L163" i="6"/>
  <c r="K163" i="6"/>
  <c r="J163" i="6"/>
  <c r="O157" i="6"/>
  <c r="N157" i="6"/>
  <c r="M157" i="6"/>
  <c r="L157" i="6"/>
  <c r="K157" i="6"/>
  <c r="J157" i="6"/>
  <c r="O151" i="6"/>
  <c r="N151" i="6"/>
  <c r="M151" i="6"/>
  <c r="L151" i="6"/>
  <c r="K151" i="6"/>
  <c r="J151" i="6"/>
  <c r="O145" i="6"/>
  <c r="N145" i="6"/>
  <c r="M145" i="6"/>
  <c r="L145" i="6"/>
  <c r="K145" i="6"/>
  <c r="J145" i="6"/>
  <c r="O139" i="6"/>
  <c r="N139" i="6"/>
  <c r="M139" i="6"/>
  <c r="L139" i="6"/>
  <c r="K139" i="6"/>
  <c r="J139" i="6"/>
  <c r="O133" i="6"/>
  <c r="N133" i="6"/>
  <c r="M133" i="6"/>
  <c r="L133" i="6"/>
  <c r="K133" i="6"/>
  <c r="J133" i="6"/>
  <c r="O127" i="6"/>
  <c r="N127" i="6"/>
  <c r="M127" i="6"/>
  <c r="L127" i="6"/>
  <c r="K127" i="6"/>
  <c r="J127" i="6"/>
  <c r="O121" i="6"/>
  <c r="N121" i="6"/>
  <c r="M121" i="6"/>
  <c r="L121" i="6"/>
  <c r="K121" i="6"/>
  <c r="J121" i="6"/>
  <c r="O115" i="6"/>
  <c r="N115" i="6"/>
  <c r="M115" i="6"/>
  <c r="L115" i="6"/>
  <c r="K115" i="6"/>
  <c r="J115" i="6"/>
  <c r="O109" i="6"/>
  <c r="N109" i="6"/>
  <c r="M109" i="6"/>
  <c r="L109" i="6"/>
  <c r="K109" i="6"/>
  <c r="J109" i="6"/>
  <c r="O103" i="6"/>
  <c r="N103" i="6"/>
  <c r="M103" i="6"/>
  <c r="L103" i="6"/>
  <c r="K103" i="6"/>
  <c r="J103" i="6"/>
  <c r="O97" i="6"/>
  <c r="N97" i="6"/>
  <c r="M97" i="6"/>
  <c r="L97" i="6"/>
  <c r="K97" i="6"/>
  <c r="J97" i="6"/>
  <c r="O91" i="6"/>
  <c r="N91" i="6"/>
  <c r="M91" i="6"/>
  <c r="L91" i="6"/>
  <c r="K91" i="6"/>
  <c r="J91" i="6"/>
  <c r="O85" i="6"/>
  <c r="N85" i="6"/>
  <c r="M85" i="6"/>
  <c r="L85" i="6"/>
  <c r="K85" i="6"/>
  <c r="J85" i="6"/>
  <c r="O79" i="6"/>
  <c r="N79" i="6"/>
  <c r="M79" i="6"/>
  <c r="L79" i="6"/>
  <c r="K79" i="6"/>
  <c r="J79" i="6"/>
  <c r="O73" i="6"/>
  <c r="N73" i="6"/>
  <c r="M73" i="6"/>
  <c r="L73" i="6"/>
  <c r="K73" i="6"/>
  <c r="J73" i="6"/>
  <c r="O67" i="6"/>
  <c r="N67" i="6"/>
  <c r="M67" i="6"/>
  <c r="L67" i="6"/>
  <c r="K67" i="6"/>
  <c r="J67" i="6"/>
  <c r="O61" i="6"/>
  <c r="N61" i="6"/>
  <c r="M61" i="6"/>
  <c r="L61" i="6"/>
  <c r="K61" i="6"/>
  <c r="J61" i="6"/>
  <c r="O55" i="6"/>
  <c r="N55" i="6"/>
  <c r="M55" i="6"/>
  <c r="L55" i="6"/>
  <c r="K55" i="6"/>
  <c r="J55" i="6"/>
  <c r="O49" i="6"/>
  <c r="N49" i="6"/>
  <c r="M49" i="6"/>
  <c r="L49" i="6"/>
  <c r="K49" i="6"/>
  <c r="J49" i="6"/>
  <c r="O43" i="6"/>
  <c r="N43" i="6"/>
  <c r="M43" i="6"/>
  <c r="L43" i="6"/>
  <c r="K43" i="6"/>
  <c r="J43" i="6"/>
  <c r="U266" i="6"/>
  <c r="S266" i="6" s="1"/>
  <c r="T266" i="6" s="1"/>
  <c r="U265" i="6"/>
  <c r="S265" i="6" s="1"/>
  <c r="T265" i="6" s="1"/>
  <c r="U264" i="6"/>
  <c r="S264" i="6" s="1"/>
  <c r="T264" i="6" s="1"/>
  <c r="U263" i="6"/>
  <c r="S263" i="6" s="1"/>
  <c r="T263" i="6" s="1"/>
  <c r="U262" i="6"/>
  <c r="S262" i="6" s="1"/>
  <c r="T262" i="6" s="1"/>
  <c r="U261" i="6"/>
  <c r="S261" i="6" s="1"/>
  <c r="T261" i="6" s="1"/>
  <c r="U236" i="6"/>
  <c r="S236" i="6" s="1"/>
  <c r="T236" i="6" s="1"/>
  <c r="U235" i="6"/>
  <c r="S235" i="6" s="1"/>
  <c r="T235" i="6" s="1"/>
  <c r="U234" i="6"/>
  <c r="S234" i="6" s="1"/>
  <c r="T234" i="6" s="1"/>
  <c r="U233" i="6"/>
  <c r="S233" i="6" s="1"/>
  <c r="T233" i="6" s="1"/>
  <c r="U232" i="6"/>
  <c r="S232" i="6" s="1"/>
  <c r="T232" i="6" s="1"/>
  <c r="U231" i="6"/>
  <c r="S231" i="6" s="1"/>
  <c r="T231" i="6" s="1"/>
  <c r="U230" i="6"/>
  <c r="S230" i="6" s="1"/>
  <c r="T230" i="6" s="1"/>
  <c r="U229" i="6"/>
  <c r="S229" i="6" s="1"/>
  <c r="T229" i="6" s="1"/>
  <c r="U228" i="6"/>
  <c r="S228" i="6" s="1"/>
  <c r="T228" i="6" s="1"/>
  <c r="U227" i="6"/>
  <c r="S227" i="6" s="1"/>
  <c r="T227" i="6" s="1"/>
  <c r="U226" i="6"/>
  <c r="S226" i="6" s="1"/>
  <c r="T226" i="6" s="1"/>
  <c r="U225" i="6"/>
  <c r="S225" i="6" s="1"/>
  <c r="T225" i="6" s="1"/>
  <c r="U224" i="6"/>
  <c r="S224" i="6" s="1"/>
  <c r="T224" i="6" s="1"/>
  <c r="U223" i="6"/>
  <c r="S223" i="6" s="1"/>
  <c r="T223" i="6" s="1"/>
  <c r="U222" i="6"/>
  <c r="S222" i="6" s="1"/>
  <c r="T222" i="6" s="1"/>
  <c r="U221" i="6"/>
  <c r="S221" i="6" s="1"/>
  <c r="T221" i="6" s="1"/>
  <c r="U220" i="6"/>
  <c r="S220" i="6" s="1"/>
  <c r="T220" i="6" s="1"/>
  <c r="U219" i="6"/>
  <c r="S219" i="6" s="1"/>
  <c r="T219" i="6" s="1"/>
  <c r="U218" i="6"/>
  <c r="S218" i="6" s="1"/>
  <c r="T218" i="6" s="1"/>
  <c r="U217" i="6"/>
  <c r="S217" i="6" s="1"/>
  <c r="T217" i="6" s="1"/>
  <c r="U216" i="6"/>
  <c r="S216" i="6" s="1"/>
  <c r="T216" i="6" s="1"/>
  <c r="U215" i="6"/>
  <c r="S215" i="6" s="1"/>
  <c r="T215" i="6" s="1"/>
  <c r="U214" i="6"/>
  <c r="S214" i="6" s="1"/>
  <c r="T214" i="6" s="1"/>
  <c r="U213" i="6"/>
  <c r="S213" i="6" s="1"/>
  <c r="T213" i="6" s="1"/>
  <c r="U212" i="6"/>
  <c r="S212" i="6" s="1"/>
  <c r="T212" i="6" s="1"/>
  <c r="U211" i="6"/>
  <c r="S211" i="6" s="1"/>
  <c r="T211" i="6" s="1"/>
  <c r="U210" i="6"/>
  <c r="S210" i="6" s="1"/>
  <c r="T210" i="6"/>
  <c r="U209" i="6"/>
  <c r="S209" i="6" s="1"/>
  <c r="T209" i="6" s="1"/>
  <c r="U208" i="6"/>
  <c r="S208" i="6" s="1"/>
  <c r="T208" i="6" s="1"/>
  <c r="U207" i="6"/>
  <c r="S207" i="6" s="1"/>
  <c r="T207" i="6"/>
  <c r="U206" i="6"/>
  <c r="S206" i="6" s="1"/>
  <c r="T206" i="6"/>
  <c r="U205" i="6"/>
  <c r="S205" i="6" s="1"/>
  <c r="T205" i="6" s="1"/>
  <c r="U204" i="6"/>
  <c r="S204" i="6" s="1"/>
  <c r="T204" i="6"/>
  <c r="U203" i="6"/>
  <c r="S203" i="6" s="1"/>
  <c r="T203" i="6" s="1"/>
  <c r="U202" i="6"/>
  <c r="S202" i="6" s="1"/>
  <c r="T202" i="6"/>
  <c r="U201" i="6"/>
  <c r="S201" i="6" s="1"/>
  <c r="T201" i="6" s="1"/>
  <c r="U200" i="6"/>
  <c r="S200" i="6" s="1"/>
  <c r="T200" i="6" s="1"/>
  <c r="U199" i="6"/>
  <c r="S199" i="6" s="1"/>
  <c r="T199" i="6"/>
  <c r="U198" i="6"/>
  <c r="S198" i="6" s="1"/>
  <c r="T198" i="6"/>
  <c r="U197" i="6"/>
  <c r="S197" i="6" s="1"/>
  <c r="T197" i="6" s="1"/>
  <c r="U196" i="6"/>
  <c r="S196" i="6" s="1"/>
  <c r="T196" i="6"/>
  <c r="U195" i="6"/>
  <c r="S195" i="6" s="1"/>
  <c r="T195" i="6" s="1"/>
  <c r="U194" i="6"/>
  <c r="S194" i="6" s="1"/>
  <c r="T194" i="6"/>
  <c r="U193" i="6"/>
  <c r="S193" i="6" s="1"/>
  <c r="T193" i="6" s="1"/>
  <c r="U192" i="6"/>
  <c r="S192" i="6" s="1"/>
  <c r="T192" i="6" s="1"/>
  <c r="U191" i="6"/>
  <c r="S191" i="6" s="1"/>
  <c r="T191" i="6" s="1"/>
  <c r="U190" i="6"/>
  <c r="S190" i="6" s="1"/>
  <c r="T190" i="6"/>
  <c r="U189" i="6"/>
  <c r="S189" i="6" s="1"/>
  <c r="T189" i="6" s="1"/>
  <c r="U188" i="6"/>
  <c r="S188" i="6" s="1"/>
  <c r="T188" i="6" s="1"/>
  <c r="U187" i="6"/>
  <c r="S187" i="6" s="1"/>
  <c r="T187" i="6" s="1"/>
  <c r="U186" i="6"/>
  <c r="S186" i="6" s="1"/>
  <c r="T186" i="6"/>
  <c r="U185" i="6"/>
  <c r="S185" i="6" s="1"/>
  <c r="T185" i="6" s="1"/>
  <c r="U184" i="6"/>
  <c r="S184" i="6" s="1"/>
  <c r="T184" i="6" s="1"/>
  <c r="U183" i="6"/>
  <c r="S183" i="6" s="1"/>
  <c r="T183" i="6" s="1"/>
  <c r="U182" i="6"/>
  <c r="S182" i="6" s="1"/>
  <c r="T182" i="6"/>
  <c r="U181" i="6"/>
  <c r="S181" i="6" s="1"/>
  <c r="T181" i="6" s="1"/>
  <c r="U180" i="6"/>
  <c r="S180" i="6"/>
  <c r="T180" i="6" s="1"/>
  <c r="U179" i="6"/>
  <c r="S179" i="6" s="1"/>
  <c r="T179" i="6" s="1"/>
  <c r="U178" i="6"/>
  <c r="S178" i="6"/>
  <c r="T178" i="6" s="1"/>
  <c r="U177" i="6"/>
  <c r="S177" i="6" s="1"/>
  <c r="T177" i="6" s="1"/>
  <c r="U176" i="6"/>
  <c r="S176" i="6"/>
  <c r="T176" i="6" s="1"/>
  <c r="U175" i="6"/>
  <c r="S175" i="6" s="1"/>
  <c r="T175" i="6" s="1"/>
  <c r="U174" i="6"/>
  <c r="S174" i="6"/>
  <c r="T174" i="6" s="1"/>
  <c r="U173" i="6"/>
  <c r="S173" i="6" s="1"/>
  <c r="T173" i="6" s="1"/>
  <c r="U172" i="6"/>
  <c r="S172" i="6"/>
  <c r="T172" i="6" s="1"/>
  <c r="U171" i="6"/>
  <c r="S171" i="6" s="1"/>
  <c r="T171" i="6" s="1"/>
  <c r="U170" i="6"/>
  <c r="S170" i="6"/>
  <c r="T170" i="6" s="1"/>
  <c r="U169" i="6"/>
  <c r="S169" i="6" s="1"/>
  <c r="T169" i="6" s="1"/>
  <c r="U168" i="6"/>
  <c r="S168" i="6"/>
  <c r="T168" i="6" s="1"/>
  <c r="U167" i="6"/>
  <c r="S167" i="6" s="1"/>
  <c r="T167" i="6" s="1"/>
  <c r="U166" i="6"/>
  <c r="S166" i="6"/>
  <c r="T166" i="6" s="1"/>
  <c r="U165" i="6"/>
  <c r="S165" i="6" s="1"/>
  <c r="T165" i="6" s="1"/>
  <c r="U164" i="6"/>
  <c r="S164" i="6"/>
  <c r="T164" i="6" s="1"/>
  <c r="U163" i="6"/>
  <c r="S163" i="6" s="1"/>
  <c r="T163" i="6" s="1"/>
  <c r="U162" i="6"/>
  <c r="S162" i="6"/>
  <c r="T162" i="6" s="1"/>
  <c r="U161" i="6"/>
  <c r="S161" i="6" s="1"/>
  <c r="T161" i="6" s="1"/>
  <c r="U160" i="6"/>
  <c r="S160" i="6"/>
  <c r="T160" i="6" s="1"/>
  <c r="U159" i="6"/>
  <c r="S159" i="6" s="1"/>
  <c r="T159" i="6" s="1"/>
  <c r="U158" i="6"/>
  <c r="S158" i="6"/>
  <c r="T158" i="6" s="1"/>
  <c r="U157" i="6"/>
  <c r="S157" i="6" s="1"/>
  <c r="T157" i="6" s="1"/>
  <c r="U156" i="6"/>
  <c r="S156" i="6"/>
  <c r="T156" i="6" s="1"/>
  <c r="U155" i="6"/>
  <c r="S155" i="6" s="1"/>
  <c r="T155" i="6" s="1"/>
  <c r="U154" i="6"/>
  <c r="S154" i="6"/>
  <c r="T154" i="6" s="1"/>
  <c r="U153" i="6"/>
  <c r="S153" i="6" s="1"/>
  <c r="T153" i="6" s="1"/>
  <c r="U152" i="6"/>
  <c r="S152" i="6"/>
  <c r="T152" i="6" s="1"/>
  <c r="U151" i="6"/>
  <c r="S151" i="6" s="1"/>
  <c r="T151" i="6" s="1"/>
  <c r="U150" i="6"/>
  <c r="S150" i="6"/>
  <c r="T150" i="6" s="1"/>
  <c r="U149" i="6"/>
  <c r="S149" i="6" s="1"/>
  <c r="T149" i="6" s="1"/>
  <c r="U148" i="6"/>
  <c r="S148" i="6"/>
  <c r="T148" i="6" s="1"/>
  <c r="U147" i="6"/>
  <c r="S147" i="6" s="1"/>
  <c r="T147" i="6" s="1"/>
  <c r="U146" i="6"/>
  <c r="S146" i="6"/>
  <c r="T146" i="6" s="1"/>
  <c r="U145" i="6"/>
  <c r="S145" i="6" s="1"/>
  <c r="T145" i="6" s="1"/>
  <c r="U144" i="6"/>
  <c r="S144" i="6"/>
  <c r="T144" i="6" s="1"/>
  <c r="U143" i="6"/>
  <c r="S143" i="6" s="1"/>
  <c r="T143" i="6" s="1"/>
  <c r="U142" i="6"/>
  <c r="S142" i="6"/>
  <c r="T142" i="6" s="1"/>
  <c r="U141" i="6"/>
  <c r="S141" i="6" s="1"/>
  <c r="T141" i="6" s="1"/>
  <c r="U140" i="6"/>
  <c r="S140" i="6"/>
  <c r="T140" i="6" s="1"/>
  <c r="U139" i="6"/>
  <c r="S139" i="6" s="1"/>
  <c r="T139" i="6" s="1"/>
  <c r="U138" i="6"/>
  <c r="T138" i="6"/>
  <c r="S138" i="6"/>
  <c r="U137" i="6"/>
  <c r="T137" i="6"/>
  <c r="S137" i="6"/>
  <c r="U136" i="6"/>
  <c r="T136" i="6"/>
  <c r="S136" i="6"/>
  <c r="U135" i="6"/>
  <c r="T135" i="6"/>
  <c r="S135" i="6"/>
  <c r="U134" i="6"/>
  <c r="T134" i="6"/>
  <c r="S134" i="6"/>
  <c r="U133" i="6"/>
  <c r="T133" i="6"/>
  <c r="S133" i="6"/>
  <c r="U132" i="6"/>
  <c r="T132" i="6"/>
  <c r="S132" i="6"/>
  <c r="U131" i="6"/>
  <c r="T131" i="6"/>
  <c r="S131" i="6"/>
  <c r="U130" i="6"/>
  <c r="T130" i="6"/>
  <c r="S130" i="6"/>
  <c r="U129" i="6"/>
  <c r="T129" i="6"/>
  <c r="S129" i="6"/>
  <c r="U128" i="6"/>
  <c r="T128" i="6"/>
  <c r="S128" i="6"/>
  <c r="U127" i="6"/>
  <c r="T127" i="6"/>
  <c r="S127" i="6"/>
  <c r="U126" i="6"/>
  <c r="T126" i="6"/>
  <c r="S126" i="6"/>
  <c r="U125" i="6"/>
  <c r="T125" i="6"/>
  <c r="S125" i="6"/>
  <c r="U124" i="6"/>
  <c r="T124" i="6"/>
  <c r="S124" i="6"/>
  <c r="U123" i="6"/>
  <c r="T123" i="6"/>
  <c r="S123" i="6"/>
  <c r="U122" i="6"/>
  <c r="T122" i="6"/>
  <c r="S122" i="6"/>
  <c r="U121" i="6"/>
  <c r="T121" i="6"/>
  <c r="S121" i="6"/>
  <c r="U120" i="6"/>
  <c r="T120" i="6"/>
  <c r="S120" i="6"/>
  <c r="U119" i="6"/>
  <c r="T119" i="6"/>
  <c r="S119" i="6"/>
  <c r="U118" i="6"/>
  <c r="T118" i="6"/>
  <c r="S118" i="6"/>
  <c r="U117" i="6"/>
  <c r="T117" i="6"/>
  <c r="S117" i="6"/>
  <c r="U116" i="6"/>
  <c r="T116" i="6"/>
  <c r="S116" i="6"/>
  <c r="U115" i="6"/>
  <c r="S115" i="6"/>
  <c r="T115" i="6" s="1"/>
  <c r="U114" i="6"/>
  <c r="S114" i="6"/>
  <c r="T114" i="6" s="1"/>
  <c r="U113" i="6"/>
  <c r="S113" i="6"/>
  <c r="T113" i="6" s="1"/>
  <c r="U112" i="6"/>
  <c r="S112" i="6"/>
  <c r="T112" i="6" s="1"/>
  <c r="U111" i="6"/>
  <c r="S111" i="6"/>
  <c r="T111" i="6" s="1"/>
  <c r="U110" i="6"/>
  <c r="S110" i="6"/>
  <c r="T110" i="6" s="1"/>
  <c r="U109" i="6"/>
  <c r="S109" i="6"/>
  <c r="T109" i="6" s="1"/>
  <c r="U108" i="6"/>
  <c r="S108" i="6"/>
  <c r="T108" i="6" s="1"/>
  <c r="U107" i="6"/>
  <c r="S107" i="6"/>
  <c r="T107" i="6" s="1"/>
  <c r="U106" i="6"/>
  <c r="S106" i="6"/>
  <c r="T106" i="6" s="1"/>
  <c r="U105" i="6"/>
  <c r="S105" i="6"/>
  <c r="T105" i="6" s="1"/>
  <c r="U104" i="6"/>
  <c r="S104" i="6"/>
  <c r="T104" i="6" s="1"/>
  <c r="U103" i="6"/>
  <c r="S103" i="6"/>
  <c r="T103" i="6" s="1"/>
  <c r="U102" i="6"/>
  <c r="S102" i="6"/>
  <c r="T102" i="6" s="1"/>
  <c r="U101" i="6"/>
  <c r="S101" i="6"/>
  <c r="T101" i="6" s="1"/>
  <c r="U100" i="6"/>
  <c r="S100" i="6"/>
  <c r="T100" i="6" s="1"/>
  <c r="U99" i="6"/>
  <c r="S99" i="6"/>
  <c r="T99" i="6" s="1"/>
  <c r="U98" i="6"/>
  <c r="S98" i="6"/>
  <c r="T98" i="6" s="1"/>
  <c r="U97" i="6"/>
  <c r="S97" i="6"/>
  <c r="T97" i="6" s="1"/>
  <c r="U96" i="6"/>
  <c r="S96" i="6"/>
  <c r="T96" i="6" s="1"/>
  <c r="U95" i="6"/>
  <c r="S95" i="6"/>
  <c r="T95" i="6" s="1"/>
  <c r="U94" i="6"/>
  <c r="S94" i="6"/>
  <c r="T94" i="6" s="1"/>
  <c r="U93" i="6"/>
  <c r="S93" i="6"/>
  <c r="T93" i="6" s="1"/>
  <c r="U92" i="6"/>
  <c r="S92" i="6"/>
  <c r="T92" i="6" s="1"/>
  <c r="U91" i="6"/>
  <c r="S91" i="6"/>
  <c r="T91" i="6" s="1"/>
  <c r="U90" i="6"/>
  <c r="S90" i="6"/>
  <c r="T90" i="6" s="1"/>
  <c r="U89" i="6"/>
  <c r="S89" i="6"/>
  <c r="T89" i="6" s="1"/>
  <c r="U88" i="6"/>
  <c r="S88" i="6"/>
  <c r="T88" i="6" s="1"/>
  <c r="U87" i="6"/>
  <c r="S87" i="6"/>
  <c r="T87" i="6" s="1"/>
  <c r="U86" i="6"/>
  <c r="S86" i="6"/>
  <c r="T86" i="6" s="1"/>
  <c r="U85" i="6"/>
  <c r="S85" i="6"/>
  <c r="T85" i="6" s="1"/>
  <c r="U84" i="6"/>
  <c r="S84" i="6"/>
  <c r="T84" i="6" s="1"/>
  <c r="U83" i="6"/>
  <c r="S83" i="6"/>
  <c r="T83" i="6" s="1"/>
  <c r="U82" i="6"/>
  <c r="S82" i="6"/>
  <c r="T82" i="6" s="1"/>
  <c r="U81" i="6"/>
  <c r="S81" i="6"/>
  <c r="T81" i="6" s="1"/>
  <c r="U80" i="6"/>
  <c r="S80" i="6"/>
  <c r="T80" i="6" s="1"/>
  <c r="U79" i="6"/>
  <c r="T79" i="6"/>
  <c r="S79" i="6"/>
  <c r="U78" i="6"/>
  <c r="S78" i="6"/>
  <c r="T78" i="6" s="1"/>
  <c r="U77" i="6"/>
  <c r="T77" i="6"/>
  <c r="S77" i="6"/>
  <c r="U76" i="6"/>
  <c r="S76" i="6"/>
  <c r="T76" i="6" s="1"/>
  <c r="U75" i="6"/>
  <c r="T75" i="6"/>
  <c r="S75" i="6"/>
  <c r="U74" i="6"/>
  <c r="S74" i="6"/>
  <c r="T74" i="6" s="1"/>
  <c r="U73" i="6"/>
  <c r="T73" i="6"/>
  <c r="S73" i="6"/>
  <c r="U72" i="6"/>
  <c r="S72" i="6"/>
  <c r="T72" i="6" s="1"/>
  <c r="U71" i="6"/>
  <c r="T71" i="6"/>
  <c r="S71" i="6"/>
  <c r="U70" i="6"/>
  <c r="S70" i="6"/>
  <c r="T70" i="6" s="1"/>
  <c r="U69" i="6"/>
  <c r="T69" i="6"/>
  <c r="S69" i="6"/>
  <c r="U68" i="6"/>
  <c r="S68" i="6"/>
  <c r="T68" i="6" s="1"/>
  <c r="U67" i="6"/>
  <c r="T67" i="6"/>
  <c r="S67" i="6"/>
  <c r="U66" i="6"/>
  <c r="S66" i="6"/>
  <c r="T66" i="6" s="1"/>
  <c r="U65" i="6"/>
  <c r="T65" i="6"/>
  <c r="S65" i="6"/>
  <c r="U64" i="6"/>
  <c r="S64" i="6"/>
  <c r="T64" i="6" s="1"/>
  <c r="U63" i="6"/>
  <c r="T63" i="6"/>
  <c r="S63" i="6"/>
  <c r="U62" i="6"/>
  <c r="S62" i="6"/>
  <c r="T62" i="6" s="1"/>
  <c r="U61" i="6"/>
  <c r="T61" i="6"/>
  <c r="S61" i="6"/>
  <c r="U60" i="6"/>
  <c r="S60" i="6"/>
  <c r="T60" i="6" s="1"/>
  <c r="U59" i="6"/>
  <c r="T59" i="6"/>
  <c r="S59" i="6"/>
  <c r="U58" i="6"/>
  <c r="S58" i="6"/>
  <c r="T58" i="6" s="1"/>
  <c r="U57" i="6"/>
  <c r="T57" i="6"/>
  <c r="S57" i="6"/>
  <c r="U56" i="6"/>
  <c r="S56" i="6"/>
  <c r="T56" i="6" s="1"/>
  <c r="U55" i="6"/>
  <c r="T55" i="6"/>
  <c r="S55" i="6"/>
  <c r="U54" i="6"/>
  <c r="S54" i="6"/>
  <c r="T54" i="6" s="1"/>
  <c r="U53" i="6"/>
  <c r="T53" i="6"/>
  <c r="S53" i="6"/>
  <c r="U52" i="6"/>
  <c r="S52" i="6"/>
  <c r="T52" i="6" s="1"/>
  <c r="U51" i="6"/>
  <c r="T51" i="6"/>
  <c r="S51" i="6"/>
  <c r="U50" i="6"/>
  <c r="S50" i="6"/>
  <c r="T50" i="6" s="1"/>
  <c r="U49" i="6"/>
  <c r="T49" i="6"/>
  <c r="S49" i="6"/>
  <c r="U48" i="6"/>
  <c r="S48" i="6"/>
  <c r="T48" i="6" s="1"/>
  <c r="U47" i="6"/>
  <c r="T47" i="6"/>
  <c r="S47" i="6"/>
  <c r="U46" i="6"/>
  <c r="S46" i="6"/>
  <c r="T46" i="6" s="1"/>
  <c r="U45" i="6"/>
  <c r="T45" i="6"/>
  <c r="S45" i="6"/>
  <c r="U44" i="6"/>
  <c r="S44" i="6"/>
  <c r="T44" i="6" s="1"/>
  <c r="U43" i="6"/>
  <c r="T43" i="6"/>
  <c r="S43" i="6"/>
  <c r="J996" i="6" l="1"/>
  <c r="N996" i="6"/>
  <c r="L997" i="6"/>
  <c r="J998" i="6"/>
  <c r="N998" i="6"/>
  <c r="J1000" i="6"/>
  <c r="N1000" i="6"/>
  <c r="R1001" i="6"/>
  <c r="R1002" i="6" s="1"/>
  <c r="K996" i="6"/>
  <c r="O996" i="6"/>
  <c r="M997" i="6"/>
  <c r="K998" i="6"/>
  <c r="O998" i="6"/>
  <c r="K1000" i="6"/>
  <c r="O1000" i="6"/>
  <c r="L996" i="6"/>
  <c r="J997" i="6"/>
  <c r="N997" i="6"/>
  <c r="L998" i="6"/>
  <c r="L1000" i="6"/>
  <c r="M996" i="6"/>
  <c r="K997" i="6"/>
  <c r="O997" i="6"/>
  <c r="M998" i="6"/>
  <c r="K946" i="6"/>
  <c r="O946" i="6"/>
  <c r="L982" i="6"/>
  <c r="J983" i="6"/>
  <c r="N983" i="6"/>
  <c r="L984" i="6"/>
  <c r="L986" i="6"/>
  <c r="M982" i="6"/>
  <c r="K983" i="6"/>
  <c r="O983" i="6"/>
  <c r="M984" i="6"/>
  <c r="M986" i="6"/>
  <c r="J982" i="6"/>
  <c r="N982" i="6"/>
  <c r="L983" i="6"/>
  <c r="J984" i="6"/>
  <c r="N984" i="6"/>
  <c r="J986" i="6"/>
  <c r="K982" i="6"/>
  <c r="O982" i="6"/>
  <c r="M983" i="6"/>
  <c r="K984" i="6"/>
  <c r="O984" i="6"/>
  <c r="K986" i="6"/>
  <c r="O974" i="6"/>
  <c r="K974" i="6"/>
  <c r="N974" i="6"/>
  <c r="J974" i="6"/>
  <c r="M974" i="6"/>
  <c r="L974" i="6"/>
  <c r="M977" i="6"/>
  <c r="L977" i="6"/>
  <c r="O977" i="6"/>
  <c r="K977" i="6"/>
  <c r="N977" i="6"/>
  <c r="J977" i="6"/>
  <c r="M975" i="6"/>
  <c r="L975" i="6"/>
  <c r="O975" i="6"/>
  <c r="K975" i="6"/>
  <c r="N975" i="6"/>
  <c r="J975" i="6"/>
  <c r="O978" i="6"/>
  <c r="K978" i="6"/>
  <c r="N978" i="6"/>
  <c r="J978" i="6"/>
  <c r="M978" i="6"/>
  <c r="L978" i="6"/>
  <c r="O976" i="6"/>
  <c r="K976" i="6"/>
  <c r="N976" i="6"/>
  <c r="J976" i="6"/>
  <c r="M976" i="6"/>
  <c r="L976" i="6"/>
  <c r="J946" i="6"/>
  <c r="N946" i="6"/>
  <c r="L946" i="6"/>
  <c r="M946" i="6"/>
  <c r="K950" i="6"/>
  <c r="O950" i="6"/>
  <c r="M951" i="6"/>
  <c r="K952" i="6"/>
  <c r="O952" i="6"/>
  <c r="K954" i="6"/>
  <c r="O954" i="6"/>
  <c r="J956" i="6"/>
  <c r="N956" i="6"/>
  <c r="L957" i="6"/>
  <c r="J958" i="6"/>
  <c r="N958" i="6"/>
  <c r="J960" i="6"/>
  <c r="N960" i="6"/>
  <c r="M962" i="6"/>
  <c r="K963" i="6"/>
  <c r="O963" i="6"/>
  <c r="M964" i="6"/>
  <c r="M966" i="6"/>
  <c r="L968" i="6"/>
  <c r="J969" i="6"/>
  <c r="N969" i="6"/>
  <c r="L970" i="6"/>
  <c r="L972" i="6"/>
  <c r="L950" i="6"/>
  <c r="J951" i="6"/>
  <c r="N951" i="6"/>
  <c r="L952" i="6"/>
  <c r="L954" i="6"/>
  <c r="K956" i="6"/>
  <c r="O956" i="6"/>
  <c r="M957" i="6"/>
  <c r="K958" i="6"/>
  <c r="O958" i="6"/>
  <c r="K960" i="6"/>
  <c r="O960" i="6"/>
  <c r="J962" i="6"/>
  <c r="N962" i="6"/>
  <c r="L963" i="6"/>
  <c r="J964" i="6"/>
  <c r="N964" i="6"/>
  <c r="J966" i="6"/>
  <c r="N966" i="6"/>
  <c r="M968" i="6"/>
  <c r="K969" i="6"/>
  <c r="O969" i="6"/>
  <c r="M970" i="6"/>
  <c r="M972" i="6"/>
  <c r="M950" i="6"/>
  <c r="K951" i="6"/>
  <c r="O951" i="6"/>
  <c r="M952" i="6"/>
  <c r="M954" i="6"/>
  <c r="L956" i="6"/>
  <c r="J957" i="6"/>
  <c r="N957" i="6"/>
  <c r="L958" i="6"/>
  <c r="L960" i="6"/>
  <c r="K962" i="6"/>
  <c r="O962" i="6"/>
  <c r="M963" i="6"/>
  <c r="K964" i="6"/>
  <c r="O964" i="6"/>
  <c r="K966" i="6"/>
  <c r="O966" i="6"/>
  <c r="J968" i="6"/>
  <c r="N968" i="6"/>
  <c r="L969" i="6"/>
  <c r="J970" i="6"/>
  <c r="N970" i="6"/>
  <c r="J972" i="6"/>
  <c r="N972" i="6"/>
  <c r="J950" i="6"/>
  <c r="N950" i="6"/>
  <c r="L951" i="6"/>
  <c r="J952" i="6"/>
  <c r="N952" i="6"/>
  <c r="J954" i="6"/>
  <c r="N954" i="6"/>
  <c r="M956" i="6"/>
  <c r="K957" i="6"/>
  <c r="O957" i="6"/>
  <c r="M958" i="6"/>
  <c r="M960" i="6"/>
  <c r="L962" i="6"/>
  <c r="J963" i="6"/>
  <c r="N963" i="6"/>
  <c r="L964" i="6"/>
  <c r="L966" i="6"/>
  <c r="K968" i="6"/>
  <c r="O968" i="6"/>
  <c r="M969" i="6"/>
  <c r="K970" i="6"/>
  <c r="O970" i="6"/>
  <c r="K972" i="6"/>
  <c r="M907" i="6"/>
  <c r="K908" i="6"/>
  <c r="O908" i="6"/>
  <c r="M909" i="6"/>
  <c r="M911" i="6"/>
  <c r="M913" i="6"/>
  <c r="K914" i="6"/>
  <c r="O914" i="6"/>
  <c r="M915" i="6"/>
  <c r="M917" i="6"/>
  <c r="M919" i="6"/>
  <c r="K920" i="6"/>
  <c r="O920" i="6"/>
  <c r="M921" i="6"/>
  <c r="M923" i="6"/>
  <c r="M925" i="6"/>
  <c r="K926" i="6"/>
  <c r="O926" i="6"/>
  <c r="M927" i="6"/>
  <c r="M929" i="6"/>
  <c r="M931" i="6"/>
  <c r="K932" i="6"/>
  <c r="O932" i="6"/>
  <c r="M933" i="6"/>
  <c r="M935" i="6"/>
  <c r="L937" i="6"/>
  <c r="J938" i="6"/>
  <c r="N938" i="6"/>
  <c r="L939" i="6"/>
  <c r="L941" i="6"/>
  <c r="J907" i="6"/>
  <c r="N907" i="6"/>
  <c r="L908" i="6"/>
  <c r="J909" i="6"/>
  <c r="N909" i="6"/>
  <c r="J911" i="6"/>
  <c r="N911" i="6"/>
  <c r="J913" i="6"/>
  <c r="N913" i="6"/>
  <c r="L914" i="6"/>
  <c r="J915" i="6"/>
  <c r="N915" i="6"/>
  <c r="J917" i="6"/>
  <c r="N917" i="6"/>
  <c r="J919" i="6"/>
  <c r="N919" i="6"/>
  <c r="L920" i="6"/>
  <c r="J921" i="6"/>
  <c r="N921" i="6"/>
  <c r="J923" i="6"/>
  <c r="N923" i="6"/>
  <c r="J925" i="6"/>
  <c r="N925" i="6"/>
  <c r="L926" i="6"/>
  <c r="J927" i="6"/>
  <c r="N927" i="6"/>
  <c r="J929" i="6"/>
  <c r="N929" i="6"/>
  <c r="J931" i="6"/>
  <c r="N931" i="6"/>
  <c r="L932" i="6"/>
  <c r="J933" i="6"/>
  <c r="N933" i="6"/>
  <c r="J935" i="6"/>
  <c r="N935" i="6"/>
  <c r="M937" i="6"/>
  <c r="K938" i="6"/>
  <c r="O938" i="6"/>
  <c r="M939" i="6"/>
  <c r="M941" i="6"/>
  <c r="K907" i="6"/>
  <c r="O907" i="6"/>
  <c r="M908" i="6"/>
  <c r="K909" i="6"/>
  <c r="O909" i="6"/>
  <c r="K911" i="6"/>
  <c r="O911" i="6"/>
  <c r="K913" i="6"/>
  <c r="O913" i="6"/>
  <c r="M914" i="6"/>
  <c r="K915" i="6"/>
  <c r="O915" i="6"/>
  <c r="K917" i="6"/>
  <c r="O917" i="6"/>
  <c r="K919" i="6"/>
  <c r="O919" i="6"/>
  <c r="M920" i="6"/>
  <c r="K921" i="6"/>
  <c r="O921" i="6"/>
  <c r="K923" i="6"/>
  <c r="O923" i="6"/>
  <c r="K925" i="6"/>
  <c r="O925" i="6"/>
  <c r="M926" i="6"/>
  <c r="K927" i="6"/>
  <c r="O927" i="6"/>
  <c r="K929" i="6"/>
  <c r="O929" i="6"/>
  <c r="K931" i="6"/>
  <c r="O931" i="6"/>
  <c r="M932" i="6"/>
  <c r="K933" i="6"/>
  <c r="O933" i="6"/>
  <c r="K935" i="6"/>
  <c r="O935" i="6"/>
  <c r="J937" i="6"/>
  <c r="N937" i="6"/>
  <c r="L938" i="6"/>
  <c r="J939" i="6"/>
  <c r="N939" i="6"/>
  <c r="J941" i="6"/>
  <c r="N941" i="6"/>
  <c r="L907" i="6"/>
  <c r="J908" i="6"/>
  <c r="N908" i="6"/>
  <c r="L909" i="6"/>
  <c r="L911" i="6"/>
  <c r="L913" i="6"/>
  <c r="J914" i="6"/>
  <c r="N914" i="6"/>
  <c r="L915" i="6"/>
  <c r="L917" i="6"/>
  <c r="L919" i="6"/>
  <c r="J920" i="6"/>
  <c r="N920" i="6"/>
  <c r="L921" i="6"/>
  <c r="L923" i="6"/>
  <c r="L925" i="6"/>
  <c r="J926" i="6"/>
  <c r="N926" i="6"/>
  <c r="L927" i="6"/>
  <c r="L929" i="6"/>
  <c r="L931" i="6"/>
  <c r="J932" i="6"/>
  <c r="N932" i="6"/>
  <c r="L933" i="6"/>
  <c r="L935" i="6"/>
  <c r="K937" i="6"/>
  <c r="O937" i="6"/>
  <c r="M938" i="6"/>
  <c r="K939" i="6"/>
  <c r="O939" i="6"/>
  <c r="K941" i="6"/>
  <c r="J732" i="6"/>
  <c r="N732" i="6"/>
  <c r="L733" i="6"/>
  <c r="K732" i="6"/>
  <c r="O732" i="6"/>
  <c r="M733" i="6"/>
  <c r="L732" i="6"/>
  <c r="J733" i="6"/>
  <c r="N733" i="6"/>
  <c r="M732" i="6"/>
  <c r="K733" i="6"/>
  <c r="K405" i="6"/>
  <c r="R734" i="6"/>
  <c r="R585" i="6"/>
  <c r="R586" i="6" s="1"/>
  <c r="J580" i="6"/>
  <c r="N580" i="6"/>
  <c r="L581" i="6"/>
  <c r="L579" i="6" s="1"/>
  <c r="J582" i="6"/>
  <c r="N582" i="6"/>
  <c r="J584" i="6"/>
  <c r="N584" i="6"/>
  <c r="K580" i="6"/>
  <c r="O580" i="6"/>
  <c r="M581" i="6"/>
  <c r="K582" i="6"/>
  <c r="O582" i="6"/>
  <c r="K584" i="6"/>
  <c r="O584" i="6"/>
  <c r="M580" i="6"/>
  <c r="K581" i="6"/>
  <c r="O581" i="6"/>
  <c r="M582" i="6"/>
  <c r="M405" i="6"/>
  <c r="J387" i="6"/>
  <c r="R421" i="6"/>
  <c r="N420" i="6"/>
  <c r="J420" i="6"/>
  <c r="M420" i="6"/>
  <c r="L420" i="6"/>
  <c r="K420" i="6"/>
  <c r="N405" i="6"/>
  <c r="O405" i="6"/>
  <c r="J405" i="6"/>
  <c r="K393" i="6"/>
  <c r="O393" i="6"/>
  <c r="L393" i="6"/>
  <c r="M393" i="6"/>
  <c r="J381" i="6"/>
  <c r="N381" i="6"/>
  <c r="L399" i="6"/>
  <c r="L405" i="6"/>
  <c r="N387" i="6"/>
  <c r="K375" i="6"/>
  <c r="O375" i="6"/>
  <c r="M375" i="6"/>
  <c r="K387" i="6"/>
  <c r="O387" i="6"/>
  <c r="K399" i="6"/>
  <c r="O399" i="6"/>
  <c r="M399" i="6"/>
  <c r="K381" i="6"/>
  <c r="O381" i="6"/>
  <c r="J375" i="6"/>
  <c r="N375" i="6"/>
  <c r="L375" i="6"/>
  <c r="J393" i="6"/>
  <c r="N393" i="6"/>
  <c r="J399" i="6"/>
  <c r="N399" i="6"/>
  <c r="R381" i="6"/>
  <c r="R382" i="6" s="1"/>
  <c r="R383" i="6" s="1"/>
  <c r="R384" i="6" s="1"/>
  <c r="R385" i="6" s="1"/>
  <c r="R386" i="6" s="1"/>
  <c r="R387" i="6" s="1"/>
  <c r="R388" i="6" s="1"/>
  <c r="R389" i="6" s="1"/>
  <c r="R390" i="6" s="1"/>
  <c r="R391" i="6" s="1"/>
  <c r="R392" i="6" s="1"/>
  <c r="R393" i="6" s="1"/>
  <c r="R394" i="6" s="1"/>
  <c r="R395" i="6" s="1"/>
  <c r="R396" i="6" s="1"/>
  <c r="R397" i="6" s="1"/>
  <c r="R398" i="6" s="1"/>
  <c r="K281" i="6"/>
  <c r="O281" i="6"/>
  <c r="L281" i="6"/>
  <c r="L349" i="6"/>
  <c r="J350" i="6"/>
  <c r="N350" i="6"/>
  <c r="L351" i="6"/>
  <c r="L353" i="6"/>
  <c r="L355" i="6"/>
  <c r="J356" i="6"/>
  <c r="L357" i="6"/>
  <c r="L359" i="6"/>
  <c r="K350" i="6"/>
  <c r="O350" i="6"/>
  <c r="K356" i="6"/>
  <c r="O356" i="6"/>
  <c r="J349" i="6"/>
  <c r="L350" i="6"/>
  <c r="J351" i="6"/>
  <c r="J353" i="6"/>
  <c r="J355" i="6"/>
  <c r="L356" i="6"/>
  <c r="J357" i="6"/>
  <c r="J359" i="6"/>
  <c r="K349" i="6"/>
  <c r="O349" i="6"/>
  <c r="M350" i="6"/>
  <c r="K351" i="6"/>
  <c r="O351" i="6"/>
  <c r="K353" i="6"/>
  <c r="O353" i="6"/>
  <c r="O346" i="6" s="1"/>
  <c r="K355" i="6"/>
  <c r="O355" i="6"/>
  <c r="M356" i="6"/>
  <c r="K357" i="6"/>
  <c r="O357" i="6"/>
  <c r="K359" i="6"/>
  <c r="M281" i="6"/>
  <c r="R287" i="6"/>
  <c r="R288" i="6" s="1"/>
  <c r="N286" i="6"/>
  <c r="N281" i="6" s="1"/>
  <c r="L269" i="6"/>
  <c r="L262" i="6" s="1"/>
  <c r="J270" i="6"/>
  <c r="J263" i="6" s="1"/>
  <c r="N270" i="6"/>
  <c r="N263" i="6" s="1"/>
  <c r="L271" i="6"/>
  <c r="L264" i="6" s="1"/>
  <c r="L273" i="6"/>
  <c r="L266" i="6" s="1"/>
  <c r="M269" i="6"/>
  <c r="M262" i="6" s="1"/>
  <c r="K270" i="6"/>
  <c r="K263" i="6" s="1"/>
  <c r="O270" i="6"/>
  <c r="O263" i="6" s="1"/>
  <c r="M271" i="6"/>
  <c r="M264" i="6" s="1"/>
  <c r="M273" i="6"/>
  <c r="M266" i="6" s="1"/>
  <c r="J269" i="6"/>
  <c r="J262" i="6" s="1"/>
  <c r="N269" i="6"/>
  <c r="N262" i="6" s="1"/>
  <c r="L270" i="6"/>
  <c r="L263" i="6" s="1"/>
  <c r="J271" i="6"/>
  <c r="J264" i="6" s="1"/>
  <c r="N271" i="6"/>
  <c r="N264" i="6" s="1"/>
  <c r="J273" i="6"/>
  <c r="J266" i="6" s="1"/>
  <c r="N273" i="6"/>
  <c r="N266" i="6" s="1"/>
  <c r="K269" i="6"/>
  <c r="K262" i="6" s="1"/>
  <c r="O269" i="6"/>
  <c r="O262" i="6" s="1"/>
  <c r="M270" i="6"/>
  <c r="M263" i="6" s="1"/>
  <c r="K271" i="6"/>
  <c r="K264" i="6" s="1"/>
  <c r="O271" i="6"/>
  <c r="O264" i="6" s="1"/>
  <c r="K273" i="6"/>
  <c r="K266" i="6" s="1"/>
  <c r="L257" i="6"/>
  <c r="O257" i="6"/>
  <c r="K257" i="6"/>
  <c r="J257" i="6"/>
  <c r="O256" i="6"/>
  <c r="K256" i="6"/>
  <c r="J256" i="6"/>
  <c r="L256" i="6"/>
  <c r="M259" i="6"/>
  <c r="L259" i="6"/>
  <c r="O259" i="6"/>
  <c r="K259" i="6"/>
  <c r="N259" i="6"/>
  <c r="J259" i="6"/>
  <c r="O260" i="6"/>
  <c r="K260" i="6"/>
  <c r="J260" i="6"/>
  <c r="L260" i="6"/>
  <c r="O258" i="6"/>
  <c r="K258" i="6"/>
  <c r="J258" i="6"/>
  <c r="L258" i="6"/>
  <c r="M251" i="6"/>
  <c r="L251" i="6"/>
  <c r="O251" i="6"/>
  <c r="K251" i="6"/>
  <c r="J251" i="6"/>
  <c r="O250" i="6"/>
  <c r="K250" i="6"/>
  <c r="J250" i="6"/>
  <c r="M250" i="6"/>
  <c r="L250" i="6"/>
  <c r="M253" i="6"/>
  <c r="L253" i="6"/>
  <c r="O253" i="6"/>
  <c r="K253" i="6"/>
  <c r="N253" i="6"/>
  <c r="J253" i="6"/>
  <c r="O254" i="6"/>
  <c r="K254" i="6"/>
  <c r="J254" i="6"/>
  <c r="M254" i="6"/>
  <c r="L254" i="6"/>
  <c r="O252" i="6"/>
  <c r="K252" i="6"/>
  <c r="J252" i="6"/>
  <c r="M252" i="6"/>
  <c r="L252" i="6"/>
  <c r="O244" i="6"/>
  <c r="K244" i="6"/>
  <c r="J244" i="6"/>
  <c r="L244" i="6"/>
  <c r="M247" i="6"/>
  <c r="L247" i="6"/>
  <c r="O247" i="6"/>
  <c r="K247" i="6"/>
  <c r="N247" i="6"/>
  <c r="J247" i="6"/>
  <c r="M245" i="6"/>
  <c r="L245" i="6"/>
  <c r="O245" i="6"/>
  <c r="K245" i="6"/>
  <c r="N245" i="6"/>
  <c r="J245" i="6"/>
  <c r="O248" i="6"/>
  <c r="K248" i="6"/>
  <c r="J248" i="6"/>
  <c r="M248" i="6"/>
  <c r="L248" i="6"/>
  <c r="O246" i="6"/>
  <c r="K246" i="6"/>
  <c r="J246" i="6"/>
  <c r="L246" i="6"/>
  <c r="M239" i="6"/>
  <c r="L239" i="6"/>
  <c r="O239" i="6"/>
  <c r="K239" i="6"/>
  <c r="J239" i="6"/>
  <c r="O240" i="6"/>
  <c r="K240" i="6"/>
  <c r="J240" i="6"/>
  <c r="M240" i="6"/>
  <c r="L240" i="6"/>
  <c r="O238" i="6"/>
  <c r="K238" i="6"/>
  <c r="N238" i="6"/>
  <c r="J238" i="6"/>
  <c r="M238" i="6"/>
  <c r="L238" i="6"/>
  <c r="M241" i="6"/>
  <c r="L241" i="6"/>
  <c r="O241" i="6"/>
  <c r="K241" i="6"/>
  <c r="N241" i="6"/>
  <c r="J241" i="6"/>
  <c r="O242" i="6"/>
  <c r="K242" i="6"/>
  <c r="J242" i="6"/>
  <c r="L242" i="6"/>
  <c r="M199" i="6"/>
  <c r="M217" i="6"/>
  <c r="L199" i="6"/>
  <c r="L217" i="6"/>
  <c r="J199" i="6"/>
  <c r="N199" i="6"/>
  <c r="J217" i="6"/>
  <c r="N217" i="6"/>
  <c r="K199" i="6"/>
  <c r="O199" i="6"/>
  <c r="K217" i="6"/>
  <c r="O217" i="6"/>
  <c r="AD389" i="11"/>
  <c r="AD374" i="11"/>
  <c r="AC394" i="11"/>
  <c r="AD394" i="11" s="1"/>
  <c r="AC393" i="11"/>
  <c r="AC392" i="11"/>
  <c r="AC391" i="11"/>
  <c r="AE392" i="11"/>
  <c r="AE394" i="11"/>
  <c r="AC389" i="11"/>
  <c r="AE389" i="11"/>
  <c r="AE382" i="11"/>
  <c r="AC384" i="11"/>
  <c r="AC382" i="11"/>
  <c r="AE384" i="11"/>
  <c r="AD384" i="11"/>
  <c r="AE374" i="11"/>
  <c r="AC374" i="11"/>
  <c r="AD369" i="11"/>
  <c r="AE369" i="11" s="1"/>
  <c r="AC369" i="11"/>
  <c r="AD359" i="11"/>
  <c r="AC359" i="11"/>
  <c r="AE359" i="11"/>
  <c r="AE314" i="11"/>
  <c r="AD314" i="11"/>
  <c r="AC314" i="11"/>
  <c r="AE279" i="11"/>
  <c r="AD286" i="11"/>
  <c r="AD284" i="11"/>
  <c r="AD281" i="11"/>
  <c r="AE281" i="11"/>
  <c r="AE269" i="11"/>
  <c r="AE271" i="11"/>
  <c r="AE234" i="11"/>
  <c r="AE236" i="11"/>
  <c r="AD234" i="11"/>
  <c r="AD236" i="11"/>
  <c r="AC288" i="11"/>
  <c r="AC287" i="11"/>
  <c r="AC286" i="11"/>
  <c r="AC285" i="11"/>
  <c r="AC284" i="11"/>
  <c r="AC283" i="11"/>
  <c r="AC282" i="11"/>
  <c r="AC281" i="11"/>
  <c r="AC280" i="11"/>
  <c r="AC279" i="11"/>
  <c r="AC278" i="11"/>
  <c r="AC277" i="11"/>
  <c r="AC276" i="11"/>
  <c r="AC275" i="11"/>
  <c r="AC274" i="11"/>
  <c r="AC273" i="11"/>
  <c r="AC272" i="11"/>
  <c r="AC271" i="11"/>
  <c r="AC270" i="11"/>
  <c r="AC269" i="11"/>
  <c r="AC268" i="11"/>
  <c r="AC267" i="11"/>
  <c r="AC266" i="11"/>
  <c r="AC265" i="11"/>
  <c r="AC264" i="11"/>
  <c r="AC263" i="11"/>
  <c r="AC262" i="11"/>
  <c r="AC261" i="11"/>
  <c r="AC260" i="11"/>
  <c r="AC259" i="11"/>
  <c r="AC258" i="11"/>
  <c r="AC257" i="11"/>
  <c r="AC256" i="11"/>
  <c r="AC255" i="11"/>
  <c r="AC254" i="11"/>
  <c r="AC253" i="11"/>
  <c r="AC252" i="11"/>
  <c r="AC251" i="11"/>
  <c r="AC250" i="11"/>
  <c r="AC249" i="11"/>
  <c r="AC248" i="11"/>
  <c r="AC247" i="11"/>
  <c r="AC246" i="11"/>
  <c r="AC245" i="11"/>
  <c r="AC244" i="11"/>
  <c r="AC243" i="11"/>
  <c r="AC242" i="11"/>
  <c r="AC241" i="11"/>
  <c r="AC240" i="11"/>
  <c r="AC239" i="11"/>
  <c r="AC238" i="11"/>
  <c r="AC237" i="11"/>
  <c r="AC236" i="11"/>
  <c r="AC235" i="11"/>
  <c r="AC234" i="11"/>
  <c r="AC233" i="11"/>
  <c r="AC232" i="11"/>
  <c r="AC231" i="11"/>
  <c r="AC230" i="11"/>
  <c r="AC229" i="11"/>
  <c r="AC228" i="11"/>
  <c r="AC227" i="11"/>
  <c r="AC226" i="11"/>
  <c r="AC225" i="11"/>
  <c r="AC224" i="11"/>
  <c r="AC223" i="11"/>
  <c r="AC222" i="11"/>
  <c r="AC221" i="11"/>
  <c r="AC220" i="11"/>
  <c r="AC219" i="11"/>
  <c r="AC218" i="11"/>
  <c r="AC217" i="11"/>
  <c r="AC216" i="11"/>
  <c r="AC215" i="11"/>
  <c r="AC214" i="11"/>
  <c r="AC213" i="11"/>
  <c r="AC212" i="11"/>
  <c r="AC211" i="11"/>
  <c r="AC210" i="11"/>
  <c r="AC209" i="11"/>
  <c r="AC208" i="11"/>
  <c r="AC207" i="11"/>
  <c r="AC206" i="11"/>
  <c r="AC205" i="11"/>
  <c r="AC204" i="11"/>
  <c r="AC203" i="11"/>
  <c r="AC202" i="11"/>
  <c r="AC201" i="11"/>
  <c r="AC200" i="11"/>
  <c r="AC199" i="11"/>
  <c r="AC198" i="11"/>
  <c r="AC197" i="11"/>
  <c r="AC196" i="11"/>
  <c r="AC195" i="11"/>
  <c r="AC194" i="11"/>
  <c r="AC193" i="11"/>
  <c r="AC192" i="11"/>
  <c r="AC191" i="11"/>
  <c r="AC190" i="11"/>
  <c r="AC189" i="11"/>
  <c r="AC188" i="11"/>
  <c r="AC187" i="11"/>
  <c r="AC186" i="11"/>
  <c r="AC185" i="11"/>
  <c r="AC184" i="11"/>
  <c r="AC183" i="11"/>
  <c r="AC182" i="11"/>
  <c r="AC181" i="11"/>
  <c r="AC180" i="11"/>
  <c r="AC179" i="11"/>
  <c r="AC178" i="11"/>
  <c r="AE196" i="11"/>
  <c r="AE194" i="11"/>
  <c r="AD196" i="11"/>
  <c r="AD190" i="11"/>
  <c r="AE190" i="11" s="1"/>
  <c r="AD189" i="11"/>
  <c r="AE189" i="11" s="1"/>
  <c r="AC168" i="11"/>
  <c r="AC167" i="11"/>
  <c r="AC166" i="11"/>
  <c r="AC165" i="11"/>
  <c r="AC164" i="11"/>
  <c r="AC162" i="11"/>
  <c r="AC161" i="11"/>
  <c r="AC160" i="11"/>
  <c r="AC159" i="11"/>
  <c r="AC158" i="11"/>
  <c r="AC157" i="11"/>
  <c r="AC156" i="11"/>
  <c r="AC155" i="11"/>
  <c r="AC154" i="11"/>
  <c r="AC153" i="11"/>
  <c r="AC152" i="11"/>
  <c r="AC151" i="11"/>
  <c r="AC150" i="11"/>
  <c r="AC149" i="11"/>
  <c r="AC148" i="11"/>
  <c r="AC146" i="11"/>
  <c r="AC145" i="11"/>
  <c r="AC144" i="11"/>
  <c r="AC143" i="11"/>
  <c r="AC142" i="11"/>
  <c r="AC141" i="11"/>
  <c r="AC140" i="11"/>
  <c r="AC139" i="11"/>
  <c r="AC138" i="11"/>
  <c r="AC137" i="11"/>
  <c r="AC136" i="11"/>
  <c r="AC135" i="11"/>
  <c r="AC134" i="11"/>
  <c r="AC133" i="11"/>
  <c r="AC132" i="11"/>
  <c r="AC131" i="11"/>
  <c r="AC130" i="11"/>
  <c r="AC129" i="11"/>
  <c r="AC128" i="11"/>
  <c r="AC127" i="11"/>
  <c r="AC126" i="11"/>
  <c r="AC125" i="11"/>
  <c r="AC124" i="11"/>
  <c r="AC123" i="11"/>
  <c r="AC122" i="11"/>
  <c r="AC121" i="11"/>
  <c r="AC120" i="11"/>
  <c r="AC119" i="11"/>
  <c r="AC118" i="11"/>
  <c r="AC117" i="11"/>
  <c r="AC116" i="11"/>
  <c r="AC115" i="11"/>
  <c r="AC114" i="11"/>
  <c r="AC113" i="11"/>
  <c r="AC112" i="11"/>
  <c r="AC111" i="11"/>
  <c r="AC110" i="11"/>
  <c r="AC109" i="11"/>
  <c r="AC108" i="11"/>
  <c r="AC107" i="11"/>
  <c r="AC106" i="11"/>
  <c r="AC105" i="11"/>
  <c r="AC104" i="11"/>
  <c r="AC103" i="11"/>
  <c r="AC102" i="11"/>
  <c r="AC101" i="11"/>
  <c r="AC100" i="11"/>
  <c r="AC99" i="11"/>
  <c r="AC98" i="11"/>
  <c r="AC97" i="11"/>
  <c r="AC96" i="11"/>
  <c r="AC95" i="11"/>
  <c r="AC94" i="11"/>
  <c r="AC93" i="11"/>
  <c r="AC92" i="11"/>
  <c r="AC91" i="11"/>
  <c r="AC90" i="11"/>
  <c r="AC89" i="11"/>
  <c r="AC88" i="11"/>
  <c r="AC87" i="11"/>
  <c r="AC86" i="11"/>
  <c r="AC85" i="11"/>
  <c r="AC84" i="11"/>
  <c r="AC83" i="11"/>
  <c r="AC82" i="11"/>
  <c r="AC81" i="11"/>
  <c r="AC80" i="11"/>
  <c r="AC79" i="11"/>
  <c r="AC78" i="11"/>
  <c r="AC77" i="11"/>
  <c r="AC76" i="11"/>
  <c r="AC75" i="11"/>
  <c r="AC74" i="11"/>
  <c r="AC73" i="11"/>
  <c r="AC72" i="11"/>
  <c r="AC71" i="11"/>
  <c r="AC70" i="11"/>
  <c r="AC69" i="11"/>
  <c r="AC68" i="11"/>
  <c r="AC67" i="11"/>
  <c r="AC66" i="11"/>
  <c r="AC65" i="11"/>
  <c r="AC64" i="11"/>
  <c r="AC63" i="11"/>
  <c r="AC62" i="11"/>
  <c r="AC61" i="11"/>
  <c r="AC60" i="11"/>
  <c r="AC59" i="11"/>
  <c r="AC58" i="11"/>
  <c r="AC57" i="11"/>
  <c r="AC56" i="11"/>
  <c r="AC55" i="11"/>
  <c r="AC54" i="11"/>
  <c r="AC53" i="11"/>
  <c r="AC52" i="11"/>
  <c r="AC51" i="11"/>
  <c r="AC50" i="11"/>
  <c r="AC49" i="11"/>
  <c r="AC48" i="11"/>
  <c r="AC47" i="11"/>
  <c r="AC4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31" i="11"/>
  <c r="AC30" i="11"/>
  <c r="AC29" i="11"/>
  <c r="AC28" i="11"/>
  <c r="AC27" i="11"/>
  <c r="AC26" i="11"/>
  <c r="AC25" i="11"/>
  <c r="AC24" i="11"/>
  <c r="L995" i="6" l="1"/>
  <c r="R1003" i="6"/>
  <c r="L1002" i="6"/>
  <c r="O1002" i="6"/>
  <c r="K1002" i="6"/>
  <c r="N1002" i="6"/>
  <c r="J1002" i="6"/>
  <c r="M1002" i="6"/>
  <c r="O995" i="6"/>
  <c r="N995" i="6"/>
  <c r="M995" i="6"/>
  <c r="K995" i="6"/>
  <c r="J995" i="6"/>
  <c r="L973" i="6"/>
  <c r="N981" i="6"/>
  <c r="O981" i="6"/>
  <c r="K981" i="6"/>
  <c r="M981" i="6"/>
  <c r="L981" i="6"/>
  <c r="J973" i="6"/>
  <c r="O967" i="6"/>
  <c r="J981" i="6"/>
  <c r="N973" i="6"/>
  <c r="N947" i="6"/>
  <c r="L944" i="6"/>
  <c r="M973" i="6"/>
  <c r="O973" i="6"/>
  <c r="K973" i="6"/>
  <c r="N967" i="6"/>
  <c r="K961" i="6"/>
  <c r="N945" i="6"/>
  <c r="J943" i="6"/>
  <c r="M947" i="6"/>
  <c r="J945" i="6"/>
  <c r="M945" i="6"/>
  <c r="L945" i="6"/>
  <c r="K945" i="6"/>
  <c r="O944" i="6"/>
  <c r="N944" i="6"/>
  <c r="O947" i="6"/>
  <c r="M944" i="6"/>
  <c r="J947" i="6"/>
  <c r="N943" i="6"/>
  <c r="K944" i="6"/>
  <c r="J944" i="6"/>
  <c r="K947" i="6"/>
  <c r="O943" i="6"/>
  <c r="M943" i="6"/>
  <c r="L947" i="6"/>
  <c r="L943" i="6"/>
  <c r="O945" i="6"/>
  <c r="K943" i="6"/>
  <c r="O936" i="6"/>
  <c r="M955" i="6"/>
  <c r="O961" i="6"/>
  <c r="M967" i="6"/>
  <c r="L967" i="6"/>
  <c r="J955" i="6"/>
  <c r="O955" i="6"/>
  <c r="M961" i="6"/>
  <c r="N936" i="6"/>
  <c r="K930" i="6"/>
  <c r="O912" i="6"/>
  <c r="K967" i="6"/>
  <c r="N949" i="6"/>
  <c r="J967" i="6"/>
  <c r="L955" i="6"/>
  <c r="N961" i="6"/>
  <c r="K955" i="6"/>
  <c r="O949" i="6"/>
  <c r="L961" i="6"/>
  <c r="M949" i="6"/>
  <c r="J961" i="6"/>
  <c r="L949" i="6"/>
  <c r="N955" i="6"/>
  <c r="K949" i="6"/>
  <c r="J949" i="6"/>
  <c r="K906" i="6"/>
  <c r="L924" i="6"/>
  <c r="O930" i="6"/>
  <c r="K924" i="6"/>
  <c r="O906" i="6"/>
  <c r="N930" i="6"/>
  <c r="J924" i="6"/>
  <c r="N906" i="6"/>
  <c r="M924" i="6"/>
  <c r="L918" i="6"/>
  <c r="J930" i="6"/>
  <c r="N912" i="6"/>
  <c r="M918" i="6"/>
  <c r="K936" i="6"/>
  <c r="L912" i="6"/>
  <c r="J936" i="6"/>
  <c r="O918" i="6"/>
  <c r="K912" i="6"/>
  <c r="M936" i="6"/>
  <c r="N918" i="6"/>
  <c r="J912" i="6"/>
  <c r="L936" i="6"/>
  <c r="M912" i="6"/>
  <c r="L930" i="6"/>
  <c r="L906" i="6"/>
  <c r="O924" i="6"/>
  <c r="K918" i="6"/>
  <c r="N924" i="6"/>
  <c r="J918" i="6"/>
  <c r="M930" i="6"/>
  <c r="M906" i="6"/>
  <c r="J906" i="6"/>
  <c r="R735" i="6"/>
  <c r="R736" i="6" s="1"/>
  <c r="M734" i="6"/>
  <c r="L734" i="6"/>
  <c r="O734" i="6"/>
  <c r="K734" i="6"/>
  <c r="N734" i="6"/>
  <c r="J734" i="6"/>
  <c r="M579" i="6"/>
  <c r="N579" i="6"/>
  <c r="O579" i="6"/>
  <c r="K579" i="6"/>
  <c r="R587" i="6"/>
  <c r="M586" i="6"/>
  <c r="L586" i="6"/>
  <c r="O586" i="6"/>
  <c r="K586" i="6"/>
  <c r="N586" i="6"/>
  <c r="J586" i="6"/>
  <c r="J579" i="6"/>
  <c r="R422" i="6"/>
  <c r="L421" i="6"/>
  <c r="O421" i="6"/>
  <c r="K421" i="6"/>
  <c r="N421" i="6"/>
  <c r="J421" i="6"/>
  <c r="M421" i="6"/>
  <c r="R399" i="6"/>
  <c r="R400" i="6" s="1"/>
  <c r="O343" i="6"/>
  <c r="L346" i="6"/>
  <c r="L342" i="6"/>
  <c r="K343" i="6"/>
  <c r="K346" i="6"/>
  <c r="O342" i="6"/>
  <c r="N343" i="6"/>
  <c r="K342" i="6"/>
  <c r="L343" i="6"/>
  <c r="J343" i="6"/>
  <c r="M343" i="6"/>
  <c r="J346" i="6"/>
  <c r="O354" i="6"/>
  <c r="O348" i="6"/>
  <c r="J354" i="6"/>
  <c r="K348" i="6"/>
  <c r="K354" i="6"/>
  <c r="L354" i="6"/>
  <c r="L348" i="6"/>
  <c r="J342" i="6"/>
  <c r="J348" i="6"/>
  <c r="L344" i="6"/>
  <c r="K344" i="6"/>
  <c r="J344" i="6"/>
  <c r="K345" i="6"/>
  <c r="O345" i="6"/>
  <c r="J345" i="6"/>
  <c r="L345" i="6"/>
  <c r="O344" i="6"/>
  <c r="N345" i="6"/>
  <c r="M345" i="6"/>
  <c r="M288" i="6"/>
  <c r="R289" i="6"/>
  <c r="L288" i="6"/>
  <c r="N288" i="6"/>
  <c r="J288" i="6"/>
  <c r="O288" i="6"/>
  <c r="K288" i="6"/>
  <c r="J281" i="6"/>
  <c r="O268" i="6"/>
  <c r="O261" i="6" s="1"/>
  <c r="N268" i="6"/>
  <c r="N261" i="6" s="1"/>
  <c r="K268" i="6"/>
  <c r="K261" i="6" s="1"/>
  <c r="M268" i="6"/>
  <c r="M261" i="6" s="1"/>
  <c r="L268" i="6"/>
  <c r="L261" i="6" s="1"/>
  <c r="J268" i="6"/>
  <c r="J261" i="6" s="1"/>
  <c r="L255" i="6"/>
  <c r="K255" i="6"/>
  <c r="O237" i="6"/>
  <c r="K249" i="6"/>
  <c r="J255" i="6"/>
  <c r="O255" i="6"/>
  <c r="L249" i="6"/>
  <c r="M249" i="6"/>
  <c r="O249" i="6"/>
  <c r="K243" i="6"/>
  <c r="J249" i="6"/>
  <c r="L237" i="6"/>
  <c r="J243" i="6"/>
  <c r="O243" i="6"/>
  <c r="L243" i="6"/>
  <c r="K237" i="6"/>
  <c r="J237" i="6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R1004" i="6" l="1"/>
  <c r="N1003" i="6"/>
  <c r="J1003" i="6"/>
  <c r="M1003" i="6"/>
  <c r="L1003" i="6"/>
  <c r="O1003" i="6"/>
  <c r="K1003" i="6"/>
  <c r="O942" i="6"/>
  <c r="K942" i="6"/>
  <c r="M942" i="6"/>
  <c r="L942" i="6"/>
  <c r="J942" i="6"/>
  <c r="N942" i="6"/>
  <c r="R737" i="6"/>
  <c r="R738" i="6" s="1"/>
  <c r="M736" i="6"/>
  <c r="M731" i="6" s="1"/>
  <c r="L736" i="6"/>
  <c r="L731" i="6" s="1"/>
  <c r="O736" i="6"/>
  <c r="O731" i="6" s="1"/>
  <c r="K736" i="6"/>
  <c r="K731" i="6" s="1"/>
  <c r="N736" i="6"/>
  <c r="N731" i="6" s="1"/>
  <c r="J736" i="6"/>
  <c r="J731" i="6" s="1"/>
  <c r="R588" i="6"/>
  <c r="O587" i="6"/>
  <c r="K587" i="6"/>
  <c r="N587" i="6"/>
  <c r="J587" i="6"/>
  <c r="M587" i="6"/>
  <c r="L587" i="6"/>
  <c r="R423" i="6"/>
  <c r="R424" i="6" s="1"/>
  <c r="N422" i="6"/>
  <c r="J422" i="6"/>
  <c r="M422" i="6"/>
  <c r="L422" i="6"/>
  <c r="O422" i="6"/>
  <c r="K422" i="6"/>
  <c r="R401" i="6"/>
  <c r="K341" i="6"/>
  <c r="O341" i="6"/>
  <c r="J341" i="6"/>
  <c r="L341" i="6"/>
  <c r="R290" i="6"/>
  <c r="O289" i="6"/>
  <c r="K289" i="6"/>
  <c r="N289" i="6"/>
  <c r="J289" i="6"/>
  <c r="L289" i="6"/>
  <c r="M289" i="6"/>
  <c r="AF827" i="11"/>
  <c r="AB827" i="11"/>
  <c r="AA827" i="11"/>
  <c r="Z827" i="11"/>
  <c r="Y827" i="11" s="1"/>
  <c r="U827" i="11" s="1"/>
  <c r="X827" i="11"/>
  <c r="W827" i="11" s="1"/>
  <c r="R827" i="11"/>
  <c r="Q827" i="11"/>
  <c r="AF826" i="11"/>
  <c r="AB826" i="11"/>
  <c r="AA826" i="11"/>
  <c r="Z826" i="11"/>
  <c r="Y826" i="11" s="1"/>
  <c r="U826" i="11" s="1"/>
  <c r="X826" i="11"/>
  <c r="W826" i="11"/>
  <c r="R826" i="11"/>
  <c r="Q826" i="11"/>
  <c r="AF825" i="11"/>
  <c r="AB825" i="11"/>
  <c r="AA825" i="11"/>
  <c r="Z825" i="11"/>
  <c r="Y825" i="11" s="1"/>
  <c r="X825" i="11"/>
  <c r="W825" i="11" s="1"/>
  <c r="R825" i="11"/>
  <c r="Q825" i="11"/>
  <c r="AF824" i="11"/>
  <c r="AB824" i="11"/>
  <c r="AA824" i="11"/>
  <c r="Z824" i="11"/>
  <c r="Y824" i="11" s="1"/>
  <c r="X824" i="11"/>
  <c r="W824" i="11"/>
  <c r="R824" i="11"/>
  <c r="Q824" i="11"/>
  <c r="AF823" i="11"/>
  <c r="AB823" i="11"/>
  <c r="AA823" i="11"/>
  <c r="Z823" i="11"/>
  <c r="Y823" i="11" s="1"/>
  <c r="U823" i="11" s="1"/>
  <c r="X823" i="11"/>
  <c r="W823" i="11"/>
  <c r="Q823" i="11"/>
  <c r="P823" i="11"/>
  <c r="P824" i="11" s="1"/>
  <c r="P825" i="11" s="1"/>
  <c r="P826" i="11" s="1"/>
  <c r="P827" i="11" s="1"/>
  <c r="AF822" i="11"/>
  <c r="AB822" i="11"/>
  <c r="AA822" i="11"/>
  <c r="Z822" i="11"/>
  <c r="Y822" i="11" s="1"/>
  <c r="U822" i="11" s="1"/>
  <c r="X822" i="11"/>
  <c r="W822" i="11" s="1"/>
  <c r="R822" i="11"/>
  <c r="Q822" i="11"/>
  <c r="AF821" i="11"/>
  <c r="AB821" i="11"/>
  <c r="AA821" i="11"/>
  <c r="Z821" i="11"/>
  <c r="Y821" i="11" s="1"/>
  <c r="U821" i="11" s="1"/>
  <c r="X821" i="11"/>
  <c r="W821" i="11" s="1"/>
  <c r="R821" i="11"/>
  <c r="Q821" i="11"/>
  <c r="AF820" i="11"/>
  <c r="AB820" i="11"/>
  <c r="AA820" i="11"/>
  <c r="Z820" i="11"/>
  <c r="Y820" i="11" s="1"/>
  <c r="X820" i="11"/>
  <c r="W820" i="11" s="1"/>
  <c r="R820" i="11"/>
  <c r="Q820" i="11"/>
  <c r="AF819" i="11"/>
  <c r="AB819" i="11"/>
  <c r="AA819" i="11"/>
  <c r="Z819" i="11"/>
  <c r="Y819" i="11" s="1"/>
  <c r="X819" i="11"/>
  <c r="W819" i="11"/>
  <c r="R819" i="11"/>
  <c r="Q819" i="11"/>
  <c r="AF818" i="11"/>
  <c r="AB818" i="11"/>
  <c r="AA818" i="11"/>
  <c r="Z818" i="11"/>
  <c r="Y818" i="11" s="1"/>
  <c r="U818" i="11" s="1"/>
  <c r="X818" i="11"/>
  <c r="W818" i="11" s="1"/>
  <c r="Q818" i="11"/>
  <c r="P818" i="11"/>
  <c r="P819" i="11" s="1"/>
  <c r="P820" i="11" s="1"/>
  <c r="P821" i="11" s="1"/>
  <c r="P822" i="11" s="1"/>
  <c r="AF817" i="11"/>
  <c r="AB817" i="11"/>
  <c r="AA817" i="11"/>
  <c r="Z817" i="11"/>
  <c r="Y817" i="11" s="1"/>
  <c r="U817" i="11" s="1"/>
  <c r="X817" i="11"/>
  <c r="W817" i="11" s="1"/>
  <c r="R817" i="11"/>
  <c r="Q817" i="11"/>
  <c r="AF816" i="11"/>
  <c r="AB816" i="11"/>
  <c r="AA816" i="11"/>
  <c r="Z816" i="11"/>
  <c r="Y816" i="11" s="1"/>
  <c r="U816" i="11" s="1"/>
  <c r="X816" i="11"/>
  <c r="W816" i="11" s="1"/>
  <c r="R816" i="11"/>
  <c r="Q816" i="11"/>
  <c r="AF815" i="11"/>
  <c r="AB815" i="11"/>
  <c r="AA815" i="11"/>
  <c r="Z815" i="11"/>
  <c r="Y815" i="11" s="1"/>
  <c r="X815" i="11"/>
  <c r="W815" i="11" s="1"/>
  <c r="R815" i="11"/>
  <c r="Q815" i="11"/>
  <c r="AF814" i="11"/>
  <c r="AB814" i="11"/>
  <c r="AA814" i="11"/>
  <c r="Z814" i="11"/>
  <c r="Y814" i="11" s="1"/>
  <c r="X814" i="11"/>
  <c r="W814" i="11" s="1"/>
  <c r="R814" i="11"/>
  <c r="Q814" i="11"/>
  <c r="AF813" i="11"/>
  <c r="AB813" i="11"/>
  <c r="AA813" i="11"/>
  <c r="Z813" i="11"/>
  <c r="Y813" i="11" s="1"/>
  <c r="U813" i="11" s="1"/>
  <c r="X813" i="11"/>
  <c r="W813" i="11" s="1"/>
  <c r="Q813" i="11"/>
  <c r="P813" i="11"/>
  <c r="P814" i="11" s="1"/>
  <c r="P815" i="11" s="1"/>
  <c r="P816" i="11" s="1"/>
  <c r="P817" i="11" s="1"/>
  <c r="AF812" i="11"/>
  <c r="AB812" i="11"/>
  <c r="AA812" i="11"/>
  <c r="Z812" i="11"/>
  <c r="Y812" i="11" s="1"/>
  <c r="X812" i="11"/>
  <c r="W812" i="11"/>
  <c r="U812" i="11"/>
  <c r="Q812" i="11"/>
  <c r="AF811" i="11"/>
  <c r="AB811" i="11"/>
  <c r="AA811" i="11"/>
  <c r="Z811" i="11"/>
  <c r="Y811" i="11" s="1"/>
  <c r="X811" i="11"/>
  <c r="W811" i="11"/>
  <c r="U811" i="11"/>
  <c r="Q811" i="11"/>
  <c r="AF810" i="11"/>
  <c r="AB810" i="11"/>
  <c r="AA810" i="11"/>
  <c r="Z810" i="11"/>
  <c r="Y810" i="11" s="1"/>
  <c r="X810" i="11"/>
  <c r="W810" i="11"/>
  <c r="Q810" i="11"/>
  <c r="R810" i="11" s="1"/>
  <c r="AF809" i="11"/>
  <c r="AB809" i="11"/>
  <c r="AA809" i="11"/>
  <c r="Z809" i="11"/>
  <c r="Y809" i="11" s="1"/>
  <c r="X809" i="11"/>
  <c r="W809" i="11"/>
  <c r="Q809" i="11"/>
  <c r="R809" i="11" s="1"/>
  <c r="AF808" i="11"/>
  <c r="AB808" i="11"/>
  <c r="AA808" i="11"/>
  <c r="Z808" i="11"/>
  <c r="Y808" i="11" s="1"/>
  <c r="X808" i="11"/>
  <c r="W808" i="11"/>
  <c r="U808" i="11"/>
  <c r="Q808" i="11"/>
  <c r="P808" i="11"/>
  <c r="P809" i="11" s="1"/>
  <c r="P810" i="11" s="1"/>
  <c r="P811" i="11" s="1"/>
  <c r="P812" i="11" s="1"/>
  <c r="AF807" i="11"/>
  <c r="AB807" i="11"/>
  <c r="AA807" i="11"/>
  <c r="Z807" i="11"/>
  <c r="Y807" i="11" s="1"/>
  <c r="X807" i="11"/>
  <c r="W807" i="11"/>
  <c r="U807" i="11"/>
  <c r="Q807" i="11"/>
  <c r="AF806" i="11"/>
  <c r="AB806" i="11"/>
  <c r="AA806" i="11"/>
  <c r="Z806" i="11"/>
  <c r="Y806" i="11" s="1"/>
  <c r="X806" i="11"/>
  <c r="W806" i="11"/>
  <c r="U806" i="11"/>
  <c r="Q806" i="11"/>
  <c r="AF805" i="11"/>
  <c r="AB805" i="11"/>
  <c r="AA805" i="11"/>
  <c r="Z805" i="11"/>
  <c r="Y805" i="11" s="1"/>
  <c r="X805" i="11"/>
  <c r="W805" i="11" s="1"/>
  <c r="R805" i="11"/>
  <c r="T805" i="11" s="1"/>
  <c r="Q805" i="11"/>
  <c r="AF804" i="11"/>
  <c r="AB804" i="11"/>
  <c r="AA804" i="11"/>
  <c r="Z804" i="11"/>
  <c r="Y804" i="11" s="1"/>
  <c r="X804" i="11"/>
  <c r="W804" i="11" s="1"/>
  <c r="R804" i="11"/>
  <c r="T804" i="11" s="1"/>
  <c r="Q804" i="11"/>
  <c r="AF803" i="11"/>
  <c r="AB803" i="11"/>
  <c r="AA803" i="11"/>
  <c r="Z803" i="11"/>
  <c r="Y803" i="11"/>
  <c r="U803" i="11" s="1"/>
  <c r="X803" i="11"/>
  <c r="W803" i="11" s="1"/>
  <c r="Q803" i="11"/>
  <c r="P803" i="11"/>
  <c r="P804" i="11" s="1"/>
  <c r="P805" i="11" s="1"/>
  <c r="P806" i="11" s="1"/>
  <c r="P807" i="11" s="1"/>
  <c r="AF802" i="11"/>
  <c r="AB802" i="11"/>
  <c r="AA802" i="11"/>
  <c r="Z802" i="11"/>
  <c r="Y802" i="11"/>
  <c r="U802" i="11" s="1"/>
  <c r="X802" i="11"/>
  <c r="W802" i="11" s="1"/>
  <c r="R802" i="11"/>
  <c r="T802" i="11" s="1"/>
  <c r="Q802" i="11"/>
  <c r="AF801" i="11"/>
  <c r="AB801" i="11"/>
  <c r="AA801" i="11"/>
  <c r="Z801" i="11"/>
  <c r="Y801" i="11"/>
  <c r="U801" i="11" s="1"/>
  <c r="X801" i="11"/>
  <c r="W801" i="11" s="1"/>
  <c r="S801" i="11"/>
  <c r="S802" i="11" s="1"/>
  <c r="R801" i="11"/>
  <c r="T801" i="11" s="1"/>
  <c r="Q801" i="11"/>
  <c r="P801" i="11"/>
  <c r="P802" i="11" s="1"/>
  <c r="R1005" i="6" l="1"/>
  <c r="R1006" i="6" s="1"/>
  <c r="L1004" i="6"/>
  <c r="O1004" i="6"/>
  <c r="K1004" i="6"/>
  <c r="N1004" i="6"/>
  <c r="J1004" i="6"/>
  <c r="M1004" i="6"/>
  <c r="M738" i="6"/>
  <c r="L738" i="6"/>
  <c r="O738" i="6"/>
  <c r="K738" i="6"/>
  <c r="N738" i="6"/>
  <c r="J738" i="6"/>
  <c r="R739" i="6"/>
  <c r="M588" i="6"/>
  <c r="L588" i="6"/>
  <c r="O588" i="6"/>
  <c r="K588" i="6"/>
  <c r="N588" i="6"/>
  <c r="J588" i="6"/>
  <c r="R589" i="6"/>
  <c r="R590" i="6" s="1"/>
  <c r="R425" i="6"/>
  <c r="R426" i="6" s="1"/>
  <c r="N424" i="6"/>
  <c r="N419" i="6" s="1"/>
  <c r="J424" i="6"/>
  <c r="J419" i="6" s="1"/>
  <c r="M424" i="6"/>
  <c r="M419" i="6" s="1"/>
  <c r="L424" i="6"/>
  <c r="L419" i="6" s="1"/>
  <c r="O424" i="6"/>
  <c r="O419" i="6" s="1"/>
  <c r="K424" i="6"/>
  <c r="K419" i="6" s="1"/>
  <c r="R402" i="6"/>
  <c r="M290" i="6"/>
  <c r="L290" i="6"/>
  <c r="R291" i="6"/>
  <c r="R292" i="6" s="1"/>
  <c r="N290" i="6"/>
  <c r="J290" i="6"/>
  <c r="O290" i="6"/>
  <c r="K290" i="6"/>
  <c r="T822" i="11"/>
  <c r="T821" i="11"/>
  <c r="T820" i="11"/>
  <c r="T826" i="11"/>
  <c r="R803" i="11"/>
  <c r="T803" i="11" s="1"/>
  <c r="S804" i="11"/>
  <c r="S805" i="11" s="1"/>
  <c r="T824" i="11"/>
  <c r="R806" i="11"/>
  <c r="T806" i="11" s="1"/>
  <c r="R807" i="11"/>
  <c r="T807" i="11" s="1"/>
  <c r="S806" i="11"/>
  <c r="S807" i="11" s="1"/>
  <c r="R811" i="11"/>
  <c r="T811" i="11" s="1"/>
  <c r="R812" i="11"/>
  <c r="T812" i="11" s="1"/>
  <c r="T814" i="11"/>
  <c r="T815" i="11"/>
  <c r="T816" i="11"/>
  <c r="T817" i="11"/>
  <c r="T819" i="11"/>
  <c r="T809" i="11"/>
  <c r="T810" i="11"/>
  <c r="T825" i="11"/>
  <c r="T827" i="11"/>
  <c r="L1006" i="6" l="1"/>
  <c r="L1001" i="6" s="1"/>
  <c r="R1007" i="6"/>
  <c r="R1008" i="6" s="1"/>
  <c r="O1006" i="6"/>
  <c r="O1001" i="6" s="1"/>
  <c r="K1006" i="6"/>
  <c r="K1001" i="6" s="1"/>
  <c r="N1006" i="6"/>
  <c r="N1001" i="6" s="1"/>
  <c r="J1006" i="6"/>
  <c r="J1001" i="6" s="1"/>
  <c r="M1006" i="6"/>
  <c r="M1001" i="6" s="1"/>
  <c r="O739" i="6"/>
  <c r="K739" i="6"/>
  <c r="N739" i="6"/>
  <c r="J739" i="6"/>
  <c r="M739" i="6"/>
  <c r="L739" i="6"/>
  <c r="R740" i="6"/>
  <c r="M590" i="6"/>
  <c r="M585" i="6" s="1"/>
  <c r="L590" i="6"/>
  <c r="L585" i="6" s="1"/>
  <c r="O590" i="6"/>
  <c r="O585" i="6" s="1"/>
  <c r="K590" i="6"/>
  <c r="K585" i="6" s="1"/>
  <c r="N590" i="6"/>
  <c r="N585" i="6" s="1"/>
  <c r="J590" i="6"/>
  <c r="J585" i="6" s="1"/>
  <c r="R591" i="6"/>
  <c r="R592" i="6" s="1"/>
  <c r="R427" i="6"/>
  <c r="N426" i="6"/>
  <c r="J426" i="6"/>
  <c r="M426" i="6"/>
  <c r="L426" i="6"/>
  <c r="O426" i="6"/>
  <c r="K426" i="6"/>
  <c r="R403" i="6"/>
  <c r="R404" i="6" s="1"/>
  <c r="M292" i="6"/>
  <c r="M287" i="6" s="1"/>
  <c r="R293" i="6"/>
  <c r="R294" i="6" s="1"/>
  <c r="L292" i="6"/>
  <c r="L287" i="6" s="1"/>
  <c r="N292" i="6"/>
  <c r="N287" i="6" s="1"/>
  <c r="J292" i="6"/>
  <c r="J287" i="6" s="1"/>
  <c r="O292" i="6"/>
  <c r="O287" i="6" s="1"/>
  <c r="K292" i="6"/>
  <c r="K287" i="6" s="1"/>
  <c r="R808" i="11"/>
  <c r="T808" i="11" s="1"/>
  <c r="S809" i="11"/>
  <c r="S810" i="11" s="1"/>
  <c r="S811" i="11" s="1"/>
  <c r="S812" i="11" s="1"/>
  <c r="R1009" i="6" l="1"/>
  <c r="O1008" i="6"/>
  <c r="K1008" i="6"/>
  <c r="N1008" i="6"/>
  <c r="J1008" i="6"/>
  <c r="M1008" i="6"/>
  <c r="L1008" i="6"/>
  <c r="M740" i="6"/>
  <c r="L740" i="6"/>
  <c r="O740" i="6"/>
  <c r="K740" i="6"/>
  <c r="N740" i="6"/>
  <c r="J740" i="6"/>
  <c r="R741" i="6"/>
  <c r="R742" i="6" s="1"/>
  <c r="M592" i="6"/>
  <c r="L592" i="6"/>
  <c r="O592" i="6"/>
  <c r="K592" i="6"/>
  <c r="J592" i="6"/>
  <c r="R593" i="6"/>
  <c r="R428" i="6"/>
  <c r="L427" i="6"/>
  <c r="O427" i="6"/>
  <c r="K427" i="6"/>
  <c r="N427" i="6"/>
  <c r="J427" i="6"/>
  <c r="M427" i="6"/>
  <c r="R405" i="6"/>
  <c r="R406" i="6" s="1"/>
  <c r="M294" i="6"/>
  <c r="L294" i="6"/>
  <c r="R295" i="6"/>
  <c r="N294" i="6"/>
  <c r="J294" i="6"/>
  <c r="O294" i="6"/>
  <c r="K294" i="6"/>
  <c r="S814" i="11"/>
  <c r="S815" i="11" s="1"/>
  <c r="S816" i="11" s="1"/>
  <c r="S817" i="11" s="1"/>
  <c r="S818" i="11" s="1"/>
  <c r="R813" i="11"/>
  <c r="T813" i="11" s="1"/>
  <c r="R1010" i="6" l="1"/>
  <c r="M1009" i="6"/>
  <c r="L1009" i="6"/>
  <c r="O1009" i="6"/>
  <c r="K1009" i="6"/>
  <c r="N1009" i="6"/>
  <c r="J1009" i="6"/>
  <c r="O742" i="6"/>
  <c r="O737" i="6" s="1"/>
  <c r="K742" i="6"/>
  <c r="K737" i="6" s="1"/>
  <c r="N742" i="6"/>
  <c r="N737" i="6" s="1"/>
  <c r="J742" i="6"/>
  <c r="J737" i="6" s="1"/>
  <c r="M742" i="6"/>
  <c r="M737" i="6" s="1"/>
  <c r="L742" i="6"/>
  <c r="L737" i="6" s="1"/>
  <c r="R743" i="6"/>
  <c r="R744" i="6" s="1"/>
  <c r="O593" i="6"/>
  <c r="K593" i="6"/>
  <c r="J593" i="6"/>
  <c r="M593" i="6"/>
  <c r="L593" i="6"/>
  <c r="R594" i="6"/>
  <c r="R429" i="6"/>
  <c r="R430" i="6" s="1"/>
  <c r="N428" i="6"/>
  <c r="J428" i="6"/>
  <c r="M428" i="6"/>
  <c r="L428" i="6"/>
  <c r="O428" i="6"/>
  <c r="K428" i="6"/>
  <c r="R407" i="6"/>
  <c r="O295" i="6"/>
  <c r="K295" i="6"/>
  <c r="N295" i="6"/>
  <c r="J295" i="6"/>
  <c r="R296" i="6"/>
  <c r="M295" i="6"/>
  <c r="L295" i="6"/>
  <c r="S819" i="11"/>
  <c r="S820" i="11" s="1"/>
  <c r="S821" i="11" s="1"/>
  <c r="S822" i="11" s="1"/>
  <c r="S823" i="11" s="1"/>
  <c r="R818" i="11"/>
  <c r="T818" i="11" s="1"/>
  <c r="R1011" i="6" l="1"/>
  <c r="R1012" i="6" s="1"/>
  <c r="O1010" i="6"/>
  <c r="K1010" i="6"/>
  <c r="N1010" i="6"/>
  <c r="J1010" i="6"/>
  <c r="M1010" i="6"/>
  <c r="L1010" i="6"/>
  <c r="O744" i="6"/>
  <c r="K744" i="6"/>
  <c r="N744" i="6"/>
  <c r="J744" i="6"/>
  <c r="M744" i="6"/>
  <c r="L744" i="6"/>
  <c r="R745" i="6"/>
  <c r="M594" i="6"/>
  <c r="L594" i="6"/>
  <c r="O594" i="6"/>
  <c r="K594" i="6"/>
  <c r="N594" i="6"/>
  <c r="J594" i="6"/>
  <c r="R595" i="6"/>
  <c r="R596" i="6" s="1"/>
  <c r="R431" i="6"/>
  <c r="R432" i="6" s="1"/>
  <c r="N430" i="6"/>
  <c r="N425" i="6" s="1"/>
  <c r="J430" i="6"/>
  <c r="J425" i="6" s="1"/>
  <c r="M430" i="6"/>
  <c r="M425" i="6" s="1"/>
  <c r="L430" i="6"/>
  <c r="L425" i="6" s="1"/>
  <c r="O430" i="6"/>
  <c r="O425" i="6" s="1"/>
  <c r="K430" i="6"/>
  <c r="K425" i="6" s="1"/>
  <c r="R408" i="6"/>
  <c r="M296" i="6"/>
  <c r="R297" i="6"/>
  <c r="R298" i="6" s="1"/>
  <c r="L296" i="6"/>
  <c r="O296" i="6"/>
  <c r="K296" i="6"/>
  <c r="N296" i="6"/>
  <c r="J296" i="6"/>
  <c r="R823" i="11"/>
  <c r="T823" i="11" s="1"/>
  <c r="S824" i="11"/>
  <c r="S825" i="11" s="1"/>
  <c r="S826" i="11" s="1"/>
  <c r="S827" i="11" s="1"/>
  <c r="O1012" i="6" l="1"/>
  <c r="O1007" i="6" s="1"/>
  <c r="K1012" i="6"/>
  <c r="K1007" i="6" s="1"/>
  <c r="N1007" i="6"/>
  <c r="J1012" i="6"/>
  <c r="J1007" i="6" s="1"/>
  <c r="M1012" i="6"/>
  <c r="M1007" i="6" s="1"/>
  <c r="L1012" i="6"/>
  <c r="L1007" i="6" s="1"/>
  <c r="M745" i="6"/>
  <c r="L745" i="6"/>
  <c r="O745" i="6"/>
  <c r="K745" i="6"/>
  <c r="N745" i="6"/>
  <c r="J745" i="6"/>
  <c r="R746" i="6"/>
  <c r="M596" i="6"/>
  <c r="M591" i="6" s="1"/>
  <c r="L596" i="6"/>
  <c r="L591" i="6" s="1"/>
  <c r="O596" i="6"/>
  <c r="O591" i="6" s="1"/>
  <c r="K596" i="6"/>
  <c r="K591" i="6" s="1"/>
  <c r="N596" i="6"/>
  <c r="N591" i="6" s="1"/>
  <c r="J596" i="6"/>
  <c r="J591" i="6" s="1"/>
  <c r="R597" i="6"/>
  <c r="R598" i="6" s="1"/>
  <c r="R433" i="6"/>
  <c r="N432" i="6"/>
  <c r="J432" i="6"/>
  <c r="M432" i="6"/>
  <c r="L432" i="6"/>
  <c r="O432" i="6"/>
  <c r="K432" i="6"/>
  <c r="R409" i="6"/>
  <c r="R410" i="6" s="1"/>
  <c r="M298" i="6"/>
  <c r="M293" i="6" s="1"/>
  <c r="L298" i="6"/>
  <c r="L293" i="6" s="1"/>
  <c r="O298" i="6"/>
  <c r="O293" i="6" s="1"/>
  <c r="K298" i="6"/>
  <c r="K293" i="6" s="1"/>
  <c r="R299" i="6"/>
  <c r="R300" i="6" s="1"/>
  <c r="N298" i="6"/>
  <c r="N293" i="6" s="1"/>
  <c r="J298" i="6"/>
  <c r="J293" i="6" s="1"/>
  <c r="AF800" i="11"/>
  <c r="AB800" i="11"/>
  <c r="AA800" i="11"/>
  <c r="Z800" i="11"/>
  <c r="Y800" i="11" s="1"/>
  <c r="X800" i="11"/>
  <c r="W800" i="11" s="1"/>
  <c r="Q800" i="11"/>
  <c r="AF799" i="11"/>
  <c r="AB799" i="11"/>
  <c r="AA799" i="11"/>
  <c r="Z799" i="11"/>
  <c r="Y799" i="11" s="1"/>
  <c r="U799" i="11" s="1"/>
  <c r="X799" i="11"/>
  <c r="W799" i="11" s="1"/>
  <c r="Q799" i="11"/>
  <c r="AF798" i="11"/>
  <c r="AB798" i="11"/>
  <c r="AA798" i="11"/>
  <c r="Z798" i="11"/>
  <c r="Y798" i="11" s="1"/>
  <c r="U798" i="11" s="1"/>
  <c r="X798" i="11"/>
  <c r="W798" i="11" s="1"/>
  <c r="Q798" i="11"/>
  <c r="P798" i="11"/>
  <c r="P799" i="11" s="1"/>
  <c r="P800" i="11" s="1"/>
  <c r="AF797" i="11"/>
  <c r="AB797" i="11"/>
  <c r="AA797" i="11"/>
  <c r="Z797" i="11"/>
  <c r="Y797" i="11" s="1"/>
  <c r="U797" i="11" s="1"/>
  <c r="X797" i="11"/>
  <c r="W797" i="11" s="1"/>
  <c r="Q797" i="11"/>
  <c r="AF796" i="11"/>
  <c r="AB796" i="11"/>
  <c r="AA796" i="11"/>
  <c r="Z796" i="11"/>
  <c r="Y796" i="11"/>
  <c r="U796" i="11" s="1"/>
  <c r="X796" i="11"/>
  <c r="W796" i="11" s="1"/>
  <c r="R796" i="11"/>
  <c r="T796" i="11" s="1"/>
  <c r="Q796" i="11"/>
  <c r="AF795" i="11"/>
  <c r="AB795" i="11"/>
  <c r="AA795" i="11"/>
  <c r="Z795" i="11"/>
  <c r="Y795" i="11" s="1"/>
  <c r="X795" i="11"/>
  <c r="W795" i="11" s="1"/>
  <c r="R795" i="11"/>
  <c r="T795" i="11" s="1"/>
  <c r="Q795" i="11"/>
  <c r="AF794" i="11"/>
  <c r="AB794" i="11"/>
  <c r="AA794" i="11"/>
  <c r="Z794" i="11"/>
  <c r="Y794" i="11"/>
  <c r="U794" i="11" s="1"/>
  <c r="X794" i="11"/>
  <c r="W794" i="11" s="1"/>
  <c r="R794" i="11"/>
  <c r="T794" i="11" s="1"/>
  <c r="Q794" i="11"/>
  <c r="AF793" i="11"/>
  <c r="AB793" i="11"/>
  <c r="AA793" i="11"/>
  <c r="Z793" i="11"/>
  <c r="Y793" i="11" s="1"/>
  <c r="U793" i="11" s="1"/>
  <c r="X793" i="11"/>
  <c r="W793" i="11" s="1"/>
  <c r="Q793" i="11"/>
  <c r="P793" i="11"/>
  <c r="P794" i="11" s="1"/>
  <c r="P795" i="11" s="1"/>
  <c r="P796" i="11" s="1"/>
  <c r="P797" i="11" s="1"/>
  <c r="AF792" i="11"/>
  <c r="AB792" i="11"/>
  <c r="AA792" i="11"/>
  <c r="Z792" i="11"/>
  <c r="Y792" i="11" s="1"/>
  <c r="U792" i="11" s="1"/>
  <c r="X792" i="11"/>
  <c r="W792" i="11" s="1"/>
  <c r="R792" i="11"/>
  <c r="Q792" i="11"/>
  <c r="AF791" i="11"/>
  <c r="AB791" i="11"/>
  <c r="AA791" i="11"/>
  <c r="Z791" i="11"/>
  <c r="Y791" i="11" s="1"/>
  <c r="U791" i="11" s="1"/>
  <c r="X791" i="11"/>
  <c r="W791" i="11" s="1"/>
  <c r="R791" i="11"/>
  <c r="Q791" i="11"/>
  <c r="AF790" i="11"/>
  <c r="AB790" i="11"/>
  <c r="AA790" i="11"/>
  <c r="Z790" i="11"/>
  <c r="Y790" i="11" s="1"/>
  <c r="U790" i="11" s="1"/>
  <c r="X790" i="11"/>
  <c r="W790" i="11" s="1"/>
  <c r="R790" i="11"/>
  <c r="Q790" i="11"/>
  <c r="AF789" i="11"/>
  <c r="AB789" i="11"/>
  <c r="AA789" i="11"/>
  <c r="Z789" i="11"/>
  <c r="Y789" i="11" s="1"/>
  <c r="U789" i="11" s="1"/>
  <c r="X789" i="11"/>
  <c r="W789" i="11" s="1"/>
  <c r="R789" i="11"/>
  <c r="Q789" i="11"/>
  <c r="AF788" i="11"/>
  <c r="AB788" i="11"/>
  <c r="AA788" i="11"/>
  <c r="Z788" i="11"/>
  <c r="Y788" i="11" s="1"/>
  <c r="U788" i="11" s="1"/>
  <c r="X788" i="11"/>
  <c r="W788" i="11" s="1"/>
  <c r="Q788" i="11"/>
  <c r="P788" i="11"/>
  <c r="P789" i="11" s="1"/>
  <c r="P790" i="11" s="1"/>
  <c r="P791" i="11" s="1"/>
  <c r="P792" i="11" s="1"/>
  <c r="AF787" i="11"/>
  <c r="AB787" i="11"/>
  <c r="AA787" i="11"/>
  <c r="Z787" i="11"/>
  <c r="Y787" i="11" s="1"/>
  <c r="U787" i="11" s="1"/>
  <c r="X787" i="11"/>
  <c r="W787" i="11" s="1"/>
  <c r="R787" i="11"/>
  <c r="Q787" i="11"/>
  <c r="AF786" i="11"/>
  <c r="AB786" i="11"/>
  <c r="AA786" i="11"/>
  <c r="Z786" i="11"/>
  <c r="Y786" i="11" s="1"/>
  <c r="U786" i="11" s="1"/>
  <c r="X786" i="11"/>
  <c r="W786" i="11" s="1"/>
  <c r="R786" i="11"/>
  <c r="Q786" i="11"/>
  <c r="AF785" i="11"/>
  <c r="AB785" i="11"/>
  <c r="AA785" i="11"/>
  <c r="Z785" i="11"/>
  <c r="Y785" i="11" s="1"/>
  <c r="U785" i="11" s="1"/>
  <c r="X785" i="11"/>
  <c r="W785" i="11" s="1"/>
  <c r="R785" i="11"/>
  <c r="Q785" i="11"/>
  <c r="AF784" i="11"/>
  <c r="AB784" i="11"/>
  <c r="AA784" i="11"/>
  <c r="Z784" i="11"/>
  <c r="Y784" i="11" s="1"/>
  <c r="U784" i="11" s="1"/>
  <c r="X784" i="11"/>
  <c r="W784" i="11" s="1"/>
  <c r="R784" i="11"/>
  <c r="Q784" i="11"/>
  <c r="AF783" i="11"/>
  <c r="AB783" i="11"/>
  <c r="AA783" i="11"/>
  <c r="Z783" i="11"/>
  <c r="Y783" i="11" s="1"/>
  <c r="U783" i="11" s="1"/>
  <c r="X783" i="11"/>
  <c r="W783" i="11" s="1"/>
  <c r="Q783" i="11"/>
  <c r="P783" i="11"/>
  <c r="P784" i="11" s="1"/>
  <c r="P785" i="11" s="1"/>
  <c r="P786" i="11" s="1"/>
  <c r="P787" i="11" s="1"/>
  <c r="AF782" i="11"/>
  <c r="AB782" i="11"/>
  <c r="AA782" i="11"/>
  <c r="Z782" i="11"/>
  <c r="Y782" i="11" s="1"/>
  <c r="U782" i="11" s="1"/>
  <c r="X782" i="11"/>
  <c r="W782" i="11" s="1"/>
  <c r="R782" i="11"/>
  <c r="Q782" i="11"/>
  <c r="AF781" i="11"/>
  <c r="AB781" i="11"/>
  <c r="AA781" i="11"/>
  <c r="Z781" i="11"/>
  <c r="Y781" i="11" s="1"/>
  <c r="U781" i="11" s="1"/>
  <c r="X781" i="11"/>
  <c r="W781" i="11" s="1"/>
  <c r="S781" i="11"/>
  <c r="S782" i="11" s="1"/>
  <c r="S783" i="11" s="1"/>
  <c r="R781" i="11"/>
  <c r="Q781" i="11"/>
  <c r="P781" i="11"/>
  <c r="P782" i="11" s="1"/>
  <c r="R729" i="11"/>
  <c r="R728" i="11"/>
  <c r="AF780" i="11"/>
  <c r="AB780" i="11"/>
  <c r="AA780" i="11"/>
  <c r="Z780" i="11"/>
  <c r="Y780" i="11" s="1"/>
  <c r="X780" i="11"/>
  <c r="W780" i="11" s="1"/>
  <c r="Q780" i="11"/>
  <c r="R780" i="11" s="1"/>
  <c r="AF779" i="11"/>
  <c r="AB779" i="11"/>
  <c r="AA779" i="11"/>
  <c r="Z779" i="11"/>
  <c r="Y779" i="11" s="1"/>
  <c r="X779" i="11"/>
  <c r="W779" i="11" s="1"/>
  <c r="Q779" i="11"/>
  <c r="R779" i="11" s="1"/>
  <c r="AF778" i="11"/>
  <c r="AB778" i="11"/>
  <c r="AA778" i="11"/>
  <c r="Z778" i="11"/>
  <c r="Y778" i="11" s="1"/>
  <c r="X778" i="11"/>
  <c r="W778" i="11" s="1"/>
  <c r="AF777" i="11"/>
  <c r="AB777" i="11"/>
  <c r="AA777" i="11"/>
  <c r="Z777" i="11"/>
  <c r="Y777" i="11" s="1"/>
  <c r="U777" i="11" s="1"/>
  <c r="X777" i="11"/>
  <c r="W777" i="11" s="1"/>
  <c r="Q777" i="11"/>
  <c r="R777" i="11" s="1"/>
  <c r="AF776" i="11"/>
  <c r="AB776" i="11"/>
  <c r="AA776" i="11"/>
  <c r="Z776" i="11"/>
  <c r="Y776" i="11" s="1"/>
  <c r="U776" i="11" s="1"/>
  <c r="X776" i="11"/>
  <c r="W776" i="11" s="1"/>
  <c r="Q776" i="11"/>
  <c r="R776" i="11" s="1"/>
  <c r="AF775" i="11"/>
  <c r="AB775" i="11"/>
  <c r="AA775" i="11"/>
  <c r="Z775" i="11"/>
  <c r="Y775" i="11"/>
  <c r="X775" i="11"/>
  <c r="W775" i="11" s="1"/>
  <c r="Q775" i="11"/>
  <c r="R775" i="11" s="1"/>
  <c r="T775" i="11" s="1"/>
  <c r="AF774" i="11"/>
  <c r="AB774" i="11"/>
  <c r="AA774" i="11"/>
  <c r="Z774" i="11"/>
  <c r="Y774" i="11" s="1"/>
  <c r="U774" i="11" s="1"/>
  <c r="X774" i="11"/>
  <c r="W774" i="11" s="1"/>
  <c r="Q774" i="11"/>
  <c r="AF773" i="11"/>
  <c r="AB773" i="11"/>
  <c r="AA773" i="11"/>
  <c r="Z773" i="11"/>
  <c r="Y773" i="11"/>
  <c r="U773" i="11" s="1"/>
  <c r="X773" i="11"/>
  <c r="W773" i="11" s="1"/>
  <c r="AF772" i="11"/>
  <c r="AB772" i="11"/>
  <c r="AA772" i="11"/>
  <c r="Z772" i="11"/>
  <c r="Y772" i="11" s="1"/>
  <c r="U772" i="11" s="1"/>
  <c r="X772" i="11"/>
  <c r="W772" i="11" s="1"/>
  <c r="Q772" i="11"/>
  <c r="R772" i="11" s="1"/>
  <c r="AF771" i="11"/>
  <c r="AB771" i="11"/>
  <c r="AA771" i="11"/>
  <c r="Z771" i="11"/>
  <c r="Y771" i="11"/>
  <c r="X771" i="11"/>
  <c r="W771" i="11" s="1"/>
  <c r="Q771" i="11"/>
  <c r="R771" i="11" s="1"/>
  <c r="AF770" i="11"/>
  <c r="AB770" i="11"/>
  <c r="AA770" i="11"/>
  <c r="Z770" i="11"/>
  <c r="Y770" i="11" s="1"/>
  <c r="X770" i="11"/>
  <c r="W770" i="11" s="1"/>
  <c r="Q770" i="11"/>
  <c r="R770" i="11" s="1"/>
  <c r="AF769" i="11"/>
  <c r="AB769" i="11"/>
  <c r="AA769" i="11"/>
  <c r="Z769" i="11"/>
  <c r="Y769" i="11" s="1"/>
  <c r="U769" i="11" s="1"/>
  <c r="X769" i="11"/>
  <c r="W769" i="11" s="1"/>
  <c r="Q769" i="11"/>
  <c r="R769" i="11" s="1"/>
  <c r="AF768" i="11"/>
  <c r="AB768" i="11"/>
  <c r="AA768" i="11"/>
  <c r="Z768" i="11"/>
  <c r="Y768" i="11" s="1"/>
  <c r="X768" i="11"/>
  <c r="W768" i="11" s="1"/>
  <c r="Q768" i="11"/>
  <c r="P768" i="11"/>
  <c r="P769" i="11" s="1"/>
  <c r="P770" i="11" s="1"/>
  <c r="P771" i="11" s="1"/>
  <c r="P772" i="11" s="1"/>
  <c r="AF767" i="11"/>
  <c r="AB767" i="11"/>
  <c r="AA767" i="11"/>
  <c r="Z767" i="11"/>
  <c r="Y767" i="11"/>
  <c r="X767" i="11"/>
  <c r="W767" i="11" s="1"/>
  <c r="Q767" i="11"/>
  <c r="R767" i="11" s="1"/>
  <c r="AF766" i="11"/>
  <c r="AB766" i="11"/>
  <c r="AA766" i="11"/>
  <c r="Z766" i="11"/>
  <c r="Y766" i="11" s="1"/>
  <c r="X766" i="11"/>
  <c r="W766" i="11" s="1"/>
  <c r="Q766" i="11"/>
  <c r="R766" i="11" s="1"/>
  <c r="T766" i="11" s="1"/>
  <c r="AF765" i="11"/>
  <c r="AB765" i="11"/>
  <c r="AA765" i="11"/>
  <c r="Z765" i="11"/>
  <c r="Y765" i="11" s="1"/>
  <c r="X765" i="11"/>
  <c r="W765" i="11" s="1"/>
  <c r="Q765" i="11"/>
  <c r="R765" i="11" s="1"/>
  <c r="AF764" i="11"/>
  <c r="AB764" i="11"/>
  <c r="AA764" i="11"/>
  <c r="Z764" i="11"/>
  <c r="Y764" i="11" s="1"/>
  <c r="X764" i="11"/>
  <c r="W764" i="11" s="1"/>
  <c r="Q764" i="11"/>
  <c r="R764" i="11" s="1"/>
  <c r="AF763" i="11"/>
  <c r="AB763" i="11"/>
  <c r="AA763" i="11"/>
  <c r="Z763" i="11"/>
  <c r="Y763" i="11"/>
  <c r="X763" i="11"/>
  <c r="W763" i="11" s="1"/>
  <c r="Q763" i="11"/>
  <c r="P763" i="11"/>
  <c r="P764" i="11" s="1"/>
  <c r="P765" i="11" s="1"/>
  <c r="P766" i="11" s="1"/>
  <c r="P767" i="11" s="1"/>
  <c r="AF762" i="11"/>
  <c r="AB762" i="11"/>
  <c r="AA762" i="11"/>
  <c r="Z762" i="11"/>
  <c r="Y762" i="11" s="1"/>
  <c r="X762" i="11"/>
  <c r="W762" i="11" s="1"/>
  <c r="Q762" i="11"/>
  <c r="R762" i="11" s="1"/>
  <c r="T762" i="11" s="1"/>
  <c r="AF761" i="11"/>
  <c r="AB761" i="11"/>
  <c r="AA761" i="11"/>
  <c r="Z761" i="11"/>
  <c r="Y761" i="11"/>
  <c r="X761" i="11"/>
  <c r="W761" i="11"/>
  <c r="Q761" i="11"/>
  <c r="R761" i="11" s="1"/>
  <c r="AF760" i="11"/>
  <c r="AB760" i="11"/>
  <c r="AA760" i="11"/>
  <c r="Z760" i="11"/>
  <c r="Y760" i="11" s="1"/>
  <c r="X760" i="11"/>
  <c r="W760" i="11"/>
  <c r="Q760" i="11"/>
  <c r="R760" i="11" s="1"/>
  <c r="AF759" i="11"/>
  <c r="AB759" i="11"/>
  <c r="AA759" i="11"/>
  <c r="Z759" i="11"/>
  <c r="Y759" i="11" s="1"/>
  <c r="X759" i="11"/>
  <c r="W759" i="11" s="1"/>
  <c r="Q759" i="11"/>
  <c r="R759" i="11" s="1"/>
  <c r="AF758" i="11"/>
  <c r="AB758" i="11"/>
  <c r="AA758" i="11"/>
  <c r="Z758" i="11"/>
  <c r="Y758" i="11"/>
  <c r="X758" i="11"/>
  <c r="W758" i="11"/>
  <c r="Q758" i="11"/>
  <c r="P758" i="11"/>
  <c r="P759" i="11" s="1"/>
  <c r="P760" i="11" s="1"/>
  <c r="P761" i="11" s="1"/>
  <c r="P762" i="11" s="1"/>
  <c r="AF757" i="11"/>
  <c r="AB757" i="11"/>
  <c r="AA757" i="11"/>
  <c r="Z757" i="11"/>
  <c r="Y757" i="11" s="1"/>
  <c r="U757" i="11" s="1"/>
  <c r="X757" i="11"/>
  <c r="W757" i="11" s="1"/>
  <c r="Q757" i="11"/>
  <c r="R757" i="11" s="1"/>
  <c r="T757" i="11" s="1"/>
  <c r="AF756" i="11"/>
  <c r="AB756" i="11"/>
  <c r="AA756" i="11"/>
  <c r="Z756" i="11"/>
  <c r="Y756" i="11"/>
  <c r="U756" i="11" s="1"/>
  <c r="X756" i="11"/>
  <c r="W756" i="11" s="1"/>
  <c r="Q756" i="11"/>
  <c r="R756" i="11" s="1"/>
  <c r="T756" i="11" s="1"/>
  <c r="AF755" i="11"/>
  <c r="AB755" i="11"/>
  <c r="AA755" i="11"/>
  <c r="Z755" i="11"/>
  <c r="Y755" i="11" s="1"/>
  <c r="X755" i="11"/>
  <c r="W755" i="11" s="1"/>
  <c r="Q755" i="11"/>
  <c r="R755" i="11" s="1"/>
  <c r="AF754" i="11"/>
  <c r="AB754" i="11"/>
  <c r="AA754" i="11"/>
  <c r="Z754" i="11"/>
  <c r="Y754" i="11" s="1"/>
  <c r="U754" i="11" s="1"/>
  <c r="X754" i="11"/>
  <c r="W754" i="11" s="1"/>
  <c r="Q754" i="11"/>
  <c r="R754" i="11" s="1"/>
  <c r="T754" i="11" s="1"/>
  <c r="AF753" i="11"/>
  <c r="AB753" i="11"/>
  <c r="AA753" i="11"/>
  <c r="Z753" i="11"/>
  <c r="Y753" i="11"/>
  <c r="U753" i="11" s="1"/>
  <c r="X753" i="11"/>
  <c r="W753" i="11" s="1"/>
  <c r="Q753" i="11"/>
  <c r="P753" i="11"/>
  <c r="P754" i="11" s="1"/>
  <c r="P755" i="11" s="1"/>
  <c r="P756" i="11" s="1"/>
  <c r="P757" i="11" s="1"/>
  <c r="AF752" i="11"/>
  <c r="AB752" i="11"/>
  <c r="AA752" i="11"/>
  <c r="Z752" i="11"/>
  <c r="Y752" i="11" s="1"/>
  <c r="U752" i="11" s="1"/>
  <c r="X752" i="11"/>
  <c r="W752" i="11" s="1"/>
  <c r="Q752" i="11"/>
  <c r="R752" i="11" s="1"/>
  <c r="T752" i="11" s="1"/>
  <c r="AF751" i="11"/>
  <c r="AB751" i="11"/>
  <c r="AA751" i="11"/>
  <c r="Z751" i="11"/>
  <c r="Y751" i="11" s="1"/>
  <c r="U751" i="11" s="1"/>
  <c r="X751" i="11"/>
  <c r="W751" i="11" s="1"/>
  <c r="Q751" i="11"/>
  <c r="R751" i="11" s="1"/>
  <c r="T751" i="11" s="1"/>
  <c r="AF750" i="11"/>
  <c r="AB750" i="11"/>
  <c r="AA750" i="11"/>
  <c r="Z750" i="11"/>
  <c r="Y750" i="11" s="1"/>
  <c r="X750" i="11"/>
  <c r="W750" i="11" s="1"/>
  <c r="Q750" i="11"/>
  <c r="R750" i="11" s="1"/>
  <c r="T750" i="11" s="1"/>
  <c r="AF749" i="11"/>
  <c r="AB749" i="11"/>
  <c r="AA749" i="11"/>
  <c r="Z749" i="11"/>
  <c r="Y749" i="11"/>
  <c r="U749" i="11" s="1"/>
  <c r="X749" i="11"/>
  <c r="W749" i="11"/>
  <c r="Q749" i="11"/>
  <c r="R749" i="11" s="1"/>
  <c r="AF748" i="11"/>
  <c r="AB748" i="11"/>
  <c r="AA748" i="11"/>
  <c r="Z748" i="11"/>
  <c r="Y748" i="11" s="1"/>
  <c r="U748" i="11" s="1"/>
  <c r="X748" i="11"/>
  <c r="W748" i="11" s="1"/>
  <c r="Q748" i="11"/>
  <c r="P748" i="11"/>
  <c r="P749" i="11" s="1"/>
  <c r="P750" i="11" s="1"/>
  <c r="P751" i="11" s="1"/>
  <c r="P752" i="11" s="1"/>
  <c r="AF747" i="11"/>
  <c r="AB747" i="11"/>
  <c r="AA747" i="11"/>
  <c r="Z747" i="11"/>
  <c r="Y747" i="11"/>
  <c r="U747" i="11" s="1"/>
  <c r="X747" i="11"/>
  <c r="W747" i="11" s="1"/>
  <c r="Q747" i="11"/>
  <c r="AF746" i="11"/>
  <c r="AB746" i="11"/>
  <c r="AA746" i="11"/>
  <c r="Z746" i="11"/>
  <c r="Y746" i="11" s="1"/>
  <c r="U746" i="11" s="1"/>
  <c r="X746" i="11"/>
  <c r="W746" i="11" s="1"/>
  <c r="Q746" i="11"/>
  <c r="R746" i="11" s="1"/>
  <c r="T746" i="11" s="1"/>
  <c r="AF745" i="11"/>
  <c r="AB745" i="11"/>
  <c r="AA745" i="11"/>
  <c r="Z745" i="11"/>
  <c r="Y745" i="11" s="1"/>
  <c r="X745" i="11"/>
  <c r="W745" i="11" s="1"/>
  <c r="Q745" i="11"/>
  <c r="R745" i="11" s="1"/>
  <c r="T745" i="11" s="1"/>
  <c r="AF744" i="11"/>
  <c r="AB744" i="11"/>
  <c r="AA744" i="11"/>
  <c r="Z744" i="11"/>
  <c r="Y744" i="11" s="1"/>
  <c r="U744" i="11" s="1"/>
  <c r="X744" i="11"/>
  <c r="W744" i="11" s="1"/>
  <c r="Q744" i="11"/>
  <c r="AF743" i="11"/>
  <c r="AB743" i="11"/>
  <c r="AA743" i="11"/>
  <c r="Z743" i="11"/>
  <c r="Y743" i="11"/>
  <c r="U743" i="11" s="1"/>
  <c r="X743" i="11"/>
  <c r="W743" i="11" s="1"/>
  <c r="Q743" i="11"/>
  <c r="R743" i="11" s="1"/>
  <c r="P743" i="11"/>
  <c r="P744" i="11" s="1"/>
  <c r="P745" i="11" s="1"/>
  <c r="P746" i="11" s="1"/>
  <c r="P747" i="11" s="1"/>
  <c r="AF742" i="11"/>
  <c r="AB742" i="11"/>
  <c r="AA742" i="11"/>
  <c r="Z742" i="11"/>
  <c r="Y742" i="11" s="1"/>
  <c r="U742" i="11" s="1"/>
  <c r="X742" i="11"/>
  <c r="W742" i="11" s="1"/>
  <c r="Q742" i="11"/>
  <c r="R742" i="11" s="1"/>
  <c r="T742" i="11" s="1"/>
  <c r="AF741" i="11"/>
  <c r="AB741" i="11"/>
  <c r="AA741" i="11"/>
  <c r="Z741" i="11"/>
  <c r="Y741" i="11" s="1"/>
  <c r="U741" i="11" s="1"/>
  <c r="X741" i="11"/>
  <c r="W741" i="11" s="1"/>
  <c r="Q741" i="11"/>
  <c r="R741" i="11" s="1"/>
  <c r="T741" i="11" s="1"/>
  <c r="AF740" i="11"/>
  <c r="AB740" i="11"/>
  <c r="AA740" i="11"/>
  <c r="Z740" i="11"/>
  <c r="Y740" i="11" s="1"/>
  <c r="U740" i="11" s="1"/>
  <c r="X740" i="11"/>
  <c r="W740" i="11" s="1"/>
  <c r="Q740" i="11"/>
  <c r="AF739" i="11"/>
  <c r="AB739" i="11"/>
  <c r="AA739" i="11"/>
  <c r="Z739" i="11"/>
  <c r="Y739" i="11" s="1"/>
  <c r="U739" i="11" s="1"/>
  <c r="X739" i="11"/>
  <c r="W739" i="11" s="1"/>
  <c r="Q739" i="11"/>
  <c r="R739" i="11" s="1"/>
  <c r="T739" i="11" s="1"/>
  <c r="P739" i="11"/>
  <c r="P740" i="11" s="1"/>
  <c r="P741" i="11" s="1"/>
  <c r="P742" i="11" s="1"/>
  <c r="AF738" i="11"/>
  <c r="AB738" i="11"/>
  <c r="AA738" i="11"/>
  <c r="Z738" i="11"/>
  <c r="Y738" i="11" s="1"/>
  <c r="U738" i="11" s="1"/>
  <c r="X738" i="11"/>
  <c r="W738" i="11" s="1"/>
  <c r="Q738" i="11"/>
  <c r="P738" i="11"/>
  <c r="AF737" i="11"/>
  <c r="AB737" i="11"/>
  <c r="AA737" i="11"/>
  <c r="Z737" i="11"/>
  <c r="Y737" i="11"/>
  <c r="U737" i="11" s="1"/>
  <c r="X737" i="11"/>
  <c r="W737" i="11"/>
  <c r="Q737" i="11"/>
  <c r="R737" i="11" s="1"/>
  <c r="AF736" i="11"/>
  <c r="AB736" i="11"/>
  <c r="AA736" i="11"/>
  <c r="Z736" i="11"/>
  <c r="Y736" i="11" s="1"/>
  <c r="U736" i="11" s="1"/>
  <c r="X736" i="11"/>
  <c r="W736" i="11" s="1"/>
  <c r="Q736" i="11"/>
  <c r="R736" i="11" s="1"/>
  <c r="T736" i="11" s="1"/>
  <c r="AF735" i="11"/>
  <c r="AB735" i="11"/>
  <c r="AA735" i="11"/>
  <c r="Z735" i="11"/>
  <c r="Y735" i="11"/>
  <c r="U735" i="11" s="1"/>
  <c r="X735" i="11"/>
  <c r="W735" i="11"/>
  <c r="Q735" i="11"/>
  <c r="R735" i="11" s="1"/>
  <c r="AF734" i="11"/>
  <c r="AB734" i="11"/>
  <c r="AA734" i="11"/>
  <c r="Z734" i="11"/>
  <c r="Y734" i="11" s="1"/>
  <c r="U734" i="11" s="1"/>
  <c r="X734" i="11"/>
  <c r="W734" i="11" s="1"/>
  <c r="Q734" i="11"/>
  <c r="R734" i="11" s="1"/>
  <c r="AF733" i="11"/>
  <c r="AB733" i="11"/>
  <c r="AA733" i="11"/>
  <c r="Z733" i="11"/>
  <c r="Y733" i="11" s="1"/>
  <c r="X733" i="11"/>
  <c r="W733" i="11" s="1"/>
  <c r="Q733" i="11"/>
  <c r="P733" i="11"/>
  <c r="P734" i="11" s="1"/>
  <c r="P735" i="11" s="1"/>
  <c r="P736" i="11" s="1"/>
  <c r="P737" i="11" s="1"/>
  <c r="AF732" i="11"/>
  <c r="AB732" i="11"/>
  <c r="AA732" i="11"/>
  <c r="Z732" i="11"/>
  <c r="Y732" i="11" s="1"/>
  <c r="X732" i="11"/>
  <c r="W732" i="11" s="1"/>
  <c r="Q732" i="11"/>
  <c r="R732" i="11" s="1"/>
  <c r="T732" i="11" s="1"/>
  <c r="AF731" i="11"/>
  <c r="AB731" i="11"/>
  <c r="AA731" i="11"/>
  <c r="Z731" i="11"/>
  <c r="Y731" i="11"/>
  <c r="U731" i="11" s="1"/>
  <c r="X731" i="11"/>
  <c r="W731" i="11"/>
  <c r="Q731" i="11"/>
  <c r="R731" i="11" s="1"/>
  <c r="AF730" i="11"/>
  <c r="AB730" i="11"/>
  <c r="AA730" i="11"/>
  <c r="Z730" i="11"/>
  <c r="Y730" i="11" s="1"/>
  <c r="U730" i="11" s="1"/>
  <c r="X730" i="11"/>
  <c r="W730" i="11" s="1"/>
  <c r="Q730" i="11"/>
  <c r="S730" i="11" s="1"/>
  <c r="P730" i="11"/>
  <c r="P731" i="11" s="1"/>
  <c r="P732" i="11" s="1"/>
  <c r="O746" i="6" l="1"/>
  <c r="K746" i="6"/>
  <c r="N746" i="6"/>
  <c r="J746" i="6"/>
  <c r="M746" i="6"/>
  <c r="L746" i="6"/>
  <c r="R747" i="6"/>
  <c r="R748" i="6" s="1"/>
  <c r="M598" i="6"/>
  <c r="L598" i="6"/>
  <c r="O598" i="6"/>
  <c r="K598" i="6"/>
  <c r="J598" i="6"/>
  <c r="R599" i="6"/>
  <c r="R434" i="6"/>
  <c r="L433" i="6"/>
  <c r="O433" i="6"/>
  <c r="K433" i="6"/>
  <c r="N433" i="6"/>
  <c r="J433" i="6"/>
  <c r="M433" i="6"/>
  <c r="M300" i="6"/>
  <c r="R301" i="6"/>
  <c r="L300" i="6"/>
  <c r="O300" i="6"/>
  <c r="K300" i="6"/>
  <c r="N300" i="6"/>
  <c r="J300" i="6"/>
  <c r="T784" i="11"/>
  <c r="T791" i="11"/>
  <c r="T785" i="11"/>
  <c r="T789" i="11"/>
  <c r="T787" i="11"/>
  <c r="T781" i="11"/>
  <c r="T782" i="11"/>
  <c r="T786" i="11"/>
  <c r="T790" i="11"/>
  <c r="T792" i="11"/>
  <c r="R783" i="11"/>
  <c r="T783" i="11" s="1"/>
  <c r="S784" i="11"/>
  <c r="S785" i="11" s="1"/>
  <c r="S786" i="11" s="1"/>
  <c r="S787" i="11" s="1"/>
  <c r="S788" i="11" s="1"/>
  <c r="R797" i="11"/>
  <c r="T797" i="11" s="1"/>
  <c r="R799" i="11"/>
  <c r="T799" i="11" s="1"/>
  <c r="R800" i="11"/>
  <c r="T800" i="11" s="1"/>
  <c r="T737" i="11"/>
  <c r="T749" i="11"/>
  <c r="T755" i="11"/>
  <c r="T767" i="11"/>
  <c r="R774" i="11"/>
  <c r="T774" i="11" s="1"/>
  <c r="R744" i="11"/>
  <c r="T744" i="11" s="1"/>
  <c r="R740" i="11"/>
  <c r="T740" i="11" s="1"/>
  <c r="T759" i="11"/>
  <c r="R747" i="11"/>
  <c r="T747" i="11" s="1"/>
  <c r="T779" i="11"/>
  <c r="R730" i="11"/>
  <c r="T730" i="11" s="1"/>
  <c r="T761" i="11"/>
  <c r="T770" i="11"/>
  <c r="T765" i="11"/>
  <c r="T771" i="11"/>
  <c r="T764" i="11"/>
  <c r="T760" i="11"/>
  <c r="U733" i="11"/>
  <c r="S731" i="11"/>
  <c r="U758" i="11"/>
  <c r="U762" i="11"/>
  <c r="U766" i="11"/>
  <c r="T780" i="11"/>
  <c r="U761" i="11"/>
  <c r="U771" i="11"/>
  <c r="T776" i="11"/>
  <c r="U778" i="11"/>
  <c r="U732" i="11"/>
  <c r="T735" i="11"/>
  <c r="U764" i="11"/>
  <c r="U768" i="11"/>
  <c r="U779" i="11"/>
  <c r="T731" i="11"/>
  <c r="S732" i="11"/>
  <c r="S733" i="11" s="1"/>
  <c r="R733" i="11" s="1"/>
  <c r="T734" i="11"/>
  <c r="U759" i="11"/>
  <c r="U763" i="11"/>
  <c r="U767" i="11"/>
  <c r="T772" i="11"/>
  <c r="U775" i="11"/>
  <c r="T769" i="11"/>
  <c r="T777" i="11"/>
  <c r="O748" i="6" l="1"/>
  <c r="O743" i="6" s="1"/>
  <c r="K748" i="6"/>
  <c r="K743" i="6" s="1"/>
  <c r="N748" i="6"/>
  <c r="N743" i="6" s="1"/>
  <c r="J748" i="6"/>
  <c r="J743" i="6" s="1"/>
  <c r="M748" i="6"/>
  <c r="M743" i="6" s="1"/>
  <c r="L748" i="6"/>
  <c r="L743" i="6" s="1"/>
  <c r="R749" i="6"/>
  <c r="R750" i="6" s="1"/>
  <c r="O599" i="6"/>
  <c r="K599" i="6"/>
  <c r="J599" i="6"/>
  <c r="M599" i="6"/>
  <c r="L599" i="6"/>
  <c r="R600" i="6"/>
  <c r="R435" i="6"/>
  <c r="R436" i="6" s="1"/>
  <c r="N434" i="6"/>
  <c r="J434" i="6"/>
  <c r="M434" i="6"/>
  <c r="L434" i="6"/>
  <c r="O434" i="6"/>
  <c r="K434" i="6"/>
  <c r="R302" i="6"/>
  <c r="O301" i="6"/>
  <c r="K301" i="6"/>
  <c r="N301" i="6"/>
  <c r="J301" i="6"/>
  <c r="M301" i="6"/>
  <c r="L301" i="6"/>
  <c r="R788" i="11"/>
  <c r="T788" i="11" s="1"/>
  <c r="S789" i="11"/>
  <c r="S790" i="11" s="1"/>
  <c r="S791" i="11" s="1"/>
  <c r="S792" i="11" s="1"/>
  <c r="S793" i="11" s="1"/>
  <c r="Q778" i="11"/>
  <c r="P778" i="11"/>
  <c r="P779" i="11" s="1"/>
  <c r="P780" i="11" s="1"/>
  <c r="Q773" i="11"/>
  <c r="P773" i="11"/>
  <c r="P774" i="11" s="1"/>
  <c r="P775" i="11" s="1"/>
  <c r="P776" i="11" s="1"/>
  <c r="P777" i="11" s="1"/>
  <c r="T733" i="11"/>
  <c r="S734" i="11"/>
  <c r="S735" i="11" s="1"/>
  <c r="S736" i="11" s="1"/>
  <c r="S737" i="11" s="1"/>
  <c r="S738" i="11" s="1"/>
  <c r="R738" i="11" s="1"/>
  <c r="AF729" i="11"/>
  <c r="AB729" i="11"/>
  <c r="AA729" i="11"/>
  <c r="Z729" i="11"/>
  <c r="Y729" i="11" s="1"/>
  <c r="U729" i="11" s="1"/>
  <c r="X729" i="11"/>
  <c r="W729" i="11" s="1"/>
  <c r="S729" i="11"/>
  <c r="Q729" i="11"/>
  <c r="AF728" i="11"/>
  <c r="AB728" i="11"/>
  <c r="AA728" i="11"/>
  <c r="Z728" i="11"/>
  <c r="Y728" i="11" s="1"/>
  <c r="U728" i="11" s="1"/>
  <c r="X728" i="11"/>
  <c r="W728" i="11" s="1"/>
  <c r="Q728" i="11"/>
  <c r="P728" i="11"/>
  <c r="P729" i="11" s="1"/>
  <c r="AF724" i="11"/>
  <c r="AB724" i="11"/>
  <c r="AA724" i="11"/>
  <c r="Z724" i="11"/>
  <c r="Y724" i="11" s="1"/>
  <c r="U724" i="11" s="1"/>
  <c r="X724" i="11"/>
  <c r="W724" i="11" s="1"/>
  <c r="Q724" i="11"/>
  <c r="AF723" i="11"/>
  <c r="AB723" i="11"/>
  <c r="AA723" i="11"/>
  <c r="Z723" i="11"/>
  <c r="Y723" i="11" s="1"/>
  <c r="U723" i="11" s="1"/>
  <c r="X723" i="11"/>
  <c r="W723" i="11" s="1"/>
  <c r="Q723" i="11"/>
  <c r="AF722" i="11"/>
  <c r="AB722" i="11"/>
  <c r="AA722" i="11"/>
  <c r="Z722" i="11"/>
  <c r="Y722" i="11" s="1"/>
  <c r="X722" i="11"/>
  <c r="W722" i="11" s="1"/>
  <c r="Q722" i="11"/>
  <c r="AF721" i="11"/>
  <c r="AB721" i="11"/>
  <c r="AA721" i="11"/>
  <c r="Z721" i="11"/>
  <c r="Y721" i="11" s="1"/>
  <c r="U721" i="11" s="1"/>
  <c r="X721" i="11"/>
  <c r="W721" i="11" s="1"/>
  <c r="Q721" i="11"/>
  <c r="AF720" i="11"/>
  <c r="AB720" i="11"/>
  <c r="AA720" i="11"/>
  <c r="Z720" i="11"/>
  <c r="Y720" i="11" s="1"/>
  <c r="U720" i="11" s="1"/>
  <c r="X720" i="11"/>
  <c r="W720" i="11" s="1"/>
  <c r="Q720" i="11"/>
  <c r="P720" i="11"/>
  <c r="P721" i="11" s="1"/>
  <c r="P722" i="11" s="1"/>
  <c r="P723" i="11" s="1"/>
  <c r="P724" i="11" s="1"/>
  <c r="AF719" i="11"/>
  <c r="AB719" i="11"/>
  <c r="AA719" i="11"/>
  <c r="Z719" i="11"/>
  <c r="Y719" i="11" s="1"/>
  <c r="U719" i="11" s="1"/>
  <c r="X719" i="11"/>
  <c r="W719" i="11" s="1"/>
  <c r="Q719" i="11"/>
  <c r="AF718" i="11"/>
  <c r="AB718" i="11"/>
  <c r="AA718" i="11"/>
  <c r="Z718" i="11"/>
  <c r="Y718" i="11" s="1"/>
  <c r="U718" i="11" s="1"/>
  <c r="X718" i="11"/>
  <c r="W718" i="11" s="1"/>
  <c r="Q718" i="11"/>
  <c r="AF717" i="11"/>
  <c r="AB717" i="11"/>
  <c r="AA717" i="11"/>
  <c r="Z717" i="11"/>
  <c r="Y717" i="11" s="1"/>
  <c r="X717" i="11"/>
  <c r="W717" i="11" s="1"/>
  <c r="Q717" i="11"/>
  <c r="AF716" i="11"/>
  <c r="AB716" i="11"/>
  <c r="AA716" i="11"/>
  <c r="Z716" i="11"/>
  <c r="Y716" i="11" s="1"/>
  <c r="U716" i="11" s="1"/>
  <c r="X716" i="11"/>
  <c r="W716" i="11" s="1"/>
  <c r="Q716" i="11"/>
  <c r="AF715" i="11"/>
  <c r="AB715" i="11"/>
  <c r="AA715" i="11"/>
  <c r="Z715" i="11"/>
  <c r="Y715" i="11" s="1"/>
  <c r="U715" i="11" s="1"/>
  <c r="X715" i="11"/>
  <c r="W715" i="11" s="1"/>
  <c r="Q715" i="11"/>
  <c r="P715" i="11"/>
  <c r="P716" i="11" s="1"/>
  <c r="P717" i="11" s="1"/>
  <c r="P718" i="11" s="1"/>
  <c r="P719" i="11" s="1"/>
  <c r="AF714" i="11"/>
  <c r="AB714" i="11"/>
  <c r="AA714" i="11"/>
  <c r="Z714" i="11"/>
  <c r="Y714" i="11" s="1"/>
  <c r="X714" i="11"/>
  <c r="W714" i="11" s="1"/>
  <c r="U714" i="11"/>
  <c r="Q714" i="11"/>
  <c r="AF713" i="11"/>
  <c r="AB713" i="11"/>
  <c r="AA713" i="11"/>
  <c r="Z713" i="11"/>
  <c r="Y713" i="11" s="1"/>
  <c r="X713" i="11"/>
  <c r="W713" i="11" s="1"/>
  <c r="U713" i="11"/>
  <c r="Q713" i="11"/>
  <c r="AF712" i="11"/>
  <c r="AB712" i="11"/>
  <c r="AA712" i="11"/>
  <c r="Z712" i="11"/>
  <c r="Y712" i="11" s="1"/>
  <c r="X712" i="11"/>
  <c r="W712" i="11" s="1"/>
  <c r="Q712" i="11"/>
  <c r="AF711" i="11"/>
  <c r="AB711" i="11"/>
  <c r="AA711" i="11"/>
  <c r="Z711" i="11"/>
  <c r="Y711" i="11" s="1"/>
  <c r="X711" i="11"/>
  <c r="W711" i="11" s="1"/>
  <c r="U711" i="11"/>
  <c r="Q711" i="11"/>
  <c r="AF710" i="11"/>
  <c r="AB710" i="11"/>
  <c r="AA710" i="11"/>
  <c r="Z710" i="11"/>
  <c r="Y710" i="11" s="1"/>
  <c r="X710" i="11"/>
  <c r="W710" i="11" s="1"/>
  <c r="U710" i="11"/>
  <c r="Q710" i="11"/>
  <c r="P710" i="11"/>
  <c r="P711" i="11" s="1"/>
  <c r="P712" i="11" s="1"/>
  <c r="P713" i="11" s="1"/>
  <c r="P714" i="11" s="1"/>
  <c r="AF709" i="11"/>
  <c r="AB709" i="11"/>
  <c r="AA709" i="11"/>
  <c r="Z709" i="11"/>
  <c r="Y709" i="11" s="1"/>
  <c r="U709" i="11" s="1"/>
  <c r="X709" i="11"/>
  <c r="W709" i="11" s="1"/>
  <c r="Q709" i="11"/>
  <c r="AF708" i="11"/>
  <c r="AB708" i="11"/>
  <c r="AA708" i="11"/>
  <c r="Z708" i="11"/>
  <c r="Y708" i="11" s="1"/>
  <c r="U708" i="11" s="1"/>
  <c r="X708" i="11"/>
  <c r="W708" i="11" s="1"/>
  <c r="Q708" i="11"/>
  <c r="AF707" i="11"/>
  <c r="AB707" i="11"/>
  <c r="AA707" i="11"/>
  <c r="Z707" i="11"/>
  <c r="Y707" i="11" s="1"/>
  <c r="X707" i="11"/>
  <c r="W707" i="11" s="1"/>
  <c r="Q707" i="11"/>
  <c r="AF706" i="11"/>
  <c r="AB706" i="11"/>
  <c r="AA706" i="11"/>
  <c r="Z706" i="11"/>
  <c r="Y706" i="11" s="1"/>
  <c r="U706" i="11" s="1"/>
  <c r="X706" i="11"/>
  <c r="W706" i="11" s="1"/>
  <c r="Q706" i="11"/>
  <c r="AF705" i="11"/>
  <c r="AB705" i="11"/>
  <c r="AA705" i="11"/>
  <c r="Z705" i="11"/>
  <c r="Y705" i="11" s="1"/>
  <c r="U705" i="11" s="1"/>
  <c r="X705" i="11"/>
  <c r="W705" i="11" s="1"/>
  <c r="Q705" i="11"/>
  <c r="P705" i="11"/>
  <c r="P706" i="11" s="1"/>
  <c r="P707" i="11" s="1"/>
  <c r="P708" i="11" s="1"/>
  <c r="P709" i="11" s="1"/>
  <c r="AF704" i="11"/>
  <c r="AB704" i="11"/>
  <c r="AA704" i="11"/>
  <c r="Z704" i="11"/>
  <c r="Y704" i="11" s="1"/>
  <c r="U704" i="11" s="1"/>
  <c r="X704" i="11"/>
  <c r="W704" i="11" s="1"/>
  <c r="Q704" i="11"/>
  <c r="AF703" i="11"/>
  <c r="AB703" i="11"/>
  <c r="AA703" i="11"/>
  <c r="Z703" i="11"/>
  <c r="Y703" i="11" s="1"/>
  <c r="U703" i="11" s="1"/>
  <c r="X703" i="11"/>
  <c r="W703" i="11" s="1"/>
  <c r="Q703" i="11"/>
  <c r="AF702" i="11"/>
  <c r="AB702" i="11"/>
  <c r="AA702" i="11"/>
  <c r="Z702" i="11"/>
  <c r="Y702" i="11" s="1"/>
  <c r="X702" i="11"/>
  <c r="W702" i="11" s="1"/>
  <c r="Q702" i="11"/>
  <c r="P702" i="11"/>
  <c r="P703" i="11" s="1"/>
  <c r="P704" i="11" s="1"/>
  <c r="AF701" i="11"/>
  <c r="AB701" i="11"/>
  <c r="AA701" i="11"/>
  <c r="Z701" i="11"/>
  <c r="Y701" i="11"/>
  <c r="U701" i="11" s="1"/>
  <c r="X701" i="11"/>
  <c r="W701" i="11" s="1"/>
  <c r="Q701" i="11"/>
  <c r="P701" i="11"/>
  <c r="AF700" i="11"/>
  <c r="AB700" i="11"/>
  <c r="AA700" i="11"/>
  <c r="Z700" i="11"/>
  <c r="Y700" i="11"/>
  <c r="U700" i="11" s="1"/>
  <c r="X700" i="11"/>
  <c r="W700" i="11" s="1"/>
  <c r="Q700" i="11"/>
  <c r="P700" i="11"/>
  <c r="AF699" i="11"/>
  <c r="AB699" i="11"/>
  <c r="AA699" i="11"/>
  <c r="Z699" i="11"/>
  <c r="Y699" i="11" s="1"/>
  <c r="X699" i="11"/>
  <c r="W699" i="11" s="1"/>
  <c r="U699" i="11"/>
  <c r="Q699" i="11"/>
  <c r="R699" i="11" s="1"/>
  <c r="T699" i="11" s="1"/>
  <c r="AF698" i="11"/>
  <c r="AB698" i="11"/>
  <c r="AA698" i="11"/>
  <c r="Z698" i="11"/>
  <c r="Y698" i="11" s="1"/>
  <c r="X698" i="11"/>
  <c r="W698" i="11" s="1"/>
  <c r="U698" i="11"/>
  <c r="Q698" i="11"/>
  <c r="AF697" i="11"/>
  <c r="AB697" i="11"/>
  <c r="AA697" i="11"/>
  <c r="Z697" i="11"/>
  <c r="Y697" i="11"/>
  <c r="X697" i="11"/>
  <c r="W697" i="11" s="1"/>
  <c r="Q697" i="11"/>
  <c r="AF696" i="11"/>
  <c r="AB696" i="11"/>
  <c r="AA696" i="11"/>
  <c r="Z696" i="11"/>
  <c r="Y696" i="11"/>
  <c r="X696" i="11"/>
  <c r="W696" i="11" s="1"/>
  <c r="U696" i="11"/>
  <c r="Q696" i="11"/>
  <c r="AF695" i="11"/>
  <c r="AB695" i="11"/>
  <c r="AA695" i="11"/>
  <c r="Z695" i="11"/>
  <c r="Y695" i="11"/>
  <c r="X695" i="11"/>
  <c r="W695" i="11" s="1"/>
  <c r="U695" i="11"/>
  <c r="Q695" i="11"/>
  <c r="P695" i="11"/>
  <c r="P696" i="11" s="1"/>
  <c r="P697" i="11" s="1"/>
  <c r="P698" i="11" s="1"/>
  <c r="P699" i="11" s="1"/>
  <c r="AF694" i="11"/>
  <c r="AB694" i="11"/>
  <c r="AA694" i="11"/>
  <c r="Z694" i="11"/>
  <c r="Y694" i="11"/>
  <c r="X694" i="11"/>
  <c r="W694" i="11" s="1"/>
  <c r="U694" i="11"/>
  <c r="Q694" i="11"/>
  <c r="AF693" i="11"/>
  <c r="AB693" i="11"/>
  <c r="AA693" i="11"/>
  <c r="Z693" i="11"/>
  <c r="Y693" i="11"/>
  <c r="X693" i="11"/>
  <c r="W693" i="11" s="1"/>
  <c r="U693" i="11"/>
  <c r="Q693" i="11"/>
  <c r="AF692" i="11"/>
  <c r="AB692" i="11"/>
  <c r="AA692" i="11"/>
  <c r="Z692" i="11"/>
  <c r="Y692" i="11"/>
  <c r="X692" i="11"/>
  <c r="W692" i="11" s="1"/>
  <c r="Q692" i="11"/>
  <c r="AF691" i="11"/>
  <c r="AB691" i="11"/>
  <c r="AA691" i="11"/>
  <c r="Z691" i="11"/>
  <c r="Y691" i="11"/>
  <c r="X691" i="11"/>
  <c r="W691" i="11" s="1"/>
  <c r="U691" i="11"/>
  <c r="Q691" i="11"/>
  <c r="P691" i="11"/>
  <c r="P692" i="11" s="1"/>
  <c r="P693" i="11" s="1"/>
  <c r="P694" i="11" s="1"/>
  <c r="AF690" i="11"/>
  <c r="AB690" i="11"/>
  <c r="AA690" i="11"/>
  <c r="Z690" i="11"/>
  <c r="Y690" i="11"/>
  <c r="X690" i="11"/>
  <c r="W690" i="11" s="1"/>
  <c r="U690" i="11"/>
  <c r="Q690" i="11"/>
  <c r="P690" i="11"/>
  <c r="AF689" i="11"/>
  <c r="AB689" i="11"/>
  <c r="AA689" i="11"/>
  <c r="Z689" i="11"/>
  <c r="Y689" i="11"/>
  <c r="X689" i="11"/>
  <c r="W689" i="11" s="1"/>
  <c r="U689" i="11"/>
  <c r="Q689" i="11"/>
  <c r="AF688" i="11"/>
  <c r="AB688" i="11"/>
  <c r="AA688" i="11"/>
  <c r="Z688" i="11"/>
  <c r="Y688" i="11"/>
  <c r="X688" i="11"/>
  <c r="W688" i="11" s="1"/>
  <c r="U688" i="11"/>
  <c r="Q688" i="11"/>
  <c r="AF687" i="11"/>
  <c r="AB687" i="11"/>
  <c r="AA687" i="11"/>
  <c r="Z687" i="11"/>
  <c r="Y687" i="11"/>
  <c r="X687" i="11"/>
  <c r="W687" i="11" s="1"/>
  <c r="Q687" i="11"/>
  <c r="P687" i="11"/>
  <c r="P688" i="11" s="1"/>
  <c r="P689" i="11" s="1"/>
  <c r="AF686" i="11"/>
  <c r="AB686" i="11"/>
  <c r="AA686" i="11"/>
  <c r="Z686" i="11"/>
  <c r="Y686" i="11"/>
  <c r="X686" i="11"/>
  <c r="W686" i="11" s="1"/>
  <c r="U686" i="11"/>
  <c r="Q686" i="11"/>
  <c r="P686" i="11"/>
  <c r="AF685" i="11"/>
  <c r="AB685" i="11"/>
  <c r="AA685" i="11"/>
  <c r="Z685" i="11"/>
  <c r="Y685" i="11"/>
  <c r="X685" i="11"/>
  <c r="W685" i="11" s="1"/>
  <c r="U685" i="11"/>
  <c r="Q685" i="11"/>
  <c r="P685" i="11"/>
  <c r="AF684" i="11"/>
  <c r="AB684" i="11"/>
  <c r="AA684" i="11"/>
  <c r="Z684" i="11"/>
  <c r="Y684" i="11"/>
  <c r="X684" i="11"/>
  <c r="W684" i="11" s="1"/>
  <c r="U684" i="11"/>
  <c r="Q684" i="11"/>
  <c r="AF683" i="11"/>
  <c r="AB683" i="11"/>
  <c r="AA683" i="11"/>
  <c r="Z683" i="11"/>
  <c r="Y683" i="11"/>
  <c r="X683" i="11"/>
  <c r="W683" i="11" s="1"/>
  <c r="U683" i="11"/>
  <c r="Q683" i="11"/>
  <c r="AF682" i="11"/>
  <c r="AB682" i="11"/>
  <c r="AA682" i="11"/>
  <c r="Z682" i="11"/>
  <c r="Y682" i="11"/>
  <c r="X682" i="11"/>
  <c r="W682" i="11" s="1"/>
  <c r="Q682" i="11"/>
  <c r="AF681" i="11"/>
  <c r="AB681" i="11"/>
  <c r="AA681" i="11"/>
  <c r="Z681" i="11"/>
  <c r="Y681" i="11"/>
  <c r="X681" i="11"/>
  <c r="W681" i="11" s="1"/>
  <c r="U681" i="11"/>
  <c r="Q681" i="11"/>
  <c r="AF680" i="11"/>
  <c r="AB680" i="11"/>
  <c r="AA680" i="11"/>
  <c r="Z680" i="11"/>
  <c r="Y680" i="11"/>
  <c r="X680" i="11"/>
  <c r="W680" i="11" s="1"/>
  <c r="U680" i="11"/>
  <c r="Q680" i="11"/>
  <c r="P680" i="11"/>
  <c r="P681" i="11" s="1"/>
  <c r="P682" i="11" s="1"/>
  <c r="P683" i="11" s="1"/>
  <c r="P684" i="11" s="1"/>
  <c r="AF679" i="11"/>
  <c r="AB679" i="11"/>
  <c r="AA679" i="11"/>
  <c r="Z679" i="11"/>
  <c r="Y679" i="11"/>
  <c r="X679" i="11"/>
  <c r="W679" i="11" s="1"/>
  <c r="U679" i="11"/>
  <c r="Q679" i="11"/>
  <c r="AF678" i="11"/>
  <c r="AB678" i="11"/>
  <c r="AA678" i="11"/>
  <c r="Z678" i="11"/>
  <c r="Y678" i="11"/>
  <c r="X678" i="11"/>
  <c r="W678" i="11" s="1"/>
  <c r="U678" i="11"/>
  <c r="Q678" i="11"/>
  <c r="AF677" i="11"/>
  <c r="AB677" i="11"/>
  <c r="AA677" i="11"/>
  <c r="Z677" i="11"/>
  <c r="Y677" i="11"/>
  <c r="X677" i="11"/>
  <c r="W677" i="11" s="1"/>
  <c r="Q677" i="11"/>
  <c r="AF676" i="11"/>
  <c r="AB676" i="11"/>
  <c r="AA676" i="11"/>
  <c r="Z676" i="11"/>
  <c r="Y676" i="11"/>
  <c r="X676" i="11"/>
  <c r="W676" i="11" s="1"/>
  <c r="U676" i="11"/>
  <c r="Q676" i="11"/>
  <c r="AF675" i="11"/>
  <c r="AB675" i="11"/>
  <c r="AA675" i="11"/>
  <c r="Z675" i="11"/>
  <c r="Y675" i="11"/>
  <c r="X675" i="11"/>
  <c r="W675" i="11" s="1"/>
  <c r="U675" i="11"/>
  <c r="Q675" i="11"/>
  <c r="P675" i="11"/>
  <c r="P676" i="11" s="1"/>
  <c r="P677" i="11" s="1"/>
  <c r="P678" i="11" s="1"/>
  <c r="P679" i="11" s="1"/>
  <c r="AF674" i="11"/>
  <c r="AB674" i="11"/>
  <c r="AA674" i="11"/>
  <c r="Z674" i="11"/>
  <c r="Y674" i="11"/>
  <c r="X674" i="11"/>
  <c r="W674" i="11" s="1"/>
  <c r="U674" i="11"/>
  <c r="Q674" i="11"/>
  <c r="AF673" i="11"/>
  <c r="AB673" i="11"/>
  <c r="AA673" i="11"/>
  <c r="Z673" i="11"/>
  <c r="Y673" i="11"/>
  <c r="X673" i="11"/>
  <c r="W673" i="11" s="1"/>
  <c r="U673" i="11"/>
  <c r="Q673" i="11"/>
  <c r="AF672" i="11"/>
  <c r="AB672" i="11"/>
  <c r="AA672" i="11"/>
  <c r="Z672" i="11"/>
  <c r="Y672" i="11"/>
  <c r="X672" i="11"/>
  <c r="W672" i="11" s="1"/>
  <c r="Q672" i="11"/>
  <c r="AF671" i="11"/>
  <c r="AB671" i="11"/>
  <c r="AA671" i="11"/>
  <c r="Z671" i="11"/>
  <c r="Y671" i="11"/>
  <c r="X671" i="11"/>
  <c r="W671" i="11" s="1"/>
  <c r="U671" i="11"/>
  <c r="Q671" i="11"/>
  <c r="P671" i="11"/>
  <c r="P672" i="11" s="1"/>
  <c r="P673" i="11" s="1"/>
  <c r="P674" i="11" s="1"/>
  <c r="AF670" i="11"/>
  <c r="AB670" i="11"/>
  <c r="AA670" i="11"/>
  <c r="Z670" i="11"/>
  <c r="Y670" i="11"/>
  <c r="X670" i="11"/>
  <c r="W670" i="11" s="1"/>
  <c r="U670" i="11"/>
  <c r="Q670" i="11"/>
  <c r="P670" i="11"/>
  <c r="AF669" i="11"/>
  <c r="AB669" i="11"/>
  <c r="AA669" i="11"/>
  <c r="Z669" i="11"/>
  <c r="Y669" i="11"/>
  <c r="X669" i="11"/>
  <c r="W669" i="11" s="1"/>
  <c r="U669" i="11"/>
  <c r="Q669" i="11"/>
  <c r="AF668" i="11"/>
  <c r="AB668" i="11"/>
  <c r="AA668" i="11"/>
  <c r="Z668" i="11"/>
  <c r="Y668" i="11"/>
  <c r="U668" i="11" s="1"/>
  <c r="X668" i="11"/>
  <c r="W668" i="11" s="1"/>
  <c r="Q668" i="11"/>
  <c r="AF667" i="11"/>
  <c r="AB667" i="11"/>
  <c r="AA667" i="11"/>
  <c r="Z667" i="11"/>
  <c r="Y667" i="11" s="1"/>
  <c r="X667" i="11"/>
  <c r="W667" i="11" s="1"/>
  <c r="Q667" i="11"/>
  <c r="R667" i="11" s="1"/>
  <c r="T667" i="11" s="1"/>
  <c r="AF666" i="11"/>
  <c r="AB666" i="11"/>
  <c r="AA666" i="11"/>
  <c r="Z666" i="11"/>
  <c r="Y666" i="11" s="1"/>
  <c r="X666" i="11"/>
  <c r="W666" i="11" s="1"/>
  <c r="U666" i="11"/>
  <c r="Q666" i="11"/>
  <c r="R666" i="11" s="1"/>
  <c r="T666" i="11" s="1"/>
  <c r="AF665" i="11"/>
  <c r="AB665" i="11"/>
  <c r="AA665" i="11"/>
  <c r="Z665" i="11"/>
  <c r="Y665" i="11" s="1"/>
  <c r="U665" i="11" s="1"/>
  <c r="X665" i="11"/>
  <c r="W665" i="11" s="1"/>
  <c r="Q665" i="11"/>
  <c r="P665" i="11"/>
  <c r="P666" i="11" s="1"/>
  <c r="P667" i="11" s="1"/>
  <c r="P668" i="11" s="1"/>
  <c r="P669" i="11" s="1"/>
  <c r="AF664" i="11"/>
  <c r="AB664" i="11"/>
  <c r="AA664" i="11"/>
  <c r="Z664" i="11"/>
  <c r="Y664" i="11"/>
  <c r="U664" i="11" s="1"/>
  <c r="X664" i="11"/>
  <c r="W664" i="11" s="1"/>
  <c r="Q664" i="11"/>
  <c r="AF663" i="11"/>
  <c r="AB663" i="11"/>
  <c r="AA663" i="11"/>
  <c r="Z663" i="11"/>
  <c r="Y663" i="11"/>
  <c r="U663" i="11" s="1"/>
  <c r="X663" i="11"/>
  <c r="W663" i="11" s="1"/>
  <c r="Q663" i="11"/>
  <c r="R663" i="11" s="1"/>
  <c r="T663" i="11" s="1"/>
  <c r="AF662" i="11"/>
  <c r="AB662" i="11"/>
  <c r="AA662" i="11"/>
  <c r="Z662" i="11"/>
  <c r="Y662" i="11" s="1"/>
  <c r="X662" i="11"/>
  <c r="W662" i="11" s="1"/>
  <c r="Q662" i="11"/>
  <c r="R662" i="11" s="1"/>
  <c r="T662" i="11" s="1"/>
  <c r="AF661" i="11"/>
  <c r="AB661" i="11"/>
  <c r="AA661" i="11"/>
  <c r="Z661" i="11"/>
  <c r="Y661" i="11" s="1"/>
  <c r="X661" i="11"/>
  <c r="W661" i="11" s="1"/>
  <c r="U661" i="11"/>
  <c r="Q661" i="11"/>
  <c r="P661" i="11"/>
  <c r="P662" i="11" s="1"/>
  <c r="P663" i="11" s="1"/>
  <c r="P664" i="11" s="1"/>
  <c r="AF660" i="11"/>
  <c r="AB660" i="11"/>
  <c r="AA660" i="11"/>
  <c r="Z660" i="11"/>
  <c r="Y660" i="11"/>
  <c r="U660" i="11" s="1"/>
  <c r="X660" i="11"/>
  <c r="W660" i="11" s="1"/>
  <c r="Q660" i="11"/>
  <c r="P660" i="11"/>
  <c r="AF659" i="11"/>
  <c r="AB659" i="11"/>
  <c r="AA659" i="11"/>
  <c r="Z659" i="11"/>
  <c r="Y659" i="11"/>
  <c r="U659" i="11" s="1"/>
  <c r="X659" i="11"/>
  <c r="W659" i="11" s="1"/>
  <c r="Q659" i="11"/>
  <c r="R659" i="11" s="1"/>
  <c r="T659" i="11" s="1"/>
  <c r="AF658" i="11"/>
  <c r="AB658" i="11"/>
  <c r="AA658" i="11"/>
  <c r="Z658" i="11"/>
  <c r="Y658" i="11" s="1"/>
  <c r="X658" i="11"/>
  <c r="W658" i="11" s="1"/>
  <c r="Q658" i="11"/>
  <c r="R658" i="11" s="1"/>
  <c r="T658" i="11" s="1"/>
  <c r="AF657" i="11"/>
  <c r="AB657" i="11"/>
  <c r="AA657" i="11"/>
  <c r="Z657" i="11"/>
  <c r="Y657" i="11" s="1"/>
  <c r="X657" i="11"/>
  <c r="W657" i="11" s="1"/>
  <c r="Q657" i="11"/>
  <c r="P657" i="11"/>
  <c r="P658" i="11" s="1"/>
  <c r="P659" i="11" s="1"/>
  <c r="AF656" i="11"/>
  <c r="AB656" i="11"/>
  <c r="AA656" i="11"/>
  <c r="Z656" i="11"/>
  <c r="Y656" i="11"/>
  <c r="U656" i="11" s="1"/>
  <c r="X656" i="11"/>
  <c r="W656" i="11" s="1"/>
  <c r="Q656" i="11"/>
  <c r="P656" i="11"/>
  <c r="AF655" i="11"/>
  <c r="AB655" i="11"/>
  <c r="AA655" i="11"/>
  <c r="Z655" i="11"/>
  <c r="Y655" i="11" s="1"/>
  <c r="U655" i="11" s="1"/>
  <c r="X655" i="11"/>
  <c r="W655" i="11" s="1"/>
  <c r="Q655" i="11"/>
  <c r="P655" i="11"/>
  <c r="AF654" i="11"/>
  <c r="AB654" i="11"/>
  <c r="AA654" i="11"/>
  <c r="Z654" i="11"/>
  <c r="Y654" i="11" s="1"/>
  <c r="X654" i="11"/>
  <c r="W654" i="11" s="1"/>
  <c r="Q654" i="11"/>
  <c r="R654" i="11" s="1"/>
  <c r="T654" i="11" s="1"/>
  <c r="AF653" i="11"/>
  <c r="AB653" i="11"/>
  <c r="AA653" i="11"/>
  <c r="Z653" i="11"/>
  <c r="Y653" i="11" s="1"/>
  <c r="U653" i="11" s="1"/>
  <c r="X653" i="11"/>
  <c r="W653" i="11" s="1"/>
  <c r="Q653" i="11"/>
  <c r="R653" i="11" s="1"/>
  <c r="AF652" i="11"/>
  <c r="AB652" i="11"/>
  <c r="AA652" i="11"/>
  <c r="Z652" i="11"/>
  <c r="Y652" i="11"/>
  <c r="X652" i="11"/>
  <c r="W652" i="11" s="1"/>
  <c r="Q652" i="11"/>
  <c r="R652" i="11" s="1"/>
  <c r="AF651" i="11"/>
  <c r="AB651" i="11"/>
  <c r="AA651" i="11"/>
  <c r="Z651" i="11"/>
  <c r="Y651" i="11"/>
  <c r="X651" i="11"/>
  <c r="W651" i="11" s="1"/>
  <c r="Q651" i="11"/>
  <c r="R651" i="11" s="1"/>
  <c r="T651" i="11" s="1"/>
  <c r="AF650" i="11"/>
  <c r="AB650" i="11"/>
  <c r="AA650" i="11"/>
  <c r="Z650" i="11"/>
  <c r="Y650" i="11" s="1"/>
  <c r="U650" i="11" s="1"/>
  <c r="X650" i="11"/>
  <c r="W650" i="11" s="1"/>
  <c r="Q650" i="11"/>
  <c r="P650" i="11"/>
  <c r="P651" i="11" s="1"/>
  <c r="P652" i="11" s="1"/>
  <c r="P653" i="11" s="1"/>
  <c r="P654" i="11" s="1"/>
  <c r="AF649" i="11"/>
  <c r="AB649" i="11"/>
  <c r="AA649" i="11"/>
  <c r="Z649" i="11"/>
  <c r="Y649" i="11" s="1"/>
  <c r="U649" i="11" s="1"/>
  <c r="X649" i="11"/>
  <c r="W649" i="11" s="1"/>
  <c r="Q649" i="11"/>
  <c r="AF648" i="11"/>
  <c r="AB648" i="11"/>
  <c r="AA648" i="11"/>
  <c r="Z648" i="11"/>
  <c r="Y648" i="11"/>
  <c r="U648" i="11" s="1"/>
  <c r="X648" i="11"/>
  <c r="W648" i="11" s="1"/>
  <c r="Q648" i="11"/>
  <c r="AF647" i="11"/>
  <c r="AB647" i="11"/>
  <c r="AA647" i="11"/>
  <c r="Z647" i="11"/>
  <c r="Y647" i="11" s="1"/>
  <c r="X647" i="11"/>
  <c r="W647" i="11" s="1"/>
  <c r="Q647" i="11"/>
  <c r="R647" i="11" s="1"/>
  <c r="T647" i="11" s="1"/>
  <c r="AF646" i="11"/>
  <c r="AB646" i="11"/>
  <c r="AA646" i="11"/>
  <c r="Z646" i="11"/>
  <c r="Y646" i="11" s="1"/>
  <c r="X646" i="11"/>
  <c r="W646" i="11" s="1"/>
  <c r="U646" i="11"/>
  <c r="Q646" i="11"/>
  <c r="R646" i="11" s="1"/>
  <c r="T646" i="11" s="1"/>
  <c r="AF645" i="11"/>
  <c r="AB645" i="11"/>
  <c r="AA645" i="11"/>
  <c r="Z645" i="11"/>
  <c r="Y645" i="11"/>
  <c r="U645" i="11" s="1"/>
  <c r="X645" i="11"/>
  <c r="W645" i="11" s="1"/>
  <c r="Q645" i="11"/>
  <c r="P645" i="11"/>
  <c r="P646" i="11" s="1"/>
  <c r="P647" i="11" s="1"/>
  <c r="P648" i="11" s="1"/>
  <c r="P649" i="11" s="1"/>
  <c r="AF644" i="11"/>
  <c r="AB644" i="11"/>
  <c r="AA644" i="11"/>
  <c r="Z644" i="11"/>
  <c r="Y644" i="11"/>
  <c r="U644" i="11" s="1"/>
  <c r="X644" i="11"/>
  <c r="W644" i="11" s="1"/>
  <c r="R644" i="11"/>
  <c r="T644" i="11" s="1"/>
  <c r="Q644" i="11"/>
  <c r="AF643" i="11"/>
  <c r="AB643" i="11"/>
  <c r="AA643" i="11"/>
  <c r="Z643" i="11"/>
  <c r="Y643" i="11"/>
  <c r="U643" i="11" s="1"/>
  <c r="X643" i="11"/>
  <c r="W643" i="11" s="1"/>
  <c r="R643" i="11"/>
  <c r="T643" i="11" s="1"/>
  <c r="Q643" i="11"/>
  <c r="AF642" i="11"/>
  <c r="AB642" i="11"/>
  <c r="AA642" i="11"/>
  <c r="Z642" i="11"/>
  <c r="Y642" i="11"/>
  <c r="X642" i="11"/>
  <c r="W642" i="11" s="1"/>
  <c r="R642" i="11"/>
  <c r="T642" i="11" s="1"/>
  <c r="Q642" i="11"/>
  <c r="AF641" i="11"/>
  <c r="AB641" i="11"/>
  <c r="AA641" i="11"/>
  <c r="Z641" i="11"/>
  <c r="Y641" i="11"/>
  <c r="U641" i="11" s="1"/>
  <c r="X641" i="11"/>
  <c r="W641" i="11" s="1"/>
  <c r="R641" i="11"/>
  <c r="T641" i="11" s="1"/>
  <c r="Q641" i="11"/>
  <c r="AF640" i="11"/>
  <c r="AB640" i="11"/>
  <c r="AA640" i="11"/>
  <c r="Z640" i="11"/>
  <c r="Y640" i="11"/>
  <c r="U640" i="11" s="1"/>
  <c r="X640" i="11"/>
  <c r="W640" i="11" s="1"/>
  <c r="Q640" i="11"/>
  <c r="P640" i="11"/>
  <c r="P641" i="11" s="1"/>
  <c r="P642" i="11" s="1"/>
  <c r="P643" i="11" s="1"/>
  <c r="P644" i="11" s="1"/>
  <c r="AF639" i="11"/>
  <c r="AB639" i="11"/>
  <c r="AA639" i="11"/>
  <c r="Z639" i="11"/>
  <c r="Y639" i="11"/>
  <c r="U639" i="11" s="1"/>
  <c r="X639" i="11"/>
  <c r="W639" i="11" s="1"/>
  <c r="R639" i="11"/>
  <c r="T639" i="11" s="1"/>
  <c r="Q639" i="11"/>
  <c r="AF638" i="11"/>
  <c r="AB638" i="11"/>
  <c r="AA638" i="11"/>
  <c r="Z638" i="11"/>
  <c r="Y638" i="11"/>
  <c r="U638" i="11" s="1"/>
  <c r="X638" i="11"/>
  <c r="W638" i="11" s="1"/>
  <c r="R638" i="11"/>
  <c r="T638" i="11" s="1"/>
  <c r="Q638" i="11"/>
  <c r="AF637" i="11"/>
  <c r="AB637" i="11"/>
  <c r="AA637" i="11"/>
  <c r="Z637" i="11"/>
  <c r="Y637" i="11"/>
  <c r="X637" i="11"/>
  <c r="W637" i="11" s="1"/>
  <c r="R637" i="11"/>
  <c r="T637" i="11" s="1"/>
  <c r="Q637" i="11"/>
  <c r="AF636" i="11"/>
  <c r="AB636" i="11"/>
  <c r="AA636" i="11"/>
  <c r="Z636" i="11"/>
  <c r="Y636" i="11"/>
  <c r="U636" i="11" s="1"/>
  <c r="X636" i="11"/>
  <c r="W636" i="11" s="1"/>
  <c r="R636" i="11"/>
  <c r="T636" i="11" s="1"/>
  <c r="Q636" i="11"/>
  <c r="AF635" i="11"/>
  <c r="AB635" i="11"/>
  <c r="AA635" i="11"/>
  <c r="Z635" i="11"/>
  <c r="Y635" i="11"/>
  <c r="U635" i="11" s="1"/>
  <c r="X635" i="11"/>
  <c r="W635" i="11" s="1"/>
  <c r="Q635" i="11"/>
  <c r="P635" i="11"/>
  <c r="P636" i="11" s="1"/>
  <c r="P637" i="11" s="1"/>
  <c r="P638" i="11" s="1"/>
  <c r="P639" i="11" s="1"/>
  <c r="AF634" i="11"/>
  <c r="AB634" i="11"/>
  <c r="AA634" i="11"/>
  <c r="Z634" i="11"/>
  <c r="Y634" i="11"/>
  <c r="U634" i="11" s="1"/>
  <c r="X634" i="11"/>
  <c r="W634" i="11" s="1"/>
  <c r="R634" i="11"/>
  <c r="T634" i="11" s="1"/>
  <c r="Q634" i="11"/>
  <c r="AF633" i="11"/>
  <c r="AB633" i="11"/>
  <c r="AA633" i="11"/>
  <c r="Z633" i="11"/>
  <c r="Y633" i="11"/>
  <c r="U633" i="11" s="1"/>
  <c r="X633" i="11"/>
  <c r="W633" i="11" s="1"/>
  <c r="R633" i="11"/>
  <c r="T633" i="11" s="1"/>
  <c r="Q633" i="11"/>
  <c r="AF632" i="11"/>
  <c r="AB632" i="11"/>
  <c r="AA632" i="11"/>
  <c r="Z632" i="11"/>
  <c r="Y632" i="11"/>
  <c r="X632" i="11"/>
  <c r="W632" i="11" s="1"/>
  <c r="R632" i="11"/>
  <c r="T632" i="11" s="1"/>
  <c r="Q632" i="11"/>
  <c r="AF631" i="11"/>
  <c r="AB631" i="11"/>
  <c r="AA631" i="11"/>
  <c r="Z631" i="11"/>
  <c r="Y631" i="11"/>
  <c r="U631" i="11" s="1"/>
  <c r="X631" i="11"/>
  <c r="W631" i="11" s="1"/>
  <c r="R631" i="11"/>
  <c r="T631" i="11" s="1"/>
  <c r="Q631" i="11"/>
  <c r="P631" i="11"/>
  <c r="P632" i="11" s="1"/>
  <c r="P633" i="11" s="1"/>
  <c r="P634" i="11" s="1"/>
  <c r="AF630" i="11"/>
  <c r="AB630" i="11"/>
  <c r="AA630" i="11"/>
  <c r="Z630" i="11"/>
  <c r="Y630" i="11"/>
  <c r="U630" i="11" s="1"/>
  <c r="X630" i="11"/>
  <c r="W630" i="11" s="1"/>
  <c r="Q630" i="11"/>
  <c r="P630" i="11"/>
  <c r="AF629" i="11"/>
  <c r="AB629" i="11"/>
  <c r="AA629" i="11"/>
  <c r="Z629" i="11"/>
  <c r="Y629" i="11"/>
  <c r="U629" i="11" s="1"/>
  <c r="X629" i="11"/>
  <c r="W629" i="11" s="1"/>
  <c r="R629" i="11"/>
  <c r="T629" i="11" s="1"/>
  <c r="Q629" i="11"/>
  <c r="AF628" i="11"/>
  <c r="AB628" i="11"/>
  <c r="AA628" i="11"/>
  <c r="Z628" i="11"/>
  <c r="Y628" i="11"/>
  <c r="U628" i="11" s="1"/>
  <c r="X628" i="11"/>
  <c r="W628" i="11" s="1"/>
  <c r="R628" i="11"/>
  <c r="T628" i="11" s="1"/>
  <c r="Q628" i="11"/>
  <c r="AF627" i="11"/>
  <c r="AB627" i="11"/>
  <c r="AA627" i="11"/>
  <c r="Z627" i="11"/>
  <c r="Y627" i="11"/>
  <c r="X627" i="11"/>
  <c r="W627" i="11" s="1"/>
  <c r="R627" i="11"/>
  <c r="T627" i="11" s="1"/>
  <c r="Q627" i="11"/>
  <c r="AF626" i="11"/>
  <c r="AB626" i="11"/>
  <c r="AA626" i="11"/>
  <c r="Z626" i="11"/>
  <c r="Y626" i="11"/>
  <c r="U626" i="11" s="1"/>
  <c r="X626" i="11"/>
  <c r="W626" i="11" s="1"/>
  <c r="R626" i="11"/>
  <c r="T626" i="11" s="1"/>
  <c r="Q626" i="11"/>
  <c r="P626" i="11"/>
  <c r="P627" i="11" s="1"/>
  <c r="P628" i="11" s="1"/>
  <c r="P629" i="11" s="1"/>
  <c r="AF625" i="11"/>
  <c r="AB625" i="11"/>
  <c r="AA625" i="11"/>
  <c r="Z625" i="11"/>
  <c r="Y625" i="11"/>
  <c r="U625" i="11" s="1"/>
  <c r="X625" i="11"/>
  <c r="W625" i="11" s="1"/>
  <c r="Q625" i="11"/>
  <c r="P625" i="11"/>
  <c r="AF624" i="11"/>
  <c r="AB624" i="11"/>
  <c r="AA624" i="11"/>
  <c r="Z624" i="11"/>
  <c r="Y624" i="11"/>
  <c r="U624" i="11" s="1"/>
  <c r="X624" i="11"/>
  <c r="W624" i="11" s="1"/>
  <c r="R624" i="11"/>
  <c r="T624" i="11" s="1"/>
  <c r="Q624" i="11"/>
  <c r="AF623" i="11"/>
  <c r="AB623" i="11"/>
  <c r="AA623" i="11"/>
  <c r="Z623" i="11"/>
  <c r="Y623" i="11"/>
  <c r="U623" i="11" s="1"/>
  <c r="X623" i="11"/>
  <c r="W623" i="11" s="1"/>
  <c r="R623" i="11"/>
  <c r="T623" i="11" s="1"/>
  <c r="Q623" i="11"/>
  <c r="AF622" i="11"/>
  <c r="AB622" i="11"/>
  <c r="AA622" i="11"/>
  <c r="Z622" i="11"/>
  <c r="Y622" i="11"/>
  <c r="U622" i="11" s="1"/>
  <c r="X622" i="11"/>
  <c r="W622" i="11" s="1"/>
  <c r="R622" i="11"/>
  <c r="T622" i="11" s="1"/>
  <c r="Q622" i="11"/>
  <c r="AF621" i="11"/>
  <c r="AB621" i="11"/>
  <c r="AA621" i="11"/>
  <c r="Z621" i="11"/>
  <c r="Y621" i="11"/>
  <c r="U621" i="11" s="1"/>
  <c r="X621" i="11"/>
  <c r="W621" i="11"/>
  <c r="R621" i="11"/>
  <c r="T621" i="11" s="1"/>
  <c r="Q621" i="11"/>
  <c r="P621" i="11"/>
  <c r="P622" i="11" s="1"/>
  <c r="P623" i="11" s="1"/>
  <c r="P624" i="11" s="1"/>
  <c r="AF620" i="11"/>
  <c r="AB620" i="11"/>
  <c r="AA620" i="11"/>
  <c r="Z620" i="11"/>
  <c r="Y620" i="11"/>
  <c r="U620" i="11" s="1"/>
  <c r="X620" i="11"/>
  <c r="W620" i="11"/>
  <c r="Q620" i="11"/>
  <c r="P620" i="11"/>
  <c r="AF619" i="11"/>
  <c r="AB619" i="11"/>
  <c r="AA619" i="11"/>
  <c r="Z619" i="11"/>
  <c r="Y619" i="11"/>
  <c r="U619" i="11" s="1"/>
  <c r="X619" i="11"/>
  <c r="W619" i="11"/>
  <c r="R619" i="11"/>
  <c r="T619" i="11" s="1"/>
  <c r="Q619" i="11"/>
  <c r="AF618" i="11"/>
  <c r="AB618" i="11"/>
  <c r="AA618" i="11"/>
  <c r="Z618" i="11"/>
  <c r="Y618" i="11"/>
  <c r="U618" i="11" s="1"/>
  <c r="X618" i="11"/>
  <c r="W618" i="11"/>
  <c r="R618" i="11"/>
  <c r="T618" i="11" s="1"/>
  <c r="Q618" i="11"/>
  <c r="AF617" i="11"/>
  <c r="AB617" i="11"/>
  <c r="AA617" i="11"/>
  <c r="Z617" i="11"/>
  <c r="Y617" i="11"/>
  <c r="U617" i="11" s="1"/>
  <c r="X617" i="11"/>
  <c r="W617" i="11"/>
  <c r="R617" i="11"/>
  <c r="T617" i="11" s="1"/>
  <c r="Q617" i="11"/>
  <c r="AF616" i="11"/>
  <c r="AB616" i="11"/>
  <c r="AA616" i="11"/>
  <c r="Z616" i="11"/>
  <c r="Y616" i="11"/>
  <c r="U616" i="11" s="1"/>
  <c r="X616" i="11"/>
  <c r="W616" i="11"/>
  <c r="R616" i="11"/>
  <c r="T616" i="11" s="1"/>
  <c r="Q616" i="11"/>
  <c r="AF615" i="11"/>
  <c r="AB615" i="11"/>
  <c r="AA615" i="11"/>
  <c r="Z615" i="11"/>
  <c r="Y615" i="11"/>
  <c r="U615" i="11" s="1"/>
  <c r="X615" i="11"/>
  <c r="W615" i="11"/>
  <c r="Q615" i="11"/>
  <c r="P615" i="11"/>
  <c r="P616" i="11" s="1"/>
  <c r="P617" i="11" s="1"/>
  <c r="P618" i="11" s="1"/>
  <c r="P619" i="11" s="1"/>
  <c r="AF614" i="11"/>
  <c r="AB614" i="11"/>
  <c r="AA614" i="11"/>
  <c r="Z614" i="11"/>
  <c r="Y614" i="11"/>
  <c r="U614" i="11" s="1"/>
  <c r="X614" i="11"/>
  <c r="W614" i="11"/>
  <c r="R614" i="11"/>
  <c r="T614" i="11" s="1"/>
  <c r="Q614" i="11"/>
  <c r="AF613" i="11"/>
  <c r="AB613" i="11"/>
  <c r="AA613" i="11"/>
  <c r="Z613" i="11"/>
  <c r="Y613" i="11"/>
  <c r="U613" i="11" s="1"/>
  <c r="X613" i="11"/>
  <c r="W613" i="11"/>
  <c r="R613" i="11"/>
  <c r="T613" i="11" s="1"/>
  <c r="Q613" i="11"/>
  <c r="AF612" i="11"/>
  <c r="AB612" i="11"/>
  <c r="AA612" i="11"/>
  <c r="Z612" i="11"/>
  <c r="Y612" i="11"/>
  <c r="U612" i="11" s="1"/>
  <c r="X612" i="11"/>
  <c r="W612" i="11"/>
  <c r="R612" i="11"/>
  <c r="T612" i="11" s="1"/>
  <c r="Q612" i="11"/>
  <c r="AF611" i="11"/>
  <c r="AB611" i="11"/>
  <c r="AA611" i="11"/>
  <c r="Z611" i="11"/>
  <c r="Y611" i="11"/>
  <c r="U611" i="11" s="1"/>
  <c r="X611" i="11"/>
  <c r="W611" i="11"/>
  <c r="R611" i="11"/>
  <c r="T611" i="11" s="1"/>
  <c r="Q611" i="11"/>
  <c r="P611" i="11"/>
  <c r="P612" i="11" s="1"/>
  <c r="P613" i="11" s="1"/>
  <c r="P614" i="11" s="1"/>
  <c r="AF610" i="11"/>
  <c r="AB610" i="11"/>
  <c r="AA610" i="11"/>
  <c r="Z610" i="11"/>
  <c r="Y610" i="11"/>
  <c r="U610" i="11" s="1"/>
  <c r="X610" i="11"/>
  <c r="W610" i="11"/>
  <c r="Q610" i="11"/>
  <c r="P610" i="11"/>
  <c r="AF609" i="11"/>
  <c r="AB609" i="11"/>
  <c r="AA609" i="11"/>
  <c r="Z609" i="11"/>
  <c r="Y609" i="11"/>
  <c r="U609" i="11" s="1"/>
  <c r="X609" i="11"/>
  <c r="W609" i="11"/>
  <c r="R609" i="11"/>
  <c r="T609" i="11" s="1"/>
  <c r="Q609" i="11"/>
  <c r="AF608" i="11"/>
  <c r="AB608" i="11"/>
  <c r="AA608" i="11"/>
  <c r="Z608" i="11"/>
  <c r="Y608" i="11"/>
  <c r="U608" i="11" s="1"/>
  <c r="X608" i="11"/>
  <c r="W608" i="11"/>
  <c r="R608" i="11"/>
  <c r="T608" i="11" s="1"/>
  <c r="Q608" i="11"/>
  <c r="AF607" i="11"/>
  <c r="AB607" i="11"/>
  <c r="AA607" i="11"/>
  <c r="Z607" i="11"/>
  <c r="Y607" i="11"/>
  <c r="U607" i="11" s="1"/>
  <c r="X607" i="11"/>
  <c r="W607" i="11"/>
  <c r="R607" i="11"/>
  <c r="T607" i="11" s="1"/>
  <c r="Q607" i="11"/>
  <c r="AF606" i="11"/>
  <c r="AB606" i="11"/>
  <c r="AA606" i="11"/>
  <c r="Z606" i="11"/>
  <c r="Y606" i="11"/>
  <c r="U606" i="11" s="1"/>
  <c r="X606" i="11"/>
  <c r="W606" i="11"/>
  <c r="R606" i="11"/>
  <c r="T606" i="11" s="1"/>
  <c r="Q606" i="11"/>
  <c r="AF605" i="11"/>
  <c r="AB605" i="11"/>
  <c r="AA605" i="11"/>
  <c r="Z605" i="11"/>
  <c r="Y605" i="11"/>
  <c r="U605" i="11" s="1"/>
  <c r="X605" i="11"/>
  <c r="W605" i="11"/>
  <c r="Q605" i="11"/>
  <c r="P605" i="11"/>
  <c r="P606" i="11" s="1"/>
  <c r="P607" i="11" s="1"/>
  <c r="P608" i="11" s="1"/>
  <c r="P609" i="11" s="1"/>
  <c r="AF604" i="11"/>
  <c r="AB604" i="11"/>
  <c r="AA604" i="11"/>
  <c r="Z604" i="11"/>
  <c r="Y604" i="11"/>
  <c r="U604" i="11" s="1"/>
  <c r="X604" i="11"/>
  <c r="W604" i="11"/>
  <c r="R604" i="11"/>
  <c r="T604" i="11" s="1"/>
  <c r="Q604" i="11"/>
  <c r="AF603" i="11"/>
  <c r="AB603" i="11"/>
  <c r="AA603" i="11"/>
  <c r="Z603" i="11"/>
  <c r="Y603" i="11"/>
  <c r="U603" i="11" s="1"/>
  <c r="X603" i="11"/>
  <c r="W603" i="11"/>
  <c r="R603" i="11"/>
  <c r="T603" i="11" s="1"/>
  <c r="Q603" i="11"/>
  <c r="AF602" i="11"/>
  <c r="AB602" i="11"/>
  <c r="AA602" i="11"/>
  <c r="Z602" i="11"/>
  <c r="Y602" i="11"/>
  <c r="U602" i="11" s="1"/>
  <c r="X602" i="11"/>
  <c r="W602" i="11"/>
  <c r="R602" i="11"/>
  <c r="T602" i="11" s="1"/>
  <c r="Q602" i="11"/>
  <c r="AF601" i="11"/>
  <c r="AB601" i="11"/>
  <c r="AA601" i="11"/>
  <c r="Z601" i="11"/>
  <c r="Y601" i="11"/>
  <c r="U601" i="11" s="1"/>
  <c r="X601" i="11"/>
  <c r="W601" i="11"/>
  <c r="R601" i="11"/>
  <c r="T601" i="11" s="1"/>
  <c r="Q601" i="11"/>
  <c r="AF600" i="11"/>
  <c r="AB600" i="11"/>
  <c r="AA600" i="11"/>
  <c r="Z600" i="11"/>
  <c r="Y600" i="11"/>
  <c r="U600" i="11" s="1"/>
  <c r="X600" i="11"/>
  <c r="W600" i="11"/>
  <c r="Q600" i="11"/>
  <c r="P600" i="11"/>
  <c r="P601" i="11" s="1"/>
  <c r="P602" i="11" s="1"/>
  <c r="P603" i="11" s="1"/>
  <c r="P604" i="11" s="1"/>
  <c r="AF599" i="11"/>
  <c r="AB599" i="11"/>
  <c r="AA599" i="11"/>
  <c r="Z599" i="11"/>
  <c r="Y599" i="11"/>
  <c r="U599" i="11" s="1"/>
  <c r="X599" i="11"/>
  <c r="W599" i="11"/>
  <c r="R599" i="11"/>
  <c r="T599" i="11" s="1"/>
  <c r="Q599" i="11"/>
  <c r="AF598" i="11"/>
  <c r="AB598" i="11"/>
  <c r="AA598" i="11"/>
  <c r="Z598" i="11"/>
  <c r="Y598" i="11"/>
  <c r="U598" i="11" s="1"/>
  <c r="X598" i="11"/>
  <c r="W598" i="11"/>
  <c r="R598" i="11"/>
  <c r="T598" i="11" s="1"/>
  <c r="Q598" i="11"/>
  <c r="AF597" i="11"/>
  <c r="AB597" i="11"/>
  <c r="AA597" i="11"/>
  <c r="Z597" i="11"/>
  <c r="Y597" i="11"/>
  <c r="X597" i="11"/>
  <c r="W597" i="11"/>
  <c r="R597" i="11"/>
  <c r="T597" i="11" s="1"/>
  <c r="Q597" i="11"/>
  <c r="AF596" i="11"/>
  <c r="AB596" i="11"/>
  <c r="AA596" i="11"/>
  <c r="Z596" i="11"/>
  <c r="Y596" i="11"/>
  <c r="U596" i="11" s="1"/>
  <c r="X596" i="11"/>
  <c r="W596" i="11"/>
  <c r="R596" i="11"/>
  <c r="T596" i="11" s="1"/>
  <c r="Q596" i="11"/>
  <c r="AF595" i="11"/>
  <c r="AB595" i="11"/>
  <c r="AA595" i="11"/>
  <c r="Z595" i="11"/>
  <c r="Y595" i="11"/>
  <c r="U595" i="11" s="1"/>
  <c r="X595" i="11"/>
  <c r="W595" i="11"/>
  <c r="Q595" i="11"/>
  <c r="P595" i="11"/>
  <c r="P596" i="11" s="1"/>
  <c r="P597" i="11" s="1"/>
  <c r="P598" i="11" s="1"/>
  <c r="P599" i="11" s="1"/>
  <c r="AF594" i="11"/>
  <c r="AB594" i="11"/>
  <c r="AA594" i="11"/>
  <c r="Z594" i="11"/>
  <c r="Y594" i="11"/>
  <c r="U594" i="11" s="1"/>
  <c r="X594" i="11"/>
  <c r="W594" i="11"/>
  <c r="R594" i="11"/>
  <c r="T594" i="11" s="1"/>
  <c r="Q594" i="11"/>
  <c r="AF593" i="11"/>
  <c r="AB593" i="11"/>
  <c r="AA593" i="11"/>
  <c r="Z593" i="11"/>
  <c r="Y593" i="11"/>
  <c r="U593" i="11" s="1"/>
  <c r="X593" i="11"/>
  <c r="W593" i="11"/>
  <c r="R593" i="11"/>
  <c r="T593" i="11" s="1"/>
  <c r="Q593" i="11"/>
  <c r="AF592" i="11"/>
  <c r="AB592" i="11"/>
  <c r="AA592" i="11"/>
  <c r="Z592" i="11"/>
  <c r="Y592" i="11"/>
  <c r="X592" i="11"/>
  <c r="W592" i="11"/>
  <c r="R592" i="11"/>
  <c r="T592" i="11" s="1"/>
  <c r="Q592" i="11"/>
  <c r="AF591" i="11"/>
  <c r="AB591" i="11"/>
  <c r="AA591" i="11"/>
  <c r="Z591" i="11"/>
  <c r="Y591" i="11"/>
  <c r="U591" i="11" s="1"/>
  <c r="X591" i="11"/>
  <c r="W591" i="11"/>
  <c r="R591" i="11"/>
  <c r="T591" i="11" s="1"/>
  <c r="Q591" i="11"/>
  <c r="AF590" i="11"/>
  <c r="AB590" i="11"/>
  <c r="AA590" i="11"/>
  <c r="Z590" i="11"/>
  <c r="Y590" i="11"/>
  <c r="U590" i="11" s="1"/>
  <c r="X590" i="11"/>
  <c r="W590" i="11"/>
  <c r="Q590" i="11"/>
  <c r="P590" i="11"/>
  <c r="P591" i="11" s="1"/>
  <c r="P592" i="11" s="1"/>
  <c r="P593" i="11" s="1"/>
  <c r="P594" i="11" s="1"/>
  <c r="AF589" i="11"/>
  <c r="AB589" i="11"/>
  <c r="AA589" i="11"/>
  <c r="Z589" i="11"/>
  <c r="Y589" i="11"/>
  <c r="U589" i="11" s="1"/>
  <c r="X589" i="11"/>
  <c r="W589" i="11"/>
  <c r="R589" i="11"/>
  <c r="T589" i="11" s="1"/>
  <c r="Q589" i="11"/>
  <c r="AF588" i="11"/>
  <c r="AB588" i="11"/>
  <c r="AA588" i="11"/>
  <c r="Z588" i="11"/>
  <c r="Y588" i="11"/>
  <c r="U588" i="11" s="1"/>
  <c r="X588" i="11"/>
  <c r="W588" i="11"/>
  <c r="R588" i="11"/>
  <c r="T588" i="11" s="1"/>
  <c r="Q588" i="11"/>
  <c r="AF587" i="11"/>
  <c r="AB587" i="11"/>
  <c r="AA587" i="11"/>
  <c r="Z587" i="11"/>
  <c r="Y587" i="11"/>
  <c r="U587" i="11" s="1"/>
  <c r="X587" i="11"/>
  <c r="W587" i="11"/>
  <c r="S587" i="11"/>
  <c r="S588" i="11" s="1"/>
  <c r="S589" i="11" s="1"/>
  <c r="S590" i="11" s="1"/>
  <c r="R587" i="11"/>
  <c r="T587" i="11" s="1"/>
  <c r="Q587" i="11"/>
  <c r="P587" i="11"/>
  <c r="P588" i="11" s="1"/>
  <c r="P589" i="11" s="1"/>
  <c r="O750" i="6" l="1"/>
  <c r="K750" i="6"/>
  <c r="N750" i="6"/>
  <c r="J750" i="6"/>
  <c r="M750" i="6"/>
  <c r="L750" i="6"/>
  <c r="R751" i="6"/>
  <c r="M600" i="6"/>
  <c r="L600" i="6"/>
  <c r="O600" i="6"/>
  <c r="K600" i="6"/>
  <c r="N600" i="6"/>
  <c r="J600" i="6"/>
  <c r="R601" i="6"/>
  <c r="R602" i="6" s="1"/>
  <c r="R437" i="6"/>
  <c r="R438" i="6" s="1"/>
  <c r="N436" i="6"/>
  <c r="N431" i="6" s="1"/>
  <c r="J436" i="6"/>
  <c r="J431" i="6" s="1"/>
  <c r="M436" i="6"/>
  <c r="M431" i="6" s="1"/>
  <c r="L436" i="6"/>
  <c r="L431" i="6" s="1"/>
  <c r="O436" i="6"/>
  <c r="O431" i="6" s="1"/>
  <c r="K436" i="6"/>
  <c r="K431" i="6" s="1"/>
  <c r="M302" i="6"/>
  <c r="L302" i="6"/>
  <c r="O302" i="6"/>
  <c r="K302" i="6"/>
  <c r="R303" i="6"/>
  <c r="R304" i="6" s="1"/>
  <c r="N302" i="6"/>
  <c r="J302" i="6"/>
  <c r="R793" i="11"/>
  <c r="T793" i="11" s="1"/>
  <c r="S794" i="11"/>
  <c r="S795" i="11" s="1"/>
  <c r="S796" i="11" s="1"/>
  <c r="S797" i="11" s="1"/>
  <c r="S798" i="11" s="1"/>
  <c r="T738" i="11"/>
  <c r="S739" i="11"/>
  <c r="S740" i="11" s="1"/>
  <c r="S741" i="11" s="1"/>
  <c r="S742" i="11" s="1"/>
  <c r="T729" i="11"/>
  <c r="T728" i="11"/>
  <c r="R590" i="11"/>
  <c r="T590" i="11" s="1"/>
  <c r="S591" i="11"/>
  <c r="S592" i="11" s="1"/>
  <c r="S593" i="11" s="1"/>
  <c r="S594" i="11" s="1"/>
  <c r="R649" i="11"/>
  <c r="T649" i="11" s="1"/>
  <c r="U651" i="11"/>
  <c r="R648" i="11"/>
  <c r="T648" i="11" s="1"/>
  <c r="U654" i="11"/>
  <c r="T653" i="11"/>
  <c r="R661" i="11"/>
  <c r="T661" i="11" s="1"/>
  <c r="R664" i="11"/>
  <c r="T664" i="11" s="1"/>
  <c r="R669" i="11"/>
  <c r="T669" i="11" s="1"/>
  <c r="R657" i="11"/>
  <c r="T657" i="11" s="1"/>
  <c r="R668" i="11"/>
  <c r="T668" i="11" s="1"/>
  <c r="T652" i="11"/>
  <c r="R656" i="11"/>
  <c r="T656" i="11" s="1"/>
  <c r="U658" i="11"/>
  <c r="R704" i="11"/>
  <c r="T704" i="11" s="1"/>
  <c r="R697" i="11"/>
  <c r="T697" i="11" s="1"/>
  <c r="R701" i="11"/>
  <c r="T701" i="11" s="1"/>
  <c r="R671" i="11"/>
  <c r="T671" i="11" s="1"/>
  <c r="R672" i="11"/>
  <c r="T672" i="11" s="1"/>
  <c r="R673" i="11"/>
  <c r="T673" i="11" s="1"/>
  <c r="R674" i="11"/>
  <c r="T674" i="11" s="1"/>
  <c r="R676" i="11"/>
  <c r="T676" i="11" s="1"/>
  <c r="R677" i="11"/>
  <c r="T677" i="11" s="1"/>
  <c r="R678" i="11"/>
  <c r="T678" i="11" s="1"/>
  <c r="R679" i="11"/>
  <c r="T679" i="11" s="1"/>
  <c r="R681" i="11"/>
  <c r="T681" i="11" s="1"/>
  <c r="R682" i="11"/>
  <c r="T682" i="11" s="1"/>
  <c r="R683" i="11"/>
  <c r="T683" i="11" s="1"/>
  <c r="R684" i="11"/>
  <c r="T684" i="11" s="1"/>
  <c r="R686" i="11"/>
  <c r="T686" i="11" s="1"/>
  <c r="R687" i="11"/>
  <c r="T687" i="11" s="1"/>
  <c r="R688" i="11"/>
  <c r="T688" i="11" s="1"/>
  <c r="R689" i="11"/>
  <c r="T689" i="11" s="1"/>
  <c r="R691" i="11"/>
  <c r="T691" i="11" s="1"/>
  <c r="R692" i="11"/>
  <c r="T692" i="11" s="1"/>
  <c r="R693" i="11"/>
  <c r="T693" i="11" s="1"/>
  <c r="R694" i="11"/>
  <c r="T694" i="11" s="1"/>
  <c r="R696" i="11"/>
  <c r="T696" i="11" s="1"/>
  <c r="R703" i="11"/>
  <c r="T703" i="11" s="1"/>
  <c r="R698" i="11"/>
  <c r="T698" i="11" s="1"/>
  <c r="R702" i="11"/>
  <c r="T702" i="11" s="1"/>
  <c r="R706" i="11"/>
  <c r="T706" i="11" s="1"/>
  <c r="R707" i="11"/>
  <c r="T707" i="11" s="1"/>
  <c r="R708" i="11"/>
  <c r="T708" i="11" s="1"/>
  <c r="R709" i="11"/>
  <c r="T709" i="11" s="1"/>
  <c r="R711" i="11"/>
  <c r="T711" i="11" s="1"/>
  <c r="R712" i="11"/>
  <c r="T712" i="11" s="1"/>
  <c r="R713" i="11"/>
  <c r="T713" i="11" s="1"/>
  <c r="R714" i="11"/>
  <c r="T714" i="11" s="1"/>
  <c r="R716" i="11"/>
  <c r="T716" i="11" s="1"/>
  <c r="R717" i="11"/>
  <c r="T717" i="11" s="1"/>
  <c r="R718" i="11"/>
  <c r="T718" i="11" s="1"/>
  <c r="R719" i="11"/>
  <c r="T719" i="11" s="1"/>
  <c r="R721" i="11"/>
  <c r="T721" i="11" s="1"/>
  <c r="R722" i="11"/>
  <c r="T722" i="11" s="1"/>
  <c r="R723" i="11"/>
  <c r="T723" i="11" s="1"/>
  <c r="R724" i="11"/>
  <c r="T724" i="11" s="1"/>
  <c r="AF586" i="11"/>
  <c r="AB586" i="11"/>
  <c r="AA586" i="11"/>
  <c r="Z586" i="11"/>
  <c r="Y586" i="11"/>
  <c r="U586" i="11" s="1"/>
  <c r="X586" i="11"/>
  <c r="W586" i="11"/>
  <c r="R586" i="11"/>
  <c r="T586" i="11" s="1"/>
  <c r="Q586" i="11"/>
  <c r="AF585" i="11"/>
  <c r="AB585" i="11"/>
  <c r="AA585" i="11"/>
  <c r="Z585" i="11"/>
  <c r="Y585" i="11"/>
  <c r="U585" i="11" s="1"/>
  <c r="X585" i="11"/>
  <c r="W585" i="11"/>
  <c r="Q585" i="11"/>
  <c r="P585" i="11"/>
  <c r="P586" i="11" s="1"/>
  <c r="AF584" i="11"/>
  <c r="AB584" i="11"/>
  <c r="AA584" i="11"/>
  <c r="Z584" i="11"/>
  <c r="Y584" i="11"/>
  <c r="U584" i="11" s="1"/>
  <c r="X584" i="11"/>
  <c r="W584" i="11"/>
  <c r="R584" i="11"/>
  <c r="T584" i="11" s="1"/>
  <c r="Q584" i="11"/>
  <c r="AF583" i="11"/>
  <c r="AB583" i="11"/>
  <c r="AA583" i="11"/>
  <c r="Z583" i="11"/>
  <c r="Y583" i="11"/>
  <c r="U583" i="11" s="1"/>
  <c r="X583" i="11"/>
  <c r="W583" i="11"/>
  <c r="R583" i="11"/>
  <c r="T583" i="11" s="1"/>
  <c r="Q583" i="11"/>
  <c r="AF582" i="11"/>
  <c r="AB582" i="11"/>
  <c r="AA582" i="11"/>
  <c r="Z582" i="11"/>
  <c r="Y582" i="11"/>
  <c r="U582" i="11" s="1"/>
  <c r="X582" i="11"/>
  <c r="W582" i="11"/>
  <c r="R582" i="11"/>
  <c r="T582" i="11" s="1"/>
  <c r="Q582" i="11"/>
  <c r="AF581" i="11"/>
  <c r="AB581" i="11"/>
  <c r="AA581" i="11"/>
  <c r="Z581" i="11"/>
  <c r="Y581" i="11"/>
  <c r="U581" i="11" s="1"/>
  <c r="X581" i="11"/>
  <c r="W581" i="11"/>
  <c r="S581" i="11"/>
  <c r="S582" i="11" s="1"/>
  <c r="S583" i="11" s="1"/>
  <c r="S584" i="11" s="1"/>
  <c r="S585" i="11" s="1"/>
  <c r="R581" i="11"/>
  <c r="T581" i="11" s="1"/>
  <c r="Q581" i="11"/>
  <c r="P581" i="11"/>
  <c r="P582" i="11" s="1"/>
  <c r="P583" i="11" s="1"/>
  <c r="P584" i="11" s="1"/>
  <c r="M751" i="6" l="1"/>
  <c r="L751" i="6"/>
  <c r="O751" i="6"/>
  <c r="K751" i="6"/>
  <c r="N751" i="6"/>
  <c r="J751" i="6"/>
  <c r="R752" i="6"/>
  <c r="M602" i="6"/>
  <c r="M597" i="6" s="1"/>
  <c r="L602" i="6"/>
  <c r="L597" i="6" s="1"/>
  <c r="O602" i="6"/>
  <c r="O597" i="6" s="1"/>
  <c r="K602" i="6"/>
  <c r="K597" i="6" s="1"/>
  <c r="N602" i="6"/>
  <c r="N597" i="6" s="1"/>
  <c r="J602" i="6"/>
  <c r="J597" i="6" s="1"/>
  <c r="R603" i="6"/>
  <c r="R604" i="6" s="1"/>
  <c r="R439" i="6"/>
  <c r="N438" i="6"/>
  <c r="J438" i="6"/>
  <c r="M438" i="6"/>
  <c r="L438" i="6"/>
  <c r="O438" i="6"/>
  <c r="K438" i="6"/>
  <c r="M304" i="6"/>
  <c r="M299" i="6" s="1"/>
  <c r="R305" i="6"/>
  <c r="R306" i="6" s="1"/>
  <c r="L304" i="6"/>
  <c r="L299" i="6" s="1"/>
  <c r="O304" i="6"/>
  <c r="O299" i="6" s="1"/>
  <c r="K304" i="6"/>
  <c r="K299" i="6" s="1"/>
  <c r="N304" i="6"/>
  <c r="N299" i="6" s="1"/>
  <c r="J304" i="6"/>
  <c r="J299" i="6" s="1"/>
  <c r="R798" i="11"/>
  <c r="T798" i="11" s="1"/>
  <c r="S799" i="11"/>
  <c r="S800" i="11" s="1"/>
  <c r="T743" i="11"/>
  <c r="S744" i="11"/>
  <c r="S745" i="11" s="1"/>
  <c r="S746" i="11" s="1"/>
  <c r="S747" i="11" s="1"/>
  <c r="S748" i="11" s="1"/>
  <c r="R748" i="11" s="1"/>
  <c r="S596" i="11"/>
  <c r="S597" i="11" s="1"/>
  <c r="S598" i="11" s="1"/>
  <c r="S599" i="11" s="1"/>
  <c r="S600" i="11" s="1"/>
  <c r="R595" i="11"/>
  <c r="T595" i="11" s="1"/>
  <c r="S586" i="11"/>
  <c r="R585" i="11"/>
  <c r="T585" i="11" s="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6" i="11"/>
  <c r="R477" i="11"/>
  <c r="R478" i="11"/>
  <c r="R479" i="11"/>
  <c r="R481" i="11"/>
  <c r="R482" i="11"/>
  <c r="R483" i="11"/>
  <c r="R484" i="11"/>
  <c r="R486" i="11"/>
  <c r="R487" i="11"/>
  <c r="R488" i="11"/>
  <c r="T488" i="11" s="1"/>
  <c r="R489" i="11"/>
  <c r="R491" i="11"/>
  <c r="R492" i="11"/>
  <c r="T492" i="11" s="1"/>
  <c r="R493" i="11"/>
  <c r="R494" i="11"/>
  <c r="R496" i="11"/>
  <c r="T496" i="11" s="1"/>
  <c r="R497" i="11"/>
  <c r="R498" i="11"/>
  <c r="R499" i="11"/>
  <c r="R501" i="11"/>
  <c r="R502" i="11"/>
  <c r="R503" i="11"/>
  <c r="R504" i="11"/>
  <c r="T504" i="11" s="1"/>
  <c r="R506" i="11"/>
  <c r="R507" i="11"/>
  <c r="R508" i="11"/>
  <c r="T508" i="11" s="1"/>
  <c r="R509" i="11"/>
  <c r="R511" i="11"/>
  <c r="R512" i="11"/>
  <c r="T512" i="11" s="1"/>
  <c r="R513" i="11"/>
  <c r="R514" i="11"/>
  <c r="R516" i="11"/>
  <c r="T516" i="11" s="1"/>
  <c r="R517" i="11"/>
  <c r="R518" i="11"/>
  <c r="R519" i="11"/>
  <c r="R521" i="11"/>
  <c r="R522" i="11"/>
  <c r="R523" i="11"/>
  <c r="R524" i="11"/>
  <c r="T524" i="11" s="1"/>
  <c r="R526" i="11"/>
  <c r="R527" i="11"/>
  <c r="R528" i="11"/>
  <c r="T528" i="11" s="1"/>
  <c r="R529" i="11"/>
  <c r="R531" i="11"/>
  <c r="R532" i="11"/>
  <c r="T532" i="11" s="1"/>
  <c r="R533" i="11"/>
  <c r="R534" i="11"/>
  <c r="R536" i="11"/>
  <c r="T536" i="11" s="1"/>
  <c r="R537" i="11"/>
  <c r="R538" i="11"/>
  <c r="R539" i="11"/>
  <c r="R541" i="11"/>
  <c r="R542" i="11"/>
  <c r="R543" i="11"/>
  <c r="R544" i="11"/>
  <c r="R546" i="11"/>
  <c r="R547" i="11"/>
  <c r="R548" i="11"/>
  <c r="R549" i="11"/>
  <c r="R551" i="11"/>
  <c r="R552" i="11"/>
  <c r="R553" i="11"/>
  <c r="R554" i="11"/>
  <c r="R556" i="11"/>
  <c r="R557" i="11"/>
  <c r="R558" i="11"/>
  <c r="R559" i="11"/>
  <c r="R561" i="11"/>
  <c r="R562" i="11"/>
  <c r="R563" i="11"/>
  <c r="R564" i="11"/>
  <c r="R566" i="11"/>
  <c r="R567" i="11"/>
  <c r="R568" i="11"/>
  <c r="R569" i="11"/>
  <c r="R571" i="11"/>
  <c r="R572" i="11"/>
  <c r="R573" i="11"/>
  <c r="R574" i="11"/>
  <c r="R576" i="11"/>
  <c r="R577" i="11"/>
  <c r="R578" i="11"/>
  <c r="R579" i="11"/>
  <c r="S465" i="11"/>
  <c r="R460" i="11"/>
  <c r="AF580" i="11"/>
  <c r="AB580" i="11"/>
  <c r="AA580" i="11"/>
  <c r="Z580" i="11"/>
  <c r="Y580" i="11" s="1"/>
  <c r="X580" i="11"/>
  <c r="W580" i="11"/>
  <c r="U580" i="11"/>
  <c r="Q580" i="11"/>
  <c r="P580" i="11"/>
  <c r="AF579" i="11"/>
  <c r="AB579" i="11"/>
  <c r="AA579" i="11"/>
  <c r="Z579" i="11"/>
  <c r="Y579" i="11" s="1"/>
  <c r="X579" i="11"/>
  <c r="W579" i="11"/>
  <c r="U579" i="11"/>
  <c r="Q579" i="11"/>
  <c r="AF578" i="11"/>
  <c r="AB578" i="11"/>
  <c r="AA578" i="11"/>
  <c r="Z578" i="11"/>
  <c r="Y578" i="11" s="1"/>
  <c r="U578" i="11" s="1"/>
  <c r="X578" i="11"/>
  <c r="W578" i="11"/>
  <c r="Q578" i="11"/>
  <c r="AF577" i="11"/>
  <c r="AB577" i="11"/>
  <c r="AA577" i="11"/>
  <c r="Z577" i="11"/>
  <c r="Y577" i="11" s="1"/>
  <c r="X577" i="11"/>
  <c r="W577" i="11"/>
  <c r="U577" i="11"/>
  <c r="Q577" i="11"/>
  <c r="AF576" i="11"/>
  <c r="AB576" i="11"/>
  <c r="AA576" i="11"/>
  <c r="Z576" i="11"/>
  <c r="Y576" i="11" s="1"/>
  <c r="X576" i="11"/>
  <c r="W576" i="11"/>
  <c r="U576" i="11"/>
  <c r="Q576" i="11"/>
  <c r="AF575" i="11"/>
  <c r="AB575" i="11"/>
  <c r="AA575" i="11"/>
  <c r="Z575" i="11"/>
  <c r="Y575" i="11" s="1"/>
  <c r="X575" i="11"/>
  <c r="W575" i="11"/>
  <c r="U575" i="11"/>
  <c r="Q575" i="11"/>
  <c r="P575" i="11"/>
  <c r="P576" i="11" s="1"/>
  <c r="P577" i="11" s="1"/>
  <c r="P578" i="11" s="1"/>
  <c r="P579" i="11" s="1"/>
  <c r="AF574" i="11"/>
  <c r="AB574" i="11"/>
  <c r="AA574" i="11"/>
  <c r="Z574" i="11"/>
  <c r="Y574" i="11" s="1"/>
  <c r="U574" i="11" s="1"/>
  <c r="X574" i="11"/>
  <c r="W574" i="11"/>
  <c r="Q574" i="11"/>
  <c r="AF573" i="11"/>
  <c r="AB573" i="11"/>
  <c r="AA573" i="11"/>
  <c r="Z573" i="11"/>
  <c r="Y573" i="11" s="1"/>
  <c r="X573" i="11"/>
  <c r="W573" i="11"/>
  <c r="U573" i="11"/>
  <c r="Q573" i="11"/>
  <c r="AF572" i="11"/>
  <c r="AB572" i="11"/>
  <c r="AA572" i="11"/>
  <c r="Z572" i="11"/>
  <c r="Y572" i="11" s="1"/>
  <c r="U572" i="11" s="1"/>
  <c r="X572" i="11"/>
  <c r="W572" i="11"/>
  <c r="Q572" i="11"/>
  <c r="AF571" i="11"/>
  <c r="AB571" i="11"/>
  <c r="AA571" i="11"/>
  <c r="Z571" i="11"/>
  <c r="Y571" i="11" s="1"/>
  <c r="X571" i="11"/>
  <c r="W571" i="11"/>
  <c r="U571" i="11"/>
  <c r="Q571" i="11"/>
  <c r="AF570" i="11"/>
  <c r="AB570" i="11"/>
  <c r="AA570" i="11"/>
  <c r="Z570" i="11"/>
  <c r="Y570" i="11" s="1"/>
  <c r="U570" i="11" s="1"/>
  <c r="X570" i="11"/>
  <c r="W570" i="11"/>
  <c r="Q570" i="11"/>
  <c r="P570" i="11"/>
  <c r="P571" i="11" s="1"/>
  <c r="P572" i="11" s="1"/>
  <c r="P573" i="11" s="1"/>
  <c r="P574" i="11" s="1"/>
  <c r="AF569" i="11"/>
  <c r="AB569" i="11"/>
  <c r="AA569" i="11"/>
  <c r="Z569" i="11"/>
  <c r="Y569" i="11" s="1"/>
  <c r="U569" i="11" s="1"/>
  <c r="X569" i="11"/>
  <c r="W569" i="11"/>
  <c r="Q569" i="11"/>
  <c r="AF568" i="11"/>
  <c r="AB568" i="11"/>
  <c r="AA568" i="11"/>
  <c r="Z568" i="11"/>
  <c r="Y568" i="11" s="1"/>
  <c r="X568" i="11"/>
  <c r="W568" i="11"/>
  <c r="U568" i="11"/>
  <c r="Q568" i="11"/>
  <c r="AF567" i="11"/>
  <c r="AB567" i="11"/>
  <c r="AA567" i="11"/>
  <c r="Z567" i="11"/>
  <c r="Y567" i="11" s="1"/>
  <c r="U567" i="11" s="1"/>
  <c r="X567" i="11"/>
  <c r="W567" i="11"/>
  <c r="Q567" i="11"/>
  <c r="AF566" i="11"/>
  <c r="AB566" i="11"/>
  <c r="AA566" i="11"/>
  <c r="Z566" i="11"/>
  <c r="Y566" i="11" s="1"/>
  <c r="X566" i="11"/>
  <c r="W566" i="11"/>
  <c r="U566" i="11"/>
  <c r="Q566" i="11"/>
  <c r="AF565" i="11"/>
  <c r="AB565" i="11"/>
  <c r="AA565" i="11"/>
  <c r="Z565" i="11"/>
  <c r="Y565" i="11" s="1"/>
  <c r="U565" i="11" s="1"/>
  <c r="X565" i="11"/>
  <c r="W565" i="11"/>
  <c r="Q565" i="11"/>
  <c r="P565" i="11"/>
  <c r="P566" i="11" s="1"/>
  <c r="P567" i="11" s="1"/>
  <c r="P568" i="11" s="1"/>
  <c r="P569" i="11" s="1"/>
  <c r="AF564" i="11"/>
  <c r="AB564" i="11"/>
  <c r="AA564" i="11"/>
  <c r="Z564" i="11"/>
  <c r="Y564" i="11" s="1"/>
  <c r="U564" i="11" s="1"/>
  <c r="X564" i="11"/>
  <c r="W564" i="11"/>
  <c r="Q564" i="11"/>
  <c r="AF563" i="11"/>
  <c r="AB563" i="11"/>
  <c r="AA563" i="11"/>
  <c r="Z563" i="11"/>
  <c r="Y563" i="11" s="1"/>
  <c r="X563" i="11"/>
  <c r="W563" i="11"/>
  <c r="U563" i="11"/>
  <c r="Q563" i="11"/>
  <c r="AF562" i="11"/>
  <c r="AB562" i="11"/>
  <c r="AA562" i="11"/>
  <c r="Z562" i="11"/>
  <c r="Y562" i="11" s="1"/>
  <c r="U562" i="11" s="1"/>
  <c r="X562" i="11"/>
  <c r="W562" i="11"/>
  <c r="Q562" i="11"/>
  <c r="AF561" i="11"/>
  <c r="AB561" i="11"/>
  <c r="AA561" i="11"/>
  <c r="Z561" i="11"/>
  <c r="Y561" i="11" s="1"/>
  <c r="X561" i="11"/>
  <c r="W561" i="11"/>
  <c r="U561" i="11"/>
  <c r="Q561" i="11"/>
  <c r="AF560" i="11"/>
  <c r="AB560" i="11"/>
  <c r="AA560" i="11"/>
  <c r="Z560" i="11"/>
  <c r="Y560" i="11" s="1"/>
  <c r="U560" i="11" s="1"/>
  <c r="X560" i="11"/>
  <c r="W560" i="11"/>
  <c r="Q560" i="11"/>
  <c r="P560" i="11"/>
  <c r="P561" i="11" s="1"/>
  <c r="P562" i="11" s="1"/>
  <c r="P563" i="11" s="1"/>
  <c r="P564" i="11" s="1"/>
  <c r="AF559" i="11"/>
  <c r="AB559" i="11"/>
  <c r="AA559" i="11"/>
  <c r="Z559" i="11"/>
  <c r="Y559" i="11" s="1"/>
  <c r="U559" i="11" s="1"/>
  <c r="X559" i="11"/>
  <c r="W559" i="11"/>
  <c r="Q559" i="11"/>
  <c r="AF558" i="11"/>
  <c r="AB558" i="11"/>
  <c r="AA558" i="11"/>
  <c r="Z558" i="11"/>
  <c r="Y558" i="11" s="1"/>
  <c r="X558" i="11"/>
  <c r="W558" i="11"/>
  <c r="U558" i="11"/>
  <c r="Q558" i="11"/>
  <c r="AF557" i="11"/>
  <c r="AB557" i="11"/>
  <c r="AA557" i="11"/>
  <c r="Z557" i="11"/>
  <c r="Y557" i="11" s="1"/>
  <c r="X557" i="11"/>
  <c r="W557" i="11"/>
  <c r="Q557" i="11"/>
  <c r="AF556" i="11"/>
  <c r="AB556" i="11"/>
  <c r="AA556" i="11"/>
  <c r="Z556" i="11"/>
  <c r="Y556" i="11" s="1"/>
  <c r="X556" i="11"/>
  <c r="W556" i="11"/>
  <c r="U556" i="11"/>
  <c r="Q556" i="11"/>
  <c r="AF555" i="11"/>
  <c r="AB555" i="11"/>
  <c r="AA555" i="11"/>
  <c r="Z555" i="11"/>
  <c r="Y555" i="11" s="1"/>
  <c r="U555" i="11" s="1"/>
  <c r="X555" i="11"/>
  <c r="W555" i="11"/>
  <c r="Q555" i="11"/>
  <c r="P555" i="11"/>
  <c r="P556" i="11" s="1"/>
  <c r="P557" i="11" s="1"/>
  <c r="P558" i="11" s="1"/>
  <c r="P559" i="11" s="1"/>
  <c r="AF554" i="11"/>
  <c r="AB554" i="11"/>
  <c r="AA554" i="11"/>
  <c r="Z554" i="11"/>
  <c r="Y554" i="11" s="1"/>
  <c r="U554" i="11" s="1"/>
  <c r="X554" i="11"/>
  <c r="W554" i="11"/>
  <c r="Q554" i="11"/>
  <c r="AF553" i="11"/>
  <c r="AB553" i="11"/>
  <c r="AA553" i="11"/>
  <c r="Z553" i="11"/>
  <c r="Y553" i="11" s="1"/>
  <c r="X553" i="11"/>
  <c r="W553" i="11"/>
  <c r="U553" i="11"/>
  <c r="Q553" i="11"/>
  <c r="AF552" i="11"/>
  <c r="AB552" i="11"/>
  <c r="AA552" i="11"/>
  <c r="Z552" i="11"/>
  <c r="Y552" i="11" s="1"/>
  <c r="U552" i="11" s="1"/>
  <c r="X552" i="11"/>
  <c r="W552" i="11"/>
  <c r="Q552" i="11"/>
  <c r="AF551" i="11"/>
  <c r="AB551" i="11"/>
  <c r="AA551" i="11"/>
  <c r="Z551" i="11"/>
  <c r="Y551" i="11" s="1"/>
  <c r="X551" i="11"/>
  <c r="W551" i="11"/>
  <c r="U551" i="11"/>
  <c r="Q551" i="11"/>
  <c r="AF550" i="11"/>
  <c r="AB550" i="11"/>
  <c r="AA550" i="11"/>
  <c r="Z550" i="11"/>
  <c r="Y550" i="11" s="1"/>
  <c r="U550" i="11" s="1"/>
  <c r="X550" i="11"/>
  <c r="W550" i="11"/>
  <c r="Q550" i="11"/>
  <c r="P550" i="11"/>
  <c r="P551" i="11" s="1"/>
  <c r="P552" i="11" s="1"/>
  <c r="P553" i="11" s="1"/>
  <c r="P554" i="11" s="1"/>
  <c r="AF549" i="11"/>
  <c r="AB549" i="11"/>
  <c r="AA549" i="11"/>
  <c r="Z549" i="11"/>
  <c r="Y549" i="11" s="1"/>
  <c r="U549" i="11" s="1"/>
  <c r="X549" i="11"/>
  <c r="W549" i="11"/>
  <c r="Q549" i="11"/>
  <c r="AF548" i="11"/>
  <c r="AB548" i="11"/>
  <c r="AA548" i="11"/>
  <c r="Z548" i="11"/>
  <c r="Y548" i="11" s="1"/>
  <c r="X548" i="11"/>
  <c r="W548" i="11"/>
  <c r="U548" i="11"/>
  <c r="Q548" i="11"/>
  <c r="AF547" i="11"/>
  <c r="AB547" i="11"/>
  <c r="AA547" i="11"/>
  <c r="Z547" i="11"/>
  <c r="Y547" i="11" s="1"/>
  <c r="U547" i="11" s="1"/>
  <c r="X547" i="11"/>
  <c r="W547" i="11"/>
  <c r="Q547" i="11"/>
  <c r="AF546" i="11"/>
  <c r="AB546" i="11"/>
  <c r="AA546" i="11"/>
  <c r="Z546" i="11"/>
  <c r="Y546" i="11" s="1"/>
  <c r="X546" i="11"/>
  <c r="W546" i="11"/>
  <c r="U546" i="11"/>
  <c r="Q546" i="11"/>
  <c r="AF545" i="11"/>
  <c r="AB545" i="11"/>
  <c r="AA545" i="11"/>
  <c r="Z545" i="11"/>
  <c r="Y545" i="11" s="1"/>
  <c r="U545" i="11" s="1"/>
  <c r="X545" i="11"/>
  <c r="W545" i="11"/>
  <c r="Q545" i="11"/>
  <c r="P545" i="11"/>
  <c r="P546" i="11" s="1"/>
  <c r="P547" i="11" s="1"/>
  <c r="P548" i="11" s="1"/>
  <c r="P549" i="11" s="1"/>
  <c r="AF544" i="11"/>
  <c r="AB544" i="11"/>
  <c r="AA544" i="11"/>
  <c r="Z544" i="11"/>
  <c r="Y544" i="11" s="1"/>
  <c r="U544" i="11" s="1"/>
  <c r="X544" i="11"/>
  <c r="W544" i="11"/>
  <c r="Q544" i="11"/>
  <c r="AF543" i="11"/>
  <c r="AB543" i="11"/>
  <c r="AA543" i="11"/>
  <c r="Z543" i="11"/>
  <c r="Y543" i="11" s="1"/>
  <c r="X543" i="11"/>
  <c r="W543" i="11"/>
  <c r="U543" i="11"/>
  <c r="Q543" i="11"/>
  <c r="AF542" i="11"/>
  <c r="AB542" i="11"/>
  <c r="AA542" i="11"/>
  <c r="Z542" i="11"/>
  <c r="Y542" i="11" s="1"/>
  <c r="U542" i="11" s="1"/>
  <c r="X542" i="11"/>
  <c r="W542" i="11"/>
  <c r="Q542" i="11"/>
  <c r="AF541" i="11"/>
  <c r="AB541" i="11"/>
  <c r="AA541" i="11"/>
  <c r="Z541" i="11"/>
  <c r="Y541" i="11" s="1"/>
  <c r="X541" i="11"/>
  <c r="W541" i="11"/>
  <c r="U541" i="11"/>
  <c r="Q541" i="11"/>
  <c r="AF540" i="11"/>
  <c r="AB540" i="11"/>
  <c r="AA540" i="11"/>
  <c r="Z540" i="11"/>
  <c r="Y540" i="11" s="1"/>
  <c r="U540" i="11" s="1"/>
  <c r="X540" i="11"/>
  <c r="W540" i="11"/>
  <c r="Q540" i="11"/>
  <c r="P540" i="11"/>
  <c r="P541" i="11" s="1"/>
  <c r="P542" i="11" s="1"/>
  <c r="P543" i="11" s="1"/>
  <c r="P544" i="11" s="1"/>
  <c r="AF539" i="11"/>
  <c r="AB539" i="11"/>
  <c r="AA539" i="11"/>
  <c r="Z539" i="11"/>
  <c r="Y539" i="11"/>
  <c r="U539" i="11" s="1"/>
  <c r="X539" i="11"/>
  <c r="W539" i="11"/>
  <c r="Q539" i="11"/>
  <c r="AF538" i="11"/>
  <c r="AB538" i="11"/>
  <c r="AA538" i="11"/>
  <c r="Z538" i="11"/>
  <c r="Y538" i="11" s="1"/>
  <c r="X538" i="11"/>
  <c r="W538" i="11"/>
  <c r="Q538" i="11"/>
  <c r="AF537" i="11"/>
  <c r="AB537" i="11"/>
  <c r="AA537" i="11"/>
  <c r="Z537" i="11"/>
  <c r="Y537" i="11"/>
  <c r="X537" i="11"/>
  <c r="W537" i="11"/>
  <c r="Q537" i="11"/>
  <c r="AF536" i="11"/>
  <c r="AB536" i="11"/>
  <c r="AA536" i="11"/>
  <c r="Z536" i="11"/>
  <c r="Y536" i="11" s="1"/>
  <c r="X536" i="11"/>
  <c r="W536" i="11"/>
  <c r="Q536" i="11"/>
  <c r="P536" i="11"/>
  <c r="P537" i="11" s="1"/>
  <c r="P538" i="11" s="1"/>
  <c r="P539" i="11" s="1"/>
  <c r="AF535" i="11"/>
  <c r="AB535" i="11"/>
  <c r="AA535" i="11"/>
  <c r="Z535" i="11"/>
  <c r="Y535" i="11"/>
  <c r="U535" i="11" s="1"/>
  <c r="X535" i="11"/>
  <c r="W535" i="11"/>
  <c r="Q535" i="11"/>
  <c r="P535" i="11"/>
  <c r="AF534" i="11"/>
  <c r="AB534" i="11"/>
  <c r="AA534" i="11"/>
  <c r="Z534" i="11"/>
  <c r="Y534" i="11" s="1"/>
  <c r="X534" i="11"/>
  <c r="W534" i="11"/>
  <c r="Q534" i="11"/>
  <c r="AF533" i="11"/>
  <c r="AB533" i="11"/>
  <c r="AA533" i="11"/>
  <c r="Z533" i="11"/>
  <c r="Y533" i="11"/>
  <c r="U533" i="11" s="1"/>
  <c r="X533" i="11"/>
  <c r="W533" i="11"/>
  <c r="Q533" i="11"/>
  <c r="AF532" i="11"/>
  <c r="AB532" i="11"/>
  <c r="AA532" i="11"/>
  <c r="Z532" i="11"/>
  <c r="Y532" i="11" s="1"/>
  <c r="X532" i="11"/>
  <c r="W532" i="11"/>
  <c r="Q532" i="11"/>
  <c r="AF531" i="11"/>
  <c r="AB531" i="11"/>
  <c r="AA531" i="11"/>
  <c r="Z531" i="11"/>
  <c r="Y531" i="11"/>
  <c r="U531" i="11" s="1"/>
  <c r="X531" i="11"/>
  <c r="W531" i="11"/>
  <c r="Q531" i="11"/>
  <c r="AF530" i="11"/>
  <c r="AB530" i="11"/>
  <c r="AA530" i="11"/>
  <c r="Z530" i="11"/>
  <c r="Y530" i="11" s="1"/>
  <c r="U530" i="11" s="1"/>
  <c r="X530" i="11"/>
  <c r="W530" i="11"/>
  <c r="Q530" i="11"/>
  <c r="P530" i="11"/>
  <c r="P531" i="11" s="1"/>
  <c r="P532" i="11" s="1"/>
  <c r="P533" i="11" s="1"/>
  <c r="P534" i="11" s="1"/>
  <c r="AF529" i="11"/>
  <c r="AB529" i="11"/>
  <c r="AA529" i="11"/>
  <c r="Z529" i="11"/>
  <c r="Y529" i="11"/>
  <c r="U529" i="11" s="1"/>
  <c r="X529" i="11"/>
  <c r="W529" i="11"/>
  <c r="Q529" i="11"/>
  <c r="AF528" i="11"/>
  <c r="AB528" i="11"/>
  <c r="AA528" i="11"/>
  <c r="Z528" i="11"/>
  <c r="Y528" i="11" s="1"/>
  <c r="X528" i="11"/>
  <c r="W528" i="11"/>
  <c r="Q528" i="11"/>
  <c r="AF527" i="11"/>
  <c r="AB527" i="11"/>
  <c r="AA527" i="11"/>
  <c r="Z527" i="11"/>
  <c r="Y527" i="11"/>
  <c r="X527" i="11"/>
  <c r="W527" i="11"/>
  <c r="Q527" i="11"/>
  <c r="AF526" i="11"/>
  <c r="AB526" i="11"/>
  <c r="AA526" i="11"/>
  <c r="Z526" i="11"/>
  <c r="Y526" i="11" s="1"/>
  <c r="X526" i="11"/>
  <c r="W526" i="11"/>
  <c r="Q526" i="11"/>
  <c r="P526" i="11"/>
  <c r="P527" i="11" s="1"/>
  <c r="P528" i="11" s="1"/>
  <c r="P529" i="11" s="1"/>
  <c r="AF525" i="11"/>
  <c r="AB525" i="11"/>
  <c r="AA525" i="11"/>
  <c r="Z525" i="11"/>
  <c r="Y525" i="11"/>
  <c r="U525" i="11" s="1"/>
  <c r="X525" i="11"/>
  <c r="W525" i="11"/>
  <c r="Q525" i="11"/>
  <c r="P525" i="11"/>
  <c r="AF524" i="11"/>
  <c r="AB524" i="11"/>
  <c r="AA524" i="11"/>
  <c r="Z524" i="11"/>
  <c r="Y524" i="11" s="1"/>
  <c r="X524" i="11"/>
  <c r="W524" i="11"/>
  <c r="Q524" i="11"/>
  <c r="AF523" i="11"/>
  <c r="AB523" i="11"/>
  <c r="AA523" i="11"/>
  <c r="Z523" i="11"/>
  <c r="Y523" i="11"/>
  <c r="U523" i="11" s="1"/>
  <c r="X523" i="11"/>
  <c r="W523" i="11"/>
  <c r="Q523" i="11"/>
  <c r="AF522" i="11"/>
  <c r="AB522" i="11"/>
  <c r="AA522" i="11"/>
  <c r="Z522" i="11"/>
  <c r="Y522" i="11" s="1"/>
  <c r="X522" i="11"/>
  <c r="W522" i="11"/>
  <c r="Q522" i="11"/>
  <c r="AF521" i="11"/>
  <c r="AB521" i="11"/>
  <c r="AA521" i="11"/>
  <c r="Z521" i="11"/>
  <c r="Y521" i="11"/>
  <c r="U521" i="11" s="1"/>
  <c r="X521" i="11"/>
  <c r="W521" i="11"/>
  <c r="Q521" i="11"/>
  <c r="AF520" i="11"/>
  <c r="AB520" i="11"/>
  <c r="AA520" i="11"/>
  <c r="Z520" i="11"/>
  <c r="Y520" i="11" s="1"/>
  <c r="U520" i="11" s="1"/>
  <c r="X520" i="11"/>
  <c r="W520" i="11"/>
  <c r="Q520" i="11"/>
  <c r="P520" i="11"/>
  <c r="P521" i="11" s="1"/>
  <c r="P522" i="11" s="1"/>
  <c r="P523" i="11" s="1"/>
  <c r="P524" i="11" s="1"/>
  <c r="AF519" i="11"/>
  <c r="AB519" i="11"/>
  <c r="AA519" i="11"/>
  <c r="Z519" i="11"/>
  <c r="Y519" i="11"/>
  <c r="U519" i="11" s="1"/>
  <c r="X519" i="11"/>
  <c r="W519" i="11"/>
  <c r="Q519" i="11"/>
  <c r="AF518" i="11"/>
  <c r="AB518" i="11"/>
  <c r="AA518" i="11"/>
  <c r="Z518" i="11"/>
  <c r="Y518" i="11" s="1"/>
  <c r="X518" i="11"/>
  <c r="W518" i="11"/>
  <c r="Q518" i="11"/>
  <c r="P518" i="11"/>
  <c r="P519" i="11" s="1"/>
  <c r="AF517" i="11"/>
  <c r="AB517" i="11"/>
  <c r="AA517" i="11"/>
  <c r="Z517" i="11"/>
  <c r="Y517" i="11"/>
  <c r="X517" i="11"/>
  <c r="W517" i="11"/>
  <c r="Q517" i="11"/>
  <c r="AF516" i="11"/>
  <c r="AB516" i="11"/>
  <c r="AA516" i="11"/>
  <c r="Z516" i="11"/>
  <c r="Y516" i="11" s="1"/>
  <c r="X516" i="11"/>
  <c r="W516" i="11"/>
  <c r="Q516" i="11"/>
  <c r="P516" i="11"/>
  <c r="P517" i="11" s="1"/>
  <c r="AF515" i="11"/>
  <c r="AB515" i="11"/>
  <c r="AA515" i="11"/>
  <c r="Z515" i="11"/>
  <c r="Y515" i="11"/>
  <c r="U515" i="11" s="1"/>
  <c r="X515" i="11"/>
  <c r="W515" i="11"/>
  <c r="Q515" i="11"/>
  <c r="P515" i="11"/>
  <c r="AF514" i="11"/>
  <c r="AB514" i="11"/>
  <c r="AA514" i="11"/>
  <c r="Z514" i="11"/>
  <c r="Y514" i="11" s="1"/>
  <c r="X514" i="11"/>
  <c r="W514" i="11"/>
  <c r="Q514" i="11"/>
  <c r="P514" i="11"/>
  <c r="AF513" i="11"/>
  <c r="AB513" i="11"/>
  <c r="AA513" i="11"/>
  <c r="Z513" i="11"/>
  <c r="Y513" i="11"/>
  <c r="U513" i="11" s="1"/>
  <c r="X513" i="11"/>
  <c r="W513" i="11"/>
  <c r="Q513" i="11"/>
  <c r="AF512" i="11"/>
  <c r="AB512" i="11"/>
  <c r="AA512" i="11"/>
  <c r="Z512" i="11"/>
  <c r="Y512" i="11" s="1"/>
  <c r="X512" i="11"/>
  <c r="W512" i="11"/>
  <c r="Q512" i="11"/>
  <c r="AF511" i="11"/>
  <c r="AB511" i="11"/>
  <c r="AA511" i="11"/>
  <c r="Z511" i="11"/>
  <c r="Y511" i="11"/>
  <c r="U511" i="11" s="1"/>
  <c r="X511" i="11"/>
  <c r="W511" i="11"/>
  <c r="Q511" i="11"/>
  <c r="AF510" i="11"/>
  <c r="AB510" i="11"/>
  <c r="AA510" i="11"/>
  <c r="Z510" i="11"/>
  <c r="Y510" i="11" s="1"/>
  <c r="U510" i="11" s="1"/>
  <c r="X510" i="11"/>
  <c r="W510" i="11"/>
  <c r="Q510" i="11"/>
  <c r="P510" i="11"/>
  <c r="P511" i="11" s="1"/>
  <c r="P512" i="11" s="1"/>
  <c r="P513" i="11" s="1"/>
  <c r="AF509" i="11"/>
  <c r="AB509" i="11"/>
  <c r="AA509" i="11"/>
  <c r="Z509" i="11"/>
  <c r="Y509" i="11"/>
  <c r="U509" i="11" s="1"/>
  <c r="X509" i="11"/>
  <c r="W509" i="11"/>
  <c r="Q509" i="11"/>
  <c r="AF508" i="11"/>
  <c r="AB508" i="11"/>
  <c r="AA508" i="11"/>
  <c r="Z508" i="11"/>
  <c r="Y508" i="11" s="1"/>
  <c r="X508" i="11"/>
  <c r="W508" i="11"/>
  <c r="Q508" i="11"/>
  <c r="AF507" i="11"/>
  <c r="AB507" i="11"/>
  <c r="AA507" i="11"/>
  <c r="Z507" i="11"/>
  <c r="Y507" i="11"/>
  <c r="X507" i="11"/>
  <c r="W507" i="11"/>
  <c r="Q507" i="11"/>
  <c r="AF506" i="11"/>
  <c r="AB506" i="11"/>
  <c r="AA506" i="11"/>
  <c r="Z506" i="11"/>
  <c r="Y506" i="11" s="1"/>
  <c r="X506" i="11"/>
  <c r="W506" i="11"/>
  <c r="U506" i="11"/>
  <c r="Q506" i="11"/>
  <c r="P506" i="11"/>
  <c r="P507" i="11" s="1"/>
  <c r="P508" i="11" s="1"/>
  <c r="P509" i="11" s="1"/>
  <c r="AF505" i="11"/>
  <c r="AB505" i="11"/>
  <c r="AA505" i="11"/>
  <c r="Z505" i="11"/>
  <c r="Y505" i="11"/>
  <c r="U505" i="11" s="1"/>
  <c r="X505" i="11"/>
  <c r="W505" i="11"/>
  <c r="Q505" i="11"/>
  <c r="P505" i="11"/>
  <c r="AF504" i="11"/>
  <c r="AB504" i="11"/>
  <c r="AA504" i="11"/>
  <c r="Z504" i="11"/>
  <c r="Y504" i="11" s="1"/>
  <c r="X504" i="11"/>
  <c r="W504" i="11"/>
  <c r="Q504" i="11"/>
  <c r="AF503" i="11"/>
  <c r="AB503" i="11"/>
  <c r="AA503" i="11"/>
  <c r="Z503" i="11"/>
  <c r="Y503" i="11"/>
  <c r="U503" i="11" s="1"/>
  <c r="X503" i="11"/>
  <c r="W503" i="11"/>
  <c r="Q503" i="11"/>
  <c r="AF502" i="11"/>
  <c r="AB502" i="11"/>
  <c r="AA502" i="11"/>
  <c r="Z502" i="11"/>
  <c r="Y502" i="11" s="1"/>
  <c r="X502" i="11"/>
  <c r="W502" i="11"/>
  <c r="Q502" i="11"/>
  <c r="P502" i="11"/>
  <c r="P503" i="11" s="1"/>
  <c r="P504" i="11" s="1"/>
  <c r="AF501" i="11"/>
  <c r="AB501" i="11"/>
  <c r="AA501" i="11"/>
  <c r="Z501" i="11"/>
  <c r="Y501" i="11"/>
  <c r="U501" i="11" s="1"/>
  <c r="X501" i="11"/>
  <c r="W501" i="11"/>
  <c r="Q501" i="11"/>
  <c r="AF500" i="11"/>
  <c r="AB500" i="11"/>
  <c r="AA500" i="11"/>
  <c r="Z500" i="11"/>
  <c r="Y500" i="11" s="1"/>
  <c r="U500" i="11" s="1"/>
  <c r="X500" i="11"/>
  <c r="W500" i="11"/>
  <c r="Q500" i="11"/>
  <c r="P500" i="11"/>
  <c r="P501" i="11" s="1"/>
  <c r="AF499" i="11"/>
  <c r="AB499" i="11"/>
  <c r="AA499" i="11"/>
  <c r="Z499" i="11"/>
  <c r="Y499" i="11"/>
  <c r="U499" i="11" s="1"/>
  <c r="X499" i="11"/>
  <c r="W499" i="11"/>
  <c r="Q499" i="11"/>
  <c r="AF498" i="11"/>
  <c r="AB498" i="11"/>
  <c r="AA498" i="11"/>
  <c r="Z498" i="11"/>
  <c r="Y498" i="11" s="1"/>
  <c r="X498" i="11"/>
  <c r="W498" i="11"/>
  <c r="U498" i="11"/>
  <c r="Q498" i="11"/>
  <c r="AF497" i="11"/>
  <c r="AB497" i="11"/>
  <c r="AA497" i="11"/>
  <c r="Z497" i="11"/>
  <c r="Y497" i="11"/>
  <c r="X497" i="11"/>
  <c r="W497" i="11"/>
  <c r="Q497" i="11"/>
  <c r="AF496" i="11"/>
  <c r="AB496" i="11"/>
  <c r="AA496" i="11"/>
  <c r="Z496" i="11"/>
  <c r="Y496" i="11" s="1"/>
  <c r="X496" i="11"/>
  <c r="W496" i="11"/>
  <c r="U496" i="11"/>
  <c r="Q496" i="11"/>
  <c r="P496" i="11"/>
  <c r="P497" i="11" s="1"/>
  <c r="P498" i="11" s="1"/>
  <c r="P499" i="11" s="1"/>
  <c r="AF495" i="11"/>
  <c r="AB495" i="11"/>
  <c r="AA495" i="11"/>
  <c r="Z495" i="11"/>
  <c r="Y495" i="11"/>
  <c r="U495" i="11" s="1"/>
  <c r="X495" i="11"/>
  <c r="W495" i="11"/>
  <c r="Q495" i="11"/>
  <c r="P495" i="11"/>
  <c r="AF494" i="11"/>
  <c r="AB494" i="11"/>
  <c r="AA494" i="11"/>
  <c r="Z494" i="11"/>
  <c r="Y494" i="11" s="1"/>
  <c r="X494" i="11"/>
  <c r="W494" i="11"/>
  <c r="Q494" i="11"/>
  <c r="AF493" i="11"/>
  <c r="AB493" i="11"/>
  <c r="AA493" i="11"/>
  <c r="Z493" i="11"/>
  <c r="Y493" i="11"/>
  <c r="U493" i="11" s="1"/>
  <c r="X493" i="11"/>
  <c r="W493" i="11"/>
  <c r="Q493" i="11"/>
  <c r="AF492" i="11"/>
  <c r="AB492" i="11"/>
  <c r="AA492" i="11"/>
  <c r="Z492" i="11"/>
  <c r="Y492" i="11" s="1"/>
  <c r="X492" i="11"/>
  <c r="W492" i="11"/>
  <c r="Q492" i="11"/>
  <c r="AF491" i="11"/>
  <c r="AB491" i="11"/>
  <c r="AA491" i="11"/>
  <c r="Z491" i="11"/>
  <c r="Y491" i="11"/>
  <c r="U491" i="11" s="1"/>
  <c r="X491" i="11"/>
  <c r="W491" i="11"/>
  <c r="Q491" i="11"/>
  <c r="AF490" i="11"/>
  <c r="AB490" i="11"/>
  <c r="AA490" i="11"/>
  <c r="Z490" i="11"/>
  <c r="Y490" i="11" s="1"/>
  <c r="U490" i="11" s="1"/>
  <c r="X490" i="11"/>
  <c r="W490" i="11"/>
  <c r="Q490" i="11"/>
  <c r="P490" i="11"/>
  <c r="P491" i="11" s="1"/>
  <c r="P492" i="11" s="1"/>
  <c r="P493" i="11" s="1"/>
  <c r="P494" i="11" s="1"/>
  <c r="AF489" i="11"/>
  <c r="AB489" i="11"/>
  <c r="AA489" i="11"/>
  <c r="Z489" i="11"/>
  <c r="Y489" i="11"/>
  <c r="U489" i="11" s="1"/>
  <c r="X489" i="11"/>
  <c r="W489" i="11"/>
  <c r="Q489" i="11"/>
  <c r="AF488" i="11"/>
  <c r="AB488" i="11"/>
  <c r="AA488" i="11"/>
  <c r="Z488" i="11"/>
  <c r="Y488" i="11" s="1"/>
  <c r="X488" i="11"/>
  <c r="W488" i="11"/>
  <c r="Q488" i="11"/>
  <c r="P488" i="11"/>
  <c r="P489" i="11" s="1"/>
  <c r="AF487" i="11"/>
  <c r="AB487" i="11"/>
  <c r="AA487" i="11"/>
  <c r="Z487" i="11"/>
  <c r="Y487" i="11"/>
  <c r="X487" i="11"/>
  <c r="W487" i="11"/>
  <c r="Q487" i="11"/>
  <c r="AF486" i="11"/>
  <c r="AB486" i="11"/>
  <c r="AA486" i="11"/>
  <c r="Z486" i="11"/>
  <c r="Y486" i="11" s="1"/>
  <c r="X486" i="11"/>
  <c r="W486" i="11"/>
  <c r="Q486" i="11"/>
  <c r="AF485" i="11"/>
  <c r="AB485" i="11"/>
  <c r="AA485" i="11"/>
  <c r="Z485" i="11"/>
  <c r="Y485" i="11" s="1"/>
  <c r="U485" i="11" s="1"/>
  <c r="X485" i="11"/>
  <c r="W485" i="11"/>
  <c r="Q485" i="11"/>
  <c r="P485" i="11"/>
  <c r="P486" i="11" s="1"/>
  <c r="P487" i="11" s="1"/>
  <c r="AF484" i="11"/>
  <c r="AB484" i="11"/>
  <c r="AA484" i="11"/>
  <c r="Z484" i="11"/>
  <c r="Y484" i="11" s="1"/>
  <c r="X484" i="11"/>
  <c r="W484" i="11" s="1"/>
  <c r="U484" i="11"/>
  <c r="Q484" i="11"/>
  <c r="AF483" i="11"/>
  <c r="AB483" i="11"/>
  <c r="AA483" i="11"/>
  <c r="Z483" i="11"/>
  <c r="Y483" i="11" s="1"/>
  <c r="X483" i="11"/>
  <c r="W483" i="11" s="1"/>
  <c r="U483" i="11"/>
  <c r="Q483" i="11"/>
  <c r="AF482" i="11"/>
  <c r="AB482" i="11"/>
  <c r="AA482" i="11"/>
  <c r="Z482" i="11"/>
  <c r="Y482" i="11" s="1"/>
  <c r="X482" i="11"/>
  <c r="W482" i="11" s="1"/>
  <c r="Q482" i="11"/>
  <c r="AF481" i="11"/>
  <c r="AB481" i="11"/>
  <c r="AA481" i="11"/>
  <c r="Z481" i="11"/>
  <c r="Y481" i="11" s="1"/>
  <c r="X481" i="11"/>
  <c r="W481" i="11" s="1"/>
  <c r="U481" i="11"/>
  <c r="Q481" i="11"/>
  <c r="AF480" i="11"/>
  <c r="AB480" i="11"/>
  <c r="AA480" i="11"/>
  <c r="Z480" i="11"/>
  <c r="Y480" i="11" s="1"/>
  <c r="X480" i="11"/>
  <c r="W480" i="11" s="1"/>
  <c r="U480" i="11"/>
  <c r="Q480" i="11"/>
  <c r="P480" i="11"/>
  <c r="P481" i="11" s="1"/>
  <c r="P482" i="11" s="1"/>
  <c r="P483" i="11" s="1"/>
  <c r="P484" i="11" s="1"/>
  <c r="AF479" i="11"/>
  <c r="AB479" i="11"/>
  <c r="AA479" i="11"/>
  <c r="Z479" i="11"/>
  <c r="Y479" i="11" s="1"/>
  <c r="U479" i="11" s="1"/>
  <c r="X479" i="11"/>
  <c r="W479" i="11"/>
  <c r="Q479" i="11"/>
  <c r="AF478" i="11"/>
  <c r="AB478" i="11"/>
  <c r="AA478" i="11"/>
  <c r="Z478" i="11"/>
  <c r="Y478" i="11" s="1"/>
  <c r="U478" i="11" s="1"/>
  <c r="X478" i="11"/>
  <c r="W478" i="11"/>
  <c r="Q478" i="11"/>
  <c r="AF477" i="11"/>
  <c r="AB477" i="11"/>
  <c r="AA477" i="11"/>
  <c r="Z477" i="11"/>
  <c r="Y477" i="11" s="1"/>
  <c r="X477" i="11"/>
  <c r="W477" i="11"/>
  <c r="Q477" i="11"/>
  <c r="AF476" i="11"/>
  <c r="AB476" i="11"/>
  <c r="AA476" i="11"/>
  <c r="Z476" i="11"/>
  <c r="Y476" i="11" s="1"/>
  <c r="U476" i="11" s="1"/>
  <c r="X476" i="11"/>
  <c r="W476" i="11"/>
  <c r="Q476" i="11"/>
  <c r="AF475" i="11"/>
  <c r="AB475" i="11"/>
  <c r="AA475" i="11"/>
  <c r="Z475" i="11"/>
  <c r="Y475" i="11" s="1"/>
  <c r="U475" i="11" s="1"/>
  <c r="X475" i="11"/>
  <c r="W475" i="11"/>
  <c r="Q475" i="11"/>
  <c r="P475" i="11"/>
  <c r="P476" i="11" s="1"/>
  <c r="P477" i="11" s="1"/>
  <c r="P478" i="11" s="1"/>
  <c r="P479" i="11" s="1"/>
  <c r="AF474" i="11"/>
  <c r="AB474" i="11"/>
  <c r="AA474" i="11"/>
  <c r="Z474" i="11"/>
  <c r="Y474" i="11" s="1"/>
  <c r="X474" i="11"/>
  <c r="W474" i="11" s="1"/>
  <c r="U474" i="11"/>
  <c r="Q474" i="11"/>
  <c r="AF473" i="11"/>
  <c r="AB473" i="11"/>
  <c r="AA473" i="11"/>
  <c r="Z473" i="11"/>
  <c r="Y473" i="11" s="1"/>
  <c r="X473" i="11"/>
  <c r="W473" i="11" s="1"/>
  <c r="U473" i="11"/>
  <c r="Q473" i="11"/>
  <c r="AF472" i="11"/>
  <c r="AB472" i="11"/>
  <c r="AA472" i="11"/>
  <c r="Z472" i="11"/>
  <c r="Y472" i="11" s="1"/>
  <c r="X472" i="11"/>
  <c r="W472" i="11" s="1"/>
  <c r="Q472" i="11"/>
  <c r="AF471" i="11"/>
  <c r="AB471" i="11"/>
  <c r="AA471" i="11"/>
  <c r="Z471" i="11"/>
  <c r="Y471" i="11" s="1"/>
  <c r="X471" i="11"/>
  <c r="W471" i="11" s="1"/>
  <c r="U471" i="11"/>
  <c r="Q471" i="11"/>
  <c r="AF470" i="11"/>
  <c r="AB470" i="11"/>
  <c r="AA470" i="11"/>
  <c r="Z470" i="11"/>
  <c r="Y470" i="11" s="1"/>
  <c r="X470" i="11"/>
  <c r="W470" i="11" s="1"/>
  <c r="U470" i="11"/>
  <c r="Q470" i="11"/>
  <c r="P470" i="11"/>
  <c r="P471" i="11" s="1"/>
  <c r="P472" i="11" s="1"/>
  <c r="P473" i="11" s="1"/>
  <c r="P474" i="11" s="1"/>
  <c r="AF469" i="11"/>
  <c r="AB469" i="11"/>
  <c r="AA469" i="11"/>
  <c r="Z469" i="11"/>
  <c r="Y469" i="11" s="1"/>
  <c r="U469" i="11" s="1"/>
  <c r="X469" i="11"/>
  <c r="W469" i="11"/>
  <c r="Q469" i="11"/>
  <c r="AF468" i="11"/>
  <c r="AB468" i="11"/>
  <c r="AA468" i="11"/>
  <c r="Z468" i="11"/>
  <c r="Y468" i="11" s="1"/>
  <c r="U468" i="11" s="1"/>
  <c r="X468" i="11"/>
  <c r="W468" i="11"/>
  <c r="Q468" i="11"/>
  <c r="AF467" i="11"/>
  <c r="AB467" i="11"/>
  <c r="AA467" i="11"/>
  <c r="Z467" i="11"/>
  <c r="Y467" i="11" s="1"/>
  <c r="X467" i="11"/>
  <c r="W467" i="11"/>
  <c r="Q467" i="11"/>
  <c r="AF466" i="11"/>
  <c r="AB466" i="11"/>
  <c r="AA466" i="11"/>
  <c r="Z466" i="11"/>
  <c r="Y466" i="11" s="1"/>
  <c r="U466" i="11" s="1"/>
  <c r="X466" i="11"/>
  <c r="W466" i="11"/>
  <c r="Q466" i="11"/>
  <c r="AF465" i="11"/>
  <c r="AB465" i="11"/>
  <c r="AA465" i="11"/>
  <c r="Z465" i="11"/>
  <c r="Y465" i="11" s="1"/>
  <c r="U465" i="11" s="1"/>
  <c r="X465" i="11"/>
  <c r="W465" i="11"/>
  <c r="Q465" i="11"/>
  <c r="P465" i="11"/>
  <c r="P466" i="11" s="1"/>
  <c r="P467" i="11" s="1"/>
  <c r="P468" i="11" s="1"/>
  <c r="P469" i="11" s="1"/>
  <c r="AF464" i="11"/>
  <c r="AB464" i="11"/>
  <c r="AA464" i="11"/>
  <c r="Z464" i="11"/>
  <c r="Y464" i="11" s="1"/>
  <c r="X464" i="11"/>
  <c r="W464" i="11" s="1"/>
  <c r="U464" i="11"/>
  <c r="Q464" i="11"/>
  <c r="AF463" i="11"/>
  <c r="AB463" i="11"/>
  <c r="AA463" i="11"/>
  <c r="Z463" i="11"/>
  <c r="Y463" i="11" s="1"/>
  <c r="X463" i="11"/>
  <c r="W463" i="11" s="1"/>
  <c r="U463" i="11"/>
  <c r="Q463" i="11"/>
  <c r="AF462" i="11"/>
  <c r="AB462" i="11"/>
  <c r="AA462" i="11"/>
  <c r="Z462" i="11"/>
  <c r="Y462" i="11" s="1"/>
  <c r="X462" i="11"/>
  <c r="W462" i="11" s="1"/>
  <c r="Q462" i="11"/>
  <c r="AF461" i="11"/>
  <c r="AB461" i="11"/>
  <c r="AA461" i="11"/>
  <c r="Z461" i="11"/>
  <c r="Y461" i="11" s="1"/>
  <c r="X461" i="11"/>
  <c r="W461" i="11" s="1"/>
  <c r="U461" i="11"/>
  <c r="Q461" i="11"/>
  <c r="AF460" i="11"/>
  <c r="AB460" i="11"/>
  <c r="AA460" i="11"/>
  <c r="Z460" i="11"/>
  <c r="Y460" i="11" s="1"/>
  <c r="X460" i="11"/>
  <c r="W460" i="11" s="1"/>
  <c r="U460" i="11"/>
  <c r="S461" i="11"/>
  <c r="S462" i="11" s="1"/>
  <c r="S463" i="11" s="1"/>
  <c r="S464" i="11" s="1"/>
  <c r="Q460" i="11"/>
  <c r="P460" i="11"/>
  <c r="P461" i="11" s="1"/>
  <c r="P462" i="11" s="1"/>
  <c r="P463" i="11" s="1"/>
  <c r="P464" i="11" s="1"/>
  <c r="R454" i="11"/>
  <c r="R456" i="11"/>
  <c r="AF456" i="11"/>
  <c r="AB456" i="11"/>
  <c r="AA456" i="11"/>
  <c r="Z456" i="11"/>
  <c r="Y456" i="11" s="1"/>
  <c r="U456" i="11" s="1"/>
  <c r="X456" i="11"/>
  <c r="W456" i="11" s="1"/>
  <c r="Q456" i="11"/>
  <c r="AF455" i="11"/>
  <c r="AB455" i="11"/>
  <c r="AA455" i="11"/>
  <c r="Z455" i="11"/>
  <c r="Y455" i="11" s="1"/>
  <c r="U455" i="11" s="1"/>
  <c r="X455" i="11"/>
  <c r="W455" i="11" s="1"/>
  <c r="Q455" i="11"/>
  <c r="R455" i="11" s="1"/>
  <c r="AF454" i="11"/>
  <c r="AB454" i="11"/>
  <c r="AA454" i="11"/>
  <c r="Z454" i="11"/>
  <c r="Y454" i="11" s="1"/>
  <c r="X454" i="11"/>
  <c r="W454" i="11" s="1"/>
  <c r="Q454" i="11"/>
  <c r="AF453" i="11"/>
  <c r="AB453" i="11"/>
  <c r="AA453" i="11"/>
  <c r="Z453" i="11"/>
  <c r="Y453" i="11" s="1"/>
  <c r="U453" i="11" s="1"/>
  <c r="X453" i="11"/>
  <c r="W453" i="11" s="1"/>
  <c r="Q453" i="11"/>
  <c r="R453" i="11" s="1"/>
  <c r="AF452" i="11"/>
  <c r="AB452" i="11"/>
  <c r="AA452" i="11"/>
  <c r="Z452" i="11"/>
  <c r="Y452" i="11" s="1"/>
  <c r="U452" i="11" s="1"/>
  <c r="X452" i="11"/>
  <c r="W452" i="11" s="1"/>
  <c r="Q452" i="11"/>
  <c r="P452" i="11"/>
  <c r="P453" i="11" s="1"/>
  <c r="P454" i="11" s="1"/>
  <c r="P455" i="11" s="1"/>
  <c r="P456" i="11" s="1"/>
  <c r="AF451" i="11"/>
  <c r="AB451" i="11"/>
  <c r="AA451" i="11"/>
  <c r="Z451" i="11"/>
  <c r="Y451" i="11" s="1"/>
  <c r="U451" i="11" s="1"/>
  <c r="X451" i="11"/>
  <c r="W451" i="11" s="1"/>
  <c r="Q451" i="11"/>
  <c r="R451" i="11" s="1"/>
  <c r="AF450" i="11"/>
  <c r="AB450" i="11"/>
  <c r="AA450" i="11"/>
  <c r="Z450" i="11"/>
  <c r="Y450" i="11" s="1"/>
  <c r="U450" i="11" s="1"/>
  <c r="X450" i="11"/>
  <c r="W450" i="11" s="1"/>
  <c r="Q450" i="11"/>
  <c r="R450" i="11" s="1"/>
  <c r="AF449" i="11"/>
  <c r="AB449" i="11"/>
  <c r="AA449" i="11"/>
  <c r="Z449" i="11"/>
  <c r="Y449" i="11" s="1"/>
  <c r="X449" i="11"/>
  <c r="W449" i="11" s="1"/>
  <c r="Q449" i="11"/>
  <c r="R449" i="11" s="1"/>
  <c r="AF448" i="11"/>
  <c r="AB448" i="11"/>
  <c r="AA448" i="11"/>
  <c r="Z448" i="11"/>
  <c r="Y448" i="11" s="1"/>
  <c r="X448" i="11"/>
  <c r="W448" i="11" s="1"/>
  <c r="U448" i="11"/>
  <c r="Q448" i="11"/>
  <c r="R448" i="11" s="1"/>
  <c r="AF447" i="11"/>
  <c r="AB447" i="11"/>
  <c r="AA447" i="11"/>
  <c r="Z447" i="11"/>
  <c r="Y447" i="11" s="1"/>
  <c r="U447" i="11" s="1"/>
  <c r="X447" i="11"/>
  <c r="W447" i="11" s="1"/>
  <c r="Q447" i="11"/>
  <c r="P447" i="11"/>
  <c r="P448" i="11" s="1"/>
  <c r="P449" i="11" s="1"/>
  <c r="P450" i="11" s="1"/>
  <c r="P451" i="11" s="1"/>
  <c r="AF446" i="11"/>
  <c r="AB446" i="11"/>
  <c r="AA446" i="11"/>
  <c r="Z446" i="11"/>
  <c r="Y446" i="11" s="1"/>
  <c r="U446" i="11" s="1"/>
  <c r="X446" i="11"/>
  <c r="W446" i="11" s="1"/>
  <c r="Q446" i="11"/>
  <c r="R446" i="11" s="1"/>
  <c r="AF445" i="11"/>
  <c r="AB445" i="11"/>
  <c r="AA445" i="11"/>
  <c r="Z445" i="11"/>
  <c r="Y445" i="11" s="1"/>
  <c r="U445" i="11" s="1"/>
  <c r="X445" i="11"/>
  <c r="W445" i="11" s="1"/>
  <c r="Q445" i="11"/>
  <c r="R445" i="11" s="1"/>
  <c r="AF444" i="11"/>
  <c r="AB444" i="11"/>
  <c r="AA444" i="11"/>
  <c r="Z444" i="11"/>
  <c r="Y444" i="11" s="1"/>
  <c r="X444" i="11"/>
  <c r="W444" i="11" s="1"/>
  <c r="Q444" i="11"/>
  <c r="R444" i="11" s="1"/>
  <c r="AF443" i="11"/>
  <c r="AB443" i="11"/>
  <c r="AA443" i="11"/>
  <c r="Z443" i="11"/>
  <c r="Y443" i="11" s="1"/>
  <c r="U443" i="11" s="1"/>
  <c r="X443" i="11"/>
  <c r="W443" i="11" s="1"/>
  <c r="Q443" i="11"/>
  <c r="R443" i="11" s="1"/>
  <c r="AF442" i="11"/>
  <c r="AB442" i="11"/>
  <c r="AA442" i="11"/>
  <c r="Z442" i="11"/>
  <c r="Y442" i="11" s="1"/>
  <c r="U442" i="11" s="1"/>
  <c r="X442" i="11"/>
  <c r="W442" i="11" s="1"/>
  <c r="Q442" i="11"/>
  <c r="P442" i="11"/>
  <c r="P443" i="11" s="1"/>
  <c r="P444" i="11" s="1"/>
  <c r="P445" i="11" s="1"/>
  <c r="P446" i="11" s="1"/>
  <c r="AF441" i="11"/>
  <c r="AB441" i="11"/>
  <c r="AA441" i="11"/>
  <c r="Z441" i="11"/>
  <c r="Y441" i="11" s="1"/>
  <c r="U441" i="11" s="1"/>
  <c r="X441" i="11"/>
  <c r="W441" i="11" s="1"/>
  <c r="Q441" i="11"/>
  <c r="R441" i="11" s="1"/>
  <c r="AF440" i="11"/>
  <c r="AB440" i="11"/>
  <c r="AA440" i="11"/>
  <c r="Z440" i="11"/>
  <c r="Y440" i="11" s="1"/>
  <c r="U440" i="11" s="1"/>
  <c r="X440" i="11"/>
  <c r="W440" i="11" s="1"/>
  <c r="Q440" i="11"/>
  <c r="R440" i="11" s="1"/>
  <c r="AF439" i="11"/>
  <c r="AB439" i="11"/>
  <c r="AA439" i="11"/>
  <c r="Z439" i="11"/>
  <c r="Y439" i="11" s="1"/>
  <c r="X439" i="11"/>
  <c r="W439" i="11" s="1"/>
  <c r="Q439" i="11"/>
  <c r="R439" i="11" s="1"/>
  <c r="AF438" i="11"/>
  <c r="AB438" i="11"/>
  <c r="AA438" i="11"/>
  <c r="Z438" i="11"/>
  <c r="Y438" i="11" s="1"/>
  <c r="U438" i="11" s="1"/>
  <c r="X438" i="11"/>
  <c r="W438" i="11" s="1"/>
  <c r="Q438" i="11"/>
  <c r="R438" i="11" s="1"/>
  <c r="AF437" i="11"/>
  <c r="AB437" i="11"/>
  <c r="AA437" i="11"/>
  <c r="Z437" i="11"/>
  <c r="Y437" i="11" s="1"/>
  <c r="U437" i="11" s="1"/>
  <c r="X437" i="11"/>
  <c r="W437" i="11" s="1"/>
  <c r="Q437" i="11"/>
  <c r="P437" i="11"/>
  <c r="P438" i="11" s="1"/>
  <c r="P439" i="11" s="1"/>
  <c r="P440" i="11" s="1"/>
  <c r="P441" i="11" s="1"/>
  <c r="AF436" i="11"/>
  <c r="AB436" i="11"/>
  <c r="AA436" i="11"/>
  <c r="Z436" i="11"/>
  <c r="Y436" i="11"/>
  <c r="U436" i="11" s="1"/>
  <c r="X436" i="11"/>
  <c r="W436" i="11" s="1"/>
  <c r="Q436" i="11"/>
  <c r="R436" i="11" s="1"/>
  <c r="AF435" i="11"/>
  <c r="AB435" i="11"/>
  <c r="AA435" i="11"/>
  <c r="Z435" i="11"/>
  <c r="Y435" i="11"/>
  <c r="U435" i="11" s="1"/>
  <c r="X435" i="11"/>
  <c r="W435" i="11" s="1"/>
  <c r="Q435" i="11"/>
  <c r="AF434" i="11"/>
  <c r="AB434" i="11"/>
  <c r="AA434" i="11"/>
  <c r="Z434" i="11"/>
  <c r="Y434" i="11" s="1"/>
  <c r="X434" i="11"/>
  <c r="W434" i="11" s="1"/>
  <c r="Q434" i="11"/>
  <c r="R434" i="11" s="1"/>
  <c r="AF433" i="11"/>
  <c r="AB433" i="11"/>
  <c r="AA433" i="11"/>
  <c r="Z433" i="11"/>
  <c r="Y433" i="11" s="1"/>
  <c r="X433" i="11"/>
  <c r="W433" i="11" s="1"/>
  <c r="U433" i="11"/>
  <c r="Q433" i="11"/>
  <c r="R433" i="11" s="1"/>
  <c r="AF432" i="11"/>
  <c r="AB432" i="11"/>
  <c r="AA432" i="11"/>
  <c r="Z432" i="11"/>
  <c r="Y432" i="11"/>
  <c r="U432" i="11" s="1"/>
  <c r="X432" i="11"/>
  <c r="W432" i="11" s="1"/>
  <c r="Q432" i="11"/>
  <c r="P432" i="11"/>
  <c r="P433" i="11" s="1"/>
  <c r="P434" i="11" s="1"/>
  <c r="P435" i="11" s="1"/>
  <c r="P436" i="11" s="1"/>
  <c r="AF431" i="11"/>
  <c r="AB431" i="11"/>
  <c r="AA431" i="11"/>
  <c r="Z431" i="11"/>
  <c r="Y431" i="11" s="1"/>
  <c r="X431" i="11"/>
  <c r="W431" i="11" s="1"/>
  <c r="Q431" i="11"/>
  <c r="AF430" i="11"/>
  <c r="AB430" i="11"/>
  <c r="AA430" i="11"/>
  <c r="Z430" i="11"/>
  <c r="Y430" i="11" s="1"/>
  <c r="X430" i="11"/>
  <c r="W430" i="11" s="1"/>
  <c r="Q430" i="11"/>
  <c r="AF429" i="11"/>
  <c r="AB429" i="11"/>
  <c r="AA429" i="11"/>
  <c r="Z429" i="11"/>
  <c r="Y429" i="11" s="1"/>
  <c r="U429" i="11" s="1"/>
  <c r="X429" i="11"/>
  <c r="W429" i="11" s="1"/>
  <c r="Q429" i="11"/>
  <c r="R429" i="11" s="1"/>
  <c r="AF428" i="11"/>
  <c r="AB428" i="11"/>
  <c r="AA428" i="11"/>
  <c r="Z428" i="11"/>
  <c r="Y428" i="11"/>
  <c r="U428" i="11" s="1"/>
  <c r="X428" i="11"/>
  <c r="W428" i="11" s="1"/>
  <c r="Q428" i="11"/>
  <c r="R428" i="11" s="1"/>
  <c r="T428" i="11" s="1"/>
  <c r="AF427" i="11"/>
  <c r="AB427" i="11"/>
  <c r="AA427" i="11"/>
  <c r="Z427" i="11"/>
  <c r="Y427" i="11"/>
  <c r="U427" i="11" s="1"/>
  <c r="X427" i="11"/>
  <c r="W427" i="11" s="1"/>
  <c r="Q427" i="11"/>
  <c r="P427" i="11"/>
  <c r="P428" i="11" s="1"/>
  <c r="P429" i="11" s="1"/>
  <c r="P430" i="11" s="1"/>
  <c r="P431" i="11" s="1"/>
  <c r="AF426" i="11"/>
  <c r="AB426" i="11"/>
  <c r="AA426" i="11"/>
  <c r="Z426" i="11"/>
  <c r="Y426" i="11"/>
  <c r="U426" i="11" s="1"/>
  <c r="X426" i="11"/>
  <c r="W426" i="11" s="1"/>
  <c r="Q426" i="11"/>
  <c r="R426" i="11" s="1"/>
  <c r="T426" i="11" s="1"/>
  <c r="AF425" i="11"/>
  <c r="AB425" i="11"/>
  <c r="AA425" i="11"/>
  <c r="Z425" i="11"/>
  <c r="Y425" i="11"/>
  <c r="U425" i="11" s="1"/>
  <c r="X425" i="11"/>
  <c r="W425" i="11" s="1"/>
  <c r="Q425" i="11"/>
  <c r="R425" i="11" s="1"/>
  <c r="T425" i="11" s="1"/>
  <c r="AF424" i="11"/>
  <c r="AB424" i="11"/>
  <c r="AA424" i="11"/>
  <c r="Z424" i="11"/>
  <c r="Y424" i="11"/>
  <c r="U424" i="11" s="1"/>
  <c r="X424" i="11"/>
  <c r="W424" i="11" s="1"/>
  <c r="Q424" i="11"/>
  <c r="R424" i="11" s="1"/>
  <c r="T424" i="11" s="1"/>
  <c r="AF423" i="11"/>
  <c r="AB423" i="11"/>
  <c r="AA423" i="11"/>
  <c r="Z423" i="11"/>
  <c r="Y423" i="11"/>
  <c r="U423" i="11" s="1"/>
  <c r="X423" i="11"/>
  <c r="W423" i="11" s="1"/>
  <c r="Q423" i="11"/>
  <c r="R423" i="11" s="1"/>
  <c r="T423" i="11" s="1"/>
  <c r="AF422" i="11"/>
  <c r="AB422" i="11"/>
  <c r="AA422" i="11"/>
  <c r="Z422" i="11"/>
  <c r="Y422" i="11"/>
  <c r="U422" i="11" s="1"/>
  <c r="X422" i="11"/>
  <c r="W422" i="11" s="1"/>
  <c r="Q422" i="11"/>
  <c r="P422" i="11"/>
  <c r="P423" i="11" s="1"/>
  <c r="P424" i="11" s="1"/>
  <c r="P425" i="11" s="1"/>
  <c r="P426" i="11" s="1"/>
  <c r="AF421" i="11"/>
  <c r="AB421" i="11"/>
  <c r="AA421" i="11"/>
  <c r="Z421" i="11"/>
  <c r="Y421" i="11"/>
  <c r="U421" i="11" s="1"/>
  <c r="X421" i="11"/>
  <c r="W421" i="11" s="1"/>
  <c r="Q421" i="11"/>
  <c r="R421" i="11" s="1"/>
  <c r="T421" i="11" s="1"/>
  <c r="AF420" i="11"/>
  <c r="AB420" i="11"/>
  <c r="AA420" i="11"/>
  <c r="Z420" i="11"/>
  <c r="Y420" i="11"/>
  <c r="U420" i="11" s="1"/>
  <c r="X420" i="11"/>
  <c r="W420" i="11" s="1"/>
  <c r="Q420" i="11"/>
  <c r="R420" i="11" s="1"/>
  <c r="T420" i="11" s="1"/>
  <c r="AF419" i="11"/>
  <c r="AB419" i="11"/>
  <c r="AA419" i="11"/>
  <c r="Z419" i="11"/>
  <c r="Y419" i="11"/>
  <c r="U419" i="11" s="1"/>
  <c r="X419" i="11"/>
  <c r="W419" i="11" s="1"/>
  <c r="Q419" i="11"/>
  <c r="R419" i="11" s="1"/>
  <c r="T419" i="11" s="1"/>
  <c r="AF418" i="11"/>
  <c r="AB418" i="11"/>
  <c r="AA418" i="11"/>
  <c r="Z418" i="11"/>
  <c r="Y418" i="11"/>
  <c r="U418" i="11" s="1"/>
  <c r="X418" i="11"/>
  <c r="W418" i="11" s="1"/>
  <c r="Q418" i="11"/>
  <c r="R418" i="11" s="1"/>
  <c r="T418" i="11" s="1"/>
  <c r="AF417" i="11"/>
  <c r="AB417" i="11"/>
  <c r="AA417" i="11"/>
  <c r="Z417" i="11"/>
  <c r="Y417" i="11"/>
  <c r="U417" i="11" s="1"/>
  <c r="X417" i="11"/>
  <c r="W417" i="11" s="1"/>
  <c r="Q417" i="11"/>
  <c r="P417" i="11"/>
  <c r="P418" i="11" s="1"/>
  <c r="P419" i="11" s="1"/>
  <c r="P420" i="11" s="1"/>
  <c r="P421" i="11" s="1"/>
  <c r="AF416" i="11"/>
  <c r="AB416" i="11"/>
  <c r="AA416" i="11"/>
  <c r="Z416" i="11"/>
  <c r="Y416" i="11"/>
  <c r="U416" i="11" s="1"/>
  <c r="X416" i="11"/>
  <c r="W416" i="11" s="1"/>
  <c r="Q416" i="11"/>
  <c r="R416" i="11" s="1"/>
  <c r="T416" i="11" s="1"/>
  <c r="AF415" i="11"/>
  <c r="AB415" i="11"/>
  <c r="AA415" i="11"/>
  <c r="Z415" i="11"/>
  <c r="Y415" i="11"/>
  <c r="U415" i="11" s="1"/>
  <c r="X415" i="11"/>
  <c r="W415" i="11" s="1"/>
  <c r="Q415" i="11"/>
  <c r="R415" i="11" s="1"/>
  <c r="AF414" i="11"/>
  <c r="AB414" i="11"/>
  <c r="AA414" i="11"/>
  <c r="Z414" i="11"/>
  <c r="Y414" i="11"/>
  <c r="X414" i="11"/>
  <c r="W414" i="11" s="1"/>
  <c r="Q414" i="11"/>
  <c r="R414" i="11" s="1"/>
  <c r="AF413" i="11"/>
  <c r="AB413" i="11"/>
  <c r="AA413" i="11"/>
  <c r="Z413" i="11"/>
  <c r="Y413" i="11"/>
  <c r="U413" i="11" s="1"/>
  <c r="X413" i="11"/>
  <c r="W413" i="11" s="1"/>
  <c r="Q413" i="11"/>
  <c r="AF412" i="11"/>
  <c r="AB412" i="11"/>
  <c r="AA412" i="11"/>
  <c r="Z412" i="11"/>
  <c r="Y412" i="11" s="1"/>
  <c r="U412" i="11" s="1"/>
  <c r="X412" i="11"/>
  <c r="W412" i="11" s="1"/>
  <c r="Q412" i="11"/>
  <c r="P412" i="11"/>
  <c r="P413" i="11" s="1"/>
  <c r="P414" i="11" s="1"/>
  <c r="P415" i="11" s="1"/>
  <c r="P416" i="11" s="1"/>
  <c r="AF411" i="11"/>
  <c r="AB411" i="11"/>
  <c r="AA411" i="11"/>
  <c r="Z411" i="11"/>
  <c r="Y411" i="11" s="1"/>
  <c r="U411" i="11" s="1"/>
  <c r="X411" i="11"/>
  <c r="W411" i="11"/>
  <c r="Q411" i="11"/>
  <c r="R411" i="11" s="1"/>
  <c r="T411" i="11" s="1"/>
  <c r="AF410" i="11"/>
  <c r="AB410" i="11"/>
  <c r="AA410" i="11"/>
  <c r="Z410" i="11"/>
  <c r="Y410" i="11"/>
  <c r="U410" i="11" s="1"/>
  <c r="X410" i="11"/>
  <c r="W410" i="11" s="1"/>
  <c r="Q410" i="11"/>
  <c r="R410" i="11" s="1"/>
  <c r="T410" i="11" s="1"/>
  <c r="AF409" i="11"/>
  <c r="AB409" i="11"/>
  <c r="AA409" i="11"/>
  <c r="Z409" i="11"/>
  <c r="Y409" i="11"/>
  <c r="X409" i="11"/>
  <c r="W409" i="11" s="1"/>
  <c r="Q409" i="11"/>
  <c r="R409" i="11" s="1"/>
  <c r="AF408" i="11"/>
  <c r="AB408" i="11"/>
  <c r="AA408" i="11"/>
  <c r="Z408" i="11"/>
  <c r="Y408" i="11"/>
  <c r="U408" i="11" s="1"/>
  <c r="X408" i="11"/>
  <c r="W408" i="11" s="1"/>
  <c r="Q408" i="11"/>
  <c r="R408" i="11" s="1"/>
  <c r="AF407" i="11"/>
  <c r="AB407" i="11"/>
  <c r="AA407" i="11"/>
  <c r="Z407" i="11"/>
  <c r="Y407" i="11"/>
  <c r="U407" i="11" s="1"/>
  <c r="X407" i="11"/>
  <c r="W407" i="11" s="1"/>
  <c r="Q407" i="11"/>
  <c r="P407" i="11"/>
  <c r="P408" i="11" s="1"/>
  <c r="P409" i="11" s="1"/>
  <c r="P410" i="11" s="1"/>
  <c r="P411" i="11" s="1"/>
  <c r="AF406" i="11"/>
  <c r="AB406" i="11"/>
  <c r="AA406" i="11"/>
  <c r="Z406" i="11"/>
  <c r="Y406" i="11"/>
  <c r="U406" i="11" s="1"/>
  <c r="X406" i="11"/>
  <c r="W406" i="11"/>
  <c r="Q406" i="11"/>
  <c r="R406" i="11" s="1"/>
  <c r="AF405" i="11"/>
  <c r="AB405" i="11"/>
  <c r="AA405" i="11"/>
  <c r="Z405" i="11"/>
  <c r="Y405" i="11" s="1"/>
  <c r="U405" i="11" s="1"/>
  <c r="X405" i="11"/>
  <c r="W405" i="11"/>
  <c r="Q405" i="11"/>
  <c r="R405" i="11" s="1"/>
  <c r="T405" i="11" s="1"/>
  <c r="AF404" i="11"/>
  <c r="AB404" i="11"/>
  <c r="AA404" i="11"/>
  <c r="Z404" i="11"/>
  <c r="Y404" i="11"/>
  <c r="U404" i="11" s="1"/>
  <c r="X404" i="11"/>
  <c r="W404" i="11" s="1"/>
  <c r="Q404" i="11"/>
  <c r="R404" i="11" s="1"/>
  <c r="AF403" i="11"/>
  <c r="AB403" i="11"/>
  <c r="AA403" i="11"/>
  <c r="Z403" i="11"/>
  <c r="Y403" i="11"/>
  <c r="U403" i="11" s="1"/>
  <c r="X403" i="11"/>
  <c r="W403" i="11" s="1"/>
  <c r="Q403" i="11"/>
  <c r="P403" i="11"/>
  <c r="P404" i="11" s="1"/>
  <c r="P405" i="11" s="1"/>
  <c r="P406" i="11" s="1"/>
  <c r="AF402" i="11"/>
  <c r="AB402" i="11"/>
  <c r="AA402" i="11"/>
  <c r="Z402" i="11"/>
  <c r="Y402" i="11" s="1"/>
  <c r="U402" i="11" s="1"/>
  <c r="X402" i="11"/>
  <c r="W402" i="11"/>
  <c r="Q402" i="11"/>
  <c r="P402" i="11"/>
  <c r="AF401" i="11"/>
  <c r="AB401" i="11"/>
  <c r="AA401" i="11"/>
  <c r="Z401" i="11"/>
  <c r="Y401" i="11"/>
  <c r="U401" i="11" s="1"/>
  <c r="X401" i="11"/>
  <c r="W401" i="11" s="1"/>
  <c r="Q401" i="11"/>
  <c r="R401" i="11" s="1"/>
  <c r="AF400" i="11"/>
  <c r="AB400" i="11"/>
  <c r="AA400" i="11"/>
  <c r="Z400" i="11"/>
  <c r="Y400" i="11"/>
  <c r="U400" i="11" s="1"/>
  <c r="X400" i="11"/>
  <c r="W400" i="11" s="1"/>
  <c r="Q400" i="11"/>
  <c r="AF399" i="11"/>
  <c r="AB399" i="11"/>
  <c r="AA399" i="11"/>
  <c r="Z399" i="11"/>
  <c r="Y399" i="11"/>
  <c r="U399" i="11" s="1"/>
  <c r="X399" i="11"/>
  <c r="W399" i="11"/>
  <c r="Q399" i="11"/>
  <c r="R399" i="11" s="1"/>
  <c r="AF398" i="11"/>
  <c r="AB398" i="11"/>
  <c r="AA398" i="11"/>
  <c r="Z398" i="11"/>
  <c r="Y398" i="11" s="1"/>
  <c r="U398" i="11" s="1"/>
  <c r="X398" i="11"/>
  <c r="W398" i="11"/>
  <c r="Q398" i="11"/>
  <c r="R398" i="11" s="1"/>
  <c r="T398" i="11" s="1"/>
  <c r="AF397" i="11"/>
  <c r="AB397" i="11"/>
  <c r="AA397" i="11"/>
  <c r="Z397" i="11"/>
  <c r="Y397" i="11"/>
  <c r="U397" i="11" s="1"/>
  <c r="X397" i="11"/>
  <c r="W397" i="11" s="1"/>
  <c r="Q397" i="11"/>
  <c r="P397" i="11"/>
  <c r="P398" i="11" s="1"/>
  <c r="P399" i="11" s="1"/>
  <c r="P400" i="11" s="1"/>
  <c r="P401" i="11" s="1"/>
  <c r="AF396" i="11"/>
  <c r="AB396" i="11"/>
  <c r="AA396" i="11"/>
  <c r="Z396" i="11"/>
  <c r="Y396" i="11"/>
  <c r="U396" i="11" s="1"/>
  <c r="X396" i="11"/>
  <c r="W396" i="11" s="1"/>
  <c r="Q396" i="11"/>
  <c r="AF395" i="11"/>
  <c r="AB395" i="11"/>
  <c r="AA395" i="11"/>
  <c r="Z395" i="11"/>
  <c r="Y395" i="11" s="1"/>
  <c r="U395" i="11" s="1"/>
  <c r="X395" i="11"/>
  <c r="W395" i="11"/>
  <c r="Q395" i="11"/>
  <c r="R395" i="11" s="1"/>
  <c r="T395" i="11" s="1"/>
  <c r="AF394" i="11"/>
  <c r="AB394" i="11"/>
  <c r="AA394" i="11"/>
  <c r="Z394" i="11"/>
  <c r="Y394" i="11" s="1"/>
  <c r="X394" i="11"/>
  <c r="W394" i="11"/>
  <c r="Q394" i="11"/>
  <c r="R394" i="11" s="1"/>
  <c r="T394" i="11" s="1"/>
  <c r="AF393" i="11"/>
  <c r="AB393" i="11"/>
  <c r="AA393" i="11"/>
  <c r="Z393" i="11"/>
  <c r="Y393" i="11"/>
  <c r="U393" i="11" s="1"/>
  <c r="X393" i="11"/>
  <c r="W393" i="11" s="1"/>
  <c r="AD393" i="11" s="1"/>
  <c r="AE393" i="11" s="1"/>
  <c r="Q393" i="11"/>
  <c r="AF392" i="11"/>
  <c r="AB392" i="11"/>
  <c r="AA392" i="11"/>
  <c r="Z392" i="11"/>
  <c r="Y392" i="11" s="1"/>
  <c r="U392" i="11" s="1"/>
  <c r="X392" i="11"/>
  <c r="W392" i="11"/>
  <c r="Q392" i="11"/>
  <c r="P392" i="11"/>
  <c r="P393" i="11" s="1"/>
  <c r="P394" i="11" s="1"/>
  <c r="P395" i="11" s="1"/>
  <c r="P396" i="11" s="1"/>
  <c r="AF391" i="11"/>
  <c r="AB391" i="11"/>
  <c r="AA391" i="11"/>
  <c r="Z391" i="11"/>
  <c r="Y391" i="11" s="1"/>
  <c r="U391" i="11" s="1"/>
  <c r="X391" i="11"/>
  <c r="W391" i="11"/>
  <c r="AD391" i="11" s="1"/>
  <c r="AE391" i="11" s="1"/>
  <c r="Q391" i="11"/>
  <c r="R391" i="11" s="1"/>
  <c r="T391" i="11" s="1"/>
  <c r="AF390" i="11"/>
  <c r="AB390" i="11"/>
  <c r="AA390" i="11"/>
  <c r="Z390" i="11"/>
  <c r="Y390" i="11"/>
  <c r="U390" i="11" s="1"/>
  <c r="X390" i="11"/>
  <c r="W390" i="11" s="1"/>
  <c r="Q390" i="11"/>
  <c r="R390" i="11" s="1"/>
  <c r="AF389" i="11"/>
  <c r="AB389" i="11"/>
  <c r="AA389" i="11"/>
  <c r="Z389" i="11"/>
  <c r="Y389" i="11"/>
  <c r="X389" i="11"/>
  <c r="W389" i="11" s="1"/>
  <c r="Q389" i="11"/>
  <c r="AF388" i="11"/>
  <c r="AB388" i="11"/>
  <c r="AA388" i="11"/>
  <c r="Z388" i="11"/>
  <c r="Y388" i="11" s="1"/>
  <c r="U388" i="11" s="1"/>
  <c r="X388" i="11"/>
  <c r="W388" i="11"/>
  <c r="Q388" i="11"/>
  <c r="R388" i="11" s="1"/>
  <c r="T388" i="11" s="1"/>
  <c r="AF387" i="11"/>
  <c r="AB387" i="11"/>
  <c r="AA387" i="11"/>
  <c r="Z387" i="11"/>
  <c r="Y387" i="11" s="1"/>
  <c r="U387" i="11" s="1"/>
  <c r="X387" i="11"/>
  <c r="W387" i="11"/>
  <c r="Q387" i="11"/>
  <c r="P387" i="11"/>
  <c r="P388" i="11" s="1"/>
  <c r="P389" i="11" s="1"/>
  <c r="P390" i="11" s="1"/>
  <c r="P391" i="11" s="1"/>
  <c r="AF386" i="11"/>
  <c r="AB386" i="11"/>
  <c r="AA386" i="11"/>
  <c r="Z386" i="11"/>
  <c r="Y386" i="11"/>
  <c r="U386" i="11" s="1"/>
  <c r="X386" i="11"/>
  <c r="W386" i="11" s="1"/>
  <c r="Q386" i="11"/>
  <c r="R386" i="11" s="1"/>
  <c r="AF385" i="11"/>
  <c r="AB385" i="11"/>
  <c r="AA385" i="11"/>
  <c r="Z385" i="11"/>
  <c r="Y385" i="11"/>
  <c r="U385" i="11" s="1"/>
  <c r="X385" i="11"/>
  <c r="W385" i="11" s="1"/>
  <c r="Q385" i="11"/>
  <c r="AF384" i="11"/>
  <c r="AB384" i="11"/>
  <c r="AA384" i="11"/>
  <c r="Z384" i="11"/>
  <c r="Y384" i="11" s="1"/>
  <c r="X384" i="11"/>
  <c r="W384" i="11"/>
  <c r="Q384" i="11"/>
  <c r="R384" i="11" s="1"/>
  <c r="T384" i="11" s="1"/>
  <c r="AF383" i="11"/>
  <c r="AB383" i="11"/>
  <c r="AA383" i="11"/>
  <c r="Z383" i="11"/>
  <c r="Y383" i="11" s="1"/>
  <c r="U383" i="11" s="1"/>
  <c r="X383" i="11"/>
  <c r="W383" i="11"/>
  <c r="Q383" i="11"/>
  <c r="R383" i="11" s="1"/>
  <c r="T383" i="11" s="1"/>
  <c r="AF382" i="11"/>
  <c r="AB382" i="11"/>
  <c r="AA382" i="11"/>
  <c r="Z382" i="11"/>
  <c r="Y382" i="11"/>
  <c r="U382" i="11" s="1"/>
  <c r="X382" i="11"/>
  <c r="W382" i="11" s="1"/>
  <c r="Q382" i="11"/>
  <c r="P382" i="11"/>
  <c r="P383" i="11" s="1"/>
  <c r="P384" i="11" s="1"/>
  <c r="P385" i="11" s="1"/>
  <c r="P386" i="11" s="1"/>
  <c r="AF381" i="11"/>
  <c r="AB381" i="11"/>
  <c r="AA381" i="11"/>
  <c r="Z381" i="11"/>
  <c r="Y381" i="11"/>
  <c r="U381" i="11" s="1"/>
  <c r="X381" i="11"/>
  <c r="W381" i="11" s="1"/>
  <c r="Q381" i="11"/>
  <c r="AF380" i="11"/>
  <c r="AB380" i="11"/>
  <c r="AA380" i="11"/>
  <c r="Z380" i="11"/>
  <c r="Y380" i="11"/>
  <c r="U380" i="11" s="1"/>
  <c r="X380" i="11"/>
  <c r="W380" i="11"/>
  <c r="Q380" i="11"/>
  <c r="R380" i="11" s="1"/>
  <c r="AF379" i="11"/>
  <c r="AB379" i="11"/>
  <c r="AA379" i="11"/>
  <c r="Z379" i="11"/>
  <c r="Y379" i="11" s="1"/>
  <c r="X379" i="11"/>
  <c r="W379" i="11"/>
  <c r="Q379" i="11"/>
  <c r="R379" i="11" s="1"/>
  <c r="T379" i="11" s="1"/>
  <c r="AF378" i="11"/>
  <c r="AB378" i="11"/>
  <c r="AA378" i="11"/>
  <c r="Z378" i="11"/>
  <c r="Y378" i="11"/>
  <c r="U378" i="11" s="1"/>
  <c r="X378" i="11"/>
  <c r="W378" i="11" s="1"/>
  <c r="Q378" i="11"/>
  <c r="R378" i="11" s="1"/>
  <c r="P378" i="11"/>
  <c r="P379" i="11" s="1"/>
  <c r="P380" i="11" s="1"/>
  <c r="P381" i="11" s="1"/>
  <c r="AF377" i="11"/>
  <c r="AB377" i="11"/>
  <c r="AA377" i="11"/>
  <c r="Z377" i="11"/>
  <c r="Y377" i="11" s="1"/>
  <c r="U377" i="11" s="1"/>
  <c r="X377" i="11"/>
  <c r="W377" i="11"/>
  <c r="Q377" i="11"/>
  <c r="P377" i="11"/>
  <c r="AF376" i="11"/>
  <c r="AB376" i="11"/>
  <c r="AA376" i="11"/>
  <c r="Z376" i="11"/>
  <c r="Y376" i="11" s="1"/>
  <c r="X376" i="11"/>
  <c r="W376" i="11"/>
  <c r="Q376" i="11"/>
  <c r="R376" i="11" s="1"/>
  <c r="AF375" i="11"/>
  <c r="AB375" i="11"/>
  <c r="AA375" i="11"/>
  <c r="Z375" i="11"/>
  <c r="Y375" i="11" s="1"/>
  <c r="U375" i="11" s="1"/>
  <c r="X375" i="11"/>
  <c r="W375" i="11"/>
  <c r="Q375" i="11"/>
  <c r="R375" i="11" s="1"/>
  <c r="T375" i="11" s="1"/>
  <c r="AF374" i="11"/>
  <c r="AB374" i="11"/>
  <c r="AA374" i="11"/>
  <c r="Z374" i="11"/>
  <c r="Y374" i="11" s="1"/>
  <c r="X374" i="11"/>
  <c r="W374" i="11"/>
  <c r="Q374" i="11"/>
  <c r="R374" i="11" s="1"/>
  <c r="AF373" i="11"/>
  <c r="AB373" i="11"/>
  <c r="AA373" i="11"/>
  <c r="Z373" i="11"/>
  <c r="Y373" i="11" s="1"/>
  <c r="U373" i="11" s="1"/>
  <c r="X373" i="11"/>
  <c r="W373" i="11" s="1"/>
  <c r="Q373" i="11"/>
  <c r="R373" i="11" s="1"/>
  <c r="AF372" i="11"/>
  <c r="AB372" i="11"/>
  <c r="AA372" i="11"/>
  <c r="Z372" i="11"/>
  <c r="Y372" i="11" s="1"/>
  <c r="U372" i="11" s="1"/>
  <c r="X372" i="11"/>
  <c r="W372" i="11"/>
  <c r="Q372" i="11"/>
  <c r="P372" i="11"/>
  <c r="P373" i="11" s="1"/>
  <c r="P374" i="11" s="1"/>
  <c r="P375" i="11" s="1"/>
  <c r="P376" i="11" s="1"/>
  <c r="AF371" i="11"/>
  <c r="AB371" i="11"/>
  <c r="AA371" i="11"/>
  <c r="Z371" i="11"/>
  <c r="Y371" i="11"/>
  <c r="U371" i="11" s="1"/>
  <c r="X371" i="11"/>
  <c r="W371" i="11" s="1"/>
  <c r="Q371" i="11"/>
  <c r="R371" i="11" s="1"/>
  <c r="T371" i="11" s="1"/>
  <c r="AF370" i="11"/>
  <c r="AB370" i="11"/>
  <c r="AA370" i="11"/>
  <c r="Z370" i="11"/>
  <c r="Y370" i="11" s="1"/>
  <c r="U370" i="11" s="1"/>
  <c r="X370" i="11"/>
  <c r="W370" i="11" s="1"/>
  <c r="Q370" i="11"/>
  <c r="R370" i="11" s="1"/>
  <c r="AF369" i="11"/>
  <c r="AB369" i="11"/>
  <c r="AA369" i="11"/>
  <c r="Z369" i="11"/>
  <c r="Y369" i="11" s="1"/>
  <c r="X369" i="11"/>
  <c r="W369" i="11" s="1"/>
  <c r="Q369" i="11"/>
  <c r="R369" i="11" s="1"/>
  <c r="AF368" i="11"/>
  <c r="AB368" i="11"/>
  <c r="AA368" i="11"/>
  <c r="Z368" i="11"/>
  <c r="Y368" i="11" s="1"/>
  <c r="X368" i="11"/>
  <c r="W368" i="11" s="1"/>
  <c r="Q368" i="11"/>
  <c r="R368" i="11" s="1"/>
  <c r="T368" i="11" s="1"/>
  <c r="AF367" i="11"/>
  <c r="AB367" i="11"/>
  <c r="AA367" i="11"/>
  <c r="Z367" i="11"/>
  <c r="Y367" i="11" s="1"/>
  <c r="U367" i="11" s="1"/>
  <c r="X367" i="11"/>
  <c r="W367" i="11" s="1"/>
  <c r="Q367" i="11"/>
  <c r="P367" i="11"/>
  <c r="P368" i="11" s="1"/>
  <c r="P369" i="11" s="1"/>
  <c r="P370" i="11" s="1"/>
  <c r="P371" i="11" s="1"/>
  <c r="AF366" i="11"/>
  <c r="AB366" i="11"/>
  <c r="AA366" i="11"/>
  <c r="Z366" i="11"/>
  <c r="Y366" i="11" s="1"/>
  <c r="U366" i="11" s="1"/>
  <c r="X366" i="11"/>
  <c r="W366" i="11" s="1"/>
  <c r="Q366" i="11"/>
  <c r="R366" i="11" s="1"/>
  <c r="AF365" i="11"/>
  <c r="AB365" i="11"/>
  <c r="AA365" i="11"/>
  <c r="Z365" i="11"/>
  <c r="Y365" i="11" s="1"/>
  <c r="U365" i="11" s="1"/>
  <c r="X365" i="11"/>
  <c r="W365" i="11"/>
  <c r="Q365" i="11"/>
  <c r="R365" i="11" s="1"/>
  <c r="AF364" i="11"/>
  <c r="AB364" i="11"/>
  <c r="AA364" i="11"/>
  <c r="Z364" i="11"/>
  <c r="Y364" i="11" s="1"/>
  <c r="X364" i="11"/>
  <c r="W364" i="11"/>
  <c r="Q364" i="11"/>
  <c r="AF363" i="11"/>
  <c r="AB363" i="11"/>
  <c r="AA363" i="11"/>
  <c r="Z363" i="11"/>
  <c r="Y363" i="11" s="1"/>
  <c r="U363" i="11" s="1"/>
  <c r="X363" i="11"/>
  <c r="W363" i="11" s="1"/>
  <c r="Q363" i="11"/>
  <c r="R363" i="11" s="1"/>
  <c r="T363" i="11" s="1"/>
  <c r="AF362" i="11"/>
  <c r="AB362" i="11"/>
  <c r="AA362" i="11"/>
  <c r="Z362" i="11"/>
  <c r="Y362" i="11" s="1"/>
  <c r="U362" i="11" s="1"/>
  <c r="X362" i="11"/>
  <c r="W362" i="11" s="1"/>
  <c r="Q362" i="11"/>
  <c r="P362" i="11"/>
  <c r="P363" i="11" s="1"/>
  <c r="P364" i="11" s="1"/>
  <c r="P365" i="11" s="1"/>
  <c r="P366" i="11" s="1"/>
  <c r="AF361" i="11"/>
  <c r="AB361" i="11"/>
  <c r="AA361" i="11"/>
  <c r="Z361" i="11"/>
  <c r="Y361" i="11" s="1"/>
  <c r="U361" i="11" s="1"/>
  <c r="X361" i="11"/>
  <c r="W361" i="11" s="1"/>
  <c r="Q361" i="11"/>
  <c r="R361" i="11" s="1"/>
  <c r="AF360" i="11"/>
  <c r="AB360" i="11"/>
  <c r="AA360" i="11"/>
  <c r="Z360" i="11"/>
  <c r="Y360" i="11" s="1"/>
  <c r="X360" i="11"/>
  <c r="W360" i="11" s="1"/>
  <c r="Q360" i="11"/>
  <c r="R360" i="11" s="1"/>
  <c r="AF359" i="11"/>
  <c r="AB359" i="11"/>
  <c r="AA359" i="11"/>
  <c r="Z359" i="11"/>
  <c r="Y359" i="11" s="1"/>
  <c r="X359" i="11"/>
  <c r="W359" i="11" s="1"/>
  <c r="Q359" i="11"/>
  <c r="R359" i="11" s="1"/>
  <c r="T359" i="11" s="1"/>
  <c r="AF358" i="11"/>
  <c r="AB358" i="11"/>
  <c r="AA358" i="11"/>
  <c r="Z358" i="11"/>
  <c r="Y358" i="11" s="1"/>
  <c r="U358" i="11" s="1"/>
  <c r="X358" i="11"/>
  <c r="W358" i="11" s="1"/>
  <c r="Q358" i="11"/>
  <c r="R358" i="11" s="1"/>
  <c r="AF357" i="11"/>
  <c r="AB357" i="11"/>
  <c r="AA357" i="11"/>
  <c r="Z357" i="11"/>
  <c r="Y357" i="11" s="1"/>
  <c r="U357" i="11" s="1"/>
  <c r="X357" i="11"/>
  <c r="W357" i="11" s="1"/>
  <c r="Q357" i="11"/>
  <c r="P357" i="11"/>
  <c r="P358" i="11" s="1"/>
  <c r="P359" i="11" s="1"/>
  <c r="P360" i="11" s="1"/>
  <c r="P361" i="11" s="1"/>
  <c r="AF356" i="11"/>
  <c r="AB356" i="11"/>
  <c r="AA356" i="11"/>
  <c r="Z356" i="11"/>
  <c r="Y356" i="11" s="1"/>
  <c r="X356" i="11"/>
  <c r="W356" i="11" s="1"/>
  <c r="Q356" i="11"/>
  <c r="R356" i="11" s="1"/>
  <c r="P356" i="11"/>
  <c r="AF355" i="11"/>
  <c r="AB355" i="11"/>
  <c r="AA355" i="11"/>
  <c r="Z355" i="11"/>
  <c r="Y355" i="11" s="1"/>
  <c r="U355" i="11" s="1"/>
  <c r="X355" i="11"/>
  <c r="W355" i="11" s="1"/>
  <c r="Q355" i="11"/>
  <c r="R355" i="11" s="1"/>
  <c r="T355" i="11" s="1"/>
  <c r="AF354" i="11"/>
  <c r="AB354" i="11"/>
  <c r="AA354" i="11"/>
  <c r="Z354" i="11"/>
  <c r="Y354" i="11" s="1"/>
  <c r="X354" i="11"/>
  <c r="W354" i="11" s="1"/>
  <c r="Q354" i="11"/>
  <c r="R354" i="11" s="1"/>
  <c r="AF353" i="11"/>
  <c r="AB353" i="11"/>
  <c r="AA353" i="11"/>
  <c r="Z353" i="11"/>
  <c r="Y353" i="11" s="1"/>
  <c r="U353" i="11" s="1"/>
  <c r="X353" i="11"/>
  <c r="W353" i="11"/>
  <c r="Q353" i="11"/>
  <c r="R353" i="11" s="1"/>
  <c r="AF352" i="11"/>
  <c r="AB352" i="11"/>
  <c r="AA352" i="11"/>
  <c r="Z352" i="11"/>
  <c r="Y352" i="11" s="1"/>
  <c r="U352" i="11" s="1"/>
  <c r="X352" i="11"/>
  <c r="W352" i="11" s="1"/>
  <c r="Q352" i="11"/>
  <c r="P352" i="11"/>
  <c r="P353" i="11" s="1"/>
  <c r="P354" i="11" s="1"/>
  <c r="P355" i="11" s="1"/>
  <c r="AF351" i="11"/>
  <c r="AB351" i="11"/>
  <c r="AA351" i="11"/>
  <c r="Z351" i="11"/>
  <c r="Y351" i="11" s="1"/>
  <c r="U351" i="11" s="1"/>
  <c r="X351" i="11"/>
  <c r="W351" i="11"/>
  <c r="Q351" i="11"/>
  <c r="R351" i="11" s="1"/>
  <c r="T351" i="11" s="1"/>
  <c r="AF350" i="11"/>
  <c r="AB350" i="11"/>
  <c r="AA350" i="11"/>
  <c r="Z350" i="11"/>
  <c r="Y350" i="11" s="1"/>
  <c r="U350" i="11" s="1"/>
  <c r="X350" i="11"/>
  <c r="W350" i="11"/>
  <c r="Q350" i="11"/>
  <c r="R350" i="11" s="1"/>
  <c r="AF349" i="11"/>
  <c r="AB349" i="11"/>
  <c r="AA349" i="11"/>
  <c r="Z349" i="11"/>
  <c r="Y349" i="11" s="1"/>
  <c r="X349" i="11"/>
  <c r="W349" i="11" s="1"/>
  <c r="Q349" i="11"/>
  <c r="R349" i="11" s="1"/>
  <c r="AF348" i="11"/>
  <c r="AB348" i="11"/>
  <c r="AA348" i="11"/>
  <c r="Z348" i="11"/>
  <c r="Y348" i="11"/>
  <c r="X348" i="11"/>
  <c r="W348" i="11" s="1"/>
  <c r="Q348" i="11"/>
  <c r="R348" i="11" s="1"/>
  <c r="P348" i="11"/>
  <c r="P349" i="11" s="1"/>
  <c r="P350" i="11" s="1"/>
  <c r="P351" i="11" s="1"/>
  <c r="AF347" i="11"/>
  <c r="AB347" i="11"/>
  <c r="AA347" i="11"/>
  <c r="Z347" i="11"/>
  <c r="Y347" i="11" s="1"/>
  <c r="U347" i="11" s="1"/>
  <c r="X347" i="11"/>
  <c r="W347" i="11" s="1"/>
  <c r="Q347" i="11"/>
  <c r="P347" i="11"/>
  <c r="AF346" i="11"/>
  <c r="AB346" i="11"/>
  <c r="AA346" i="11"/>
  <c r="Z346" i="11"/>
  <c r="Y346" i="11" s="1"/>
  <c r="U346" i="11" s="1"/>
  <c r="X346" i="11"/>
  <c r="W346" i="11" s="1"/>
  <c r="Q346" i="11"/>
  <c r="R346" i="11" s="1"/>
  <c r="AF345" i="11"/>
  <c r="AB345" i="11"/>
  <c r="AA345" i="11"/>
  <c r="Z345" i="11"/>
  <c r="Y345" i="11" s="1"/>
  <c r="U345" i="11" s="1"/>
  <c r="X345" i="11"/>
  <c r="W345" i="11"/>
  <c r="Q345" i="11"/>
  <c r="R345" i="11" s="1"/>
  <c r="AF344" i="11"/>
  <c r="AB344" i="11"/>
  <c r="AA344" i="11"/>
  <c r="Z344" i="11"/>
  <c r="Y344" i="11"/>
  <c r="X344" i="11"/>
  <c r="W344" i="11"/>
  <c r="Q344" i="11"/>
  <c r="R344" i="11" s="1"/>
  <c r="AF343" i="11"/>
  <c r="AB343" i="11"/>
  <c r="AA343" i="11"/>
  <c r="Z343" i="11"/>
  <c r="Y343" i="11" s="1"/>
  <c r="U343" i="11" s="1"/>
  <c r="X343" i="11"/>
  <c r="W343" i="11" s="1"/>
  <c r="Q343" i="11"/>
  <c r="R343" i="11" s="1"/>
  <c r="AF342" i="11"/>
  <c r="AB342" i="11"/>
  <c r="AA342" i="11"/>
  <c r="Z342" i="11"/>
  <c r="Y342" i="11" s="1"/>
  <c r="U342" i="11" s="1"/>
  <c r="X342" i="11"/>
  <c r="W342" i="11" s="1"/>
  <c r="Q342" i="11"/>
  <c r="P342" i="11"/>
  <c r="P343" i="11" s="1"/>
  <c r="P344" i="11" s="1"/>
  <c r="P345" i="11" s="1"/>
  <c r="P346" i="11" s="1"/>
  <c r="AF341" i="11"/>
  <c r="AB341" i="11"/>
  <c r="AA341" i="11"/>
  <c r="Z341" i="11"/>
  <c r="Y341" i="11" s="1"/>
  <c r="U341" i="11" s="1"/>
  <c r="X341" i="11"/>
  <c r="W341" i="11" s="1"/>
  <c r="Q341" i="11"/>
  <c r="R341" i="11" s="1"/>
  <c r="AF340" i="11"/>
  <c r="AB340" i="11"/>
  <c r="AA340" i="11"/>
  <c r="Z340" i="11"/>
  <c r="Y340" i="11"/>
  <c r="X340" i="11"/>
  <c r="W340" i="11" s="1"/>
  <c r="Q340" i="11"/>
  <c r="R340" i="11" s="1"/>
  <c r="AF339" i="11"/>
  <c r="AB339" i="11"/>
  <c r="AA339" i="11"/>
  <c r="Z339" i="11"/>
  <c r="Y339" i="11"/>
  <c r="X339" i="11"/>
  <c r="W339" i="11" s="1"/>
  <c r="Q339" i="11"/>
  <c r="R339" i="11" s="1"/>
  <c r="AF338" i="11"/>
  <c r="AB338" i="11"/>
  <c r="AA338" i="11"/>
  <c r="Z338" i="11"/>
  <c r="Y338" i="11" s="1"/>
  <c r="U338" i="11" s="1"/>
  <c r="X338" i="11"/>
  <c r="W338" i="11" s="1"/>
  <c r="Q338" i="11"/>
  <c r="R338" i="11" s="1"/>
  <c r="AF337" i="11"/>
  <c r="AB337" i="11"/>
  <c r="AA337" i="11"/>
  <c r="Z337" i="11"/>
  <c r="Y337" i="11" s="1"/>
  <c r="U337" i="11" s="1"/>
  <c r="X337" i="11"/>
  <c r="W337" i="11" s="1"/>
  <c r="Q337" i="11"/>
  <c r="P337" i="11"/>
  <c r="P338" i="11" s="1"/>
  <c r="P339" i="11" s="1"/>
  <c r="P340" i="11" s="1"/>
  <c r="P341" i="11" s="1"/>
  <c r="AF336" i="11"/>
  <c r="AB336" i="11"/>
  <c r="AA336" i="11"/>
  <c r="Z336" i="11"/>
  <c r="Y336" i="11"/>
  <c r="X336" i="11"/>
  <c r="W336" i="11" s="1"/>
  <c r="Q336" i="11"/>
  <c r="R336" i="11" s="1"/>
  <c r="AF335" i="11"/>
  <c r="AB335" i="11"/>
  <c r="AA335" i="11"/>
  <c r="Z335" i="11"/>
  <c r="Y335" i="11" s="1"/>
  <c r="X335" i="11"/>
  <c r="W335" i="11" s="1"/>
  <c r="Q335" i="11"/>
  <c r="R335" i="11" s="1"/>
  <c r="AF334" i="11"/>
  <c r="AB334" i="11"/>
  <c r="AA334" i="11"/>
  <c r="Z334" i="11"/>
  <c r="Y334" i="11"/>
  <c r="X334" i="11"/>
  <c r="W334" i="11" s="1"/>
  <c r="Q334" i="11"/>
  <c r="R334" i="11" s="1"/>
  <c r="AF333" i="11"/>
  <c r="AB333" i="11"/>
  <c r="AA333" i="11"/>
  <c r="Z333" i="11"/>
  <c r="Y333" i="11" s="1"/>
  <c r="X333" i="11"/>
  <c r="W333" i="11" s="1"/>
  <c r="Q333" i="11"/>
  <c r="R333" i="11" s="1"/>
  <c r="AF332" i="11"/>
  <c r="AB332" i="11"/>
  <c r="AA332" i="11"/>
  <c r="Z332" i="11"/>
  <c r="Y332" i="11"/>
  <c r="U332" i="11" s="1"/>
  <c r="X332" i="11"/>
  <c r="W332" i="11" s="1"/>
  <c r="Q332" i="11"/>
  <c r="P332" i="11"/>
  <c r="P333" i="11" s="1"/>
  <c r="P334" i="11" s="1"/>
  <c r="P335" i="11" s="1"/>
  <c r="P336" i="11" s="1"/>
  <c r="AF331" i="11"/>
  <c r="AB331" i="11"/>
  <c r="AA331" i="11"/>
  <c r="Z331" i="11"/>
  <c r="Y331" i="11" s="1"/>
  <c r="X331" i="11"/>
  <c r="W331" i="11" s="1"/>
  <c r="Q331" i="11"/>
  <c r="R331" i="11" s="1"/>
  <c r="AF330" i="11"/>
  <c r="AB330" i="11"/>
  <c r="AA330" i="11"/>
  <c r="Z330" i="11"/>
  <c r="Y330" i="11" s="1"/>
  <c r="U330" i="11" s="1"/>
  <c r="X330" i="11"/>
  <c r="W330" i="11"/>
  <c r="Q330" i="11"/>
  <c r="R330" i="11" s="1"/>
  <c r="AF329" i="11"/>
  <c r="AB329" i="11"/>
  <c r="AA329" i="11"/>
  <c r="Z329" i="11"/>
  <c r="Y329" i="11" s="1"/>
  <c r="X329" i="11"/>
  <c r="W329" i="11" s="1"/>
  <c r="Q329" i="11"/>
  <c r="R329" i="11" s="1"/>
  <c r="AF328" i="11"/>
  <c r="AB328" i="11"/>
  <c r="AA328" i="11"/>
  <c r="Z328" i="11"/>
  <c r="Y328" i="11"/>
  <c r="U328" i="11" s="1"/>
  <c r="X328" i="11"/>
  <c r="W328" i="11" s="1"/>
  <c r="Q328" i="11"/>
  <c r="R328" i="11" s="1"/>
  <c r="AF327" i="11"/>
  <c r="AB327" i="11"/>
  <c r="AA327" i="11"/>
  <c r="Z327" i="11"/>
  <c r="Y327" i="11" s="1"/>
  <c r="U327" i="11" s="1"/>
  <c r="X327" i="11"/>
  <c r="W327" i="11" s="1"/>
  <c r="Q327" i="11"/>
  <c r="P327" i="11"/>
  <c r="P328" i="11" s="1"/>
  <c r="P329" i="11" s="1"/>
  <c r="P330" i="11" s="1"/>
  <c r="P331" i="11" s="1"/>
  <c r="AF326" i="11"/>
  <c r="AB326" i="11"/>
  <c r="AA326" i="11"/>
  <c r="Z326" i="11"/>
  <c r="Y326" i="11"/>
  <c r="U326" i="11" s="1"/>
  <c r="X326" i="11"/>
  <c r="W326" i="11" s="1"/>
  <c r="Q326" i="11"/>
  <c r="R326" i="11" s="1"/>
  <c r="AF325" i="11"/>
  <c r="AB325" i="11"/>
  <c r="AA325" i="11"/>
  <c r="Z325" i="11"/>
  <c r="Y325" i="11" s="1"/>
  <c r="X325" i="11"/>
  <c r="W325" i="11" s="1"/>
  <c r="Q325" i="11"/>
  <c r="R325" i="11" s="1"/>
  <c r="AF324" i="11"/>
  <c r="AB324" i="11"/>
  <c r="AA324" i="11"/>
  <c r="Z324" i="11"/>
  <c r="Y324" i="11"/>
  <c r="X324" i="11"/>
  <c r="W324" i="11" s="1"/>
  <c r="Q324" i="11"/>
  <c r="R324" i="11" s="1"/>
  <c r="AF323" i="11"/>
  <c r="AB323" i="11"/>
  <c r="AA323" i="11"/>
  <c r="Z323" i="11"/>
  <c r="Y323" i="11"/>
  <c r="U323" i="11" s="1"/>
  <c r="X323" i="11"/>
  <c r="W323" i="11" s="1"/>
  <c r="Q323" i="11"/>
  <c r="R323" i="11" s="1"/>
  <c r="AF322" i="11"/>
  <c r="AB322" i="11"/>
  <c r="AA322" i="11"/>
  <c r="Z322" i="11"/>
  <c r="Y322" i="11" s="1"/>
  <c r="U322" i="11" s="1"/>
  <c r="X322" i="11"/>
  <c r="W322" i="11"/>
  <c r="Q322" i="11"/>
  <c r="P322" i="11"/>
  <c r="P323" i="11" s="1"/>
  <c r="P324" i="11" s="1"/>
  <c r="P325" i="11" s="1"/>
  <c r="P326" i="11" s="1"/>
  <c r="AF321" i="11"/>
  <c r="AB321" i="11"/>
  <c r="AA321" i="11"/>
  <c r="Z321" i="11"/>
  <c r="Y321" i="11" s="1"/>
  <c r="U321" i="11" s="1"/>
  <c r="X321" i="11"/>
  <c r="W321" i="11"/>
  <c r="Q321" i="11"/>
  <c r="R321" i="11" s="1"/>
  <c r="T321" i="11" s="1"/>
  <c r="AF320" i="11"/>
  <c r="AB320" i="11"/>
  <c r="AA320" i="11"/>
  <c r="Z320" i="11"/>
  <c r="Y320" i="11"/>
  <c r="U320" i="11" s="1"/>
  <c r="X320" i="11"/>
  <c r="W320" i="11" s="1"/>
  <c r="Q320" i="11"/>
  <c r="R320" i="11" s="1"/>
  <c r="AF319" i="11"/>
  <c r="AB319" i="11"/>
  <c r="AA319" i="11"/>
  <c r="Z319" i="11"/>
  <c r="Y319" i="11"/>
  <c r="X319" i="11"/>
  <c r="W319" i="11" s="1"/>
  <c r="Q319" i="11"/>
  <c r="R319" i="11" s="1"/>
  <c r="AF318" i="11"/>
  <c r="AB318" i="11"/>
  <c r="AA318" i="11"/>
  <c r="Z318" i="11"/>
  <c r="Y318" i="11" s="1"/>
  <c r="U318" i="11" s="1"/>
  <c r="X318" i="11"/>
  <c r="W318" i="11"/>
  <c r="Q318" i="11"/>
  <c r="R318" i="11" s="1"/>
  <c r="T318" i="11" s="1"/>
  <c r="AF317" i="11"/>
  <c r="AB317" i="11"/>
  <c r="AA317" i="11"/>
  <c r="Z317" i="11"/>
  <c r="Y317" i="11" s="1"/>
  <c r="U317" i="11" s="1"/>
  <c r="X317" i="11"/>
  <c r="W317" i="11"/>
  <c r="Q317" i="11"/>
  <c r="P317" i="11"/>
  <c r="P318" i="11" s="1"/>
  <c r="P319" i="11" s="1"/>
  <c r="P320" i="11" s="1"/>
  <c r="P321" i="11" s="1"/>
  <c r="AF316" i="11"/>
  <c r="AB316" i="11"/>
  <c r="AA316" i="11"/>
  <c r="Z316" i="11"/>
  <c r="Y316" i="11"/>
  <c r="X316" i="11"/>
  <c r="W316" i="11" s="1"/>
  <c r="Q316" i="11"/>
  <c r="R316" i="11" s="1"/>
  <c r="AF315" i="11"/>
  <c r="AB315" i="11"/>
  <c r="AA315" i="11"/>
  <c r="Z315" i="11"/>
  <c r="Y315" i="11"/>
  <c r="U315" i="11" s="1"/>
  <c r="X315" i="11"/>
  <c r="W315" i="11" s="1"/>
  <c r="Q315" i="11"/>
  <c r="R315" i="11" s="1"/>
  <c r="AF314" i="11"/>
  <c r="AB314" i="11"/>
  <c r="AA314" i="11"/>
  <c r="Z314" i="11"/>
  <c r="Y314" i="11" s="1"/>
  <c r="X314" i="11"/>
  <c r="W314" i="11"/>
  <c r="Q314" i="11"/>
  <c r="R314" i="11" s="1"/>
  <c r="T314" i="11" s="1"/>
  <c r="AF313" i="11"/>
  <c r="AB313" i="11"/>
  <c r="AA313" i="11"/>
  <c r="Z313" i="11"/>
  <c r="Y313" i="11" s="1"/>
  <c r="U313" i="11" s="1"/>
  <c r="X313" i="11"/>
  <c r="W313" i="11"/>
  <c r="Q313" i="11"/>
  <c r="R313" i="11" s="1"/>
  <c r="T313" i="11" s="1"/>
  <c r="AF312" i="11"/>
  <c r="AB312" i="11"/>
  <c r="AA312" i="11"/>
  <c r="Z312" i="11"/>
  <c r="Y312" i="11"/>
  <c r="U312" i="11" s="1"/>
  <c r="X312" i="11"/>
  <c r="W312" i="11" s="1"/>
  <c r="Q312" i="11"/>
  <c r="P312" i="11"/>
  <c r="P313" i="11" s="1"/>
  <c r="P314" i="11" s="1"/>
  <c r="P315" i="11" s="1"/>
  <c r="P316" i="11" s="1"/>
  <c r="AF311" i="11"/>
  <c r="AB311" i="11"/>
  <c r="AA311" i="11"/>
  <c r="Z311" i="11"/>
  <c r="Y311" i="11"/>
  <c r="U311" i="11" s="1"/>
  <c r="X311" i="11"/>
  <c r="W311" i="11" s="1"/>
  <c r="AD311" i="11" s="1"/>
  <c r="M386" i="6" s="1"/>
  <c r="M381" i="6" s="1"/>
  <c r="Q311" i="11"/>
  <c r="R311" i="11" s="1"/>
  <c r="AF310" i="11"/>
  <c r="AB310" i="11"/>
  <c r="AA310" i="11"/>
  <c r="Z310" i="11"/>
  <c r="Y310" i="11" s="1"/>
  <c r="U310" i="11" s="1"/>
  <c r="X310" i="11"/>
  <c r="W310" i="11"/>
  <c r="Q310" i="11"/>
  <c r="R310" i="11" s="1"/>
  <c r="T310" i="11" s="1"/>
  <c r="AF309" i="11"/>
  <c r="AB309" i="11"/>
  <c r="AA309" i="11"/>
  <c r="Z309" i="11"/>
  <c r="Y309" i="11" s="1"/>
  <c r="X309" i="11"/>
  <c r="W309" i="11"/>
  <c r="Q309" i="11"/>
  <c r="R309" i="11" s="1"/>
  <c r="T309" i="11" s="1"/>
  <c r="AF308" i="11"/>
  <c r="AB308" i="11"/>
  <c r="AA308" i="11"/>
  <c r="Z308" i="11"/>
  <c r="Y308" i="11"/>
  <c r="X308" i="11"/>
  <c r="W308" i="11" s="1"/>
  <c r="Q308" i="11"/>
  <c r="R308" i="11" s="1"/>
  <c r="AF307" i="11"/>
  <c r="AB307" i="11"/>
  <c r="AA307" i="11"/>
  <c r="Z307" i="11"/>
  <c r="Y307" i="11"/>
  <c r="U307" i="11" s="1"/>
  <c r="X307" i="11"/>
  <c r="W307" i="11" s="1"/>
  <c r="Q307" i="11"/>
  <c r="P307" i="11"/>
  <c r="P308" i="11" s="1"/>
  <c r="P309" i="11" s="1"/>
  <c r="P310" i="11" s="1"/>
  <c r="P311" i="11" s="1"/>
  <c r="AF306" i="11"/>
  <c r="AB306" i="11"/>
  <c r="AA306" i="11"/>
  <c r="Z306" i="11"/>
  <c r="Y306" i="11" s="1"/>
  <c r="X306" i="11"/>
  <c r="W306" i="11"/>
  <c r="Q306" i="11"/>
  <c r="R306" i="11" s="1"/>
  <c r="T306" i="11" s="1"/>
  <c r="AF305" i="11"/>
  <c r="AB305" i="11"/>
  <c r="AA305" i="11"/>
  <c r="Z305" i="11"/>
  <c r="Y305" i="11" s="1"/>
  <c r="U305" i="11" s="1"/>
  <c r="X305" i="11"/>
  <c r="W305" i="11"/>
  <c r="Q305" i="11"/>
  <c r="R305" i="11" s="1"/>
  <c r="T305" i="11" s="1"/>
  <c r="AF304" i="11"/>
  <c r="AB304" i="11"/>
  <c r="AA304" i="11"/>
  <c r="Z304" i="11"/>
  <c r="Y304" i="11"/>
  <c r="X304" i="11"/>
  <c r="W304" i="11" s="1"/>
  <c r="Q304" i="11"/>
  <c r="R304" i="11" s="1"/>
  <c r="AF303" i="11"/>
  <c r="AB303" i="11"/>
  <c r="AA303" i="11"/>
  <c r="Z303" i="11"/>
  <c r="Y303" i="11"/>
  <c r="X303" i="11"/>
  <c r="W303" i="11" s="1"/>
  <c r="Q303" i="11"/>
  <c r="R303" i="11" s="1"/>
  <c r="AF302" i="11"/>
  <c r="AB302" i="11"/>
  <c r="AA302" i="11"/>
  <c r="Z302" i="11"/>
  <c r="Y302" i="11" s="1"/>
  <c r="U302" i="11" s="1"/>
  <c r="X302" i="11"/>
  <c r="W302" i="11"/>
  <c r="Q302" i="11"/>
  <c r="R302" i="11" s="1"/>
  <c r="P302" i="11"/>
  <c r="P303" i="11" s="1"/>
  <c r="P304" i="11" s="1"/>
  <c r="P305" i="11" s="1"/>
  <c r="P306" i="11" s="1"/>
  <c r="AF301" i="11"/>
  <c r="AB301" i="11"/>
  <c r="AA301" i="11"/>
  <c r="Z301" i="11"/>
  <c r="Y301" i="11" s="1"/>
  <c r="X301" i="11"/>
  <c r="W301" i="11"/>
  <c r="Q301" i="11"/>
  <c r="R301" i="11" s="1"/>
  <c r="T301" i="11" s="1"/>
  <c r="AF300" i="11"/>
  <c r="AB300" i="11"/>
  <c r="AA300" i="11"/>
  <c r="Z300" i="11"/>
  <c r="Y300" i="11"/>
  <c r="U300" i="11" s="1"/>
  <c r="X300" i="11"/>
  <c r="W300" i="11" s="1"/>
  <c r="Q300" i="11"/>
  <c r="R300" i="11" s="1"/>
  <c r="AF299" i="11"/>
  <c r="AB299" i="11"/>
  <c r="AA299" i="11"/>
  <c r="Z299" i="11"/>
  <c r="Y299" i="11"/>
  <c r="X299" i="11"/>
  <c r="W299" i="11" s="1"/>
  <c r="Q299" i="11"/>
  <c r="R299" i="11" s="1"/>
  <c r="AF298" i="11"/>
  <c r="AB298" i="11"/>
  <c r="AA298" i="11"/>
  <c r="Z298" i="11"/>
  <c r="Y298" i="11" s="1"/>
  <c r="X298" i="11"/>
  <c r="W298" i="11"/>
  <c r="Q298" i="11"/>
  <c r="R298" i="11" s="1"/>
  <c r="T298" i="11" s="1"/>
  <c r="AF297" i="11"/>
  <c r="AB297" i="11"/>
  <c r="AA297" i="11"/>
  <c r="Z297" i="11"/>
  <c r="Y297" i="11" s="1"/>
  <c r="U297" i="11" s="1"/>
  <c r="X297" i="11"/>
  <c r="W297" i="11"/>
  <c r="Q297" i="11"/>
  <c r="R297" i="11" s="1"/>
  <c r="P297" i="11"/>
  <c r="P298" i="11" s="1"/>
  <c r="P299" i="11" s="1"/>
  <c r="P300" i="11" s="1"/>
  <c r="P301" i="11" s="1"/>
  <c r="AF296" i="11"/>
  <c r="AB296" i="11"/>
  <c r="AA296" i="11"/>
  <c r="Z296" i="11"/>
  <c r="Y296" i="11"/>
  <c r="U296" i="11" s="1"/>
  <c r="X296" i="11"/>
  <c r="W296" i="11" s="1"/>
  <c r="Q296" i="11"/>
  <c r="R296" i="11" s="1"/>
  <c r="AF295" i="11"/>
  <c r="AB295" i="11"/>
  <c r="AA295" i="11"/>
  <c r="Z295" i="11"/>
  <c r="Y295" i="11"/>
  <c r="U295" i="11" s="1"/>
  <c r="X295" i="11"/>
  <c r="W295" i="11" s="1"/>
  <c r="Q295" i="11"/>
  <c r="R295" i="11" s="1"/>
  <c r="AF294" i="11"/>
  <c r="AB294" i="11"/>
  <c r="AA294" i="11"/>
  <c r="Z294" i="11"/>
  <c r="Y294" i="11" s="1"/>
  <c r="X294" i="11"/>
  <c r="W294" i="11"/>
  <c r="Q294" i="11"/>
  <c r="R294" i="11" s="1"/>
  <c r="T294" i="11" s="1"/>
  <c r="AF293" i="11"/>
  <c r="AB293" i="11"/>
  <c r="AA293" i="11"/>
  <c r="Z293" i="11"/>
  <c r="Y293" i="11" s="1"/>
  <c r="U293" i="11" s="1"/>
  <c r="X293" i="11"/>
  <c r="W293" i="11"/>
  <c r="Q293" i="11"/>
  <c r="R293" i="11" s="1"/>
  <c r="T293" i="11" s="1"/>
  <c r="AF292" i="11"/>
  <c r="AB292" i="11"/>
  <c r="AA292" i="11"/>
  <c r="Z292" i="11"/>
  <c r="Y292" i="11"/>
  <c r="U292" i="11" s="1"/>
  <c r="X292" i="11"/>
  <c r="W292" i="11" s="1"/>
  <c r="Q292" i="11"/>
  <c r="P292" i="11"/>
  <c r="P293" i="11" s="1"/>
  <c r="P294" i="11" s="1"/>
  <c r="P295" i="11" s="1"/>
  <c r="P296" i="11" s="1"/>
  <c r="O752" i="6" l="1"/>
  <c r="K752" i="6"/>
  <c r="N752" i="6"/>
  <c r="J752" i="6"/>
  <c r="M752" i="6"/>
  <c r="L752" i="6"/>
  <c r="R753" i="6"/>
  <c r="R754" i="6" s="1"/>
  <c r="M604" i="6"/>
  <c r="L604" i="6"/>
  <c r="O604" i="6"/>
  <c r="K604" i="6"/>
  <c r="J604" i="6"/>
  <c r="R605" i="6"/>
  <c r="R440" i="6"/>
  <c r="L439" i="6"/>
  <c r="O439" i="6"/>
  <c r="K439" i="6"/>
  <c r="N439" i="6"/>
  <c r="J439" i="6"/>
  <c r="M439" i="6"/>
  <c r="M306" i="6"/>
  <c r="L306" i="6"/>
  <c r="O306" i="6"/>
  <c r="K306" i="6"/>
  <c r="R307" i="6"/>
  <c r="N306" i="6"/>
  <c r="J306" i="6"/>
  <c r="T748" i="11"/>
  <c r="S749" i="11"/>
  <c r="S750" i="11" s="1"/>
  <c r="S751" i="11" s="1"/>
  <c r="S752" i="11" s="1"/>
  <c r="S753" i="11" s="1"/>
  <c r="R753" i="11" s="1"/>
  <c r="T509" i="11"/>
  <c r="T529" i="11"/>
  <c r="R600" i="11"/>
  <c r="T600" i="11" s="1"/>
  <c r="S601" i="11"/>
  <c r="S602" i="11" s="1"/>
  <c r="S603" i="11" s="1"/>
  <c r="S604" i="11" s="1"/>
  <c r="S605" i="11" s="1"/>
  <c r="T498" i="11"/>
  <c r="T537" i="11"/>
  <c r="T513" i="11"/>
  <c r="T533" i="11"/>
  <c r="T501" i="11"/>
  <c r="T497" i="11"/>
  <c r="T517" i="11"/>
  <c r="T521" i="11"/>
  <c r="T502" i="11"/>
  <c r="T538" i="11"/>
  <c r="T518" i="11"/>
  <c r="T506" i="11"/>
  <c r="T514" i="11"/>
  <c r="T522" i="11"/>
  <c r="T526" i="11"/>
  <c r="T534" i="11"/>
  <c r="T466" i="11"/>
  <c r="T467" i="11"/>
  <c r="T471" i="11"/>
  <c r="T472" i="11"/>
  <c r="T473" i="11"/>
  <c r="T474" i="11"/>
  <c r="U486" i="11"/>
  <c r="T487" i="11"/>
  <c r="T491" i="11"/>
  <c r="U494" i="11"/>
  <c r="U514" i="11"/>
  <c r="U518" i="11"/>
  <c r="T519" i="11"/>
  <c r="U524" i="11"/>
  <c r="U536" i="11"/>
  <c r="U538" i="11"/>
  <c r="T465" i="11"/>
  <c r="T507" i="11"/>
  <c r="T460" i="11"/>
  <c r="T461" i="11"/>
  <c r="T462" i="11"/>
  <c r="T463" i="11"/>
  <c r="T464" i="11"/>
  <c r="T476" i="11"/>
  <c r="T477" i="11"/>
  <c r="T478" i="11"/>
  <c r="T479" i="11"/>
  <c r="T481" i="11"/>
  <c r="T482" i="11"/>
  <c r="T483" i="11"/>
  <c r="T484" i="11"/>
  <c r="T486" i="11"/>
  <c r="U488" i="11"/>
  <c r="T489" i="11"/>
  <c r="T493" i="11"/>
  <c r="T494" i="11"/>
  <c r="T503" i="11"/>
  <c r="U508" i="11"/>
  <c r="T511" i="11"/>
  <c r="U526" i="11"/>
  <c r="U528" i="11"/>
  <c r="U534" i="11"/>
  <c r="T468" i="11"/>
  <c r="T469" i="11"/>
  <c r="T499" i="11"/>
  <c r="U504" i="11"/>
  <c r="U516" i="11"/>
  <c r="T523" i="11"/>
  <c r="T542" i="11"/>
  <c r="T547" i="11"/>
  <c r="T552" i="11"/>
  <c r="T557" i="11"/>
  <c r="T562" i="11"/>
  <c r="T567" i="11"/>
  <c r="T572" i="11"/>
  <c r="T577" i="11"/>
  <c r="T578" i="11"/>
  <c r="T531" i="11"/>
  <c r="T539" i="11"/>
  <c r="T541" i="11"/>
  <c r="T544" i="11"/>
  <c r="T546" i="11"/>
  <c r="T549" i="11"/>
  <c r="T551" i="11"/>
  <c r="T554" i="11"/>
  <c r="T556" i="11"/>
  <c r="T559" i="11"/>
  <c r="T561" i="11"/>
  <c r="T564" i="11"/>
  <c r="T566" i="11"/>
  <c r="T569" i="11"/>
  <c r="T571" i="11"/>
  <c r="T574" i="11"/>
  <c r="T579" i="11"/>
  <c r="T527" i="11"/>
  <c r="T543" i="11"/>
  <c r="T548" i="11"/>
  <c r="T553" i="11"/>
  <c r="T558" i="11"/>
  <c r="T563" i="11"/>
  <c r="T568" i="11"/>
  <c r="T573" i="11"/>
  <c r="T576" i="11"/>
  <c r="T299" i="11"/>
  <c r="T339" i="11"/>
  <c r="T399" i="11"/>
  <c r="R400" i="11"/>
  <c r="T400" i="11" s="1"/>
  <c r="R403" i="11"/>
  <c r="T403" i="11" s="1"/>
  <c r="T406" i="11"/>
  <c r="R431" i="11"/>
  <c r="T431" i="11" s="1"/>
  <c r="T295" i="11"/>
  <c r="T303" i="11"/>
  <c r="T311" i="11"/>
  <c r="T315" i="11"/>
  <c r="T319" i="11"/>
  <c r="T323" i="11"/>
  <c r="T331" i="11"/>
  <c r="R292" i="11"/>
  <c r="T292" i="11" s="1"/>
  <c r="T296" i="11"/>
  <c r="T300" i="11"/>
  <c r="T304" i="11"/>
  <c r="T308" i="11"/>
  <c r="T316" i="11"/>
  <c r="T320" i="11"/>
  <c r="T324" i="11"/>
  <c r="T335" i="11"/>
  <c r="T343" i="11"/>
  <c r="T344" i="11"/>
  <c r="T348" i="11"/>
  <c r="U356" i="11"/>
  <c r="AD358" i="11"/>
  <c r="AE358" i="11" s="1"/>
  <c r="T380" i="11"/>
  <c r="R381" i="11"/>
  <c r="T381" i="11" s="1"/>
  <c r="R364" i="11"/>
  <c r="T364" i="11" s="1"/>
  <c r="R385" i="11"/>
  <c r="T385" i="11" s="1"/>
  <c r="R389" i="11"/>
  <c r="T389" i="11" s="1"/>
  <c r="R393" i="11"/>
  <c r="T393" i="11" s="1"/>
  <c r="R430" i="11"/>
  <c r="T430" i="11" s="1"/>
  <c r="AD293" i="11"/>
  <c r="AD313" i="11"/>
  <c r="M388" i="6" s="1"/>
  <c r="M387" i="6" s="1"/>
  <c r="R396" i="11"/>
  <c r="T396" i="11" s="1"/>
  <c r="R413" i="11"/>
  <c r="T413" i="11" s="1"/>
  <c r="R435" i="11"/>
  <c r="T435" i="11" s="1"/>
  <c r="AC368" i="11"/>
  <c r="T378" i="11"/>
  <c r="T386" i="11"/>
  <c r="T390" i="11"/>
  <c r="T401" i="11"/>
  <c r="T404" i="11"/>
  <c r="T408" i="11"/>
  <c r="T409" i="11"/>
  <c r="T414" i="11"/>
  <c r="T415" i="11"/>
  <c r="T434" i="11"/>
  <c r="T370" i="11"/>
  <c r="T350" i="11"/>
  <c r="T374" i="11"/>
  <c r="S293" i="11"/>
  <c r="U333" i="11"/>
  <c r="U335" i="11"/>
  <c r="S294" i="11"/>
  <c r="S295" i="11" s="1"/>
  <c r="S296" i="11" s="1"/>
  <c r="U325" i="11"/>
  <c r="U331" i="11"/>
  <c r="AC293" i="11"/>
  <c r="AC311" i="11"/>
  <c r="L386" i="6" s="1"/>
  <c r="L381" i="6" s="1"/>
  <c r="AC313" i="11"/>
  <c r="L388" i="6" s="1"/>
  <c r="L387" i="6" s="1"/>
  <c r="T349" i="11"/>
  <c r="U298" i="11"/>
  <c r="U301" i="11"/>
  <c r="U303" i="11"/>
  <c r="U306" i="11"/>
  <c r="U308" i="11"/>
  <c r="U316" i="11"/>
  <c r="T326" i="11"/>
  <c r="T330" i="11"/>
  <c r="T334" i="11"/>
  <c r="T336" i="11"/>
  <c r="T338" i="11"/>
  <c r="T353" i="11"/>
  <c r="T354" i="11"/>
  <c r="AD368" i="11"/>
  <c r="AE368" i="11" s="1"/>
  <c r="T341" i="11"/>
  <c r="T325" i="11"/>
  <c r="T328" i="11"/>
  <c r="T329" i="11"/>
  <c r="T333" i="11"/>
  <c r="U336" i="11"/>
  <c r="U340" i="11"/>
  <c r="T346" i="11"/>
  <c r="U348" i="11"/>
  <c r="T358" i="11"/>
  <c r="U368" i="11"/>
  <c r="T369" i="11"/>
  <c r="T345" i="11"/>
  <c r="U360" i="11"/>
  <c r="T361" i="11"/>
  <c r="T365" i="11"/>
  <c r="T366" i="11"/>
  <c r="U376" i="11"/>
  <c r="AC371" i="11"/>
  <c r="AD371" i="11" s="1"/>
  <c r="AC388" i="11"/>
  <c r="AD388" i="11" s="1"/>
  <c r="AC358" i="11"/>
  <c r="T373" i="11"/>
  <c r="AD383" i="11"/>
  <c r="AE383" i="11" s="1"/>
  <c r="T340" i="11"/>
  <c r="T356" i="11"/>
  <c r="T360" i="11"/>
  <c r="AC373" i="11"/>
  <c r="AD373" i="11" s="1"/>
  <c r="AE373" i="11" s="1"/>
  <c r="T376" i="11"/>
  <c r="AC386" i="11"/>
  <c r="AD386" i="11" s="1"/>
  <c r="AE386" i="11" s="1"/>
  <c r="AC383" i="11"/>
  <c r="U431" i="11"/>
  <c r="U430" i="11"/>
  <c r="T433" i="11"/>
  <c r="T436" i="11"/>
  <c r="T438" i="11"/>
  <c r="T440" i="11"/>
  <c r="T429" i="11"/>
  <c r="U434" i="11"/>
  <c r="T439" i="11"/>
  <c r="T441" i="11"/>
  <c r="T443" i="11"/>
  <c r="T444" i="11"/>
  <c r="T445" i="11"/>
  <c r="T446" i="11"/>
  <c r="T448" i="11"/>
  <c r="T449" i="11"/>
  <c r="T450" i="11"/>
  <c r="T451" i="11"/>
  <c r="T453" i="11"/>
  <c r="T454" i="11"/>
  <c r="T455" i="11"/>
  <c r="T456" i="11"/>
  <c r="AF288" i="11"/>
  <c r="AB288" i="11"/>
  <c r="AA288" i="11"/>
  <c r="Z288" i="11"/>
  <c r="Y288" i="11" s="1"/>
  <c r="U288" i="11" s="1"/>
  <c r="X288" i="11"/>
  <c r="W288" i="11" s="1"/>
  <c r="Q288" i="11"/>
  <c r="AF287" i="11"/>
  <c r="AB287" i="11"/>
  <c r="AA287" i="11"/>
  <c r="Z287" i="11"/>
  <c r="Y287" i="11" s="1"/>
  <c r="U287" i="11" s="1"/>
  <c r="X287" i="11"/>
  <c r="W287" i="11" s="1"/>
  <c r="Q287" i="11"/>
  <c r="AF286" i="11"/>
  <c r="AB286" i="11"/>
  <c r="AA286" i="11"/>
  <c r="Z286" i="11"/>
  <c r="Y286" i="11" s="1"/>
  <c r="X286" i="11"/>
  <c r="W286" i="11" s="1"/>
  <c r="Q286" i="11"/>
  <c r="AF285" i="11"/>
  <c r="AB285" i="11"/>
  <c r="AA285" i="11"/>
  <c r="Z285" i="11"/>
  <c r="Y285" i="11" s="1"/>
  <c r="U285" i="11" s="1"/>
  <c r="X285" i="11"/>
  <c r="W285" i="11" s="1"/>
  <c r="Q285" i="11"/>
  <c r="AF284" i="11"/>
  <c r="AB284" i="11"/>
  <c r="AA284" i="11"/>
  <c r="Z284" i="11"/>
  <c r="Y284" i="11" s="1"/>
  <c r="U284" i="11" s="1"/>
  <c r="X284" i="11"/>
  <c r="W284" i="11" s="1"/>
  <c r="Q284" i="11"/>
  <c r="P284" i="11"/>
  <c r="P285" i="11" s="1"/>
  <c r="P286" i="11" s="1"/>
  <c r="P287" i="11" s="1"/>
  <c r="P288" i="11" s="1"/>
  <c r="AF283" i="11"/>
  <c r="AB283" i="11"/>
  <c r="AA283" i="11"/>
  <c r="Z283" i="11"/>
  <c r="Y283" i="11" s="1"/>
  <c r="U283" i="11" s="1"/>
  <c r="X283" i="11"/>
  <c r="W283" i="11" s="1"/>
  <c r="Q283" i="11"/>
  <c r="AF282" i="11"/>
  <c r="AB282" i="11"/>
  <c r="AA282" i="11"/>
  <c r="Z282" i="11"/>
  <c r="Y282" i="11" s="1"/>
  <c r="U282" i="11" s="1"/>
  <c r="X282" i="11"/>
  <c r="W282" i="11" s="1"/>
  <c r="Q282" i="11"/>
  <c r="AF281" i="11"/>
  <c r="AB281" i="11"/>
  <c r="AA281" i="11"/>
  <c r="Z281" i="11"/>
  <c r="Y281" i="11" s="1"/>
  <c r="X281" i="11"/>
  <c r="W281" i="11" s="1"/>
  <c r="Q281" i="11"/>
  <c r="AF280" i="11"/>
  <c r="AB280" i="11"/>
  <c r="AA280" i="11"/>
  <c r="Z280" i="11"/>
  <c r="Y280" i="11" s="1"/>
  <c r="U280" i="11" s="1"/>
  <c r="X280" i="11"/>
  <c r="W280" i="11" s="1"/>
  <c r="Q280" i="11"/>
  <c r="AF279" i="11"/>
  <c r="AB279" i="11"/>
  <c r="AA279" i="11"/>
  <c r="Z279" i="11"/>
  <c r="Y279" i="11" s="1"/>
  <c r="U279" i="11" s="1"/>
  <c r="X279" i="11"/>
  <c r="W279" i="11" s="1"/>
  <c r="Q279" i="11"/>
  <c r="P279" i="11"/>
  <c r="P280" i="11" s="1"/>
  <c r="P281" i="11" s="1"/>
  <c r="P282" i="11" s="1"/>
  <c r="P283" i="11" s="1"/>
  <c r="AF278" i="11"/>
  <c r="AB278" i="11"/>
  <c r="AA278" i="11"/>
  <c r="Z278" i="11"/>
  <c r="Y278" i="11" s="1"/>
  <c r="U278" i="11" s="1"/>
  <c r="X278" i="11"/>
  <c r="W278" i="11" s="1"/>
  <c r="Q278" i="11"/>
  <c r="AF277" i="11"/>
  <c r="AB277" i="11"/>
  <c r="AA277" i="11"/>
  <c r="Z277" i="11"/>
  <c r="Y277" i="11" s="1"/>
  <c r="U277" i="11" s="1"/>
  <c r="X277" i="11"/>
  <c r="W277" i="11" s="1"/>
  <c r="Q277" i="11"/>
  <c r="AF276" i="11"/>
  <c r="AB276" i="11"/>
  <c r="AA276" i="11"/>
  <c r="Z276" i="11"/>
  <c r="Y276" i="11" s="1"/>
  <c r="X276" i="11"/>
  <c r="W276" i="11" s="1"/>
  <c r="Q276" i="11"/>
  <c r="AF275" i="11"/>
  <c r="AB275" i="11"/>
  <c r="AA275" i="11"/>
  <c r="Z275" i="11"/>
  <c r="Y275" i="11" s="1"/>
  <c r="U275" i="11" s="1"/>
  <c r="X275" i="11"/>
  <c r="W275" i="11" s="1"/>
  <c r="Q275" i="11"/>
  <c r="AF274" i="11"/>
  <c r="AB274" i="11"/>
  <c r="AA274" i="11"/>
  <c r="Z274" i="11"/>
  <c r="Y274" i="11" s="1"/>
  <c r="U274" i="11" s="1"/>
  <c r="X274" i="11"/>
  <c r="W274" i="11" s="1"/>
  <c r="Q274" i="11"/>
  <c r="P274" i="11"/>
  <c r="P275" i="11" s="1"/>
  <c r="P276" i="11" s="1"/>
  <c r="P277" i="11" s="1"/>
  <c r="P278" i="11" s="1"/>
  <c r="AF273" i="11"/>
  <c r="AB273" i="11"/>
  <c r="AA273" i="11"/>
  <c r="Z273" i="11"/>
  <c r="Y273" i="11" s="1"/>
  <c r="U273" i="11" s="1"/>
  <c r="X273" i="11"/>
  <c r="W273" i="11" s="1"/>
  <c r="Q273" i="11"/>
  <c r="AF272" i="11"/>
  <c r="AB272" i="11"/>
  <c r="AA272" i="11"/>
  <c r="Z272" i="11"/>
  <c r="Y272" i="11" s="1"/>
  <c r="U272" i="11" s="1"/>
  <c r="X272" i="11"/>
  <c r="W272" i="11" s="1"/>
  <c r="Q272" i="11"/>
  <c r="AF271" i="11"/>
  <c r="AB271" i="11"/>
  <c r="AA271" i="11"/>
  <c r="Z271" i="11"/>
  <c r="Y271" i="11" s="1"/>
  <c r="X271" i="11"/>
  <c r="W271" i="11" s="1"/>
  <c r="Q271" i="11"/>
  <c r="AF270" i="11"/>
  <c r="AB270" i="11"/>
  <c r="AA270" i="11"/>
  <c r="Z270" i="11"/>
  <c r="Y270" i="11" s="1"/>
  <c r="X270" i="11"/>
  <c r="W270" i="11" s="1"/>
  <c r="U270" i="11"/>
  <c r="Q270" i="11"/>
  <c r="AF269" i="11"/>
  <c r="AB269" i="11"/>
  <c r="AA269" i="11"/>
  <c r="Z269" i="11"/>
  <c r="Y269" i="11" s="1"/>
  <c r="U269" i="11" s="1"/>
  <c r="X269" i="11"/>
  <c r="W269" i="11" s="1"/>
  <c r="Q269" i="11"/>
  <c r="P269" i="11"/>
  <c r="P270" i="11" s="1"/>
  <c r="P271" i="11" s="1"/>
  <c r="P272" i="11" s="1"/>
  <c r="P273" i="11" s="1"/>
  <c r="AF268" i="11"/>
  <c r="AB268" i="11"/>
  <c r="AA268" i="11"/>
  <c r="Z268" i="11"/>
  <c r="Y268" i="11" s="1"/>
  <c r="U268" i="11" s="1"/>
  <c r="X268" i="11"/>
  <c r="W268" i="11" s="1"/>
  <c r="Q268" i="11"/>
  <c r="AF267" i="11"/>
  <c r="AB267" i="11"/>
  <c r="AA267" i="11"/>
  <c r="Z267" i="11"/>
  <c r="Y267" i="11"/>
  <c r="X267" i="11"/>
  <c r="W267" i="11" s="1"/>
  <c r="Q267" i="11"/>
  <c r="R267" i="11" s="1"/>
  <c r="T267" i="11" s="1"/>
  <c r="AF266" i="11"/>
  <c r="AB266" i="11"/>
  <c r="AA266" i="11"/>
  <c r="Z266" i="11"/>
  <c r="Y266" i="11" s="1"/>
  <c r="X266" i="11"/>
  <c r="W266" i="11" s="1"/>
  <c r="Q266" i="11"/>
  <c r="R266" i="11" s="1"/>
  <c r="T266" i="11" s="1"/>
  <c r="AF265" i="11"/>
  <c r="AB265" i="11"/>
  <c r="AA265" i="11"/>
  <c r="Z265" i="11"/>
  <c r="Y265" i="11" s="1"/>
  <c r="U265" i="11" s="1"/>
  <c r="X265" i="11"/>
  <c r="W265" i="11" s="1"/>
  <c r="Q265" i="11"/>
  <c r="AF264" i="11"/>
  <c r="AB264" i="11"/>
  <c r="AA264" i="11"/>
  <c r="Z264" i="11"/>
  <c r="Y264" i="11" s="1"/>
  <c r="U264" i="11" s="1"/>
  <c r="X264" i="11"/>
  <c r="W264" i="11" s="1"/>
  <c r="Q264" i="11"/>
  <c r="P264" i="11"/>
  <c r="P265" i="11" s="1"/>
  <c r="P266" i="11" s="1"/>
  <c r="P267" i="11" s="1"/>
  <c r="P268" i="11" s="1"/>
  <c r="AF263" i="11"/>
  <c r="AB263" i="11"/>
  <c r="AA263" i="11"/>
  <c r="Z263" i="11"/>
  <c r="Y263" i="11" s="1"/>
  <c r="X263" i="11"/>
  <c r="W263" i="11" s="1"/>
  <c r="Q263" i="11"/>
  <c r="R263" i="11" s="1"/>
  <c r="T263" i="11" s="1"/>
  <c r="AF262" i="11"/>
  <c r="AB262" i="11"/>
  <c r="AA262" i="11"/>
  <c r="Z262" i="11"/>
  <c r="Y262" i="11" s="1"/>
  <c r="U262" i="11" s="1"/>
  <c r="X262" i="11"/>
  <c r="W262" i="11" s="1"/>
  <c r="Q262" i="11"/>
  <c r="R262" i="11" s="1"/>
  <c r="T262" i="11" s="1"/>
  <c r="AF261" i="11"/>
  <c r="AB261" i="11"/>
  <c r="AA261" i="11"/>
  <c r="Z261" i="11"/>
  <c r="Y261" i="11" s="1"/>
  <c r="X261" i="11"/>
  <c r="W261" i="11" s="1"/>
  <c r="Q261" i="11"/>
  <c r="AF260" i="11"/>
  <c r="AB260" i="11"/>
  <c r="AA260" i="11"/>
  <c r="Z260" i="11"/>
  <c r="Y260" i="11" s="1"/>
  <c r="U260" i="11" s="1"/>
  <c r="X260" i="11"/>
  <c r="W260" i="11" s="1"/>
  <c r="Q260" i="11"/>
  <c r="R260" i="11" s="1"/>
  <c r="T260" i="11" s="1"/>
  <c r="AF259" i="11"/>
  <c r="AB259" i="11"/>
  <c r="AA259" i="11"/>
  <c r="Z259" i="11"/>
  <c r="Y259" i="11" s="1"/>
  <c r="U259" i="11" s="1"/>
  <c r="X259" i="11"/>
  <c r="W259" i="11" s="1"/>
  <c r="Q259" i="11"/>
  <c r="P259" i="11"/>
  <c r="P260" i="11" s="1"/>
  <c r="P261" i="11" s="1"/>
  <c r="P262" i="11" s="1"/>
  <c r="P263" i="11" s="1"/>
  <c r="AF258" i="11"/>
  <c r="AB258" i="11"/>
  <c r="AA258" i="11"/>
  <c r="Z258" i="11"/>
  <c r="Y258" i="11" s="1"/>
  <c r="U258" i="11" s="1"/>
  <c r="X258" i="11"/>
  <c r="W258" i="11" s="1"/>
  <c r="Q258" i="11"/>
  <c r="R258" i="11" s="1"/>
  <c r="T258" i="11" s="1"/>
  <c r="AF257" i="11"/>
  <c r="AB257" i="11"/>
  <c r="AA257" i="11"/>
  <c r="Z257" i="11"/>
  <c r="Y257" i="11" s="1"/>
  <c r="U257" i="11" s="1"/>
  <c r="X257" i="11"/>
  <c r="W257" i="11" s="1"/>
  <c r="Q257" i="11"/>
  <c r="R257" i="11" s="1"/>
  <c r="T257" i="11" s="1"/>
  <c r="AF256" i="11"/>
  <c r="AB256" i="11"/>
  <c r="AA256" i="11"/>
  <c r="Z256" i="11"/>
  <c r="Y256" i="11" s="1"/>
  <c r="X256" i="11"/>
  <c r="W256" i="11" s="1"/>
  <c r="Q256" i="11"/>
  <c r="R256" i="11" s="1"/>
  <c r="T256" i="11" s="1"/>
  <c r="AF255" i="11"/>
  <c r="AB255" i="11"/>
  <c r="AA255" i="11"/>
  <c r="Z255" i="11"/>
  <c r="Y255" i="11" s="1"/>
  <c r="U255" i="11" s="1"/>
  <c r="X255" i="11"/>
  <c r="W255" i="11" s="1"/>
  <c r="Q255" i="11"/>
  <c r="R255" i="11" s="1"/>
  <c r="T255" i="11" s="1"/>
  <c r="AF254" i="11"/>
  <c r="AB254" i="11"/>
  <c r="AA254" i="11"/>
  <c r="Z254" i="11"/>
  <c r="Y254" i="11" s="1"/>
  <c r="U254" i="11" s="1"/>
  <c r="X254" i="11"/>
  <c r="W254" i="11" s="1"/>
  <c r="Q254" i="11"/>
  <c r="P254" i="11"/>
  <c r="P255" i="11" s="1"/>
  <c r="P256" i="11" s="1"/>
  <c r="P257" i="11" s="1"/>
  <c r="P258" i="11" s="1"/>
  <c r="AF253" i="11"/>
  <c r="AB253" i="11"/>
  <c r="AA253" i="11"/>
  <c r="Z253" i="11"/>
  <c r="Y253" i="11" s="1"/>
  <c r="U253" i="11" s="1"/>
  <c r="X253" i="11"/>
  <c r="W253" i="11" s="1"/>
  <c r="Q253" i="11"/>
  <c r="R253" i="11" s="1"/>
  <c r="T253" i="11" s="1"/>
  <c r="AF252" i="11"/>
  <c r="AB252" i="11"/>
  <c r="AA252" i="11"/>
  <c r="Z252" i="11"/>
  <c r="Y252" i="11" s="1"/>
  <c r="U252" i="11" s="1"/>
  <c r="X252" i="11"/>
  <c r="W252" i="11" s="1"/>
  <c r="Q252" i="11"/>
  <c r="R252" i="11" s="1"/>
  <c r="T252" i="11" s="1"/>
  <c r="AF251" i="11"/>
  <c r="AB251" i="11"/>
  <c r="AA251" i="11"/>
  <c r="Z251" i="11"/>
  <c r="Y251" i="11" s="1"/>
  <c r="X251" i="11"/>
  <c r="W251" i="11" s="1"/>
  <c r="Q251" i="11"/>
  <c r="R251" i="11" s="1"/>
  <c r="T251" i="11" s="1"/>
  <c r="AF250" i="11"/>
  <c r="AB250" i="11"/>
  <c r="AA250" i="11"/>
  <c r="Z250" i="11"/>
  <c r="Y250" i="11" s="1"/>
  <c r="U250" i="11" s="1"/>
  <c r="X250" i="11"/>
  <c r="W250" i="11" s="1"/>
  <c r="Q250" i="11"/>
  <c r="R250" i="11" s="1"/>
  <c r="T250" i="11" s="1"/>
  <c r="AF249" i="11"/>
  <c r="AB249" i="11"/>
  <c r="AA249" i="11"/>
  <c r="Z249" i="11"/>
  <c r="Y249" i="11" s="1"/>
  <c r="U249" i="11" s="1"/>
  <c r="X249" i="11"/>
  <c r="W249" i="11" s="1"/>
  <c r="Q249" i="11"/>
  <c r="P249" i="11"/>
  <c r="P250" i="11" s="1"/>
  <c r="P251" i="11" s="1"/>
  <c r="P252" i="11" s="1"/>
  <c r="P253" i="11" s="1"/>
  <c r="AF248" i="11"/>
  <c r="AB248" i="11"/>
  <c r="AA248" i="11"/>
  <c r="Z248" i="11"/>
  <c r="Y248" i="11" s="1"/>
  <c r="U248" i="11" s="1"/>
  <c r="X248" i="11"/>
  <c r="W248" i="11" s="1"/>
  <c r="Q248" i="11"/>
  <c r="R248" i="11" s="1"/>
  <c r="T248" i="11" s="1"/>
  <c r="AF247" i="11"/>
  <c r="AB247" i="11"/>
  <c r="AA247" i="11"/>
  <c r="Z247" i="11"/>
  <c r="Y247" i="11" s="1"/>
  <c r="U247" i="11" s="1"/>
  <c r="X247" i="11"/>
  <c r="W247" i="11" s="1"/>
  <c r="Q247" i="11"/>
  <c r="R247" i="11" s="1"/>
  <c r="T247" i="11" s="1"/>
  <c r="AF246" i="11"/>
  <c r="AB246" i="11"/>
  <c r="AA246" i="11"/>
  <c r="Z246" i="11"/>
  <c r="Y246" i="11" s="1"/>
  <c r="X246" i="11"/>
  <c r="W246" i="11" s="1"/>
  <c r="Q246" i="11"/>
  <c r="R246" i="11" s="1"/>
  <c r="T246" i="11" s="1"/>
  <c r="AF245" i="11"/>
  <c r="AB245" i="11"/>
  <c r="AA245" i="11"/>
  <c r="Z245" i="11"/>
  <c r="Y245" i="11" s="1"/>
  <c r="U245" i="11" s="1"/>
  <c r="X245" i="11"/>
  <c r="W245" i="11" s="1"/>
  <c r="Q245" i="11"/>
  <c r="R245" i="11" s="1"/>
  <c r="T245" i="11" s="1"/>
  <c r="AF244" i="11"/>
  <c r="AB244" i="11"/>
  <c r="AA244" i="11"/>
  <c r="Z244" i="11"/>
  <c r="Y244" i="11" s="1"/>
  <c r="U244" i="11" s="1"/>
  <c r="X244" i="11"/>
  <c r="W244" i="11" s="1"/>
  <c r="Q244" i="11"/>
  <c r="P244" i="11"/>
  <c r="P245" i="11" s="1"/>
  <c r="P246" i="11" s="1"/>
  <c r="P247" i="11" s="1"/>
  <c r="P248" i="11" s="1"/>
  <c r="AF243" i="11"/>
  <c r="AB243" i="11"/>
  <c r="AA243" i="11"/>
  <c r="Z243" i="11"/>
  <c r="Y243" i="11" s="1"/>
  <c r="U243" i="11" s="1"/>
  <c r="X243" i="11"/>
  <c r="W243" i="11" s="1"/>
  <c r="Q243" i="11"/>
  <c r="R243" i="11" s="1"/>
  <c r="T243" i="11" s="1"/>
  <c r="AF242" i="11"/>
  <c r="AB242" i="11"/>
  <c r="AA242" i="11"/>
  <c r="Z242" i="11"/>
  <c r="Y242" i="11" s="1"/>
  <c r="U242" i="11" s="1"/>
  <c r="X242" i="11"/>
  <c r="W242" i="11" s="1"/>
  <c r="Q242" i="11"/>
  <c r="R242" i="11" s="1"/>
  <c r="T242" i="11" s="1"/>
  <c r="AF241" i="11"/>
  <c r="AB241" i="11"/>
  <c r="AA241" i="11"/>
  <c r="Z241" i="11"/>
  <c r="Y241" i="11" s="1"/>
  <c r="X241" i="11"/>
  <c r="W241" i="11" s="1"/>
  <c r="Q241" i="11"/>
  <c r="R241" i="11" s="1"/>
  <c r="T241" i="11" s="1"/>
  <c r="AF240" i="11"/>
  <c r="AB240" i="11"/>
  <c r="AA240" i="11"/>
  <c r="Z240" i="11"/>
  <c r="Y240" i="11"/>
  <c r="U240" i="11" s="1"/>
  <c r="X240" i="11"/>
  <c r="W240" i="11" s="1"/>
  <c r="R240" i="11"/>
  <c r="T240" i="11" s="1"/>
  <c r="Q240" i="11"/>
  <c r="AF239" i="11"/>
  <c r="AB239" i="11"/>
  <c r="AA239" i="11"/>
  <c r="Z239" i="11"/>
  <c r="Y239" i="11" s="1"/>
  <c r="U239" i="11" s="1"/>
  <c r="X239" i="11"/>
  <c r="W239" i="11" s="1"/>
  <c r="Q239" i="11"/>
  <c r="P239" i="11"/>
  <c r="P240" i="11" s="1"/>
  <c r="P241" i="11" s="1"/>
  <c r="P242" i="11" s="1"/>
  <c r="P243" i="11" s="1"/>
  <c r="AF238" i="11"/>
  <c r="AB238" i="11"/>
  <c r="AA238" i="11"/>
  <c r="Z238" i="11"/>
  <c r="Y238" i="11" s="1"/>
  <c r="U238" i="11" s="1"/>
  <c r="X238" i="11"/>
  <c r="W238" i="11" s="1"/>
  <c r="Q238" i="11"/>
  <c r="R238" i="11" s="1"/>
  <c r="T238" i="11" s="1"/>
  <c r="AF237" i="11"/>
  <c r="AB237" i="11"/>
  <c r="AA237" i="11"/>
  <c r="Z237" i="11"/>
  <c r="Y237" i="11" s="1"/>
  <c r="U237" i="11" s="1"/>
  <c r="X237" i="11"/>
  <c r="W237" i="11" s="1"/>
  <c r="Q237" i="11"/>
  <c r="R237" i="11" s="1"/>
  <c r="T237" i="11" s="1"/>
  <c r="AF236" i="11"/>
  <c r="AB236" i="11"/>
  <c r="AA236" i="11"/>
  <c r="Z236" i="11"/>
  <c r="Y236" i="11" s="1"/>
  <c r="X236" i="11"/>
  <c r="W236" i="11" s="1"/>
  <c r="Q236" i="11"/>
  <c r="R236" i="11" s="1"/>
  <c r="T236" i="11" s="1"/>
  <c r="AF235" i="11"/>
  <c r="AB235" i="11"/>
  <c r="AA235" i="11"/>
  <c r="Z235" i="11"/>
  <c r="Y235" i="11" s="1"/>
  <c r="U235" i="11" s="1"/>
  <c r="X235" i="11"/>
  <c r="W235" i="11" s="1"/>
  <c r="Q235" i="11"/>
  <c r="R235" i="11" s="1"/>
  <c r="T235" i="11" s="1"/>
  <c r="AF234" i="11"/>
  <c r="AB234" i="11"/>
  <c r="AA234" i="11"/>
  <c r="Z234" i="11"/>
  <c r="Y234" i="11" s="1"/>
  <c r="U234" i="11" s="1"/>
  <c r="X234" i="11"/>
  <c r="W234" i="11" s="1"/>
  <c r="Q234" i="11"/>
  <c r="P234" i="11"/>
  <c r="P235" i="11" s="1"/>
  <c r="P236" i="11" s="1"/>
  <c r="P237" i="11" s="1"/>
  <c r="P238" i="11" s="1"/>
  <c r="AF233" i="11"/>
  <c r="AB233" i="11"/>
  <c r="AA233" i="11"/>
  <c r="Z233" i="11"/>
  <c r="Y233" i="11" s="1"/>
  <c r="U233" i="11" s="1"/>
  <c r="X233" i="11"/>
  <c r="W233" i="11" s="1"/>
  <c r="Q233" i="11"/>
  <c r="R233" i="11" s="1"/>
  <c r="T233" i="11" s="1"/>
  <c r="AF232" i="11"/>
  <c r="AB232" i="11"/>
  <c r="AA232" i="11"/>
  <c r="Z232" i="11"/>
  <c r="Y232" i="11"/>
  <c r="U232" i="11" s="1"/>
  <c r="X232" i="11"/>
  <c r="W232" i="11" s="1"/>
  <c r="Q232" i="11"/>
  <c r="R232" i="11" s="1"/>
  <c r="T232" i="11" s="1"/>
  <c r="AF231" i="11"/>
  <c r="AB231" i="11"/>
  <c r="AA231" i="11"/>
  <c r="Z231" i="11"/>
  <c r="Y231" i="11"/>
  <c r="X231" i="11"/>
  <c r="W231" i="11" s="1"/>
  <c r="Q231" i="11"/>
  <c r="R231" i="11" s="1"/>
  <c r="T231" i="11" s="1"/>
  <c r="AF230" i="11"/>
  <c r="AB230" i="11"/>
  <c r="AA230" i="11"/>
  <c r="Z230" i="11"/>
  <c r="Y230" i="11" s="1"/>
  <c r="U230" i="11" s="1"/>
  <c r="X230" i="11"/>
  <c r="W230" i="11" s="1"/>
  <c r="R230" i="11"/>
  <c r="T230" i="11" s="1"/>
  <c r="Q230" i="11"/>
  <c r="AF229" i="11"/>
  <c r="AB229" i="11"/>
  <c r="AA229" i="11"/>
  <c r="Z229" i="11"/>
  <c r="Y229" i="11"/>
  <c r="U229" i="11" s="1"/>
  <c r="X229" i="11"/>
  <c r="W229" i="11" s="1"/>
  <c r="Q229" i="11"/>
  <c r="P229" i="11"/>
  <c r="P230" i="11" s="1"/>
  <c r="P231" i="11" s="1"/>
  <c r="P232" i="11" s="1"/>
  <c r="P233" i="11" s="1"/>
  <c r="AF228" i="11"/>
  <c r="AB228" i="11"/>
  <c r="AA228" i="11"/>
  <c r="Z228" i="11"/>
  <c r="Y228" i="11" s="1"/>
  <c r="U228" i="11" s="1"/>
  <c r="X228" i="11"/>
  <c r="W228" i="11" s="1"/>
  <c r="Q228" i="11"/>
  <c r="R228" i="11" s="1"/>
  <c r="AF227" i="11"/>
  <c r="AB227" i="11"/>
  <c r="AA227" i="11"/>
  <c r="Z227" i="11"/>
  <c r="Y227" i="11" s="1"/>
  <c r="X227" i="11"/>
  <c r="W227" i="11" s="1"/>
  <c r="Q227" i="11"/>
  <c r="R227" i="11" s="1"/>
  <c r="AF226" i="11"/>
  <c r="AB226" i="11"/>
  <c r="AA226" i="11"/>
  <c r="Z226" i="11"/>
  <c r="Y226" i="11" s="1"/>
  <c r="X226" i="11"/>
  <c r="W226" i="11" s="1"/>
  <c r="Q226" i="11"/>
  <c r="R226" i="11" s="1"/>
  <c r="T226" i="11" s="1"/>
  <c r="AF225" i="11"/>
  <c r="AB225" i="11"/>
  <c r="AA225" i="11"/>
  <c r="Z225" i="11"/>
  <c r="Y225" i="11" s="1"/>
  <c r="X225" i="11"/>
  <c r="W225" i="11" s="1"/>
  <c r="Q225" i="11"/>
  <c r="R225" i="11" s="1"/>
  <c r="T225" i="11" s="1"/>
  <c r="AF224" i="11"/>
  <c r="AB224" i="11"/>
  <c r="AA224" i="11"/>
  <c r="Z224" i="11"/>
  <c r="Y224" i="11" s="1"/>
  <c r="U224" i="11" s="1"/>
  <c r="X224" i="11"/>
  <c r="W224" i="11" s="1"/>
  <c r="Q224" i="11"/>
  <c r="P224" i="11"/>
  <c r="P225" i="11" s="1"/>
  <c r="P226" i="11" s="1"/>
  <c r="P227" i="11" s="1"/>
  <c r="P228" i="11" s="1"/>
  <c r="AF223" i="11"/>
  <c r="AB223" i="11"/>
  <c r="AA223" i="11"/>
  <c r="Z223" i="11"/>
  <c r="Y223" i="11" s="1"/>
  <c r="X223" i="11"/>
  <c r="W223" i="11" s="1"/>
  <c r="Q223" i="11"/>
  <c r="R223" i="11" s="1"/>
  <c r="AF222" i="11"/>
  <c r="AB222" i="11"/>
  <c r="AA222" i="11"/>
  <c r="Z222" i="11"/>
  <c r="Y222" i="11" s="1"/>
  <c r="X222" i="11"/>
  <c r="W222" i="11" s="1"/>
  <c r="Q222" i="11"/>
  <c r="R222" i="11" s="1"/>
  <c r="T222" i="11" s="1"/>
  <c r="AF221" i="11"/>
  <c r="AB221" i="11"/>
  <c r="AA221" i="11"/>
  <c r="Z221" i="11"/>
  <c r="Y221" i="11" s="1"/>
  <c r="X221" i="11"/>
  <c r="W221" i="11" s="1"/>
  <c r="Q221" i="11"/>
  <c r="R221" i="11" s="1"/>
  <c r="T221" i="11" s="1"/>
  <c r="AF220" i="11"/>
  <c r="AB220" i="11"/>
  <c r="AA220" i="11"/>
  <c r="Z220" i="11"/>
  <c r="Y220" i="11" s="1"/>
  <c r="U220" i="11" s="1"/>
  <c r="X220" i="11"/>
  <c r="W220" i="11" s="1"/>
  <c r="Q220" i="11"/>
  <c r="R220" i="11" s="1"/>
  <c r="AF219" i="11"/>
  <c r="AB219" i="11"/>
  <c r="AA219" i="11"/>
  <c r="Z219" i="11"/>
  <c r="Y219" i="11" s="1"/>
  <c r="U219" i="11" s="1"/>
  <c r="X219" i="11"/>
  <c r="W219" i="11" s="1"/>
  <c r="Q219" i="11"/>
  <c r="P219" i="11"/>
  <c r="P220" i="11" s="1"/>
  <c r="P221" i="11" s="1"/>
  <c r="P222" i="11" s="1"/>
  <c r="P223" i="11" s="1"/>
  <c r="AF218" i="11"/>
  <c r="AB218" i="11"/>
  <c r="AA218" i="11"/>
  <c r="Z218" i="11"/>
  <c r="Y218" i="11" s="1"/>
  <c r="X218" i="11"/>
  <c r="W218" i="11" s="1"/>
  <c r="Q218" i="11"/>
  <c r="R218" i="11" s="1"/>
  <c r="T218" i="11" s="1"/>
  <c r="AF217" i="11"/>
  <c r="AB217" i="11"/>
  <c r="AA217" i="11"/>
  <c r="Z217" i="11"/>
  <c r="Y217" i="11" s="1"/>
  <c r="X217" i="11"/>
  <c r="W217" i="11" s="1"/>
  <c r="Q217" i="11"/>
  <c r="R217" i="11" s="1"/>
  <c r="T217" i="11" s="1"/>
  <c r="AF216" i="11"/>
  <c r="AB216" i="11"/>
  <c r="AA216" i="11"/>
  <c r="Z216" i="11"/>
  <c r="Y216" i="11" s="1"/>
  <c r="X216" i="11"/>
  <c r="W216" i="11" s="1"/>
  <c r="Q216" i="11"/>
  <c r="R216" i="11" s="1"/>
  <c r="AF215" i="11"/>
  <c r="AB215" i="11"/>
  <c r="AA215" i="11"/>
  <c r="Z215" i="11"/>
  <c r="Y215" i="11" s="1"/>
  <c r="U215" i="11" s="1"/>
  <c r="X215" i="11"/>
  <c r="W215" i="11" s="1"/>
  <c r="Q215" i="11"/>
  <c r="R215" i="11" s="1"/>
  <c r="AF214" i="11"/>
  <c r="AB214" i="11"/>
  <c r="AA214" i="11"/>
  <c r="Z214" i="11"/>
  <c r="Y214" i="11" s="1"/>
  <c r="U214" i="11" s="1"/>
  <c r="X214" i="11"/>
  <c r="W214" i="11" s="1"/>
  <c r="Q214" i="11"/>
  <c r="P214" i="11"/>
  <c r="P215" i="11" s="1"/>
  <c r="P216" i="11" s="1"/>
  <c r="P217" i="11" s="1"/>
  <c r="P218" i="11" s="1"/>
  <c r="AF213" i="11"/>
  <c r="AB213" i="11"/>
  <c r="AA213" i="11"/>
  <c r="Z213" i="11"/>
  <c r="Y213" i="11" s="1"/>
  <c r="X213" i="11"/>
  <c r="W213" i="11" s="1"/>
  <c r="Q213" i="11"/>
  <c r="R213" i="11" s="1"/>
  <c r="AF212" i="11"/>
  <c r="AB212" i="11"/>
  <c r="AA212" i="11"/>
  <c r="Z212" i="11"/>
  <c r="Y212" i="11" s="1"/>
  <c r="U212" i="11" s="1"/>
  <c r="X212" i="11"/>
  <c r="W212" i="11" s="1"/>
  <c r="Q212" i="11"/>
  <c r="R212" i="11" s="1"/>
  <c r="AF211" i="11"/>
  <c r="AB211" i="11"/>
  <c r="AA211" i="11"/>
  <c r="Z211" i="11"/>
  <c r="Y211" i="11"/>
  <c r="X211" i="11"/>
  <c r="W211" i="11" s="1"/>
  <c r="Q211" i="11"/>
  <c r="R211" i="11" s="1"/>
  <c r="T211" i="11" s="1"/>
  <c r="AF210" i="11"/>
  <c r="AB210" i="11"/>
  <c r="AA210" i="11"/>
  <c r="Z210" i="11"/>
  <c r="Y210" i="11" s="1"/>
  <c r="X210" i="11"/>
  <c r="W210" i="11" s="1"/>
  <c r="R210" i="11"/>
  <c r="T210" i="11" s="1"/>
  <c r="Q210" i="11"/>
  <c r="AF209" i="11"/>
  <c r="AB209" i="11"/>
  <c r="AA209" i="11"/>
  <c r="Z209" i="11"/>
  <c r="Y209" i="11" s="1"/>
  <c r="U209" i="11" s="1"/>
  <c r="X209" i="11"/>
  <c r="W209" i="11"/>
  <c r="Q209" i="11"/>
  <c r="P209" i="11"/>
  <c r="P210" i="11" s="1"/>
  <c r="P211" i="11" s="1"/>
  <c r="P212" i="11" s="1"/>
  <c r="P213" i="11" s="1"/>
  <c r="O754" i="6" l="1"/>
  <c r="O749" i="6" s="1"/>
  <c r="K754" i="6"/>
  <c r="K749" i="6" s="1"/>
  <c r="N754" i="6"/>
  <c r="N749" i="6" s="1"/>
  <c r="J754" i="6"/>
  <c r="J749" i="6" s="1"/>
  <c r="M754" i="6"/>
  <c r="M749" i="6" s="1"/>
  <c r="L754" i="6"/>
  <c r="L749" i="6" s="1"/>
  <c r="R755" i="6"/>
  <c r="R756" i="6" s="1"/>
  <c r="O605" i="6"/>
  <c r="K605" i="6"/>
  <c r="J605" i="6"/>
  <c r="M605" i="6"/>
  <c r="L605" i="6"/>
  <c r="R606" i="6"/>
  <c r="R441" i="6"/>
  <c r="R442" i="6" s="1"/>
  <c r="N440" i="6"/>
  <c r="J440" i="6"/>
  <c r="M440" i="6"/>
  <c r="L440" i="6"/>
  <c r="O440" i="6"/>
  <c r="K440" i="6"/>
  <c r="O307" i="6"/>
  <c r="K307" i="6"/>
  <c r="N307" i="6"/>
  <c r="J307" i="6"/>
  <c r="R308" i="6"/>
  <c r="M307" i="6"/>
  <c r="L307" i="6"/>
  <c r="T753" i="11"/>
  <c r="S754" i="11"/>
  <c r="S755" i="11" s="1"/>
  <c r="S756" i="11" s="1"/>
  <c r="S757" i="11" s="1"/>
  <c r="S758" i="11" s="1"/>
  <c r="R758" i="11" s="1"/>
  <c r="R605" i="11"/>
  <c r="T605" i="11" s="1"/>
  <c r="S606" i="11"/>
  <c r="S607" i="11" s="1"/>
  <c r="S608" i="11" s="1"/>
  <c r="S609" i="11" s="1"/>
  <c r="S610" i="11" s="1"/>
  <c r="S466" i="11"/>
  <c r="S467" i="11" s="1"/>
  <c r="S468" i="11" s="1"/>
  <c r="S469" i="11" s="1"/>
  <c r="T470" i="11" s="1"/>
  <c r="U213" i="11"/>
  <c r="T297" i="11"/>
  <c r="S298" i="11"/>
  <c r="S299" i="11" s="1"/>
  <c r="S300" i="11" s="1"/>
  <c r="S301" i="11" s="1"/>
  <c r="U217" i="11"/>
  <c r="U225" i="11"/>
  <c r="U218" i="11"/>
  <c r="U222" i="11"/>
  <c r="U210" i="11"/>
  <c r="T215" i="11"/>
  <c r="T223" i="11"/>
  <c r="T227" i="11"/>
  <c r="T212" i="11"/>
  <c r="T220" i="11"/>
  <c r="U223" i="11"/>
  <c r="U227" i="11"/>
  <c r="T228" i="11"/>
  <c r="T216" i="11"/>
  <c r="T213" i="11"/>
  <c r="U263" i="11"/>
  <c r="R261" i="11"/>
  <c r="T261" i="11" s="1"/>
  <c r="R268" i="11"/>
  <c r="T268" i="11" s="1"/>
  <c r="R276" i="11"/>
  <c r="T276" i="11" s="1"/>
  <c r="AD235" i="11"/>
  <c r="AE235" i="11" s="1"/>
  <c r="AD237" i="11"/>
  <c r="AE237" i="11" s="1"/>
  <c r="U267" i="11"/>
  <c r="R275" i="11"/>
  <c r="T275" i="11" s="1"/>
  <c r="R277" i="11"/>
  <c r="T277" i="11" s="1"/>
  <c r="R265" i="11"/>
  <c r="T265" i="11" s="1"/>
  <c r="R278" i="11"/>
  <c r="T278" i="11" s="1"/>
  <c r="AE270" i="11"/>
  <c r="AE272" i="11"/>
  <c r="R280" i="11"/>
  <c r="T280" i="11" s="1"/>
  <c r="R281" i="11"/>
  <c r="T281" i="11" s="1"/>
  <c r="R282" i="11"/>
  <c r="T282" i="11" s="1"/>
  <c r="R283" i="11"/>
  <c r="T283" i="11" s="1"/>
  <c r="AD285" i="11"/>
  <c r="AD287" i="11"/>
  <c r="R270" i="11"/>
  <c r="T270" i="11" s="1"/>
  <c r="R271" i="11"/>
  <c r="T271" i="11" s="1"/>
  <c r="R272" i="11"/>
  <c r="T272" i="11" s="1"/>
  <c r="R273" i="11"/>
  <c r="T273" i="11" s="1"/>
  <c r="AD280" i="11"/>
  <c r="AD282" i="11"/>
  <c r="AD283" i="11"/>
  <c r="AD288" i="11"/>
  <c r="R285" i="11"/>
  <c r="T285" i="11" s="1"/>
  <c r="R286" i="11"/>
  <c r="T286" i="11" s="1"/>
  <c r="R287" i="11"/>
  <c r="T287" i="11" s="1"/>
  <c r="R288" i="11"/>
  <c r="T288" i="11" s="1"/>
  <c r="Q24" i="11"/>
  <c r="AF208" i="11"/>
  <c r="AB208" i="11"/>
  <c r="AA208" i="11"/>
  <c r="Z208" i="11"/>
  <c r="Y208" i="11" s="1"/>
  <c r="U208" i="11" s="1"/>
  <c r="X208" i="11"/>
  <c r="W208" i="11" s="1"/>
  <c r="Q208" i="11"/>
  <c r="R208" i="11" s="1"/>
  <c r="T208" i="11" s="1"/>
  <c r="AF207" i="11"/>
  <c r="AB207" i="11"/>
  <c r="AA207" i="11"/>
  <c r="Z207" i="11"/>
  <c r="Y207" i="11" s="1"/>
  <c r="U207" i="11" s="1"/>
  <c r="X207" i="11"/>
  <c r="W207" i="11" s="1"/>
  <c r="Q207" i="11"/>
  <c r="AF206" i="11"/>
  <c r="AB206" i="11"/>
  <c r="AA206" i="11"/>
  <c r="Z206" i="11"/>
  <c r="Y206" i="11" s="1"/>
  <c r="X206" i="11"/>
  <c r="W206" i="11" s="1"/>
  <c r="Q206" i="11"/>
  <c r="R206" i="11" s="1"/>
  <c r="T206" i="11" s="1"/>
  <c r="AF205" i="11"/>
  <c r="AB205" i="11"/>
  <c r="AA205" i="11"/>
  <c r="Z205" i="11"/>
  <c r="Y205" i="11" s="1"/>
  <c r="U205" i="11" s="1"/>
  <c r="X205" i="11"/>
  <c r="W205" i="11" s="1"/>
  <c r="Q205" i="11"/>
  <c r="R205" i="11" s="1"/>
  <c r="T205" i="11" s="1"/>
  <c r="AF204" i="11"/>
  <c r="AB204" i="11"/>
  <c r="AA204" i="11"/>
  <c r="Z204" i="11"/>
  <c r="Y204" i="11" s="1"/>
  <c r="U204" i="11" s="1"/>
  <c r="X204" i="11"/>
  <c r="W204" i="11" s="1"/>
  <c r="Q204" i="11"/>
  <c r="P204" i="11"/>
  <c r="P205" i="11" s="1"/>
  <c r="P206" i="11" s="1"/>
  <c r="P207" i="11" s="1"/>
  <c r="P208" i="11" s="1"/>
  <c r="AF203" i="11"/>
  <c r="AB203" i="11"/>
  <c r="AA203" i="11"/>
  <c r="Z203" i="11"/>
  <c r="Y203" i="11" s="1"/>
  <c r="U203" i="11" s="1"/>
  <c r="X203" i="11"/>
  <c r="W203" i="11" s="1"/>
  <c r="Q203" i="11"/>
  <c r="AF202" i="11"/>
  <c r="AB202" i="11"/>
  <c r="AA202" i="11"/>
  <c r="Z202" i="11"/>
  <c r="Y202" i="11" s="1"/>
  <c r="U202" i="11" s="1"/>
  <c r="X202" i="11"/>
  <c r="W202" i="11" s="1"/>
  <c r="Q202" i="11"/>
  <c r="R202" i="11" s="1"/>
  <c r="T202" i="11" s="1"/>
  <c r="AF201" i="11"/>
  <c r="AB201" i="11"/>
  <c r="AA201" i="11"/>
  <c r="Z201" i="11"/>
  <c r="Y201" i="11" s="1"/>
  <c r="X201" i="11"/>
  <c r="W201" i="11" s="1"/>
  <c r="Q201" i="11"/>
  <c r="R201" i="11" s="1"/>
  <c r="T201" i="11" s="1"/>
  <c r="AF200" i="11"/>
  <c r="AB200" i="11"/>
  <c r="AA200" i="11"/>
  <c r="Z200" i="11"/>
  <c r="Y200" i="11" s="1"/>
  <c r="U200" i="11" s="1"/>
  <c r="X200" i="11"/>
  <c r="W200" i="11" s="1"/>
  <c r="Q200" i="11"/>
  <c r="R200" i="11" s="1"/>
  <c r="T200" i="11" s="1"/>
  <c r="AF199" i="11"/>
  <c r="AB199" i="11"/>
  <c r="AA199" i="11"/>
  <c r="Z199" i="11"/>
  <c r="Y199" i="11" s="1"/>
  <c r="U199" i="11" s="1"/>
  <c r="X199" i="11"/>
  <c r="W199" i="11" s="1"/>
  <c r="Q199" i="11"/>
  <c r="P199" i="11"/>
  <c r="P200" i="11" s="1"/>
  <c r="P201" i="11" s="1"/>
  <c r="P202" i="11" s="1"/>
  <c r="P203" i="11" s="1"/>
  <c r="AF198" i="11"/>
  <c r="AB198" i="11"/>
  <c r="AA198" i="11"/>
  <c r="Z198" i="11"/>
  <c r="Y198" i="11" s="1"/>
  <c r="U198" i="11" s="1"/>
  <c r="X198" i="11"/>
  <c r="W198" i="11" s="1"/>
  <c r="Q198" i="11"/>
  <c r="R198" i="11" s="1"/>
  <c r="T198" i="11" s="1"/>
  <c r="AF197" i="11"/>
  <c r="AB197" i="11"/>
  <c r="AA197" i="11"/>
  <c r="Z197" i="11"/>
  <c r="Y197" i="11" s="1"/>
  <c r="U197" i="11" s="1"/>
  <c r="X197" i="11"/>
  <c r="W197" i="11" s="1"/>
  <c r="Q197" i="11"/>
  <c r="R197" i="11" s="1"/>
  <c r="T197" i="11" s="1"/>
  <c r="AF196" i="11"/>
  <c r="AB196" i="11"/>
  <c r="AA196" i="11"/>
  <c r="Z196" i="11"/>
  <c r="Y196" i="11" s="1"/>
  <c r="X196" i="11"/>
  <c r="W196" i="11" s="1"/>
  <c r="Q196" i="11"/>
  <c r="R196" i="11" s="1"/>
  <c r="T196" i="11" s="1"/>
  <c r="AF195" i="11"/>
  <c r="AB195" i="11"/>
  <c r="AA195" i="11"/>
  <c r="Z195" i="11"/>
  <c r="Y195" i="11" s="1"/>
  <c r="U195" i="11" s="1"/>
  <c r="X195" i="11"/>
  <c r="W195" i="11" s="1"/>
  <c r="Q195" i="11"/>
  <c r="R195" i="11" s="1"/>
  <c r="T195" i="11" s="1"/>
  <c r="AF194" i="11"/>
  <c r="AB194" i="11"/>
  <c r="AA194" i="11"/>
  <c r="Z194" i="11"/>
  <c r="Y194" i="11" s="1"/>
  <c r="U194" i="11" s="1"/>
  <c r="X194" i="11"/>
  <c r="W194" i="11" s="1"/>
  <c r="Q194" i="11"/>
  <c r="P194" i="11"/>
  <c r="P195" i="11" s="1"/>
  <c r="P196" i="11" s="1"/>
  <c r="P197" i="11" s="1"/>
  <c r="P198" i="11" s="1"/>
  <c r="AF193" i="11"/>
  <c r="AB193" i="11"/>
  <c r="AA193" i="11"/>
  <c r="Z193" i="11"/>
  <c r="Y193" i="11" s="1"/>
  <c r="U193" i="11" s="1"/>
  <c r="X193" i="11"/>
  <c r="W193" i="11" s="1"/>
  <c r="Q193" i="11"/>
  <c r="AF192" i="11"/>
  <c r="AB192" i="11"/>
  <c r="AA192" i="11"/>
  <c r="Z192" i="11"/>
  <c r="Y192" i="11" s="1"/>
  <c r="U192" i="11" s="1"/>
  <c r="X192" i="11"/>
  <c r="W192" i="11" s="1"/>
  <c r="Q192" i="11"/>
  <c r="R192" i="11" s="1"/>
  <c r="T192" i="11" s="1"/>
  <c r="AF191" i="11"/>
  <c r="AB191" i="11"/>
  <c r="AA191" i="11"/>
  <c r="Z191" i="11"/>
  <c r="Y191" i="11" s="1"/>
  <c r="X191" i="11"/>
  <c r="W191" i="11" s="1"/>
  <c r="Q191" i="11"/>
  <c r="R191" i="11" s="1"/>
  <c r="T191" i="11" s="1"/>
  <c r="AF190" i="11"/>
  <c r="AB190" i="11"/>
  <c r="AA190" i="11"/>
  <c r="Z190" i="11"/>
  <c r="Y190" i="11" s="1"/>
  <c r="X190" i="11"/>
  <c r="W190" i="11" s="1"/>
  <c r="Q190" i="11"/>
  <c r="R190" i="11" s="1"/>
  <c r="T190" i="11" s="1"/>
  <c r="AF189" i="11"/>
  <c r="AB189" i="11"/>
  <c r="AA189" i="11"/>
  <c r="Z189" i="11"/>
  <c r="Y189" i="11" s="1"/>
  <c r="U189" i="11" s="1"/>
  <c r="X189" i="11"/>
  <c r="W189" i="11" s="1"/>
  <c r="Q189" i="11"/>
  <c r="P189" i="11"/>
  <c r="P190" i="11" s="1"/>
  <c r="P191" i="11" s="1"/>
  <c r="P192" i="11" s="1"/>
  <c r="P193" i="11" s="1"/>
  <c r="AF188" i="11"/>
  <c r="AB188" i="11"/>
  <c r="AA188" i="11"/>
  <c r="Z188" i="11"/>
  <c r="Y188" i="11" s="1"/>
  <c r="U188" i="11" s="1"/>
  <c r="X188" i="11"/>
  <c r="W188" i="11" s="1"/>
  <c r="Q188" i="11"/>
  <c r="R188" i="11" s="1"/>
  <c r="T188" i="11" s="1"/>
  <c r="AF187" i="11"/>
  <c r="AB187" i="11"/>
  <c r="AA187" i="11"/>
  <c r="Z187" i="11"/>
  <c r="Y187" i="11" s="1"/>
  <c r="U187" i="11" s="1"/>
  <c r="X187" i="11"/>
  <c r="W187" i="11" s="1"/>
  <c r="Q187" i="11"/>
  <c r="AF186" i="11"/>
  <c r="AB186" i="11"/>
  <c r="AA186" i="11"/>
  <c r="Z186" i="11"/>
  <c r="Y186" i="11" s="1"/>
  <c r="U186" i="11" s="1"/>
  <c r="X186" i="11"/>
  <c r="W186" i="11" s="1"/>
  <c r="Q186" i="11"/>
  <c r="R186" i="11" s="1"/>
  <c r="T186" i="11" s="1"/>
  <c r="AF185" i="11"/>
  <c r="AB185" i="11"/>
  <c r="AA185" i="11"/>
  <c r="Z185" i="11"/>
  <c r="Y185" i="11" s="1"/>
  <c r="U185" i="11" s="1"/>
  <c r="X185" i="11"/>
  <c r="W185" i="11" s="1"/>
  <c r="Q185" i="11"/>
  <c r="R185" i="11" s="1"/>
  <c r="T185" i="11" s="1"/>
  <c r="AF184" i="11"/>
  <c r="AB184" i="11"/>
  <c r="AA184" i="11"/>
  <c r="Z184" i="11"/>
  <c r="Y184" i="11" s="1"/>
  <c r="U184" i="11" s="1"/>
  <c r="X184" i="11"/>
  <c r="W184" i="11" s="1"/>
  <c r="Q184" i="11"/>
  <c r="P184" i="11"/>
  <c r="P185" i="11" s="1"/>
  <c r="P186" i="11" s="1"/>
  <c r="P187" i="11" s="1"/>
  <c r="P188" i="11" s="1"/>
  <c r="AF183" i="11"/>
  <c r="AB183" i="11"/>
  <c r="AA183" i="11"/>
  <c r="Z183" i="11"/>
  <c r="Y183" i="11" s="1"/>
  <c r="U183" i="11" s="1"/>
  <c r="X183" i="11"/>
  <c r="W183" i="11" s="1"/>
  <c r="Q183" i="11"/>
  <c r="R183" i="11" s="1"/>
  <c r="T183" i="11" s="1"/>
  <c r="AF182" i="11"/>
  <c r="AB182" i="11"/>
  <c r="AA182" i="11"/>
  <c r="Z182" i="11"/>
  <c r="Y182" i="11" s="1"/>
  <c r="U182" i="11" s="1"/>
  <c r="X182" i="11"/>
  <c r="W182" i="11" s="1"/>
  <c r="Q182" i="11"/>
  <c r="R182" i="11" s="1"/>
  <c r="T182" i="11" s="1"/>
  <c r="AF181" i="11"/>
  <c r="AB181" i="11"/>
  <c r="AA181" i="11"/>
  <c r="Z181" i="11"/>
  <c r="Y181" i="11" s="1"/>
  <c r="X181" i="11"/>
  <c r="W181" i="11" s="1"/>
  <c r="Q181" i="11"/>
  <c r="AF180" i="11"/>
  <c r="AB180" i="11"/>
  <c r="AA180" i="11"/>
  <c r="Z180" i="11"/>
  <c r="Y180" i="11" s="1"/>
  <c r="U180" i="11" s="1"/>
  <c r="X180" i="11"/>
  <c r="W180" i="11" s="1"/>
  <c r="Q180" i="11"/>
  <c r="R180" i="11" s="1"/>
  <c r="T180" i="11" s="1"/>
  <c r="AF179" i="11"/>
  <c r="AB179" i="11"/>
  <c r="AA179" i="11"/>
  <c r="Z179" i="11"/>
  <c r="Y179" i="11" s="1"/>
  <c r="U179" i="11" s="1"/>
  <c r="X179" i="11"/>
  <c r="W179" i="11" s="1"/>
  <c r="Q179" i="11"/>
  <c r="P179" i="11"/>
  <c r="P180" i="11" s="1"/>
  <c r="P181" i="11" s="1"/>
  <c r="P182" i="11" s="1"/>
  <c r="P183" i="11" s="1"/>
  <c r="AF178" i="11"/>
  <c r="AB178" i="11"/>
  <c r="AA178" i="11"/>
  <c r="Z178" i="11"/>
  <c r="Y178" i="11" s="1"/>
  <c r="U178" i="11" s="1"/>
  <c r="X178" i="11"/>
  <c r="W178" i="11" s="1"/>
  <c r="Q178" i="11"/>
  <c r="R178" i="11" s="1"/>
  <c r="T178" i="11" s="1"/>
  <c r="AF177" i="11"/>
  <c r="AB177" i="11"/>
  <c r="AA177" i="11"/>
  <c r="Z177" i="11"/>
  <c r="Y177" i="11" s="1"/>
  <c r="U177" i="11" s="1"/>
  <c r="X177" i="11"/>
  <c r="W177" i="11" s="1"/>
  <c r="Q177" i="11"/>
  <c r="R177" i="11" s="1"/>
  <c r="T177" i="11" s="1"/>
  <c r="AF176" i="11"/>
  <c r="AB176" i="11"/>
  <c r="AA176" i="11"/>
  <c r="Z176" i="11"/>
  <c r="Y176" i="11" s="1"/>
  <c r="X176" i="11"/>
  <c r="W176" i="11" s="1"/>
  <c r="Q176" i="11"/>
  <c r="R176" i="11" s="1"/>
  <c r="T176" i="11" s="1"/>
  <c r="AF175" i="11"/>
  <c r="AB175" i="11"/>
  <c r="AA175" i="11"/>
  <c r="Z175" i="11"/>
  <c r="Y175" i="11" s="1"/>
  <c r="U175" i="11" s="1"/>
  <c r="X175" i="11"/>
  <c r="W175" i="11" s="1"/>
  <c r="Q175" i="11"/>
  <c r="R175" i="11" s="1"/>
  <c r="T175" i="11" s="1"/>
  <c r="AF174" i="11"/>
  <c r="AB174" i="11"/>
  <c r="AA174" i="11"/>
  <c r="Z174" i="11"/>
  <c r="Y174" i="11" s="1"/>
  <c r="U174" i="11" s="1"/>
  <c r="X174" i="11"/>
  <c r="W174" i="11" s="1"/>
  <c r="Q174" i="11"/>
  <c r="P174" i="11"/>
  <c r="P175" i="11" s="1"/>
  <c r="P176" i="11" s="1"/>
  <c r="P177" i="11" s="1"/>
  <c r="P178" i="11" s="1"/>
  <c r="AF173" i="11"/>
  <c r="AB173" i="11"/>
  <c r="AA173" i="11"/>
  <c r="Z173" i="11"/>
  <c r="Y173" i="11" s="1"/>
  <c r="U173" i="11" s="1"/>
  <c r="X173" i="11"/>
  <c r="W173" i="11" s="1"/>
  <c r="Q173" i="11"/>
  <c r="R173" i="11" s="1"/>
  <c r="T173" i="11" s="1"/>
  <c r="AF172" i="11"/>
  <c r="AB172" i="11"/>
  <c r="AA172" i="11"/>
  <c r="Z172" i="11"/>
  <c r="Y172" i="11" s="1"/>
  <c r="U172" i="11" s="1"/>
  <c r="X172" i="11"/>
  <c r="W172" i="11" s="1"/>
  <c r="Q172" i="11"/>
  <c r="R172" i="11" s="1"/>
  <c r="T172" i="11" s="1"/>
  <c r="AF171" i="11"/>
  <c r="AB171" i="11"/>
  <c r="AA171" i="11"/>
  <c r="Z171" i="11"/>
  <c r="Y171" i="11" s="1"/>
  <c r="X171" i="11"/>
  <c r="W171" i="11" s="1"/>
  <c r="Q171" i="11"/>
  <c r="AF170" i="11"/>
  <c r="AB170" i="11"/>
  <c r="AA170" i="11"/>
  <c r="Z170" i="11"/>
  <c r="Y170" i="11" s="1"/>
  <c r="U170" i="11" s="1"/>
  <c r="X170" i="11"/>
  <c r="W170" i="11" s="1"/>
  <c r="Q170" i="11"/>
  <c r="R170" i="11" s="1"/>
  <c r="T170" i="11" s="1"/>
  <c r="AF169" i="11"/>
  <c r="AB169" i="11"/>
  <c r="AA169" i="11"/>
  <c r="Z169" i="11"/>
  <c r="Y169" i="11" s="1"/>
  <c r="U169" i="11" s="1"/>
  <c r="X169" i="11"/>
  <c r="W169" i="11" s="1"/>
  <c r="Q169" i="11"/>
  <c r="P169" i="11"/>
  <c r="P170" i="11" s="1"/>
  <c r="P171" i="11" s="1"/>
  <c r="P172" i="11" s="1"/>
  <c r="P173" i="11" s="1"/>
  <c r="AF168" i="11"/>
  <c r="AB168" i="11"/>
  <c r="AA168" i="11"/>
  <c r="Z168" i="11"/>
  <c r="Y168" i="11" s="1"/>
  <c r="X168" i="11"/>
  <c r="W168" i="11" s="1"/>
  <c r="Q168" i="11"/>
  <c r="R168" i="11" s="1"/>
  <c r="T168" i="11" s="1"/>
  <c r="AF167" i="11"/>
  <c r="AB167" i="11"/>
  <c r="AA167" i="11"/>
  <c r="Z167" i="11"/>
  <c r="Y167" i="11" s="1"/>
  <c r="U167" i="11" s="1"/>
  <c r="X167" i="11"/>
  <c r="W167" i="11" s="1"/>
  <c r="Q167" i="11"/>
  <c r="R167" i="11" s="1"/>
  <c r="T167" i="11" s="1"/>
  <c r="AF166" i="11"/>
  <c r="AB166" i="11"/>
  <c r="AA166" i="11"/>
  <c r="Z166" i="11"/>
  <c r="Y166" i="11" s="1"/>
  <c r="X166" i="11"/>
  <c r="W166" i="11" s="1"/>
  <c r="Q166" i="11"/>
  <c r="R166" i="11" s="1"/>
  <c r="T166" i="11" s="1"/>
  <c r="AF165" i="11"/>
  <c r="AB165" i="11"/>
  <c r="AA165" i="11"/>
  <c r="Z165" i="11"/>
  <c r="Y165" i="11" s="1"/>
  <c r="U165" i="11" s="1"/>
  <c r="X165" i="11"/>
  <c r="W165" i="11" s="1"/>
  <c r="Q165" i="11"/>
  <c r="R165" i="11" s="1"/>
  <c r="T165" i="11" s="1"/>
  <c r="AF164" i="11"/>
  <c r="AB164" i="11"/>
  <c r="AA164" i="11"/>
  <c r="Z164" i="11"/>
  <c r="Y164" i="11" s="1"/>
  <c r="U164" i="11" s="1"/>
  <c r="X164" i="11"/>
  <c r="W164" i="11" s="1"/>
  <c r="Q164" i="11"/>
  <c r="P164" i="11"/>
  <c r="P165" i="11" s="1"/>
  <c r="P166" i="11" s="1"/>
  <c r="P167" i="11" s="1"/>
  <c r="P168" i="11" s="1"/>
  <c r="AF163" i="11"/>
  <c r="AB163" i="11"/>
  <c r="AA163" i="11"/>
  <c r="Z163" i="11"/>
  <c r="Y163" i="11" s="1"/>
  <c r="X163" i="11"/>
  <c r="W163" i="11" s="1"/>
  <c r="Q163" i="11"/>
  <c r="R163" i="11" s="1"/>
  <c r="T163" i="11" s="1"/>
  <c r="AF162" i="11"/>
  <c r="AB162" i="11"/>
  <c r="AA162" i="11"/>
  <c r="Z162" i="11"/>
  <c r="Y162" i="11" s="1"/>
  <c r="U162" i="11" s="1"/>
  <c r="X162" i="11"/>
  <c r="W162" i="11" s="1"/>
  <c r="Q162" i="11"/>
  <c r="AF161" i="11"/>
  <c r="AB161" i="11"/>
  <c r="AA161" i="11"/>
  <c r="Z161" i="11"/>
  <c r="Y161" i="11" s="1"/>
  <c r="X161" i="11"/>
  <c r="W161" i="11" s="1"/>
  <c r="Q161" i="11"/>
  <c r="R161" i="11" s="1"/>
  <c r="T161" i="11" s="1"/>
  <c r="AF160" i="11"/>
  <c r="AB160" i="11"/>
  <c r="AA160" i="11"/>
  <c r="Z160" i="11"/>
  <c r="Y160" i="11" s="1"/>
  <c r="X160" i="11"/>
  <c r="W160" i="11" s="1"/>
  <c r="Q160" i="11"/>
  <c r="R160" i="11" s="1"/>
  <c r="T160" i="11" s="1"/>
  <c r="AF159" i="11"/>
  <c r="AB159" i="11"/>
  <c r="AA159" i="11"/>
  <c r="Z159" i="11"/>
  <c r="Y159" i="11" s="1"/>
  <c r="U159" i="11" s="1"/>
  <c r="X159" i="11"/>
  <c r="W159" i="11" s="1"/>
  <c r="Q159" i="11"/>
  <c r="P159" i="11"/>
  <c r="P160" i="11" s="1"/>
  <c r="P161" i="11" s="1"/>
  <c r="P162" i="11" s="1"/>
  <c r="P163" i="11" s="1"/>
  <c r="AF158" i="11"/>
  <c r="AB158" i="11"/>
  <c r="AA158" i="11"/>
  <c r="Z158" i="11"/>
  <c r="Y158" i="11" s="1"/>
  <c r="U158" i="11" s="1"/>
  <c r="X158" i="11"/>
  <c r="W158" i="11" s="1"/>
  <c r="Q158" i="11"/>
  <c r="R158" i="11" s="1"/>
  <c r="T158" i="11" s="1"/>
  <c r="AF157" i="11"/>
  <c r="AB157" i="11"/>
  <c r="AA157" i="11"/>
  <c r="Z157" i="11"/>
  <c r="Y157" i="11" s="1"/>
  <c r="U157" i="11" s="1"/>
  <c r="X157" i="11"/>
  <c r="W157" i="11" s="1"/>
  <c r="Q157" i="11"/>
  <c r="R157" i="11" s="1"/>
  <c r="T157" i="11" s="1"/>
  <c r="AF156" i="11"/>
  <c r="AB156" i="11"/>
  <c r="AA156" i="11"/>
  <c r="Z156" i="11"/>
  <c r="Y156" i="11" s="1"/>
  <c r="X156" i="11"/>
  <c r="W156" i="11" s="1"/>
  <c r="Q156" i="11"/>
  <c r="R156" i="11" s="1"/>
  <c r="T156" i="11" s="1"/>
  <c r="AF155" i="11"/>
  <c r="AB155" i="11"/>
  <c r="AA155" i="11"/>
  <c r="Z155" i="11"/>
  <c r="Y155" i="11" s="1"/>
  <c r="U155" i="11" s="1"/>
  <c r="X155" i="11"/>
  <c r="W155" i="11" s="1"/>
  <c r="Q155" i="11"/>
  <c r="R155" i="11" s="1"/>
  <c r="T155" i="11" s="1"/>
  <c r="AF154" i="11"/>
  <c r="AB154" i="11"/>
  <c r="AA154" i="11"/>
  <c r="Z154" i="11"/>
  <c r="Y154" i="11" s="1"/>
  <c r="U154" i="11" s="1"/>
  <c r="X154" i="11"/>
  <c r="W154" i="11" s="1"/>
  <c r="Q154" i="11"/>
  <c r="P154" i="11"/>
  <c r="P155" i="11" s="1"/>
  <c r="P156" i="11" s="1"/>
  <c r="P157" i="11" s="1"/>
  <c r="P158" i="11" s="1"/>
  <c r="AF153" i="11"/>
  <c r="AB153" i="11"/>
  <c r="AA153" i="11"/>
  <c r="Z153" i="11"/>
  <c r="Y153" i="11" s="1"/>
  <c r="U153" i="11" s="1"/>
  <c r="X153" i="11"/>
  <c r="W153" i="11" s="1"/>
  <c r="Q153" i="11"/>
  <c r="R153" i="11" s="1"/>
  <c r="T153" i="11" s="1"/>
  <c r="AF152" i="11"/>
  <c r="AB152" i="11"/>
  <c r="AA152" i="11"/>
  <c r="Z152" i="11"/>
  <c r="Y152" i="11" s="1"/>
  <c r="U152" i="11" s="1"/>
  <c r="X152" i="11"/>
  <c r="W152" i="11" s="1"/>
  <c r="Q152" i="11"/>
  <c r="R152" i="11" s="1"/>
  <c r="T152" i="11" s="1"/>
  <c r="AF151" i="11"/>
  <c r="AB151" i="11"/>
  <c r="AA151" i="11"/>
  <c r="Z151" i="11"/>
  <c r="Y151" i="11" s="1"/>
  <c r="X151" i="11"/>
  <c r="W151" i="11" s="1"/>
  <c r="Q151" i="11"/>
  <c r="R151" i="11" s="1"/>
  <c r="T151" i="11" s="1"/>
  <c r="AF150" i="11"/>
  <c r="AB150" i="11"/>
  <c r="AA150" i="11"/>
  <c r="Z150" i="11"/>
  <c r="Y150" i="11" s="1"/>
  <c r="U150" i="11" s="1"/>
  <c r="X150" i="11"/>
  <c r="W150" i="11" s="1"/>
  <c r="Q150" i="11"/>
  <c r="R150" i="11" s="1"/>
  <c r="T150" i="11" s="1"/>
  <c r="AF149" i="11"/>
  <c r="AB149" i="11"/>
  <c r="AA149" i="11"/>
  <c r="Z149" i="11"/>
  <c r="Y149" i="11" s="1"/>
  <c r="U149" i="11" s="1"/>
  <c r="X149" i="11"/>
  <c r="W149" i="11" s="1"/>
  <c r="Q149" i="11"/>
  <c r="P149" i="11"/>
  <c r="P150" i="11" s="1"/>
  <c r="P151" i="11" s="1"/>
  <c r="P152" i="11" s="1"/>
  <c r="P153" i="11" s="1"/>
  <c r="AF148" i="11"/>
  <c r="AB148" i="11"/>
  <c r="AA148" i="11"/>
  <c r="Z148" i="11"/>
  <c r="Y148" i="11" s="1"/>
  <c r="U148" i="11" s="1"/>
  <c r="X148" i="11"/>
  <c r="W148" i="11" s="1"/>
  <c r="Q148" i="11"/>
  <c r="R148" i="11" s="1"/>
  <c r="T148" i="11" s="1"/>
  <c r="AF147" i="11"/>
  <c r="AB147" i="11"/>
  <c r="AA147" i="11"/>
  <c r="Z147" i="11"/>
  <c r="Y147" i="11" s="1"/>
  <c r="X147" i="11"/>
  <c r="W147" i="11" s="1"/>
  <c r="Q147" i="11"/>
  <c r="AF146" i="11"/>
  <c r="AB146" i="11"/>
  <c r="AA146" i="11"/>
  <c r="Z146" i="11"/>
  <c r="Y146" i="11" s="1"/>
  <c r="X146" i="11"/>
  <c r="W146" i="11" s="1"/>
  <c r="Q146" i="11"/>
  <c r="R146" i="11" s="1"/>
  <c r="T146" i="11" s="1"/>
  <c r="AF145" i="11"/>
  <c r="AB145" i="11"/>
  <c r="AA145" i="11"/>
  <c r="Z145" i="11"/>
  <c r="Y145" i="11" s="1"/>
  <c r="U145" i="11" s="1"/>
  <c r="X145" i="11"/>
  <c r="W145" i="11" s="1"/>
  <c r="Q145" i="11"/>
  <c r="R145" i="11" s="1"/>
  <c r="T145" i="11" s="1"/>
  <c r="AF144" i="11"/>
  <c r="AB144" i="11"/>
  <c r="AA144" i="11"/>
  <c r="Z144" i="11"/>
  <c r="Y144" i="11" s="1"/>
  <c r="U144" i="11" s="1"/>
  <c r="X144" i="11"/>
  <c r="W144" i="11" s="1"/>
  <c r="Q144" i="11"/>
  <c r="P144" i="11"/>
  <c r="P145" i="11" s="1"/>
  <c r="P146" i="11" s="1"/>
  <c r="P147" i="11" s="1"/>
  <c r="P148" i="11" s="1"/>
  <c r="AF143" i="11"/>
  <c r="AB143" i="11"/>
  <c r="AA143" i="11"/>
  <c r="Z143" i="11"/>
  <c r="Y143" i="11" s="1"/>
  <c r="X143" i="11"/>
  <c r="W143" i="11" s="1"/>
  <c r="Q143" i="11"/>
  <c r="AF142" i="11"/>
  <c r="AB142" i="11"/>
  <c r="AA142" i="11"/>
  <c r="Z142" i="11"/>
  <c r="Y142" i="11" s="1"/>
  <c r="U142" i="11" s="1"/>
  <c r="X142" i="11"/>
  <c r="W142" i="11" s="1"/>
  <c r="Q142" i="11"/>
  <c r="R142" i="11" s="1"/>
  <c r="T142" i="11" s="1"/>
  <c r="AF141" i="11"/>
  <c r="AB141" i="11"/>
  <c r="AA141" i="11"/>
  <c r="Z141" i="11"/>
  <c r="Y141" i="11" s="1"/>
  <c r="X141" i="11"/>
  <c r="W141" i="11" s="1"/>
  <c r="Q141" i="11"/>
  <c r="R141" i="11" s="1"/>
  <c r="T141" i="11" s="1"/>
  <c r="AF140" i="11"/>
  <c r="AB140" i="11"/>
  <c r="AA140" i="11"/>
  <c r="Z140" i="11"/>
  <c r="Y140" i="11" s="1"/>
  <c r="U140" i="11" s="1"/>
  <c r="X140" i="11"/>
  <c r="W140" i="11" s="1"/>
  <c r="Q140" i="11"/>
  <c r="AF139" i="11"/>
  <c r="AB139" i="11"/>
  <c r="AA139" i="11"/>
  <c r="Z139" i="11"/>
  <c r="Y139" i="11" s="1"/>
  <c r="U139" i="11" s="1"/>
  <c r="X139" i="11"/>
  <c r="W139" i="11" s="1"/>
  <c r="Q139" i="11"/>
  <c r="P139" i="11"/>
  <c r="P140" i="11" s="1"/>
  <c r="P141" i="11" s="1"/>
  <c r="P142" i="11" s="1"/>
  <c r="P143" i="11" s="1"/>
  <c r="AF138" i="11"/>
  <c r="AB138" i="11"/>
  <c r="AA138" i="11"/>
  <c r="Z138" i="11"/>
  <c r="Y138" i="11" s="1"/>
  <c r="U138" i="11" s="1"/>
  <c r="X138" i="11"/>
  <c r="W138" i="11" s="1"/>
  <c r="Q138" i="11"/>
  <c r="R138" i="11" s="1"/>
  <c r="T138" i="11" s="1"/>
  <c r="AF137" i="11"/>
  <c r="AB137" i="11"/>
  <c r="AA137" i="11"/>
  <c r="Z137" i="11"/>
  <c r="Y137" i="11" s="1"/>
  <c r="U137" i="11" s="1"/>
  <c r="X137" i="11"/>
  <c r="W137" i="11" s="1"/>
  <c r="Q137" i="11"/>
  <c r="R137" i="11" s="1"/>
  <c r="T137" i="11" s="1"/>
  <c r="AF136" i="11"/>
  <c r="AB136" i="11"/>
  <c r="AA136" i="11"/>
  <c r="Z136" i="11"/>
  <c r="Y136" i="11" s="1"/>
  <c r="X136" i="11"/>
  <c r="W136" i="11" s="1"/>
  <c r="Q136" i="11"/>
  <c r="R136" i="11" s="1"/>
  <c r="T136" i="11" s="1"/>
  <c r="AF135" i="11"/>
  <c r="AB135" i="11"/>
  <c r="AA135" i="11"/>
  <c r="Z135" i="11"/>
  <c r="Y135" i="11" s="1"/>
  <c r="X135" i="11"/>
  <c r="W135" i="11" s="1"/>
  <c r="Q135" i="11"/>
  <c r="AF134" i="11"/>
  <c r="AB134" i="11"/>
  <c r="AA134" i="11"/>
  <c r="Z134" i="11"/>
  <c r="Y134" i="11" s="1"/>
  <c r="U134" i="11" s="1"/>
  <c r="X134" i="11"/>
  <c r="W134" i="11" s="1"/>
  <c r="Q134" i="11"/>
  <c r="P134" i="11"/>
  <c r="P135" i="11" s="1"/>
  <c r="P136" i="11" s="1"/>
  <c r="P137" i="11" s="1"/>
  <c r="P138" i="11" s="1"/>
  <c r="AF133" i="11"/>
  <c r="AB133" i="11"/>
  <c r="AA133" i="11"/>
  <c r="Z133" i="11"/>
  <c r="Y133" i="11" s="1"/>
  <c r="U133" i="11" s="1"/>
  <c r="X133" i="11"/>
  <c r="W133" i="11" s="1"/>
  <c r="Q133" i="11"/>
  <c r="R133" i="11" s="1"/>
  <c r="T133" i="11" s="1"/>
  <c r="AF132" i="11"/>
  <c r="AB132" i="11"/>
  <c r="AA132" i="11"/>
  <c r="Z132" i="11"/>
  <c r="Y132" i="11" s="1"/>
  <c r="U132" i="11" s="1"/>
  <c r="X132" i="11"/>
  <c r="W132" i="11" s="1"/>
  <c r="Q132" i="11"/>
  <c r="AF131" i="11"/>
  <c r="AB131" i="11"/>
  <c r="AA131" i="11"/>
  <c r="Z131" i="11"/>
  <c r="Y131" i="11" s="1"/>
  <c r="X131" i="11"/>
  <c r="W131" i="11" s="1"/>
  <c r="Q131" i="11"/>
  <c r="AF130" i="11"/>
  <c r="AB130" i="11"/>
  <c r="AA130" i="11"/>
  <c r="Z130" i="11"/>
  <c r="Y130" i="11" s="1"/>
  <c r="U130" i="11" s="1"/>
  <c r="X130" i="11"/>
  <c r="W130" i="11" s="1"/>
  <c r="Q130" i="11"/>
  <c r="R130" i="11" s="1"/>
  <c r="T130" i="11" s="1"/>
  <c r="AF129" i="11"/>
  <c r="AB129" i="11"/>
  <c r="AA129" i="11"/>
  <c r="Z129" i="11"/>
  <c r="Y129" i="11" s="1"/>
  <c r="U129" i="11" s="1"/>
  <c r="X129" i="11"/>
  <c r="W129" i="11" s="1"/>
  <c r="Q129" i="11"/>
  <c r="P129" i="11"/>
  <c r="P130" i="11" s="1"/>
  <c r="P131" i="11" s="1"/>
  <c r="P132" i="11" s="1"/>
  <c r="P133" i="11" s="1"/>
  <c r="AF128" i="11"/>
  <c r="AB128" i="11"/>
  <c r="AA128" i="11"/>
  <c r="Z128" i="11"/>
  <c r="Y128" i="11" s="1"/>
  <c r="U128" i="11" s="1"/>
  <c r="X128" i="11"/>
  <c r="W128" i="11" s="1"/>
  <c r="Q128" i="11"/>
  <c r="R128" i="11" s="1"/>
  <c r="T128" i="11" s="1"/>
  <c r="AF127" i="11"/>
  <c r="AB127" i="11"/>
  <c r="AA127" i="11"/>
  <c r="Z127" i="11"/>
  <c r="Y127" i="11" s="1"/>
  <c r="X127" i="11"/>
  <c r="W127" i="11" s="1"/>
  <c r="Q127" i="11"/>
  <c r="AF126" i="11"/>
  <c r="AB126" i="11"/>
  <c r="AA126" i="11"/>
  <c r="Z126" i="11"/>
  <c r="Y126" i="11" s="1"/>
  <c r="X126" i="11"/>
  <c r="W126" i="11" s="1"/>
  <c r="Q126" i="11"/>
  <c r="R126" i="11" s="1"/>
  <c r="T126" i="11" s="1"/>
  <c r="AF125" i="11"/>
  <c r="AB125" i="11"/>
  <c r="AA125" i="11"/>
  <c r="Z125" i="11"/>
  <c r="Y125" i="11" s="1"/>
  <c r="U125" i="11" s="1"/>
  <c r="X125" i="11"/>
  <c r="W125" i="11" s="1"/>
  <c r="Q125" i="11"/>
  <c r="R125" i="11" s="1"/>
  <c r="T125" i="11" s="1"/>
  <c r="AF124" i="11"/>
  <c r="AB124" i="11"/>
  <c r="AA124" i="11"/>
  <c r="Z124" i="11"/>
  <c r="Y124" i="11" s="1"/>
  <c r="U124" i="11" s="1"/>
  <c r="X124" i="11"/>
  <c r="W124" i="11" s="1"/>
  <c r="Q124" i="11"/>
  <c r="P124" i="11"/>
  <c r="P125" i="11" s="1"/>
  <c r="P126" i="11" s="1"/>
  <c r="P127" i="11" s="1"/>
  <c r="P128" i="11" s="1"/>
  <c r="AF123" i="11"/>
  <c r="AB123" i="11"/>
  <c r="AA123" i="11"/>
  <c r="Z123" i="11"/>
  <c r="Y123" i="11" s="1"/>
  <c r="X123" i="11"/>
  <c r="W123" i="11" s="1"/>
  <c r="Q123" i="11"/>
  <c r="AF122" i="11"/>
  <c r="AB122" i="11"/>
  <c r="AA122" i="11"/>
  <c r="Z122" i="11"/>
  <c r="Y122" i="11" s="1"/>
  <c r="U122" i="11" s="1"/>
  <c r="X122" i="11"/>
  <c r="W122" i="11" s="1"/>
  <c r="Q122" i="11"/>
  <c r="R122" i="11" s="1"/>
  <c r="T122" i="11" s="1"/>
  <c r="O756" i="6" l="1"/>
  <c r="K756" i="6"/>
  <c r="N756" i="6"/>
  <c r="J756" i="6"/>
  <c r="M756" i="6"/>
  <c r="L756" i="6"/>
  <c r="R757" i="6"/>
  <c r="M606" i="6"/>
  <c r="L606" i="6"/>
  <c r="O606" i="6"/>
  <c r="K606" i="6"/>
  <c r="N606" i="6"/>
  <c r="J606" i="6"/>
  <c r="R607" i="6"/>
  <c r="R608" i="6" s="1"/>
  <c r="R443" i="6"/>
  <c r="R444" i="6" s="1"/>
  <c r="N442" i="6"/>
  <c r="N437" i="6" s="1"/>
  <c r="J442" i="6"/>
  <c r="J437" i="6" s="1"/>
  <c r="M442" i="6"/>
  <c r="M437" i="6" s="1"/>
  <c r="L442" i="6"/>
  <c r="L437" i="6" s="1"/>
  <c r="O442" i="6"/>
  <c r="O437" i="6" s="1"/>
  <c r="K442" i="6"/>
  <c r="K437" i="6" s="1"/>
  <c r="AE280" i="11"/>
  <c r="N349" i="6" s="1"/>
  <c r="M349" i="6"/>
  <c r="AE288" i="11"/>
  <c r="N359" i="6" s="1"/>
  <c r="M359" i="6"/>
  <c r="AE287" i="11"/>
  <c r="N357" i="6" s="1"/>
  <c r="M357" i="6"/>
  <c r="AE283" i="11"/>
  <c r="N353" i="6" s="1"/>
  <c r="M353" i="6"/>
  <c r="AE285" i="11"/>
  <c r="N355" i="6" s="1"/>
  <c r="M355" i="6"/>
  <c r="AE282" i="11"/>
  <c r="N351" i="6" s="1"/>
  <c r="M351" i="6"/>
  <c r="M308" i="6"/>
  <c r="R309" i="6"/>
  <c r="R310" i="6" s="1"/>
  <c r="L308" i="6"/>
  <c r="O308" i="6"/>
  <c r="K308" i="6"/>
  <c r="N308" i="6"/>
  <c r="J308" i="6"/>
  <c r="T758" i="11"/>
  <c r="S759" i="11"/>
  <c r="S760" i="11" s="1"/>
  <c r="S761" i="11" s="1"/>
  <c r="S762" i="11" s="1"/>
  <c r="S763" i="11" s="1"/>
  <c r="R763" i="11" s="1"/>
  <c r="R610" i="11"/>
  <c r="T610" i="11" s="1"/>
  <c r="S611" i="11"/>
  <c r="S612" i="11" s="1"/>
  <c r="S613" i="11" s="1"/>
  <c r="S614" i="11" s="1"/>
  <c r="S615" i="11" s="1"/>
  <c r="S471" i="11"/>
  <c r="S472" i="11" s="1"/>
  <c r="S473" i="11" s="1"/>
  <c r="S474" i="11" s="1"/>
  <c r="S475" i="11" s="1"/>
  <c r="T302" i="11"/>
  <c r="S303" i="11"/>
  <c r="S304" i="11" s="1"/>
  <c r="S305" i="11" s="1"/>
  <c r="S306" i="11" s="1"/>
  <c r="S307" i="11" s="1"/>
  <c r="R307" i="11" s="1"/>
  <c r="S215" i="11"/>
  <c r="S216" i="11" s="1"/>
  <c r="S217" i="11" s="1"/>
  <c r="S218" i="11" s="1"/>
  <c r="S219" i="11" s="1"/>
  <c r="R214" i="11"/>
  <c r="T214" i="11" s="1"/>
  <c r="AD132" i="11"/>
  <c r="AE132" i="11" s="1"/>
  <c r="AD148" i="11"/>
  <c r="AE148" i="11" s="1"/>
  <c r="AD128" i="11"/>
  <c r="AE128" i="11" s="1"/>
  <c r="AE155" i="11"/>
  <c r="AD197" i="11"/>
  <c r="AD152" i="11"/>
  <c r="AE152" i="11" s="1"/>
  <c r="U168" i="11"/>
  <c r="AD127" i="11"/>
  <c r="AE127" i="11" s="1"/>
  <c r="U127" i="11"/>
  <c r="AD138" i="11"/>
  <c r="AE138" i="11" s="1"/>
  <c r="AD123" i="11"/>
  <c r="AE123" i="11" s="1"/>
  <c r="U123" i="11"/>
  <c r="U163" i="11"/>
  <c r="AD143" i="11"/>
  <c r="AE143" i="11" s="1"/>
  <c r="U143" i="11"/>
  <c r="AD137" i="11"/>
  <c r="AE137" i="11" s="1"/>
  <c r="AE153" i="11"/>
  <c r="AD133" i="11"/>
  <c r="AE133" i="11" s="1"/>
  <c r="AD150" i="11"/>
  <c r="AE150" i="11" s="1"/>
  <c r="AD130" i="11"/>
  <c r="AE130" i="11" s="1"/>
  <c r="AD145" i="11"/>
  <c r="AE145" i="11" s="1"/>
  <c r="AD122" i="11"/>
  <c r="AE122" i="11" s="1"/>
  <c r="AD125" i="11"/>
  <c r="AE125" i="11" s="1"/>
  <c r="U135" i="11"/>
  <c r="AD135" i="11"/>
  <c r="AE135" i="11" s="1"/>
  <c r="AD140" i="11"/>
  <c r="AD142" i="11"/>
  <c r="AE142" i="11" s="1"/>
  <c r="AD147" i="11"/>
  <c r="AE147" i="11" s="1"/>
  <c r="U147" i="11"/>
  <c r="R132" i="11"/>
  <c r="T132" i="11" s="1"/>
  <c r="R140" i="11"/>
  <c r="T140" i="11" s="1"/>
  <c r="R123" i="11"/>
  <c r="T123" i="11" s="1"/>
  <c r="R127" i="11"/>
  <c r="T127" i="11" s="1"/>
  <c r="R131" i="11"/>
  <c r="T131" i="11" s="1"/>
  <c r="R135" i="11"/>
  <c r="T135" i="11" s="1"/>
  <c r="R143" i="11"/>
  <c r="T143" i="11" s="1"/>
  <c r="R147" i="11"/>
  <c r="T147" i="11" s="1"/>
  <c r="U160" i="11"/>
  <c r="R162" i="11"/>
  <c r="T162" i="11" s="1"/>
  <c r="R171" i="11"/>
  <c r="T171" i="11" s="1"/>
  <c r="R181" i="11"/>
  <c r="T181" i="11" s="1"/>
  <c r="AC177" i="11"/>
  <c r="R187" i="11"/>
  <c r="T187" i="11" s="1"/>
  <c r="R193" i="11"/>
  <c r="T193" i="11" s="1"/>
  <c r="N248" i="6"/>
  <c r="N254" i="6"/>
  <c r="R207" i="11"/>
  <c r="T207" i="11" s="1"/>
  <c r="N240" i="6"/>
  <c r="AD193" i="11"/>
  <c r="N252" i="6"/>
  <c r="AD195" i="11"/>
  <c r="N250" i="6"/>
  <c r="R203" i="11"/>
  <c r="T203" i="11" s="1"/>
  <c r="F224" i="6"/>
  <c r="F218" i="6"/>
  <c r="AF121" i="11"/>
  <c r="AB121" i="11"/>
  <c r="AA121" i="11"/>
  <c r="Z121" i="11"/>
  <c r="Y121" i="11" s="1"/>
  <c r="X121" i="11"/>
  <c r="W121" i="11" s="1"/>
  <c r="Q121" i="11"/>
  <c r="R121" i="11" s="1"/>
  <c r="T121" i="11" s="1"/>
  <c r="AF120" i="11"/>
  <c r="AB120" i="11"/>
  <c r="AA120" i="11"/>
  <c r="Z120" i="11"/>
  <c r="Y120" i="11" s="1"/>
  <c r="U120" i="11" s="1"/>
  <c r="X120" i="11"/>
  <c r="W120" i="11" s="1"/>
  <c r="Q120" i="11"/>
  <c r="R120" i="11" s="1"/>
  <c r="T120" i="11" s="1"/>
  <c r="AF119" i="11"/>
  <c r="AB119" i="11"/>
  <c r="AA119" i="11"/>
  <c r="Z119" i="11"/>
  <c r="Y119" i="11" s="1"/>
  <c r="U119" i="11" s="1"/>
  <c r="X119" i="11"/>
  <c r="W119" i="11" s="1"/>
  <c r="Q119" i="11"/>
  <c r="P119" i="11"/>
  <c r="P120" i="11" s="1"/>
  <c r="P121" i="11" s="1"/>
  <c r="P122" i="11" s="1"/>
  <c r="P123" i="11" s="1"/>
  <c r="AF118" i="11"/>
  <c r="AB118" i="11"/>
  <c r="AA118" i="11"/>
  <c r="Z118" i="11"/>
  <c r="Y118" i="11" s="1"/>
  <c r="U118" i="11" s="1"/>
  <c r="X118" i="11"/>
  <c r="W118" i="11" s="1"/>
  <c r="Q118" i="11"/>
  <c r="AF117" i="11"/>
  <c r="AB117" i="11"/>
  <c r="AA117" i="11"/>
  <c r="Z117" i="11"/>
  <c r="Y117" i="11" s="1"/>
  <c r="U117" i="11" s="1"/>
  <c r="X117" i="11"/>
  <c r="W117" i="11" s="1"/>
  <c r="Q117" i="11"/>
  <c r="R117" i="11" s="1"/>
  <c r="T117" i="11" s="1"/>
  <c r="AF116" i="11"/>
  <c r="AB116" i="11"/>
  <c r="AA116" i="11"/>
  <c r="Z116" i="11"/>
  <c r="Y116" i="11" s="1"/>
  <c r="X116" i="11"/>
  <c r="W116" i="11" s="1"/>
  <c r="Q116" i="11"/>
  <c r="AF115" i="11"/>
  <c r="AB115" i="11"/>
  <c r="AA115" i="11"/>
  <c r="Z115" i="11"/>
  <c r="Y115" i="11" s="1"/>
  <c r="U115" i="11" s="1"/>
  <c r="X115" i="11"/>
  <c r="W115" i="11" s="1"/>
  <c r="Q115" i="11"/>
  <c r="R115" i="11" s="1"/>
  <c r="T115" i="11" s="1"/>
  <c r="AF114" i="11"/>
  <c r="AB114" i="11"/>
  <c r="AA114" i="11"/>
  <c r="Z114" i="11"/>
  <c r="Y114" i="11" s="1"/>
  <c r="U114" i="11" s="1"/>
  <c r="X114" i="11"/>
  <c r="W114" i="11" s="1"/>
  <c r="Q114" i="11"/>
  <c r="P114" i="11"/>
  <c r="P115" i="11" s="1"/>
  <c r="P116" i="11" s="1"/>
  <c r="P117" i="11" s="1"/>
  <c r="P118" i="11" s="1"/>
  <c r="AF113" i="11"/>
  <c r="AB113" i="11"/>
  <c r="AA113" i="11"/>
  <c r="Z113" i="11"/>
  <c r="Y113" i="11" s="1"/>
  <c r="U113" i="11" s="1"/>
  <c r="X113" i="11"/>
  <c r="W113" i="11" s="1"/>
  <c r="Q113" i="11"/>
  <c r="R113" i="11" s="1"/>
  <c r="T113" i="11" s="1"/>
  <c r="AF112" i="11"/>
  <c r="AB112" i="11"/>
  <c r="AA112" i="11"/>
  <c r="Z112" i="11"/>
  <c r="Y112" i="11" s="1"/>
  <c r="U112" i="11" s="1"/>
  <c r="X112" i="11"/>
  <c r="W112" i="11" s="1"/>
  <c r="Q112" i="11"/>
  <c r="R112" i="11" s="1"/>
  <c r="T112" i="11" s="1"/>
  <c r="AF111" i="11"/>
  <c r="AB111" i="11"/>
  <c r="AA111" i="11"/>
  <c r="Z111" i="11"/>
  <c r="Y111" i="11" s="1"/>
  <c r="X111" i="11"/>
  <c r="W111" i="11" s="1"/>
  <c r="Q111" i="11"/>
  <c r="AF110" i="11"/>
  <c r="AB110" i="11"/>
  <c r="AA110" i="11"/>
  <c r="Z110" i="11"/>
  <c r="Y110" i="11" s="1"/>
  <c r="X110" i="11"/>
  <c r="W110" i="11" s="1"/>
  <c r="Q110" i="11"/>
  <c r="AF109" i="11"/>
  <c r="AB109" i="11"/>
  <c r="AA109" i="11"/>
  <c r="Z109" i="11"/>
  <c r="Y109" i="11" s="1"/>
  <c r="U109" i="11" s="1"/>
  <c r="X109" i="11"/>
  <c r="W109" i="11" s="1"/>
  <c r="Q109" i="11"/>
  <c r="P109" i="11"/>
  <c r="P110" i="11" s="1"/>
  <c r="P111" i="11" s="1"/>
  <c r="P112" i="11" s="1"/>
  <c r="P113" i="11" s="1"/>
  <c r="AF108" i="11"/>
  <c r="AB108" i="11"/>
  <c r="AA108" i="11"/>
  <c r="Z108" i="11"/>
  <c r="Y108" i="11" s="1"/>
  <c r="U108" i="11" s="1"/>
  <c r="X108" i="11"/>
  <c r="W108" i="11" s="1"/>
  <c r="Q108" i="11"/>
  <c r="AF107" i="11"/>
  <c r="AB107" i="11"/>
  <c r="AA107" i="11"/>
  <c r="Z107" i="11"/>
  <c r="Y107" i="11" s="1"/>
  <c r="X107" i="11"/>
  <c r="W107" i="11" s="1"/>
  <c r="Q107" i="11"/>
  <c r="R107" i="11" s="1"/>
  <c r="T107" i="11" s="1"/>
  <c r="AF106" i="11"/>
  <c r="AB106" i="11"/>
  <c r="AA106" i="11"/>
  <c r="Z106" i="11"/>
  <c r="Y106" i="11" s="1"/>
  <c r="X106" i="11"/>
  <c r="W106" i="11" s="1"/>
  <c r="Q106" i="11"/>
  <c r="R106" i="11" s="1"/>
  <c r="T106" i="11" s="1"/>
  <c r="AF105" i="11"/>
  <c r="AB105" i="11"/>
  <c r="AA105" i="11"/>
  <c r="Z105" i="11"/>
  <c r="Y105" i="11" s="1"/>
  <c r="U105" i="11" s="1"/>
  <c r="X105" i="11"/>
  <c r="W105" i="11" s="1"/>
  <c r="Q105" i="11"/>
  <c r="R105" i="11" s="1"/>
  <c r="T105" i="11" s="1"/>
  <c r="AF104" i="11"/>
  <c r="AB104" i="11"/>
  <c r="AA104" i="11"/>
  <c r="Z104" i="11"/>
  <c r="Y104" i="11" s="1"/>
  <c r="U104" i="11" s="1"/>
  <c r="X104" i="11"/>
  <c r="W104" i="11" s="1"/>
  <c r="Q104" i="11"/>
  <c r="P104" i="11"/>
  <c r="P105" i="11" s="1"/>
  <c r="P106" i="11" s="1"/>
  <c r="P107" i="11" s="1"/>
  <c r="P108" i="11" s="1"/>
  <c r="AF103" i="11"/>
  <c r="AB103" i="11"/>
  <c r="AA103" i="11"/>
  <c r="Z103" i="11"/>
  <c r="Y103" i="11" s="1"/>
  <c r="U103" i="11" s="1"/>
  <c r="X103" i="11"/>
  <c r="W103" i="11" s="1"/>
  <c r="Q103" i="11"/>
  <c r="AF102" i="11"/>
  <c r="AB102" i="11"/>
  <c r="AA102" i="11"/>
  <c r="Z102" i="11"/>
  <c r="Y102" i="11" s="1"/>
  <c r="U102" i="11" s="1"/>
  <c r="X102" i="11"/>
  <c r="W102" i="11" s="1"/>
  <c r="Q102" i="11"/>
  <c r="R102" i="11" s="1"/>
  <c r="T102" i="11" s="1"/>
  <c r="AF101" i="11"/>
  <c r="AB101" i="11"/>
  <c r="AA101" i="11"/>
  <c r="Z101" i="11"/>
  <c r="Y101" i="11" s="1"/>
  <c r="X101" i="11"/>
  <c r="W101" i="11" s="1"/>
  <c r="Q101" i="11"/>
  <c r="R101" i="11" s="1"/>
  <c r="T101" i="11" s="1"/>
  <c r="AF100" i="11"/>
  <c r="AB100" i="11"/>
  <c r="AA100" i="11"/>
  <c r="Z100" i="11"/>
  <c r="Y100" i="11" s="1"/>
  <c r="U100" i="11" s="1"/>
  <c r="X100" i="11"/>
  <c r="W100" i="11" s="1"/>
  <c r="Q100" i="11"/>
  <c r="AF99" i="11"/>
  <c r="AB99" i="11"/>
  <c r="AA99" i="11"/>
  <c r="Z99" i="11"/>
  <c r="Y99" i="11" s="1"/>
  <c r="U99" i="11" s="1"/>
  <c r="X99" i="11"/>
  <c r="W99" i="11" s="1"/>
  <c r="Q99" i="11"/>
  <c r="P99" i="11"/>
  <c r="P100" i="11" s="1"/>
  <c r="P101" i="11" s="1"/>
  <c r="P102" i="11" s="1"/>
  <c r="P103" i="11" s="1"/>
  <c r="AF98" i="11"/>
  <c r="AB98" i="11"/>
  <c r="AA98" i="11"/>
  <c r="Z98" i="11"/>
  <c r="Y98" i="11" s="1"/>
  <c r="U98" i="11" s="1"/>
  <c r="X98" i="11"/>
  <c r="W98" i="11" s="1"/>
  <c r="Q98" i="11"/>
  <c r="R98" i="11" s="1"/>
  <c r="T98" i="11" s="1"/>
  <c r="AF97" i="11"/>
  <c r="AB97" i="11"/>
  <c r="AA97" i="11"/>
  <c r="Z97" i="11"/>
  <c r="Y97" i="11" s="1"/>
  <c r="U97" i="11" s="1"/>
  <c r="X97" i="11"/>
  <c r="W97" i="11" s="1"/>
  <c r="Q97" i="11"/>
  <c r="AF96" i="11"/>
  <c r="AB96" i="11"/>
  <c r="AA96" i="11"/>
  <c r="Z96" i="11"/>
  <c r="Y96" i="11" s="1"/>
  <c r="X96" i="11"/>
  <c r="W96" i="11" s="1"/>
  <c r="Q96" i="11"/>
  <c r="AF95" i="11"/>
  <c r="AB95" i="11"/>
  <c r="AA95" i="11"/>
  <c r="Z95" i="11"/>
  <c r="Y95" i="11" s="1"/>
  <c r="X95" i="11"/>
  <c r="W95" i="11" s="1"/>
  <c r="Q95" i="11"/>
  <c r="R95" i="11" s="1"/>
  <c r="T95" i="11" s="1"/>
  <c r="AF94" i="11"/>
  <c r="AB94" i="11"/>
  <c r="AA94" i="11"/>
  <c r="Z94" i="11"/>
  <c r="Y94" i="11" s="1"/>
  <c r="U94" i="11" s="1"/>
  <c r="X94" i="11"/>
  <c r="W94" i="11" s="1"/>
  <c r="Q94" i="11"/>
  <c r="P94" i="11"/>
  <c r="P95" i="11" s="1"/>
  <c r="P96" i="11" s="1"/>
  <c r="P97" i="11" s="1"/>
  <c r="P98" i="11" s="1"/>
  <c r="AF93" i="11"/>
  <c r="AB93" i="11"/>
  <c r="AA93" i="11"/>
  <c r="Z93" i="11"/>
  <c r="Y93" i="11" s="1"/>
  <c r="U93" i="11" s="1"/>
  <c r="X93" i="11"/>
  <c r="W93" i="11" s="1"/>
  <c r="Q93" i="11"/>
  <c r="AF92" i="11"/>
  <c r="AB92" i="11"/>
  <c r="AA92" i="11"/>
  <c r="Z92" i="11"/>
  <c r="Y92" i="11" s="1"/>
  <c r="U92" i="11" s="1"/>
  <c r="X92" i="11"/>
  <c r="W92" i="11" s="1"/>
  <c r="Q92" i="11"/>
  <c r="AF91" i="11"/>
  <c r="AB91" i="11"/>
  <c r="AA91" i="11"/>
  <c r="Z91" i="11"/>
  <c r="Y91" i="11" s="1"/>
  <c r="X91" i="11"/>
  <c r="W91" i="11" s="1"/>
  <c r="Q91" i="11"/>
  <c r="R91" i="11" s="1"/>
  <c r="T91" i="11" s="1"/>
  <c r="AF90" i="11"/>
  <c r="AB90" i="11"/>
  <c r="AA90" i="11"/>
  <c r="Z90" i="11"/>
  <c r="Y90" i="11" s="1"/>
  <c r="X90" i="11"/>
  <c r="W90" i="11" s="1"/>
  <c r="Q90" i="11"/>
  <c r="R90" i="11" s="1"/>
  <c r="T90" i="11" s="1"/>
  <c r="AF89" i="11"/>
  <c r="AB89" i="11"/>
  <c r="AA89" i="11"/>
  <c r="Z89" i="11"/>
  <c r="Y89" i="11" s="1"/>
  <c r="U89" i="11" s="1"/>
  <c r="X89" i="11"/>
  <c r="W89" i="11" s="1"/>
  <c r="Q89" i="11"/>
  <c r="P89" i="11"/>
  <c r="P90" i="11" s="1"/>
  <c r="P91" i="11" s="1"/>
  <c r="P92" i="11" s="1"/>
  <c r="P93" i="11" s="1"/>
  <c r="AF88" i="11"/>
  <c r="AB88" i="11"/>
  <c r="AA88" i="11"/>
  <c r="Z88" i="11"/>
  <c r="Y88" i="11" s="1"/>
  <c r="U88" i="11" s="1"/>
  <c r="X88" i="11"/>
  <c r="W88" i="11" s="1"/>
  <c r="Q88" i="11"/>
  <c r="AF87" i="11"/>
  <c r="AB87" i="11"/>
  <c r="AA87" i="11"/>
  <c r="Z87" i="11"/>
  <c r="Y87" i="11" s="1"/>
  <c r="X87" i="11"/>
  <c r="W87" i="11" s="1"/>
  <c r="Q87" i="11"/>
  <c r="R87" i="11" s="1"/>
  <c r="T87" i="11" s="1"/>
  <c r="AF86" i="11"/>
  <c r="AB86" i="11"/>
  <c r="AA86" i="11"/>
  <c r="Z86" i="11"/>
  <c r="Y86" i="11" s="1"/>
  <c r="X86" i="11"/>
  <c r="W86" i="11" s="1"/>
  <c r="Q86" i="11"/>
  <c r="R86" i="11" s="1"/>
  <c r="T86" i="11" s="1"/>
  <c r="AF85" i="11"/>
  <c r="AB85" i="11"/>
  <c r="AA85" i="11"/>
  <c r="Z85" i="11"/>
  <c r="Y85" i="11" s="1"/>
  <c r="U85" i="11" s="1"/>
  <c r="X85" i="11"/>
  <c r="W85" i="11" s="1"/>
  <c r="Q85" i="11"/>
  <c r="R85" i="11" s="1"/>
  <c r="T85" i="11" s="1"/>
  <c r="AF84" i="11"/>
  <c r="AB84" i="11"/>
  <c r="AA84" i="11"/>
  <c r="Z84" i="11"/>
  <c r="Y84" i="11" s="1"/>
  <c r="U84" i="11" s="1"/>
  <c r="X84" i="11"/>
  <c r="W84" i="11" s="1"/>
  <c r="Q84" i="11"/>
  <c r="P84" i="11"/>
  <c r="P85" i="11" s="1"/>
  <c r="P86" i="11" s="1"/>
  <c r="P87" i="11" s="1"/>
  <c r="P88" i="11" s="1"/>
  <c r="AF83" i="11"/>
  <c r="AB83" i="11"/>
  <c r="AA83" i="11"/>
  <c r="Z83" i="11"/>
  <c r="Y83" i="11" s="1"/>
  <c r="X83" i="11"/>
  <c r="W83" i="11" s="1"/>
  <c r="Q83" i="11"/>
  <c r="R83" i="11" s="1"/>
  <c r="T83" i="11" s="1"/>
  <c r="AF82" i="11"/>
  <c r="AB82" i="11"/>
  <c r="AA82" i="11"/>
  <c r="Z82" i="11"/>
  <c r="Y82" i="11" s="1"/>
  <c r="X82" i="11"/>
  <c r="W82" i="11" s="1"/>
  <c r="Q82" i="11"/>
  <c r="R82" i="11" s="1"/>
  <c r="T82" i="11" s="1"/>
  <c r="AF81" i="11"/>
  <c r="AB81" i="11"/>
  <c r="AA81" i="11"/>
  <c r="Z81" i="11"/>
  <c r="Y81" i="11" s="1"/>
  <c r="X81" i="11"/>
  <c r="W81" i="11" s="1"/>
  <c r="Q81" i="11"/>
  <c r="R81" i="11" s="1"/>
  <c r="T81" i="11" s="1"/>
  <c r="AF80" i="11"/>
  <c r="AB80" i="11"/>
  <c r="AA80" i="11"/>
  <c r="Z80" i="11"/>
  <c r="Y80" i="11" s="1"/>
  <c r="U80" i="11" s="1"/>
  <c r="X80" i="11"/>
  <c r="W80" i="11" s="1"/>
  <c r="Q80" i="11"/>
  <c r="R80" i="11" s="1"/>
  <c r="T80" i="11" s="1"/>
  <c r="AF79" i="11"/>
  <c r="AB79" i="11"/>
  <c r="AA79" i="11"/>
  <c r="Z79" i="11"/>
  <c r="Y79" i="11" s="1"/>
  <c r="U79" i="11" s="1"/>
  <c r="X79" i="11"/>
  <c r="W79" i="11" s="1"/>
  <c r="Q79" i="11"/>
  <c r="P79" i="11"/>
  <c r="P80" i="11" s="1"/>
  <c r="P81" i="11" s="1"/>
  <c r="P82" i="11" s="1"/>
  <c r="P83" i="11" s="1"/>
  <c r="AF78" i="11"/>
  <c r="AB78" i="11"/>
  <c r="AA78" i="11"/>
  <c r="Z78" i="11"/>
  <c r="Y78" i="11" s="1"/>
  <c r="X78" i="11"/>
  <c r="W78" i="11" s="1"/>
  <c r="Q78" i="11"/>
  <c r="R78" i="11" s="1"/>
  <c r="T78" i="11" s="1"/>
  <c r="AF77" i="11"/>
  <c r="AB77" i="11"/>
  <c r="AA77" i="11"/>
  <c r="Z77" i="11"/>
  <c r="Y77" i="11" s="1"/>
  <c r="U77" i="11" s="1"/>
  <c r="X77" i="11"/>
  <c r="W77" i="11" s="1"/>
  <c r="Q77" i="11"/>
  <c r="R77" i="11" s="1"/>
  <c r="T77" i="11" s="1"/>
  <c r="AF76" i="11"/>
  <c r="AB76" i="11"/>
  <c r="AA76" i="11"/>
  <c r="Z76" i="11"/>
  <c r="Y76" i="11" s="1"/>
  <c r="X76" i="11"/>
  <c r="W76" i="11" s="1"/>
  <c r="Q76" i="11"/>
  <c r="R76" i="11" s="1"/>
  <c r="T76" i="11" s="1"/>
  <c r="AF75" i="11"/>
  <c r="AB75" i="11"/>
  <c r="AA75" i="11"/>
  <c r="Z75" i="11"/>
  <c r="Y75" i="11" s="1"/>
  <c r="U75" i="11" s="1"/>
  <c r="X75" i="11"/>
  <c r="W75" i="11" s="1"/>
  <c r="Q75" i="11"/>
  <c r="R75" i="11" s="1"/>
  <c r="T75" i="11" s="1"/>
  <c r="AF74" i="11"/>
  <c r="AB74" i="11"/>
  <c r="AA74" i="11"/>
  <c r="Z74" i="11"/>
  <c r="Y74" i="11" s="1"/>
  <c r="U74" i="11" s="1"/>
  <c r="X74" i="11"/>
  <c r="W74" i="11" s="1"/>
  <c r="Q74" i="11"/>
  <c r="P74" i="11"/>
  <c r="P75" i="11" s="1"/>
  <c r="P76" i="11" s="1"/>
  <c r="P77" i="11" s="1"/>
  <c r="P78" i="11" s="1"/>
  <c r="AF73" i="11"/>
  <c r="AB73" i="11"/>
  <c r="AA73" i="11"/>
  <c r="Z73" i="11"/>
  <c r="Y73" i="11" s="1"/>
  <c r="U73" i="11" s="1"/>
  <c r="X73" i="11"/>
  <c r="W73" i="11" s="1"/>
  <c r="Q73" i="11"/>
  <c r="R73" i="11" s="1"/>
  <c r="T73" i="11" s="1"/>
  <c r="AF72" i="11"/>
  <c r="AB72" i="11"/>
  <c r="AA72" i="11"/>
  <c r="Z72" i="11"/>
  <c r="Y72" i="11" s="1"/>
  <c r="U72" i="11" s="1"/>
  <c r="X72" i="11"/>
  <c r="W72" i="11" s="1"/>
  <c r="Q72" i="11"/>
  <c r="R72" i="11" s="1"/>
  <c r="T72" i="11" s="1"/>
  <c r="AF71" i="11"/>
  <c r="AB71" i="11"/>
  <c r="AA71" i="11"/>
  <c r="Z71" i="11"/>
  <c r="Y71" i="11" s="1"/>
  <c r="X71" i="11"/>
  <c r="W71" i="11" s="1"/>
  <c r="Q71" i="11"/>
  <c r="R71" i="11" s="1"/>
  <c r="T71" i="11" s="1"/>
  <c r="AF70" i="11"/>
  <c r="AB70" i="11"/>
  <c r="AA70" i="11"/>
  <c r="Z70" i="11"/>
  <c r="Y70" i="11" s="1"/>
  <c r="U70" i="11" s="1"/>
  <c r="X70" i="11"/>
  <c r="W70" i="11" s="1"/>
  <c r="Q70" i="11"/>
  <c r="R70" i="11" s="1"/>
  <c r="T70" i="11" s="1"/>
  <c r="AF69" i="11"/>
  <c r="AB69" i="11"/>
  <c r="AA69" i="11"/>
  <c r="Z69" i="11"/>
  <c r="Y69" i="11" s="1"/>
  <c r="U69" i="11" s="1"/>
  <c r="X69" i="11"/>
  <c r="W69" i="11" s="1"/>
  <c r="Q69" i="11"/>
  <c r="P69" i="11"/>
  <c r="P70" i="11" s="1"/>
  <c r="P71" i="11" s="1"/>
  <c r="P72" i="11" s="1"/>
  <c r="P73" i="11" s="1"/>
  <c r="AF68" i="11"/>
  <c r="AB68" i="11"/>
  <c r="AA68" i="11"/>
  <c r="Z68" i="11"/>
  <c r="Y68" i="11" s="1"/>
  <c r="U68" i="11" s="1"/>
  <c r="X68" i="11"/>
  <c r="W68" i="11" s="1"/>
  <c r="Q68" i="11"/>
  <c r="R68" i="11" s="1"/>
  <c r="T68" i="11" s="1"/>
  <c r="AF67" i="11"/>
  <c r="AB67" i="11"/>
  <c r="AA67" i="11"/>
  <c r="Z67" i="11"/>
  <c r="Y67" i="11" s="1"/>
  <c r="U67" i="11" s="1"/>
  <c r="X67" i="11"/>
  <c r="W67" i="11" s="1"/>
  <c r="Q67" i="11"/>
  <c r="R67" i="11" s="1"/>
  <c r="T67" i="11" s="1"/>
  <c r="AF66" i="11"/>
  <c r="AB66" i="11"/>
  <c r="AA66" i="11"/>
  <c r="Z66" i="11"/>
  <c r="Y66" i="11" s="1"/>
  <c r="X66" i="11"/>
  <c r="W66" i="11" s="1"/>
  <c r="Q66" i="11"/>
  <c r="R66" i="11" s="1"/>
  <c r="T66" i="11" s="1"/>
  <c r="AF65" i="11"/>
  <c r="AB65" i="11"/>
  <c r="AA65" i="11"/>
  <c r="Z65" i="11"/>
  <c r="Y65" i="11" s="1"/>
  <c r="U65" i="11" s="1"/>
  <c r="X65" i="11"/>
  <c r="W65" i="11" s="1"/>
  <c r="Q65" i="11"/>
  <c r="R65" i="11" s="1"/>
  <c r="T65" i="11" s="1"/>
  <c r="AF64" i="11"/>
  <c r="AB64" i="11"/>
  <c r="AA64" i="11"/>
  <c r="Z64" i="11"/>
  <c r="Y64" i="11" s="1"/>
  <c r="U64" i="11" s="1"/>
  <c r="X64" i="11"/>
  <c r="W64" i="11" s="1"/>
  <c r="Q64" i="11"/>
  <c r="P64" i="11"/>
  <c r="P65" i="11" s="1"/>
  <c r="P66" i="11" s="1"/>
  <c r="P67" i="11" s="1"/>
  <c r="P68" i="11" s="1"/>
  <c r="AF63" i="11"/>
  <c r="AB63" i="11"/>
  <c r="AA63" i="11"/>
  <c r="Z63" i="11"/>
  <c r="Y63" i="11" s="1"/>
  <c r="X63" i="11"/>
  <c r="W63" i="11" s="1"/>
  <c r="Q63" i="11"/>
  <c r="R63" i="11" s="1"/>
  <c r="T63" i="11" s="1"/>
  <c r="AF62" i="11"/>
  <c r="AB62" i="11"/>
  <c r="AA62" i="11"/>
  <c r="Z62" i="11"/>
  <c r="Y62" i="11" s="1"/>
  <c r="X62" i="11"/>
  <c r="W62" i="11" s="1"/>
  <c r="Q62" i="11"/>
  <c r="R62" i="11" s="1"/>
  <c r="T62" i="11" s="1"/>
  <c r="AF61" i="11"/>
  <c r="AB61" i="11"/>
  <c r="AA61" i="11"/>
  <c r="Z61" i="11"/>
  <c r="Y61" i="11" s="1"/>
  <c r="X61" i="11"/>
  <c r="W61" i="11" s="1"/>
  <c r="Q61" i="11"/>
  <c r="AF60" i="11"/>
  <c r="AB60" i="11"/>
  <c r="AA60" i="11"/>
  <c r="Z60" i="11"/>
  <c r="Y60" i="11" s="1"/>
  <c r="U60" i="11" s="1"/>
  <c r="X60" i="11"/>
  <c r="W60" i="11" s="1"/>
  <c r="Q60" i="11"/>
  <c r="AF59" i="11"/>
  <c r="AB59" i="11"/>
  <c r="AA59" i="11"/>
  <c r="Z59" i="11"/>
  <c r="Y59" i="11" s="1"/>
  <c r="U59" i="11" s="1"/>
  <c r="X59" i="11"/>
  <c r="W59" i="11" s="1"/>
  <c r="Q59" i="11"/>
  <c r="P59" i="11"/>
  <c r="P60" i="11" s="1"/>
  <c r="P61" i="11" s="1"/>
  <c r="P62" i="11" s="1"/>
  <c r="P63" i="11" s="1"/>
  <c r="AF58" i="11"/>
  <c r="AB58" i="11"/>
  <c r="AA58" i="11"/>
  <c r="Z58" i="11"/>
  <c r="Y58" i="11" s="1"/>
  <c r="X58" i="11"/>
  <c r="W58" i="11" s="1"/>
  <c r="Q58" i="11"/>
  <c r="R58" i="11" s="1"/>
  <c r="T58" i="11" s="1"/>
  <c r="AF57" i="11"/>
  <c r="AB57" i="11"/>
  <c r="AA57" i="11"/>
  <c r="Z57" i="11"/>
  <c r="Y57" i="11" s="1"/>
  <c r="U57" i="11" s="1"/>
  <c r="X57" i="11"/>
  <c r="W57" i="11" s="1"/>
  <c r="Q57" i="11"/>
  <c r="R57" i="11" s="1"/>
  <c r="T57" i="11" s="1"/>
  <c r="AF56" i="11"/>
  <c r="AB56" i="11"/>
  <c r="AA56" i="11"/>
  <c r="Z56" i="11"/>
  <c r="Y56" i="11" s="1"/>
  <c r="X56" i="11"/>
  <c r="W56" i="11" s="1"/>
  <c r="Q56" i="11"/>
  <c r="R56" i="11" s="1"/>
  <c r="T56" i="11" s="1"/>
  <c r="AF55" i="11"/>
  <c r="AB55" i="11"/>
  <c r="AA55" i="11"/>
  <c r="Z55" i="11"/>
  <c r="Y55" i="11" s="1"/>
  <c r="U55" i="11" s="1"/>
  <c r="X55" i="11"/>
  <c r="W55" i="11" s="1"/>
  <c r="Q55" i="11"/>
  <c r="R55" i="11" s="1"/>
  <c r="T55" i="11" s="1"/>
  <c r="AF54" i="11"/>
  <c r="AB54" i="11"/>
  <c r="AA54" i="11"/>
  <c r="Z54" i="11"/>
  <c r="Y54" i="11" s="1"/>
  <c r="U54" i="11" s="1"/>
  <c r="X54" i="11"/>
  <c r="W54" i="11" s="1"/>
  <c r="Q54" i="11"/>
  <c r="P54" i="11"/>
  <c r="P55" i="11" s="1"/>
  <c r="P56" i="11" s="1"/>
  <c r="P57" i="11" s="1"/>
  <c r="P58" i="11" s="1"/>
  <c r="AF53" i="11"/>
  <c r="AB53" i="11"/>
  <c r="AA53" i="11"/>
  <c r="Z53" i="11"/>
  <c r="Y53" i="11" s="1"/>
  <c r="U53" i="11" s="1"/>
  <c r="X53" i="11"/>
  <c r="W53" i="11" s="1"/>
  <c r="Q53" i="11"/>
  <c r="R53" i="11" s="1"/>
  <c r="T53" i="11" s="1"/>
  <c r="AF52" i="11"/>
  <c r="AB52" i="11"/>
  <c r="AA52" i="11"/>
  <c r="Z52" i="11"/>
  <c r="Y52" i="11" s="1"/>
  <c r="U52" i="11" s="1"/>
  <c r="X52" i="11"/>
  <c r="W52" i="11" s="1"/>
  <c r="Q52" i="11"/>
  <c r="R52" i="11" s="1"/>
  <c r="T52" i="11" s="1"/>
  <c r="AF51" i="11"/>
  <c r="AB51" i="11"/>
  <c r="AA51" i="11"/>
  <c r="Z51" i="11"/>
  <c r="Y51" i="11" s="1"/>
  <c r="X51" i="11"/>
  <c r="W51" i="11" s="1"/>
  <c r="Q51" i="11"/>
  <c r="R51" i="11" s="1"/>
  <c r="T51" i="11" s="1"/>
  <c r="AF50" i="11"/>
  <c r="AB50" i="11"/>
  <c r="AA50" i="11"/>
  <c r="Z50" i="11"/>
  <c r="Y50" i="11" s="1"/>
  <c r="U50" i="11" s="1"/>
  <c r="X50" i="11"/>
  <c r="W50" i="11" s="1"/>
  <c r="Q50" i="11"/>
  <c r="R50" i="11" s="1"/>
  <c r="T50" i="11" s="1"/>
  <c r="AF49" i="11"/>
  <c r="AB49" i="11"/>
  <c r="AA49" i="11"/>
  <c r="Z49" i="11"/>
  <c r="Y49" i="11" s="1"/>
  <c r="U49" i="11" s="1"/>
  <c r="X49" i="11"/>
  <c r="W49" i="11" s="1"/>
  <c r="Q49" i="11"/>
  <c r="P49" i="11"/>
  <c r="P50" i="11" s="1"/>
  <c r="P51" i="11" s="1"/>
  <c r="P52" i="11" s="1"/>
  <c r="P53" i="11" s="1"/>
  <c r="AF48" i="11"/>
  <c r="AB48" i="11"/>
  <c r="AA48" i="11"/>
  <c r="Z48" i="11"/>
  <c r="Y48" i="11" s="1"/>
  <c r="U48" i="11" s="1"/>
  <c r="X48" i="11"/>
  <c r="W48" i="11" s="1"/>
  <c r="Q48" i="11"/>
  <c r="R48" i="11" s="1"/>
  <c r="T48" i="11" s="1"/>
  <c r="AF47" i="11"/>
  <c r="AB47" i="11"/>
  <c r="AA47" i="11"/>
  <c r="Z47" i="11"/>
  <c r="Y47" i="11" s="1"/>
  <c r="U47" i="11" s="1"/>
  <c r="X47" i="11"/>
  <c r="W47" i="11" s="1"/>
  <c r="Q47" i="11"/>
  <c r="R47" i="11" s="1"/>
  <c r="T47" i="11" s="1"/>
  <c r="AF46" i="11"/>
  <c r="AB46" i="11"/>
  <c r="AA46" i="11"/>
  <c r="Z46" i="11"/>
  <c r="Y46" i="11" s="1"/>
  <c r="X46" i="11"/>
  <c r="W46" i="11" s="1"/>
  <c r="Q46" i="11"/>
  <c r="R46" i="11" s="1"/>
  <c r="T46" i="11" s="1"/>
  <c r="AF45" i="11"/>
  <c r="AB45" i="11"/>
  <c r="AA45" i="11"/>
  <c r="Z45" i="11"/>
  <c r="Y45" i="11" s="1"/>
  <c r="U45" i="11" s="1"/>
  <c r="X45" i="11"/>
  <c r="W45" i="11" s="1"/>
  <c r="Q45" i="11"/>
  <c r="R45" i="11" s="1"/>
  <c r="T45" i="11" s="1"/>
  <c r="AF44" i="11"/>
  <c r="AB44" i="11"/>
  <c r="AA44" i="11"/>
  <c r="Z44" i="11"/>
  <c r="Y44" i="11" s="1"/>
  <c r="U44" i="11" s="1"/>
  <c r="X44" i="11"/>
  <c r="W44" i="11" s="1"/>
  <c r="Q44" i="11"/>
  <c r="P44" i="11"/>
  <c r="P45" i="11" s="1"/>
  <c r="P46" i="11" s="1"/>
  <c r="P47" i="11" s="1"/>
  <c r="P48" i="11" s="1"/>
  <c r="AF43" i="11"/>
  <c r="AB43" i="11"/>
  <c r="AA43" i="11"/>
  <c r="Z43" i="11"/>
  <c r="Y43" i="11" s="1"/>
  <c r="X43" i="11"/>
  <c r="W43" i="11" s="1"/>
  <c r="Q43" i="11"/>
  <c r="R43" i="11" s="1"/>
  <c r="T43" i="11" s="1"/>
  <c r="AF42" i="11"/>
  <c r="AB42" i="11"/>
  <c r="AA42" i="11"/>
  <c r="Z42" i="11"/>
  <c r="Y42" i="11" s="1"/>
  <c r="X42" i="11"/>
  <c r="W42" i="11" s="1"/>
  <c r="Q42" i="11"/>
  <c r="R42" i="11" s="1"/>
  <c r="T42" i="11" s="1"/>
  <c r="AF41" i="11"/>
  <c r="AB41" i="11"/>
  <c r="AA41" i="11"/>
  <c r="Z41" i="11"/>
  <c r="Y41" i="11" s="1"/>
  <c r="X41" i="11"/>
  <c r="W41" i="11" s="1"/>
  <c r="Q41" i="11"/>
  <c r="R41" i="11" s="1"/>
  <c r="T41" i="11" s="1"/>
  <c r="AF40" i="11"/>
  <c r="AB40" i="11"/>
  <c r="AA40" i="11"/>
  <c r="Z40" i="11"/>
  <c r="Y40" i="11" s="1"/>
  <c r="U40" i="11" s="1"/>
  <c r="X40" i="11"/>
  <c r="W40" i="11" s="1"/>
  <c r="Q40" i="11"/>
  <c r="R40" i="11" s="1"/>
  <c r="T40" i="11" s="1"/>
  <c r="AF39" i="11"/>
  <c r="AB39" i="11"/>
  <c r="AA39" i="11"/>
  <c r="Z39" i="11"/>
  <c r="Y39" i="11" s="1"/>
  <c r="U39" i="11" s="1"/>
  <c r="X39" i="11"/>
  <c r="W39" i="11" s="1"/>
  <c r="Q39" i="11"/>
  <c r="P39" i="11"/>
  <c r="P40" i="11" s="1"/>
  <c r="P41" i="11" s="1"/>
  <c r="P42" i="11" s="1"/>
  <c r="P43" i="11" s="1"/>
  <c r="AF38" i="11"/>
  <c r="AB38" i="11"/>
  <c r="AA38" i="11"/>
  <c r="Z38" i="11"/>
  <c r="Y38" i="11" s="1"/>
  <c r="X38" i="11"/>
  <c r="W38" i="11" s="1"/>
  <c r="Q38" i="11"/>
  <c r="R38" i="11" s="1"/>
  <c r="T38" i="11" s="1"/>
  <c r="AF37" i="11"/>
  <c r="AB37" i="11"/>
  <c r="AA37" i="11"/>
  <c r="Z37" i="11"/>
  <c r="Y37" i="11" s="1"/>
  <c r="U37" i="11" s="1"/>
  <c r="X37" i="11"/>
  <c r="W37" i="11" s="1"/>
  <c r="Q37" i="11"/>
  <c r="R37" i="11" s="1"/>
  <c r="T37" i="11" s="1"/>
  <c r="AF36" i="11"/>
  <c r="AB36" i="11"/>
  <c r="AA36" i="11"/>
  <c r="Z36" i="11"/>
  <c r="Y36" i="11" s="1"/>
  <c r="X36" i="11"/>
  <c r="W36" i="11" s="1"/>
  <c r="Q36" i="11"/>
  <c r="R36" i="11" s="1"/>
  <c r="T36" i="11" s="1"/>
  <c r="AF35" i="11"/>
  <c r="AB35" i="11"/>
  <c r="AA35" i="11"/>
  <c r="Z35" i="11"/>
  <c r="Y35" i="11" s="1"/>
  <c r="U35" i="11" s="1"/>
  <c r="X35" i="11"/>
  <c r="W35" i="11" s="1"/>
  <c r="Q35" i="11"/>
  <c r="R35" i="11" s="1"/>
  <c r="T35" i="11" s="1"/>
  <c r="AF34" i="11"/>
  <c r="AB34" i="11"/>
  <c r="AA34" i="11"/>
  <c r="Z34" i="11"/>
  <c r="Y34" i="11" s="1"/>
  <c r="U34" i="11" s="1"/>
  <c r="X34" i="11"/>
  <c r="W34" i="11" s="1"/>
  <c r="Q34" i="11"/>
  <c r="P34" i="11"/>
  <c r="P35" i="11" s="1"/>
  <c r="P36" i="11" s="1"/>
  <c r="P37" i="11" s="1"/>
  <c r="P38" i="11" s="1"/>
  <c r="AF33" i="11"/>
  <c r="AB33" i="11"/>
  <c r="AA33" i="11"/>
  <c r="Z33" i="11"/>
  <c r="Y33" i="11" s="1"/>
  <c r="U33" i="11" s="1"/>
  <c r="X33" i="11"/>
  <c r="W33" i="11" s="1"/>
  <c r="Q33" i="11"/>
  <c r="R33" i="11" s="1"/>
  <c r="T33" i="11" s="1"/>
  <c r="AF32" i="11"/>
  <c r="AB32" i="11"/>
  <c r="AA32" i="11"/>
  <c r="Z32" i="11"/>
  <c r="Y32" i="11" s="1"/>
  <c r="U32" i="11" s="1"/>
  <c r="X32" i="11"/>
  <c r="W32" i="11" s="1"/>
  <c r="Q32" i="11"/>
  <c r="R32" i="11" s="1"/>
  <c r="T32" i="11" s="1"/>
  <c r="AF31" i="11"/>
  <c r="AB31" i="11"/>
  <c r="AA31" i="11"/>
  <c r="Z31" i="11"/>
  <c r="Y31" i="11" s="1"/>
  <c r="X31" i="11"/>
  <c r="W31" i="11" s="1"/>
  <c r="Q31" i="11"/>
  <c r="R31" i="11" s="1"/>
  <c r="T31" i="11" s="1"/>
  <c r="AF30" i="11"/>
  <c r="AB30" i="11"/>
  <c r="AA30" i="11"/>
  <c r="Z30" i="11"/>
  <c r="Y30" i="11" s="1"/>
  <c r="U30" i="11" s="1"/>
  <c r="X30" i="11"/>
  <c r="W30" i="11" s="1"/>
  <c r="Q30" i="11"/>
  <c r="R30" i="11" s="1"/>
  <c r="T30" i="11" s="1"/>
  <c r="AF29" i="11"/>
  <c r="AB29" i="11"/>
  <c r="AA29" i="11"/>
  <c r="Z29" i="11"/>
  <c r="Y29" i="11" s="1"/>
  <c r="U29" i="11" s="1"/>
  <c r="X29" i="11"/>
  <c r="W29" i="11" s="1"/>
  <c r="Q29" i="11"/>
  <c r="P29" i="11"/>
  <c r="P30" i="11" s="1"/>
  <c r="P31" i="11" s="1"/>
  <c r="P32" i="11" s="1"/>
  <c r="P33" i="11" s="1"/>
  <c r="AF28" i="11"/>
  <c r="AB28" i="11"/>
  <c r="AA28" i="11"/>
  <c r="Z28" i="11"/>
  <c r="Y28" i="11" s="1"/>
  <c r="U28" i="11" s="1"/>
  <c r="X28" i="11"/>
  <c r="W28" i="11" s="1"/>
  <c r="Q28" i="11"/>
  <c r="R28" i="11" s="1"/>
  <c r="T28" i="11" s="1"/>
  <c r="AF27" i="11"/>
  <c r="AB27" i="11"/>
  <c r="AA27" i="11"/>
  <c r="Z27" i="11"/>
  <c r="Y27" i="11" s="1"/>
  <c r="U27" i="11" s="1"/>
  <c r="X27" i="11"/>
  <c r="W27" i="11" s="1"/>
  <c r="Q27" i="11"/>
  <c r="R27" i="11" s="1"/>
  <c r="T27" i="11" s="1"/>
  <c r="AF26" i="11"/>
  <c r="AB26" i="11"/>
  <c r="AA26" i="11"/>
  <c r="Z26" i="11"/>
  <c r="Y26" i="11" s="1"/>
  <c r="X26" i="11"/>
  <c r="W26" i="11" s="1"/>
  <c r="Q26" i="11"/>
  <c r="R26" i="11" s="1"/>
  <c r="T26" i="11" s="1"/>
  <c r="AF25" i="11"/>
  <c r="AB25" i="11"/>
  <c r="AA25" i="11"/>
  <c r="Z25" i="11"/>
  <c r="Y25" i="11" s="1"/>
  <c r="U25" i="11" s="1"/>
  <c r="X25" i="11"/>
  <c r="W25" i="11" s="1"/>
  <c r="Q25" i="11"/>
  <c r="N346" i="6" l="1"/>
  <c r="M757" i="6"/>
  <c r="L757" i="6"/>
  <c r="O757" i="6"/>
  <c r="K757" i="6"/>
  <c r="N757" i="6"/>
  <c r="J757" i="6"/>
  <c r="R758" i="6"/>
  <c r="M608" i="6"/>
  <c r="M603" i="6" s="1"/>
  <c r="L608" i="6"/>
  <c r="L603" i="6" s="1"/>
  <c r="O608" i="6"/>
  <c r="O603" i="6" s="1"/>
  <c r="K608" i="6"/>
  <c r="K603" i="6" s="1"/>
  <c r="N608" i="6"/>
  <c r="N603" i="6" s="1"/>
  <c r="J608" i="6"/>
  <c r="J603" i="6" s="1"/>
  <c r="R609" i="6"/>
  <c r="R610" i="6" s="1"/>
  <c r="R445" i="6"/>
  <c r="N444" i="6"/>
  <c r="J444" i="6"/>
  <c r="M444" i="6"/>
  <c r="L444" i="6"/>
  <c r="O444" i="6"/>
  <c r="K444" i="6"/>
  <c r="N344" i="6"/>
  <c r="M346" i="6"/>
  <c r="M344" i="6"/>
  <c r="M354" i="6"/>
  <c r="M342" i="6"/>
  <c r="M348" i="6"/>
  <c r="N342" i="6"/>
  <c r="N348" i="6"/>
  <c r="N341" i="6" s="1"/>
  <c r="M310" i="6"/>
  <c r="M305" i="6" s="1"/>
  <c r="L310" i="6"/>
  <c r="L305" i="6" s="1"/>
  <c r="O310" i="6"/>
  <c r="O305" i="6" s="1"/>
  <c r="K310" i="6"/>
  <c r="K305" i="6" s="1"/>
  <c r="R311" i="6"/>
  <c r="R312" i="6" s="1"/>
  <c r="N310" i="6"/>
  <c r="N305" i="6" s="1"/>
  <c r="J310" i="6"/>
  <c r="J305" i="6" s="1"/>
  <c r="AE207" i="11"/>
  <c r="N258" i="6" s="1"/>
  <c r="M258" i="6"/>
  <c r="N256" i="6"/>
  <c r="M256" i="6"/>
  <c r="AE208" i="11"/>
  <c r="N260" i="6" s="1"/>
  <c r="M260" i="6"/>
  <c r="N246" i="6"/>
  <c r="M246" i="6"/>
  <c r="AE195" i="11"/>
  <c r="N244" i="6" s="1"/>
  <c r="M244" i="6"/>
  <c r="N242" i="6"/>
  <c r="M242" i="6"/>
  <c r="M237" i="6" s="1"/>
  <c r="S764" i="11"/>
  <c r="S765" i="11" s="1"/>
  <c r="S766" i="11" s="1"/>
  <c r="S767" i="11" s="1"/>
  <c r="S768" i="11" s="1"/>
  <c r="R768" i="11" s="1"/>
  <c r="T763" i="11"/>
  <c r="R615" i="11"/>
  <c r="T615" i="11" s="1"/>
  <c r="S616" i="11"/>
  <c r="S617" i="11" s="1"/>
  <c r="S618" i="11" s="1"/>
  <c r="S619" i="11" s="1"/>
  <c r="S620" i="11" s="1"/>
  <c r="S476" i="11"/>
  <c r="S477" i="11" s="1"/>
  <c r="S478" i="11" s="1"/>
  <c r="S479" i="11" s="1"/>
  <c r="S480" i="11" s="1"/>
  <c r="R480" i="11" s="1"/>
  <c r="T480" i="11" s="1"/>
  <c r="R475" i="11"/>
  <c r="T475" i="11" s="1"/>
  <c r="S481" i="11"/>
  <c r="S482" i="11" s="1"/>
  <c r="S483" i="11" s="1"/>
  <c r="S484" i="11" s="1"/>
  <c r="S485" i="11" s="1"/>
  <c r="R485" i="11" s="1"/>
  <c r="T307" i="11"/>
  <c r="S308" i="11"/>
  <c r="S309" i="11" s="1"/>
  <c r="S310" i="11" s="1"/>
  <c r="S311" i="11" s="1"/>
  <c r="S312" i="11" s="1"/>
  <c r="R312" i="11" s="1"/>
  <c r="S220" i="11"/>
  <c r="S221" i="11" s="1"/>
  <c r="S222" i="11" s="1"/>
  <c r="S223" i="11" s="1"/>
  <c r="R219" i="11"/>
  <c r="T219" i="11" s="1"/>
  <c r="AE67" i="11"/>
  <c r="AE27" i="11"/>
  <c r="AE47" i="11"/>
  <c r="AE95" i="11"/>
  <c r="AE37" i="11"/>
  <c r="AE50" i="11"/>
  <c r="AE57" i="11"/>
  <c r="AD120" i="11"/>
  <c r="AE120" i="11" s="1"/>
  <c r="AE77" i="11"/>
  <c r="AE97" i="11"/>
  <c r="AE140" i="11"/>
  <c r="AE52" i="11"/>
  <c r="AE93" i="11"/>
  <c r="AE63" i="11"/>
  <c r="U63" i="11"/>
  <c r="AE83" i="11"/>
  <c r="U83" i="11"/>
  <c r="AE87" i="11"/>
  <c r="U87" i="11"/>
  <c r="U90" i="11"/>
  <c r="AE90" i="11"/>
  <c r="AE32" i="11"/>
  <c r="AE25" i="11"/>
  <c r="AE43" i="11"/>
  <c r="U43" i="11"/>
  <c r="AE28" i="11"/>
  <c r="U38" i="11"/>
  <c r="AE38" i="11"/>
  <c r="AE42" i="11"/>
  <c r="U42" i="11"/>
  <c r="AE45" i="11"/>
  <c r="AE48" i="11"/>
  <c r="AE58" i="11"/>
  <c r="U58" i="11"/>
  <c r="U62" i="11"/>
  <c r="AE62" i="11"/>
  <c r="AE65" i="11"/>
  <c r="AE68" i="11"/>
  <c r="U78" i="11"/>
  <c r="AE78" i="11"/>
  <c r="U82" i="11"/>
  <c r="AE82" i="11"/>
  <c r="AE72" i="11"/>
  <c r="R25" i="11"/>
  <c r="T25" i="11" s="1"/>
  <c r="R61" i="11"/>
  <c r="T61" i="11" s="1"/>
  <c r="AE30" i="11"/>
  <c r="AE35" i="11"/>
  <c r="AE55" i="11"/>
  <c r="R60" i="11"/>
  <c r="T60" i="11" s="1"/>
  <c r="AE70" i="11"/>
  <c r="AE75" i="11"/>
  <c r="R88" i="11"/>
  <c r="T88" i="11" s="1"/>
  <c r="AE92" i="11"/>
  <c r="R100" i="11"/>
  <c r="T100" i="11" s="1"/>
  <c r="AD115" i="11"/>
  <c r="AE115" i="11" s="1"/>
  <c r="AE85" i="11"/>
  <c r="R96" i="11"/>
  <c r="T96" i="11" s="1"/>
  <c r="AE112" i="11"/>
  <c r="AE33" i="11"/>
  <c r="AE53" i="11"/>
  <c r="AE73" i="11"/>
  <c r="AE88" i="11"/>
  <c r="R93" i="11"/>
  <c r="T93" i="11" s="1"/>
  <c r="U95" i="11"/>
  <c r="R97" i="11"/>
  <c r="T97" i="11" s="1"/>
  <c r="R103" i="11"/>
  <c r="T103" i="11" s="1"/>
  <c r="U107" i="11"/>
  <c r="R110" i="11"/>
  <c r="T110" i="11" s="1"/>
  <c r="R116" i="11"/>
  <c r="T116" i="11" s="1"/>
  <c r="R111" i="11"/>
  <c r="T111" i="11" s="1"/>
  <c r="AE113" i="11"/>
  <c r="R92" i="11"/>
  <c r="T92" i="11" s="1"/>
  <c r="R108" i="11"/>
  <c r="T108" i="11" s="1"/>
  <c r="U110" i="11"/>
  <c r="AD118" i="11"/>
  <c r="AE118" i="11" s="1"/>
  <c r="AD117" i="11"/>
  <c r="AE117" i="11" s="1"/>
  <c r="R118" i="11"/>
  <c r="T118" i="11" s="1"/>
  <c r="O758" i="6" l="1"/>
  <c r="K758" i="6"/>
  <c r="N758" i="6"/>
  <c r="J758" i="6"/>
  <c r="M758" i="6"/>
  <c r="L758" i="6"/>
  <c r="R759" i="6"/>
  <c r="R760" i="6" s="1"/>
  <c r="M610" i="6"/>
  <c r="L610" i="6"/>
  <c r="O610" i="6"/>
  <c r="K610" i="6"/>
  <c r="N610" i="6"/>
  <c r="J610" i="6"/>
  <c r="R611" i="6"/>
  <c r="L445" i="6"/>
  <c r="O445" i="6"/>
  <c r="K445" i="6"/>
  <c r="N445" i="6"/>
  <c r="J445" i="6"/>
  <c r="M445" i="6"/>
  <c r="R446" i="6"/>
  <c r="M341" i="6"/>
  <c r="M312" i="6"/>
  <c r="R313" i="6"/>
  <c r="L312" i="6"/>
  <c r="O312" i="6"/>
  <c r="K312" i="6"/>
  <c r="N312" i="6"/>
  <c r="J312" i="6"/>
  <c r="N243" i="6"/>
  <c r="M243" i="6"/>
  <c r="S769" i="11"/>
  <c r="S770" i="11" s="1"/>
  <c r="S771" i="11" s="1"/>
  <c r="S772" i="11" s="1"/>
  <c r="S773" i="11" s="1"/>
  <c r="R773" i="11" s="1"/>
  <c r="T768" i="11"/>
  <c r="S621" i="11"/>
  <c r="S622" i="11" s="1"/>
  <c r="S623" i="11" s="1"/>
  <c r="S624" i="11" s="1"/>
  <c r="S625" i="11" s="1"/>
  <c r="R620" i="11"/>
  <c r="T620" i="11" s="1"/>
  <c r="S486" i="11"/>
  <c r="S487" i="11" s="1"/>
  <c r="S488" i="11" s="1"/>
  <c r="S489" i="11" s="1"/>
  <c r="S490" i="11" s="1"/>
  <c r="R490" i="11" s="1"/>
  <c r="T485" i="11"/>
  <c r="T312" i="11"/>
  <c r="S313" i="11"/>
  <c r="S314" i="11" s="1"/>
  <c r="S315" i="11" s="1"/>
  <c r="S316" i="11" s="1"/>
  <c r="S317" i="11" s="1"/>
  <c r="R317" i="11" s="1"/>
  <c r="S225" i="11"/>
  <c r="S226" i="11" s="1"/>
  <c r="S227" i="11" s="1"/>
  <c r="S228" i="11" s="1"/>
  <c r="S229" i="11" s="1"/>
  <c r="R224" i="11"/>
  <c r="T224" i="11" s="1"/>
  <c r="AE40" i="11"/>
  <c r="AE60" i="11"/>
  <c r="AE80" i="11"/>
  <c r="O760" i="6" l="1"/>
  <c r="O755" i="6" s="1"/>
  <c r="K760" i="6"/>
  <c r="K755" i="6" s="1"/>
  <c r="N760" i="6"/>
  <c r="N755" i="6" s="1"/>
  <c r="J760" i="6"/>
  <c r="J755" i="6" s="1"/>
  <c r="M760" i="6"/>
  <c r="M755" i="6" s="1"/>
  <c r="L760" i="6"/>
  <c r="L755" i="6" s="1"/>
  <c r="R761" i="6"/>
  <c r="R762" i="6" s="1"/>
  <c r="O611" i="6"/>
  <c r="K611" i="6"/>
  <c r="N611" i="6"/>
  <c r="J611" i="6"/>
  <c r="M611" i="6"/>
  <c r="L611" i="6"/>
  <c r="R612" i="6"/>
  <c r="R447" i="6"/>
  <c r="R448" i="6" s="1"/>
  <c r="N446" i="6"/>
  <c r="J446" i="6"/>
  <c r="M446" i="6"/>
  <c r="L446" i="6"/>
  <c r="O446" i="6"/>
  <c r="K446" i="6"/>
  <c r="R314" i="6"/>
  <c r="O313" i="6"/>
  <c r="K313" i="6"/>
  <c r="N313" i="6"/>
  <c r="J313" i="6"/>
  <c r="M313" i="6"/>
  <c r="L313" i="6"/>
  <c r="S774" i="11"/>
  <c r="S775" i="11" s="1"/>
  <c r="S776" i="11" s="1"/>
  <c r="S777" i="11" s="1"/>
  <c r="R778" i="11" s="1"/>
  <c r="T773" i="11"/>
  <c r="R625" i="11"/>
  <c r="T625" i="11" s="1"/>
  <c r="S626" i="11"/>
  <c r="S627" i="11" s="1"/>
  <c r="S628" i="11" s="1"/>
  <c r="S629" i="11" s="1"/>
  <c r="S630" i="11" s="1"/>
  <c r="T490" i="11"/>
  <c r="S491" i="11"/>
  <c r="S492" i="11" s="1"/>
  <c r="S493" i="11" s="1"/>
  <c r="S494" i="11" s="1"/>
  <c r="S495" i="11" s="1"/>
  <c r="R495" i="11" s="1"/>
  <c r="T317" i="11"/>
  <c r="S318" i="11"/>
  <c r="S319" i="11" s="1"/>
  <c r="S320" i="11" s="1"/>
  <c r="S321" i="11" s="1"/>
  <c r="S322" i="11" s="1"/>
  <c r="R322" i="11" s="1"/>
  <c r="R229" i="11"/>
  <c r="T229" i="11" s="1"/>
  <c r="S230" i="11"/>
  <c r="S231" i="11" s="1"/>
  <c r="S232" i="11" s="1"/>
  <c r="S233" i="11" s="1"/>
  <c r="S234" i="11" s="1"/>
  <c r="AC577" i="6"/>
  <c r="AE577" i="6" s="1"/>
  <c r="Y577" i="6"/>
  <c r="Y1014" i="6"/>
  <c r="AC1013" i="6"/>
  <c r="AE1013" i="6" s="1"/>
  <c r="Y1013" i="6"/>
  <c r="O993" i="6"/>
  <c r="L993" i="6"/>
  <c r="K993" i="6"/>
  <c r="AC972" i="6"/>
  <c r="AE972" i="6" s="1"/>
  <c r="AC971" i="6"/>
  <c r="AE971" i="6" s="1"/>
  <c r="AC970" i="6"/>
  <c r="AE970" i="6" s="1"/>
  <c r="AC969" i="6"/>
  <c r="AE969" i="6" s="1"/>
  <c r="AC968" i="6"/>
  <c r="AE968" i="6" s="1"/>
  <c r="AC967" i="6"/>
  <c r="AE967" i="6" s="1"/>
  <c r="AC886" i="6"/>
  <c r="AE886" i="6" s="1"/>
  <c r="AC885" i="6"/>
  <c r="AC884" i="6"/>
  <c r="AC883" i="6"/>
  <c r="AC882" i="6"/>
  <c r="AC881" i="6"/>
  <c r="AC880" i="6"/>
  <c r="AE880" i="6" s="1"/>
  <c r="AC879" i="6"/>
  <c r="AC878" i="6"/>
  <c r="AC877" i="6"/>
  <c r="AC876" i="6"/>
  <c r="AC875" i="6"/>
  <c r="AC874" i="6"/>
  <c r="AE874" i="6" s="1"/>
  <c r="AC873" i="6"/>
  <c r="AC872" i="6"/>
  <c r="AC871" i="6"/>
  <c r="AC870" i="6"/>
  <c r="AC869" i="6"/>
  <c r="AC868" i="6"/>
  <c r="AE868" i="6" s="1"/>
  <c r="AC867" i="6"/>
  <c r="AC866" i="6"/>
  <c r="AC865" i="6"/>
  <c r="AC864" i="6"/>
  <c r="AC863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62" i="6"/>
  <c r="AC561" i="6"/>
  <c r="AC560" i="6"/>
  <c r="AC559" i="6"/>
  <c r="AC558" i="6"/>
  <c r="AC557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410" i="6"/>
  <c r="AE410" i="6" s="1"/>
  <c r="Y410" i="6"/>
  <c r="AC409" i="6"/>
  <c r="AE409" i="6" s="1"/>
  <c r="Y409" i="6"/>
  <c r="AC408" i="6"/>
  <c r="AE408" i="6" s="1"/>
  <c r="Y408" i="6"/>
  <c r="AC407" i="6"/>
  <c r="AE407" i="6" s="1"/>
  <c r="Y407" i="6"/>
  <c r="AC406" i="6"/>
  <c r="AE406" i="6" s="1"/>
  <c r="Y406" i="6"/>
  <c r="AC405" i="6"/>
  <c r="AE405" i="6" s="1"/>
  <c r="Y405" i="6"/>
  <c r="AC404" i="6"/>
  <c r="AE404" i="6" s="1"/>
  <c r="Y404" i="6"/>
  <c r="AC403" i="6"/>
  <c r="AE403" i="6" s="1"/>
  <c r="Y403" i="6"/>
  <c r="AC402" i="6"/>
  <c r="AE402" i="6" s="1"/>
  <c r="Y402" i="6"/>
  <c r="AC401" i="6"/>
  <c r="AE401" i="6" s="1"/>
  <c r="Y401" i="6"/>
  <c r="AC400" i="6"/>
  <c r="AE400" i="6" s="1"/>
  <c r="Y400" i="6"/>
  <c r="AC399" i="6"/>
  <c r="AE399" i="6" s="1"/>
  <c r="Y399" i="6"/>
  <c r="AC392" i="6"/>
  <c r="AE392" i="6" s="1"/>
  <c r="AC391" i="6"/>
  <c r="AE391" i="6" s="1"/>
  <c r="AC390" i="6"/>
  <c r="AE390" i="6" s="1"/>
  <c r="AC389" i="6"/>
  <c r="AE389" i="6" s="1"/>
  <c r="AC388" i="6"/>
  <c r="AE388" i="6" s="1"/>
  <c r="AC387" i="6"/>
  <c r="AE387" i="6" s="1"/>
  <c r="J993" i="6" l="1"/>
  <c r="M993" i="6"/>
  <c r="O762" i="6"/>
  <c r="K762" i="6"/>
  <c r="N762" i="6"/>
  <c r="J762" i="6"/>
  <c r="M762" i="6"/>
  <c r="L762" i="6"/>
  <c r="R763" i="6"/>
  <c r="M612" i="6"/>
  <c r="L612" i="6"/>
  <c r="O612" i="6"/>
  <c r="K612" i="6"/>
  <c r="N612" i="6"/>
  <c r="J612" i="6"/>
  <c r="R613" i="6"/>
  <c r="R614" i="6" s="1"/>
  <c r="R449" i="6"/>
  <c r="R450" i="6" s="1"/>
  <c r="N448" i="6"/>
  <c r="N443" i="6" s="1"/>
  <c r="J448" i="6"/>
  <c r="J443" i="6" s="1"/>
  <c r="M448" i="6"/>
  <c r="M443" i="6" s="1"/>
  <c r="L448" i="6"/>
  <c r="L443" i="6" s="1"/>
  <c r="O448" i="6"/>
  <c r="O443" i="6" s="1"/>
  <c r="K448" i="6"/>
  <c r="K443" i="6" s="1"/>
  <c r="M314" i="6"/>
  <c r="L314" i="6"/>
  <c r="O314" i="6"/>
  <c r="K314" i="6"/>
  <c r="R315" i="6"/>
  <c r="R316" i="6" s="1"/>
  <c r="N314" i="6"/>
  <c r="J314" i="6"/>
  <c r="S779" i="11"/>
  <c r="S780" i="11" s="1"/>
  <c r="T778" i="11"/>
  <c r="R630" i="11"/>
  <c r="T630" i="11" s="1"/>
  <c r="S631" i="11"/>
  <c r="S632" i="11" s="1"/>
  <c r="S633" i="11" s="1"/>
  <c r="S634" i="11" s="1"/>
  <c r="S635" i="11" s="1"/>
  <c r="T495" i="11"/>
  <c r="S496" i="11"/>
  <c r="S497" i="11" s="1"/>
  <c r="S498" i="11" s="1"/>
  <c r="S499" i="11" s="1"/>
  <c r="S500" i="11" s="1"/>
  <c r="R500" i="11" s="1"/>
  <c r="T322" i="11"/>
  <c r="S323" i="11"/>
  <c r="S324" i="11" s="1"/>
  <c r="S325" i="11" s="1"/>
  <c r="S326" i="11" s="1"/>
  <c r="S327" i="11" s="1"/>
  <c r="R327" i="11" s="1"/>
  <c r="S235" i="11"/>
  <c r="S236" i="11" s="1"/>
  <c r="S237" i="11" s="1"/>
  <c r="S238" i="11" s="1"/>
  <c r="S239" i="11" s="1"/>
  <c r="R234" i="11"/>
  <c r="T234" i="11" s="1"/>
  <c r="Y1471" i="6"/>
  <c r="Y1470" i="6"/>
  <c r="Y1469" i="6"/>
  <c r="Y1468" i="6"/>
  <c r="Y1467" i="6"/>
  <c r="Y1466" i="6"/>
  <c r="Y1465" i="6"/>
  <c r="Y1464" i="6"/>
  <c r="Y1463" i="6"/>
  <c r="Y1462" i="6"/>
  <c r="Y1461" i="6"/>
  <c r="Y1460" i="6"/>
  <c r="Y1459" i="6"/>
  <c r="Y1458" i="6"/>
  <c r="Y1457" i="6"/>
  <c r="Y1456" i="6"/>
  <c r="Y1455" i="6"/>
  <c r="Y1454" i="6"/>
  <c r="Y1453" i="6"/>
  <c r="Y1452" i="6"/>
  <c r="Y1451" i="6"/>
  <c r="Y1450" i="6"/>
  <c r="Y1449" i="6"/>
  <c r="Y1448" i="6"/>
  <c r="Y1447" i="6"/>
  <c r="Y1446" i="6"/>
  <c r="Y1445" i="6"/>
  <c r="Y1444" i="6"/>
  <c r="Y1443" i="6"/>
  <c r="Y1442" i="6"/>
  <c r="Y1441" i="6"/>
  <c r="Y1440" i="6"/>
  <c r="Y1439" i="6"/>
  <c r="Y1438" i="6"/>
  <c r="Y1437" i="6"/>
  <c r="Y1436" i="6"/>
  <c r="Y1435" i="6"/>
  <c r="Y1434" i="6"/>
  <c r="Y1433" i="6"/>
  <c r="Y1432" i="6"/>
  <c r="Y1431" i="6"/>
  <c r="Y1430" i="6"/>
  <c r="Y1429" i="6"/>
  <c r="Y1428" i="6"/>
  <c r="Y1427" i="6"/>
  <c r="Y1426" i="6"/>
  <c r="Y1425" i="6"/>
  <c r="Y1424" i="6"/>
  <c r="Y1423" i="6"/>
  <c r="Y1422" i="6"/>
  <c r="Y1421" i="6"/>
  <c r="Y1420" i="6"/>
  <c r="Y1419" i="6"/>
  <c r="Y1418" i="6"/>
  <c r="Y1417" i="6"/>
  <c r="Y1416" i="6"/>
  <c r="Y1415" i="6"/>
  <c r="Y1414" i="6"/>
  <c r="Y1413" i="6"/>
  <c r="Y1412" i="6"/>
  <c r="Y1411" i="6"/>
  <c r="Y1410" i="6"/>
  <c r="Y1409" i="6"/>
  <c r="Y1408" i="6"/>
  <c r="Y1407" i="6"/>
  <c r="Y1406" i="6"/>
  <c r="Y1405" i="6"/>
  <c r="Y1404" i="6"/>
  <c r="Y1403" i="6"/>
  <c r="Y1402" i="6"/>
  <c r="Y1401" i="6"/>
  <c r="Y1400" i="6"/>
  <c r="Y1399" i="6"/>
  <c r="Y1398" i="6"/>
  <c r="Y1397" i="6"/>
  <c r="Y1396" i="6"/>
  <c r="Y1395" i="6"/>
  <c r="Y1394" i="6"/>
  <c r="Y1393" i="6"/>
  <c r="Y1392" i="6"/>
  <c r="Y1391" i="6"/>
  <c r="Y1390" i="6"/>
  <c r="Y1389" i="6"/>
  <c r="Y1388" i="6"/>
  <c r="Y1387" i="6"/>
  <c r="Y1386" i="6"/>
  <c r="Y1385" i="6"/>
  <c r="Y1384" i="6"/>
  <c r="Y1383" i="6"/>
  <c r="Y1382" i="6"/>
  <c r="Y1381" i="6"/>
  <c r="Y1380" i="6"/>
  <c r="Y1379" i="6"/>
  <c r="Y1378" i="6"/>
  <c r="Y1377" i="6"/>
  <c r="Y1376" i="6"/>
  <c r="Y1375" i="6"/>
  <c r="Y1374" i="6"/>
  <c r="Y1373" i="6"/>
  <c r="Y1372" i="6"/>
  <c r="Y1371" i="6"/>
  <c r="Y1370" i="6"/>
  <c r="Y1369" i="6"/>
  <c r="Y1368" i="6"/>
  <c r="Y1367" i="6"/>
  <c r="Y1366" i="6"/>
  <c r="Y1365" i="6"/>
  <c r="Y1364" i="6"/>
  <c r="Y1363" i="6"/>
  <c r="Y1362" i="6"/>
  <c r="Y1361" i="6"/>
  <c r="Y1360" i="6"/>
  <c r="Y1359" i="6"/>
  <c r="Y1358" i="6"/>
  <c r="Y1357" i="6"/>
  <c r="Y1356" i="6"/>
  <c r="Y1355" i="6"/>
  <c r="Y1354" i="6"/>
  <c r="Y1353" i="6"/>
  <c r="Y1352" i="6"/>
  <c r="Y1351" i="6"/>
  <c r="Y1350" i="6"/>
  <c r="Y1349" i="6"/>
  <c r="Y1348" i="6"/>
  <c r="Y1347" i="6"/>
  <c r="Y1346" i="6"/>
  <c r="Y1345" i="6"/>
  <c r="Y1344" i="6"/>
  <c r="Y1343" i="6"/>
  <c r="Y1342" i="6"/>
  <c r="Y1341" i="6"/>
  <c r="Y1340" i="6"/>
  <c r="Y1339" i="6"/>
  <c r="Y1338" i="6"/>
  <c r="Y1337" i="6"/>
  <c r="Y1336" i="6"/>
  <c r="Y1335" i="6"/>
  <c r="Y1334" i="6"/>
  <c r="Y1333" i="6"/>
  <c r="Y1332" i="6"/>
  <c r="Y1331" i="6"/>
  <c r="Y1330" i="6"/>
  <c r="Y1329" i="6"/>
  <c r="Y1328" i="6"/>
  <c r="Y1327" i="6"/>
  <c r="Y1326" i="6"/>
  <c r="Y1325" i="6"/>
  <c r="Y1324" i="6"/>
  <c r="Y1323" i="6"/>
  <c r="Y1322" i="6"/>
  <c r="Y1321" i="6"/>
  <c r="Y1320" i="6"/>
  <c r="Y1319" i="6"/>
  <c r="Y1318" i="6"/>
  <c r="Y1317" i="6"/>
  <c r="Y1316" i="6"/>
  <c r="Y1315" i="6"/>
  <c r="Y1314" i="6"/>
  <c r="Y1313" i="6"/>
  <c r="Y1312" i="6"/>
  <c r="Y1311" i="6"/>
  <c r="Y1310" i="6"/>
  <c r="Y1309" i="6"/>
  <c r="Y1308" i="6"/>
  <c r="Y1307" i="6"/>
  <c r="Y1306" i="6"/>
  <c r="Y1305" i="6"/>
  <c r="Y1304" i="6"/>
  <c r="Y1303" i="6"/>
  <c r="Y1302" i="6"/>
  <c r="Y1301" i="6"/>
  <c r="Y1300" i="6"/>
  <c r="Y1299" i="6"/>
  <c r="Y1298" i="6"/>
  <c r="Y1297" i="6"/>
  <c r="Y1296" i="6"/>
  <c r="Y1295" i="6"/>
  <c r="Y1294" i="6"/>
  <c r="Y1293" i="6"/>
  <c r="Y1292" i="6"/>
  <c r="Y1291" i="6"/>
  <c r="Y1290" i="6"/>
  <c r="Y1289" i="6"/>
  <c r="Y1288" i="6"/>
  <c r="Y1287" i="6"/>
  <c r="Y1286" i="6"/>
  <c r="Y1285" i="6"/>
  <c r="Y1284" i="6"/>
  <c r="Y1283" i="6"/>
  <c r="Y1282" i="6"/>
  <c r="Y1281" i="6"/>
  <c r="Y1280" i="6"/>
  <c r="Y1279" i="6"/>
  <c r="Y1278" i="6"/>
  <c r="Y1277" i="6"/>
  <c r="Y1276" i="6"/>
  <c r="Y1275" i="6"/>
  <c r="Y1274" i="6"/>
  <c r="Y1273" i="6"/>
  <c r="Y1272" i="6"/>
  <c r="Y1271" i="6"/>
  <c r="Y1270" i="6"/>
  <c r="Y1269" i="6"/>
  <c r="Y1268" i="6"/>
  <c r="Y1267" i="6"/>
  <c r="Y1266" i="6"/>
  <c r="Y1265" i="6"/>
  <c r="Y1264" i="6"/>
  <c r="Y1263" i="6"/>
  <c r="Y1262" i="6"/>
  <c r="Y1261" i="6"/>
  <c r="Y1260" i="6"/>
  <c r="Y1259" i="6"/>
  <c r="Y1258" i="6"/>
  <c r="Y1257" i="6"/>
  <c r="Y1256" i="6"/>
  <c r="Y1255" i="6"/>
  <c r="Y1254" i="6"/>
  <c r="Y1253" i="6"/>
  <c r="Y1252" i="6"/>
  <c r="Y1251" i="6"/>
  <c r="Y1250" i="6"/>
  <c r="Y1249" i="6"/>
  <c r="Y1248" i="6"/>
  <c r="Y1247" i="6"/>
  <c r="Y1246" i="6"/>
  <c r="Y1245" i="6"/>
  <c r="Y1244" i="6"/>
  <c r="Y1243" i="6"/>
  <c r="Y1242" i="6"/>
  <c r="Y1241" i="6"/>
  <c r="Y1240" i="6"/>
  <c r="Y1239" i="6"/>
  <c r="Y1238" i="6"/>
  <c r="Y1237" i="6"/>
  <c r="Y1236" i="6"/>
  <c r="Y1235" i="6"/>
  <c r="Y1234" i="6"/>
  <c r="Y1233" i="6"/>
  <c r="Y1232" i="6"/>
  <c r="Y1231" i="6"/>
  <c r="Y1230" i="6"/>
  <c r="Y1229" i="6"/>
  <c r="Y1228" i="6"/>
  <c r="Y1227" i="6"/>
  <c r="Y1226" i="6"/>
  <c r="Y1225" i="6"/>
  <c r="Y1224" i="6"/>
  <c r="Y1223" i="6"/>
  <c r="Y1222" i="6"/>
  <c r="Y1221" i="6"/>
  <c r="Y1220" i="6"/>
  <c r="Y1219" i="6"/>
  <c r="Y1218" i="6"/>
  <c r="Y1217" i="6"/>
  <c r="Y1216" i="6"/>
  <c r="Y1215" i="6"/>
  <c r="Y1214" i="6"/>
  <c r="Y1213" i="6"/>
  <c r="Y1212" i="6"/>
  <c r="Y1211" i="6"/>
  <c r="Y1210" i="6"/>
  <c r="Y1209" i="6"/>
  <c r="Y1208" i="6"/>
  <c r="Y1207" i="6"/>
  <c r="Y1206" i="6"/>
  <c r="Y1205" i="6"/>
  <c r="Y1204" i="6"/>
  <c r="Y1203" i="6"/>
  <c r="Y1202" i="6"/>
  <c r="Y1201" i="6"/>
  <c r="Y1200" i="6"/>
  <c r="Y1199" i="6"/>
  <c r="Y1198" i="6"/>
  <c r="Y1197" i="6"/>
  <c r="Y1196" i="6"/>
  <c r="Y1195" i="6"/>
  <c r="Y1194" i="6"/>
  <c r="Y1193" i="6"/>
  <c r="Y1192" i="6"/>
  <c r="Y1191" i="6"/>
  <c r="Y1190" i="6"/>
  <c r="Y1189" i="6"/>
  <c r="Y1188" i="6"/>
  <c r="Y1187" i="6"/>
  <c r="Y1186" i="6"/>
  <c r="Y1185" i="6"/>
  <c r="Y1184" i="6"/>
  <c r="Y1183" i="6"/>
  <c r="Y1182" i="6"/>
  <c r="Y1181" i="6"/>
  <c r="Y1180" i="6"/>
  <c r="Y1179" i="6"/>
  <c r="Y1178" i="6"/>
  <c r="Y1177" i="6"/>
  <c r="Y1176" i="6"/>
  <c r="Y1175" i="6"/>
  <c r="Y1174" i="6"/>
  <c r="Y1173" i="6"/>
  <c r="Y1172" i="6"/>
  <c r="Y1171" i="6"/>
  <c r="Y1170" i="6"/>
  <c r="Y1169" i="6"/>
  <c r="Y1168" i="6"/>
  <c r="Y1167" i="6"/>
  <c r="Y1166" i="6"/>
  <c r="Y1165" i="6"/>
  <c r="Y1164" i="6"/>
  <c r="Y1163" i="6"/>
  <c r="Y1162" i="6"/>
  <c r="Y1161" i="6"/>
  <c r="Y1160" i="6"/>
  <c r="Y1159" i="6"/>
  <c r="Y1158" i="6"/>
  <c r="Y1157" i="6"/>
  <c r="Y1156" i="6"/>
  <c r="Y1155" i="6"/>
  <c r="Y1154" i="6"/>
  <c r="Y1153" i="6"/>
  <c r="Y1152" i="6"/>
  <c r="Y1151" i="6"/>
  <c r="Y1150" i="6"/>
  <c r="Y1149" i="6"/>
  <c r="Y1148" i="6"/>
  <c r="Y1147" i="6"/>
  <c r="Y1146" i="6"/>
  <c r="Y1145" i="6"/>
  <c r="Y1144" i="6"/>
  <c r="Y1143" i="6"/>
  <c r="Y1142" i="6"/>
  <c r="Y1141" i="6"/>
  <c r="Y1140" i="6"/>
  <c r="Y1139" i="6"/>
  <c r="Y1138" i="6"/>
  <c r="Y1137" i="6"/>
  <c r="Y1136" i="6"/>
  <c r="Y1135" i="6"/>
  <c r="Y1134" i="6"/>
  <c r="Y1133" i="6"/>
  <c r="Y1132" i="6"/>
  <c r="Y1131" i="6"/>
  <c r="Y1130" i="6"/>
  <c r="Y1129" i="6"/>
  <c r="Y1128" i="6"/>
  <c r="Y1127" i="6"/>
  <c r="Y1126" i="6"/>
  <c r="Y1125" i="6"/>
  <c r="Y1124" i="6"/>
  <c r="Y1123" i="6"/>
  <c r="Y1122" i="6"/>
  <c r="Y1121" i="6"/>
  <c r="Y1120" i="6"/>
  <c r="Y1119" i="6"/>
  <c r="Y1118" i="6"/>
  <c r="Y1117" i="6"/>
  <c r="Y1116" i="6"/>
  <c r="Y1115" i="6"/>
  <c r="Y1114" i="6"/>
  <c r="Y1113" i="6"/>
  <c r="Y1112" i="6"/>
  <c r="Y1111" i="6"/>
  <c r="Y1110" i="6"/>
  <c r="Y1109" i="6"/>
  <c r="Y1108" i="6"/>
  <c r="Y1107" i="6"/>
  <c r="Y1106" i="6"/>
  <c r="Y1105" i="6"/>
  <c r="Y1104" i="6"/>
  <c r="Y1103" i="6"/>
  <c r="Y1102" i="6"/>
  <c r="Y1101" i="6"/>
  <c r="Y1100" i="6"/>
  <c r="Y1099" i="6"/>
  <c r="Y1098" i="6"/>
  <c r="Y1097" i="6"/>
  <c r="Y1096" i="6"/>
  <c r="Y1095" i="6"/>
  <c r="Y1094" i="6"/>
  <c r="Y1093" i="6"/>
  <c r="Y1092" i="6"/>
  <c r="Y1091" i="6"/>
  <c r="Y1090" i="6"/>
  <c r="Y1089" i="6"/>
  <c r="Y1088" i="6"/>
  <c r="Y1087" i="6"/>
  <c r="Y1086" i="6"/>
  <c r="Y1085" i="6"/>
  <c r="Y1084" i="6"/>
  <c r="Y1083" i="6"/>
  <c r="Y1082" i="6"/>
  <c r="Y1081" i="6"/>
  <c r="Y1080" i="6"/>
  <c r="Y1079" i="6"/>
  <c r="Y1078" i="6"/>
  <c r="Y1077" i="6"/>
  <c r="Y1076" i="6"/>
  <c r="Y1075" i="6"/>
  <c r="Y1074" i="6"/>
  <c r="Y1073" i="6"/>
  <c r="Y1072" i="6"/>
  <c r="Y1071" i="6"/>
  <c r="Y1070" i="6"/>
  <c r="Y1069" i="6"/>
  <c r="Y1068" i="6"/>
  <c r="Y1067" i="6"/>
  <c r="Y1066" i="6"/>
  <c r="Y1065" i="6"/>
  <c r="Y1064" i="6"/>
  <c r="Y1063" i="6"/>
  <c r="Y1062" i="6"/>
  <c r="Y1061" i="6"/>
  <c r="Y1060" i="6"/>
  <c r="Y1059" i="6"/>
  <c r="Y1058" i="6"/>
  <c r="Y1057" i="6"/>
  <c r="Y1056" i="6"/>
  <c r="Y1055" i="6"/>
  <c r="Y1054" i="6"/>
  <c r="Y1053" i="6"/>
  <c r="Y1052" i="6"/>
  <c r="Y1051" i="6"/>
  <c r="Y1050" i="6"/>
  <c r="Y1049" i="6"/>
  <c r="Y1048" i="6"/>
  <c r="Y1047" i="6"/>
  <c r="Y1046" i="6"/>
  <c r="Y1045" i="6"/>
  <c r="Y1044" i="6"/>
  <c r="Y1043" i="6"/>
  <c r="Y1042" i="6"/>
  <c r="Y1041" i="6"/>
  <c r="Y1040" i="6"/>
  <c r="Y1039" i="6"/>
  <c r="Y1038" i="6"/>
  <c r="Y1037" i="6"/>
  <c r="Y1036" i="6"/>
  <c r="Y1035" i="6"/>
  <c r="Y1034" i="6"/>
  <c r="Y1033" i="6"/>
  <c r="Y1032" i="6"/>
  <c r="Y1031" i="6"/>
  <c r="Y1030" i="6"/>
  <c r="Y1029" i="6"/>
  <c r="Y1028" i="6"/>
  <c r="Y1027" i="6"/>
  <c r="Y1026" i="6"/>
  <c r="Y1025" i="6"/>
  <c r="Y1024" i="6"/>
  <c r="Y1023" i="6"/>
  <c r="Y1022" i="6"/>
  <c r="Y1021" i="6"/>
  <c r="Y1020" i="6"/>
  <c r="Y1019" i="6"/>
  <c r="Y1018" i="6"/>
  <c r="Y1017" i="6"/>
  <c r="Y1016" i="6"/>
  <c r="Y1015" i="6"/>
  <c r="AC994" i="6"/>
  <c r="AE994" i="6" s="1"/>
  <c r="Y994" i="6"/>
  <c r="AC993" i="6"/>
  <c r="AE993" i="6" s="1"/>
  <c r="U993" i="6"/>
  <c r="S993" i="6" s="1"/>
  <c r="T993" i="6" s="1"/>
  <c r="AC992" i="6"/>
  <c r="AE992" i="6" s="1"/>
  <c r="U992" i="6"/>
  <c r="S992" i="6" s="1"/>
  <c r="T992" i="6" s="1"/>
  <c r="AC991" i="6"/>
  <c r="AE991" i="6" s="1"/>
  <c r="U991" i="6"/>
  <c r="S991" i="6" s="1"/>
  <c r="T991" i="6" s="1"/>
  <c r="AC990" i="6"/>
  <c r="AE990" i="6" s="1"/>
  <c r="U990" i="6"/>
  <c r="S990" i="6" s="1"/>
  <c r="T990" i="6" s="1"/>
  <c r="AC989" i="6"/>
  <c r="AE989" i="6" s="1"/>
  <c r="U989" i="6"/>
  <c r="S989" i="6" s="1"/>
  <c r="T989" i="6" s="1"/>
  <c r="AC988" i="6"/>
  <c r="AE988" i="6" s="1"/>
  <c r="U988" i="6"/>
  <c r="S988" i="6" s="1"/>
  <c r="T988" i="6" s="1"/>
  <c r="R988" i="6"/>
  <c r="R989" i="6" s="1"/>
  <c r="R990" i="6" s="1"/>
  <c r="AC987" i="6"/>
  <c r="AE987" i="6" s="1"/>
  <c r="Y987" i="6"/>
  <c r="AC986" i="6"/>
  <c r="AE986" i="6" s="1"/>
  <c r="AC985" i="6"/>
  <c r="AE985" i="6" s="1"/>
  <c r="AC984" i="6"/>
  <c r="AE984" i="6" s="1"/>
  <c r="AC983" i="6"/>
  <c r="AE983" i="6" s="1"/>
  <c r="AC982" i="6"/>
  <c r="AE982" i="6" s="1"/>
  <c r="AC981" i="6"/>
  <c r="AE981" i="6" s="1"/>
  <c r="AC980" i="6"/>
  <c r="AE980" i="6" s="1"/>
  <c r="Y980" i="6"/>
  <c r="AC979" i="6"/>
  <c r="AE979" i="6" s="1"/>
  <c r="Y979" i="6"/>
  <c r="AC978" i="6"/>
  <c r="AE978" i="6" s="1"/>
  <c r="AC977" i="6"/>
  <c r="AE977" i="6" s="1"/>
  <c r="AC976" i="6"/>
  <c r="AE976" i="6" s="1"/>
  <c r="AC975" i="6"/>
  <c r="AE975" i="6" s="1"/>
  <c r="AC974" i="6"/>
  <c r="AE974" i="6" s="1"/>
  <c r="AC973" i="6"/>
  <c r="AE973" i="6" s="1"/>
  <c r="AC966" i="6"/>
  <c r="AE966" i="6" s="1"/>
  <c r="AC965" i="6"/>
  <c r="AE965" i="6" s="1"/>
  <c r="AC964" i="6"/>
  <c r="AE964" i="6" s="1"/>
  <c r="AC963" i="6"/>
  <c r="AE963" i="6" s="1"/>
  <c r="AC962" i="6"/>
  <c r="AE962" i="6" s="1"/>
  <c r="AC961" i="6"/>
  <c r="AE961" i="6" s="1"/>
  <c r="AC960" i="6"/>
  <c r="AE960" i="6" s="1"/>
  <c r="AC959" i="6"/>
  <c r="AE959" i="6" s="1"/>
  <c r="AC958" i="6"/>
  <c r="AE958" i="6" s="1"/>
  <c r="AC957" i="6"/>
  <c r="AE957" i="6" s="1"/>
  <c r="AC956" i="6"/>
  <c r="AE956" i="6" s="1"/>
  <c r="AC955" i="6"/>
  <c r="AE955" i="6" s="1"/>
  <c r="AC954" i="6"/>
  <c r="AE954" i="6" s="1"/>
  <c r="AC953" i="6"/>
  <c r="AE953" i="6" s="1"/>
  <c r="AC952" i="6"/>
  <c r="AE952" i="6" s="1"/>
  <c r="AC951" i="6"/>
  <c r="AE951" i="6" s="1"/>
  <c r="AC950" i="6"/>
  <c r="AE950" i="6" s="1"/>
  <c r="AC949" i="6"/>
  <c r="AE949" i="6" s="1"/>
  <c r="AC948" i="6"/>
  <c r="AE948" i="6" s="1"/>
  <c r="Y948" i="6"/>
  <c r="AC947" i="6"/>
  <c r="AE947" i="6" s="1"/>
  <c r="AC946" i="6"/>
  <c r="AE946" i="6" s="1"/>
  <c r="AC945" i="6"/>
  <c r="AE945" i="6" s="1"/>
  <c r="AC944" i="6"/>
  <c r="AE944" i="6" s="1"/>
  <c r="AC943" i="6"/>
  <c r="AE943" i="6" s="1"/>
  <c r="AC942" i="6"/>
  <c r="AE942" i="6" s="1"/>
  <c r="AC941" i="6"/>
  <c r="AE941" i="6" s="1"/>
  <c r="AC940" i="6"/>
  <c r="AE940" i="6" s="1"/>
  <c r="AC939" i="6"/>
  <c r="AE939" i="6" s="1"/>
  <c r="AC938" i="6"/>
  <c r="AE938" i="6" s="1"/>
  <c r="AC937" i="6"/>
  <c r="AE937" i="6" s="1"/>
  <c r="AC936" i="6"/>
  <c r="AE936" i="6" s="1"/>
  <c r="AC935" i="6"/>
  <c r="AE935" i="6" s="1"/>
  <c r="AC934" i="6"/>
  <c r="AE934" i="6" s="1"/>
  <c r="AC933" i="6"/>
  <c r="AE933" i="6" s="1"/>
  <c r="AC932" i="6"/>
  <c r="AE932" i="6" s="1"/>
  <c r="AC931" i="6"/>
  <c r="AE931" i="6" s="1"/>
  <c r="AC930" i="6"/>
  <c r="AE930" i="6" s="1"/>
  <c r="AC929" i="6"/>
  <c r="AE929" i="6" s="1"/>
  <c r="AC928" i="6"/>
  <c r="AE928" i="6" s="1"/>
  <c r="AC927" i="6"/>
  <c r="AE927" i="6" s="1"/>
  <c r="AC926" i="6"/>
  <c r="AE926" i="6" s="1"/>
  <c r="AC925" i="6"/>
  <c r="AE925" i="6" s="1"/>
  <c r="AC924" i="6"/>
  <c r="AE924" i="6" s="1"/>
  <c r="AC923" i="6"/>
  <c r="AE923" i="6" s="1"/>
  <c r="AC922" i="6"/>
  <c r="AE922" i="6" s="1"/>
  <c r="AC921" i="6"/>
  <c r="AE921" i="6" s="1"/>
  <c r="AC920" i="6"/>
  <c r="AE920" i="6" s="1"/>
  <c r="AC919" i="6"/>
  <c r="AE919" i="6" s="1"/>
  <c r="AC918" i="6"/>
  <c r="AE918" i="6" s="1"/>
  <c r="AC917" i="6"/>
  <c r="AE917" i="6" s="1"/>
  <c r="AC916" i="6"/>
  <c r="AE916" i="6" s="1"/>
  <c r="AC915" i="6"/>
  <c r="AE915" i="6" s="1"/>
  <c r="AC914" i="6"/>
  <c r="AE914" i="6" s="1"/>
  <c r="AC913" i="6"/>
  <c r="AE913" i="6" s="1"/>
  <c r="AC912" i="6"/>
  <c r="AE912" i="6" s="1"/>
  <c r="AC911" i="6"/>
  <c r="AE911" i="6" s="1"/>
  <c r="AC910" i="6"/>
  <c r="AE910" i="6" s="1"/>
  <c r="AC909" i="6"/>
  <c r="AE909" i="6" s="1"/>
  <c r="AC908" i="6"/>
  <c r="AE908" i="6" s="1"/>
  <c r="AC907" i="6"/>
  <c r="AE907" i="6" s="1"/>
  <c r="AC906" i="6"/>
  <c r="AE906" i="6" s="1"/>
  <c r="AC905" i="6"/>
  <c r="AE905" i="6" s="1"/>
  <c r="AC904" i="6"/>
  <c r="AE904" i="6" s="1"/>
  <c r="AC903" i="6"/>
  <c r="AE903" i="6" s="1"/>
  <c r="AC902" i="6"/>
  <c r="AE902" i="6" s="1"/>
  <c r="AC901" i="6"/>
  <c r="AE901" i="6" s="1"/>
  <c r="AC900" i="6"/>
  <c r="AE900" i="6" s="1"/>
  <c r="AC899" i="6"/>
  <c r="AE899" i="6" s="1"/>
  <c r="Y899" i="6"/>
  <c r="AC898" i="6"/>
  <c r="AE898" i="6" s="1"/>
  <c r="AC897" i="6"/>
  <c r="AE897" i="6" s="1"/>
  <c r="AC896" i="6"/>
  <c r="AE896" i="6" s="1"/>
  <c r="AC895" i="6"/>
  <c r="AE895" i="6" s="1"/>
  <c r="AC894" i="6"/>
  <c r="AE894" i="6" s="1"/>
  <c r="AC893" i="6"/>
  <c r="AE893" i="6" s="1"/>
  <c r="AC892" i="6"/>
  <c r="AE892" i="6" s="1"/>
  <c r="AC891" i="6"/>
  <c r="AE891" i="6" s="1"/>
  <c r="AC890" i="6"/>
  <c r="AE890" i="6" s="1"/>
  <c r="AC889" i="6"/>
  <c r="AE889" i="6" s="1"/>
  <c r="AC888" i="6"/>
  <c r="AE888" i="6" s="1"/>
  <c r="AC887" i="6"/>
  <c r="AE887" i="6" s="1"/>
  <c r="AC862" i="6"/>
  <c r="AE862" i="6" s="1"/>
  <c r="AC861" i="6"/>
  <c r="AC860" i="6"/>
  <c r="AC859" i="6"/>
  <c r="AC858" i="6"/>
  <c r="AC857" i="6"/>
  <c r="AC856" i="6"/>
  <c r="AC855" i="6"/>
  <c r="AC854" i="6"/>
  <c r="AC853" i="6"/>
  <c r="AC852" i="6"/>
  <c r="AC851" i="6"/>
  <c r="AC850" i="6"/>
  <c r="AC849" i="6"/>
  <c r="AC848" i="6"/>
  <c r="AC847" i="6"/>
  <c r="AC846" i="6"/>
  <c r="AC845" i="6"/>
  <c r="AC844" i="6"/>
  <c r="AC843" i="6"/>
  <c r="AC842" i="6"/>
  <c r="AC841" i="6"/>
  <c r="AC840" i="6"/>
  <c r="AC839" i="6"/>
  <c r="AC838" i="6"/>
  <c r="AC837" i="6"/>
  <c r="AC836" i="6"/>
  <c r="AC835" i="6"/>
  <c r="AC834" i="6"/>
  <c r="AC833" i="6"/>
  <c r="AC832" i="6"/>
  <c r="AC831" i="6"/>
  <c r="AC830" i="6"/>
  <c r="AC829" i="6"/>
  <c r="AC828" i="6"/>
  <c r="AC827" i="6"/>
  <c r="AC826" i="6"/>
  <c r="AC825" i="6"/>
  <c r="AC824" i="6"/>
  <c r="AC823" i="6"/>
  <c r="AC822" i="6"/>
  <c r="AC821" i="6"/>
  <c r="AC820" i="6"/>
  <c r="AC819" i="6"/>
  <c r="AC818" i="6"/>
  <c r="AC817" i="6"/>
  <c r="AC816" i="6"/>
  <c r="AC815" i="6"/>
  <c r="AC814" i="6"/>
  <c r="AC813" i="6"/>
  <c r="AC812" i="6"/>
  <c r="AC811" i="6"/>
  <c r="AC810" i="6"/>
  <c r="AC809" i="6"/>
  <c r="AC808" i="6"/>
  <c r="AC807" i="6"/>
  <c r="AC806" i="6"/>
  <c r="AC805" i="6"/>
  <c r="AC804" i="6"/>
  <c r="AC803" i="6"/>
  <c r="AC802" i="6"/>
  <c r="AC801" i="6"/>
  <c r="AC800" i="6"/>
  <c r="AC799" i="6"/>
  <c r="AC798" i="6"/>
  <c r="AC797" i="6"/>
  <c r="AC796" i="6"/>
  <c r="AC795" i="6"/>
  <c r="AC794" i="6"/>
  <c r="AC793" i="6"/>
  <c r="AC792" i="6"/>
  <c r="AC791" i="6"/>
  <c r="AC790" i="6"/>
  <c r="AC789" i="6"/>
  <c r="AC788" i="6"/>
  <c r="AC787" i="6"/>
  <c r="AC786" i="6"/>
  <c r="AC785" i="6"/>
  <c r="AC784" i="6"/>
  <c r="AC783" i="6"/>
  <c r="AC782" i="6"/>
  <c r="AC781" i="6"/>
  <c r="AC780" i="6"/>
  <c r="AC779" i="6"/>
  <c r="AC778" i="6"/>
  <c r="AC777" i="6"/>
  <c r="AC776" i="6"/>
  <c r="AC775" i="6"/>
  <c r="AC774" i="6"/>
  <c r="AC773" i="6"/>
  <c r="AC772" i="6"/>
  <c r="AC771" i="6"/>
  <c r="AC770" i="6"/>
  <c r="AC769" i="6"/>
  <c r="AC768" i="6"/>
  <c r="AC767" i="6"/>
  <c r="AC766" i="6"/>
  <c r="AC765" i="6"/>
  <c r="AC764" i="6"/>
  <c r="AC763" i="6"/>
  <c r="AC762" i="6"/>
  <c r="AC761" i="6"/>
  <c r="AC760" i="6"/>
  <c r="AC759" i="6"/>
  <c r="AC758" i="6"/>
  <c r="AC757" i="6"/>
  <c r="AC756" i="6"/>
  <c r="AC755" i="6"/>
  <c r="AC754" i="6"/>
  <c r="AC753" i="6"/>
  <c r="AC752" i="6"/>
  <c r="AC751" i="6"/>
  <c r="AC750" i="6"/>
  <c r="AC749" i="6"/>
  <c r="AC748" i="6"/>
  <c r="AC747" i="6"/>
  <c r="AC746" i="6"/>
  <c r="AC745" i="6"/>
  <c r="AC744" i="6"/>
  <c r="AB744" i="6"/>
  <c r="AC743" i="6"/>
  <c r="AB743" i="6"/>
  <c r="AC742" i="6"/>
  <c r="AB742" i="6"/>
  <c r="AB748" i="6" s="1"/>
  <c r="AC741" i="6"/>
  <c r="AB741" i="6"/>
  <c r="AC740" i="6"/>
  <c r="AB740" i="6"/>
  <c r="AC739" i="6"/>
  <c r="AB739" i="6"/>
  <c r="AD738" i="6"/>
  <c r="AC738" i="6"/>
  <c r="AD737" i="6"/>
  <c r="AC737" i="6"/>
  <c r="AD736" i="6"/>
  <c r="AC736" i="6"/>
  <c r="AD735" i="6"/>
  <c r="AC735" i="6"/>
  <c r="AD734" i="6"/>
  <c r="AC734" i="6"/>
  <c r="AC733" i="6"/>
  <c r="AA733" i="6"/>
  <c r="AD732" i="6"/>
  <c r="AC732" i="6"/>
  <c r="AD731" i="6"/>
  <c r="AC731" i="6"/>
  <c r="AC730" i="6"/>
  <c r="Y730" i="6"/>
  <c r="AC729" i="6"/>
  <c r="Y729" i="6"/>
  <c r="AC728" i="6"/>
  <c r="AC727" i="6"/>
  <c r="AC726" i="6"/>
  <c r="AC725" i="6"/>
  <c r="AC724" i="6"/>
  <c r="AC723" i="6"/>
  <c r="AB592" i="6"/>
  <c r="AB598" i="6" s="1"/>
  <c r="AB604" i="6" s="1"/>
  <c r="AB591" i="6"/>
  <c r="AB590" i="6"/>
  <c r="AB596" i="6" s="1"/>
  <c r="AB602" i="6" s="1"/>
  <c r="AB589" i="6"/>
  <c r="AB588" i="6"/>
  <c r="AB594" i="6" s="1"/>
  <c r="AB600" i="6" s="1"/>
  <c r="AB587" i="6"/>
  <c r="AD586" i="6"/>
  <c r="F586" i="6" s="1"/>
  <c r="AC586" i="6" s="1"/>
  <c r="AE586" i="6" s="1"/>
  <c r="AD585" i="6"/>
  <c r="F585" i="6" s="1"/>
  <c r="AC585" i="6" s="1"/>
  <c r="AE585" i="6" s="1"/>
  <c r="AD584" i="6"/>
  <c r="F584" i="6" s="1"/>
  <c r="AC584" i="6" s="1"/>
  <c r="AE584" i="6" s="1"/>
  <c r="AD583" i="6"/>
  <c r="F583" i="6" s="1"/>
  <c r="AC583" i="6" s="1"/>
  <c r="AE583" i="6" s="1"/>
  <c r="AD582" i="6"/>
  <c r="F582" i="6" s="1"/>
  <c r="AC582" i="6" s="1"/>
  <c r="AE582" i="6" s="1"/>
  <c r="AA581" i="6"/>
  <c r="AA582" i="6" s="1"/>
  <c r="AA583" i="6" s="1"/>
  <c r="AA584" i="6" s="1"/>
  <c r="AA585" i="6" s="1"/>
  <c r="AA586" i="6" s="1"/>
  <c r="AA587" i="6" s="1"/>
  <c r="AD580" i="6"/>
  <c r="F580" i="6" s="1"/>
  <c r="AC580" i="6" s="1"/>
  <c r="AE580" i="6" s="1"/>
  <c r="AD579" i="6"/>
  <c r="F579" i="6" s="1"/>
  <c r="AC579" i="6" s="1"/>
  <c r="AE579" i="6" s="1"/>
  <c r="AC578" i="6"/>
  <c r="AE578" i="6" s="1"/>
  <c r="Y578" i="6"/>
  <c r="AC576" i="6"/>
  <c r="AE576" i="6" s="1"/>
  <c r="Y576" i="6"/>
  <c r="AC575" i="6"/>
  <c r="AE575" i="6" s="1"/>
  <c r="Y575" i="6"/>
  <c r="AC574" i="6"/>
  <c r="AE574" i="6" s="1"/>
  <c r="AC573" i="6"/>
  <c r="AE573" i="6" s="1"/>
  <c r="AC572" i="6"/>
  <c r="AE572" i="6" s="1"/>
  <c r="AC571" i="6"/>
  <c r="AE571" i="6" s="1"/>
  <c r="AC570" i="6"/>
  <c r="AE570" i="6" s="1"/>
  <c r="AC569" i="6"/>
  <c r="AE569" i="6" s="1"/>
  <c r="AC568" i="6"/>
  <c r="AE568" i="6" s="1"/>
  <c r="AC567" i="6"/>
  <c r="AE567" i="6" s="1"/>
  <c r="AC566" i="6"/>
  <c r="AE566" i="6" s="1"/>
  <c r="AC565" i="6"/>
  <c r="AE565" i="6" s="1"/>
  <c r="AC564" i="6"/>
  <c r="AE564" i="6" s="1"/>
  <c r="AC563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B432" i="6"/>
  <c r="AD432" i="6" s="1"/>
  <c r="AC431" i="6"/>
  <c r="AB431" i="6"/>
  <c r="AD431" i="6" s="1"/>
  <c r="AC430" i="6"/>
  <c r="AB430" i="6"/>
  <c r="AD430" i="6" s="1"/>
  <c r="AC429" i="6"/>
  <c r="AB429" i="6"/>
  <c r="AD429" i="6" s="1"/>
  <c r="AC428" i="6"/>
  <c r="AB428" i="6"/>
  <c r="AB434" i="6" s="1"/>
  <c r="AD434" i="6" s="1"/>
  <c r="AC427" i="6"/>
  <c r="AB427" i="6"/>
  <c r="AB433" i="6" s="1"/>
  <c r="AB439" i="6" s="1"/>
  <c r="AD426" i="6"/>
  <c r="AC426" i="6"/>
  <c r="AD425" i="6"/>
  <c r="AC425" i="6"/>
  <c r="AD424" i="6"/>
  <c r="AC424" i="6"/>
  <c r="AD423" i="6"/>
  <c r="AC423" i="6"/>
  <c r="AD422" i="6"/>
  <c r="AC422" i="6"/>
  <c r="AC421" i="6"/>
  <c r="AA421" i="6"/>
  <c r="AA422" i="6" s="1"/>
  <c r="AA423" i="6" s="1"/>
  <c r="AA424" i="6" s="1"/>
  <c r="AA425" i="6" s="1"/>
  <c r="AA426" i="6" s="1"/>
  <c r="AA427" i="6" s="1"/>
  <c r="AD420" i="6"/>
  <c r="AC420" i="6"/>
  <c r="AD419" i="6"/>
  <c r="AC419" i="6"/>
  <c r="AC416" i="6"/>
  <c r="AE416" i="6" s="1"/>
  <c r="AC415" i="6"/>
  <c r="AE415" i="6" s="1"/>
  <c r="AC414" i="6"/>
  <c r="AE414" i="6" s="1"/>
  <c r="AC413" i="6"/>
  <c r="AE413" i="6" s="1"/>
  <c r="AC412" i="6"/>
  <c r="AE412" i="6" s="1"/>
  <c r="AC411" i="6"/>
  <c r="AE411" i="6" s="1"/>
  <c r="AC398" i="6"/>
  <c r="AE398" i="6" s="1"/>
  <c r="AC397" i="6"/>
  <c r="AE397" i="6" s="1"/>
  <c r="AC396" i="6"/>
  <c r="AE396" i="6" s="1"/>
  <c r="AC395" i="6"/>
  <c r="AE395" i="6" s="1"/>
  <c r="AC394" i="6"/>
  <c r="AE394" i="6" s="1"/>
  <c r="AC393" i="6"/>
  <c r="AE393" i="6" s="1"/>
  <c r="AC386" i="6"/>
  <c r="AE386" i="6" s="1"/>
  <c r="AC385" i="6"/>
  <c r="AE385" i="6" s="1"/>
  <c r="AC384" i="6"/>
  <c r="AE384" i="6" s="1"/>
  <c r="AC383" i="6"/>
  <c r="AE383" i="6" s="1"/>
  <c r="AC382" i="6"/>
  <c r="AE382" i="6" s="1"/>
  <c r="AC381" i="6"/>
  <c r="AE381" i="6" s="1"/>
  <c r="AC380" i="6"/>
  <c r="AE380" i="6" s="1"/>
  <c r="AC379" i="6"/>
  <c r="AE379" i="6" s="1"/>
  <c r="AC378" i="6"/>
  <c r="AE378" i="6" s="1"/>
  <c r="AC377" i="6"/>
  <c r="AE377" i="6" s="1"/>
  <c r="AC376" i="6"/>
  <c r="AE376" i="6" s="1"/>
  <c r="AC375" i="6"/>
  <c r="AE375" i="6" s="1"/>
  <c r="AC372" i="6"/>
  <c r="AE372" i="6" s="1"/>
  <c r="Y372" i="6"/>
  <c r="AC371" i="6"/>
  <c r="AE371" i="6" s="1"/>
  <c r="AC370" i="6"/>
  <c r="AE370" i="6" s="1"/>
  <c r="AC369" i="6"/>
  <c r="AE369" i="6" s="1"/>
  <c r="AC368" i="6"/>
  <c r="AE368" i="6" s="1"/>
  <c r="AC367" i="6"/>
  <c r="AE367" i="6" s="1"/>
  <c r="AC366" i="6"/>
  <c r="AE366" i="6" s="1"/>
  <c r="AC365" i="6"/>
  <c r="AE365" i="6" s="1"/>
  <c r="AC364" i="6"/>
  <c r="AE364" i="6" s="1"/>
  <c r="AC363" i="6"/>
  <c r="AE363" i="6" s="1"/>
  <c r="AC362" i="6"/>
  <c r="AE362" i="6" s="1"/>
  <c r="AC361" i="6"/>
  <c r="AE361" i="6" s="1"/>
  <c r="AC360" i="6"/>
  <c r="AE360" i="6" s="1"/>
  <c r="AE359" i="6"/>
  <c r="Y359" i="6"/>
  <c r="AE358" i="6"/>
  <c r="Y358" i="6"/>
  <c r="AE357" i="6"/>
  <c r="Y357" i="6"/>
  <c r="AE356" i="6"/>
  <c r="AE355" i="6"/>
  <c r="Y355" i="6"/>
  <c r="AE354" i="6"/>
  <c r="AE353" i="6"/>
  <c r="Y353" i="6"/>
  <c r="AE352" i="6"/>
  <c r="Y352" i="6"/>
  <c r="AE351" i="6"/>
  <c r="Y351" i="6"/>
  <c r="AE350" i="6"/>
  <c r="Y350" i="6"/>
  <c r="AE349" i="6"/>
  <c r="Y349" i="6"/>
  <c r="AE348" i="6"/>
  <c r="Y348" i="6"/>
  <c r="AE346" i="6"/>
  <c r="AE345" i="6"/>
  <c r="AE344" i="6"/>
  <c r="AE343" i="6"/>
  <c r="AE342" i="6"/>
  <c r="AE341" i="6"/>
  <c r="AE340" i="6"/>
  <c r="AE339" i="6"/>
  <c r="AE338" i="6"/>
  <c r="AE337" i="6"/>
  <c r="AE336" i="6"/>
  <c r="AE335" i="6"/>
  <c r="AE334" i="6"/>
  <c r="AE333" i="6"/>
  <c r="Y333" i="6"/>
  <c r="AE332" i="6"/>
  <c r="AE331" i="6"/>
  <c r="AE330" i="6"/>
  <c r="AE329" i="6"/>
  <c r="AE328" i="6"/>
  <c r="AE327" i="6"/>
  <c r="AE326" i="6"/>
  <c r="AE325" i="6"/>
  <c r="AE324" i="6"/>
  <c r="AE323" i="6"/>
  <c r="AE322" i="6"/>
  <c r="AE321" i="6"/>
  <c r="AE320" i="6"/>
  <c r="AE319" i="6"/>
  <c r="AE318" i="6"/>
  <c r="AE317" i="6"/>
  <c r="AE316" i="6"/>
  <c r="AE315" i="6"/>
  <c r="AE314" i="6"/>
  <c r="AE313" i="6"/>
  <c r="AE312" i="6"/>
  <c r="AE311" i="6"/>
  <c r="AE310" i="6"/>
  <c r="AE309" i="6"/>
  <c r="AE308" i="6"/>
  <c r="AE307" i="6"/>
  <c r="AE306" i="6"/>
  <c r="AE305" i="6"/>
  <c r="AE304" i="6"/>
  <c r="AE303" i="6"/>
  <c r="AE302" i="6"/>
  <c r="AE301" i="6"/>
  <c r="AE300" i="6"/>
  <c r="AE299" i="6"/>
  <c r="AE298" i="6"/>
  <c r="AE297" i="6"/>
  <c r="AE296" i="6"/>
  <c r="AE295" i="6"/>
  <c r="AE294" i="6"/>
  <c r="AE293" i="6"/>
  <c r="AE292" i="6"/>
  <c r="AE291" i="6"/>
  <c r="AE290" i="6"/>
  <c r="AE289" i="6"/>
  <c r="AE288" i="6"/>
  <c r="AE287" i="6"/>
  <c r="AE286" i="6"/>
  <c r="AE285" i="6"/>
  <c r="AE284" i="6"/>
  <c r="AE283" i="6"/>
  <c r="AE282" i="6"/>
  <c r="AE281" i="6"/>
  <c r="AE279" i="6"/>
  <c r="AE278" i="6"/>
  <c r="AE277" i="6"/>
  <c r="AE276" i="6"/>
  <c r="AE275" i="6"/>
  <c r="AE265" i="6"/>
  <c r="Y265" i="6"/>
  <c r="AE264" i="6"/>
  <c r="Y264" i="6"/>
  <c r="AE263" i="6"/>
  <c r="Y263" i="6"/>
  <c r="AE262" i="6"/>
  <c r="Y262" i="6"/>
  <c r="AE261" i="6"/>
  <c r="Y261" i="6"/>
  <c r="AE260" i="6"/>
  <c r="Y260" i="6"/>
  <c r="AE259" i="6"/>
  <c r="Y259" i="6"/>
  <c r="AE258" i="6"/>
  <c r="Y258" i="6"/>
  <c r="AE257" i="6"/>
  <c r="Y257" i="6"/>
  <c r="AE256" i="6"/>
  <c r="Y256" i="6"/>
  <c r="AE255" i="6"/>
  <c r="Y255" i="6"/>
  <c r="AE254" i="6"/>
  <c r="AE253" i="6"/>
  <c r="AE252" i="6"/>
  <c r="AE251" i="6"/>
  <c r="AE250" i="6"/>
  <c r="AE249" i="6"/>
  <c r="AE248" i="6"/>
  <c r="AE247" i="6"/>
  <c r="AE246" i="6"/>
  <c r="AE245" i="6"/>
  <c r="AE244" i="6"/>
  <c r="AE243" i="6"/>
  <c r="AE242" i="6"/>
  <c r="AE241" i="6"/>
  <c r="AE240" i="6"/>
  <c r="AE239" i="6"/>
  <c r="AE238" i="6"/>
  <c r="AE237" i="6"/>
  <c r="AE236" i="6"/>
  <c r="N236" i="6"/>
  <c r="M236" i="6"/>
  <c r="L236" i="6"/>
  <c r="J236" i="6"/>
  <c r="AE235" i="6"/>
  <c r="AE234" i="6"/>
  <c r="AE233" i="6"/>
  <c r="AE232" i="6"/>
  <c r="AE231" i="6"/>
  <c r="Y229" i="6"/>
  <c r="Y223" i="6"/>
  <c r="Y217" i="6"/>
  <c r="Y211" i="6"/>
  <c r="Y205" i="6"/>
  <c r="Y199" i="6"/>
  <c r="Y193" i="6"/>
  <c r="AB52" i="6"/>
  <c r="AD52" i="6" s="1"/>
  <c r="F52" i="6" s="1"/>
  <c r="AB51" i="6"/>
  <c r="AD51" i="6" s="1"/>
  <c r="F51" i="6" s="1"/>
  <c r="AB50" i="6"/>
  <c r="AD50" i="6" s="1"/>
  <c r="F50" i="6" s="1"/>
  <c r="AB49" i="6"/>
  <c r="AD49" i="6" s="1"/>
  <c r="F49" i="6" s="1"/>
  <c r="AB48" i="6"/>
  <c r="AD48" i="6" s="1"/>
  <c r="F48" i="6" s="1"/>
  <c r="AB47" i="6"/>
  <c r="AB53" i="6" s="1"/>
  <c r="AD46" i="6"/>
  <c r="F46" i="6" s="1"/>
  <c r="AD45" i="6"/>
  <c r="AE45" i="6" s="1"/>
  <c r="AD44" i="6"/>
  <c r="AE44" i="6" s="1"/>
  <c r="AD43" i="6"/>
  <c r="AD42" i="6"/>
  <c r="F42" i="6" s="1"/>
  <c r="U42" i="6"/>
  <c r="S42" i="6" s="1"/>
  <c r="T42" i="6" s="1"/>
  <c r="AA41" i="6"/>
  <c r="AA42" i="6" s="1"/>
  <c r="AA43" i="6" s="1"/>
  <c r="AA44" i="6" s="1"/>
  <c r="AA45" i="6" s="1"/>
  <c r="AA46" i="6" s="1"/>
  <c r="AA47" i="6" s="1"/>
  <c r="U41" i="6"/>
  <c r="S41" i="6" s="1"/>
  <c r="T41" i="6" s="1"/>
  <c r="U40" i="6"/>
  <c r="S40" i="6" s="1"/>
  <c r="T40" i="6" s="1"/>
  <c r="R40" i="6"/>
  <c r="F40" i="6"/>
  <c r="U39" i="6"/>
  <c r="S39" i="6" s="1"/>
  <c r="T39" i="6" s="1"/>
  <c r="F39" i="6"/>
  <c r="AC38" i="6"/>
  <c r="U38" i="6"/>
  <c r="AC37" i="6"/>
  <c r="U37" i="6"/>
  <c r="AC36" i="6"/>
  <c r="U36" i="6"/>
  <c r="AC35" i="6"/>
  <c r="U35" i="6"/>
  <c r="AC34" i="6"/>
  <c r="U34" i="6"/>
  <c r="AC33" i="6"/>
  <c r="U33" i="6"/>
  <c r="AC32" i="6"/>
  <c r="Y32" i="6"/>
  <c r="AC30" i="6"/>
  <c r="Y30" i="6"/>
  <c r="AC27" i="6"/>
  <c r="Y27" i="6"/>
  <c r="AC26" i="6"/>
  <c r="Y26" i="6"/>
  <c r="AC25" i="6"/>
  <c r="Y25" i="6"/>
  <c r="AC24" i="6"/>
  <c r="U24" i="6"/>
  <c r="AC23" i="6"/>
  <c r="U23" i="6"/>
  <c r="AC22" i="6"/>
  <c r="U22" i="6"/>
  <c r="AC21" i="6"/>
  <c r="U21" i="6"/>
  <c r="AC20" i="6"/>
  <c r="U20" i="6"/>
  <c r="AC19" i="6"/>
  <c r="U19" i="6"/>
  <c r="AC18" i="6"/>
  <c r="U18" i="6"/>
  <c r="AC17" i="6"/>
  <c r="U17" i="6"/>
  <c r="AC16" i="6"/>
  <c r="U16" i="6"/>
  <c r="U15" i="6"/>
  <c r="F15" i="6"/>
  <c r="AC15" i="6" s="1"/>
  <c r="E15" i="6"/>
  <c r="D15" i="6"/>
  <c r="U14" i="6"/>
  <c r="U13" i="6"/>
  <c r="U12" i="6"/>
  <c r="U11" i="6"/>
  <c r="U10" i="6"/>
  <c r="U9" i="6"/>
  <c r="U8" i="6"/>
  <c r="U7" i="6"/>
  <c r="AF24" i="11"/>
  <c r="AB24" i="11"/>
  <c r="AA24" i="11"/>
  <c r="Z24" i="11"/>
  <c r="Y24" i="11" s="1"/>
  <c r="U24" i="11" s="1"/>
  <c r="X24" i="11"/>
  <c r="W24" i="11" s="1"/>
  <c r="P24" i="11"/>
  <c r="P25" i="11" s="1"/>
  <c r="P26" i="11" s="1"/>
  <c r="P27" i="11" s="1"/>
  <c r="P28" i="11" s="1"/>
  <c r="Q23" i="11"/>
  <c r="T23" i="11" s="1"/>
  <c r="Q22" i="11"/>
  <c r="T22" i="11" s="1"/>
  <c r="Q21" i="11"/>
  <c r="T21" i="11" s="1"/>
  <c r="Q20" i="11"/>
  <c r="T20" i="11" s="1"/>
  <c r="R19" i="11"/>
  <c r="Q19" i="11"/>
  <c r="P19" i="11"/>
  <c r="P20" i="11" s="1"/>
  <c r="P21" i="11" s="1"/>
  <c r="P22" i="11" s="1"/>
  <c r="P23" i="11" s="1"/>
  <c r="AE9" i="11"/>
  <c r="N992" i="6" l="1"/>
  <c r="M992" i="6"/>
  <c r="O992" i="6"/>
  <c r="L992" i="6"/>
  <c r="J992" i="6"/>
  <c r="K992" i="6"/>
  <c r="M763" i="6"/>
  <c r="L763" i="6"/>
  <c r="O763" i="6"/>
  <c r="K763" i="6"/>
  <c r="N763" i="6"/>
  <c r="J763" i="6"/>
  <c r="R764" i="6"/>
  <c r="M614" i="6"/>
  <c r="M609" i="6" s="1"/>
  <c r="L614" i="6"/>
  <c r="L609" i="6" s="1"/>
  <c r="O614" i="6"/>
  <c r="O609" i="6" s="1"/>
  <c r="K614" i="6"/>
  <c r="K609" i="6" s="1"/>
  <c r="N614" i="6"/>
  <c r="N609" i="6" s="1"/>
  <c r="J614" i="6"/>
  <c r="J609" i="6" s="1"/>
  <c r="R615" i="6"/>
  <c r="R616" i="6" s="1"/>
  <c r="R451" i="6"/>
  <c r="N450" i="6"/>
  <c r="J450" i="6"/>
  <c r="M450" i="6"/>
  <c r="L450" i="6"/>
  <c r="O450" i="6"/>
  <c r="K450" i="6"/>
  <c r="M316" i="6"/>
  <c r="M311" i="6" s="1"/>
  <c r="R317" i="6"/>
  <c r="R318" i="6" s="1"/>
  <c r="L316" i="6"/>
  <c r="L311" i="6" s="1"/>
  <c r="O316" i="6"/>
  <c r="O311" i="6" s="1"/>
  <c r="K316" i="6"/>
  <c r="K311" i="6" s="1"/>
  <c r="N316" i="6"/>
  <c r="N311" i="6" s="1"/>
  <c r="J316" i="6"/>
  <c r="J311" i="6" s="1"/>
  <c r="R41" i="6"/>
  <c r="N40" i="6"/>
  <c r="J40" i="6"/>
  <c r="M40" i="6"/>
  <c r="L40" i="6"/>
  <c r="O40" i="6"/>
  <c r="K40" i="6"/>
  <c r="U805" i="11"/>
  <c r="U804" i="11"/>
  <c r="U815" i="11"/>
  <c r="U809" i="11"/>
  <c r="U814" i="11"/>
  <c r="U824" i="11"/>
  <c r="U819" i="11"/>
  <c r="U810" i="11"/>
  <c r="U820" i="11"/>
  <c r="U825" i="11"/>
  <c r="U770" i="11"/>
  <c r="U750" i="11"/>
  <c r="U800" i="11"/>
  <c r="U755" i="11"/>
  <c r="U765" i="11"/>
  <c r="U745" i="11"/>
  <c r="U795" i="11"/>
  <c r="U780" i="11"/>
  <c r="U760" i="11"/>
  <c r="U702" i="11"/>
  <c r="U692" i="11"/>
  <c r="U682" i="11"/>
  <c r="U687" i="11"/>
  <c r="U677" i="11"/>
  <c r="U662" i="11"/>
  <c r="U657" i="11"/>
  <c r="U712" i="11"/>
  <c r="U672" i="11"/>
  <c r="U597" i="11"/>
  <c r="U592" i="11"/>
  <c r="U717" i="11"/>
  <c r="U632" i="11"/>
  <c r="U707" i="11"/>
  <c r="U627" i="11"/>
  <c r="U652" i="11"/>
  <c r="U647" i="11"/>
  <c r="U637" i="11"/>
  <c r="U642" i="11"/>
  <c r="U697" i="11"/>
  <c r="U722" i="11"/>
  <c r="U667" i="11"/>
  <c r="U522" i="11"/>
  <c r="U482" i="11"/>
  <c r="U472" i="11"/>
  <c r="U462" i="11"/>
  <c r="U449" i="11"/>
  <c r="U334" i="11"/>
  <c r="U369" i="11"/>
  <c r="U557" i="11"/>
  <c r="U517" i="11"/>
  <c r="U349" i="11"/>
  <c r="U409" i="11"/>
  <c r="U527" i="11"/>
  <c r="U379" i="11"/>
  <c r="U477" i="11"/>
  <c r="AC367" i="11"/>
  <c r="U324" i="11"/>
  <c r="U294" i="11"/>
  <c r="U444" i="11"/>
  <c r="U389" i="11"/>
  <c r="U487" i="11"/>
  <c r="U512" i="11"/>
  <c r="U309" i="11"/>
  <c r="AC372" i="11"/>
  <c r="AD372" i="11" s="1"/>
  <c r="U354" i="11"/>
  <c r="U384" i="11"/>
  <c r="U339" i="11"/>
  <c r="U374" i="11"/>
  <c r="U454" i="11"/>
  <c r="U439" i="11"/>
  <c r="U532" i="11"/>
  <c r="U329" i="11"/>
  <c r="U304" i="11"/>
  <c r="U344" i="11"/>
  <c r="AC357" i="11"/>
  <c r="U364" i="11"/>
  <c r="AC387" i="11"/>
  <c r="AD387" i="11" s="1"/>
  <c r="U359" i="11"/>
  <c r="U394" i="11"/>
  <c r="U537" i="11"/>
  <c r="U414" i="11"/>
  <c r="U502" i="11"/>
  <c r="U314" i="11"/>
  <c r="U507" i="11"/>
  <c r="U467" i="11"/>
  <c r="U497" i="11"/>
  <c r="U492" i="11"/>
  <c r="AC312" i="11"/>
  <c r="U299" i="11"/>
  <c r="U319" i="11"/>
  <c r="U216" i="11"/>
  <c r="U256" i="11"/>
  <c r="U231" i="11"/>
  <c r="U246" i="11"/>
  <c r="U211" i="11"/>
  <c r="U241" i="11"/>
  <c r="U286" i="11"/>
  <c r="U251" i="11"/>
  <c r="U221" i="11"/>
  <c r="U266" i="11"/>
  <c r="U261" i="11"/>
  <c r="U281" i="11"/>
  <c r="U276" i="11"/>
  <c r="U271" i="11"/>
  <c r="U236" i="11"/>
  <c r="U226" i="11"/>
  <c r="U126" i="11"/>
  <c r="U141" i="11"/>
  <c r="U201" i="11"/>
  <c r="U196" i="11"/>
  <c r="U191" i="11"/>
  <c r="M257" i="6"/>
  <c r="M255" i="6" s="1"/>
  <c r="U146" i="11"/>
  <c r="U161" i="11"/>
  <c r="U136" i="11"/>
  <c r="U166" i="11"/>
  <c r="U181" i="11"/>
  <c r="U156" i="11"/>
  <c r="U151" i="11"/>
  <c r="U206" i="11"/>
  <c r="U190" i="11"/>
  <c r="U176" i="11"/>
  <c r="U171" i="11"/>
  <c r="N239" i="6"/>
  <c r="N237" i="6" s="1"/>
  <c r="U131" i="11"/>
  <c r="U46" i="11"/>
  <c r="U61" i="11"/>
  <c r="U36" i="11"/>
  <c r="U116" i="11"/>
  <c r="U111" i="11"/>
  <c r="U66" i="11"/>
  <c r="U81" i="11"/>
  <c r="U56" i="11"/>
  <c r="U31" i="11"/>
  <c r="AE26" i="11"/>
  <c r="U91" i="11"/>
  <c r="U106" i="11"/>
  <c r="U26" i="11"/>
  <c r="U101" i="11"/>
  <c r="U76" i="11"/>
  <c r="U51" i="11"/>
  <c r="U86" i="11"/>
  <c r="U41" i="11"/>
  <c r="U121" i="11"/>
  <c r="U96" i="11"/>
  <c r="U71" i="11"/>
  <c r="R635" i="11"/>
  <c r="T635" i="11" s="1"/>
  <c r="S636" i="11"/>
  <c r="S637" i="11" s="1"/>
  <c r="S638" i="11" s="1"/>
  <c r="S639" i="11" s="1"/>
  <c r="S640" i="11" s="1"/>
  <c r="T500" i="11"/>
  <c r="S501" i="11"/>
  <c r="S502" i="11" s="1"/>
  <c r="S503" i="11" s="1"/>
  <c r="S504" i="11" s="1"/>
  <c r="S505" i="11" s="1"/>
  <c r="R505" i="11" s="1"/>
  <c r="T327" i="11"/>
  <c r="S328" i="11"/>
  <c r="S329" i="11" s="1"/>
  <c r="S330" i="11" s="1"/>
  <c r="S331" i="11" s="1"/>
  <c r="S332" i="11" s="1"/>
  <c r="R332" i="11" s="1"/>
  <c r="R239" i="11"/>
  <c r="T239" i="11" s="1"/>
  <c r="S240" i="11"/>
  <c r="S241" i="11" s="1"/>
  <c r="S242" i="11" s="1"/>
  <c r="S243" i="11" s="1"/>
  <c r="S244" i="11" s="1"/>
  <c r="T19" i="11"/>
  <c r="S20" i="11"/>
  <c r="S21" i="11" s="1"/>
  <c r="S22" i="11" s="1"/>
  <c r="S23" i="11" s="1"/>
  <c r="S24" i="11" s="1"/>
  <c r="AD41" i="6"/>
  <c r="AE41" i="6" s="1"/>
  <c r="Y971" i="6"/>
  <c r="Y885" i="6"/>
  <c r="AD592" i="6"/>
  <c r="F592" i="6" s="1"/>
  <c r="AC592" i="6" s="1"/>
  <c r="AE592" i="6" s="1"/>
  <c r="Y873" i="6"/>
  <c r="Y879" i="6"/>
  <c r="AD587" i="6"/>
  <c r="F587" i="6" s="1"/>
  <c r="AC587" i="6" s="1"/>
  <c r="AE587" i="6" s="1"/>
  <c r="Y867" i="6"/>
  <c r="AE735" i="6"/>
  <c r="Y555" i="6"/>
  <c r="Y549" i="6"/>
  <c r="Y543" i="6"/>
  <c r="Y537" i="6"/>
  <c r="Y561" i="6"/>
  <c r="Y531" i="6"/>
  <c r="Y525" i="6"/>
  <c r="Y519" i="6"/>
  <c r="AB437" i="6"/>
  <c r="Y391" i="6"/>
  <c r="AE430" i="6"/>
  <c r="AE422" i="6"/>
  <c r="AB436" i="6"/>
  <c r="AB442" i="6" s="1"/>
  <c r="AD442" i="6" s="1"/>
  <c r="AE442" i="6" s="1"/>
  <c r="AD581" i="6"/>
  <c r="F581" i="6" s="1"/>
  <c r="AC581" i="6" s="1"/>
  <c r="AE581" i="6" s="1"/>
  <c r="AE732" i="6"/>
  <c r="AE736" i="6"/>
  <c r="AE737" i="6"/>
  <c r="AE420" i="6"/>
  <c r="AB438" i="6"/>
  <c r="AD438" i="6" s="1"/>
  <c r="AE438" i="6" s="1"/>
  <c r="AD421" i="6"/>
  <c r="AE421" i="6" s="1"/>
  <c r="AD428" i="6"/>
  <c r="AE428" i="6" s="1"/>
  <c r="AB55" i="6"/>
  <c r="AD55" i="6" s="1"/>
  <c r="F55" i="6" s="1"/>
  <c r="AE419" i="6"/>
  <c r="F45" i="6"/>
  <c r="AB56" i="6"/>
  <c r="AD56" i="6" s="1"/>
  <c r="F56" i="6" s="1"/>
  <c r="Y163" i="6"/>
  <c r="AD427" i="6"/>
  <c r="AE427" i="6" s="1"/>
  <c r="AE425" i="6"/>
  <c r="AB435" i="6"/>
  <c r="AB441" i="6" s="1"/>
  <c r="AB749" i="6"/>
  <c r="AD743" i="6"/>
  <c r="AE743" i="6" s="1"/>
  <c r="Y477" i="6"/>
  <c r="AD588" i="6"/>
  <c r="F588" i="6" s="1"/>
  <c r="AC588" i="6" s="1"/>
  <c r="AE588" i="6" s="1"/>
  <c r="AD598" i="6"/>
  <c r="F598" i="6" s="1"/>
  <c r="AC598" i="6" s="1"/>
  <c r="AE598" i="6" s="1"/>
  <c r="AD740" i="6"/>
  <c r="AE740" i="6" s="1"/>
  <c r="AB746" i="6"/>
  <c r="Y345" i="6"/>
  <c r="AB440" i="6"/>
  <c r="AD440" i="6" s="1"/>
  <c r="AE440" i="6" s="1"/>
  <c r="AB750" i="6"/>
  <c r="AD750" i="6" s="1"/>
  <c r="AE750" i="6" s="1"/>
  <c r="AD744" i="6"/>
  <c r="AE744" i="6" s="1"/>
  <c r="AE738" i="6"/>
  <c r="AE423" i="6"/>
  <c r="AE424" i="6"/>
  <c r="AE432" i="6"/>
  <c r="AE434" i="6"/>
  <c r="F44" i="6"/>
  <c r="AB57" i="6"/>
  <c r="L235" i="6"/>
  <c r="M235" i="6"/>
  <c r="K235" i="6"/>
  <c r="O235" i="6"/>
  <c r="J235" i="6"/>
  <c r="Y157" i="6"/>
  <c r="AB59" i="6"/>
  <c r="F43" i="6"/>
  <c r="AE43" i="6"/>
  <c r="AD47" i="6"/>
  <c r="F47" i="6" s="1"/>
  <c r="AA48" i="6"/>
  <c r="AA49" i="6" s="1"/>
  <c r="AA50" i="6" s="1"/>
  <c r="AA51" i="6" s="1"/>
  <c r="AA52" i="6" s="1"/>
  <c r="AA53" i="6" s="1"/>
  <c r="Y354" i="6"/>
  <c r="L370" i="6"/>
  <c r="AB54" i="6"/>
  <c r="AB58" i="6"/>
  <c r="Y421" i="6"/>
  <c r="AB445" i="6"/>
  <c r="Y356" i="6"/>
  <c r="J370" i="6"/>
  <c r="AA428" i="6"/>
  <c r="AA429" i="6" s="1"/>
  <c r="AA430" i="6" s="1"/>
  <c r="AA431" i="6" s="1"/>
  <c r="AA432" i="6" s="1"/>
  <c r="AA433" i="6" s="1"/>
  <c r="AB595" i="6"/>
  <c r="AD589" i="6"/>
  <c r="F589" i="6" s="1"/>
  <c r="AC589" i="6" s="1"/>
  <c r="AE589" i="6" s="1"/>
  <c r="AB597" i="6"/>
  <c r="AD591" i="6"/>
  <c r="F591" i="6" s="1"/>
  <c r="AC591" i="6" s="1"/>
  <c r="AE591" i="6" s="1"/>
  <c r="AE429" i="6"/>
  <c r="AE431" i="6"/>
  <c r="AB444" i="6"/>
  <c r="Y453" i="6"/>
  <c r="Y397" i="6"/>
  <c r="AD435" i="6"/>
  <c r="AE435" i="6" s="1"/>
  <c r="AB446" i="6"/>
  <c r="AB448" i="6"/>
  <c r="Y589" i="6"/>
  <c r="Y423" i="6"/>
  <c r="AE426" i="6"/>
  <c r="Y429" i="6"/>
  <c r="AD436" i="6"/>
  <c r="AE436" i="6" s="1"/>
  <c r="AD594" i="6"/>
  <c r="F594" i="6" s="1"/>
  <c r="AC594" i="6" s="1"/>
  <c r="AE594" i="6" s="1"/>
  <c r="AD600" i="6"/>
  <c r="F600" i="6" s="1"/>
  <c r="AC600" i="6" s="1"/>
  <c r="AE600" i="6" s="1"/>
  <c r="AD602" i="6"/>
  <c r="F602" i="6" s="1"/>
  <c r="AC602" i="6" s="1"/>
  <c r="AE602" i="6" s="1"/>
  <c r="AB608" i="6"/>
  <c r="AA588" i="6"/>
  <c r="AA589" i="6" s="1"/>
  <c r="AA590" i="6" s="1"/>
  <c r="AA591" i="6" s="1"/>
  <c r="AA592" i="6" s="1"/>
  <c r="AA593" i="6" s="1"/>
  <c r="Y661" i="6"/>
  <c r="AD604" i="6"/>
  <c r="F604" i="6" s="1"/>
  <c r="AC604" i="6" s="1"/>
  <c r="AE604" i="6" s="1"/>
  <c r="AB610" i="6"/>
  <c r="Y649" i="6"/>
  <c r="AD590" i="6"/>
  <c r="F590" i="6" s="1"/>
  <c r="AC590" i="6" s="1"/>
  <c r="AE590" i="6" s="1"/>
  <c r="AB593" i="6"/>
  <c r="AD596" i="6"/>
  <c r="F596" i="6" s="1"/>
  <c r="AC596" i="6" s="1"/>
  <c r="AE596" i="6" s="1"/>
  <c r="AB606" i="6"/>
  <c r="Y709" i="6"/>
  <c r="AE734" i="6"/>
  <c r="AD746" i="6"/>
  <c r="AE746" i="6" s="1"/>
  <c r="AB752" i="6"/>
  <c r="AB754" i="6"/>
  <c r="AD748" i="6"/>
  <c r="AE748" i="6" s="1"/>
  <c r="AA734" i="6"/>
  <c r="AA735" i="6" s="1"/>
  <c r="AA736" i="6" s="1"/>
  <c r="AA737" i="6" s="1"/>
  <c r="AA738" i="6" s="1"/>
  <c r="AA739" i="6" s="1"/>
  <c r="AA740" i="6" s="1"/>
  <c r="AA741" i="6" s="1"/>
  <c r="AA742" i="6" s="1"/>
  <c r="AA743" i="6" s="1"/>
  <c r="AA744" i="6" s="1"/>
  <c r="AA745" i="6" s="1"/>
  <c r="AD733" i="6"/>
  <c r="AE733" i="6" s="1"/>
  <c r="AB755" i="6"/>
  <c r="AD749" i="6"/>
  <c r="AE749" i="6" s="1"/>
  <c r="Y795" i="6"/>
  <c r="AE731" i="6"/>
  <c r="AB745" i="6"/>
  <c r="AD741" i="6"/>
  <c r="AE741" i="6" s="1"/>
  <c r="AB747" i="6"/>
  <c r="AD742" i="6"/>
  <c r="AE742" i="6" s="1"/>
  <c r="AB756" i="6"/>
  <c r="Y777" i="6"/>
  <c r="Y813" i="6"/>
  <c r="Y837" i="6"/>
  <c r="R991" i="6"/>
  <c r="Y986" i="6"/>
  <c r="AE42" i="6"/>
  <c r="AE46" i="6"/>
  <c r="AE48" i="6"/>
  <c r="AE49" i="6"/>
  <c r="AE50" i="6"/>
  <c r="AE51" i="6"/>
  <c r="AE52" i="6"/>
  <c r="K991" i="6" l="1"/>
  <c r="L991" i="6"/>
  <c r="M991" i="6"/>
  <c r="J991" i="6"/>
  <c r="O991" i="6"/>
  <c r="N991" i="6"/>
  <c r="N890" i="6" s="1"/>
  <c r="O764" i="6"/>
  <c r="K764" i="6"/>
  <c r="N764" i="6"/>
  <c r="J764" i="6"/>
  <c r="M764" i="6"/>
  <c r="L764" i="6"/>
  <c r="R765" i="6"/>
  <c r="R766" i="6" s="1"/>
  <c r="M616" i="6"/>
  <c r="L616" i="6"/>
  <c r="O616" i="6"/>
  <c r="K616" i="6"/>
  <c r="N616" i="6"/>
  <c r="J616" i="6"/>
  <c r="R617" i="6"/>
  <c r="R452" i="6"/>
  <c r="L451" i="6"/>
  <c r="O451" i="6"/>
  <c r="K451" i="6"/>
  <c r="N451" i="6"/>
  <c r="J451" i="6"/>
  <c r="M451" i="6"/>
  <c r="N370" i="6"/>
  <c r="Y379" i="6"/>
  <c r="K370" i="6"/>
  <c r="M370" i="6"/>
  <c r="O370" i="6"/>
  <c r="M318" i="6"/>
  <c r="L318" i="6"/>
  <c r="O318" i="6"/>
  <c r="K318" i="6"/>
  <c r="R319" i="6"/>
  <c r="N318" i="6"/>
  <c r="J318" i="6"/>
  <c r="R42" i="6"/>
  <c r="L41" i="6"/>
  <c r="O41" i="6"/>
  <c r="K41" i="6"/>
  <c r="N41" i="6"/>
  <c r="J41" i="6"/>
  <c r="M41" i="6"/>
  <c r="Y643" i="6"/>
  <c r="AE61" i="11"/>
  <c r="AE59" i="11"/>
  <c r="AE46" i="11"/>
  <c r="AE44" i="11"/>
  <c r="AE71" i="11"/>
  <c r="AE69" i="11"/>
  <c r="AD134" i="11"/>
  <c r="AE134" i="11" s="1"/>
  <c r="AE146" i="11"/>
  <c r="AD144" i="11"/>
  <c r="N251" i="6"/>
  <c r="N249" i="6" s="1"/>
  <c r="AD357" i="11"/>
  <c r="AE357" i="11" s="1"/>
  <c r="AD312" i="11"/>
  <c r="AE312" i="11" s="1"/>
  <c r="AE41" i="11"/>
  <c r="AE39" i="11"/>
  <c r="AE56" i="11"/>
  <c r="AE54" i="11"/>
  <c r="AD119" i="11"/>
  <c r="AE119" i="11" s="1"/>
  <c r="AE116" i="11"/>
  <c r="AE114" i="11"/>
  <c r="AE96" i="11"/>
  <c r="AE94" i="11"/>
  <c r="AE81" i="11"/>
  <c r="AE79" i="11"/>
  <c r="AD124" i="11"/>
  <c r="AE124" i="11" s="1"/>
  <c r="AE286" i="11"/>
  <c r="AE284" i="11"/>
  <c r="AD367" i="11"/>
  <c r="AE367" i="11" s="1"/>
  <c r="AD392" i="11"/>
  <c r="AE86" i="11"/>
  <c r="AE84" i="11"/>
  <c r="AE51" i="11"/>
  <c r="AE49" i="11"/>
  <c r="AE66" i="11"/>
  <c r="AE64" i="11"/>
  <c r="AE31" i="11"/>
  <c r="AE29" i="11"/>
  <c r="AE91" i="11"/>
  <c r="AE89" i="11"/>
  <c r="AE36" i="11"/>
  <c r="AE34" i="11"/>
  <c r="AD129" i="11"/>
  <c r="AE129" i="11" s="1"/>
  <c r="AD139" i="11"/>
  <c r="AE139" i="11" s="1"/>
  <c r="AD279" i="11"/>
  <c r="AE387" i="11"/>
  <c r="AD382" i="11"/>
  <c r="AE76" i="11"/>
  <c r="AE74" i="11"/>
  <c r="AD194" i="11"/>
  <c r="AE156" i="11"/>
  <c r="AE154" i="11"/>
  <c r="N257" i="6"/>
  <c r="N255" i="6" s="1"/>
  <c r="AD149" i="11"/>
  <c r="AE372" i="11"/>
  <c r="R640" i="11"/>
  <c r="T640" i="11" s="1"/>
  <c r="S641" i="11"/>
  <c r="S642" i="11" s="1"/>
  <c r="S643" i="11" s="1"/>
  <c r="S644" i="11" s="1"/>
  <c r="S645" i="11" s="1"/>
  <c r="T505" i="11"/>
  <c r="S506" i="11"/>
  <c r="S507" i="11" s="1"/>
  <c r="S508" i="11" s="1"/>
  <c r="S509" i="11" s="1"/>
  <c r="S510" i="11" s="1"/>
  <c r="R510" i="11" s="1"/>
  <c r="T332" i="11"/>
  <c r="S333" i="11"/>
  <c r="S334" i="11" s="1"/>
  <c r="S335" i="11" s="1"/>
  <c r="S336" i="11" s="1"/>
  <c r="R337" i="11" s="1"/>
  <c r="R244" i="11"/>
  <c r="T244" i="11" s="1"/>
  <c r="S245" i="11"/>
  <c r="S246" i="11" s="1"/>
  <c r="S247" i="11" s="1"/>
  <c r="S248" i="11" s="1"/>
  <c r="S249" i="11" s="1"/>
  <c r="S25" i="11"/>
  <c r="S26" i="11" s="1"/>
  <c r="S27" i="11" s="1"/>
  <c r="S28" i="11" s="1"/>
  <c r="S29" i="11" s="1"/>
  <c r="S30" i="11" s="1"/>
  <c r="S31" i="11" s="1"/>
  <c r="S32" i="11" s="1"/>
  <c r="S33" i="11" s="1"/>
  <c r="S34" i="11" s="1"/>
  <c r="R24" i="11"/>
  <c r="T24" i="11" s="1"/>
  <c r="AB62" i="6"/>
  <c r="AB68" i="6" s="1"/>
  <c r="AE24" i="11"/>
  <c r="Y587" i="6"/>
  <c r="F41" i="6"/>
  <c r="Y861" i="6"/>
  <c r="Y613" i="6"/>
  <c r="Y715" i="6"/>
  <c r="Y831" i="6"/>
  <c r="Y741" i="6"/>
  <c r="Y985" i="6"/>
  <c r="Y703" i="6"/>
  <c r="Y447" i="6"/>
  <c r="Y747" i="6"/>
  <c r="Y115" i="6"/>
  <c r="Y607" i="6"/>
  <c r="AB61" i="6"/>
  <c r="AD61" i="6" s="1"/>
  <c r="AD437" i="6"/>
  <c r="AE437" i="6" s="1"/>
  <c r="AB443" i="6"/>
  <c r="Y303" i="6"/>
  <c r="Y501" i="6"/>
  <c r="Y235" i="6"/>
  <c r="Y40" i="6"/>
  <c r="Y583" i="6"/>
  <c r="Y483" i="6"/>
  <c r="AE55" i="6"/>
  <c r="Y951" i="6"/>
  <c r="Y907" i="6"/>
  <c r="Y734" i="6"/>
  <c r="Y253" i="6"/>
  <c r="Y819" i="6"/>
  <c r="AE56" i="6"/>
  <c r="Y297" i="6"/>
  <c r="Y247" i="6"/>
  <c r="Y181" i="6"/>
  <c r="Y783" i="6"/>
  <c r="Y982" i="6"/>
  <c r="Y733" i="6"/>
  <c r="Y721" i="6"/>
  <c r="Y290" i="6"/>
  <c r="Y315" i="6"/>
  <c r="Y435" i="6"/>
  <c r="Y187" i="6"/>
  <c r="Y327" i="6"/>
  <c r="Y121" i="6"/>
  <c r="Y286" i="6"/>
  <c r="Y849" i="6"/>
  <c r="Y655" i="6"/>
  <c r="Y471" i="6"/>
  <c r="AD739" i="6"/>
  <c r="AE739" i="6" s="1"/>
  <c r="Y908" i="6"/>
  <c r="AE47" i="6"/>
  <c r="Y843" i="6"/>
  <c r="Y825" i="6"/>
  <c r="Y801" i="6"/>
  <c r="Y789" i="6"/>
  <c r="Y934" i="6"/>
  <c r="Y753" i="6"/>
  <c r="Y619" i="6"/>
  <c r="Y291" i="6"/>
  <c r="Y582" i="6"/>
  <c r="Y489" i="6"/>
  <c r="Y507" i="6"/>
  <c r="Y145" i="6"/>
  <c r="Y175" i="6"/>
  <c r="Y679" i="6"/>
  <c r="Y940" i="6"/>
  <c r="Y139" i="6"/>
  <c r="Y43" i="6"/>
  <c r="Y625" i="6"/>
  <c r="Y595" i="6"/>
  <c r="Y855" i="6"/>
  <c r="Y765" i="6"/>
  <c r="Y631" i="6"/>
  <c r="Y965" i="6"/>
  <c r="Y916" i="6"/>
  <c r="Y807" i="6"/>
  <c r="Y637" i="6"/>
  <c r="Y465" i="6"/>
  <c r="Y288" i="6"/>
  <c r="Y133" i="6"/>
  <c r="Y151" i="6"/>
  <c r="Y282" i="6"/>
  <c r="Y97" i="6"/>
  <c r="Y241" i="6"/>
  <c r="Y983" i="6"/>
  <c r="Y910" i="6"/>
  <c r="Y601" i="6"/>
  <c r="Y513" i="6"/>
  <c r="Y91" i="6"/>
  <c r="AD433" i="6"/>
  <c r="AE433" i="6" s="1"/>
  <c r="AA434" i="6"/>
  <c r="AA435" i="6" s="1"/>
  <c r="AA436" i="6" s="1"/>
  <c r="AA437" i="6" s="1"/>
  <c r="AA438" i="6" s="1"/>
  <c r="AA439" i="6" s="1"/>
  <c r="AD53" i="6"/>
  <c r="AA54" i="6"/>
  <c r="AA55" i="6" s="1"/>
  <c r="AA56" i="6" s="1"/>
  <c r="AA57" i="6" s="1"/>
  <c r="AA58" i="6" s="1"/>
  <c r="AA59" i="6" s="1"/>
  <c r="Y992" i="6"/>
  <c r="AB762" i="6"/>
  <c r="AD756" i="6"/>
  <c r="AE756" i="6" s="1"/>
  <c r="AD755" i="6"/>
  <c r="AE755" i="6" s="1"/>
  <c r="AB761" i="6"/>
  <c r="Y735" i="6"/>
  <c r="Y732" i="6"/>
  <c r="Y667" i="6"/>
  <c r="AD608" i="6"/>
  <c r="F608" i="6" s="1"/>
  <c r="AC608" i="6" s="1"/>
  <c r="AE608" i="6" s="1"/>
  <c r="AB614" i="6"/>
  <c r="Y586" i="6"/>
  <c r="Y581" i="6"/>
  <c r="AB450" i="6"/>
  <c r="AD444" i="6"/>
  <c r="AE444" i="6" s="1"/>
  <c r="AB603" i="6"/>
  <c r="AD597" i="6"/>
  <c r="F597" i="6" s="1"/>
  <c r="AC597" i="6" s="1"/>
  <c r="AE597" i="6" s="1"/>
  <c r="Y424" i="6"/>
  <c r="Y422" i="6"/>
  <c r="Y459" i="6"/>
  <c r="Y385" i="6"/>
  <c r="Y284" i="6"/>
  <c r="Y55" i="6"/>
  <c r="Y376" i="6"/>
  <c r="Y109" i="6"/>
  <c r="Y85" i="6"/>
  <c r="Y79" i="6"/>
  <c r="Y61" i="6"/>
  <c r="Y977" i="6"/>
  <c r="AD747" i="6"/>
  <c r="AE747" i="6" s="1"/>
  <c r="AB753" i="6"/>
  <c r="Y771" i="6"/>
  <c r="AB758" i="6"/>
  <c r="AD752" i="6"/>
  <c r="AE752" i="6" s="1"/>
  <c r="AB616" i="6"/>
  <c r="AD610" i="6"/>
  <c r="F610" i="6" s="1"/>
  <c r="AC610" i="6" s="1"/>
  <c r="AE610" i="6" s="1"/>
  <c r="AB447" i="6"/>
  <c r="AD441" i="6"/>
  <c r="AE441" i="6" s="1"/>
  <c r="AB64" i="6"/>
  <c r="AD58" i="6"/>
  <c r="Y441" i="6"/>
  <c r="Y377" i="6"/>
  <c r="Y309" i="6"/>
  <c r="Y127" i="6"/>
  <c r="AB65" i="6"/>
  <c r="Y289" i="6"/>
  <c r="Y339" i="6"/>
  <c r="Y294" i="6"/>
  <c r="Y103" i="6"/>
  <c r="AD57" i="6"/>
  <c r="AB63" i="6"/>
  <c r="Y984" i="6"/>
  <c r="Y952" i="6"/>
  <c r="Y959" i="6"/>
  <c r="Y759" i="6"/>
  <c r="Y697" i="6"/>
  <c r="Y691" i="6"/>
  <c r="Y685" i="6"/>
  <c r="AD606" i="6"/>
  <c r="F606" i="6" s="1"/>
  <c r="AC606" i="6" s="1"/>
  <c r="AE606" i="6" s="1"/>
  <c r="AB612" i="6"/>
  <c r="AB599" i="6"/>
  <c r="AD593" i="6"/>
  <c r="F593" i="6" s="1"/>
  <c r="AC593" i="6" s="1"/>
  <c r="AE593" i="6" s="1"/>
  <c r="AA594" i="6"/>
  <c r="AA595" i="6" s="1"/>
  <c r="AA596" i="6" s="1"/>
  <c r="AA597" i="6" s="1"/>
  <c r="AA598" i="6" s="1"/>
  <c r="AA599" i="6" s="1"/>
  <c r="Y673" i="6"/>
  <c r="Y584" i="6"/>
  <c r="Y580" i="6"/>
  <c r="Y495" i="6"/>
  <c r="Y321" i="6"/>
  <c r="Y285" i="6"/>
  <c r="AB451" i="6"/>
  <c r="Y420" i="6"/>
  <c r="AB60" i="6"/>
  <c r="AD54" i="6"/>
  <c r="Y169" i="6"/>
  <c r="Y73" i="6"/>
  <c r="Y67" i="6"/>
  <c r="N235" i="6"/>
  <c r="Y49" i="6"/>
  <c r="Y953" i="6"/>
  <c r="R992" i="6"/>
  <c r="R993" i="6" s="1"/>
  <c r="Y950" i="6"/>
  <c r="Y922" i="6"/>
  <c r="Y928" i="6"/>
  <c r="AA746" i="6"/>
  <c r="AA747" i="6" s="1"/>
  <c r="AA748" i="6" s="1"/>
  <c r="AA749" i="6" s="1"/>
  <c r="AA750" i="6" s="1"/>
  <c r="AA751" i="6" s="1"/>
  <c r="AB751" i="6"/>
  <c r="AD745" i="6"/>
  <c r="AE745" i="6" s="1"/>
  <c r="AB760" i="6"/>
  <c r="AD754" i="6"/>
  <c r="AE754" i="6" s="1"/>
  <c r="AD448" i="6"/>
  <c r="AE448" i="6" s="1"/>
  <c r="AB454" i="6"/>
  <c r="AB452" i="6"/>
  <c r="AD446" i="6"/>
  <c r="AE446" i="6" s="1"/>
  <c r="AB601" i="6"/>
  <c r="AD595" i="6"/>
  <c r="F595" i="6" s="1"/>
  <c r="AC595" i="6" s="1"/>
  <c r="AE595" i="6" s="1"/>
  <c r="Y283" i="6"/>
  <c r="Y378" i="6"/>
  <c r="Y41" i="6" l="1"/>
  <c r="N990" i="6"/>
  <c r="J990" i="6"/>
  <c r="L990" i="6"/>
  <c r="O990" i="6"/>
  <c r="M990" i="6"/>
  <c r="K990" i="6"/>
  <c r="O766" i="6"/>
  <c r="O761" i="6" s="1"/>
  <c r="K766" i="6"/>
  <c r="K761" i="6" s="1"/>
  <c r="N761" i="6"/>
  <c r="J766" i="6"/>
  <c r="J761" i="6" s="1"/>
  <c r="M766" i="6"/>
  <c r="M761" i="6" s="1"/>
  <c r="L766" i="6"/>
  <c r="L761" i="6" s="1"/>
  <c r="R767" i="6"/>
  <c r="R768" i="6" s="1"/>
  <c r="O617" i="6"/>
  <c r="K617" i="6"/>
  <c r="N617" i="6"/>
  <c r="J617" i="6"/>
  <c r="M617" i="6"/>
  <c r="L617" i="6"/>
  <c r="R618" i="6"/>
  <c r="R453" i="6"/>
  <c r="R454" i="6" s="1"/>
  <c r="N452" i="6"/>
  <c r="J452" i="6"/>
  <c r="M452" i="6"/>
  <c r="L452" i="6"/>
  <c r="O452" i="6"/>
  <c r="K452" i="6"/>
  <c r="O319" i="6"/>
  <c r="K319" i="6"/>
  <c r="N319" i="6"/>
  <c r="J319" i="6"/>
  <c r="R320" i="6"/>
  <c r="M319" i="6"/>
  <c r="L319" i="6"/>
  <c r="N42" i="6"/>
  <c r="J42" i="6"/>
  <c r="R43" i="6"/>
  <c r="R44" i="6" s="1"/>
  <c r="M42" i="6"/>
  <c r="L42" i="6"/>
  <c r="O42" i="6"/>
  <c r="K42" i="6"/>
  <c r="S646" i="11"/>
  <c r="S647" i="11" s="1"/>
  <c r="S648" i="11" s="1"/>
  <c r="S649" i="11" s="1"/>
  <c r="S650" i="11" s="1"/>
  <c r="R645" i="11"/>
  <c r="T645" i="11" s="1"/>
  <c r="T510" i="11"/>
  <c r="S511" i="11"/>
  <c r="S512" i="11" s="1"/>
  <c r="S513" i="11" s="1"/>
  <c r="S514" i="11" s="1"/>
  <c r="S515" i="11" s="1"/>
  <c r="R515" i="11" s="1"/>
  <c r="T337" i="11"/>
  <c r="S338" i="11"/>
  <c r="S339" i="11" s="1"/>
  <c r="S340" i="11" s="1"/>
  <c r="S341" i="11" s="1"/>
  <c r="S342" i="11" s="1"/>
  <c r="R342" i="11" s="1"/>
  <c r="R249" i="11"/>
  <c r="T249" i="11" s="1"/>
  <c r="S250" i="11"/>
  <c r="S251" i="11" s="1"/>
  <c r="S252" i="11" s="1"/>
  <c r="S253" i="11" s="1"/>
  <c r="S254" i="11" s="1"/>
  <c r="R29" i="11"/>
  <c r="T29" i="11" s="1"/>
  <c r="R34" i="11"/>
  <c r="T34" i="11" s="1"/>
  <c r="S35" i="11"/>
  <c r="S36" i="11" s="1"/>
  <c r="S37" i="11" s="1"/>
  <c r="S38" i="11" s="1"/>
  <c r="S39" i="11" s="1"/>
  <c r="AD62" i="6"/>
  <c r="AE62" i="6" s="1"/>
  <c r="AB67" i="6"/>
  <c r="AB73" i="6" s="1"/>
  <c r="Y954" i="6"/>
  <c r="Y957" i="6"/>
  <c r="Y958" i="6"/>
  <c r="Y956" i="6"/>
  <c r="Y370" i="6"/>
  <c r="AD443" i="6"/>
  <c r="AE443" i="6" s="1"/>
  <c r="AB449" i="6"/>
  <c r="J367" i="6"/>
  <c r="O367" i="6"/>
  <c r="Y292" i="6"/>
  <c r="Y426" i="6"/>
  <c r="Y375" i="6"/>
  <c r="Y380" i="6"/>
  <c r="Y946" i="6"/>
  <c r="Y419" i="6"/>
  <c r="Y287" i="6"/>
  <c r="Y281" i="6"/>
  <c r="Y579" i="6"/>
  <c r="AA60" i="6"/>
  <c r="AA61" i="6" s="1"/>
  <c r="AA62" i="6" s="1"/>
  <c r="AA63" i="6" s="1"/>
  <c r="AA64" i="6" s="1"/>
  <c r="AA65" i="6" s="1"/>
  <c r="AD59" i="6"/>
  <c r="F57" i="6"/>
  <c r="AE57" i="6"/>
  <c r="AB622" i="6"/>
  <c r="AD616" i="6"/>
  <c r="F616" i="6" s="1"/>
  <c r="AC616" i="6" s="1"/>
  <c r="AE616" i="6" s="1"/>
  <c r="AB607" i="6"/>
  <c r="AD601" i="6"/>
  <c r="F601" i="6" s="1"/>
  <c r="AC601" i="6" s="1"/>
  <c r="AE601" i="6" s="1"/>
  <c r="AB458" i="6"/>
  <c r="AD452" i="6"/>
  <c r="AE452" i="6" s="1"/>
  <c r="F54" i="6"/>
  <c r="AE54" i="6"/>
  <c r="AB605" i="6"/>
  <c r="AA600" i="6"/>
  <c r="AA601" i="6" s="1"/>
  <c r="AA602" i="6" s="1"/>
  <c r="AA603" i="6" s="1"/>
  <c r="AA604" i="6" s="1"/>
  <c r="AA605" i="6" s="1"/>
  <c r="AD599" i="6"/>
  <c r="F599" i="6" s="1"/>
  <c r="AC599" i="6" s="1"/>
  <c r="AE599" i="6" s="1"/>
  <c r="AB71" i="6"/>
  <c r="F58" i="6"/>
  <c r="AE58" i="6"/>
  <c r="AD447" i="6"/>
  <c r="AE447" i="6" s="1"/>
  <c r="AB453" i="6"/>
  <c r="AB74" i="6"/>
  <c r="AD68" i="6"/>
  <c r="AB768" i="6"/>
  <c r="AD762" i="6"/>
  <c r="AE762" i="6" s="1"/>
  <c r="AB460" i="6"/>
  <c r="AD454" i="6"/>
  <c r="AE454" i="6" s="1"/>
  <c r="AD751" i="6"/>
  <c r="AE751" i="6" s="1"/>
  <c r="AB757" i="6"/>
  <c r="AA752" i="6"/>
  <c r="AA753" i="6" s="1"/>
  <c r="Y991" i="6"/>
  <c r="AB457" i="6"/>
  <c r="F61" i="6"/>
  <c r="AE61" i="6"/>
  <c r="AB759" i="6"/>
  <c r="AA754" i="6"/>
  <c r="AA755" i="6" s="1"/>
  <c r="AA756" i="6" s="1"/>
  <c r="AA757" i="6" s="1"/>
  <c r="AD753" i="6"/>
  <c r="AE753" i="6" s="1"/>
  <c r="AB609" i="6"/>
  <c r="AD603" i="6"/>
  <c r="F603" i="6" s="1"/>
  <c r="AC603" i="6" s="1"/>
  <c r="AE603" i="6" s="1"/>
  <c r="AD450" i="6"/>
  <c r="AE450" i="6" s="1"/>
  <c r="AB456" i="6"/>
  <c r="AB620" i="6"/>
  <c r="AD614" i="6"/>
  <c r="F614" i="6" s="1"/>
  <c r="AC614" i="6" s="1"/>
  <c r="AE614" i="6" s="1"/>
  <c r="AB767" i="6"/>
  <c r="AD761" i="6"/>
  <c r="AE761" i="6" s="1"/>
  <c r="AD439" i="6"/>
  <c r="AE439" i="6" s="1"/>
  <c r="AA440" i="6"/>
  <c r="AA441" i="6" s="1"/>
  <c r="AA442" i="6" s="1"/>
  <c r="AA443" i="6" s="1"/>
  <c r="AA444" i="6" s="1"/>
  <c r="AA445" i="6" s="1"/>
  <c r="AB766" i="6"/>
  <c r="AD760" i="6"/>
  <c r="AE760" i="6" s="1"/>
  <c r="AB66" i="6"/>
  <c r="AD60" i="6"/>
  <c r="AD612" i="6"/>
  <c r="F612" i="6" s="1"/>
  <c r="AC612" i="6" s="1"/>
  <c r="AE612" i="6" s="1"/>
  <c r="AB618" i="6"/>
  <c r="AD63" i="6"/>
  <c r="AB69" i="6"/>
  <c r="AB70" i="6"/>
  <c r="AD64" i="6"/>
  <c r="AB764" i="6"/>
  <c r="AD758" i="6"/>
  <c r="AE758" i="6" s="1"/>
  <c r="Y981" i="6"/>
  <c r="F53" i="6"/>
  <c r="AE53" i="6"/>
  <c r="K988" i="6" l="1"/>
  <c r="K989" i="6"/>
  <c r="O988" i="6"/>
  <c r="O989" i="6"/>
  <c r="J988" i="6"/>
  <c r="J989" i="6"/>
  <c r="Y990" i="6"/>
  <c r="M988" i="6"/>
  <c r="M989" i="6"/>
  <c r="L988" i="6"/>
  <c r="L989" i="6"/>
  <c r="N989" i="6"/>
  <c r="Y949" i="6"/>
  <c r="O768" i="6"/>
  <c r="K768" i="6"/>
  <c r="N768" i="6"/>
  <c r="J768" i="6"/>
  <c r="M768" i="6"/>
  <c r="L768" i="6"/>
  <c r="R769" i="6"/>
  <c r="M618" i="6"/>
  <c r="L618" i="6"/>
  <c r="O618" i="6"/>
  <c r="K618" i="6"/>
  <c r="N618" i="6"/>
  <c r="J618" i="6"/>
  <c r="R619" i="6"/>
  <c r="R620" i="6" s="1"/>
  <c r="R455" i="6"/>
  <c r="R456" i="6" s="1"/>
  <c r="N454" i="6"/>
  <c r="N449" i="6" s="1"/>
  <c r="J454" i="6"/>
  <c r="J449" i="6" s="1"/>
  <c r="M454" i="6"/>
  <c r="M449" i="6" s="1"/>
  <c r="L454" i="6"/>
  <c r="L449" i="6" s="1"/>
  <c r="O454" i="6"/>
  <c r="O449" i="6" s="1"/>
  <c r="K454" i="6"/>
  <c r="K449" i="6" s="1"/>
  <c r="L367" i="6"/>
  <c r="M367" i="6"/>
  <c r="N367" i="6"/>
  <c r="K367" i="6"/>
  <c r="M320" i="6"/>
  <c r="R321" i="6"/>
  <c r="R322" i="6" s="1"/>
  <c r="L320" i="6"/>
  <c r="O320" i="6"/>
  <c r="K320" i="6"/>
  <c r="N320" i="6"/>
  <c r="J320" i="6"/>
  <c r="R45" i="6"/>
  <c r="N44" i="6"/>
  <c r="N39" i="6" s="1"/>
  <c r="J44" i="6"/>
  <c r="J39" i="6" s="1"/>
  <c r="M44" i="6"/>
  <c r="M39" i="6" s="1"/>
  <c r="L44" i="6"/>
  <c r="L39" i="6" s="1"/>
  <c r="O44" i="6"/>
  <c r="O39" i="6" s="1"/>
  <c r="K44" i="6"/>
  <c r="K39" i="6" s="1"/>
  <c r="Y42" i="6"/>
  <c r="S651" i="11"/>
  <c r="S652" i="11" s="1"/>
  <c r="S653" i="11" s="1"/>
  <c r="S654" i="11" s="1"/>
  <c r="S655" i="11" s="1"/>
  <c r="R650" i="11"/>
  <c r="T650" i="11" s="1"/>
  <c r="AD67" i="6"/>
  <c r="AE67" i="6" s="1"/>
  <c r="F62" i="6"/>
  <c r="T515" i="11"/>
  <c r="S516" i="11"/>
  <c r="S517" i="11" s="1"/>
  <c r="S518" i="11" s="1"/>
  <c r="S519" i="11" s="1"/>
  <c r="S520" i="11" s="1"/>
  <c r="R520" i="11" s="1"/>
  <c r="T342" i="11"/>
  <c r="S343" i="11"/>
  <c r="S344" i="11" s="1"/>
  <c r="S345" i="11" s="1"/>
  <c r="S346" i="11" s="1"/>
  <c r="S347" i="11" s="1"/>
  <c r="R347" i="11" s="1"/>
  <c r="R254" i="11"/>
  <c r="T254" i="11" s="1"/>
  <c r="S255" i="11"/>
  <c r="S256" i="11" s="1"/>
  <c r="S257" i="11" s="1"/>
  <c r="S258" i="11" s="1"/>
  <c r="S259" i="11" s="1"/>
  <c r="R39" i="11"/>
  <c r="T39" i="11" s="1"/>
  <c r="S40" i="11"/>
  <c r="S41" i="11" s="1"/>
  <c r="S42" i="11" s="1"/>
  <c r="S43" i="11" s="1"/>
  <c r="S44" i="11" s="1"/>
  <c r="AB455" i="6"/>
  <c r="AD449" i="6"/>
  <c r="AE449" i="6" s="1"/>
  <c r="Y382" i="6"/>
  <c r="N368" i="6"/>
  <c r="M368" i="6"/>
  <c r="O368" i="6"/>
  <c r="J368" i="6"/>
  <c r="Y388" i="6"/>
  <c r="Y909" i="6"/>
  <c r="Y993" i="6"/>
  <c r="Y295" i="6"/>
  <c r="AD65" i="6"/>
  <c r="AA66" i="6"/>
  <c r="AA67" i="6" s="1"/>
  <c r="AA68" i="6" s="1"/>
  <c r="AA69" i="6" s="1"/>
  <c r="AA70" i="6" s="1"/>
  <c r="AA71" i="6" s="1"/>
  <c r="AD69" i="6"/>
  <c r="AB75" i="6"/>
  <c r="AD445" i="6"/>
  <c r="AE445" i="6" s="1"/>
  <c r="AA446" i="6"/>
  <c r="AA447" i="6" s="1"/>
  <c r="AA448" i="6" s="1"/>
  <c r="AA449" i="6" s="1"/>
  <c r="AA450" i="6" s="1"/>
  <c r="AA451" i="6" s="1"/>
  <c r="Y736" i="6"/>
  <c r="AB765" i="6"/>
  <c r="AD759" i="6"/>
  <c r="AE759" i="6" s="1"/>
  <c r="AB459" i="6"/>
  <c r="AD453" i="6"/>
  <c r="AE453" i="6" s="1"/>
  <c r="F59" i="6"/>
  <c r="AE59" i="6"/>
  <c r="AD764" i="6"/>
  <c r="AE764" i="6" s="1"/>
  <c r="AB770" i="6"/>
  <c r="F63" i="6"/>
  <c r="AE63" i="6"/>
  <c r="F60" i="6"/>
  <c r="AE60" i="6"/>
  <c r="AB626" i="6"/>
  <c r="AD620" i="6"/>
  <c r="F620" i="6" s="1"/>
  <c r="AC620" i="6" s="1"/>
  <c r="AE620" i="6" s="1"/>
  <c r="AD456" i="6"/>
  <c r="AE456" i="6" s="1"/>
  <c r="AB462" i="6"/>
  <c r="AB615" i="6"/>
  <c r="AD609" i="6"/>
  <c r="F609" i="6" s="1"/>
  <c r="AC609" i="6" s="1"/>
  <c r="AE609" i="6" s="1"/>
  <c r="Y427" i="6"/>
  <c r="AB774" i="6"/>
  <c r="AD768" i="6"/>
  <c r="AE768" i="6" s="1"/>
  <c r="AB77" i="6"/>
  <c r="AD605" i="6"/>
  <c r="F605" i="6" s="1"/>
  <c r="AC605" i="6" s="1"/>
  <c r="AE605" i="6" s="1"/>
  <c r="AB611" i="6"/>
  <c r="AA606" i="6"/>
  <c r="AA607" i="6" s="1"/>
  <c r="AA608" i="6" s="1"/>
  <c r="AA609" i="6" s="1"/>
  <c r="AA610" i="6" s="1"/>
  <c r="AA611" i="6" s="1"/>
  <c r="AB464" i="6"/>
  <c r="AD458" i="6"/>
  <c r="AE458" i="6" s="1"/>
  <c r="F64" i="6"/>
  <c r="AE64" i="6"/>
  <c r="AB72" i="6"/>
  <c r="AD66" i="6"/>
  <c r="AB463" i="6"/>
  <c r="F68" i="6"/>
  <c r="AE68" i="6"/>
  <c r="AD607" i="6"/>
  <c r="F607" i="6" s="1"/>
  <c r="AC607" i="6" s="1"/>
  <c r="AE607" i="6" s="1"/>
  <c r="AB613" i="6"/>
  <c r="AB628" i="6"/>
  <c r="AD622" i="6"/>
  <c r="F622" i="6" s="1"/>
  <c r="AC622" i="6" s="1"/>
  <c r="AE622" i="6" s="1"/>
  <c r="AB76" i="6"/>
  <c r="AD70" i="6"/>
  <c r="AB624" i="6"/>
  <c r="AD618" i="6"/>
  <c r="F618" i="6" s="1"/>
  <c r="AC618" i="6" s="1"/>
  <c r="AE618" i="6" s="1"/>
  <c r="AD766" i="6"/>
  <c r="AE766" i="6" s="1"/>
  <c r="AB772" i="6"/>
  <c r="AB773" i="6"/>
  <c r="AD767" i="6"/>
  <c r="AE767" i="6" s="1"/>
  <c r="AB763" i="6"/>
  <c r="AA758" i="6"/>
  <c r="AA759" i="6" s="1"/>
  <c r="AA760" i="6" s="1"/>
  <c r="AA761" i="6" s="1"/>
  <c r="AA762" i="6" s="1"/>
  <c r="AA763" i="6" s="1"/>
  <c r="AD757" i="6"/>
  <c r="AE757" i="6" s="1"/>
  <c r="AB466" i="6"/>
  <c r="AD460" i="6"/>
  <c r="AE460" i="6" s="1"/>
  <c r="AB80" i="6"/>
  <c r="AD74" i="6"/>
  <c r="Y960" i="6"/>
  <c r="Y588" i="6"/>
  <c r="AD73" i="6"/>
  <c r="AB79" i="6"/>
  <c r="Y988" i="6" l="1"/>
  <c r="Y989" i="6"/>
  <c r="M769" i="6"/>
  <c r="L769" i="6"/>
  <c r="O769" i="6"/>
  <c r="K769" i="6"/>
  <c r="N769" i="6"/>
  <c r="J769" i="6"/>
  <c r="R770" i="6"/>
  <c r="M620" i="6"/>
  <c r="M615" i="6" s="1"/>
  <c r="L620" i="6"/>
  <c r="L615" i="6" s="1"/>
  <c r="O620" i="6"/>
  <c r="O615" i="6" s="1"/>
  <c r="K620" i="6"/>
  <c r="K615" i="6" s="1"/>
  <c r="N620" i="6"/>
  <c r="N615" i="6" s="1"/>
  <c r="J620" i="6"/>
  <c r="J615" i="6" s="1"/>
  <c r="R621" i="6"/>
  <c r="R622" i="6" s="1"/>
  <c r="R457" i="6"/>
  <c r="N456" i="6"/>
  <c r="J456" i="6"/>
  <c r="M456" i="6"/>
  <c r="L456" i="6"/>
  <c r="O456" i="6"/>
  <c r="K456" i="6"/>
  <c r="L368" i="6"/>
  <c r="K368" i="6"/>
  <c r="M322" i="6"/>
  <c r="M317" i="6" s="1"/>
  <c r="L322" i="6"/>
  <c r="L317" i="6" s="1"/>
  <c r="O322" i="6"/>
  <c r="O317" i="6" s="1"/>
  <c r="K322" i="6"/>
  <c r="K317" i="6" s="1"/>
  <c r="R323" i="6"/>
  <c r="R324" i="6" s="1"/>
  <c r="N322" i="6"/>
  <c r="N317" i="6" s="1"/>
  <c r="J322" i="6"/>
  <c r="J317" i="6" s="1"/>
  <c r="F67" i="6"/>
  <c r="Y44" i="6"/>
  <c r="Y39" i="6"/>
  <c r="R46" i="6"/>
  <c r="S656" i="11"/>
  <c r="S657" i="11" s="1"/>
  <c r="S658" i="11" s="1"/>
  <c r="S659" i="11" s="1"/>
  <c r="S660" i="11" s="1"/>
  <c r="R655" i="11"/>
  <c r="T655" i="11" s="1"/>
  <c r="T520" i="11"/>
  <c r="S521" i="11"/>
  <c r="S522" i="11" s="1"/>
  <c r="S523" i="11" s="1"/>
  <c r="S524" i="11" s="1"/>
  <c r="S525" i="11" s="1"/>
  <c r="R525" i="11" s="1"/>
  <c r="T347" i="11"/>
  <c r="S348" i="11"/>
  <c r="S349" i="11" s="1"/>
  <c r="S350" i="11" s="1"/>
  <c r="S351" i="11" s="1"/>
  <c r="S352" i="11" s="1"/>
  <c r="R352" i="11" s="1"/>
  <c r="R259" i="11"/>
  <c r="T259" i="11" s="1"/>
  <c r="S260" i="11"/>
  <c r="S261" i="11" s="1"/>
  <c r="S262" i="11" s="1"/>
  <c r="S263" i="11" s="1"/>
  <c r="S264" i="11" s="1"/>
  <c r="R44" i="11"/>
  <c r="T44" i="11" s="1"/>
  <c r="S45" i="11"/>
  <c r="S46" i="11" s="1"/>
  <c r="S47" i="11" s="1"/>
  <c r="S48" i="11" s="1"/>
  <c r="S49" i="11" s="1"/>
  <c r="AD455" i="6"/>
  <c r="AE455" i="6" s="1"/>
  <c r="AB461" i="6"/>
  <c r="Y383" i="6"/>
  <c r="Y389" i="6"/>
  <c r="O369" i="6"/>
  <c r="Y911" i="6"/>
  <c r="Y590" i="6"/>
  <c r="AD71" i="6"/>
  <c r="AA72" i="6"/>
  <c r="Y955" i="6"/>
  <c r="AB472" i="6"/>
  <c r="AD466" i="6"/>
  <c r="AE466" i="6" s="1"/>
  <c r="F74" i="6"/>
  <c r="AE74" i="6"/>
  <c r="Y428" i="6"/>
  <c r="AB82" i="6"/>
  <c r="AD76" i="6"/>
  <c r="AB634" i="6"/>
  <c r="AD628" i="6"/>
  <c r="F628" i="6" s="1"/>
  <c r="AC628" i="6" s="1"/>
  <c r="AE628" i="6" s="1"/>
  <c r="Y738" i="6"/>
  <c r="AD611" i="6"/>
  <c r="F611" i="6" s="1"/>
  <c r="AC611" i="6" s="1"/>
  <c r="AE611" i="6" s="1"/>
  <c r="AA612" i="6"/>
  <c r="AA613" i="6" s="1"/>
  <c r="AA614" i="6" s="1"/>
  <c r="AA615" i="6" s="1"/>
  <c r="AA616" i="6" s="1"/>
  <c r="AA617" i="6" s="1"/>
  <c r="AB617" i="6"/>
  <c r="AD615" i="6"/>
  <c r="F615" i="6" s="1"/>
  <c r="AC615" i="6" s="1"/>
  <c r="AE615" i="6" s="1"/>
  <c r="AB621" i="6"/>
  <c r="Y731" i="6"/>
  <c r="Y585" i="6"/>
  <c r="AD79" i="6"/>
  <c r="AB85" i="6"/>
  <c r="F73" i="6"/>
  <c r="AE73" i="6"/>
  <c r="AD773" i="6"/>
  <c r="AE773" i="6" s="1"/>
  <c r="AB779" i="6"/>
  <c r="AD772" i="6"/>
  <c r="AE772" i="6" s="1"/>
  <c r="AB778" i="6"/>
  <c r="AB630" i="6"/>
  <c r="AD624" i="6"/>
  <c r="F624" i="6" s="1"/>
  <c r="AC624" i="6" s="1"/>
  <c r="AE624" i="6" s="1"/>
  <c r="AD613" i="6"/>
  <c r="F613" i="6" s="1"/>
  <c r="AC613" i="6" s="1"/>
  <c r="AE613" i="6" s="1"/>
  <c r="AB619" i="6"/>
  <c r="Y962" i="6"/>
  <c r="AA73" i="6"/>
  <c r="AA74" i="6" s="1"/>
  <c r="AA75" i="6" s="1"/>
  <c r="AA76" i="6" s="1"/>
  <c r="AA77" i="6" s="1"/>
  <c r="AB78" i="6"/>
  <c r="AD72" i="6"/>
  <c r="AD464" i="6"/>
  <c r="AE464" i="6" s="1"/>
  <c r="AB470" i="6"/>
  <c r="AB83" i="6"/>
  <c r="AD462" i="6"/>
  <c r="AE462" i="6" s="1"/>
  <c r="AB468" i="6"/>
  <c r="Y296" i="6"/>
  <c r="AD75" i="6"/>
  <c r="AB81" i="6"/>
  <c r="AB86" i="6"/>
  <c r="AD80" i="6"/>
  <c r="AA764" i="6"/>
  <c r="AA765" i="6" s="1"/>
  <c r="AA766" i="6" s="1"/>
  <c r="AA767" i="6" s="1"/>
  <c r="AA768" i="6" s="1"/>
  <c r="AA769" i="6" s="1"/>
  <c r="AB769" i="6"/>
  <c r="AD763" i="6"/>
  <c r="AE763" i="6" s="1"/>
  <c r="F70" i="6"/>
  <c r="AE70" i="6"/>
  <c r="AB469" i="6"/>
  <c r="AB632" i="6"/>
  <c r="AD626" i="6"/>
  <c r="F626" i="6" s="1"/>
  <c r="AC626" i="6" s="1"/>
  <c r="AE626" i="6" s="1"/>
  <c r="AD451" i="6"/>
  <c r="AE451" i="6" s="1"/>
  <c r="AA452" i="6"/>
  <c r="AA453" i="6" s="1"/>
  <c r="AA454" i="6" s="1"/>
  <c r="AA455" i="6" s="1"/>
  <c r="AA456" i="6" s="1"/>
  <c r="AA457" i="6" s="1"/>
  <c r="F69" i="6"/>
  <c r="AE69" i="6"/>
  <c r="F66" i="6"/>
  <c r="AE66" i="6"/>
  <c r="AB780" i="6"/>
  <c r="AD774" i="6"/>
  <c r="AE774" i="6" s="1"/>
  <c r="AB776" i="6"/>
  <c r="AD770" i="6"/>
  <c r="AE770" i="6" s="1"/>
  <c r="AB465" i="6"/>
  <c r="AD459" i="6"/>
  <c r="AE459" i="6" s="1"/>
  <c r="AD765" i="6"/>
  <c r="AE765" i="6" s="1"/>
  <c r="AB771" i="6"/>
  <c r="F65" i="6"/>
  <c r="AE65" i="6"/>
  <c r="Y906" i="6" l="1"/>
  <c r="O770" i="6"/>
  <c r="K770" i="6"/>
  <c r="J770" i="6"/>
  <c r="M770" i="6"/>
  <c r="L770" i="6"/>
  <c r="R771" i="6"/>
  <c r="R772" i="6" s="1"/>
  <c r="M622" i="6"/>
  <c r="L622" i="6"/>
  <c r="O622" i="6"/>
  <c r="K622" i="6"/>
  <c r="N622" i="6"/>
  <c r="J622" i="6"/>
  <c r="R623" i="6"/>
  <c r="L457" i="6"/>
  <c r="O457" i="6"/>
  <c r="K457" i="6"/>
  <c r="N457" i="6"/>
  <c r="J457" i="6"/>
  <c r="M457" i="6"/>
  <c r="R458" i="6"/>
  <c r="M369" i="6"/>
  <c r="J369" i="6"/>
  <c r="K369" i="6"/>
  <c r="N369" i="6"/>
  <c r="L369" i="6"/>
  <c r="M324" i="6"/>
  <c r="R325" i="6"/>
  <c r="L324" i="6"/>
  <c r="O324" i="6"/>
  <c r="K324" i="6"/>
  <c r="N324" i="6"/>
  <c r="J324" i="6"/>
  <c r="R47" i="6"/>
  <c r="L46" i="6"/>
  <c r="O46" i="6"/>
  <c r="K46" i="6"/>
  <c r="N46" i="6"/>
  <c r="J46" i="6"/>
  <c r="M46" i="6"/>
  <c r="S661" i="11"/>
  <c r="S662" i="11" s="1"/>
  <c r="S663" i="11" s="1"/>
  <c r="S664" i="11" s="1"/>
  <c r="S665" i="11" s="1"/>
  <c r="R660" i="11"/>
  <c r="T660" i="11" s="1"/>
  <c r="T525" i="11"/>
  <c r="S526" i="11"/>
  <c r="S527" i="11" s="1"/>
  <c r="S528" i="11" s="1"/>
  <c r="S529" i="11" s="1"/>
  <c r="S530" i="11" s="1"/>
  <c r="R530" i="11" s="1"/>
  <c r="T352" i="11"/>
  <c r="S353" i="11"/>
  <c r="S354" i="11" s="1"/>
  <c r="S355" i="11" s="1"/>
  <c r="S356" i="11" s="1"/>
  <c r="S357" i="11" s="1"/>
  <c r="R357" i="11" s="1"/>
  <c r="S265" i="11"/>
  <c r="S266" i="11" s="1"/>
  <c r="S267" i="11" s="1"/>
  <c r="S268" i="11" s="1"/>
  <c r="S269" i="11" s="1"/>
  <c r="R264" i="11"/>
  <c r="T264" i="11" s="1"/>
  <c r="R49" i="11"/>
  <c r="T49" i="11" s="1"/>
  <c r="S50" i="11"/>
  <c r="S51" i="11" s="1"/>
  <c r="S52" i="11" s="1"/>
  <c r="S53" i="11" s="1"/>
  <c r="S54" i="11" s="1"/>
  <c r="AD461" i="6"/>
  <c r="AE461" i="6" s="1"/>
  <c r="AB467" i="6"/>
  <c r="Y384" i="6"/>
  <c r="Y390" i="6"/>
  <c r="N371" i="6"/>
  <c r="L371" i="6"/>
  <c r="Y913" i="6"/>
  <c r="Y298" i="6"/>
  <c r="AD77" i="6"/>
  <c r="AA78" i="6"/>
  <c r="AA79" i="6" s="1"/>
  <c r="AA80" i="6" s="1"/>
  <c r="AA81" i="6" s="1"/>
  <c r="AA82" i="6" s="1"/>
  <c r="AA83" i="6" s="1"/>
  <c r="AB777" i="6"/>
  <c r="AD771" i="6"/>
  <c r="AE771" i="6" s="1"/>
  <c r="AB782" i="6"/>
  <c r="AD776" i="6"/>
  <c r="AE776" i="6" s="1"/>
  <c r="AD81" i="6"/>
  <c r="AB87" i="6"/>
  <c r="Y592" i="6"/>
  <c r="AB625" i="6"/>
  <c r="AD619" i="6"/>
  <c r="F619" i="6" s="1"/>
  <c r="AC619" i="6" s="1"/>
  <c r="AE619" i="6" s="1"/>
  <c r="AB636" i="6"/>
  <c r="AD630" i="6"/>
  <c r="F630" i="6" s="1"/>
  <c r="AC630" i="6" s="1"/>
  <c r="AE630" i="6" s="1"/>
  <c r="AB627" i="6"/>
  <c r="AD621" i="6"/>
  <c r="F621" i="6" s="1"/>
  <c r="AC621" i="6" s="1"/>
  <c r="AE621" i="6" s="1"/>
  <c r="AA618" i="6"/>
  <c r="AA619" i="6" s="1"/>
  <c r="AA620" i="6" s="1"/>
  <c r="AA621" i="6" s="1"/>
  <c r="AA622" i="6" s="1"/>
  <c r="AA623" i="6" s="1"/>
  <c r="AD617" i="6"/>
  <c r="F617" i="6" s="1"/>
  <c r="AC617" i="6" s="1"/>
  <c r="AE617" i="6" s="1"/>
  <c r="AB623" i="6"/>
  <c r="AB640" i="6"/>
  <c r="AD634" i="6"/>
  <c r="F634" i="6" s="1"/>
  <c r="AC634" i="6" s="1"/>
  <c r="AE634" i="6" s="1"/>
  <c r="AD457" i="6"/>
  <c r="AE457" i="6" s="1"/>
  <c r="AA458" i="6"/>
  <c r="AA459" i="6" s="1"/>
  <c r="AA460" i="6" s="1"/>
  <c r="AA461" i="6" s="1"/>
  <c r="AA462" i="6" s="1"/>
  <c r="AA463" i="6" s="1"/>
  <c r="AB638" i="6"/>
  <c r="AD632" i="6"/>
  <c r="F632" i="6" s="1"/>
  <c r="AC632" i="6" s="1"/>
  <c r="AE632" i="6" s="1"/>
  <c r="F80" i="6"/>
  <c r="AE80" i="6"/>
  <c r="F75" i="6"/>
  <c r="AE75" i="6"/>
  <c r="AD468" i="6"/>
  <c r="AE468" i="6" s="1"/>
  <c r="AB474" i="6"/>
  <c r="F72" i="6"/>
  <c r="AE72" i="6"/>
  <c r="AB785" i="6"/>
  <c r="AD779" i="6"/>
  <c r="AE779" i="6" s="1"/>
  <c r="F76" i="6"/>
  <c r="AE76" i="6"/>
  <c r="AD780" i="6"/>
  <c r="AE780" i="6" s="1"/>
  <c r="AB786" i="6"/>
  <c r="AB475" i="6"/>
  <c r="AB92" i="6"/>
  <c r="AD86" i="6"/>
  <c r="AD470" i="6"/>
  <c r="AE470" i="6" s="1"/>
  <c r="AB476" i="6"/>
  <c r="AB84" i="6"/>
  <c r="AD78" i="6"/>
  <c r="AD778" i="6"/>
  <c r="AE778" i="6" s="1"/>
  <c r="AB784" i="6"/>
  <c r="AD85" i="6"/>
  <c r="AB91" i="6"/>
  <c r="Y963" i="6"/>
  <c r="AB88" i="6"/>
  <c r="AD82" i="6"/>
  <c r="AB478" i="6"/>
  <c r="AD472" i="6"/>
  <c r="AE472" i="6" s="1"/>
  <c r="F71" i="6"/>
  <c r="AE71" i="6"/>
  <c r="AB471" i="6"/>
  <c r="AD465" i="6"/>
  <c r="AE465" i="6" s="1"/>
  <c r="Y739" i="6"/>
  <c r="Y430" i="6"/>
  <c r="AB775" i="6"/>
  <c r="AA770" i="6"/>
  <c r="AA771" i="6" s="1"/>
  <c r="AA772" i="6" s="1"/>
  <c r="AA773" i="6" s="1"/>
  <c r="AA774" i="6" s="1"/>
  <c r="AA775" i="6" s="1"/>
  <c r="AD769" i="6"/>
  <c r="AE769" i="6" s="1"/>
  <c r="AB89" i="6"/>
  <c r="F79" i="6"/>
  <c r="AE79" i="6"/>
  <c r="O772" i="6" l="1"/>
  <c r="O767" i="6" s="1"/>
  <c r="K772" i="6"/>
  <c r="K767" i="6" s="1"/>
  <c r="N772" i="6"/>
  <c r="N767" i="6" s="1"/>
  <c r="J772" i="6"/>
  <c r="J767" i="6" s="1"/>
  <c r="M772" i="6"/>
  <c r="M767" i="6" s="1"/>
  <c r="L772" i="6"/>
  <c r="L767" i="6" s="1"/>
  <c r="R773" i="6"/>
  <c r="R774" i="6" s="1"/>
  <c r="O623" i="6"/>
  <c r="K623" i="6"/>
  <c r="N623" i="6"/>
  <c r="J623" i="6"/>
  <c r="M623" i="6"/>
  <c r="L623" i="6"/>
  <c r="R624" i="6"/>
  <c r="J458" i="6"/>
  <c r="M458" i="6"/>
  <c r="L458" i="6"/>
  <c r="O458" i="6"/>
  <c r="K458" i="6"/>
  <c r="R459" i="6"/>
  <c r="R460" i="6" s="1"/>
  <c r="J366" i="6"/>
  <c r="J371" i="6"/>
  <c r="O366" i="6"/>
  <c r="O371" i="6"/>
  <c r="M366" i="6"/>
  <c r="M371" i="6"/>
  <c r="K366" i="6"/>
  <c r="K371" i="6"/>
  <c r="R326" i="6"/>
  <c r="O325" i="6"/>
  <c r="K325" i="6"/>
  <c r="N325" i="6"/>
  <c r="J325" i="6"/>
  <c r="M325" i="6"/>
  <c r="L325" i="6"/>
  <c r="Y46" i="6"/>
  <c r="R48" i="6"/>
  <c r="N47" i="6"/>
  <c r="J47" i="6"/>
  <c r="M47" i="6"/>
  <c r="L47" i="6"/>
  <c r="O47" i="6"/>
  <c r="K47" i="6"/>
  <c r="S666" i="11"/>
  <c r="S667" i="11" s="1"/>
  <c r="S668" i="11" s="1"/>
  <c r="S669" i="11" s="1"/>
  <c r="S670" i="11" s="1"/>
  <c r="R665" i="11"/>
  <c r="T665" i="11" s="1"/>
  <c r="T530" i="11"/>
  <c r="S531" i="11"/>
  <c r="S532" i="11" s="1"/>
  <c r="S533" i="11" s="1"/>
  <c r="S534" i="11" s="1"/>
  <c r="S535" i="11" s="1"/>
  <c r="R535" i="11" s="1"/>
  <c r="T357" i="11"/>
  <c r="S358" i="11"/>
  <c r="S359" i="11" s="1"/>
  <c r="S360" i="11" s="1"/>
  <c r="S361" i="11" s="1"/>
  <c r="S362" i="11" s="1"/>
  <c r="R362" i="11" s="1"/>
  <c r="S270" i="11"/>
  <c r="S271" i="11" s="1"/>
  <c r="S272" i="11" s="1"/>
  <c r="S273" i="11" s="1"/>
  <c r="S274" i="11" s="1"/>
  <c r="R269" i="11"/>
  <c r="T269" i="11" s="1"/>
  <c r="R54" i="11"/>
  <c r="T54" i="11" s="1"/>
  <c r="S55" i="11"/>
  <c r="S56" i="11" s="1"/>
  <c r="S57" i="11" s="1"/>
  <c r="S58" i="11" s="1"/>
  <c r="S59" i="11" s="1"/>
  <c r="Y943" i="6"/>
  <c r="AD467" i="6"/>
  <c r="AE467" i="6" s="1"/>
  <c r="AB473" i="6"/>
  <c r="Y392" i="6"/>
  <c r="Y387" i="6"/>
  <c r="Y386" i="6"/>
  <c r="Y914" i="6"/>
  <c r="AD83" i="6"/>
  <c r="AA84" i="6"/>
  <c r="AA85" i="6" s="1"/>
  <c r="AA86" i="6" s="1"/>
  <c r="AA87" i="6" s="1"/>
  <c r="AA88" i="6" s="1"/>
  <c r="AA89" i="6" s="1"/>
  <c r="Y425" i="6"/>
  <c r="AB95" i="6"/>
  <c r="AB484" i="6"/>
  <c r="AD478" i="6"/>
  <c r="AE478" i="6" s="1"/>
  <c r="F85" i="6"/>
  <c r="AE85" i="6"/>
  <c r="F78" i="6"/>
  <c r="AE78" i="6"/>
  <c r="AB98" i="6"/>
  <c r="AD92" i="6"/>
  <c r="Y740" i="6"/>
  <c r="AD463" i="6"/>
  <c r="AE463" i="6" s="1"/>
  <c r="AA464" i="6"/>
  <c r="AA465" i="6" s="1"/>
  <c r="AA466" i="6" s="1"/>
  <c r="AA467" i="6" s="1"/>
  <c r="AA468" i="6" s="1"/>
  <c r="AA469" i="6" s="1"/>
  <c r="AB646" i="6"/>
  <c r="AD640" i="6"/>
  <c r="F640" i="6" s="1"/>
  <c r="AC640" i="6" s="1"/>
  <c r="AE640" i="6" s="1"/>
  <c r="AB788" i="6"/>
  <c r="AD782" i="6"/>
  <c r="AE782" i="6" s="1"/>
  <c r="Y300" i="6"/>
  <c r="Y964" i="6"/>
  <c r="F82" i="6"/>
  <c r="AE82" i="6"/>
  <c r="AD784" i="6"/>
  <c r="AE784" i="6" s="1"/>
  <c r="AB790" i="6"/>
  <c r="AB481" i="6"/>
  <c r="AB792" i="6"/>
  <c r="AD786" i="6"/>
  <c r="AE786" i="6" s="1"/>
  <c r="AD474" i="6"/>
  <c r="AE474" i="6" s="1"/>
  <c r="AB480" i="6"/>
  <c r="AB642" i="6"/>
  <c r="AD636" i="6"/>
  <c r="F636" i="6" s="1"/>
  <c r="AC636" i="6" s="1"/>
  <c r="AE636" i="6" s="1"/>
  <c r="Y432" i="6"/>
  <c r="Y293" i="6"/>
  <c r="AB94" i="6"/>
  <c r="AD88" i="6"/>
  <c r="AB477" i="6"/>
  <c r="AD471" i="6"/>
  <c r="AE471" i="6" s="1"/>
  <c r="AB781" i="6"/>
  <c r="AA776" i="6"/>
  <c r="AA777" i="6" s="1"/>
  <c r="AA778" i="6" s="1"/>
  <c r="AA779" i="6" s="1"/>
  <c r="AA780" i="6" s="1"/>
  <c r="AA781" i="6" s="1"/>
  <c r="AD775" i="6"/>
  <c r="AE775" i="6" s="1"/>
  <c r="AB90" i="6"/>
  <c r="AD84" i="6"/>
  <c r="F86" i="6"/>
  <c r="AE86" i="6"/>
  <c r="AD638" i="6"/>
  <c r="F638" i="6" s="1"/>
  <c r="AC638" i="6" s="1"/>
  <c r="AE638" i="6" s="1"/>
  <c r="AB644" i="6"/>
  <c r="AB629" i="6"/>
  <c r="AA624" i="6"/>
  <c r="AA625" i="6" s="1"/>
  <c r="AA626" i="6" s="1"/>
  <c r="AA627" i="6" s="1"/>
  <c r="AA628" i="6" s="1"/>
  <c r="AA629" i="6" s="1"/>
  <c r="AD623" i="6"/>
  <c r="F623" i="6" s="1"/>
  <c r="AC623" i="6" s="1"/>
  <c r="AE623" i="6" s="1"/>
  <c r="AD87" i="6"/>
  <c r="AB93" i="6"/>
  <c r="AB783" i="6"/>
  <c r="AD777" i="6"/>
  <c r="AE777" i="6" s="1"/>
  <c r="F77" i="6"/>
  <c r="AE77" i="6"/>
  <c r="AD91" i="6"/>
  <c r="AB97" i="6"/>
  <c r="AB482" i="6"/>
  <c r="AD476" i="6"/>
  <c r="AE476" i="6" s="1"/>
  <c r="Y593" i="6"/>
  <c r="AB791" i="6"/>
  <c r="AD785" i="6"/>
  <c r="AE785" i="6" s="1"/>
  <c r="AB633" i="6"/>
  <c r="AD627" i="6"/>
  <c r="F627" i="6" s="1"/>
  <c r="AC627" i="6" s="1"/>
  <c r="AE627" i="6" s="1"/>
  <c r="AB631" i="6"/>
  <c r="AD625" i="6"/>
  <c r="F625" i="6" s="1"/>
  <c r="AC625" i="6" s="1"/>
  <c r="AE625" i="6" s="1"/>
  <c r="F81" i="6"/>
  <c r="AE81" i="6"/>
  <c r="O774" i="6" l="1"/>
  <c r="K774" i="6"/>
  <c r="N774" i="6"/>
  <c r="J774" i="6"/>
  <c r="M774" i="6"/>
  <c r="L774" i="6"/>
  <c r="R775" i="6"/>
  <c r="M624" i="6"/>
  <c r="L624" i="6"/>
  <c r="O624" i="6"/>
  <c r="K624" i="6"/>
  <c r="N624" i="6"/>
  <c r="J624" i="6"/>
  <c r="R625" i="6"/>
  <c r="R626" i="6" s="1"/>
  <c r="N460" i="6"/>
  <c r="N455" i="6" s="1"/>
  <c r="J460" i="6"/>
  <c r="J455" i="6" s="1"/>
  <c r="M460" i="6"/>
  <c r="M455" i="6" s="1"/>
  <c r="L460" i="6"/>
  <c r="L455" i="6" s="1"/>
  <c r="O460" i="6"/>
  <c r="O455" i="6" s="1"/>
  <c r="K460" i="6"/>
  <c r="K455" i="6" s="1"/>
  <c r="R461" i="6"/>
  <c r="R462" i="6" s="1"/>
  <c r="N366" i="6"/>
  <c r="Y381" i="6"/>
  <c r="L366" i="6"/>
  <c r="M326" i="6"/>
  <c r="L326" i="6"/>
  <c r="O326" i="6"/>
  <c r="K326" i="6"/>
  <c r="R327" i="6"/>
  <c r="R328" i="6" s="1"/>
  <c r="N326" i="6"/>
  <c r="J326" i="6"/>
  <c r="Y47" i="6"/>
  <c r="R49" i="6"/>
  <c r="L48" i="6"/>
  <c r="O48" i="6"/>
  <c r="K48" i="6"/>
  <c r="N48" i="6"/>
  <c r="J48" i="6"/>
  <c r="M48" i="6"/>
  <c r="S671" i="11"/>
  <c r="S672" i="11" s="1"/>
  <c r="S673" i="11" s="1"/>
  <c r="S674" i="11" s="1"/>
  <c r="S675" i="11" s="1"/>
  <c r="R670" i="11"/>
  <c r="T670" i="11" s="1"/>
  <c r="S536" i="11"/>
  <c r="S537" i="11" s="1"/>
  <c r="S538" i="11" s="1"/>
  <c r="S539" i="11" s="1"/>
  <c r="S540" i="11" s="1"/>
  <c r="R540" i="11" s="1"/>
  <c r="T535" i="11"/>
  <c r="T362" i="11"/>
  <c r="S363" i="11"/>
  <c r="S364" i="11" s="1"/>
  <c r="S365" i="11" s="1"/>
  <c r="S366" i="11" s="1"/>
  <c r="S367" i="11" s="1"/>
  <c r="R367" i="11" s="1"/>
  <c r="R274" i="11"/>
  <c r="T274" i="11" s="1"/>
  <c r="S275" i="11"/>
  <c r="S276" i="11" s="1"/>
  <c r="S277" i="11" s="1"/>
  <c r="S278" i="11" s="1"/>
  <c r="R59" i="11"/>
  <c r="T59" i="11" s="1"/>
  <c r="S60" i="11"/>
  <c r="S61" i="11" s="1"/>
  <c r="S62" i="11" s="1"/>
  <c r="S63" i="11" s="1"/>
  <c r="S64" i="11" s="1"/>
  <c r="Y968" i="6"/>
  <c r="Y944" i="6"/>
  <c r="AD473" i="6"/>
  <c r="AE473" i="6" s="1"/>
  <c r="AB479" i="6"/>
  <c r="Y394" i="6"/>
  <c r="Y915" i="6"/>
  <c r="AA90" i="6"/>
  <c r="AA91" i="6" s="1"/>
  <c r="AA92" i="6" s="1"/>
  <c r="AA93" i="6" s="1"/>
  <c r="AA94" i="6" s="1"/>
  <c r="AA95" i="6" s="1"/>
  <c r="AD89" i="6"/>
  <c r="AB637" i="6"/>
  <c r="AD631" i="6"/>
  <c r="F631" i="6" s="1"/>
  <c r="AC631" i="6" s="1"/>
  <c r="AE631" i="6" s="1"/>
  <c r="AB797" i="6"/>
  <c r="AD791" i="6"/>
  <c r="AE791" i="6" s="1"/>
  <c r="Y301" i="6"/>
  <c r="AB635" i="6"/>
  <c r="AD629" i="6"/>
  <c r="F629" i="6" s="1"/>
  <c r="AC629" i="6" s="1"/>
  <c r="AE629" i="6" s="1"/>
  <c r="AA630" i="6"/>
  <c r="AA631" i="6" s="1"/>
  <c r="AA632" i="6" s="1"/>
  <c r="AA633" i="6" s="1"/>
  <c r="AA634" i="6" s="1"/>
  <c r="AA635" i="6" s="1"/>
  <c r="AB787" i="6"/>
  <c r="AA782" i="6"/>
  <c r="AA783" i="6" s="1"/>
  <c r="AA784" i="6" s="1"/>
  <c r="AA785" i="6" s="1"/>
  <c r="AA786" i="6" s="1"/>
  <c r="AA787" i="6" s="1"/>
  <c r="AD781" i="6"/>
  <c r="AE781" i="6" s="1"/>
  <c r="AB796" i="6"/>
  <c r="AD790" i="6"/>
  <c r="AE790" i="6" s="1"/>
  <c r="AB652" i="6"/>
  <c r="AD646" i="6"/>
  <c r="F646" i="6" s="1"/>
  <c r="AC646" i="6" s="1"/>
  <c r="AE646" i="6" s="1"/>
  <c r="Y594" i="6"/>
  <c r="AD484" i="6"/>
  <c r="AE484" i="6" s="1"/>
  <c r="AB490" i="6"/>
  <c r="F91" i="6"/>
  <c r="AE91" i="6"/>
  <c r="AB99" i="6"/>
  <c r="AD93" i="6"/>
  <c r="Y742" i="6"/>
  <c r="AB486" i="6"/>
  <c r="AD480" i="6"/>
  <c r="AE480" i="6" s="1"/>
  <c r="AB798" i="6"/>
  <c r="AD792" i="6"/>
  <c r="AE792" i="6" s="1"/>
  <c r="F92" i="6"/>
  <c r="AE92" i="6"/>
  <c r="AB101" i="6"/>
  <c r="AB488" i="6"/>
  <c r="AD482" i="6"/>
  <c r="AE482" i="6" s="1"/>
  <c r="AD783" i="6"/>
  <c r="AE783" i="6" s="1"/>
  <c r="AB789" i="6"/>
  <c r="Y433" i="6"/>
  <c r="F87" i="6"/>
  <c r="AE87" i="6"/>
  <c r="AB650" i="6"/>
  <c r="AD644" i="6"/>
  <c r="F644" i="6" s="1"/>
  <c r="AC644" i="6" s="1"/>
  <c r="AE644" i="6" s="1"/>
  <c r="F84" i="6"/>
  <c r="AE84" i="6"/>
  <c r="Y966" i="6"/>
  <c r="AB483" i="6"/>
  <c r="AD477" i="6"/>
  <c r="AE477" i="6" s="1"/>
  <c r="F88" i="6"/>
  <c r="AE88" i="6"/>
  <c r="AB487" i="6"/>
  <c r="AD469" i="6"/>
  <c r="AE469" i="6" s="1"/>
  <c r="AA470" i="6"/>
  <c r="AA471" i="6" s="1"/>
  <c r="AA472" i="6" s="1"/>
  <c r="AA473" i="6" s="1"/>
  <c r="AA474" i="6" s="1"/>
  <c r="AA475" i="6" s="1"/>
  <c r="AB104" i="6"/>
  <c r="AD98" i="6"/>
  <c r="AB639" i="6"/>
  <c r="AD633" i="6"/>
  <c r="F633" i="6" s="1"/>
  <c r="AC633" i="6" s="1"/>
  <c r="AE633" i="6" s="1"/>
  <c r="AB103" i="6"/>
  <c r="AD97" i="6"/>
  <c r="AB96" i="6"/>
  <c r="AD90" i="6"/>
  <c r="AB100" i="6"/>
  <c r="AD94" i="6"/>
  <c r="AB648" i="6"/>
  <c r="AD642" i="6"/>
  <c r="F642" i="6" s="1"/>
  <c r="AC642" i="6" s="1"/>
  <c r="AE642" i="6" s="1"/>
  <c r="AD788" i="6"/>
  <c r="AE788" i="6" s="1"/>
  <c r="AB794" i="6"/>
  <c r="F83" i="6"/>
  <c r="AE83" i="6"/>
  <c r="M775" i="6" l="1"/>
  <c r="L775" i="6"/>
  <c r="O775" i="6"/>
  <c r="K775" i="6"/>
  <c r="N775" i="6"/>
  <c r="J775" i="6"/>
  <c r="R776" i="6"/>
  <c r="M626" i="6"/>
  <c r="M621" i="6" s="1"/>
  <c r="L626" i="6"/>
  <c r="L621" i="6" s="1"/>
  <c r="O626" i="6"/>
  <c r="O621" i="6" s="1"/>
  <c r="K626" i="6"/>
  <c r="K621" i="6" s="1"/>
  <c r="N626" i="6"/>
  <c r="N621" i="6" s="1"/>
  <c r="J626" i="6"/>
  <c r="J621" i="6" s="1"/>
  <c r="R627" i="6"/>
  <c r="R628" i="6" s="1"/>
  <c r="N462" i="6"/>
  <c r="J462" i="6"/>
  <c r="M462" i="6"/>
  <c r="L462" i="6"/>
  <c r="O462" i="6"/>
  <c r="K462" i="6"/>
  <c r="R463" i="6"/>
  <c r="Y367" i="6"/>
  <c r="M328" i="6"/>
  <c r="M323" i="6" s="1"/>
  <c r="R329" i="6"/>
  <c r="R330" i="6" s="1"/>
  <c r="L328" i="6"/>
  <c r="L323" i="6" s="1"/>
  <c r="O328" i="6"/>
  <c r="O323" i="6" s="1"/>
  <c r="K328" i="6"/>
  <c r="K323" i="6" s="1"/>
  <c r="N328" i="6"/>
  <c r="N323" i="6" s="1"/>
  <c r="J328" i="6"/>
  <c r="J323" i="6" s="1"/>
  <c r="Y48" i="6"/>
  <c r="R50" i="6"/>
  <c r="R675" i="11"/>
  <c r="T675" i="11" s="1"/>
  <c r="S676" i="11"/>
  <c r="S677" i="11" s="1"/>
  <c r="S678" i="11" s="1"/>
  <c r="S679" i="11" s="1"/>
  <c r="S680" i="11" s="1"/>
  <c r="T540" i="11"/>
  <c r="S541" i="11"/>
  <c r="S542" i="11" s="1"/>
  <c r="S543" i="11" s="1"/>
  <c r="S544" i="11" s="1"/>
  <c r="S545" i="11" s="1"/>
  <c r="R545" i="11" s="1"/>
  <c r="T367" i="11"/>
  <c r="S368" i="11"/>
  <c r="S369" i="11" s="1"/>
  <c r="S370" i="11" s="1"/>
  <c r="S371" i="11" s="1"/>
  <c r="S372" i="11" s="1"/>
  <c r="R372" i="11" s="1"/>
  <c r="R279" i="11"/>
  <c r="T279" i="11" s="1"/>
  <c r="S280" i="11"/>
  <c r="S281" i="11" s="1"/>
  <c r="S282" i="11" s="1"/>
  <c r="S283" i="11" s="1"/>
  <c r="S284" i="11" s="1"/>
  <c r="S65" i="11"/>
  <c r="S66" i="11" s="1"/>
  <c r="S67" i="11" s="1"/>
  <c r="S68" i="11" s="1"/>
  <c r="S69" i="11" s="1"/>
  <c r="R64" i="11"/>
  <c r="T64" i="11" s="1"/>
  <c r="Y969" i="6"/>
  <c r="Y945" i="6"/>
  <c r="AD479" i="6"/>
  <c r="AE479" i="6" s="1"/>
  <c r="AB485" i="6"/>
  <c r="Y395" i="6"/>
  <c r="Y961" i="6"/>
  <c r="Y917" i="6"/>
  <c r="Y434" i="6"/>
  <c r="AA96" i="6"/>
  <c r="AA97" i="6" s="1"/>
  <c r="AA98" i="6" s="1"/>
  <c r="AA99" i="6" s="1"/>
  <c r="AA100" i="6" s="1"/>
  <c r="AA101" i="6" s="1"/>
  <c r="AD95" i="6"/>
  <c r="AB654" i="6"/>
  <c r="AD648" i="6"/>
  <c r="F648" i="6" s="1"/>
  <c r="AC648" i="6" s="1"/>
  <c r="AE648" i="6" s="1"/>
  <c r="AB106" i="6"/>
  <c r="AD100" i="6"/>
  <c r="F97" i="6"/>
  <c r="AE97" i="6"/>
  <c r="Y596" i="6"/>
  <c r="F98" i="6"/>
  <c r="AE98" i="6"/>
  <c r="AB656" i="6"/>
  <c r="AD650" i="6"/>
  <c r="F650" i="6" s="1"/>
  <c r="AC650" i="6" s="1"/>
  <c r="AE650" i="6" s="1"/>
  <c r="AD798" i="6"/>
  <c r="AE798" i="6" s="1"/>
  <c r="AB804" i="6"/>
  <c r="AB492" i="6"/>
  <c r="AD486" i="6"/>
  <c r="AE486" i="6" s="1"/>
  <c r="AB658" i="6"/>
  <c r="AD652" i="6"/>
  <c r="F652" i="6" s="1"/>
  <c r="AC652" i="6" s="1"/>
  <c r="AE652" i="6" s="1"/>
  <c r="AB110" i="6"/>
  <c r="AD104" i="6"/>
  <c r="Y302" i="6"/>
  <c r="Y974" i="6"/>
  <c r="AD490" i="6"/>
  <c r="AE490" i="6" s="1"/>
  <c r="AB496" i="6"/>
  <c r="AD796" i="6"/>
  <c r="AE796" i="6" s="1"/>
  <c r="AB802" i="6"/>
  <c r="AB793" i="6"/>
  <c r="AA788" i="6"/>
  <c r="AA789" i="6" s="1"/>
  <c r="AA790" i="6" s="1"/>
  <c r="AA791" i="6" s="1"/>
  <c r="AA792" i="6" s="1"/>
  <c r="AA793" i="6" s="1"/>
  <c r="AD787" i="6"/>
  <c r="AE787" i="6" s="1"/>
  <c r="AB641" i="6"/>
  <c r="AD635" i="6"/>
  <c r="F635" i="6" s="1"/>
  <c r="AC635" i="6" s="1"/>
  <c r="AE635" i="6" s="1"/>
  <c r="AA636" i="6"/>
  <c r="AA637" i="6" s="1"/>
  <c r="AA638" i="6" s="1"/>
  <c r="AA639" i="6" s="1"/>
  <c r="AA640" i="6" s="1"/>
  <c r="AA641" i="6" s="1"/>
  <c r="Y744" i="6"/>
  <c r="AD103" i="6"/>
  <c r="AB109" i="6"/>
  <c r="AA476" i="6"/>
  <c r="AA477" i="6" s="1"/>
  <c r="AA478" i="6" s="1"/>
  <c r="AA479" i="6" s="1"/>
  <c r="AA480" i="6" s="1"/>
  <c r="AA481" i="6" s="1"/>
  <c r="AD475" i="6"/>
  <c r="AE475" i="6" s="1"/>
  <c r="AB493" i="6"/>
  <c r="AB494" i="6"/>
  <c r="AD488" i="6"/>
  <c r="AE488" i="6" s="1"/>
  <c r="AB107" i="6"/>
  <c r="Y737" i="6"/>
  <c r="F93" i="6"/>
  <c r="AE93" i="6"/>
  <c r="AB643" i="6"/>
  <c r="AD637" i="6"/>
  <c r="F637" i="6" s="1"/>
  <c r="AC637" i="6" s="1"/>
  <c r="AE637" i="6" s="1"/>
  <c r="AB102" i="6"/>
  <c r="AD96" i="6"/>
  <c r="AD794" i="6"/>
  <c r="AE794" i="6" s="1"/>
  <c r="AB800" i="6"/>
  <c r="F94" i="6"/>
  <c r="AE94" i="6"/>
  <c r="F90" i="6"/>
  <c r="AE90" i="6"/>
  <c r="AD639" i="6"/>
  <c r="F639" i="6" s="1"/>
  <c r="AC639" i="6" s="1"/>
  <c r="AE639" i="6" s="1"/>
  <c r="AB645" i="6"/>
  <c r="AB489" i="6"/>
  <c r="AD483" i="6"/>
  <c r="AE483" i="6" s="1"/>
  <c r="AD789" i="6"/>
  <c r="AE789" i="6" s="1"/>
  <c r="AB795" i="6"/>
  <c r="AD99" i="6"/>
  <c r="AB105" i="6"/>
  <c r="AB803" i="6"/>
  <c r="AD797" i="6"/>
  <c r="AE797" i="6" s="1"/>
  <c r="F89" i="6"/>
  <c r="AE89" i="6"/>
  <c r="Y912" i="6" l="1"/>
  <c r="O776" i="6"/>
  <c r="K776" i="6"/>
  <c r="J776" i="6"/>
  <c r="M776" i="6"/>
  <c r="L776" i="6"/>
  <c r="R777" i="6"/>
  <c r="R778" i="6" s="1"/>
  <c r="M628" i="6"/>
  <c r="L628" i="6"/>
  <c r="O628" i="6"/>
  <c r="K628" i="6"/>
  <c r="N628" i="6"/>
  <c r="J628" i="6"/>
  <c r="R629" i="6"/>
  <c r="L463" i="6"/>
  <c r="O463" i="6"/>
  <c r="K463" i="6"/>
  <c r="N463" i="6"/>
  <c r="J463" i="6"/>
  <c r="M463" i="6"/>
  <c r="R464" i="6"/>
  <c r="Y368" i="6"/>
  <c r="O330" i="6"/>
  <c r="K330" i="6"/>
  <c r="N330" i="6"/>
  <c r="J330" i="6"/>
  <c r="M330" i="6"/>
  <c r="R331" i="6"/>
  <c r="L330" i="6"/>
  <c r="R51" i="6"/>
  <c r="L50" i="6"/>
  <c r="O50" i="6"/>
  <c r="O45" i="6" s="1"/>
  <c r="K50" i="6"/>
  <c r="K45" i="6" s="1"/>
  <c r="N50" i="6"/>
  <c r="N45" i="6" s="1"/>
  <c r="J50" i="6"/>
  <c r="J45" i="6" s="1"/>
  <c r="M50" i="6"/>
  <c r="M45" i="6" s="1"/>
  <c r="S681" i="11"/>
  <c r="S682" i="11" s="1"/>
  <c r="S683" i="11" s="1"/>
  <c r="S684" i="11" s="1"/>
  <c r="S685" i="11" s="1"/>
  <c r="R680" i="11"/>
  <c r="T680" i="11" s="1"/>
  <c r="T545" i="11"/>
  <c r="S546" i="11"/>
  <c r="S547" i="11" s="1"/>
  <c r="S548" i="11" s="1"/>
  <c r="S549" i="11" s="1"/>
  <c r="S550" i="11" s="1"/>
  <c r="R550" i="11" s="1"/>
  <c r="S373" i="11"/>
  <c r="S374" i="11" s="1"/>
  <c r="S375" i="11" s="1"/>
  <c r="S376" i="11" s="1"/>
  <c r="S377" i="11" s="1"/>
  <c r="R377" i="11" s="1"/>
  <c r="T372" i="11"/>
  <c r="R284" i="11"/>
  <c r="T284" i="11" s="1"/>
  <c r="S285" i="11"/>
  <c r="S286" i="11" s="1"/>
  <c r="S287" i="11" s="1"/>
  <c r="S288" i="11" s="1"/>
  <c r="R69" i="11"/>
  <c r="T69" i="11" s="1"/>
  <c r="S70" i="11"/>
  <c r="S71" i="11" s="1"/>
  <c r="S72" i="11" s="1"/>
  <c r="S73" i="11" s="1"/>
  <c r="S74" i="11" s="1"/>
  <c r="Y970" i="6"/>
  <c r="AB491" i="6"/>
  <c r="AD485" i="6"/>
  <c r="AE485" i="6" s="1"/>
  <c r="Y396" i="6"/>
  <c r="Y919" i="6"/>
  <c r="AD101" i="6"/>
  <c r="AA102" i="6"/>
  <c r="AB111" i="6"/>
  <c r="AD105" i="6"/>
  <c r="Y304" i="6"/>
  <c r="AD795" i="6"/>
  <c r="AE795" i="6" s="1"/>
  <c r="AB801" i="6"/>
  <c r="AB115" i="6"/>
  <c r="AD109" i="6"/>
  <c r="AA794" i="6"/>
  <c r="AA795" i="6" s="1"/>
  <c r="AA796" i="6" s="1"/>
  <c r="AA797" i="6" s="1"/>
  <c r="AA798" i="6" s="1"/>
  <c r="AA799" i="6" s="1"/>
  <c r="AB799" i="6"/>
  <c r="AD793" i="6"/>
  <c r="AE793" i="6" s="1"/>
  <c r="F104" i="6"/>
  <c r="AE104" i="6"/>
  <c r="AB498" i="6"/>
  <c r="AD492" i="6"/>
  <c r="AE492" i="6" s="1"/>
  <c r="Y745" i="6"/>
  <c r="F100" i="6"/>
  <c r="AE100" i="6"/>
  <c r="AB660" i="6"/>
  <c r="AD654" i="6"/>
  <c r="F654" i="6" s="1"/>
  <c r="AC654" i="6" s="1"/>
  <c r="AE654" i="6" s="1"/>
  <c r="F99" i="6"/>
  <c r="AE99" i="6"/>
  <c r="Y975" i="6"/>
  <c r="AB651" i="6"/>
  <c r="AD645" i="6"/>
  <c r="F645" i="6" s="1"/>
  <c r="AC645" i="6" s="1"/>
  <c r="AE645" i="6" s="1"/>
  <c r="AB809" i="6"/>
  <c r="AD803" i="6"/>
  <c r="AE803" i="6" s="1"/>
  <c r="AD489" i="6"/>
  <c r="AE489" i="6" s="1"/>
  <c r="AB495" i="6"/>
  <c r="AB806" i="6"/>
  <c r="AD800" i="6"/>
  <c r="AE800" i="6" s="1"/>
  <c r="F96" i="6"/>
  <c r="AE96" i="6"/>
  <c r="AB647" i="6"/>
  <c r="AD641" i="6"/>
  <c r="F641" i="6" s="1"/>
  <c r="AC641" i="6" s="1"/>
  <c r="AE641" i="6" s="1"/>
  <c r="AA642" i="6"/>
  <c r="AA643" i="6" s="1"/>
  <c r="AA644" i="6" s="1"/>
  <c r="AA645" i="6" s="1"/>
  <c r="AA646" i="6" s="1"/>
  <c r="AA647" i="6" s="1"/>
  <c r="AB116" i="6"/>
  <c r="AD110" i="6"/>
  <c r="Y591" i="6"/>
  <c r="AB112" i="6"/>
  <c r="AD106" i="6"/>
  <c r="AB108" i="6"/>
  <c r="AD102" i="6"/>
  <c r="AA103" i="6"/>
  <c r="AA104" i="6" s="1"/>
  <c r="AA105" i="6" s="1"/>
  <c r="AA106" i="6" s="1"/>
  <c r="AA107" i="6" s="1"/>
  <c r="AB649" i="6"/>
  <c r="AD643" i="6"/>
  <c r="F643" i="6" s="1"/>
  <c r="AC643" i="6" s="1"/>
  <c r="AE643" i="6" s="1"/>
  <c r="AB113" i="6"/>
  <c r="AB500" i="6"/>
  <c r="AD494" i="6"/>
  <c r="AE494" i="6" s="1"/>
  <c r="AB499" i="6"/>
  <c r="F103" i="6"/>
  <c r="AE103" i="6"/>
  <c r="AB808" i="6"/>
  <c r="AD802" i="6"/>
  <c r="AE802" i="6" s="1"/>
  <c r="AD496" i="6"/>
  <c r="AE496" i="6" s="1"/>
  <c r="AB502" i="6"/>
  <c r="AB810" i="6"/>
  <c r="AD804" i="6"/>
  <c r="AE804" i="6" s="1"/>
  <c r="AD656" i="6"/>
  <c r="F656" i="6" s="1"/>
  <c r="AC656" i="6" s="1"/>
  <c r="AE656" i="6" s="1"/>
  <c r="AB662" i="6"/>
  <c r="Y598" i="6"/>
  <c r="F95" i="6"/>
  <c r="AE95" i="6"/>
  <c r="AD481" i="6"/>
  <c r="AE481" i="6" s="1"/>
  <c r="AA482" i="6"/>
  <c r="AA483" i="6" s="1"/>
  <c r="AA484" i="6" s="1"/>
  <c r="AA485" i="6" s="1"/>
  <c r="AA486" i="6" s="1"/>
  <c r="AA487" i="6" s="1"/>
  <c r="Y436" i="6"/>
  <c r="AB664" i="6"/>
  <c r="AD658" i="6"/>
  <c r="F658" i="6" s="1"/>
  <c r="AC658" i="6" s="1"/>
  <c r="AE658" i="6" s="1"/>
  <c r="Y947" i="6" l="1"/>
  <c r="O778" i="6"/>
  <c r="O773" i="6" s="1"/>
  <c r="K778" i="6"/>
  <c r="K773" i="6" s="1"/>
  <c r="N778" i="6"/>
  <c r="N773" i="6" s="1"/>
  <c r="J778" i="6"/>
  <c r="J773" i="6" s="1"/>
  <c r="M778" i="6"/>
  <c r="M773" i="6" s="1"/>
  <c r="L778" i="6"/>
  <c r="L773" i="6" s="1"/>
  <c r="R779" i="6"/>
  <c r="R780" i="6" s="1"/>
  <c r="O629" i="6"/>
  <c r="K629" i="6"/>
  <c r="N629" i="6"/>
  <c r="J629" i="6"/>
  <c r="M629" i="6"/>
  <c r="L629" i="6"/>
  <c r="R630" i="6"/>
  <c r="J464" i="6"/>
  <c r="M464" i="6"/>
  <c r="L464" i="6"/>
  <c r="O464" i="6"/>
  <c r="K464" i="6"/>
  <c r="R465" i="6"/>
  <c r="R466" i="6" s="1"/>
  <c r="Y369" i="6"/>
  <c r="Y330" i="6"/>
  <c r="M331" i="6"/>
  <c r="L331" i="6"/>
  <c r="R332" i="6"/>
  <c r="O331" i="6"/>
  <c r="K331" i="6"/>
  <c r="N331" i="6"/>
  <c r="J331" i="6"/>
  <c r="Y50" i="6"/>
  <c r="L45" i="6"/>
  <c r="R52" i="6"/>
  <c r="R685" i="11"/>
  <c r="T685" i="11" s="1"/>
  <c r="S686" i="11"/>
  <c r="S687" i="11" s="1"/>
  <c r="S688" i="11" s="1"/>
  <c r="S689" i="11" s="1"/>
  <c r="S690" i="11" s="1"/>
  <c r="T550" i="11"/>
  <c r="S551" i="11"/>
  <c r="S552" i="11" s="1"/>
  <c r="S553" i="11" s="1"/>
  <c r="S554" i="11" s="1"/>
  <c r="S555" i="11" s="1"/>
  <c r="R555" i="11" s="1"/>
  <c r="T377" i="11"/>
  <c r="S378" i="11"/>
  <c r="S379" i="11" s="1"/>
  <c r="S380" i="11" s="1"/>
  <c r="S381" i="11" s="1"/>
  <c r="S382" i="11" s="1"/>
  <c r="R382" i="11" s="1"/>
  <c r="R74" i="11"/>
  <c r="T74" i="11" s="1"/>
  <c r="S75" i="11"/>
  <c r="S76" i="11" s="1"/>
  <c r="S77" i="11" s="1"/>
  <c r="S78" i="11" s="1"/>
  <c r="S79" i="11" s="1"/>
  <c r="Y972" i="6"/>
  <c r="AB497" i="6"/>
  <c r="AD491" i="6"/>
  <c r="AE491" i="6" s="1"/>
  <c r="Y398" i="6"/>
  <c r="Y599" i="6"/>
  <c r="Y920" i="6"/>
  <c r="AD107" i="6"/>
  <c r="AA108" i="6"/>
  <c r="AA109" i="6" s="1"/>
  <c r="AA110" i="6" s="1"/>
  <c r="AA111" i="6" s="1"/>
  <c r="AA112" i="6" s="1"/>
  <c r="AA113" i="6" s="1"/>
  <c r="Y438" i="6"/>
  <c r="AB670" i="6"/>
  <c r="AD664" i="6"/>
  <c r="F664" i="6" s="1"/>
  <c r="AC664" i="6" s="1"/>
  <c r="AE664" i="6" s="1"/>
  <c r="AA488" i="6"/>
  <c r="AA489" i="6" s="1"/>
  <c r="AA490" i="6" s="1"/>
  <c r="AA491" i="6" s="1"/>
  <c r="AA492" i="6" s="1"/>
  <c r="AA493" i="6" s="1"/>
  <c r="AD487" i="6"/>
  <c r="AE487" i="6" s="1"/>
  <c r="AD500" i="6"/>
  <c r="AE500" i="6" s="1"/>
  <c r="AB506" i="6"/>
  <c r="F102" i="6"/>
  <c r="AE102" i="6"/>
  <c r="Y306" i="6"/>
  <c r="F106" i="6"/>
  <c r="AE106" i="6"/>
  <c r="AB812" i="6"/>
  <c r="AD806" i="6"/>
  <c r="AE806" i="6" s="1"/>
  <c r="Y976" i="6"/>
  <c r="AB805" i="6"/>
  <c r="AA800" i="6"/>
  <c r="AA801" i="6" s="1"/>
  <c r="AA802" i="6" s="1"/>
  <c r="AA803" i="6" s="1"/>
  <c r="AA804" i="6" s="1"/>
  <c r="AA805" i="6" s="1"/>
  <c r="AD799" i="6"/>
  <c r="AE799" i="6" s="1"/>
  <c r="AD115" i="6"/>
  <c r="AB121" i="6"/>
  <c r="F105" i="6"/>
  <c r="AE105" i="6"/>
  <c r="AD502" i="6"/>
  <c r="AE502" i="6" s="1"/>
  <c r="AB508" i="6"/>
  <c r="AB814" i="6"/>
  <c r="AD808" i="6"/>
  <c r="AE808" i="6" s="1"/>
  <c r="AB505" i="6"/>
  <c r="AB119" i="6"/>
  <c r="AB114" i="6"/>
  <c r="AD108" i="6"/>
  <c r="AB118" i="6"/>
  <c r="AD112" i="6"/>
  <c r="F110" i="6"/>
  <c r="AE110" i="6"/>
  <c r="AA648" i="6"/>
  <c r="AA649" i="6" s="1"/>
  <c r="AA650" i="6" s="1"/>
  <c r="AA651" i="6" s="1"/>
  <c r="AA652" i="6" s="1"/>
  <c r="AA653" i="6" s="1"/>
  <c r="AB653" i="6"/>
  <c r="AD647" i="6"/>
  <c r="F647" i="6" s="1"/>
  <c r="AC647" i="6" s="1"/>
  <c r="AE647" i="6" s="1"/>
  <c r="AB815" i="6"/>
  <c r="AD809" i="6"/>
  <c r="AE809" i="6" s="1"/>
  <c r="AB666" i="6"/>
  <c r="AD660" i="6"/>
  <c r="F660" i="6" s="1"/>
  <c r="AC660" i="6" s="1"/>
  <c r="AE660" i="6" s="1"/>
  <c r="AD111" i="6"/>
  <c r="AB117" i="6"/>
  <c r="Y431" i="6"/>
  <c r="Y746" i="6"/>
  <c r="AB655" i="6"/>
  <c r="AD649" i="6"/>
  <c r="F649" i="6" s="1"/>
  <c r="AC649" i="6" s="1"/>
  <c r="AE649" i="6" s="1"/>
  <c r="AB122" i="6"/>
  <c r="AD116" i="6"/>
  <c r="AB504" i="6"/>
  <c r="AD498" i="6"/>
  <c r="AE498" i="6" s="1"/>
  <c r="Y299" i="6"/>
  <c r="AB668" i="6"/>
  <c r="AD662" i="6"/>
  <c r="F662" i="6" s="1"/>
  <c r="AC662" i="6" s="1"/>
  <c r="AE662" i="6" s="1"/>
  <c r="AB816" i="6"/>
  <c r="AD810" i="6"/>
  <c r="AE810" i="6" s="1"/>
  <c r="AD495" i="6"/>
  <c r="AE495" i="6" s="1"/>
  <c r="AB501" i="6"/>
  <c r="AB657" i="6"/>
  <c r="AD651" i="6"/>
  <c r="F651" i="6" s="1"/>
  <c r="AC651" i="6" s="1"/>
  <c r="AE651" i="6" s="1"/>
  <c r="F109" i="6"/>
  <c r="AE109" i="6"/>
  <c r="AD801" i="6"/>
  <c r="AE801" i="6" s="1"/>
  <c r="AB807" i="6"/>
  <c r="F101" i="6"/>
  <c r="AE101" i="6"/>
  <c r="Y967" i="6" l="1"/>
  <c r="Y942" i="6"/>
  <c r="O780" i="6"/>
  <c r="K780" i="6"/>
  <c r="N780" i="6"/>
  <c r="J780" i="6"/>
  <c r="M780" i="6"/>
  <c r="L780" i="6"/>
  <c r="R781" i="6"/>
  <c r="M630" i="6"/>
  <c r="L630" i="6"/>
  <c r="O630" i="6"/>
  <c r="K630" i="6"/>
  <c r="N630" i="6"/>
  <c r="J630" i="6"/>
  <c r="R631" i="6"/>
  <c r="R632" i="6" s="1"/>
  <c r="N466" i="6"/>
  <c r="N461" i="6" s="1"/>
  <c r="J466" i="6"/>
  <c r="J461" i="6" s="1"/>
  <c r="M466" i="6"/>
  <c r="M461" i="6" s="1"/>
  <c r="L466" i="6"/>
  <c r="L461" i="6" s="1"/>
  <c r="O466" i="6"/>
  <c r="O461" i="6" s="1"/>
  <c r="K466" i="6"/>
  <c r="K461" i="6" s="1"/>
  <c r="R467" i="6"/>
  <c r="R468" i="6" s="1"/>
  <c r="O332" i="6"/>
  <c r="K332" i="6"/>
  <c r="R333" i="6"/>
  <c r="R334" i="6" s="1"/>
  <c r="N332" i="6"/>
  <c r="J332" i="6"/>
  <c r="M332" i="6"/>
  <c r="L332" i="6"/>
  <c r="Y331" i="6"/>
  <c r="Y45" i="6"/>
  <c r="R53" i="6"/>
  <c r="L52" i="6"/>
  <c r="O52" i="6"/>
  <c r="J52" i="6"/>
  <c r="N52" i="6"/>
  <c r="M52" i="6"/>
  <c r="K52" i="6"/>
  <c r="S691" i="11"/>
  <c r="S692" i="11" s="1"/>
  <c r="S693" i="11" s="1"/>
  <c r="S694" i="11" s="1"/>
  <c r="S695" i="11" s="1"/>
  <c r="R690" i="11"/>
  <c r="T690" i="11" s="1"/>
  <c r="T555" i="11"/>
  <c r="S556" i="11"/>
  <c r="S557" i="11" s="1"/>
  <c r="S558" i="11" s="1"/>
  <c r="S559" i="11" s="1"/>
  <c r="S560" i="11" s="1"/>
  <c r="R560" i="11" s="1"/>
  <c r="T382" i="11"/>
  <c r="S383" i="11"/>
  <c r="S384" i="11" s="1"/>
  <c r="S385" i="11" s="1"/>
  <c r="S386" i="11" s="1"/>
  <c r="S387" i="11" s="1"/>
  <c r="R387" i="11" s="1"/>
  <c r="R79" i="11"/>
  <c r="T79" i="11" s="1"/>
  <c r="S80" i="11"/>
  <c r="S81" i="11" s="1"/>
  <c r="S82" i="11" s="1"/>
  <c r="S83" i="11" s="1"/>
  <c r="S84" i="11" s="1"/>
  <c r="AB503" i="6"/>
  <c r="AD497" i="6"/>
  <c r="AE497" i="6" s="1"/>
  <c r="Y748" i="6"/>
  <c r="Y371" i="6"/>
  <c r="Y393" i="6"/>
  <c r="Y921" i="6"/>
  <c r="Y307" i="6"/>
  <c r="Y439" i="6"/>
  <c r="AD113" i="6"/>
  <c r="AA114" i="6"/>
  <c r="AA115" i="6" s="1"/>
  <c r="AA116" i="6" s="1"/>
  <c r="AA117" i="6" s="1"/>
  <c r="AA118" i="6" s="1"/>
  <c r="AA119" i="6" s="1"/>
  <c r="Y978" i="6"/>
  <c r="AB813" i="6"/>
  <c r="AD807" i="6"/>
  <c r="AE807" i="6" s="1"/>
  <c r="AB674" i="6"/>
  <c r="AD668" i="6"/>
  <c r="F668" i="6" s="1"/>
  <c r="AC668" i="6" s="1"/>
  <c r="AE668" i="6" s="1"/>
  <c r="AB510" i="6"/>
  <c r="AB516" i="6" s="1"/>
  <c r="AB522" i="6" s="1"/>
  <c r="AB552" i="6" s="1"/>
  <c r="AD504" i="6"/>
  <c r="AE504" i="6" s="1"/>
  <c r="AD655" i="6"/>
  <c r="F655" i="6" s="1"/>
  <c r="AC655" i="6" s="1"/>
  <c r="AE655" i="6" s="1"/>
  <c r="AB661" i="6"/>
  <c r="AB123" i="6"/>
  <c r="AD117" i="6"/>
  <c r="AD666" i="6"/>
  <c r="F666" i="6" s="1"/>
  <c r="AC666" i="6" s="1"/>
  <c r="AE666" i="6" s="1"/>
  <c r="AB672" i="6"/>
  <c r="AB821" i="6"/>
  <c r="AD815" i="6"/>
  <c r="AE815" i="6" s="1"/>
  <c r="AB127" i="6"/>
  <c r="AD121" i="6"/>
  <c r="AD670" i="6"/>
  <c r="F670" i="6" s="1"/>
  <c r="AC670" i="6" s="1"/>
  <c r="AE670" i="6" s="1"/>
  <c r="AB676" i="6"/>
  <c r="AB822" i="6"/>
  <c r="AD816" i="6"/>
  <c r="AE816" i="6" s="1"/>
  <c r="F108" i="6"/>
  <c r="AE108" i="6"/>
  <c r="AB511" i="6"/>
  <c r="AB517" i="6" s="1"/>
  <c r="AB523" i="6" s="1"/>
  <c r="AB553" i="6" s="1"/>
  <c r="AD508" i="6"/>
  <c r="AE508" i="6" s="1"/>
  <c r="AB514" i="6"/>
  <c r="AA806" i="6"/>
  <c r="AA807" i="6" s="1"/>
  <c r="AA808" i="6" s="1"/>
  <c r="AA809" i="6" s="1"/>
  <c r="AA810" i="6" s="1"/>
  <c r="AA811" i="6" s="1"/>
  <c r="AD805" i="6"/>
  <c r="AE805" i="6" s="1"/>
  <c r="AB811" i="6"/>
  <c r="AD812" i="6"/>
  <c r="AE812" i="6" s="1"/>
  <c r="AB818" i="6"/>
  <c r="AA494" i="6"/>
  <c r="AA495" i="6" s="1"/>
  <c r="AA496" i="6" s="1"/>
  <c r="AA497" i="6" s="1"/>
  <c r="AA498" i="6" s="1"/>
  <c r="AA499" i="6" s="1"/>
  <c r="AD493" i="6"/>
  <c r="AE493" i="6" s="1"/>
  <c r="F107" i="6"/>
  <c r="AE107" i="6"/>
  <c r="AB663" i="6"/>
  <c r="AD657" i="6"/>
  <c r="F657" i="6" s="1"/>
  <c r="AC657" i="6" s="1"/>
  <c r="AE657" i="6" s="1"/>
  <c r="AD501" i="6"/>
  <c r="AE501" i="6" s="1"/>
  <c r="AB507" i="6"/>
  <c r="Y600" i="6"/>
  <c r="F116" i="6"/>
  <c r="AE116" i="6"/>
  <c r="F111" i="6"/>
  <c r="AE111" i="6"/>
  <c r="AB659" i="6"/>
  <c r="AD653" i="6"/>
  <c r="F653" i="6" s="1"/>
  <c r="AC653" i="6" s="1"/>
  <c r="AE653" i="6" s="1"/>
  <c r="AA654" i="6"/>
  <c r="AA655" i="6" s="1"/>
  <c r="AA656" i="6" s="1"/>
  <c r="AA657" i="6" s="1"/>
  <c r="AA658" i="6" s="1"/>
  <c r="AA659" i="6" s="1"/>
  <c r="F112" i="6"/>
  <c r="AE112" i="6"/>
  <c r="AB120" i="6"/>
  <c r="AD114" i="6"/>
  <c r="AB125" i="6"/>
  <c r="F115" i="6"/>
  <c r="AE115" i="6"/>
  <c r="AD506" i="6"/>
  <c r="AE506" i="6" s="1"/>
  <c r="AB512" i="6"/>
  <c r="AB518" i="6" s="1"/>
  <c r="AB524" i="6" s="1"/>
  <c r="AB554" i="6" s="1"/>
  <c r="AD122" i="6"/>
  <c r="AB128" i="6"/>
  <c r="AB124" i="6"/>
  <c r="AD118" i="6"/>
  <c r="AB820" i="6"/>
  <c r="AD814" i="6"/>
  <c r="AE814" i="6" s="1"/>
  <c r="M781" i="6" l="1"/>
  <c r="L781" i="6"/>
  <c r="O781" i="6"/>
  <c r="K781" i="6"/>
  <c r="N781" i="6"/>
  <c r="J781" i="6"/>
  <c r="R782" i="6"/>
  <c r="Y743" i="6"/>
  <c r="M632" i="6"/>
  <c r="M627" i="6" s="1"/>
  <c r="L632" i="6"/>
  <c r="L627" i="6" s="1"/>
  <c r="O632" i="6"/>
  <c r="O627" i="6" s="1"/>
  <c r="K632" i="6"/>
  <c r="K627" i="6" s="1"/>
  <c r="N632" i="6"/>
  <c r="N627" i="6" s="1"/>
  <c r="J632" i="6"/>
  <c r="J627" i="6" s="1"/>
  <c r="R633" i="6"/>
  <c r="R634" i="6" s="1"/>
  <c r="N468" i="6"/>
  <c r="J468" i="6"/>
  <c r="M468" i="6"/>
  <c r="L468" i="6"/>
  <c r="O468" i="6"/>
  <c r="K468" i="6"/>
  <c r="R469" i="6"/>
  <c r="Y366" i="6"/>
  <c r="Y332" i="6"/>
  <c r="O334" i="6"/>
  <c r="O329" i="6" s="1"/>
  <c r="K334" i="6"/>
  <c r="K329" i="6" s="1"/>
  <c r="N334" i="6"/>
  <c r="N329" i="6" s="1"/>
  <c r="J334" i="6"/>
  <c r="J329" i="6" s="1"/>
  <c r="M334" i="6"/>
  <c r="M329" i="6" s="1"/>
  <c r="R335" i="6"/>
  <c r="R336" i="6" s="1"/>
  <c r="L334" i="6"/>
  <c r="Y52" i="6"/>
  <c r="R54" i="6"/>
  <c r="N53" i="6"/>
  <c r="J53" i="6"/>
  <c r="O53" i="6"/>
  <c r="K53" i="6"/>
  <c r="M53" i="6"/>
  <c r="L53" i="6"/>
  <c r="S696" i="11"/>
  <c r="S697" i="11" s="1"/>
  <c r="S698" i="11" s="1"/>
  <c r="S699" i="11" s="1"/>
  <c r="S700" i="11" s="1"/>
  <c r="R695" i="11"/>
  <c r="T695" i="11" s="1"/>
  <c r="T560" i="11"/>
  <c r="S561" i="11"/>
  <c r="S562" i="11" s="1"/>
  <c r="S563" i="11" s="1"/>
  <c r="S564" i="11" s="1"/>
  <c r="S565" i="11" s="1"/>
  <c r="R565" i="11" s="1"/>
  <c r="T387" i="11"/>
  <c r="S388" i="11"/>
  <c r="S389" i="11" s="1"/>
  <c r="S390" i="11" s="1"/>
  <c r="S391" i="11" s="1"/>
  <c r="S392" i="11" s="1"/>
  <c r="R392" i="11" s="1"/>
  <c r="R84" i="11"/>
  <c r="T84" i="11" s="1"/>
  <c r="S85" i="11"/>
  <c r="S86" i="11" s="1"/>
  <c r="S87" i="11" s="1"/>
  <c r="S88" i="11" s="1"/>
  <c r="S89" i="11" s="1"/>
  <c r="AD552" i="6"/>
  <c r="AE552" i="6" s="1"/>
  <c r="AD554" i="6"/>
  <c r="AE554" i="6" s="1"/>
  <c r="AB542" i="6"/>
  <c r="AD542" i="6" s="1"/>
  <c r="AE542" i="6" s="1"/>
  <c r="AB548" i="6"/>
  <c r="AB541" i="6"/>
  <c r="AB547" i="6"/>
  <c r="AB540" i="6"/>
  <c r="AD540" i="6" s="1"/>
  <c r="AE540" i="6" s="1"/>
  <c r="AB546" i="6"/>
  <c r="AB530" i="6"/>
  <c r="AB560" i="6" s="1"/>
  <c r="AD560" i="6" s="1"/>
  <c r="AE560" i="6" s="1"/>
  <c r="AB536" i="6"/>
  <c r="AB529" i="6"/>
  <c r="AB559" i="6" s="1"/>
  <c r="AB535" i="6"/>
  <c r="AB528" i="6"/>
  <c r="AB558" i="6" s="1"/>
  <c r="AD558" i="6" s="1"/>
  <c r="AE558" i="6" s="1"/>
  <c r="AB534" i="6"/>
  <c r="AD524" i="6"/>
  <c r="AE524" i="6" s="1"/>
  <c r="AD522" i="6"/>
  <c r="AE522" i="6" s="1"/>
  <c r="AD518" i="6"/>
  <c r="AE518" i="6" s="1"/>
  <c r="AB520" i="6"/>
  <c r="AD516" i="6"/>
  <c r="AE516" i="6" s="1"/>
  <c r="AD503" i="6"/>
  <c r="AE503" i="6" s="1"/>
  <c r="AB509" i="6"/>
  <c r="Y923" i="6"/>
  <c r="Y440" i="6"/>
  <c r="Y602" i="6"/>
  <c r="Y750" i="6"/>
  <c r="AD119" i="6"/>
  <c r="AA120" i="6"/>
  <c r="AA121" i="6" s="1"/>
  <c r="AA122" i="6" s="1"/>
  <c r="AA123" i="6" s="1"/>
  <c r="AA124" i="6" s="1"/>
  <c r="AA125" i="6" s="1"/>
  <c r="AD820" i="6"/>
  <c r="AE820" i="6" s="1"/>
  <c r="AB826" i="6"/>
  <c r="AB130" i="6"/>
  <c r="AD124" i="6"/>
  <c r="F122" i="6"/>
  <c r="AE122" i="6"/>
  <c r="F114" i="6"/>
  <c r="AE114" i="6"/>
  <c r="AA812" i="6"/>
  <c r="AA813" i="6" s="1"/>
  <c r="AA814" i="6" s="1"/>
  <c r="AA815" i="6" s="1"/>
  <c r="AA816" i="6" s="1"/>
  <c r="AA817" i="6" s="1"/>
  <c r="AB817" i="6"/>
  <c r="AD811" i="6"/>
  <c r="AE811" i="6" s="1"/>
  <c r="AB133" i="6"/>
  <c r="AD127" i="6"/>
  <c r="AB678" i="6"/>
  <c r="AD672" i="6"/>
  <c r="F672" i="6" s="1"/>
  <c r="AC672" i="6" s="1"/>
  <c r="AE672" i="6" s="1"/>
  <c r="F117" i="6"/>
  <c r="AE117" i="6"/>
  <c r="AB564" i="6"/>
  <c r="AD510" i="6"/>
  <c r="AE510" i="6" s="1"/>
  <c r="AD822" i="6"/>
  <c r="AE822" i="6" s="1"/>
  <c r="AB828" i="6"/>
  <c r="AB129" i="6"/>
  <c r="AD123" i="6"/>
  <c r="AD128" i="6"/>
  <c r="AB134" i="6"/>
  <c r="AB131" i="6"/>
  <c r="AB665" i="6"/>
  <c r="AA660" i="6"/>
  <c r="AA661" i="6" s="1"/>
  <c r="AA662" i="6" s="1"/>
  <c r="AA663" i="6" s="1"/>
  <c r="AA664" i="6" s="1"/>
  <c r="AA665" i="6" s="1"/>
  <c r="AD659" i="6"/>
  <c r="F659" i="6" s="1"/>
  <c r="AC659" i="6" s="1"/>
  <c r="AE659" i="6" s="1"/>
  <c r="AD818" i="6"/>
  <c r="AE818" i="6" s="1"/>
  <c r="AB824" i="6"/>
  <c r="AB819" i="6"/>
  <c r="AD813" i="6"/>
  <c r="AE813" i="6" s="1"/>
  <c r="AB126" i="6"/>
  <c r="AD120" i="6"/>
  <c r="F118" i="6"/>
  <c r="AE118" i="6"/>
  <c r="AD512" i="6"/>
  <c r="AE512" i="6" s="1"/>
  <c r="AD507" i="6"/>
  <c r="AE507" i="6" s="1"/>
  <c r="AB513" i="6"/>
  <c r="AB519" i="6" s="1"/>
  <c r="AB525" i="6" s="1"/>
  <c r="AB555" i="6" s="1"/>
  <c r="AB669" i="6"/>
  <c r="AD663" i="6"/>
  <c r="F663" i="6" s="1"/>
  <c r="AC663" i="6" s="1"/>
  <c r="AE663" i="6" s="1"/>
  <c r="AA500" i="6"/>
  <c r="AA501" i="6" s="1"/>
  <c r="AA502" i="6" s="1"/>
  <c r="AA503" i="6" s="1"/>
  <c r="AA504" i="6" s="1"/>
  <c r="AA505" i="6" s="1"/>
  <c r="AD499" i="6"/>
  <c r="AE499" i="6" s="1"/>
  <c r="AD514" i="6"/>
  <c r="AE514" i="6" s="1"/>
  <c r="AB682" i="6"/>
  <c r="AD676" i="6"/>
  <c r="F676" i="6" s="1"/>
  <c r="AC676" i="6" s="1"/>
  <c r="AE676" i="6" s="1"/>
  <c r="Y308" i="6"/>
  <c r="F121" i="6"/>
  <c r="AE121" i="6"/>
  <c r="AB827" i="6"/>
  <c r="AD821" i="6"/>
  <c r="AE821" i="6" s="1"/>
  <c r="AB667" i="6"/>
  <c r="AD661" i="6"/>
  <c r="F661" i="6" s="1"/>
  <c r="AC661" i="6" s="1"/>
  <c r="AE661" i="6" s="1"/>
  <c r="AD674" i="6"/>
  <c r="F674" i="6" s="1"/>
  <c r="AC674" i="6" s="1"/>
  <c r="AE674" i="6" s="1"/>
  <c r="AB680" i="6"/>
  <c r="Y973" i="6"/>
  <c r="F113" i="6"/>
  <c r="AE113" i="6"/>
  <c r="Y918" i="6" l="1"/>
  <c r="O782" i="6"/>
  <c r="K782" i="6"/>
  <c r="N782" i="6"/>
  <c r="J782" i="6"/>
  <c r="M782" i="6"/>
  <c r="L782" i="6"/>
  <c r="R783" i="6"/>
  <c r="R784" i="6" s="1"/>
  <c r="M634" i="6"/>
  <c r="L634" i="6"/>
  <c r="O634" i="6"/>
  <c r="K634" i="6"/>
  <c r="N634" i="6"/>
  <c r="J634" i="6"/>
  <c r="R635" i="6"/>
  <c r="L469" i="6"/>
  <c r="O469" i="6"/>
  <c r="K469" i="6"/>
  <c r="N469" i="6"/>
  <c r="J469" i="6"/>
  <c r="M469" i="6"/>
  <c r="R470" i="6"/>
  <c r="Y334" i="6"/>
  <c r="L329" i="6"/>
  <c r="Y329" i="6" s="1"/>
  <c r="N336" i="6"/>
  <c r="J336" i="6"/>
  <c r="R337" i="6"/>
  <c r="M336" i="6"/>
  <c r="L336" i="6"/>
  <c r="O336" i="6"/>
  <c r="K336" i="6"/>
  <c r="Y53" i="6"/>
  <c r="R55" i="6"/>
  <c r="L54" i="6"/>
  <c r="M54" i="6"/>
  <c r="K54" i="6"/>
  <c r="J54" i="6"/>
  <c r="O54" i="6"/>
  <c r="N54" i="6"/>
  <c r="S701" i="11"/>
  <c r="S702" i="11" s="1"/>
  <c r="S703" i="11" s="1"/>
  <c r="S704" i="11" s="1"/>
  <c r="S705" i="11" s="1"/>
  <c r="R700" i="11"/>
  <c r="T700" i="11" s="1"/>
  <c r="T565" i="11"/>
  <c r="S566" i="11"/>
  <c r="S567" i="11" s="1"/>
  <c r="S568" i="11" s="1"/>
  <c r="S569" i="11" s="1"/>
  <c r="S570" i="11" s="1"/>
  <c r="R570" i="11" s="1"/>
  <c r="T392" i="11"/>
  <c r="S393" i="11"/>
  <c r="S394" i="11" s="1"/>
  <c r="S395" i="11" s="1"/>
  <c r="S396" i="11" s="1"/>
  <c r="S397" i="11" s="1"/>
  <c r="R397" i="11" s="1"/>
  <c r="S90" i="11"/>
  <c r="S91" i="11" s="1"/>
  <c r="S92" i="11" s="1"/>
  <c r="S93" i="11" s="1"/>
  <c r="S94" i="11" s="1"/>
  <c r="R89" i="11"/>
  <c r="T89" i="11" s="1"/>
  <c r="AD555" i="6"/>
  <c r="AE555" i="6" s="1"/>
  <c r="AB543" i="6"/>
  <c r="AD543" i="6" s="1"/>
  <c r="AE543" i="6" s="1"/>
  <c r="AB549" i="6"/>
  <c r="AD530" i="6"/>
  <c r="AE530" i="6" s="1"/>
  <c r="AD546" i="6"/>
  <c r="AE546" i="6" s="1"/>
  <c r="AD548" i="6"/>
  <c r="AE548" i="6" s="1"/>
  <c r="AD528" i="6"/>
  <c r="AE528" i="6" s="1"/>
  <c r="AB531" i="6"/>
  <c r="AB561" i="6" s="1"/>
  <c r="AD561" i="6" s="1"/>
  <c r="AE561" i="6" s="1"/>
  <c r="AB537" i="6"/>
  <c r="AD534" i="6"/>
  <c r="AE534" i="6" s="1"/>
  <c r="AD536" i="6"/>
  <c r="AE536" i="6" s="1"/>
  <c r="AD520" i="6"/>
  <c r="AE520" i="6" s="1"/>
  <c r="AB526" i="6"/>
  <c r="AD525" i="6"/>
  <c r="AE525" i="6" s="1"/>
  <c r="AB515" i="6"/>
  <c r="AB521" i="6" s="1"/>
  <c r="AB551" i="6" s="1"/>
  <c r="AB563" i="6"/>
  <c r="AD563" i="6" s="1"/>
  <c r="AE563" i="6" s="1"/>
  <c r="AD509" i="6"/>
  <c r="AE509" i="6" s="1"/>
  <c r="AD519" i="6"/>
  <c r="AE519" i="6" s="1"/>
  <c r="Y925" i="6"/>
  <c r="Y442" i="6"/>
  <c r="AA126" i="6"/>
  <c r="AA127" i="6" s="1"/>
  <c r="AA128" i="6" s="1"/>
  <c r="AA129" i="6" s="1"/>
  <c r="AA130" i="6" s="1"/>
  <c r="AA131" i="6" s="1"/>
  <c r="AD125" i="6"/>
  <c r="AB686" i="6"/>
  <c r="AD680" i="6"/>
  <c r="F680" i="6" s="1"/>
  <c r="AC680" i="6" s="1"/>
  <c r="AE680" i="6" s="1"/>
  <c r="AD682" i="6"/>
  <c r="F682" i="6" s="1"/>
  <c r="AC682" i="6" s="1"/>
  <c r="AE682" i="6" s="1"/>
  <c r="AB688" i="6"/>
  <c r="AB675" i="6"/>
  <c r="AD669" i="6"/>
  <c r="F669" i="6" s="1"/>
  <c r="AC669" i="6" s="1"/>
  <c r="AE669" i="6" s="1"/>
  <c r="Y604" i="6"/>
  <c r="Y437" i="6"/>
  <c r="Y310" i="6"/>
  <c r="F120" i="6"/>
  <c r="AE120" i="6"/>
  <c r="AB671" i="6"/>
  <c r="AA666" i="6"/>
  <c r="AA667" i="6" s="1"/>
  <c r="AA668" i="6" s="1"/>
  <c r="AA669" i="6" s="1"/>
  <c r="AA670" i="6" s="1"/>
  <c r="AA671" i="6" s="1"/>
  <c r="AD665" i="6"/>
  <c r="F665" i="6" s="1"/>
  <c r="AC665" i="6" s="1"/>
  <c r="AE665" i="6" s="1"/>
  <c r="AB140" i="6"/>
  <c r="AD134" i="6"/>
  <c r="AA506" i="6"/>
  <c r="AA507" i="6" s="1"/>
  <c r="AA508" i="6" s="1"/>
  <c r="AA509" i="6" s="1"/>
  <c r="AA510" i="6" s="1"/>
  <c r="AA511" i="6" s="1"/>
  <c r="AD505" i="6"/>
  <c r="AE505" i="6" s="1"/>
  <c r="AD513" i="6"/>
  <c r="AE513" i="6" s="1"/>
  <c r="AD819" i="6"/>
  <c r="AE819" i="6" s="1"/>
  <c r="AB825" i="6"/>
  <c r="F128" i="6"/>
  <c r="AE128" i="6"/>
  <c r="AB139" i="6"/>
  <c r="AD133" i="6"/>
  <c r="AB823" i="6"/>
  <c r="AA818" i="6"/>
  <c r="AA819" i="6" s="1"/>
  <c r="AA820" i="6" s="1"/>
  <c r="AA821" i="6" s="1"/>
  <c r="AA822" i="6" s="1"/>
  <c r="AA823" i="6" s="1"/>
  <c r="AD817" i="6"/>
  <c r="AE817" i="6" s="1"/>
  <c r="F124" i="6"/>
  <c r="AE124" i="6"/>
  <c r="AD826" i="6"/>
  <c r="AE826" i="6" s="1"/>
  <c r="AB832" i="6"/>
  <c r="AD667" i="6"/>
  <c r="F667" i="6" s="1"/>
  <c r="AC667" i="6" s="1"/>
  <c r="AE667" i="6" s="1"/>
  <c r="AB673" i="6"/>
  <c r="AB135" i="6"/>
  <c r="AD129" i="6"/>
  <c r="AB834" i="6"/>
  <c r="AD828" i="6"/>
  <c r="AE828" i="6" s="1"/>
  <c r="F127" i="6"/>
  <c r="AE127" i="6"/>
  <c r="Y597" i="6"/>
  <c r="AB136" i="6"/>
  <c r="AD130" i="6"/>
  <c r="AB833" i="6"/>
  <c r="AD827" i="6"/>
  <c r="AE827" i="6" s="1"/>
  <c r="AB132" i="6"/>
  <c r="AD126" i="6"/>
  <c r="AB830" i="6"/>
  <c r="AD824" i="6"/>
  <c r="AE824" i="6" s="1"/>
  <c r="AB137" i="6"/>
  <c r="F123" i="6"/>
  <c r="AE123" i="6"/>
  <c r="AD678" i="6"/>
  <c r="F678" i="6" s="1"/>
  <c r="AC678" i="6" s="1"/>
  <c r="AE678" i="6" s="1"/>
  <c r="AB684" i="6"/>
  <c r="Y751" i="6"/>
  <c r="F119" i="6"/>
  <c r="AE119" i="6"/>
  <c r="O784" i="6" l="1"/>
  <c r="O779" i="6" s="1"/>
  <c r="K784" i="6"/>
  <c r="K779" i="6" s="1"/>
  <c r="N784" i="6"/>
  <c r="N779" i="6" s="1"/>
  <c r="J784" i="6"/>
  <c r="J779" i="6" s="1"/>
  <c r="M784" i="6"/>
  <c r="M779" i="6" s="1"/>
  <c r="L784" i="6"/>
  <c r="L779" i="6" s="1"/>
  <c r="R785" i="6"/>
  <c r="R786" i="6" s="1"/>
  <c r="O635" i="6"/>
  <c r="K635" i="6"/>
  <c r="N635" i="6"/>
  <c r="J635" i="6"/>
  <c r="M635" i="6"/>
  <c r="L635" i="6"/>
  <c r="R636" i="6"/>
  <c r="N470" i="6"/>
  <c r="J470" i="6"/>
  <c r="M470" i="6"/>
  <c r="L470" i="6"/>
  <c r="O470" i="6"/>
  <c r="K470" i="6"/>
  <c r="R471" i="6"/>
  <c r="R472" i="6" s="1"/>
  <c r="Y336" i="6"/>
  <c r="R338" i="6"/>
  <c r="L337" i="6"/>
  <c r="O337" i="6"/>
  <c r="K337" i="6"/>
  <c r="N337" i="6"/>
  <c r="J337" i="6"/>
  <c r="M337" i="6"/>
  <c r="Y54" i="6"/>
  <c r="R56" i="6"/>
  <c r="S706" i="11"/>
  <c r="S707" i="11" s="1"/>
  <c r="S708" i="11" s="1"/>
  <c r="S709" i="11" s="1"/>
  <c r="S710" i="11" s="1"/>
  <c r="R705" i="11"/>
  <c r="T705" i="11" s="1"/>
  <c r="T570" i="11"/>
  <c r="S571" i="11"/>
  <c r="S572" i="11" s="1"/>
  <c r="S573" i="11" s="1"/>
  <c r="S574" i="11" s="1"/>
  <c r="S575" i="11" s="1"/>
  <c r="R575" i="11" s="1"/>
  <c r="T397" i="11"/>
  <c r="S398" i="11"/>
  <c r="S399" i="11" s="1"/>
  <c r="S400" i="11" s="1"/>
  <c r="S401" i="11" s="1"/>
  <c r="S402" i="11" s="1"/>
  <c r="R402" i="11" s="1"/>
  <c r="R94" i="11"/>
  <c r="T94" i="11" s="1"/>
  <c r="S95" i="11"/>
  <c r="S96" i="11" s="1"/>
  <c r="S97" i="11" s="1"/>
  <c r="S98" i="11" s="1"/>
  <c r="S99" i="11" s="1"/>
  <c r="AB556" i="6"/>
  <c r="AD556" i="6" s="1"/>
  <c r="AE556" i="6" s="1"/>
  <c r="AD551" i="6"/>
  <c r="AE551" i="6" s="1"/>
  <c r="AB539" i="6"/>
  <c r="AD539" i="6" s="1"/>
  <c r="AE539" i="6" s="1"/>
  <c r="AB545" i="6"/>
  <c r="AB550" i="6"/>
  <c r="AD550" i="6" s="1"/>
  <c r="AE550" i="6" s="1"/>
  <c r="AD549" i="6"/>
  <c r="AE549" i="6" s="1"/>
  <c r="AB544" i="6"/>
  <c r="AD544" i="6" s="1"/>
  <c r="AE544" i="6" s="1"/>
  <c r="AD531" i="6"/>
  <c r="AE531" i="6" s="1"/>
  <c r="AB538" i="6"/>
  <c r="AD538" i="6" s="1"/>
  <c r="AE538" i="6" s="1"/>
  <c r="AD537" i="6"/>
  <c r="AE537" i="6" s="1"/>
  <c r="AB527" i="6"/>
  <c r="AB557" i="6" s="1"/>
  <c r="AD557" i="6" s="1"/>
  <c r="AE557" i="6" s="1"/>
  <c r="AB533" i="6"/>
  <c r="AD526" i="6"/>
  <c r="AE526" i="6" s="1"/>
  <c r="AB532" i="6"/>
  <c r="AD521" i="6"/>
  <c r="AE521" i="6" s="1"/>
  <c r="AD515" i="6"/>
  <c r="AE515" i="6" s="1"/>
  <c r="Y926" i="6"/>
  <c r="Y605" i="6"/>
  <c r="AA132" i="6"/>
  <c r="AA133" i="6" s="1"/>
  <c r="AA134" i="6" s="1"/>
  <c r="AA135" i="6" s="1"/>
  <c r="AA136" i="6" s="1"/>
  <c r="AA137" i="6" s="1"/>
  <c r="AD131" i="6"/>
  <c r="AD825" i="6"/>
  <c r="AE825" i="6" s="1"/>
  <c r="AB831" i="6"/>
  <c r="AB143" i="6"/>
  <c r="F126" i="6"/>
  <c r="AE126" i="6"/>
  <c r="AD833" i="6"/>
  <c r="AE833" i="6" s="1"/>
  <c r="AB839" i="6"/>
  <c r="Y752" i="6"/>
  <c r="AB829" i="6"/>
  <c r="AD823" i="6"/>
  <c r="AE823" i="6" s="1"/>
  <c r="AA824" i="6"/>
  <c r="AA825" i="6" s="1"/>
  <c r="AA826" i="6" s="1"/>
  <c r="AA827" i="6" s="1"/>
  <c r="AA828" i="6" s="1"/>
  <c r="AA829" i="6" s="1"/>
  <c r="AD132" i="6"/>
  <c r="AB138" i="6"/>
  <c r="F130" i="6"/>
  <c r="AE130" i="6"/>
  <c r="AB690" i="6"/>
  <c r="AD684" i="6"/>
  <c r="F684" i="6" s="1"/>
  <c r="AC684" i="6" s="1"/>
  <c r="AE684" i="6" s="1"/>
  <c r="AD136" i="6"/>
  <c r="AB142" i="6"/>
  <c r="AB840" i="6"/>
  <c r="AD834" i="6"/>
  <c r="AE834" i="6" s="1"/>
  <c r="AB145" i="6"/>
  <c r="AD139" i="6"/>
  <c r="F134" i="6"/>
  <c r="AE134" i="6"/>
  <c r="Y305" i="6"/>
  <c r="AD675" i="6"/>
  <c r="F675" i="6" s="1"/>
  <c r="AC675" i="6" s="1"/>
  <c r="AE675" i="6" s="1"/>
  <c r="AB681" i="6"/>
  <c r="F129" i="6"/>
  <c r="AE129" i="6"/>
  <c r="AD511" i="6"/>
  <c r="AE511" i="6" s="1"/>
  <c r="AA512" i="6"/>
  <c r="AA513" i="6" s="1"/>
  <c r="AA514" i="6" s="1"/>
  <c r="Y444" i="6"/>
  <c r="AD140" i="6"/>
  <c r="AB146" i="6"/>
  <c r="AD671" i="6"/>
  <c r="F671" i="6" s="1"/>
  <c r="AC671" i="6" s="1"/>
  <c r="AE671" i="6" s="1"/>
  <c r="AA672" i="6"/>
  <c r="AA673" i="6" s="1"/>
  <c r="AA674" i="6" s="1"/>
  <c r="AA675" i="6" s="1"/>
  <c r="AA676" i="6" s="1"/>
  <c r="AA677" i="6" s="1"/>
  <c r="AB677" i="6"/>
  <c r="AB694" i="6"/>
  <c r="AD688" i="6"/>
  <c r="F688" i="6" s="1"/>
  <c r="AC688" i="6" s="1"/>
  <c r="AE688" i="6" s="1"/>
  <c r="AD686" i="6"/>
  <c r="F686" i="6" s="1"/>
  <c r="AC686" i="6" s="1"/>
  <c r="AE686" i="6" s="1"/>
  <c r="AB692" i="6"/>
  <c r="AB141" i="6"/>
  <c r="AD135" i="6"/>
  <c r="Y312" i="6"/>
  <c r="AD830" i="6"/>
  <c r="AE830" i="6" s="1"/>
  <c r="AB836" i="6"/>
  <c r="AB679" i="6"/>
  <c r="AD673" i="6"/>
  <c r="F673" i="6" s="1"/>
  <c r="AC673" i="6" s="1"/>
  <c r="AE673" i="6" s="1"/>
  <c r="AB838" i="6"/>
  <c r="AD832" i="6"/>
  <c r="AE832" i="6" s="1"/>
  <c r="F133" i="6"/>
  <c r="AE133" i="6"/>
  <c r="F125" i="6"/>
  <c r="AE125" i="6"/>
  <c r="O786" i="6" l="1"/>
  <c r="K786" i="6"/>
  <c r="N786" i="6"/>
  <c r="J786" i="6"/>
  <c r="M786" i="6"/>
  <c r="L786" i="6"/>
  <c r="R787" i="6"/>
  <c r="M636" i="6"/>
  <c r="L636" i="6"/>
  <c r="O636" i="6"/>
  <c r="K636" i="6"/>
  <c r="N636" i="6"/>
  <c r="J636" i="6"/>
  <c r="R637" i="6"/>
  <c r="R638" i="6" s="1"/>
  <c r="N472" i="6"/>
  <c r="N467" i="6" s="1"/>
  <c r="J472" i="6"/>
  <c r="J467" i="6" s="1"/>
  <c r="M472" i="6"/>
  <c r="M467" i="6" s="1"/>
  <c r="L472" i="6"/>
  <c r="L467" i="6" s="1"/>
  <c r="O472" i="6"/>
  <c r="O467" i="6" s="1"/>
  <c r="K472" i="6"/>
  <c r="K467" i="6" s="1"/>
  <c r="R473" i="6"/>
  <c r="R474" i="6" s="1"/>
  <c r="N338" i="6"/>
  <c r="J338" i="6"/>
  <c r="M338" i="6"/>
  <c r="L338" i="6"/>
  <c r="R339" i="6"/>
  <c r="R340" i="6" s="1"/>
  <c r="O338" i="6"/>
  <c r="K338" i="6"/>
  <c r="Y337" i="6"/>
  <c r="R57" i="6"/>
  <c r="L56" i="6"/>
  <c r="M56" i="6"/>
  <c r="M51" i="6" s="1"/>
  <c r="O56" i="6"/>
  <c r="O51" i="6" s="1"/>
  <c r="N56" i="6"/>
  <c r="N51" i="6" s="1"/>
  <c r="K56" i="6"/>
  <c r="K51" i="6" s="1"/>
  <c r="J56" i="6"/>
  <c r="J51" i="6" s="1"/>
  <c r="S711" i="11"/>
  <c r="S712" i="11" s="1"/>
  <c r="S713" i="11" s="1"/>
  <c r="S714" i="11" s="1"/>
  <c r="S715" i="11" s="1"/>
  <c r="R710" i="11"/>
  <c r="T710" i="11" s="1"/>
  <c r="T575" i="11"/>
  <c r="S576" i="11"/>
  <c r="S577" i="11" s="1"/>
  <c r="S578" i="11" s="1"/>
  <c r="S579" i="11" s="1"/>
  <c r="S580" i="11" s="1"/>
  <c r="R580" i="11" s="1"/>
  <c r="S403" i="11"/>
  <c r="S404" i="11" s="1"/>
  <c r="S405" i="11" s="1"/>
  <c r="S406" i="11" s="1"/>
  <c r="S407" i="11" s="1"/>
  <c r="R407" i="11" s="1"/>
  <c r="T402" i="11"/>
  <c r="R99" i="11"/>
  <c r="T99" i="11" s="1"/>
  <c r="S100" i="11"/>
  <c r="S101" i="11" s="1"/>
  <c r="S102" i="11" s="1"/>
  <c r="S103" i="11" s="1"/>
  <c r="S104" i="11" s="1"/>
  <c r="AD545" i="6"/>
  <c r="AE545" i="6" s="1"/>
  <c r="AD527" i="6"/>
  <c r="AE527" i="6" s="1"/>
  <c r="AD533" i="6"/>
  <c r="AE533" i="6" s="1"/>
  <c r="AD532" i="6"/>
  <c r="AE532" i="6" s="1"/>
  <c r="AB562" i="6"/>
  <c r="AD562" i="6" s="1"/>
  <c r="AE562" i="6" s="1"/>
  <c r="AA563" i="6"/>
  <c r="AA564" i="6" s="1"/>
  <c r="AA515" i="6"/>
  <c r="AA516" i="6" s="1"/>
  <c r="AA517" i="6" s="1"/>
  <c r="Y606" i="6"/>
  <c r="Y927" i="6"/>
  <c r="Y313" i="6"/>
  <c r="Y754" i="6"/>
  <c r="AD137" i="6"/>
  <c r="AA138" i="6"/>
  <c r="AA139" i="6" s="1"/>
  <c r="AA140" i="6" s="1"/>
  <c r="AA141" i="6" s="1"/>
  <c r="AA142" i="6" s="1"/>
  <c r="AA143" i="6" s="1"/>
  <c r="AD141" i="6"/>
  <c r="AB147" i="6"/>
  <c r="AB700" i="6"/>
  <c r="AD694" i="6"/>
  <c r="F694" i="6" s="1"/>
  <c r="AC694" i="6" s="1"/>
  <c r="AE694" i="6" s="1"/>
  <c r="AB151" i="6"/>
  <c r="AD145" i="6"/>
  <c r="AB148" i="6"/>
  <c r="AD142" i="6"/>
  <c r="AB144" i="6"/>
  <c r="AD138" i="6"/>
  <c r="AB149" i="6"/>
  <c r="AB837" i="6"/>
  <c r="AD831" i="6"/>
  <c r="AE831" i="6" s="1"/>
  <c r="F136" i="6"/>
  <c r="AE136" i="6"/>
  <c r="F132" i="6"/>
  <c r="AE132" i="6"/>
  <c r="AD679" i="6"/>
  <c r="F679" i="6" s="1"/>
  <c r="AC679" i="6" s="1"/>
  <c r="AE679" i="6" s="1"/>
  <c r="AB685" i="6"/>
  <c r="AB842" i="6"/>
  <c r="AD836" i="6"/>
  <c r="AE836" i="6" s="1"/>
  <c r="AB683" i="6"/>
  <c r="AA678" i="6"/>
  <c r="AA679" i="6" s="1"/>
  <c r="AA680" i="6" s="1"/>
  <c r="AA681" i="6" s="1"/>
  <c r="AA682" i="6" s="1"/>
  <c r="AA683" i="6" s="1"/>
  <c r="AD677" i="6"/>
  <c r="F677" i="6" s="1"/>
  <c r="AC677" i="6" s="1"/>
  <c r="AE677" i="6" s="1"/>
  <c r="AD146" i="6"/>
  <c r="AB152" i="6"/>
  <c r="F139" i="6"/>
  <c r="AE139" i="6"/>
  <c r="F131" i="6"/>
  <c r="AE131" i="6"/>
  <c r="F135" i="6"/>
  <c r="AE135" i="6"/>
  <c r="Y445" i="6"/>
  <c r="AB844" i="6"/>
  <c r="AD838" i="6"/>
  <c r="AE838" i="6" s="1"/>
  <c r="AD692" i="6"/>
  <c r="F692" i="6" s="1"/>
  <c r="AC692" i="6" s="1"/>
  <c r="AE692" i="6" s="1"/>
  <c r="AB698" i="6"/>
  <c r="F140" i="6"/>
  <c r="AE140" i="6"/>
  <c r="AB687" i="6"/>
  <c r="AD681" i="6"/>
  <c r="F681" i="6" s="1"/>
  <c r="AC681" i="6" s="1"/>
  <c r="AE681" i="6" s="1"/>
  <c r="AB846" i="6"/>
  <c r="AD840" i="6"/>
  <c r="AE840" i="6" s="1"/>
  <c r="AB696" i="6"/>
  <c r="AD690" i="6"/>
  <c r="F690" i="6" s="1"/>
  <c r="AC690" i="6" s="1"/>
  <c r="AE690" i="6" s="1"/>
  <c r="AB835" i="6"/>
  <c r="AD829" i="6"/>
  <c r="AE829" i="6" s="1"/>
  <c r="AA830" i="6"/>
  <c r="AA831" i="6" s="1"/>
  <c r="AA832" i="6" s="1"/>
  <c r="AA833" i="6" s="1"/>
  <c r="AA834" i="6" s="1"/>
  <c r="AA835" i="6" s="1"/>
  <c r="AB845" i="6"/>
  <c r="AD839" i="6"/>
  <c r="AE839" i="6" s="1"/>
  <c r="M787" i="6" l="1"/>
  <c r="L787" i="6"/>
  <c r="O787" i="6"/>
  <c r="K787" i="6"/>
  <c r="N787" i="6"/>
  <c r="J787" i="6"/>
  <c r="R788" i="6"/>
  <c r="M638" i="6"/>
  <c r="M633" i="6" s="1"/>
  <c r="L638" i="6"/>
  <c r="L633" i="6" s="1"/>
  <c r="O638" i="6"/>
  <c r="O633" i="6" s="1"/>
  <c r="K638" i="6"/>
  <c r="K633" i="6" s="1"/>
  <c r="N638" i="6"/>
  <c r="N633" i="6" s="1"/>
  <c r="J638" i="6"/>
  <c r="J633" i="6" s="1"/>
  <c r="R639" i="6"/>
  <c r="R640" i="6" s="1"/>
  <c r="N474" i="6"/>
  <c r="J474" i="6"/>
  <c r="M474" i="6"/>
  <c r="L474" i="6"/>
  <c r="O474" i="6"/>
  <c r="K474" i="6"/>
  <c r="R475" i="6"/>
  <c r="N340" i="6"/>
  <c r="N335" i="6" s="1"/>
  <c r="J340" i="6"/>
  <c r="J335" i="6" s="1"/>
  <c r="R341" i="6"/>
  <c r="R342" i="6" s="1"/>
  <c r="M340" i="6"/>
  <c r="M335" i="6" s="1"/>
  <c r="L340" i="6"/>
  <c r="L335" i="6" s="1"/>
  <c r="O340" i="6"/>
  <c r="O335" i="6" s="1"/>
  <c r="K340" i="6"/>
  <c r="K335" i="6" s="1"/>
  <c r="Y338" i="6"/>
  <c r="Y56" i="6"/>
  <c r="L51" i="6"/>
  <c r="R58" i="6"/>
  <c r="R715" i="11"/>
  <c r="T715" i="11" s="1"/>
  <c r="S716" i="11"/>
  <c r="S717" i="11" s="1"/>
  <c r="S718" i="11" s="1"/>
  <c r="S719" i="11" s="1"/>
  <c r="S720" i="11" s="1"/>
  <c r="T580" i="11"/>
  <c r="T407" i="11"/>
  <c r="S408" i="11"/>
  <c r="S409" i="11" s="1"/>
  <c r="S410" i="11" s="1"/>
  <c r="S411" i="11" s="1"/>
  <c r="S412" i="11" s="1"/>
  <c r="R412" i="11" s="1"/>
  <c r="S105" i="11"/>
  <c r="S106" i="11" s="1"/>
  <c r="S107" i="11" s="1"/>
  <c r="S108" i="11" s="1"/>
  <c r="S109" i="11" s="1"/>
  <c r="R104" i="11"/>
  <c r="T104" i="11" s="1"/>
  <c r="AD517" i="6"/>
  <c r="AE517" i="6" s="1"/>
  <c r="AA518" i="6"/>
  <c r="AA519" i="6" s="1"/>
  <c r="AA520" i="6" s="1"/>
  <c r="AA521" i="6" s="1"/>
  <c r="AA522" i="6" s="1"/>
  <c r="AA523" i="6" s="1"/>
  <c r="Y929" i="6"/>
  <c r="Y446" i="6"/>
  <c r="AA144" i="6"/>
  <c r="AA145" i="6" s="1"/>
  <c r="AA146" i="6" s="1"/>
  <c r="AA147" i="6" s="1"/>
  <c r="AA148" i="6" s="1"/>
  <c r="AA149" i="6" s="1"/>
  <c r="AD143" i="6"/>
  <c r="F145" i="6"/>
  <c r="AE145" i="6"/>
  <c r="AB153" i="6"/>
  <c r="AD147" i="6"/>
  <c r="F137" i="6"/>
  <c r="AE137" i="6"/>
  <c r="F142" i="6"/>
  <c r="AE142" i="6"/>
  <c r="AD151" i="6"/>
  <c r="AB157" i="6"/>
  <c r="F141" i="6"/>
  <c r="AE141" i="6"/>
  <c r="Y756" i="6"/>
  <c r="AB848" i="6"/>
  <c r="AD842" i="6"/>
  <c r="AE842" i="6" s="1"/>
  <c r="F146" i="6"/>
  <c r="AE146" i="6"/>
  <c r="AA684" i="6"/>
  <c r="AA685" i="6" s="1"/>
  <c r="AA686" i="6" s="1"/>
  <c r="AA687" i="6" s="1"/>
  <c r="AA688" i="6" s="1"/>
  <c r="AA689" i="6" s="1"/>
  <c r="AD683" i="6"/>
  <c r="F683" i="6" s="1"/>
  <c r="AC683" i="6" s="1"/>
  <c r="AE683" i="6" s="1"/>
  <c r="AB689" i="6"/>
  <c r="AD685" i="6"/>
  <c r="F685" i="6" s="1"/>
  <c r="AC685" i="6" s="1"/>
  <c r="AE685" i="6" s="1"/>
  <c r="AB691" i="6"/>
  <c r="Y749" i="6"/>
  <c r="AD837" i="6"/>
  <c r="AE837" i="6" s="1"/>
  <c r="AB843" i="6"/>
  <c r="F138" i="6"/>
  <c r="AE138" i="6"/>
  <c r="Y608" i="6"/>
  <c r="AB702" i="6"/>
  <c r="AD696" i="6"/>
  <c r="F696" i="6" s="1"/>
  <c r="AC696" i="6" s="1"/>
  <c r="AE696" i="6" s="1"/>
  <c r="AB158" i="6"/>
  <c r="AD152" i="6"/>
  <c r="AB704" i="6"/>
  <c r="AD698" i="6"/>
  <c r="F698" i="6" s="1"/>
  <c r="AC698" i="6" s="1"/>
  <c r="AE698" i="6" s="1"/>
  <c r="AD845" i="6"/>
  <c r="AE845" i="6" s="1"/>
  <c r="AB851" i="6"/>
  <c r="AB841" i="6"/>
  <c r="AD835" i="6"/>
  <c r="AE835" i="6" s="1"/>
  <c r="AA836" i="6"/>
  <c r="AA837" i="6" s="1"/>
  <c r="AA838" i="6" s="1"/>
  <c r="AA839" i="6" s="1"/>
  <c r="AA840" i="6" s="1"/>
  <c r="AA841" i="6" s="1"/>
  <c r="AD846" i="6"/>
  <c r="AE846" i="6" s="1"/>
  <c r="AB852" i="6"/>
  <c r="AD687" i="6"/>
  <c r="F687" i="6" s="1"/>
  <c r="AC687" i="6" s="1"/>
  <c r="AE687" i="6" s="1"/>
  <c r="AB693" i="6"/>
  <c r="Y314" i="6"/>
  <c r="AD844" i="6"/>
  <c r="AE844" i="6" s="1"/>
  <c r="AB850" i="6"/>
  <c r="AB155" i="6"/>
  <c r="AD144" i="6"/>
  <c r="AB150" i="6"/>
  <c r="AD148" i="6"/>
  <c r="AB154" i="6"/>
  <c r="AD700" i="6"/>
  <c r="F700" i="6" s="1"/>
  <c r="AC700" i="6" s="1"/>
  <c r="AE700" i="6" s="1"/>
  <c r="AB706" i="6"/>
  <c r="O788" i="6" l="1"/>
  <c r="K788" i="6"/>
  <c r="N788" i="6"/>
  <c r="J788" i="6"/>
  <c r="M788" i="6"/>
  <c r="L788" i="6"/>
  <c r="R789" i="6"/>
  <c r="R790" i="6" s="1"/>
  <c r="M640" i="6"/>
  <c r="L640" i="6"/>
  <c r="O640" i="6"/>
  <c r="K640" i="6"/>
  <c r="N640" i="6"/>
  <c r="J640" i="6"/>
  <c r="R641" i="6"/>
  <c r="L475" i="6"/>
  <c r="O475" i="6"/>
  <c r="K475" i="6"/>
  <c r="N475" i="6"/>
  <c r="J475" i="6"/>
  <c r="M475" i="6"/>
  <c r="R476" i="6"/>
  <c r="Y335" i="6"/>
  <c r="R343" i="6"/>
  <c r="Y51" i="6"/>
  <c r="R59" i="6"/>
  <c r="N58" i="6"/>
  <c r="J58" i="6"/>
  <c r="O58" i="6"/>
  <c r="K58" i="6"/>
  <c r="M58" i="6"/>
  <c r="L58" i="6"/>
  <c r="S721" i="11"/>
  <c r="S722" i="11" s="1"/>
  <c r="S723" i="11" s="1"/>
  <c r="S724" i="11" s="1"/>
  <c r="R720" i="11"/>
  <c r="T720" i="11" s="1"/>
  <c r="S413" i="11"/>
  <c r="S414" i="11" s="1"/>
  <c r="S415" i="11" s="1"/>
  <c r="S416" i="11" s="1"/>
  <c r="S417" i="11" s="1"/>
  <c r="R417" i="11" s="1"/>
  <c r="T412" i="11"/>
  <c r="R109" i="11"/>
  <c r="T109" i="11" s="1"/>
  <c r="S110" i="11"/>
  <c r="S111" i="11" s="1"/>
  <c r="S112" i="11" s="1"/>
  <c r="S113" i="11" s="1"/>
  <c r="S114" i="11" s="1"/>
  <c r="AD523" i="6"/>
  <c r="AE523" i="6" s="1"/>
  <c r="AA524" i="6"/>
  <c r="AA525" i="6" s="1"/>
  <c r="AA526" i="6" s="1"/>
  <c r="AA551" i="6" s="1"/>
  <c r="AA552" i="6" s="1"/>
  <c r="AA553" i="6" s="1"/>
  <c r="Y931" i="6"/>
  <c r="Y924" i="6"/>
  <c r="Y316" i="6"/>
  <c r="AD149" i="6"/>
  <c r="AA150" i="6"/>
  <c r="AA151" i="6" s="1"/>
  <c r="AA152" i="6" s="1"/>
  <c r="AA153" i="6" s="1"/>
  <c r="AA154" i="6" s="1"/>
  <c r="AA155" i="6" s="1"/>
  <c r="F148" i="6"/>
  <c r="AE148" i="6"/>
  <c r="AB847" i="6"/>
  <c r="AA842" i="6"/>
  <c r="AA843" i="6" s="1"/>
  <c r="AD841" i="6"/>
  <c r="AE841" i="6" s="1"/>
  <c r="F152" i="6"/>
  <c r="AE152" i="6"/>
  <c r="AD693" i="6"/>
  <c r="F693" i="6" s="1"/>
  <c r="AC693" i="6" s="1"/>
  <c r="AE693" i="6" s="1"/>
  <c r="AB699" i="6"/>
  <c r="AB710" i="6"/>
  <c r="AD704" i="6"/>
  <c r="F704" i="6" s="1"/>
  <c r="AC704" i="6" s="1"/>
  <c r="AE704" i="6" s="1"/>
  <c r="AB697" i="6"/>
  <c r="AD691" i="6"/>
  <c r="F691" i="6" s="1"/>
  <c r="AC691" i="6" s="1"/>
  <c r="AE691" i="6" s="1"/>
  <c r="F151" i="6"/>
  <c r="AE151" i="6"/>
  <c r="AB159" i="6"/>
  <c r="AD153" i="6"/>
  <c r="Y448" i="6"/>
  <c r="AB160" i="6"/>
  <c r="AD154" i="6"/>
  <c r="AB156" i="6"/>
  <c r="AD150" i="6"/>
  <c r="AB161" i="6"/>
  <c r="AB856" i="6"/>
  <c r="AD850" i="6"/>
  <c r="AE850" i="6" s="1"/>
  <c r="Y757" i="6"/>
  <c r="AB708" i="6"/>
  <c r="AD702" i="6"/>
  <c r="F702" i="6" s="1"/>
  <c r="AC702" i="6" s="1"/>
  <c r="AE702" i="6" s="1"/>
  <c r="F144" i="6"/>
  <c r="AE144" i="6"/>
  <c r="Y603" i="6"/>
  <c r="AD843" i="6"/>
  <c r="AE843" i="6" s="1"/>
  <c r="AB849" i="6"/>
  <c r="AA844" i="6"/>
  <c r="AA845" i="6" s="1"/>
  <c r="AA846" i="6" s="1"/>
  <c r="AA847" i="6" s="1"/>
  <c r="AB854" i="6"/>
  <c r="AD848" i="6"/>
  <c r="AE848" i="6" s="1"/>
  <c r="F147" i="6"/>
  <c r="AE147" i="6"/>
  <c r="F143" i="6"/>
  <c r="AE143" i="6"/>
  <c r="AD706" i="6"/>
  <c r="F706" i="6" s="1"/>
  <c r="AC706" i="6" s="1"/>
  <c r="AE706" i="6" s="1"/>
  <c r="AB712" i="6"/>
  <c r="AD852" i="6"/>
  <c r="AE852" i="6" s="1"/>
  <c r="AB858" i="6"/>
  <c r="AB864" i="6" s="1"/>
  <c r="AB870" i="6" s="1"/>
  <c r="AB876" i="6" s="1"/>
  <c r="AB882" i="6" s="1"/>
  <c r="AD851" i="6"/>
  <c r="AE851" i="6" s="1"/>
  <c r="AB857" i="6"/>
  <c r="AB863" i="6" s="1"/>
  <c r="AB869" i="6" s="1"/>
  <c r="AB875" i="6" s="1"/>
  <c r="AB881" i="6" s="1"/>
  <c r="AB164" i="6"/>
  <c r="AD158" i="6"/>
  <c r="AA690" i="6"/>
  <c r="AA691" i="6" s="1"/>
  <c r="AA692" i="6" s="1"/>
  <c r="AA693" i="6" s="1"/>
  <c r="AA694" i="6" s="1"/>
  <c r="AA695" i="6" s="1"/>
  <c r="AB695" i="6"/>
  <c r="AD689" i="6"/>
  <c r="F689" i="6" s="1"/>
  <c r="AC689" i="6" s="1"/>
  <c r="AE689" i="6" s="1"/>
  <c r="Y610" i="6"/>
  <c r="AD157" i="6"/>
  <c r="AB163" i="6"/>
  <c r="O790" i="6" l="1"/>
  <c r="O785" i="6" s="1"/>
  <c r="K790" i="6"/>
  <c r="K785" i="6" s="1"/>
  <c r="N790" i="6"/>
  <c r="N785" i="6" s="1"/>
  <c r="J790" i="6"/>
  <c r="J785" i="6" s="1"/>
  <c r="M790" i="6"/>
  <c r="M785" i="6" s="1"/>
  <c r="L790" i="6"/>
  <c r="L785" i="6" s="1"/>
  <c r="R791" i="6"/>
  <c r="R792" i="6" s="1"/>
  <c r="O641" i="6"/>
  <c r="K641" i="6"/>
  <c r="N641" i="6"/>
  <c r="J641" i="6"/>
  <c r="M641" i="6"/>
  <c r="L641" i="6"/>
  <c r="R642" i="6"/>
  <c r="J476" i="6"/>
  <c r="M476" i="6"/>
  <c r="L476" i="6"/>
  <c r="O476" i="6"/>
  <c r="K476" i="6"/>
  <c r="R477" i="6"/>
  <c r="R478" i="6" s="1"/>
  <c r="Y342" i="6"/>
  <c r="R344" i="6"/>
  <c r="Y311" i="6"/>
  <c r="Y58" i="6"/>
  <c r="R60" i="6"/>
  <c r="L59" i="6"/>
  <c r="M59" i="6"/>
  <c r="K59" i="6"/>
  <c r="J59" i="6"/>
  <c r="O59" i="6"/>
  <c r="N59" i="6"/>
  <c r="T417" i="11"/>
  <c r="S418" i="11"/>
  <c r="S419" i="11" s="1"/>
  <c r="S420" i="11" s="1"/>
  <c r="S421" i="11" s="1"/>
  <c r="S422" i="11" s="1"/>
  <c r="R422" i="11" s="1"/>
  <c r="S115" i="11"/>
  <c r="S116" i="11" s="1"/>
  <c r="S117" i="11" s="1"/>
  <c r="S118" i="11" s="1"/>
  <c r="S119" i="11" s="1"/>
  <c r="R114" i="11"/>
  <c r="T114" i="11" s="1"/>
  <c r="AD882" i="6"/>
  <c r="AE882" i="6" s="1"/>
  <c r="AD881" i="6"/>
  <c r="AE881" i="6" s="1"/>
  <c r="AD876" i="6"/>
  <c r="AE876" i="6" s="1"/>
  <c r="AD875" i="6"/>
  <c r="AE875" i="6" s="1"/>
  <c r="AD869" i="6"/>
  <c r="AE869" i="6" s="1"/>
  <c r="AD870" i="6"/>
  <c r="AE870" i="6" s="1"/>
  <c r="AD863" i="6"/>
  <c r="AE863" i="6" s="1"/>
  <c r="AD864" i="6"/>
  <c r="AE864" i="6" s="1"/>
  <c r="AD553" i="6"/>
  <c r="AE553" i="6" s="1"/>
  <c r="AA554" i="6"/>
  <c r="AA555" i="6" s="1"/>
  <c r="AA556" i="6" s="1"/>
  <c r="AA539" i="6"/>
  <c r="AA540" i="6" s="1"/>
  <c r="AA541" i="6" s="1"/>
  <c r="AA542" i="6" s="1"/>
  <c r="AA543" i="6" s="1"/>
  <c r="AA544" i="6" s="1"/>
  <c r="AA545" i="6"/>
  <c r="AA546" i="6" s="1"/>
  <c r="AA547" i="6" s="1"/>
  <c r="AA527" i="6"/>
  <c r="AA528" i="6" s="1"/>
  <c r="AA529" i="6" s="1"/>
  <c r="AD529" i="6" s="1"/>
  <c r="AE529" i="6" s="1"/>
  <c r="AA533" i="6"/>
  <c r="AA534" i="6" s="1"/>
  <c r="AA535" i="6" s="1"/>
  <c r="Y932" i="6"/>
  <c r="Y758" i="6"/>
  <c r="Y611" i="6"/>
  <c r="AD155" i="6"/>
  <c r="AA156" i="6"/>
  <c r="AA157" i="6" s="1"/>
  <c r="AA158" i="6" s="1"/>
  <c r="AA159" i="6" s="1"/>
  <c r="AA160" i="6" s="1"/>
  <c r="AA161" i="6" s="1"/>
  <c r="AA162" i="6" s="1"/>
  <c r="AD163" i="6"/>
  <c r="AB169" i="6"/>
  <c r="AA696" i="6"/>
  <c r="AA697" i="6" s="1"/>
  <c r="AA698" i="6" s="1"/>
  <c r="AA699" i="6" s="1"/>
  <c r="AA700" i="6" s="1"/>
  <c r="AA701" i="6" s="1"/>
  <c r="AB701" i="6"/>
  <c r="AD695" i="6"/>
  <c r="F695" i="6" s="1"/>
  <c r="AC695" i="6" s="1"/>
  <c r="AE695" i="6" s="1"/>
  <c r="AB170" i="6"/>
  <c r="AD164" i="6"/>
  <c r="AB888" i="6"/>
  <c r="AD858" i="6"/>
  <c r="AE858" i="6" s="1"/>
  <c r="AB860" i="6"/>
  <c r="AB866" i="6" s="1"/>
  <c r="AB872" i="6" s="1"/>
  <c r="AB878" i="6" s="1"/>
  <c r="AB884" i="6" s="1"/>
  <c r="AD854" i="6"/>
  <c r="AE854" i="6" s="1"/>
  <c r="F157" i="6"/>
  <c r="AE157" i="6"/>
  <c r="AB887" i="6"/>
  <c r="AD857" i="6"/>
  <c r="AE857" i="6" s="1"/>
  <c r="AD156" i="6"/>
  <c r="AB162" i="6"/>
  <c r="AD159" i="6"/>
  <c r="AB165" i="6"/>
  <c r="F158" i="6"/>
  <c r="AE158" i="6"/>
  <c r="Y318" i="6"/>
  <c r="AB862" i="6"/>
  <c r="AD856" i="6"/>
  <c r="AE856" i="6" s="1"/>
  <c r="F154" i="6"/>
  <c r="AE154" i="6"/>
  <c r="AB716" i="6"/>
  <c r="AD710" i="6"/>
  <c r="F710" i="6" s="1"/>
  <c r="AC710" i="6" s="1"/>
  <c r="AE710" i="6" s="1"/>
  <c r="AB853" i="6"/>
  <c r="AA848" i="6"/>
  <c r="AA849" i="6" s="1"/>
  <c r="AA850" i="6" s="1"/>
  <c r="AA851" i="6" s="1"/>
  <c r="AA852" i="6" s="1"/>
  <c r="AA853" i="6" s="1"/>
  <c r="AD847" i="6"/>
  <c r="AE847" i="6" s="1"/>
  <c r="AB718" i="6"/>
  <c r="AD712" i="6"/>
  <c r="F712" i="6" s="1"/>
  <c r="AC712" i="6" s="1"/>
  <c r="AE712" i="6" s="1"/>
  <c r="AD708" i="6"/>
  <c r="F708" i="6" s="1"/>
  <c r="AC708" i="6" s="1"/>
  <c r="AE708" i="6" s="1"/>
  <c r="AB714" i="6"/>
  <c r="F150" i="6"/>
  <c r="AE150" i="6"/>
  <c r="Y443" i="6"/>
  <c r="Y450" i="6"/>
  <c r="F153" i="6"/>
  <c r="AE153" i="6"/>
  <c r="AB703" i="6"/>
  <c r="AD697" i="6"/>
  <c r="F697" i="6" s="1"/>
  <c r="AC697" i="6" s="1"/>
  <c r="AE697" i="6" s="1"/>
  <c r="F149" i="6"/>
  <c r="AE149" i="6"/>
  <c r="AB855" i="6"/>
  <c r="AD849" i="6"/>
  <c r="AE849" i="6" s="1"/>
  <c r="AB167" i="6"/>
  <c r="AD160" i="6"/>
  <c r="AB166" i="6"/>
  <c r="AB705" i="6"/>
  <c r="AD699" i="6"/>
  <c r="F699" i="6" s="1"/>
  <c r="AC699" i="6" s="1"/>
  <c r="AE699" i="6" s="1"/>
  <c r="O792" i="6" l="1"/>
  <c r="K792" i="6"/>
  <c r="N792" i="6"/>
  <c r="J792" i="6"/>
  <c r="M792" i="6"/>
  <c r="L792" i="6"/>
  <c r="R793" i="6"/>
  <c r="M642" i="6"/>
  <c r="L642" i="6"/>
  <c r="O642" i="6"/>
  <c r="K642" i="6"/>
  <c r="N642" i="6"/>
  <c r="J642" i="6"/>
  <c r="R643" i="6"/>
  <c r="R644" i="6" s="1"/>
  <c r="N478" i="6"/>
  <c r="N473" i="6" s="1"/>
  <c r="J478" i="6"/>
  <c r="J473" i="6" s="1"/>
  <c r="M478" i="6"/>
  <c r="M473" i="6" s="1"/>
  <c r="L478" i="6"/>
  <c r="L473" i="6" s="1"/>
  <c r="O478" i="6"/>
  <c r="O473" i="6" s="1"/>
  <c r="K478" i="6"/>
  <c r="K473" i="6" s="1"/>
  <c r="R479" i="6"/>
  <c r="R480" i="6" s="1"/>
  <c r="R345" i="6"/>
  <c r="R346" i="6" s="1"/>
  <c r="Y344" i="6"/>
  <c r="Y343" i="6"/>
  <c r="R61" i="6"/>
  <c r="N60" i="6"/>
  <c r="J60" i="6"/>
  <c r="O60" i="6"/>
  <c r="K60" i="6"/>
  <c r="M60" i="6"/>
  <c r="L60" i="6"/>
  <c r="Y59" i="6"/>
  <c r="T422" i="11"/>
  <c r="S423" i="11"/>
  <c r="S424" i="11" s="1"/>
  <c r="S425" i="11" s="1"/>
  <c r="S426" i="11" s="1"/>
  <c r="S427" i="11" s="1"/>
  <c r="R427" i="11" s="1"/>
  <c r="R119" i="11"/>
  <c r="T119" i="11" s="1"/>
  <c r="S120" i="11"/>
  <c r="S121" i="11" s="1"/>
  <c r="S122" i="11" s="1"/>
  <c r="S123" i="11" s="1"/>
  <c r="S124" i="11" s="1"/>
  <c r="AD884" i="6"/>
  <c r="AE884" i="6" s="1"/>
  <c r="AD878" i="6"/>
  <c r="AE878" i="6" s="1"/>
  <c r="AD872" i="6"/>
  <c r="AE872" i="6" s="1"/>
  <c r="AD866" i="6"/>
  <c r="AE866" i="6" s="1"/>
  <c r="AB868" i="6"/>
  <c r="AD541" i="6"/>
  <c r="AE541" i="6" s="1"/>
  <c r="AA548" i="6"/>
  <c r="AA549" i="6" s="1"/>
  <c r="AA550" i="6" s="1"/>
  <c r="AD547" i="6"/>
  <c r="AE547" i="6" s="1"/>
  <c r="AA530" i="6"/>
  <c r="AA531" i="6" s="1"/>
  <c r="AA532" i="6" s="1"/>
  <c r="AA557" i="6" s="1"/>
  <c r="AA558" i="6" s="1"/>
  <c r="AA559" i="6" s="1"/>
  <c r="AA560" i="6" s="1"/>
  <c r="AA561" i="6" s="1"/>
  <c r="AA562" i="6" s="1"/>
  <c r="AD535" i="6"/>
  <c r="AE535" i="6" s="1"/>
  <c r="AA536" i="6"/>
  <c r="AA537" i="6" s="1"/>
  <c r="AA538" i="6" s="1"/>
  <c r="Y933" i="6"/>
  <c r="Y319" i="6"/>
  <c r="AB861" i="6"/>
  <c r="AB867" i="6" s="1"/>
  <c r="AB873" i="6" s="1"/>
  <c r="AB879" i="6" s="1"/>
  <c r="AB885" i="6" s="1"/>
  <c r="AD855" i="6"/>
  <c r="AE855" i="6" s="1"/>
  <c r="AB709" i="6"/>
  <c r="AD703" i="6"/>
  <c r="F703" i="6" s="1"/>
  <c r="AC703" i="6" s="1"/>
  <c r="AE703" i="6" s="1"/>
  <c r="AB173" i="6"/>
  <c r="AD714" i="6"/>
  <c r="F714" i="6" s="1"/>
  <c r="AC714" i="6" s="1"/>
  <c r="AE714" i="6" s="1"/>
  <c r="AB720" i="6"/>
  <c r="AD165" i="6"/>
  <c r="AB171" i="6"/>
  <c r="F163" i="6"/>
  <c r="AE163" i="6"/>
  <c r="F155" i="6"/>
  <c r="AE155" i="6"/>
  <c r="AD166" i="6"/>
  <c r="AB172" i="6"/>
  <c r="AD161" i="6"/>
  <c r="Y760" i="6"/>
  <c r="AB711" i="6"/>
  <c r="AD705" i="6"/>
  <c r="F705" i="6" s="1"/>
  <c r="AC705" i="6" s="1"/>
  <c r="AE705" i="6" s="1"/>
  <c r="F160" i="6"/>
  <c r="AE160" i="6"/>
  <c r="Y451" i="6"/>
  <c r="Y612" i="6"/>
  <c r="AB724" i="6"/>
  <c r="AD718" i="6"/>
  <c r="F718" i="6" s="1"/>
  <c r="AC718" i="6" s="1"/>
  <c r="AE718" i="6" s="1"/>
  <c r="AD716" i="6"/>
  <c r="F716" i="6" s="1"/>
  <c r="AC716" i="6" s="1"/>
  <c r="AE716" i="6" s="1"/>
  <c r="AB722" i="6"/>
  <c r="F159" i="6"/>
  <c r="AE159" i="6"/>
  <c r="AD162" i="6"/>
  <c r="AB168" i="6"/>
  <c r="AA163" i="6"/>
  <c r="AA164" i="6" s="1"/>
  <c r="AA165" i="6" s="1"/>
  <c r="AA166" i="6" s="1"/>
  <c r="AA167" i="6" s="1"/>
  <c r="AD860" i="6"/>
  <c r="AE860" i="6" s="1"/>
  <c r="F164" i="6"/>
  <c r="AE164" i="6"/>
  <c r="AD701" i="6"/>
  <c r="F701" i="6" s="1"/>
  <c r="AC701" i="6" s="1"/>
  <c r="AE701" i="6" s="1"/>
  <c r="AB707" i="6"/>
  <c r="AA702" i="6"/>
  <c r="AA703" i="6" s="1"/>
  <c r="AA704" i="6" s="1"/>
  <c r="AA705" i="6" s="1"/>
  <c r="AA706" i="6" s="1"/>
  <c r="AA707" i="6" s="1"/>
  <c r="AB859" i="6"/>
  <c r="AB865" i="6" s="1"/>
  <c r="AB871" i="6" s="1"/>
  <c r="AB877" i="6" s="1"/>
  <c r="AB883" i="6" s="1"/>
  <c r="AA854" i="6"/>
  <c r="AA855" i="6" s="1"/>
  <c r="AA856" i="6" s="1"/>
  <c r="AA857" i="6" s="1"/>
  <c r="AA858" i="6" s="1"/>
  <c r="AA859" i="6" s="1"/>
  <c r="AD853" i="6"/>
  <c r="AE853" i="6" s="1"/>
  <c r="F156" i="6"/>
  <c r="AE156" i="6"/>
  <c r="AD170" i="6"/>
  <c r="AB176" i="6"/>
  <c r="AD169" i="6"/>
  <c r="AB175" i="6"/>
  <c r="M793" i="6" l="1"/>
  <c r="L793" i="6"/>
  <c r="O793" i="6"/>
  <c r="K793" i="6"/>
  <c r="N793" i="6"/>
  <c r="J793" i="6"/>
  <c r="R794" i="6"/>
  <c r="M644" i="6"/>
  <c r="M639" i="6" s="1"/>
  <c r="L644" i="6"/>
  <c r="L639" i="6" s="1"/>
  <c r="O644" i="6"/>
  <c r="O639" i="6" s="1"/>
  <c r="K644" i="6"/>
  <c r="K639" i="6" s="1"/>
  <c r="N644" i="6"/>
  <c r="N639" i="6" s="1"/>
  <c r="J644" i="6"/>
  <c r="J639" i="6" s="1"/>
  <c r="R645" i="6"/>
  <c r="R646" i="6" s="1"/>
  <c r="N480" i="6"/>
  <c r="J480" i="6"/>
  <c r="M480" i="6"/>
  <c r="L480" i="6"/>
  <c r="O480" i="6"/>
  <c r="K480" i="6"/>
  <c r="R481" i="6"/>
  <c r="Y346" i="6"/>
  <c r="R62" i="6"/>
  <c r="Y60" i="6"/>
  <c r="T427" i="11"/>
  <c r="S428" i="11"/>
  <c r="S429" i="11" s="1"/>
  <c r="S430" i="11" s="1"/>
  <c r="S431" i="11" s="1"/>
  <c r="S432" i="11" s="1"/>
  <c r="R432" i="11" s="1"/>
  <c r="S125" i="11"/>
  <c r="S126" i="11" s="1"/>
  <c r="S127" i="11" s="1"/>
  <c r="S128" i="11" s="1"/>
  <c r="S129" i="11" s="1"/>
  <c r="R124" i="11"/>
  <c r="T124" i="11" s="1"/>
  <c r="AD885" i="6"/>
  <c r="AE885" i="6" s="1"/>
  <c r="AD879" i="6"/>
  <c r="AE879" i="6" s="1"/>
  <c r="AB874" i="6"/>
  <c r="AD873" i="6"/>
  <c r="AE873" i="6" s="1"/>
  <c r="AD867" i="6"/>
  <c r="AE867" i="6" s="1"/>
  <c r="AD559" i="6"/>
  <c r="AE559" i="6" s="1"/>
  <c r="Y935" i="6"/>
  <c r="Y320" i="6"/>
  <c r="AD167" i="6"/>
  <c r="AA168" i="6"/>
  <c r="AA169" i="6" s="1"/>
  <c r="AA170" i="6" s="1"/>
  <c r="AA171" i="6" s="1"/>
  <c r="AA172" i="6" s="1"/>
  <c r="AA173" i="6" s="1"/>
  <c r="F169" i="6"/>
  <c r="AE169" i="6"/>
  <c r="F170" i="6"/>
  <c r="AE170" i="6"/>
  <c r="AB188" i="6"/>
  <c r="AD176" i="6"/>
  <c r="AB194" i="6"/>
  <c r="AB182" i="6"/>
  <c r="AB193" i="6"/>
  <c r="AD175" i="6"/>
  <c r="AB187" i="6"/>
  <c r="AB181" i="6"/>
  <c r="AA860" i="6"/>
  <c r="AA861" i="6" s="1"/>
  <c r="AA862" i="6" s="1"/>
  <c r="AD859" i="6"/>
  <c r="AE859" i="6" s="1"/>
  <c r="F162" i="6"/>
  <c r="AE162" i="6"/>
  <c r="AD724" i="6"/>
  <c r="AE724" i="6" s="1"/>
  <c r="AB730" i="6"/>
  <c r="AD730" i="6" s="1"/>
  <c r="AE730" i="6" s="1"/>
  <c r="AB190" i="6"/>
  <c r="AB184" i="6"/>
  <c r="AB178" i="6"/>
  <c r="AD172" i="6"/>
  <c r="F165" i="6"/>
  <c r="AE165" i="6"/>
  <c r="AB728" i="6"/>
  <c r="AD722" i="6"/>
  <c r="F722" i="6" s="1"/>
  <c r="AC722" i="6" s="1"/>
  <c r="AE722" i="6" s="1"/>
  <c r="F166" i="6"/>
  <c r="AE166" i="6"/>
  <c r="Y762" i="6"/>
  <c r="AB717" i="6"/>
  <c r="AD711" i="6"/>
  <c r="F711" i="6" s="1"/>
  <c r="AC711" i="6" s="1"/>
  <c r="AE711" i="6" s="1"/>
  <c r="Y614" i="6"/>
  <c r="Y452" i="6"/>
  <c r="AB185" i="6"/>
  <c r="AB179" i="6"/>
  <c r="AB191" i="6"/>
  <c r="AD861" i="6"/>
  <c r="AE861" i="6" s="1"/>
  <c r="AB713" i="6"/>
  <c r="AD707" i="6"/>
  <c r="F707" i="6" s="1"/>
  <c r="AC707" i="6" s="1"/>
  <c r="AE707" i="6" s="1"/>
  <c r="AA708" i="6"/>
  <c r="AA709" i="6" s="1"/>
  <c r="AA710" i="6" s="1"/>
  <c r="AA711" i="6" s="1"/>
  <c r="AA712" i="6" s="1"/>
  <c r="AA713" i="6" s="1"/>
  <c r="AD168" i="6"/>
  <c r="AB174" i="6"/>
  <c r="Y609" i="6"/>
  <c r="Y755" i="6"/>
  <c r="F161" i="6"/>
  <c r="AE161" i="6"/>
  <c r="AD171" i="6"/>
  <c r="AB177" i="6"/>
  <c r="AB189" i="6"/>
  <c r="AB183" i="6"/>
  <c r="AB726" i="6"/>
  <c r="AD720" i="6"/>
  <c r="F720" i="6" s="1"/>
  <c r="AC720" i="6" s="1"/>
  <c r="AE720" i="6" s="1"/>
  <c r="AD709" i="6"/>
  <c r="F709" i="6" s="1"/>
  <c r="AC709" i="6" s="1"/>
  <c r="AE709" i="6" s="1"/>
  <c r="AB715" i="6"/>
  <c r="O794" i="6" l="1"/>
  <c r="K794" i="6"/>
  <c r="N794" i="6"/>
  <c r="J794" i="6"/>
  <c r="M794" i="6"/>
  <c r="L794" i="6"/>
  <c r="R795" i="6"/>
  <c r="R796" i="6" s="1"/>
  <c r="M646" i="6"/>
  <c r="L646" i="6"/>
  <c r="O646" i="6"/>
  <c r="K646" i="6"/>
  <c r="N646" i="6"/>
  <c r="J646" i="6"/>
  <c r="R647" i="6"/>
  <c r="L481" i="6"/>
  <c r="O481" i="6"/>
  <c r="K481" i="6"/>
  <c r="N481" i="6"/>
  <c r="J481" i="6"/>
  <c r="M481" i="6"/>
  <c r="R482" i="6"/>
  <c r="Y341" i="6"/>
  <c r="R63" i="6"/>
  <c r="N62" i="6"/>
  <c r="N57" i="6" s="1"/>
  <c r="J62" i="6"/>
  <c r="J57" i="6" s="1"/>
  <c r="O62" i="6"/>
  <c r="O57" i="6" s="1"/>
  <c r="K62" i="6"/>
  <c r="K57" i="6" s="1"/>
  <c r="M62" i="6"/>
  <c r="M57" i="6" s="1"/>
  <c r="L62" i="6"/>
  <c r="S433" i="11"/>
  <c r="S434" i="11" s="1"/>
  <c r="S435" i="11" s="1"/>
  <c r="S436" i="11" s="1"/>
  <c r="S437" i="11" s="1"/>
  <c r="R437" i="11" s="1"/>
  <c r="T432" i="11"/>
  <c r="S130" i="11"/>
  <c r="S131" i="11" s="1"/>
  <c r="S132" i="11" s="1"/>
  <c r="S133" i="11" s="1"/>
  <c r="S134" i="11" s="1"/>
  <c r="R129" i="11"/>
  <c r="T129" i="11" s="1"/>
  <c r="AB880" i="6"/>
  <c r="AA887" i="6"/>
  <c r="AA888" i="6" s="1"/>
  <c r="AA863" i="6"/>
  <c r="AA864" i="6" s="1"/>
  <c r="AA865" i="6" s="1"/>
  <c r="Y930" i="6"/>
  <c r="Y937" i="6"/>
  <c r="AD173" i="6"/>
  <c r="AA174" i="6"/>
  <c r="AA175" i="6" s="1"/>
  <c r="AA176" i="6" s="1"/>
  <c r="F168" i="6"/>
  <c r="AE168" i="6"/>
  <c r="AB719" i="6"/>
  <c r="AD713" i="6"/>
  <c r="F713" i="6" s="1"/>
  <c r="AC713" i="6" s="1"/>
  <c r="AE713" i="6" s="1"/>
  <c r="AA714" i="6"/>
  <c r="AA715" i="6" s="1"/>
  <c r="AA716" i="6" s="1"/>
  <c r="AA717" i="6" s="1"/>
  <c r="AA718" i="6" s="1"/>
  <c r="AA719" i="6" s="1"/>
  <c r="AB214" i="6"/>
  <c r="AB209" i="6"/>
  <c r="Y322" i="6"/>
  <c r="AB202" i="6"/>
  <c r="AD184" i="6"/>
  <c r="AD187" i="6"/>
  <c r="AB205" i="6"/>
  <c r="AD194" i="6"/>
  <c r="AB212" i="6"/>
  <c r="AD212" i="6" s="1"/>
  <c r="AB217" i="6"/>
  <c r="AD217" i="6" s="1"/>
  <c r="AB201" i="6"/>
  <c r="AD183" i="6"/>
  <c r="Y616" i="6"/>
  <c r="AD728" i="6"/>
  <c r="AE728" i="6" s="1"/>
  <c r="F172" i="6"/>
  <c r="AE172" i="6"/>
  <c r="AB213" i="6"/>
  <c r="AB208" i="6"/>
  <c r="AD190" i="6"/>
  <c r="F175" i="6"/>
  <c r="AE175" i="6"/>
  <c r="AE176" i="6"/>
  <c r="F176" i="6"/>
  <c r="AB207" i="6"/>
  <c r="AD189" i="6"/>
  <c r="Y449" i="6"/>
  <c r="AD726" i="6"/>
  <c r="AE726" i="6" s="1"/>
  <c r="AB195" i="6"/>
  <c r="AD177" i="6"/>
  <c r="Y763" i="6"/>
  <c r="AB203" i="6"/>
  <c r="AD181" i="6"/>
  <c r="AB199" i="6"/>
  <c r="AD193" i="6"/>
  <c r="AB211" i="6"/>
  <c r="AB216" i="6"/>
  <c r="AB197" i="6"/>
  <c r="AD715" i="6"/>
  <c r="F715" i="6" s="1"/>
  <c r="AC715" i="6" s="1"/>
  <c r="AE715" i="6" s="1"/>
  <c r="AB721" i="6"/>
  <c r="Y454" i="6"/>
  <c r="F171" i="6"/>
  <c r="AE171" i="6"/>
  <c r="AB180" i="6"/>
  <c r="AB186" i="6"/>
  <c r="AD174" i="6"/>
  <c r="AB192" i="6"/>
  <c r="AB723" i="6"/>
  <c r="AD717" i="6"/>
  <c r="F717" i="6" s="1"/>
  <c r="AC717" i="6" s="1"/>
  <c r="AE717" i="6" s="1"/>
  <c r="AB196" i="6"/>
  <c r="AD178" i="6"/>
  <c r="AB200" i="6"/>
  <c r="AD182" i="6"/>
  <c r="AD188" i="6"/>
  <c r="AB206" i="6"/>
  <c r="AD206" i="6" s="1"/>
  <c r="F167" i="6"/>
  <c r="AE167" i="6"/>
  <c r="O796" i="6" l="1"/>
  <c r="O791" i="6" s="1"/>
  <c r="K796" i="6"/>
  <c r="K791" i="6" s="1"/>
  <c r="N796" i="6"/>
  <c r="N791" i="6" s="1"/>
  <c r="J796" i="6"/>
  <c r="J791" i="6" s="1"/>
  <c r="M796" i="6"/>
  <c r="M791" i="6" s="1"/>
  <c r="L796" i="6"/>
  <c r="L791" i="6" s="1"/>
  <c r="R797" i="6"/>
  <c r="R798" i="6" s="1"/>
  <c r="O647" i="6"/>
  <c r="K647" i="6"/>
  <c r="N647" i="6"/>
  <c r="J647" i="6"/>
  <c r="M647" i="6"/>
  <c r="L647" i="6"/>
  <c r="R648" i="6"/>
  <c r="J482" i="6"/>
  <c r="M482" i="6"/>
  <c r="L482" i="6"/>
  <c r="O482" i="6"/>
  <c r="K482" i="6"/>
  <c r="R483" i="6"/>
  <c r="R484" i="6" s="1"/>
  <c r="Y62" i="6"/>
  <c r="L57" i="6"/>
  <c r="R64" i="6"/>
  <c r="S438" i="11"/>
  <c r="S439" i="11" s="1"/>
  <c r="S440" i="11" s="1"/>
  <c r="S441" i="11" s="1"/>
  <c r="S442" i="11" s="1"/>
  <c r="R442" i="11" s="1"/>
  <c r="T437" i="11"/>
  <c r="R134" i="11"/>
  <c r="T134" i="11" s="1"/>
  <c r="S135" i="11"/>
  <c r="S136" i="11" s="1"/>
  <c r="S137" i="11" s="1"/>
  <c r="S138" i="11" s="1"/>
  <c r="S139" i="11" s="1"/>
  <c r="AB886" i="6"/>
  <c r="AA866" i="6"/>
  <c r="AA867" i="6" s="1"/>
  <c r="AA868" i="6" s="1"/>
  <c r="AA869" i="6" s="1"/>
  <c r="AA870" i="6" s="1"/>
  <c r="AA871" i="6" s="1"/>
  <c r="AD865" i="6"/>
  <c r="AE865" i="6" s="1"/>
  <c r="Y938" i="6"/>
  <c r="AA177" i="6"/>
  <c r="AA178" i="6" s="1"/>
  <c r="AA179" i="6" s="1"/>
  <c r="AA189" i="6"/>
  <c r="AA190" i="6" s="1"/>
  <c r="AA191" i="6" s="1"/>
  <c r="AA183" i="6"/>
  <c r="AA184" i="6" s="1"/>
  <c r="AA185" i="6" s="1"/>
  <c r="AE193" i="6"/>
  <c r="F193" i="6"/>
  <c r="Y456" i="6"/>
  <c r="F212" i="6"/>
  <c r="AE212" i="6"/>
  <c r="AE187" i="6"/>
  <c r="F187" i="6"/>
  <c r="AD202" i="6"/>
  <c r="AB227" i="6"/>
  <c r="F173" i="6"/>
  <c r="AE173" i="6"/>
  <c r="F178" i="6"/>
  <c r="AE178" i="6"/>
  <c r="AD192" i="6"/>
  <c r="AB210" i="6"/>
  <c r="AB215" i="6"/>
  <c r="AB198" i="6"/>
  <c r="AD180" i="6"/>
  <c r="AB727" i="6"/>
  <c r="AD721" i="6"/>
  <c r="F721" i="6" s="1"/>
  <c r="AC721" i="6" s="1"/>
  <c r="AE721" i="6" s="1"/>
  <c r="AB221" i="6"/>
  <c r="AE177" i="6"/>
  <c r="F177" i="6"/>
  <c r="F190" i="6"/>
  <c r="AE190" i="6"/>
  <c r="AE183" i="6"/>
  <c r="F183" i="6"/>
  <c r="Y317" i="6"/>
  <c r="AA720" i="6"/>
  <c r="AA721" i="6" s="1"/>
  <c r="AA722" i="6" s="1"/>
  <c r="AA723" i="6" s="1"/>
  <c r="AA724" i="6" s="1"/>
  <c r="AA725" i="6" s="1"/>
  <c r="AB725" i="6"/>
  <c r="AD719" i="6"/>
  <c r="F719" i="6" s="1"/>
  <c r="AC719" i="6" s="1"/>
  <c r="AE719" i="6" s="1"/>
  <c r="F182" i="6"/>
  <c r="AE182" i="6"/>
  <c r="AD723" i="6"/>
  <c r="AE723" i="6" s="1"/>
  <c r="AB729" i="6"/>
  <c r="F174" i="6"/>
  <c r="AE174" i="6"/>
  <c r="AD216" i="6"/>
  <c r="AB223" i="6"/>
  <c r="AD199" i="6"/>
  <c r="Y324" i="6"/>
  <c r="AB228" i="6"/>
  <c r="AB219" i="6"/>
  <c r="AD195" i="6"/>
  <c r="F189" i="6"/>
  <c r="AE189" i="6"/>
  <c r="AD208" i="6"/>
  <c r="AE194" i="6"/>
  <c r="F194" i="6"/>
  <c r="AE184" i="6"/>
  <c r="F184" i="6"/>
  <c r="AE188" i="6"/>
  <c r="F188" i="6"/>
  <c r="AD200" i="6"/>
  <c r="AB230" i="6"/>
  <c r="AD230" i="6" s="1"/>
  <c r="AB225" i="6"/>
  <c r="AE206" i="6"/>
  <c r="F206" i="6"/>
  <c r="AB220" i="6"/>
  <c r="AD196" i="6"/>
  <c r="Y764" i="6"/>
  <c r="AB204" i="6"/>
  <c r="AD186" i="6"/>
  <c r="AD211" i="6"/>
  <c r="AE181" i="6"/>
  <c r="F181" i="6"/>
  <c r="Y617" i="6"/>
  <c r="AD207" i="6"/>
  <c r="AD213" i="6"/>
  <c r="AB226" i="6"/>
  <c r="AD201" i="6"/>
  <c r="F217" i="6"/>
  <c r="AE217" i="6"/>
  <c r="AD205" i="6"/>
  <c r="O798" i="6" l="1"/>
  <c r="K798" i="6"/>
  <c r="N798" i="6"/>
  <c r="J798" i="6"/>
  <c r="M798" i="6"/>
  <c r="L798" i="6"/>
  <c r="R799" i="6"/>
  <c r="M648" i="6"/>
  <c r="L648" i="6"/>
  <c r="O648" i="6"/>
  <c r="K648" i="6"/>
  <c r="N648" i="6"/>
  <c r="J648" i="6"/>
  <c r="R649" i="6"/>
  <c r="R650" i="6" s="1"/>
  <c r="N484" i="6"/>
  <c r="N479" i="6" s="1"/>
  <c r="J484" i="6"/>
  <c r="J479" i="6" s="1"/>
  <c r="M484" i="6"/>
  <c r="M479" i="6" s="1"/>
  <c r="L484" i="6"/>
  <c r="L479" i="6" s="1"/>
  <c r="O484" i="6"/>
  <c r="O479" i="6" s="1"/>
  <c r="K484" i="6"/>
  <c r="K479" i="6" s="1"/>
  <c r="R485" i="6"/>
  <c r="R486" i="6" s="1"/>
  <c r="Y57" i="6"/>
  <c r="R65" i="6"/>
  <c r="L64" i="6"/>
  <c r="M64" i="6"/>
  <c r="O64" i="6"/>
  <c r="N64" i="6"/>
  <c r="K64" i="6"/>
  <c r="J64" i="6"/>
  <c r="S443" i="11"/>
  <c r="S444" i="11" s="1"/>
  <c r="S445" i="11" s="1"/>
  <c r="S446" i="11" s="1"/>
  <c r="S447" i="11" s="1"/>
  <c r="R447" i="11" s="1"/>
  <c r="T442" i="11"/>
  <c r="S140" i="11"/>
  <c r="S141" i="11" s="1"/>
  <c r="S142" i="11" s="1"/>
  <c r="S143" i="11" s="1"/>
  <c r="S144" i="11" s="1"/>
  <c r="R139" i="11"/>
  <c r="T139" i="11" s="1"/>
  <c r="AA872" i="6"/>
  <c r="AA873" i="6" s="1"/>
  <c r="AA874" i="6" s="1"/>
  <c r="AA875" i="6" s="1"/>
  <c r="AA876" i="6" s="1"/>
  <c r="AA877" i="6" s="1"/>
  <c r="AD871" i="6"/>
  <c r="AE871" i="6" s="1"/>
  <c r="Y939" i="6"/>
  <c r="Y618" i="6"/>
  <c r="Y325" i="6"/>
  <c r="AD219" i="6"/>
  <c r="F199" i="6"/>
  <c r="AE199" i="6"/>
  <c r="AD725" i="6"/>
  <c r="AE725" i="6" s="1"/>
  <c r="AA726" i="6"/>
  <c r="AA727" i="6" s="1"/>
  <c r="AA728" i="6" s="1"/>
  <c r="AA729" i="6" s="1"/>
  <c r="AA730" i="6" s="1"/>
  <c r="AE202" i="6"/>
  <c r="F202" i="6"/>
  <c r="AD185" i="6"/>
  <c r="AA186" i="6"/>
  <c r="AA187" i="6" s="1"/>
  <c r="AA188" i="6" s="1"/>
  <c r="AA201" i="6" s="1"/>
  <c r="AA202" i="6" s="1"/>
  <c r="AA203" i="6" s="1"/>
  <c r="AD226" i="6"/>
  <c r="F180" i="6"/>
  <c r="AE180" i="6"/>
  <c r="AD210" i="6"/>
  <c r="AA192" i="6"/>
  <c r="AA193" i="6" s="1"/>
  <c r="AA194" i="6" s="1"/>
  <c r="AA207" i="6" s="1"/>
  <c r="AA208" i="6" s="1"/>
  <c r="AA209" i="6" s="1"/>
  <c r="AD191" i="6"/>
  <c r="AE191" i="6" s="1"/>
  <c r="F207" i="6"/>
  <c r="AE207" i="6"/>
  <c r="AE211" i="6"/>
  <c r="F211" i="6"/>
  <c r="AE230" i="6"/>
  <c r="F230" i="6"/>
  <c r="AE208" i="6"/>
  <c r="F208" i="6"/>
  <c r="AE195" i="6"/>
  <c r="F195" i="6"/>
  <c r="AD223" i="6"/>
  <c r="AB229" i="6"/>
  <c r="AD229" i="6" s="1"/>
  <c r="AD204" i="6"/>
  <c r="AE196" i="6"/>
  <c r="F196" i="6"/>
  <c r="F200" i="6"/>
  <c r="AE200" i="6"/>
  <c r="Y457" i="6"/>
  <c r="F216" i="6"/>
  <c r="AE216" i="6"/>
  <c r="AB222" i="6"/>
  <c r="AD198" i="6"/>
  <c r="AE192" i="6"/>
  <c r="F192" i="6"/>
  <c r="Y766" i="6"/>
  <c r="AA180" i="6"/>
  <c r="AA181" i="6" s="1"/>
  <c r="AA182" i="6" s="1"/>
  <c r="AA195" i="6" s="1"/>
  <c r="AD179" i="6"/>
  <c r="AD220" i="6"/>
  <c r="AD225" i="6"/>
  <c r="AE186" i="6"/>
  <c r="F186" i="6"/>
  <c r="Y761" i="6"/>
  <c r="AE205" i="6"/>
  <c r="F205" i="6"/>
  <c r="AE201" i="6"/>
  <c r="F201" i="6"/>
  <c r="AE213" i="6"/>
  <c r="F213" i="6"/>
  <c r="AD729" i="6"/>
  <c r="AE729" i="6" s="1"/>
  <c r="AD727" i="6"/>
  <c r="AE727" i="6" s="1"/>
  <c r="AD215" i="6"/>
  <c r="AE215" i="6" s="1"/>
  <c r="AD227" i="6"/>
  <c r="AE227" i="6" s="1"/>
  <c r="K905" i="6" l="1" a="1"/>
  <c r="K905" i="6" s="1"/>
  <c r="K898" i="6" s="1"/>
  <c r="K892" i="6" s="1"/>
  <c r="K904" i="6" a="1"/>
  <c r="K904" i="6" s="1"/>
  <c r="K903" i="6" a="1"/>
  <c r="K903" i="6" s="1"/>
  <c r="K902" i="6" a="1"/>
  <c r="K902" i="6" s="1"/>
  <c r="K895" i="6" s="1"/>
  <c r="K889" i="6" s="1"/>
  <c r="O905" i="6" a="1"/>
  <c r="O905" i="6" s="1"/>
  <c r="O898" i="6" s="1"/>
  <c r="O892" i="6" s="1"/>
  <c r="O904" i="6" a="1"/>
  <c r="O904" i="6" s="1"/>
  <c r="O903" i="6" a="1"/>
  <c r="O903" i="6" s="1"/>
  <c r="O896" i="6" s="1"/>
  <c r="O890" i="6" s="1"/>
  <c r="O902" i="6" a="1"/>
  <c r="O902" i="6" s="1"/>
  <c r="O895" i="6" s="1"/>
  <c r="O889" i="6" s="1"/>
  <c r="M905" i="6" a="1"/>
  <c r="M905" i="6" s="1"/>
  <c r="M898" i="6" s="1"/>
  <c r="M892" i="6" s="1"/>
  <c r="M904" i="6" a="1"/>
  <c r="M904" i="6" s="1"/>
  <c r="M897" i="6" s="1"/>
  <c r="M891" i="6" s="1"/>
  <c r="M903" i="6" a="1"/>
  <c r="M903" i="6" s="1"/>
  <c r="M896" i="6" s="1"/>
  <c r="M890" i="6" s="1"/>
  <c r="M902" i="6" a="1"/>
  <c r="M902" i="6" s="1"/>
  <c r="M895" i="6" s="1"/>
  <c r="M889" i="6" s="1"/>
  <c r="J900" i="6" a="1"/>
  <c r="J900" i="6" s="1"/>
  <c r="J893" i="6" s="1"/>
  <c r="J887" i="6" s="1"/>
  <c r="J905" i="6" a="1"/>
  <c r="J905" i="6" s="1"/>
  <c r="J898" i="6" s="1"/>
  <c r="J892" i="6" s="1"/>
  <c r="J904" i="6" a="1"/>
  <c r="J904" i="6" s="1"/>
  <c r="J897" i="6" s="1"/>
  <c r="J891" i="6" s="1"/>
  <c r="J903" i="6" a="1"/>
  <c r="J903" i="6" s="1"/>
  <c r="J896" i="6" s="1"/>
  <c r="J890" i="6" s="1"/>
  <c r="J902" i="6" a="1"/>
  <c r="J902" i="6" s="1"/>
  <c r="J895" i="6" s="1"/>
  <c r="J889" i="6" s="1"/>
  <c r="K900" i="6" a="1"/>
  <c r="K900" i="6" s="1"/>
  <c r="K901" i="6" a="1"/>
  <c r="K901" i="6" s="1"/>
  <c r="K894" i="6" s="1"/>
  <c r="K888" i="6" s="1"/>
  <c r="M900" i="6" a="1"/>
  <c r="M900" i="6" s="1"/>
  <c r="M893" i="6" s="1"/>
  <c r="M887" i="6" s="1"/>
  <c r="M901" i="6" a="1"/>
  <c r="M901" i="6" s="1"/>
  <c r="M894" i="6" s="1"/>
  <c r="M888" i="6" s="1"/>
  <c r="O900" i="6" a="1"/>
  <c r="O900" i="6" s="1"/>
  <c r="O893" i="6" s="1"/>
  <c r="O887" i="6" s="1"/>
  <c r="O901" i="6" a="1"/>
  <c r="O901" i="6" s="1"/>
  <c r="O894" i="6" s="1"/>
  <c r="O888" i="6" s="1"/>
  <c r="M799" i="6"/>
  <c r="L799" i="6"/>
  <c r="O799" i="6"/>
  <c r="K799" i="6"/>
  <c r="N799" i="6"/>
  <c r="J799" i="6"/>
  <c r="R800" i="6"/>
  <c r="M650" i="6"/>
  <c r="M645" i="6" s="1"/>
  <c r="L650" i="6"/>
  <c r="L645" i="6" s="1"/>
  <c r="O650" i="6"/>
  <c r="O645" i="6" s="1"/>
  <c r="K650" i="6"/>
  <c r="K645" i="6" s="1"/>
  <c r="N650" i="6"/>
  <c r="N645" i="6" s="1"/>
  <c r="J650" i="6"/>
  <c r="J645" i="6" s="1"/>
  <c r="R651" i="6"/>
  <c r="R652" i="6" s="1"/>
  <c r="N486" i="6"/>
  <c r="J486" i="6"/>
  <c r="M486" i="6"/>
  <c r="L486" i="6"/>
  <c r="O486" i="6"/>
  <c r="K486" i="6"/>
  <c r="R487" i="6"/>
  <c r="Y64" i="6"/>
  <c r="R66" i="6"/>
  <c r="N65" i="6"/>
  <c r="J65" i="6"/>
  <c r="O65" i="6"/>
  <c r="K65" i="6"/>
  <c r="M65" i="6"/>
  <c r="L65" i="6"/>
  <c r="S448" i="11"/>
  <c r="S449" i="11" s="1"/>
  <c r="S450" i="11" s="1"/>
  <c r="S451" i="11" s="1"/>
  <c r="S452" i="11" s="1"/>
  <c r="R452" i="11" s="1"/>
  <c r="T447" i="11"/>
  <c r="S145" i="11"/>
  <c r="S146" i="11" s="1"/>
  <c r="S147" i="11" s="1"/>
  <c r="S148" i="11" s="1"/>
  <c r="S149" i="11" s="1"/>
  <c r="R144" i="11"/>
  <c r="T144" i="11" s="1"/>
  <c r="AD877" i="6"/>
  <c r="AE877" i="6" s="1"/>
  <c r="AA878" i="6"/>
  <c r="AA879" i="6" s="1"/>
  <c r="AA880" i="6" s="1"/>
  <c r="AA881" i="6" s="1"/>
  <c r="AA882" i="6" s="1"/>
  <c r="AA883" i="6" s="1"/>
  <c r="Y941" i="6"/>
  <c r="O897" i="6"/>
  <c r="O891" i="6" s="1"/>
  <c r="J901" i="6" a="1"/>
  <c r="J901" i="6" s="1"/>
  <c r="J894" i="6" s="1"/>
  <c r="J888" i="6" s="1"/>
  <c r="K897" i="6"/>
  <c r="K891" i="6" s="1"/>
  <c r="Y615" i="6"/>
  <c r="AD222" i="6"/>
  <c r="F204" i="6"/>
  <c r="AE204" i="6"/>
  <c r="Y620" i="6"/>
  <c r="Y768" i="6"/>
  <c r="Y458" i="6"/>
  <c r="F179" i="6"/>
  <c r="AE179" i="6"/>
  <c r="F229" i="6"/>
  <c r="AE229" i="6"/>
  <c r="AA204" i="6"/>
  <c r="AA205" i="6" s="1"/>
  <c r="AD203" i="6"/>
  <c r="AE203" i="6" s="1"/>
  <c r="F219" i="6"/>
  <c r="AE219" i="6"/>
  <c r="F225" i="6"/>
  <c r="AE225" i="6"/>
  <c r="AA196" i="6"/>
  <c r="AA197" i="6" s="1"/>
  <c r="AA213" i="6"/>
  <c r="AA214" i="6" s="1"/>
  <c r="F198" i="6"/>
  <c r="AE198" i="6"/>
  <c r="AE223" i="6"/>
  <c r="F223" i="6"/>
  <c r="AA210" i="6"/>
  <c r="AA211" i="6" s="1"/>
  <c r="AA212" i="6" s="1"/>
  <c r="AD209" i="6"/>
  <c r="AE209" i="6" s="1"/>
  <c r="AE185" i="6"/>
  <c r="F185" i="6"/>
  <c r="Y326" i="6"/>
  <c r="AE220" i="6"/>
  <c r="F220" i="6"/>
  <c r="F210" i="6"/>
  <c r="AE210" i="6"/>
  <c r="AE226" i="6"/>
  <c r="F226" i="6"/>
  <c r="L905" i="6" l="1" a="1"/>
  <c r="L905" i="6" s="1"/>
  <c r="L904" i="6" a="1"/>
  <c r="L904" i="6" s="1"/>
  <c r="L903" i="6" a="1"/>
  <c r="L903" i="6" s="1"/>
  <c r="L896" i="6" s="1"/>
  <c r="L890" i="6" s="1"/>
  <c r="L902" i="6" a="1"/>
  <c r="L902" i="6" s="1"/>
  <c r="N901" i="6" a="1"/>
  <c r="N901" i="6" s="1"/>
  <c r="N894" i="6" s="1"/>
  <c r="N905" i="6" a="1"/>
  <c r="N905" i="6" s="1"/>
  <c r="N904" i="6" a="1"/>
  <c r="N904" i="6" s="1"/>
  <c r="N897" i="6" s="1"/>
  <c r="N891" i="6" s="1"/>
  <c r="N896" i="6"/>
  <c r="N902" i="6" a="1"/>
  <c r="N902" i="6" s="1"/>
  <c r="L900" i="6" a="1"/>
  <c r="L900" i="6" s="1"/>
  <c r="L893" i="6" s="1"/>
  <c r="L887" i="6" s="1"/>
  <c r="L901" i="6" a="1"/>
  <c r="L901" i="6" s="1"/>
  <c r="N900" i="6" a="1"/>
  <c r="N900" i="6" s="1"/>
  <c r="O800" i="6"/>
  <c r="K800" i="6"/>
  <c r="N800" i="6"/>
  <c r="J800" i="6"/>
  <c r="M800" i="6"/>
  <c r="L800" i="6"/>
  <c r="R801" i="6"/>
  <c r="R802" i="6" s="1"/>
  <c r="M652" i="6"/>
  <c r="L652" i="6"/>
  <c r="O652" i="6"/>
  <c r="K652" i="6"/>
  <c r="N652" i="6"/>
  <c r="J652" i="6"/>
  <c r="R653" i="6"/>
  <c r="L487" i="6"/>
  <c r="O487" i="6"/>
  <c r="K487" i="6"/>
  <c r="N487" i="6"/>
  <c r="J487" i="6"/>
  <c r="M487" i="6"/>
  <c r="R488" i="6"/>
  <c r="Y65" i="6"/>
  <c r="R67" i="6"/>
  <c r="L66" i="6"/>
  <c r="M66" i="6"/>
  <c r="K66" i="6"/>
  <c r="J66" i="6"/>
  <c r="O66" i="6"/>
  <c r="N66" i="6"/>
  <c r="S453" i="11"/>
  <c r="S454" i="11" s="1"/>
  <c r="S455" i="11" s="1"/>
  <c r="S456" i="11" s="1"/>
  <c r="T452" i="11"/>
  <c r="S150" i="11"/>
  <c r="S151" i="11" s="1"/>
  <c r="S152" i="11" s="1"/>
  <c r="S153" i="11" s="1"/>
  <c r="S154" i="11" s="1"/>
  <c r="R149" i="11"/>
  <c r="T149" i="11" s="1"/>
  <c r="AA884" i="6"/>
  <c r="AA885" i="6" s="1"/>
  <c r="AA886" i="6" s="1"/>
  <c r="AD883" i="6"/>
  <c r="AE883" i="6" s="1"/>
  <c r="K893" i="6"/>
  <c r="K887" i="6" s="1"/>
  <c r="K896" i="6"/>
  <c r="K890" i="6" s="1"/>
  <c r="Y936" i="6"/>
  <c r="Y460" i="6"/>
  <c r="Y769" i="6"/>
  <c r="Y622" i="6"/>
  <c r="AD197" i="6"/>
  <c r="AE197" i="6" s="1"/>
  <c r="AA198" i="6"/>
  <c r="AA199" i="6" s="1"/>
  <c r="AA200" i="6" s="1"/>
  <c r="AA219" i="6" s="1"/>
  <c r="AA220" i="6" s="1"/>
  <c r="AA221" i="6" s="1"/>
  <c r="AA215" i="6"/>
  <c r="AA216" i="6" s="1"/>
  <c r="AA217" i="6" s="1"/>
  <c r="AD214" i="6"/>
  <c r="Y323" i="6"/>
  <c r="AA225" i="6"/>
  <c r="AA226" i="6" s="1"/>
  <c r="AA227" i="6" s="1"/>
  <c r="AA228" i="6" s="1"/>
  <c r="AA206" i="6"/>
  <c r="F222" i="6"/>
  <c r="AE222" i="6"/>
  <c r="Y328" i="6"/>
  <c r="N888" i="6" l="1"/>
  <c r="Y900" i="6"/>
  <c r="Y903" i="6"/>
  <c r="O802" i="6"/>
  <c r="O797" i="6" s="1"/>
  <c r="K802" i="6"/>
  <c r="K797" i="6" s="1"/>
  <c r="N802" i="6"/>
  <c r="N797" i="6" s="1"/>
  <c r="J802" i="6"/>
  <c r="J797" i="6" s="1"/>
  <c r="M802" i="6"/>
  <c r="M797" i="6" s="1"/>
  <c r="L802" i="6"/>
  <c r="L797" i="6" s="1"/>
  <c r="R803" i="6"/>
  <c r="R804" i="6" s="1"/>
  <c r="O653" i="6"/>
  <c r="K653" i="6"/>
  <c r="N653" i="6"/>
  <c r="J653" i="6"/>
  <c r="M653" i="6"/>
  <c r="L653" i="6"/>
  <c r="R654" i="6"/>
  <c r="J488" i="6"/>
  <c r="M488" i="6"/>
  <c r="L488" i="6"/>
  <c r="O488" i="6"/>
  <c r="K488" i="6"/>
  <c r="R489" i="6"/>
  <c r="R490" i="6" s="1"/>
  <c r="Y66" i="6"/>
  <c r="R68" i="6"/>
  <c r="R154" i="11"/>
  <c r="T154" i="11" s="1"/>
  <c r="S155" i="11"/>
  <c r="S156" i="11" s="1"/>
  <c r="S157" i="11" s="1"/>
  <c r="S158" i="11" s="1"/>
  <c r="S159" i="11" s="1"/>
  <c r="N895" i="6"/>
  <c r="N889" i="6" s="1"/>
  <c r="N898" i="6"/>
  <c r="N892" i="6" s="1"/>
  <c r="Y905" i="6"/>
  <c r="L898" i="6"/>
  <c r="L892" i="6" s="1"/>
  <c r="Y887" i="6"/>
  <c r="Y893" i="6"/>
  <c r="Y904" i="6"/>
  <c r="L897" i="6"/>
  <c r="L891" i="6" s="1"/>
  <c r="L895" i="6"/>
  <c r="L889" i="6" s="1"/>
  <c r="Y902" i="6"/>
  <c r="Y901" i="6"/>
  <c r="L894" i="6"/>
  <c r="L888" i="6" s="1"/>
  <c r="Y896" i="6"/>
  <c r="Y890" i="6"/>
  <c r="Y462" i="6"/>
  <c r="AD228" i="6"/>
  <c r="AA229" i="6"/>
  <c r="Y623" i="6"/>
  <c r="Y770" i="6"/>
  <c r="Y455" i="6"/>
  <c r="AE214" i="6"/>
  <c r="F214" i="6"/>
  <c r="AD221" i="6"/>
  <c r="AE221" i="6" s="1"/>
  <c r="AA222" i="6"/>
  <c r="AA223" i="6" s="1"/>
  <c r="AA230" i="6" s="1"/>
  <c r="N893" i="6" l="1"/>
  <c r="N887" i="6" s="1"/>
  <c r="O804" i="6"/>
  <c r="K804" i="6"/>
  <c r="N804" i="6"/>
  <c r="J804" i="6"/>
  <c r="M804" i="6"/>
  <c r="L804" i="6"/>
  <c r="R805" i="6"/>
  <c r="M654" i="6"/>
  <c r="L654" i="6"/>
  <c r="O654" i="6"/>
  <c r="K654" i="6"/>
  <c r="N654" i="6"/>
  <c r="J654" i="6"/>
  <c r="R655" i="6"/>
  <c r="R656" i="6" s="1"/>
  <c r="N490" i="6"/>
  <c r="N485" i="6" s="1"/>
  <c r="J490" i="6"/>
  <c r="J485" i="6" s="1"/>
  <c r="L490" i="6"/>
  <c r="L485" i="6" s="1"/>
  <c r="O490" i="6"/>
  <c r="O485" i="6" s="1"/>
  <c r="K490" i="6"/>
  <c r="K485" i="6" s="1"/>
  <c r="M490" i="6"/>
  <c r="M485" i="6" s="1"/>
  <c r="R491" i="6"/>
  <c r="R492" i="6" s="1"/>
  <c r="R69" i="6"/>
  <c r="L68" i="6"/>
  <c r="O68" i="6"/>
  <c r="O63" i="6" s="1"/>
  <c r="K68" i="6"/>
  <c r="K63" i="6" s="1"/>
  <c r="M68" i="6"/>
  <c r="M63" i="6" s="1"/>
  <c r="N68" i="6"/>
  <c r="N63" i="6" s="1"/>
  <c r="J68" i="6"/>
  <c r="J63" i="6" s="1"/>
  <c r="R159" i="11"/>
  <c r="T159" i="11" s="1"/>
  <c r="S160" i="11"/>
  <c r="S161" i="11" s="1"/>
  <c r="S162" i="11" s="1"/>
  <c r="S163" i="11" s="1"/>
  <c r="S164" i="11" s="1"/>
  <c r="Y897" i="6"/>
  <c r="Y891" i="6"/>
  <c r="Y895" i="6"/>
  <c r="Y889" i="6"/>
  <c r="Y894" i="6"/>
  <c r="Y888" i="6"/>
  <c r="Y892" i="6"/>
  <c r="Y898" i="6"/>
  <c r="Y772" i="6"/>
  <c r="Y624" i="6"/>
  <c r="F228" i="6"/>
  <c r="AE228" i="6"/>
  <c r="Y463" i="6"/>
  <c r="M805" i="6" l="1"/>
  <c r="L805" i="6"/>
  <c r="O805" i="6"/>
  <c r="K805" i="6"/>
  <c r="N805" i="6"/>
  <c r="J805" i="6"/>
  <c r="R806" i="6"/>
  <c r="M656" i="6"/>
  <c r="M651" i="6" s="1"/>
  <c r="L656" i="6"/>
  <c r="L651" i="6" s="1"/>
  <c r="O656" i="6"/>
  <c r="O651" i="6" s="1"/>
  <c r="K656" i="6"/>
  <c r="K651" i="6" s="1"/>
  <c r="N656" i="6"/>
  <c r="N651" i="6" s="1"/>
  <c r="J656" i="6"/>
  <c r="J651" i="6" s="1"/>
  <c r="R657" i="6"/>
  <c r="R658" i="6" s="1"/>
  <c r="N492" i="6"/>
  <c r="J492" i="6"/>
  <c r="L492" i="6"/>
  <c r="O492" i="6"/>
  <c r="K492" i="6"/>
  <c r="M492" i="6"/>
  <c r="R493" i="6"/>
  <c r="Y68" i="6"/>
  <c r="L63" i="6"/>
  <c r="R70" i="6"/>
  <c r="R164" i="11"/>
  <c r="T164" i="11" s="1"/>
  <c r="S165" i="11"/>
  <c r="S166" i="11" s="1"/>
  <c r="S167" i="11" s="1"/>
  <c r="S168" i="11" s="1"/>
  <c r="S169" i="11" s="1"/>
  <c r="Y774" i="6"/>
  <c r="Y767" i="6"/>
  <c r="Y626" i="6"/>
  <c r="Y464" i="6"/>
  <c r="O806" i="6" l="1"/>
  <c r="K806" i="6"/>
  <c r="N806" i="6"/>
  <c r="J806" i="6"/>
  <c r="M806" i="6"/>
  <c r="L806" i="6"/>
  <c r="R807" i="6"/>
  <c r="R808" i="6" s="1"/>
  <c r="M658" i="6"/>
  <c r="L658" i="6"/>
  <c r="O658" i="6"/>
  <c r="K658" i="6"/>
  <c r="J658" i="6"/>
  <c r="R659" i="6"/>
  <c r="L493" i="6"/>
  <c r="N493" i="6"/>
  <c r="J493" i="6"/>
  <c r="M493" i="6"/>
  <c r="O493" i="6"/>
  <c r="K493" i="6"/>
  <c r="R494" i="6"/>
  <c r="Y63" i="6"/>
  <c r="R71" i="6"/>
  <c r="N70" i="6"/>
  <c r="J70" i="6"/>
  <c r="M70" i="6"/>
  <c r="O70" i="6"/>
  <c r="K70" i="6"/>
  <c r="L70" i="6"/>
  <c r="R169" i="11"/>
  <c r="T169" i="11" s="1"/>
  <c r="S170" i="11"/>
  <c r="S171" i="11" s="1"/>
  <c r="S172" i="11" s="1"/>
  <c r="S173" i="11" s="1"/>
  <c r="S174" i="11" s="1"/>
  <c r="Y775" i="6"/>
  <c r="Y628" i="6"/>
  <c r="Y621" i="6"/>
  <c r="Y466" i="6"/>
  <c r="O808" i="6" l="1"/>
  <c r="O803" i="6" s="1"/>
  <c r="K808" i="6"/>
  <c r="K803" i="6" s="1"/>
  <c r="N808" i="6"/>
  <c r="N803" i="6" s="1"/>
  <c r="J808" i="6"/>
  <c r="J803" i="6" s="1"/>
  <c r="M808" i="6"/>
  <c r="M803" i="6" s="1"/>
  <c r="L808" i="6"/>
  <c r="L803" i="6" s="1"/>
  <c r="R809" i="6"/>
  <c r="R810" i="6" s="1"/>
  <c r="O659" i="6"/>
  <c r="K659" i="6"/>
  <c r="J659" i="6"/>
  <c r="M659" i="6"/>
  <c r="L659" i="6"/>
  <c r="R660" i="6"/>
  <c r="N494" i="6"/>
  <c r="J494" i="6"/>
  <c r="L494" i="6"/>
  <c r="O494" i="6"/>
  <c r="K494" i="6"/>
  <c r="M494" i="6"/>
  <c r="R495" i="6"/>
  <c r="R496" i="6" s="1"/>
  <c r="Y70" i="6"/>
  <c r="R72" i="6"/>
  <c r="L71" i="6"/>
  <c r="O71" i="6"/>
  <c r="K71" i="6"/>
  <c r="M71" i="6"/>
  <c r="J71" i="6"/>
  <c r="N71" i="6"/>
  <c r="R174" i="11"/>
  <c r="T174" i="11" s="1"/>
  <c r="S175" i="11"/>
  <c r="S176" i="11" s="1"/>
  <c r="S177" i="11" s="1"/>
  <c r="S178" i="11" s="1"/>
  <c r="S179" i="11" s="1"/>
  <c r="Y629" i="6"/>
  <c r="Y468" i="6"/>
  <c r="Y461" i="6"/>
  <c r="Y776" i="6"/>
  <c r="O810" i="6" l="1"/>
  <c r="K810" i="6"/>
  <c r="N810" i="6"/>
  <c r="J810" i="6"/>
  <c r="M810" i="6"/>
  <c r="L810" i="6"/>
  <c r="R811" i="6"/>
  <c r="M660" i="6"/>
  <c r="L660" i="6"/>
  <c r="O660" i="6"/>
  <c r="K660" i="6"/>
  <c r="N660" i="6"/>
  <c r="J660" i="6"/>
  <c r="R661" i="6"/>
  <c r="R662" i="6" s="1"/>
  <c r="N496" i="6"/>
  <c r="N491" i="6" s="1"/>
  <c r="J496" i="6"/>
  <c r="J491" i="6" s="1"/>
  <c r="L496" i="6"/>
  <c r="L491" i="6" s="1"/>
  <c r="O496" i="6"/>
  <c r="O491" i="6" s="1"/>
  <c r="K496" i="6"/>
  <c r="K491" i="6" s="1"/>
  <c r="M496" i="6"/>
  <c r="M491" i="6" s="1"/>
  <c r="R497" i="6"/>
  <c r="R498" i="6" s="1"/>
  <c r="R73" i="6"/>
  <c r="N72" i="6"/>
  <c r="J72" i="6"/>
  <c r="M72" i="6"/>
  <c r="O72" i="6"/>
  <c r="K72" i="6"/>
  <c r="L72" i="6"/>
  <c r="Y71" i="6"/>
  <c r="S180" i="11"/>
  <c r="S181" i="11" s="1"/>
  <c r="S182" i="11" s="1"/>
  <c r="S183" i="11" s="1"/>
  <c r="S184" i="11" s="1"/>
  <c r="R179" i="11"/>
  <c r="T179" i="11" s="1"/>
  <c r="Y778" i="6"/>
  <c r="Y630" i="6"/>
  <c r="Y469" i="6"/>
  <c r="M811" i="6" l="1"/>
  <c r="L811" i="6"/>
  <c r="O811" i="6"/>
  <c r="K811" i="6"/>
  <c r="N811" i="6"/>
  <c r="J811" i="6"/>
  <c r="R812" i="6"/>
  <c r="Y773" i="6"/>
  <c r="M662" i="6"/>
  <c r="M657" i="6" s="1"/>
  <c r="L662" i="6"/>
  <c r="L657" i="6" s="1"/>
  <c r="O662" i="6"/>
  <c r="O657" i="6" s="1"/>
  <c r="K662" i="6"/>
  <c r="K657" i="6" s="1"/>
  <c r="N662" i="6"/>
  <c r="N657" i="6" s="1"/>
  <c r="J662" i="6"/>
  <c r="J657" i="6" s="1"/>
  <c r="R663" i="6"/>
  <c r="R664" i="6" s="1"/>
  <c r="N498" i="6"/>
  <c r="J498" i="6"/>
  <c r="L498" i="6"/>
  <c r="O498" i="6"/>
  <c r="K498" i="6"/>
  <c r="M498" i="6"/>
  <c r="R499" i="6"/>
  <c r="Y72" i="6"/>
  <c r="R74" i="6"/>
  <c r="R184" i="11"/>
  <c r="T184" i="11" s="1"/>
  <c r="S185" i="11"/>
  <c r="S186" i="11" s="1"/>
  <c r="S187" i="11" s="1"/>
  <c r="S188" i="11" s="1"/>
  <c r="S189" i="11" s="1"/>
  <c r="Y470" i="6"/>
  <c r="Y632" i="6"/>
  <c r="Y780" i="6"/>
  <c r="O812" i="6" l="1"/>
  <c r="K812" i="6"/>
  <c r="N812" i="6"/>
  <c r="J812" i="6"/>
  <c r="M812" i="6"/>
  <c r="L812" i="6"/>
  <c r="R813" i="6"/>
  <c r="R814" i="6" s="1"/>
  <c r="M664" i="6"/>
  <c r="L664" i="6"/>
  <c r="O664" i="6"/>
  <c r="K664" i="6"/>
  <c r="N664" i="6"/>
  <c r="J664" i="6"/>
  <c r="R665" i="6"/>
  <c r="L499" i="6"/>
  <c r="N499" i="6"/>
  <c r="J499" i="6"/>
  <c r="M499" i="6"/>
  <c r="O499" i="6"/>
  <c r="K499" i="6"/>
  <c r="R500" i="6"/>
  <c r="M274" i="6" a="1"/>
  <c r="M274" i="6" s="1"/>
  <c r="M275" i="6" a="1"/>
  <c r="M275" i="6" s="1"/>
  <c r="M278" i="6" a="1"/>
  <c r="M278" i="6" s="1"/>
  <c r="M276" i="6" a="1"/>
  <c r="M276" i="6" s="1"/>
  <c r="M279" i="6" a="1"/>
  <c r="M279" i="6" s="1"/>
  <c r="M277" i="6" a="1"/>
  <c r="M277" i="6" s="1"/>
  <c r="J274" i="6" a="1"/>
  <c r="J274" i="6" s="1"/>
  <c r="J278" i="6" a="1"/>
  <c r="J278" i="6" s="1"/>
  <c r="J276" i="6" a="1"/>
  <c r="J276" i="6" s="1"/>
  <c r="J277" i="6" a="1"/>
  <c r="J277" i="6" s="1"/>
  <c r="J275" i="6" a="1"/>
  <c r="J275" i="6" s="1"/>
  <c r="J279" i="6" a="1"/>
  <c r="J279" i="6" s="1"/>
  <c r="O274" i="6" a="1"/>
  <c r="O274" i="6" s="1"/>
  <c r="O275" i="6" a="1"/>
  <c r="O275" i="6" s="1"/>
  <c r="O278" i="6" a="1"/>
  <c r="O278" i="6" s="1"/>
  <c r="O279" i="6" a="1"/>
  <c r="O279" i="6" s="1"/>
  <c r="O277" i="6" a="1"/>
  <c r="O277" i="6" s="1"/>
  <c r="O276" i="6" a="1"/>
  <c r="O276" i="6" s="1"/>
  <c r="L274" i="6" a="1"/>
  <c r="L274" i="6" s="1"/>
  <c r="L276" i="6" a="1"/>
  <c r="L276" i="6" s="1"/>
  <c r="L275" i="6" a="1"/>
  <c r="L275" i="6" s="1"/>
  <c r="L279" i="6" a="1"/>
  <c r="L279" i="6" s="1"/>
  <c r="L277" i="6" a="1"/>
  <c r="L277" i="6" s="1"/>
  <c r="L278" i="6" a="1"/>
  <c r="L278" i="6" s="1"/>
  <c r="K274" i="6" a="1"/>
  <c r="K274" i="6" s="1"/>
  <c r="K279" i="6" a="1"/>
  <c r="K279" i="6" s="1"/>
  <c r="K278" i="6" a="1"/>
  <c r="K278" i="6" s="1"/>
  <c r="K276" i="6" a="1"/>
  <c r="K276" i="6" s="1"/>
  <c r="K277" i="6" a="1"/>
  <c r="K277" i="6" s="1"/>
  <c r="K275" i="6" a="1"/>
  <c r="K275" i="6" s="1"/>
  <c r="N274" i="6" a="1"/>
  <c r="N274" i="6" s="1"/>
  <c r="N279" i="6" a="1"/>
  <c r="N279" i="6" s="1"/>
  <c r="N278" i="6" a="1"/>
  <c r="N278" i="6" s="1"/>
  <c r="N276" i="6" a="1"/>
  <c r="N276" i="6" s="1"/>
  <c r="N277" i="6" a="1"/>
  <c r="N277" i="6" s="1"/>
  <c r="N275" i="6" a="1"/>
  <c r="N275" i="6" s="1"/>
  <c r="R75" i="6"/>
  <c r="N74" i="6"/>
  <c r="N69" i="6" s="1"/>
  <c r="J74" i="6"/>
  <c r="J69" i="6" s="1"/>
  <c r="M74" i="6"/>
  <c r="M69" i="6" s="1"/>
  <c r="O74" i="6"/>
  <c r="O69" i="6" s="1"/>
  <c r="K74" i="6"/>
  <c r="K69" i="6" s="1"/>
  <c r="L74" i="6"/>
  <c r="S190" i="11"/>
  <c r="S191" i="11" s="1"/>
  <c r="S192" i="11" s="1"/>
  <c r="S193" i="11" s="1"/>
  <c r="S194" i="11" s="1"/>
  <c r="R189" i="11"/>
  <c r="T189" i="11" s="1"/>
  <c r="Y781" i="6"/>
  <c r="Y472" i="6"/>
  <c r="Y340" i="6"/>
  <c r="Y627" i="6"/>
  <c r="Y634" i="6"/>
  <c r="L814" i="6" l="1"/>
  <c r="L809" i="6" s="1"/>
  <c r="O814" i="6"/>
  <c r="O809" i="6" s="1"/>
  <c r="N814" i="6"/>
  <c r="N809" i="6" s="1"/>
  <c r="M814" i="6"/>
  <c r="M809" i="6" s="1"/>
  <c r="K814" i="6"/>
  <c r="K809" i="6" s="1"/>
  <c r="J814" i="6"/>
  <c r="J809" i="6" s="1"/>
  <c r="R815" i="6"/>
  <c r="R816" i="6" s="1"/>
  <c r="O665" i="6"/>
  <c r="K665" i="6"/>
  <c r="N665" i="6"/>
  <c r="J665" i="6"/>
  <c r="M665" i="6"/>
  <c r="L665" i="6"/>
  <c r="R666" i="6"/>
  <c r="N500" i="6"/>
  <c r="J500" i="6"/>
  <c r="L500" i="6"/>
  <c r="O500" i="6"/>
  <c r="K500" i="6"/>
  <c r="M500" i="6"/>
  <c r="R501" i="6"/>
  <c r="R502" i="6" s="1"/>
  <c r="Y278" i="6"/>
  <c r="Y276" i="6"/>
  <c r="Y277" i="6"/>
  <c r="Y279" i="6"/>
  <c r="Y275" i="6"/>
  <c r="Y74" i="6"/>
  <c r="L69" i="6"/>
  <c r="R76" i="6"/>
  <c r="R194" i="11"/>
  <c r="T194" i="11" s="1"/>
  <c r="S195" i="11"/>
  <c r="S196" i="11" s="1"/>
  <c r="S197" i="11" s="1"/>
  <c r="S198" i="11" s="1"/>
  <c r="S199" i="11" s="1"/>
  <c r="Y635" i="6"/>
  <c r="Y474" i="6"/>
  <c r="Y467" i="6"/>
  <c r="Y782" i="6"/>
  <c r="L816" i="6" l="1"/>
  <c r="O816" i="6"/>
  <c r="K816" i="6"/>
  <c r="N816" i="6"/>
  <c r="J816" i="6"/>
  <c r="M816" i="6"/>
  <c r="R817" i="6"/>
  <c r="M666" i="6"/>
  <c r="L666" i="6"/>
  <c r="O666" i="6"/>
  <c r="K666" i="6"/>
  <c r="N666" i="6"/>
  <c r="J666" i="6"/>
  <c r="R667" i="6"/>
  <c r="R668" i="6" s="1"/>
  <c r="N502" i="6"/>
  <c r="N497" i="6" s="1"/>
  <c r="J502" i="6"/>
  <c r="J497" i="6" s="1"/>
  <c r="L502" i="6"/>
  <c r="L497" i="6" s="1"/>
  <c r="O502" i="6"/>
  <c r="O497" i="6" s="1"/>
  <c r="K502" i="6"/>
  <c r="K497" i="6" s="1"/>
  <c r="M502" i="6"/>
  <c r="M497" i="6" s="1"/>
  <c r="R503" i="6"/>
  <c r="R504" i="6" s="1"/>
  <c r="Y69" i="6"/>
  <c r="R77" i="6"/>
  <c r="L76" i="6"/>
  <c r="O76" i="6"/>
  <c r="K76" i="6"/>
  <c r="M76" i="6"/>
  <c r="N76" i="6"/>
  <c r="J76" i="6"/>
  <c r="S200" i="11"/>
  <c r="S201" i="11" s="1"/>
  <c r="S202" i="11" s="1"/>
  <c r="S203" i="11" s="1"/>
  <c r="S204" i="11" s="1"/>
  <c r="R199" i="11"/>
  <c r="T199" i="11" s="1"/>
  <c r="Y779" i="6"/>
  <c r="Y475" i="6"/>
  <c r="Y636" i="6"/>
  <c r="Y784" i="6"/>
  <c r="N817" i="6" l="1"/>
  <c r="J817" i="6"/>
  <c r="M817" i="6"/>
  <c r="L817" i="6"/>
  <c r="O817" i="6"/>
  <c r="K817" i="6"/>
  <c r="R818" i="6"/>
  <c r="M668" i="6"/>
  <c r="M663" i="6" s="1"/>
  <c r="L668" i="6"/>
  <c r="L663" i="6" s="1"/>
  <c r="O668" i="6"/>
  <c r="O663" i="6" s="1"/>
  <c r="K668" i="6"/>
  <c r="K663" i="6" s="1"/>
  <c r="N668" i="6"/>
  <c r="N663" i="6" s="1"/>
  <c r="J668" i="6"/>
  <c r="J663" i="6" s="1"/>
  <c r="R669" i="6"/>
  <c r="R670" i="6" s="1"/>
  <c r="N504" i="6"/>
  <c r="J504" i="6"/>
  <c r="L504" i="6"/>
  <c r="O504" i="6"/>
  <c r="K504" i="6"/>
  <c r="M504" i="6"/>
  <c r="R505" i="6"/>
  <c r="Y76" i="6"/>
  <c r="R78" i="6"/>
  <c r="N77" i="6"/>
  <c r="J77" i="6"/>
  <c r="M77" i="6"/>
  <c r="O77" i="6"/>
  <c r="K77" i="6"/>
  <c r="L77" i="6"/>
  <c r="R204" i="11"/>
  <c r="T204" i="11" s="1"/>
  <c r="S205" i="11"/>
  <c r="S206" i="11" s="1"/>
  <c r="S207" i="11" s="1"/>
  <c r="S208" i="11" s="1"/>
  <c r="S209" i="11" s="1"/>
  <c r="Y786" i="6"/>
  <c r="Y633" i="6"/>
  <c r="Y476" i="6"/>
  <c r="Y638" i="6"/>
  <c r="L818" i="6" l="1"/>
  <c r="O818" i="6"/>
  <c r="K818" i="6"/>
  <c r="N818" i="6"/>
  <c r="J818" i="6"/>
  <c r="M818" i="6"/>
  <c r="R819" i="6"/>
  <c r="R820" i="6" s="1"/>
  <c r="M670" i="6"/>
  <c r="L670" i="6"/>
  <c r="O670" i="6"/>
  <c r="K670" i="6"/>
  <c r="N670" i="6"/>
  <c r="J670" i="6"/>
  <c r="R671" i="6"/>
  <c r="L505" i="6"/>
  <c r="N505" i="6"/>
  <c r="J505" i="6"/>
  <c r="M505" i="6"/>
  <c r="O505" i="6"/>
  <c r="K505" i="6"/>
  <c r="R506" i="6"/>
  <c r="Y77" i="6"/>
  <c r="R79" i="6"/>
  <c r="L78" i="6"/>
  <c r="O78" i="6"/>
  <c r="K78" i="6"/>
  <c r="M78" i="6"/>
  <c r="N78" i="6"/>
  <c r="J78" i="6"/>
  <c r="R209" i="11"/>
  <c r="T209" i="11" s="1"/>
  <c r="S210" i="11"/>
  <c r="S211" i="11" s="1"/>
  <c r="S212" i="11" s="1"/>
  <c r="S213" i="11" s="1"/>
  <c r="Y478" i="6"/>
  <c r="Y787" i="6"/>
  <c r="Y640" i="6"/>
  <c r="L820" i="6" l="1"/>
  <c r="L815" i="6" s="1"/>
  <c r="O820" i="6"/>
  <c r="O815" i="6" s="1"/>
  <c r="K820" i="6"/>
  <c r="K815" i="6" s="1"/>
  <c r="N820" i="6"/>
  <c r="N815" i="6" s="1"/>
  <c r="J820" i="6"/>
  <c r="J815" i="6" s="1"/>
  <c r="M820" i="6"/>
  <c r="M815" i="6" s="1"/>
  <c r="R821" i="6"/>
  <c r="R822" i="6" s="1"/>
  <c r="O671" i="6"/>
  <c r="K671" i="6"/>
  <c r="N671" i="6"/>
  <c r="J671" i="6"/>
  <c r="M671" i="6"/>
  <c r="L671" i="6"/>
  <c r="R672" i="6"/>
  <c r="N506" i="6"/>
  <c r="J506" i="6"/>
  <c r="L506" i="6"/>
  <c r="O506" i="6"/>
  <c r="K506" i="6"/>
  <c r="M506" i="6"/>
  <c r="R507" i="6"/>
  <c r="R508" i="6" s="1"/>
  <c r="Y473" i="6"/>
  <c r="Y78" i="6"/>
  <c r="R80" i="6"/>
  <c r="Y480" i="6"/>
  <c r="Y788" i="6"/>
  <c r="Y641" i="6"/>
  <c r="L822" i="6" l="1"/>
  <c r="O822" i="6"/>
  <c r="K822" i="6"/>
  <c r="N822" i="6"/>
  <c r="J822" i="6"/>
  <c r="M822" i="6"/>
  <c r="R823" i="6"/>
  <c r="M672" i="6"/>
  <c r="L672" i="6"/>
  <c r="O672" i="6"/>
  <c r="K672" i="6"/>
  <c r="N672" i="6"/>
  <c r="J672" i="6"/>
  <c r="R673" i="6"/>
  <c r="R674" i="6" s="1"/>
  <c r="N508" i="6"/>
  <c r="N503" i="6" s="1"/>
  <c r="J508" i="6"/>
  <c r="J503" i="6" s="1"/>
  <c r="L508" i="6"/>
  <c r="L503" i="6" s="1"/>
  <c r="O508" i="6"/>
  <c r="O503" i="6" s="1"/>
  <c r="K508" i="6"/>
  <c r="K503" i="6" s="1"/>
  <c r="M508" i="6"/>
  <c r="M503" i="6" s="1"/>
  <c r="R509" i="6"/>
  <c r="R510" i="6" s="1"/>
  <c r="R81" i="6"/>
  <c r="L80" i="6"/>
  <c r="O80" i="6"/>
  <c r="O75" i="6" s="1"/>
  <c r="K80" i="6"/>
  <c r="K75" i="6" s="1"/>
  <c r="M80" i="6"/>
  <c r="M75" i="6" s="1"/>
  <c r="N80" i="6"/>
  <c r="N75" i="6" s="1"/>
  <c r="J80" i="6"/>
  <c r="J75" i="6" s="1"/>
  <c r="Y790" i="6"/>
  <c r="Y481" i="6"/>
  <c r="Y642" i="6"/>
  <c r="N823" i="6" l="1"/>
  <c r="J823" i="6"/>
  <c r="M823" i="6"/>
  <c r="L823" i="6"/>
  <c r="O823" i="6"/>
  <c r="K823" i="6"/>
  <c r="R824" i="6"/>
  <c r="M674" i="6"/>
  <c r="M669" i="6" s="1"/>
  <c r="L674" i="6"/>
  <c r="L669" i="6" s="1"/>
  <c r="O674" i="6"/>
  <c r="O669" i="6" s="1"/>
  <c r="K674" i="6"/>
  <c r="K669" i="6" s="1"/>
  <c r="N674" i="6"/>
  <c r="N669" i="6" s="1"/>
  <c r="J674" i="6"/>
  <c r="J669" i="6" s="1"/>
  <c r="R675" i="6"/>
  <c r="R676" i="6" s="1"/>
  <c r="N510" i="6"/>
  <c r="J510" i="6"/>
  <c r="L510" i="6"/>
  <c r="O510" i="6"/>
  <c r="K510" i="6"/>
  <c r="M510" i="6"/>
  <c r="R511" i="6"/>
  <c r="Y80" i="6"/>
  <c r="L75" i="6"/>
  <c r="R82" i="6"/>
  <c r="Y482" i="6"/>
  <c r="Y639" i="6"/>
  <c r="Y792" i="6"/>
  <c r="Y785" i="6"/>
  <c r="Y644" i="6"/>
  <c r="L824" i="6" l="1"/>
  <c r="O824" i="6"/>
  <c r="K824" i="6"/>
  <c r="J824" i="6"/>
  <c r="M824" i="6"/>
  <c r="R825" i="6"/>
  <c r="R826" i="6" s="1"/>
  <c r="M676" i="6"/>
  <c r="L676" i="6"/>
  <c r="O676" i="6"/>
  <c r="K676" i="6"/>
  <c r="N676" i="6"/>
  <c r="J676" i="6"/>
  <c r="R677" i="6"/>
  <c r="L511" i="6"/>
  <c r="N511" i="6"/>
  <c r="J511" i="6"/>
  <c r="M511" i="6"/>
  <c r="O511" i="6"/>
  <c r="K511" i="6"/>
  <c r="R512" i="6"/>
  <c r="Y75" i="6"/>
  <c r="R83" i="6"/>
  <c r="N82" i="6"/>
  <c r="J82" i="6"/>
  <c r="M82" i="6"/>
  <c r="O82" i="6"/>
  <c r="K82" i="6"/>
  <c r="L82" i="6"/>
  <c r="Y793" i="6"/>
  <c r="Y484" i="6"/>
  <c r="Y479" i="6"/>
  <c r="Y646" i="6"/>
  <c r="L826" i="6" l="1"/>
  <c r="L821" i="6" s="1"/>
  <c r="O826" i="6"/>
  <c r="O821" i="6" s="1"/>
  <c r="K826" i="6"/>
  <c r="K821" i="6" s="1"/>
  <c r="N826" i="6"/>
  <c r="N821" i="6" s="1"/>
  <c r="J826" i="6"/>
  <c r="J821" i="6" s="1"/>
  <c r="M826" i="6"/>
  <c r="M821" i="6" s="1"/>
  <c r="R827" i="6"/>
  <c r="R828" i="6" s="1"/>
  <c r="O677" i="6"/>
  <c r="K677" i="6"/>
  <c r="N677" i="6"/>
  <c r="J677" i="6"/>
  <c r="M677" i="6"/>
  <c r="L677" i="6"/>
  <c r="R678" i="6"/>
  <c r="N512" i="6"/>
  <c r="J512" i="6"/>
  <c r="L512" i="6"/>
  <c r="O512" i="6"/>
  <c r="K512" i="6"/>
  <c r="M512" i="6"/>
  <c r="R513" i="6"/>
  <c r="R514" i="6" s="1"/>
  <c r="Y82" i="6"/>
  <c r="R84" i="6"/>
  <c r="L83" i="6"/>
  <c r="O83" i="6"/>
  <c r="K83" i="6"/>
  <c r="M83" i="6"/>
  <c r="J83" i="6"/>
  <c r="N83" i="6"/>
  <c r="Y794" i="6"/>
  <c r="Y486" i="6"/>
  <c r="Y647" i="6"/>
  <c r="L828" i="6" l="1"/>
  <c r="O828" i="6"/>
  <c r="K828" i="6"/>
  <c r="N828" i="6"/>
  <c r="J828" i="6"/>
  <c r="M828" i="6"/>
  <c r="R829" i="6"/>
  <c r="M678" i="6"/>
  <c r="L678" i="6"/>
  <c r="O678" i="6"/>
  <c r="K678" i="6"/>
  <c r="N678" i="6"/>
  <c r="J678" i="6"/>
  <c r="R679" i="6"/>
  <c r="R680" i="6" s="1"/>
  <c r="N514" i="6"/>
  <c r="N509" i="6" s="1"/>
  <c r="J514" i="6"/>
  <c r="J509" i="6" s="1"/>
  <c r="L514" i="6"/>
  <c r="L509" i="6" s="1"/>
  <c r="O514" i="6"/>
  <c r="O509" i="6" s="1"/>
  <c r="K514" i="6"/>
  <c r="K509" i="6" s="1"/>
  <c r="M514" i="6"/>
  <c r="M509" i="6" s="1"/>
  <c r="R515" i="6"/>
  <c r="R516" i="6" s="1"/>
  <c r="R85" i="6"/>
  <c r="N84" i="6"/>
  <c r="J84" i="6"/>
  <c r="M84" i="6"/>
  <c r="O84" i="6"/>
  <c r="K84" i="6"/>
  <c r="L84" i="6"/>
  <c r="Y83" i="6"/>
  <c r="Y648" i="6"/>
  <c r="Y796" i="6"/>
  <c r="Y487" i="6"/>
  <c r="N829" i="6" l="1"/>
  <c r="J829" i="6"/>
  <c r="M829" i="6"/>
  <c r="L829" i="6"/>
  <c r="O829" i="6"/>
  <c r="K829" i="6"/>
  <c r="R830" i="6"/>
  <c r="M680" i="6"/>
  <c r="M675" i="6" s="1"/>
  <c r="L680" i="6"/>
  <c r="L675" i="6" s="1"/>
  <c r="O680" i="6"/>
  <c r="O675" i="6" s="1"/>
  <c r="K680" i="6"/>
  <c r="K675" i="6" s="1"/>
  <c r="N680" i="6"/>
  <c r="N675" i="6" s="1"/>
  <c r="J680" i="6"/>
  <c r="J675" i="6" s="1"/>
  <c r="R681" i="6"/>
  <c r="R682" i="6" s="1"/>
  <c r="N516" i="6"/>
  <c r="J516" i="6"/>
  <c r="M516" i="6"/>
  <c r="L516" i="6"/>
  <c r="O516" i="6"/>
  <c r="K516" i="6"/>
  <c r="R517" i="6"/>
  <c r="Y84" i="6"/>
  <c r="R86" i="6"/>
  <c r="Y488" i="6"/>
  <c r="Y798" i="6"/>
  <c r="Y650" i="6"/>
  <c r="Y791" i="6"/>
  <c r="L830" i="6" l="1"/>
  <c r="O830" i="6"/>
  <c r="K830" i="6"/>
  <c r="J830" i="6"/>
  <c r="M830" i="6"/>
  <c r="R831" i="6"/>
  <c r="R832" i="6" s="1"/>
  <c r="M682" i="6"/>
  <c r="L682" i="6"/>
  <c r="O682" i="6"/>
  <c r="K682" i="6"/>
  <c r="N682" i="6"/>
  <c r="J682" i="6"/>
  <c r="R683" i="6"/>
  <c r="L517" i="6"/>
  <c r="O517" i="6"/>
  <c r="K517" i="6"/>
  <c r="N517" i="6"/>
  <c r="J517" i="6"/>
  <c r="M517" i="6"/>
  <c r="R518" i="6"/>
  <c r="R87" i="6"/>
  <c r="N86" i="6"/>
  <c r="N81" i="6" s="1"/>
  <c r="J86" i="6"/>
  <c r="J81" i="6" s="1"/>
  <c r="M86" i="6"/>
  <c r="M81" i="6" s="1"/>
  <c r="L86" i="6"/>
  <c r="O86" i="6"/>
  <c r="O81" i="6" s="1"/>
  <c r="K86" i="6"/>
  <c r="K81" i="6" s="1"/>
  <c r="Y799" i="6"/>
  <c r="Y652" i="6"/>
  <c r="Y645" i="6"/>
  <c r="Y490" i="6"/>
  <c r="L832" i="6" l="1"/>
  <c r="L827" i="6" s="1"/>
  <c r="O832" i="6"/>
  <c r="O827" i="6" s="1"/>
  <c r="K832" i="6"/>
  <c r="K827" i="6" s="1"/>
  <c r="N832" i="6"/>
  <c r="N827" i="6" s="1"/>
  <c r="J832" i="6"/>
  <c r="J827" i="6" s="1"/>
  <c r="M832" i="6"/>
  <c r="M827" i="6" s="1"/>
  <c r="R833" i="6"/>
  <c r="R834" i="6" s="1"/>
  <c r="O683" i="6"/>
  <c r="K683" i="6"/>
  <c r="N683" i="6"/>
  <c r="J683" i="6"/>
  <c r="M683" i="6"/>
  <c r="L683" i="6"/>
  <c r="R684" i="6"/>
  <c r="N518" i="6"/>
  <c r="J518" i="6"/>
  <c r="M518" i="6"/>
  <c r="L518" i="6"/>
  <c r="O518" i="6"/>
  <c r="K518" i="6"/>
  <c r="R519" i="6"/>
  <c r="R520" i="6" s="1"/>
  <c r="Y86" i="6"/>
  <c r="L81" i="6"/>
  <c r="R88" i="6"/>
  <c r="Y492" i="6"/>
  <c r="Y653" i="6"/>
  <c r="Y800" i="6"/>
  <c r="Y485" i="6"/>
  <c r="L834" i="6" l="1"/>
  <c r="O834" i="6"/>
  <c r="K834" i="6"/>
  <c r="N834" i="6"/>
  <c r="J834" i="6"/>
  <c r="M834" i="6"/>
  <c r="R835" i="6"/>
  <c r="M684" i="6"/>
  <c r="L684" i="6"/>
  <c r="O684" i="6"/>
  <c r="K684" i="6"/>
  <c r="N684" i="6"/>
  <c r="J684" i="6"/>
  <c r="R685" i="6"/>
  <c r="R686" i="6" s="1"/>
  <c r="N520" i="6"/>
  <c r="N515" i="6" s="1"/>
  <c r="J520" i="6"/>
  <c r="J515" i="6" s="1"/>
  <c r="M520" i="6"/>
  <c r="M515" i="6" s="1"/>
  <c r="L520" i="6"/>
  <c r="L515" i="6" s="1"/>
  <c r="O520" i="6"/>
  <c r="O515" i="6" s="1"/>
  <c r="K520" i="6"/>
  <c r="K515" i="6" s="1"/>
  <c r="R521" i="6"/>
  <c r="R522" i="6" s="1"/>
  <c r="Y81" i="6"/>
  <c r="R89" i="6"/>
  <c r="L88" i="6"/>
  <c r="O88" i="6"/>
  <c r="K88" i="6"/>
  <c r="N88" i="6"/>
  <c r="J88" i="6"/>
  <c r="M88" i="6"/>
  <c r="Y654" i="6"/>
  <c r="Y802" i="6"/>
  <c r="Y493" i="6"/>
  <c r="N835" i="6" l="1"/>
  <c r="J835" i="6"/>
  <c r="M835" i="6"/>
  <c r="L835" i="6"/>
  <c r="O835" i="6"/>
  <c r="K835" i="6"/>
  <c r="R836" i="6"/>
  <c r="M686" i="6"/>
  <c r="M681" i="6" s="1"/>
  <c r="L686" i="6"/>
  <c r="L681" i="6" s="1"/>
  <c r="O686" i="6"/>
  <c r="O681" i="6" s="1"/>
  <c r="K686" i="6"/>
  <c r="K681" i="6" s="1"/>
  <c r="N686" i="6"/>
  <c r="N681" i="6" s="1"/>
  <c r="J686" i="6"/>
  <c r="J681" i="6" s="1"/>
  <c r="R687" i="6"/>
  <c r="R688" i="6" s="1"/>
  <c r="N522" i="6"/>
  <c r="J522" i="6"/>
  <c r="M522" i="6"/>
  <c r="L522" i="6"/>
  <c r="O522" i="6"/>
  <c r="K522" i="6"/>
  <c r="R523" i="6"/>
  <c r="Y88" i="6"/>
  <c r="R90" i="6"/>
  <c r="N89" i="6"/>
  <c r="J89" i="6"/>
  <c r="M89" i="6"/>
  <c r="L89" i="6"/>
  <c r="O89" i="6"/>
  <c r="K89" i="6"/>
  <c r="Y494" i="6"/>
  <c r="Y804" i="6"/>
  <c r="Y797" i="6"/>
  <c r="Y656" i="6"/>
  <c r="L836" i="6" l="1"/>
  <c r="O836" i="6"/>
  <c r="K836" i="6"/>
  <c r="N836" i="6"/>
  <c r="J836" i="6"/>
  <c r="M836" i="6"/>
  <c r="R837" i="6"/>
  <c r="R838" i="6" s="1"/>
  <c r="M688" i="6"/>
  <c r="L688" i="6"/>
  <c r="O688" i="6"/>
  <c r="K688" i="6"/>
  <c r="N688" i="6"/>
  <c r="J688" i="6"/>
  <c r="R689" i="6"/>
  <c r="L523" i="6"/>
  <c r="O523" i="6"/>
  <c r="K523" i="6"/>
  <c r="N523" i="6"/>
  <c r="J523" i="6"/>
  <c r="M523" i="6"/>
  <c r="R524" i="6"/>
  <c r="Y89" i="6"/>
  <c r="R91" i="6"/>
  <c r="L90" i="6"/>
  <c r="O90" i="6"/>
  <c r="K90" i="6"/>
  <c r="N90" i="6"/>
  <c r="J90" i="6"/>
  <c r="M90" i="6"/>
  <c r="Y651" i="6"/>
  <c r="Y805" i="6"/>
  <c r="Y658" i="6"/>
  <c r="Y496" i="6"/>
  <c r="L838" i="6" l="1"/>
  <c r="L833" i="6" s="1"/>
  <c r="O838" i="6"/>
  <c r="O833" i="6" s="1"/>
  <c r="K838" i="6"/>
  <c r="K833" i="6" s="1"/>
  <c r="N838" i="6"/>
  <c r="N833" i="6" s="1"/>
  <c r="J838" i="6"/>
  <c r="J833" i="6" s="1"/>
  <c r="M838" i="6"/>
  <c r="M833" i="6" s="1"/>
  <c r="R839" i="6"/>
  <c r="R840" i="6" s="1"/>
  <c r="O689" i="6"/>
  <c r="K689" i="6"/>
  <c r="N689" i="6"/>
  <c r="J689" i="6"/>
  <c r="M689" i="6"/>
  <c r="L689" i="6"/>
  <c r="R690" i="6"/>
  <c r="N524" i="6"/>
  <c r="J524" i="6"/>
  <c r="M524" i="6"/>
  <c r="L524" i="6"/>
  <c r="O524" i="6"/>
  <c r="K524" i="6"/>
  <c r="R525" i="6"/>
  <c r="R526" i="6" s="1"/>
  <c r="Y90" i="6"/>
  <c r="R92" i="6"/>
  <c r="Y806" i="6"/>
  <c r="Y659" i="6"/>
  <c r="Y498" i="6"/>
  <c r="Y491" i="6"/>
  <c r="L840" i="6" l="1"/>
  <c r="O840" i="6"/>
  <c r="K840" i="6"/>
  <c r="N840" i="6"/>
  <c r="J840" i="6"/>
  <c r="M840" i="6"/>
  <c r="R841" i="6"/>
  <c r="M690" i="6"/>
  <c r="L690" i="6"/>
  <c r="O690" i="6"/>
  <c r="K690" i="6"/>
  <c r="N690" i="6"/>
  <c r="J690" i="6"/>
  <c r="R691" i="6"/>
  <c r="R692" i="6" s="1"/>
  <c r="N526" i="6"/>
  <c r="N521" i="6" s="1"/>
  <c r="J526" i="6"/>
  <c r="J521" i="6" s="1"/>
  <c r="M526" i="6"/>
  <c r="M521" i="6" s="1"/>
  <c r="L526" i="6"/>
  <c r="L521" i="6" s="1"/>
  <c r="O526" i="6"/>
  <c r="O521" i="6" s="1"/>
  <c r="K526" i="6"/>
  <c r="K521" i="6" s="1"/>
  <c r="R527" i="6"/>
  <c r="R528" i="6" s="1"/>
  <c r="R93" i="6"/>
  <c r="L92" i="6"/>
  <c r="O92" i="6"/>
  <c r="O87" i="6" s="1"/>
  <c r="K92" i="6"/>
  <c r="K87" i="6" s="1"/>
  <c r="N92" i="6"/>
  <c r="N87" i="6" s="1"/>
  <c r="J92" i="6"/>
  <c r="J87" i="6" s="1"/>
  <c r="M92" i="6"/>
  <c r="M87" i="6" s="1"/>
  <c r="Y660" i="6"/>
  <c r="Y499" i="6"/>
  <c r="Y808" i="6"/>
  <c r="N841" i="6" l="1"/>
  <c r="J841" i="6"/>
  <c r="M841" i="6"/>
  <c r="L841" i="6"/>
  <c r="O841" i="6"/>
  <c r="K841" i="6"/>
  <c r="R842" i="6"/>
  <c r="M692" i="6"/>
  <c r="M687" i="6" s="1"/>
  <c r="L692" i="6"/>
  <c r="L687" i="6" s="1"/>
  <c r="O692" i="6"/>
  <c r="O687" i="6" s="1"/>
  <c r="K692" i="6"/>
  <c r="K687" i="6" s="1"/>
  <c r="N692" i="6"/>
  <c r="N687" i="6" s="1"/>
  <c r="J692" i="6"/>
  <c r="J687" i="6" s="1"/>
  <c r="R693" i="6"/>
  <c r="R694" i="6" s="1"/>
  <c r="L528" i="6"/>
  <c r="O528" i="6"/>
  <c r="K528" i="6"/>
  <c r="N528" i="6"/>
  <c r="J528" i="6"/>
  <c r="M528" i="6"/>
  <c r="R529" i="6"/>
  <c r="Y92" i="6"/>
  <c r="L87" i="6"/>
  <c r="R94" i="6"/>
  <c r="Y500" i="6"/>
  <c r="Y657" i="6"/>
  <c r="Y810" i="6"/>
  <c r="Y803" i="6"/>
  <c r="Y662" i="6"/>
  <c r="L842" i="6" l="1"/>
  <c r="O842" i="6"/>
  <c r="K842" i="6"/>
  <c r="N842" i="6"/>
  <c r="J842" i="6"/>
  <c r="M842" i="6"/>
  <c r="R843" i="6"/>
  <c r="R844" i="6" s="1"/>
  <c r="M694" i="6"/>
  <c r="L694" i="6"/>
  <c r="O694" i="6"/>
  <c r="K694" i="6"/>
  <c r="N694" i="6"/>
  <c r="J694" i="6"/>
  <c r="R695" i="6"/>
  <c r="N529" i="6"/>
  <c r="J529" i="6"/>
  <c r="M529" i="6"/>
  <c r="L529" i="6"/>
  <c r="O529" i="6"/>
  <c r="K529" i="6"/>
  <c r="R530" i="6"/>
  <c r="Y87" i="6"/>
  <c r="R95" i="6"/>
  <c r="N94" i="6"/>
  <c r="J94" i="6"/>
  <c r="M94" i="6"/>
  <c r="L94" i="6"/>
  <c r="O94" i="6"/>
  <c r="K94" i="6"/>
  <c r="Y502" i="6"/>
  <c r="Y664" i="6"/>
  <c r="Y811" i="6"/>
  <c r="Y497" i="6"/>
  <c r="L844" i="6" l="1"/>
  <c r="L839" i="6" s="1"/>
  <c r="O844" i="6"/>
  <c r="O839" i="6" s="1"/>
  <c r="K844" i="6"/>
  <c r="K839" i="6" s="1"/>
  <c r="N844" i="6"/>
  <c r="N839" i="6" s="1"/>
  <c r="J844" i="6"/>
  <c r="J839" i="6" s="1"/>
  <c r="M844" i="6"/>
  <c r="M839" i="6" s="1"/>
  <c r="R845" i="6"/>
  <c r="R846" i="6" s="1"/>
  <c r="O695" i="6"/>
  <c r="K695" i="6"/>
  <c r="N695" i="6"/>
  <c r="J695" i="6"/>
  <c r="M695" i="6"/>
  <c r="L695" i="6"/>
  <c r="R696" i="6"/>
  <c r="L530" i="6"/>
  <c r="O530" i="6"/>
  <c r="K530" i="6"/>
  <c r="N530" i="6"/>
  <c r="J530" i="6"/>
  <c r="M530" i="6"/>
  <c r="R531" i="6"/>
  <c r="R532" i="6" s="1"/>
  <c r="Y94" i="6"/>
  <c r="R96" i="6"/>
  <c r="L95" i="6"/>
  <c r="O95" i="6"/>
  <c r="K95" i="6"/>
  <c r="N95" i="6"/>
  <c r="J95" i="6"/>
  <c r="M95" i="6"/>
  <c r="Y665" i="6"/>
  <c r="Y812" i="6"/>
  <c r="Y504" i="6"/>
  <c r="L846" i="6" l="1"/>
  <c r="O846" i="6"/>
  <c r="K846" i="6"/>
  <c r="N846" i="6"/>
  <c r="J846" i="6"/>
  <c r="M846" i="6"/>
  <c r="R847" i="6"/>
  <c r="M696" i="6"/>
  <c r="L696" i="6"/>
  <c r="O696" i="6"/>
  <c r="K696" i="6"/>
  <c r="N696" i="6"/>
  <c r="J696" i="6"/>
  <c r="R697" i="6"/>
  <c r="R698" i="6" s="1"/>
  <c r="L532" i="6"/>
  <c r="L527" i="6" s="1"/>
  <c r="O532" i="6"/>
  <c r="O527" i="6" s="1"/>
  <c r="K532" i="6"/>
  <c r="K527" i="6" s="1"/>
  <c r="N532" i="6"/>
  <c r="N527" i="6" s="1"/>
  <c r="J532" i="6"/>
  <c r="J527" i="6" s="1"/>
  <c r="M532" i="6"/>
  <c r="M527" i="6" s="1"/>
  <c r="R533" i="6"/>
  <c r="R534" i="6" s="1"/>
  <c r="R97" i="6"/>
  <c r="N96" i="6"/>
  <c r="J96" i="6"/>
  <c r="M96" i="6"/>
  <c r="L96" i="6"/>
  <c r="O96" i="6"/>
  <c r="K96" i="6"/>
  <c r="Y95" i="6"/>
  <c r="Y666" i="6"/>
  <c r="Y505" i="6"/>
  <c r="Y814" i="6"/>
  <c r="N847" i="6" l="1"/>
  <c r="J847" i="6"/>
  <c r="M847" i="6"/>
  <c r="L847" i="6"/>
  <c r="O847" i="6"/>
  <c r="K847" i="6"/>
  <c r="R848" i="6"/>
  <c r="M698" i="6"/>
  <c r="M693" i="6" s="1"/>
  <c r="L698" i="6"/>
  <c r="L693" i="6" s="1"/>
  <c r="O698" i="6"/>
  <c r="O693" i="6" s="1"/>
  <c r="K698" i="6"/>
  <c r="K693" i="6" s="1"/>
  <c r="N698" i="6"/>
  <c r="N693" i="6" s="1"/>
  <c r="J698" i="6"/>
  <c r="J693" i="6" s="1"/>
  <c r="R699" i="6"/>
  <c r="R700" i="6" s="1"/>
  <c r="O534" i="6"/>
  <c r="K534" i="6"/>
  <c r="N534" i="6"/>
  <c r="J534" i="6"/>
  <c r="M534" i="6"/>
  <c r="L534" i="6"/>
  <c r="R535" i="6"/>
  <c r="Y96" i="6"/>
  <c r="R98" i="6"/>
  <c r="Y809" i="6"/>
  <c r="Y816" i="6"/>
  <c r="Y668" i="6"/>
  <c r="Y506" i="6"/>
  <c r="L848" i="6" l="1"/>
  <c r="O848" i="6"/>
  <c r="K848" i="6"/>
  <c r="N848" i="6"/>
  <c r="J848" i="6"/>
  <c r="M848" i="6"/>
  <c r="R849" i="6"/>
  <c r="R850" i="6" s="1"/>
  <c r="M700" i="6"/>
  <c r="L700" i="6"/>
  <c r="O700" i="6"/>
  <c r="K700" i="6"/>
  <c r="N700" i="6"/>
  <c r="J700" i="6"/>
  <c r="R701" i="6"/>
  <c r="M535" i="6"/>
  <c r="L535" i="6"/>
  <c r="O535" i="6"/>
  <c r="K535" i="6"/>
  <c r="N535" i="6"/>
  <c r="J535" i="6"/>
  <c r="R536" i="6"/>
  <c r="R99" i="6"/>
  <c r="N98" i="6"/>
  <c r="N93" i="6" s="1"/>
  <c r="J98" i="6"/>
  <c r="J93" i="6" s="1"/>
  <c r="M98" i="6"/>
  <c r="M93" i="6" s="1"/>
  <c r="L98" i="6"/>
  <c r="O98" i="6"/>
  <c r="O93" i="6" s="1"/>
  <c r="K98" i="6"/>
  <c r="K93" i="6" s="1"/>
  <c r="Y817" i="6"/>
  <c r="Y508" i="6"/>
  <c r="Y670" i="6"/>
  <c r="Y663" i="6"/>
  <c r="L850" i="6" l="1"/>
  <c r="L845" i="6" s="1"/>
  <c r="O850" i="6"/>
  <c r="O845" i="6" s="1"/>
  <c r="K850" i="6"/>
  <c r="K845" i="6" s="1"/>
  <c r="N850" i="6"/>
  <c r="N845" i="6" s="1"/>
  <c r="J850" i="6"/>
  <c r="J845" i="6" s="1"/>
  <c r="M850" i="6"/>
  <c r="M845" i="6" s="1"/>
  <c r="R851" i="6"/>
  <c r="R852" i="6" s="1"/>
  <c r="O701" i="6"/>
  <c r="K701" i="6"/>
  <c r="N701" i="6"/>
  <c r="J701" i="6"/>
  <c r="M701" i="6"/>
  <c r="L701" i="6"/>
  <c r="R702" i="6"/>
  <c r="O536" i="6"/>
  <c r="K536" i="6"/>
  <c r="N536" i="6"/>
  <c r="J536" i="6"/>
  <c r="M536" i="6"/>
  <c r="L536" i="6"/>
  <c r="R537" i="6"/>
  <c r="R538" i="6" s="1"/>
  <c r="Y98" i="6"/>
  <c r="L93" i="6"/>
  <c r="R100" i="6"/>
  <c r="Y671" i="6"/>
  <c r="Y510" i="6"/>
  <c r="Y818" i="6"/>
  <c r="Y503" i="6"/>
  <c r="L852" i="6" l="1"/>
  <c r="O852" i="6"/>
  <c r="K852" i="6"/>
  <c r="N852" i="6"/>
  <c r="J852" i="6"/>
  <c r="M852" i="6"/>
  <c r="R853" i="6"/>
  <c r="M702" i="6"/>
  <c r="L702" i="6"/>
  <c r="O702" i="6"/>
  <c r="K702" i="6"/>
  <c r="N702" i="6"/>
  <c r="J702" i="6"/>
  <c r="R703" i="6"/>
  <c r="R704" i="6" s="1"/>
  <c r="O538" i="6"/>
  <c r="O533" i="6" s="1"/>
  <c r="K538" i="6"/>
  <c r="K533" i="6" s="1"/>
  <c r="N538" i="6"/>
  <c r="N533" i="6" s="1"/>
  <c r="J538" i="6"/>
  <c r="J533" i="6" s="1"/>
  <c r="M538" i="6"/>
  <c r="M533" i="6" s="1"/>
  <c r="L538" i="6"/>
  <c r="L533" i="6" s="1"/>
  <c r="R539" i="6"/>
  <c r="R540" i="6" s="1"/>
  <c r="Y93" i="6"/>
  <c r="R101" i="6"/>
  <c r="L100" i="6"/>
  <c r="O100" i="6"/>
  <c r="K100" i="6"/>
  <c r="N100" i="6"/>
  <c r="J100" i="6"/>
  <c r="M100" i="6"/>
  <c r="Y511" i="6"/>
  <c r="Y820" i="6"/>
  <c r="Y672" i="6"/>
  <c r="N853" i="6" l="1"/>
  <c r="J853" i="6"/>
  <c r="M853" i="6"/>
  <c r="L853" i="6"/>
  <c r="O853" i="6"/>
  <c r="K853" i="6"/>
  <c r="R854" i="6"/>
  <c r="M704" i="6"/>
  <c r="M699" i="6" s="1"/>
  <c r="L704" i="6"/>
  <c r="L699" i="6" s="1"/>
  <c r="O704" i="6"/>
  <c r="O699" i="6" s="1"/>
  <c r="K704" i="6"/>
  <c r="K699" i="6" s="1"/>
  <c r="N704" i="6"/>
  <c r="N699" i="6" s="1"/>
  <c r="J704" i="6"/>
  <c r="J699" i="6" s="1"/>
  <c r="R705" i="6"/>
  <c r="R706" i="6" s="1"/>
  <c r="N540" i="6"/>
  <c r="J540" i="6"/>
  <c r="M540" i="6"/>
  <c r="L540" i="6"/>
  <c r="O540" i="6"/>
  <c r="K540" i="6"/>
  <c r="R541" i="6"/>
  <c r="Y100" i="6"/>
  <c r="R102" i="6"/>
  <c r="N101" i="6"/>
  <c r="J101" i="6"/>
  <c r="M101" i="6"/>
  <c r="L101" i="6"/>
  <c r="O101" i="6"/>
  <c r="K101" i="6"/>
  <c r="Y815" i="6"/>
  <c r="Y674" i="6"/>
  <c r="Y822" i="6"/>
  <c r="Y512" i="6"/>
  <c r="L854" i="6" l="1"/>
  <c r="O854" i="6"/>
  <c r="K854" i="6"/>
  <c r="N854" i="6"/>
  <c r="J854" i="6"/>
  <c r="M854" i="6"/>
  <c r="R855" i="6"/>
  <c r="R856" i="6" s="1"/>
  <c r="M706" i="6"/>
  <c r="L706" i="6"/>
  <c r="O706" i="6"/>
  <c r="K706" i="6"/>
  <c r="N706" i="6"/>
  <c r="J706" i="6"/>
  <c r="R707" i="6"/>
  <c r="L541" i="6"/>
  <c r="O541" i="6"/>
  <c r="K541" i="6"/>
  <c r="N541" i="6"/>
  <c r="J541" i="6"/>
  <c r="M541" i="6"/>
  <c r="R542" i="6"/>
  <c r="Y101" i="6"/>
  <c r="R103" i="6"/>
  <c r="L102" i="6"/>
  <c r="O102" i="6"/>
  <c r="K102" i="6"/>
  <c r="N102" i="6"/>
  <c r="J102" i="6"/>
  <c r="M102" i="6"/>
  <c r="Y516" i="6"/>
  <c r="Y669" i="6"/>
  <c r="Y514" i="6"/>
  <c r="Y823" i="6"/>
  <c r="Y676" i="6"/>
  <c r="L856" i="6" l="1"/>
  <c r="L851" i="6" s="1"/>
  <c r="O856" i="6"/>
  <c r="O851" i="6" s="1"/>
  <c r="K856" i="6"/>
  <c r="K851" i="6" s="1"/>
  <c r="N856" i="6"/>
  <c r="N851" i="6" s="1"/>
  <c r="J856" i="6"/>
  <c r="J851" i="6" s="1"/>
  <c r="M856" i="6"/>
  <c r="M851" i="6" s="1"/>
  <c r="R857" i="6"/>
  <c r="R858" i="6" s="1"/>
  <c r="O707" i="6"/>
  <c r="K707" i="6"/>
  <c r="N707" i="6"/>
  <c r="J707" i="6"/>
  <c r="M707" i="6"/>
  <c r="L707" i="6"/>
  <c r="R708" i="6"/>
  <c r="N542" i="6"/>
  <c r="J542" i="6"/>
  <c r="M542" i="6"/>
  <c r="L542" i="6"/>
  <c r="O542" i="6"/>
  <c r="K542" i="6"/>
  <c r="R543" i="6"/>
  <c r="R544" i="6" s="1"/>
  <c r="Y102" i="6"/>
  <c r="R104" i="6"/>
  <c r="Y517" i="6"/>
  <c r="Y824" i="6"/>
  <c r="Y509" i="6"/>
  <c r="Y677" i="6"/>
  <c r="L858" i="6" l="1"/>
  <c r="O858" i="6"/>
  <c r="K858" i="6"/>
  <c r="N858" i="6"/>
  <c r="J858" i="6"/>
  <c r="M858" i="6"/>
  <c r="R859" i="6"/>
  <c r="M708" i="6"/>
  <c r="L708" i="6"/>
  <c r="O708" i="6"/>
  <c r="K708" i="6"/>
  <c r="N708" i="6"/>
  <c r="J708" i="6"/>
  <c r="R709" i="6"/>
  <c r="R710" i="6" s="1"/>
  <c r="N544" i="6"/>
  <c r="N539" i="6" s="1"/>
  <c r="J544" i="6"/>
  <c r="J539" i="6" s="1"/>
  <c r="M544" i="6"/>
  <c r="M539" i="6" s="1"/>
  <c r="L544" i="6"/>
  <c r="L539" i="6" s="1"/>
  <c r="O544" i="6"/>
  <c r="O539" i="6" s="1"/>
  <c r="K544" i="6"/>
  <c r="K539" i="6" s="1"/>
  <c r="R545" i="6"/>
  <c r="R546" i="6" s="1"/>
  <c r="R105" i="6"/>
  <c r="L104" i="6"/>
  <c r="O104" i="6"/>
  <c r="O99" i="6" s="1"/>
  <c r="K104" i="6"/>
  <c r="K99" i="6" s="1"/>
  <c r="N104" i="6"/>
  <c r="N99" i="6" s="1"/>
  <c r="J104" i="6"/>
  <c r="J99" i="6" s="1"/>
  <c r="M104" i="6"/>
  <c r="M99" i="6" s="1"/>
  <c r="Y518" i="6"/>
  <c r="Y678" i="6"/>
  <c r="Y826" i="6"/>
  <c r="N859" i="6" l="1"/>
  <c r="J859" i="6"/>
  <c r="M859" i="6"/>
  <c r="L859" i="6"/>
  <c r="O859" i="6"/>
  <c r="K859" i="6"/>
  <c r="R860" i="6"/>
  <c r="M710" i="6"/>
  <c r="M705" i="6" s="1"/>
  <c r="L710" i="6"/>
  <c r="L705" i="6" s="1"/>
  <c r="O710" i="6"/>
  <c r="O705" i="6" s="1"/>
  <c r="K710" i="6"/>
  <c r="K705" i="6" s="1"/>
  <c r="N710" i="6"/>
  <c r="N705" i="6" s="1"/>
  <c r="J710" i="6"/>
  <c r="J705" i="6" s="1"/>
  <c r="R711" i="6"/>
  <c r="R712" i="6" s="1"/>
  <c r="M546" i="6"/>
  <c r="L546" i="6"/>
  <c r="O546" i="6"/>
  <c r="K546" i="6"/>
  <c r="N546" i="6"/>
  <c r="J546" i="6"/>
  <c r="R547" i="6"/>
  <c r="Y104" i="6"/>
  <c r="L99" i="6"/>
  <c r="R106" i="6"/>
  <c r="Y520" i="6"/>
  <c r="Y522" i="6"/>
  <c r="Y515" i="6"/>
  <c r="Y680" i="6"/>
  <c r="Y821" i="6"/>
  <c r="Y828" i="6"/>
  <c r="L860" i="6" l="1"/>
  <c r="O860" i="6"/>
  <c r="K860" i="6"/>
  <c r="N860" i="6"/>
  <c r="J860" i="6"/>
  <c r="M860" i="6"/>
  <c r="R861" i="6"/>
  <c r="R862" i="6" s="1"/>
  <c r="M712" i="6"/>
  <c r="L712" i="6"/>
  <c r="O712" i="6"/>
  <c r="K712" i="6"/>
  <c r="N712" i="6"/>
  <c r="J712" i="6"/>
  <c r="R713" i="6"/>
  <c r="O547" i="6"/>
  <c r="K547" i="6"/>
  <c r="N547" i="6"/>
  <c r="J547" i="6"/>
  <c r="M547" i="6"/>
  <c r="L547" i="6"/>
  <c r="R548" i="6"/>
  <c r="Y99" i="6"/>
  <c r="R107" i="6"/>
  <c r="N106" i="6"/>
  <c r="J106" i="6"/>
  <c r="M106" i="6"/>
  <c r="L106" i="6"/>
  <c r="O106" i="6"/>
  <c r="K106" i="6"/>
  <c r="Y523" i="6"/>
  <c r="Y524" i="6"/>
  <c r="Y829" i="6"/>
  <c r="Y682" i="6"/>
  <c r="Y675" i="6"/>
  <c r="L862" i="6" l="1"/>
  <c r="L857" i="6" s="1"/>
  <c r="O862" i="6"/>
  <c r="O857" i="6" s="1"/>
  <c r="K862" i="6"/>
  <c r="K857" i="6" s="1"/>
  <c r="N862" i="6"/>
  <c r="N857" i="6" s="1"/>
  <c r="J862" i="6"/>
  <c r="J857" i="6" s="1"/>
  <c r="M862" i="6"/>
  <c r="M857" i="6" s="1"/>
  <c r="R863" i="6"/>
  <c r="R864" i="6" s="1"/>
  <c r="O713" i="6"/>
  <c r="K713" i="6"/>
  <c r="N713" i="6"/>
  <c r="J713" i="6"/>
  <c r="M713" i="6"/>
  <c r="L713" i="6"/>
  <c r="R714" i="6"/>
  <c r="M548" i="6"/>
  <c r="L548" i="6"/>
  <c r="O548" i="6"/>
  <c r="K548" i="6"/>
  <c r="N548" i="6"/>
  <c r="J548" i="6"/>
  <c r="R549" i="6"/>
  <c r="R550" i="6" s="1"/>
  <c r="Y106" i="6"/>
  <c r="R108" i="6"/>
  <c r="L107" i="6"/>
  <c r="O107" i="6"/>
  <c r="K107" i="6"/>
  <c r="N107" i="6"/>
  <c r="J107" i="6"/>
  <c r="M107" i="6"/>
  <c r="Y683" i="6"/>
  <c r="Y830" i="6"/>
  <c r="L864" i="6" l="1"/>
  <c r="O864" i="6"/>
  <c r="K864" i="6"/>
  <c r="N864" i="6"/>
  <c r="J864" i="6"/>
  <c r="M864" i="6"/>
  <c r="R865" i="6"/>
  <c r="M714" i="6"/>
  <c r="L714" i="6"/>
  <c r="O714" i="6"/>
  <c r="K714" i="6"/>
  <c r="N714" i="6"/>
  <c r="J714" i="6"/>
  <c r="R715" i="6"/>
  <c r="R716" i="6" s="1"/>
  <c r="M550" i="6"/>
  <c r="M545" i="6" s="1"/>
  <c r="L550" i="6"/>
  <c r="L545" i="6" s="1"/>
  <c r="O550" i="6"/>
  <c r="O545" i="6" s="1"/>
  <c r="K550" i="6"/>
  <c r="K545" i="6" s="1"/>
  <c r="N550" i="6"/>
  <c r="N545" i="6" s="1"/>
  <c r="J550" i="6"/>
  <c r="J545" i="6" s="1"/>
  <c r="R551" i="6"/>
  <c r="R552" i="6" s="1"/>
  <c r="R109" i="6"/>
  <c r="N108" i="6"/>
  <c r="J108" i="6"/>
  <c r="M108" i="6"/>
  <c r="L108" i="6"/>
  <c r="O108" i="6"/>
  <c r="K108" i="6"/>
  <c r="Y107" i="6"/>
  <c r="Y540" i="6"/>
  <c r="Y528" i="6"/>
  <c r="Y526" i="6"/>
  <c r="Y521" i="6"/>
  <c r="Y832" i="6"/>
  <c r="Y684" i="6"/>
  <c r="N865" i="6" l="1"/>
  <c r="J865" i="6"/>
  <c r="M865" i="6"/>
  <c r="L865" i="6"/>
  <c r="O865" i="6"/>
  <c r="K865" i="6"/>
  <c r="R866" i="6"/>
  <c r="M716" i="6"/>
  <c r="M711" i="6" s="1"/>
  <c r="L716" i="6"/>
  <c r="L711" i="6" s="1"/>
  <c r="O716" i="6"/>
  <c r="O711" i="6" s="1"/>
  <c r="K716" i="6"/>
  <c r="K711" i="6" s="1"/>
  <c r="N716" i="6"/>
  <c r="N711" i="6" s="1"/>
  <c r="J716" i="6"/>
  <c r="J711" i="6" s="1"/>
  <c r="R717" i="6"/>
  <c r="R718" i="6" s="1"/>
  <c r="L552" i="6"/>
  <c r="O552" i="6"/>
  <c r="K552" i="6"/>
  <c r="N552" i="6"/>
  <c r="J552" i="6"/>
  <c r="M552" i="6"/>
  <c r="R553" i="6"/>
  <c r="Y108" i="6"/>
  <c r="R110" i="6"/>
  <c r="Y546" i="6"/>
  <c r="Y541" i="6"/>
  <c r="Y534" i="6"/>
  <c r="Y529" i="6"/>
  <c r="Y686" i="6"/>
  <c r="Y834" i="6"/>
  <c r="Y827" i="6"/>
  <c r="L866" i="6" l="1"/>
  <c r="O866" i="6"/>
  <c r="K866" i="6"/>
  <c r="N866" i="6"/>
  <c r="J866" i="6"/>
  <c r="M866" i="6"/>
  <c r="R867" i="6"/>
  <c r="R868" i="6" s="1"/>
  <c r="O718" i="6"/>
  <c r="K718" i="6"/>
  <c r="N718" i="6"/>
  <c r="J718" i="6"/>
  <c r="M718" i="6"/>
  <c r="L718" i="6"/>
  <c r="R719" i="6"/>
  <c r="Y552" i="6"/>
  <c r="N553" i="6"/>
  <c r="J553" i="6"/>
  <c r="M553" i="6"/>
  <c r="L553" i="6"/>
  <c r="O553" i="6"/>
  <c r="K553" i="6"/>
  <c r="R554" i="6"/>
  <c r="R111" i="6"/>
  <c r="N110" i="6"/>
  <c r="N105" i="6" s="1"/>
  <c r="J110" i="6"/>
  <c r="J105" i="6" s="1"/>
  <c r="M110" i="6"/>
  <c r="M105" i="6" s="1"/>
  <c r="L110" i="6"/>
  <c r="O110" i="6"/>
  <c r="O105" i="6" s="1"/>
  <c r="K110" i="6"/>
  <c r="K105" i="6" s="1"/>
  <c r="Y530" i="6"/>
  <c r="Y547" i="6"/>
  <c r="Y542" i="6"/>
  <c r="Y535" i="6"/>
  <c r="Y835" i="6"/>
  <c r="Y681" i="6"/>
  <c r="Y688" i="6"/>
  <c r="L868" i="6" l="1"/>
  <c r="L863" i="6" s="1"/>
  <c r="O868" i="6"/>
  <c r="O863" i="6" s="1"/>
  <c r="K868" i="6"/>
  <c r="K863" i="6" s="1"/>
  <c r="N868" i="6"/>
  <c r="N863" i="6" s="1"/>
  <c r="J868" i="6"/>
  <c r="J863" i="6" s="1"/>
  <c r="M868" i="6"/>
  <c r="M863" i="6" s="1"/>
  <c r="R869" i="6"/>
  <c r="R870" i="6" s="1"/>
  <c r="M719" i="6"/>
  <c r="L719" i="6"/>
  <c r="O719" i="6"/>
  <c r="K719" i="6"/>
  <c r="N719" i="6"/>
  <c r="J719" i="6"/>
  <c r="R720" i="6"/>
  <c r="Y553" i="6"/>
  <c r="L554" i="6"/>
  <c r="O554" i="6"/>
  <c r="K554" i="6"/>
  <c r="N554" i="6"/>
  <c r="J554" i="6"/>
  <c r="M554" i="6"/>
  <c r="R555" i="6"/>
  <c r="R556" i="6" s="1"/>
  <c r="Y110" i="6"/>
  <c r="L105" i="6"/>
  <c r="R112" i="6"/>
  <c r="Y544" i="6"/>
  <c r="Y548" i="6"/>
  <c r="Y539" i="6"/>
  <c r="Y536" i="6"/>
  <c r="Y532" i="6"/>
  <c r="Y527" i="6"/>
  <c r="Y689" i="6"/>
  <c r="Y838" i="6"/>
  <c r="Y836" i="6"/>
  <c r="L870" i="6" l="1"/>
  <c r="O870" i="6"/>
  <c r="K870" i="6"/>
  <c r="N870" i="6"/>
  <c r="J870" i="6"/>
  <c r="M870" i="6"/>
  <c r="R871" i="6"/>
  <c r="O720" i="6"/>
  <c r="K720" i="6"/>
  <c r="N720" i="6"/>
  <c r="J720" i="6"/>
  <c r="M720" i="6"/>
  <c r="L720" i="6"/>
  <c r="R721" i="6"/>
  <c r="R722" i="6" s="1"/>
  <c r="Y554" i="6"/>
  <c r="L556" i="6"/>
  <c r="L551" i="6" s="1"/>
  <c r="O556" i="6"/>
  <c r="O551" i="6" s="1"/>
  <c r="K556" i="6"/>
  <c r="K551" i="6" s="1"/>
  <c r="N556" i="6"/>
  <c r="N551" i="6" s="1"/>
  <c r="J556" i="6"/>
  <c r="J551" i="6" s="1"/>
  <c r="M556" i="6"/>
  <c r="M551" i="6" s="1"/>
  <c r="R557" i="6"/>
  <c r="R558" i="6" s="1"/>
  <c r="Y105" i="6"/>
  <c r="R113" i="6"/>
  <c r="L112" i="6"/>
  <c r="O112" i="6"/>
  <c r="K112" i="6"/>
  <c r="N112" i="6"/>
  <c r="J112" i="6"/>
  <c r="M112" i="6"/>
  <c r="Y545" i="6"/>
  <c r="Y550" i="6"/>
  <c r="Y538" i="6"/>
  <c r="Y533" i="6"/>
  <c r="Y690" i="6"/>
  <c r="J871" i="6" l="1"/>
  <c r="M871" i="6"/>
  <c r="O871" i="6"/>
  <c r="K871" i="6"/>
  <c r="R872" i="6"/>
  <c r="O722" i="6"/>
  <c r="O717" i="6" s="1"/>
  <c r="K722" i="6"/>
  <c r="K717" i="6" s="1"/>
  <c r="N722" i="6"/>
  <c r="N717" i="6" s="1"/>
  <c r="J722" i="6"/>
  <c r="J717" i="6" s="1"/>
  <c r="M722" i="6"/>
  <c r="M717" i="6" s="1"/>
  <c r="L722" i="6"/>
  <c r="L717" i="6" s="1"/>
  <c r="O558" i="6"/>
  <c r="K558" i="6"/>
  <c r="N558" i="6"/>
  <c r="J558" i="6"/>
  <c r="M558" i="6"/>
  <c r="L558" i="6"/>
  <c r="R559" i="6"/>
  <c r="Y556" i="6"/>
  <c r="Y551" i="6"/>
  <c r="Y112" i="6"/>
  <c r="R114" i="6"/>
  <c r="N113" i="6"/>
  <c r="J113" i="6"/>
  <c r="M113" i="6"/>
  <c r="L113" i="6"/>
  <c r="O113" i="6"/>
  <c r="K113" i="6"/>
  <c r="Y692" i="6"/>
  <c r="Y833" i="6"/>
  <c r="Y840" i="6"/>
  <c r="L872" i="6" l="1"/>
  <c r="O872" i="6"/>
  <c r="K872" i="6"/>
  <c r="N872" i="6"/>
  <c r="J872" i="6"/>
  <c r="M872" i="6"/>
  <c r="R873" i="6"/>
  <c r="R874" i="6" s="1"/>
  <c r="Y558" i="6"/>
  <c r="M559" i="6"/>
  <c r="L559" i="6"/>
  <c r="O559" i="6"/>
  <c r="K559" i="6"/>
  <c r="N559" i="6"/>
  <c r="J559" i="6"/>
  <c r="R560" i="6"/>
  <c r="Y113" i="6"/>
  <c r="R115" i="6"/>
  <c r="L114" i="6"/>
  <c r="O114" i="6"/>
  <c r="K114" i="6"/>
  <c r="N114" i="6"/>
  <c r="J114" i="6"/>
  <c r="M114" i="6"/>
  <c r="Y841" i="6"/>
  <c r="Y694" i="6"/>
  <c r="Y687" i="6"/>
  <c r="L874" i="6" l="1"/>
  <c r="L869" i="6" s="1"/>
  <c r="O874" i="6"/>
  <c r="O869" i="6" s="1"/>
  <c r="K874" i="6"/>
  <c r="K869" i="6" s="1"/>
  <c r="N874" i="6"/>
  <c r="N869" i="6" s="1"/>
  <c r="J874" i="6"/>
  <c r="J869" i="6" s="1"/>
  <c r="M874" i="6"/>
  <c r="M869" i="6" s="1"/>
  <c r="R875" i="6"/>
  <c r="R876" i="6" s="1"/>
  <c r="Y559" i="6"/>
  <c r="O560" i="6"/>
  <c r="K560" i="6"/>
  <c r="N560" i="6"/>
  <c r="J560" i="6"/>
  <c r="M560" i="6"/>
  <c r="L560" i="6"/>
  <c r="Y560" i="6" s="1"/>
  <c r="R561" i="6"/>
  <c r="Y114" i="6"/>
  <c r="R116" i="6"/>
  <c r="Y695" i="6"/>
  <c r="Y842" i="6"/>
  <c r="L876" i="6" l="1"/>
  <c r="O876" i="6"/>
  <c r="K876" i="6"/>
  <c r="N876" i="6"/>
  <c r="J876" i="6"/>
  <c r="M876" i="6"/>
  <c r="R877" i="6"/>
  <c r="R117" i="6"/>
  <c r="L116" i="6"/>
  <c r="O116" i="6"/>
  <c r="O111" i="6" s="1"/>
  <c r="K116" i="6"/>
  <c r="K111" i="6" s="1"/>
  <c r="N116" i="6"/>
  <c r="N111" i="6" s="1"/>
  <c r="J116" i="6"/>
  <c r="J111" i="6" s="1"/>
  <c r="M116" i="6"/>
  <c r="M111" i="6" s="1"/>
  <c r="Y696" i="6"/>
  <c r="Y844" i="6"/>
  <c r="N877" i="6" l="1"/>
  <c r="J877" i="6"/>
  <c r="L877" i="6"/>
  <c r="O877" i="6"/>
  <c r="K877" i="6"/>
  <c r="R878" i="6"/>
  <c r="Y116" i="6"/>
  <c r="L111" i="6"/>
  <c r="R118" i="6"/>
  <c r="Y698" i="6"/>
  <c r="Y839" i="6"/>
  <c r="Y846" i="6"/>
  <c r="L878" i="6" l="1"/>
  <c r="O878" i="6"/>
  <c r="K878" i="6"/>
  <c r="N878" i="6"/>
  <c r="J878" i="6"/>
  <c r="M878" i="6"/>
  <c r="R879" i="6"/>
  <c r="R880" i="6" s="1"/>
  <c r="Y111" i="6"/>
  <c r="R119" i="6"/>
  <c r="N118" i="6"/>
  <c r="J118" i="6"/>
  <c r="M118" i="6"/>
  <c r="L118" i="6"/>
  <c r="O118" i="6"/>
  <c r="K118" i="6"/>
  <c r="Y847" i="6"/>
  <c r="Y693" i="6"/>
  <c r="Y700" i="6"/>
  <c r="L880" i="6" l="1"/>
  <c r="L875" i="6" s="1"/>
  <c r="O880" i="6"/>
  <c r="O875" i="6" s="1"/>
  <c r="K880" i="6"/>
  <c r="K875" i="6" s="1"/>
  <c r="N880" i="6"/>
  <c r="N875" i="6" s="1"/>
  <c r="J880" i="6"/>
  <c r="J875" i="6" s="1"/>
  <c r="M880" i="6"/>
  <c r="M875" i="6" s="1"/>
  <c r="R881" i="6"/>
  <c r="R882" i="6" s="1"/>
  <c r="Y118" i="6"/>
  <c r="R120" i="6"/>
  <c r="L119" i="6"/>
  <c r="O119" i="6"/>
  <c r="K119" i="6"/>
  <c r="N119" i="6"/>
  <c r="J119" i="6"/>
  <c r="M119" i="6"/>
  <c r="Y701" i="6"/>
  <c r="Y848" i="6"/>
  <c r="O882" i="6" l="1"/>
  <c r="K882" i="6"/>
  <c r="N882" i="6"/>
  <c r="J882" i="6"/>
  <c r="M882" i="6"/>
  <c r="L882" i="6"/>
  <c r="R883" i="6"/>
  <c r="R121" i="6"/>
  <c r="N120" i="6"/>
  <c r="J120" i="6"/>
  <c r="M120" i="6"/>
  <c r="L120" i="6"/>
  <c r="O120" i="6"/>
  <c r="K120" i="6"/>
  <c r="Y119" i="6"/>
  <c r="Y850" i="6"/>
  <c r="Y702" i="6"/>
  <c r="M883" i="6" l="1"/>
  <c r="L883" i="6"/>
  <c r="O883" i="6"/>
  <c r="K883" i="6"/>
  <c r="N883" i="6"/>
  <c r="J883" i="6"/>
  <c r="R884" i="6"/>
  <c r="Y120" i="6"/>
  <c r="R122" i="6"/>
  <c r="Y852" i="6"/>
  <c r="Y845" i="6"/>
  <c r="Y704" i="6"/>
  <c r="Y699" i="6"/>
  <c r="O884" i="6" l="1"/>
  <c r="K884" i="6"/>
  <c r="N884" i="6"/>
  <c r="J884" i="6"/>
  <c r="M884" i="6"/>
  <c r="L884" i="6"/>
  <c r="R885" i="6"/>
  <c r="R886" i="6" s="1"/>
  <c r="R123" i="6"/>
  <c r="N122" i="6"/>
  <c r="N117" i="6" s="1"/>
  <c r="J122" i="6"/>
  <c r="J117" i="6" s="1"/>
  <c r="M122" i="6"/>
  <c r="M117" i="6" s="1"/>
  <c r="L122" i="6"/>
  <c r="O122" i="6"/>
  <c r="O117" i="6" s="1"/>
  <c r="K122" i="6"/>
  <c r="K117" i="6" s="1"/>
  <c r="Y853" i="6"/>
  <c r="Y706" i="6"/>
  <c r="O886" i="6" l="1"/>
  <c r="O881" i="6" s="1"/>
  <c r="K886" i="6"/>
  <c r="K881" i="6" s="1"/>
  <c r="N886" i="6"/>
  <c r="N881" i="6" s="1"/>
  <c r="J886" i="6"/>
  <c r="J881" i="6" s="1"/>
  <c r="M886" i="6"/>
  <c r="M881" i="6" s="1"/>
  <c r="L886" i="6"/>
  <c r="L881" i="6" s="1"/>
  <c r="Y122" i="6"/>
  <c r="L117" i="6"/>
  <c r="R124" i="6"/>
  <c r="Y854" i="6"/>
  <c r="Y707" i="6"/>
  <c r="Y117" i="6" l="1"/>
  <c r="R125" i="6"/>
  <c r="L124" i="6"/>
  <c r="O124" i="6"/>
  <c r="K124" i="6"/>
  <c r="N124" i="6"/>
  <c r="J124" i="6"/>
  <c r="M124" i="6"/>
  <c r="Y708" i="6"/>
  <c r="Y856" i="6"/>
  <c r="Y124" i="6" l="1"/>
  <c r="R126" i="6"/>
  <c r="N125" i="6"/>
  <c r="J125" i="6"/>
  <c r="M125" i="6"/>
  <c r="L125" i="6"/>
  <c r="O125" i="6"/>
  <c r="K125" i="6"/>
  <c r="Y710" i="6"/>
  <c r="Y858" i="6"/>
  <c r="Y851" i="6"/>
  <c r="Y125" i="6" l="1"/>
  <c r="R127" i="6"/>
  <c r="L126" i="6"/>
  <c r="O126" i="6"/>
  <c r="K126" i="6"/>
  <c r="N126" i="6"/>
  <c r="J126" i="6"/>
  <c r="M126" i="6"/>
  <c r="Y859" i="6"/>
  <c r="Y712" i="6"/>
  <c r="Y705" i="6"/>
  <c r="Y126" i="6" l="1"/>
  <c r="R128" i="6"/>
  <c r="Y713" i="6"/>
  <c r="Y860" i="6"/>
  <c r="R129" i="6" l="1"/>
  <c r="L128" i="6"/>
  <c r="O128" i="6"/>
  <c r="O123" i="6" s="1"/>
  <c r="K128" i="6"/>
  <c r="K123" i="6" s="1"/>
  <c r="N128" i="6"/>
  <c r="N123" i="6" s="1"/>
  <c r="J128" i="6"/>
  <c r="J123" i="6" s="1"/>
  <c r="M128" i="6"/>
  <c r="M123" i="6" s="1"/>
  <c r="Y864" i="6"/>
  <c r="Y714" i="6"/>
  <c r="Y862" i="6"/>
  <c r="Y128" i="6" l="1"/>
  <c r="L123" i="6"/>
  <c r="R130" i="6"/>
  <c r="Y865" i="6"/>
  <c r="Y716" i="6"/>
  <c r="Y857" i="6"/>
  <c r="Y123" i="6" l="1"/>
  <c r="R131" i="6"/>
  <c r="N130" i="6"/>
  <c r="J130" i="6"/>
  <c r="M130" i="6"/>
  <c r="L130" i="6"/>
  <c r="O130" i="6"/>
  <c r="K130" i="6"/>
  <c r="Y866" i="6"/>
  <c r="Y711" i="6"/>
  <c r="Y718" i="6"/>
  <c r="Y130" i="6" l="1"/>
  <c r="R132" i="6"/>
  <c r="L131" i="6"/>
  <c r="O131" i="6"/>
  <c r="K131" i="6"/>
  <c r="J131" i="6"/>
  <c r="M131" i="6"/>
  <c r="Y870" i="6"/>
  <c r="Y868" i="6"/>
  <c r="Y719" i="6"/>
  <c r="Y863" i="6" l="1"/>
  <c r="R133" i="6"/>
  <c r="N132" i="6"/>
  <c r="J132" i="6"/>
  <c r="M132" i="6"/>
  <c r="L132" i="6"/>
  <c r="O132" i="6"/>
  <c r="K132" i="6"/>
  <c r="Y131" i="6"/>
  <c r="Y871" i="6"/>
  <c r="Y720" i="6"/>
  <c r="Y132" i="6" l="1"/>
  <c r="R134" i="6"/>
  <c r="Y872" i="6"/>
  <c r="Y717" i="6"/>
  <c r="L573" i="6" a="1"/>
  <c r="L573" i="6" s="1"/>
  <c r="L569" i="6" a="1"/>
  <c r="L569" i="6" s="1"/>
  <c r="L570" i="6" a="1"/>
  <c r="L570" i="6" s="1"/>
  <c r="L571" i="6" a="1"/>
  <c r="L571" i="6" s="1"/>
  <c r="L574" i="6" a="1"/>
  <c r="L574" i="6" s="1"/>
  <c r="L572" i="6" a="1"/>
  <c r="L572" i="6" s="1"/>
  <c r="K573" i="6" a="1"/>
  <c r="K573" i="6" s="1"/>
  <c r="K574" i="6" a="1"/>
  <c r="K574" i="6" s="1"/>
  <c r="K571" i="6" a="1"/>
  <c r="K571" i="6" s="1"/>
  <c r="K572" i="6" a="1"/>
  <c r="K572" i="6" s="1"/>
  <c r="K570" i="6" a="1"/>
  <c r="K570" i="6" s="1"/>
  <c r="K569" i="6" a="1"/>
  <c r="K569" i="6" s="1"/>
  <c r="O572" i="6" a="1"/>
  <c r="O572" i="6" s="1"/>
  <c r="O570" i="6" a="1"/>
  <c r="O570" i="6" s="1"/>
  <c r="O573" i="6" a="1"/>
  <c r="O573" i="6" s="1"/>
  <c r="O571" i="6" a="1"/>
  <c r="O571" i="6" s="1"/>
  <c r="O569" i="6" a="1"/>
  <c r="O569" i="6" s="1"/>
  <c r="O574" i="6" a="1"/>
  <c r="O574" i="6" s="1"/>
  <c r="M569" i="6" a="1"/>
  <c r="M569" i="6" s="1"/>
  <c r="M573" i="6" a="1"/>
  <c r="M573" i="6" s="1"/>
  <c r="M574" i="6" a="1"/>
  <c r="M574" i="6" s="1"/>
  <c r="M571" i="6" a="1"/>
  <c r="M571" i="6" s="1"/>
  <c r="M570" i="6" a="1"/>
  <c r="M570" i="6" s="1"/>
  <c r="M572" i="6" a="1"/>
  <c r="M572" i="6" s="1"/>
  <c r="Y722" i="6"/>
  <c r="J569" i="6" a="1"/>
  <c r="J569" i="6" s="1"/>
  <c r="J572" i="6" a="1"/>
  <c r="J572" i="6" s="1"/>
  <c r="J573" i="6" a="1"/>
  <c r="J573" i="6" s="1"/>
  <c r="J574" i="6" a="1"/>
  <c r="J574" i="6" s="1"/>
  <c r="J571" i="6" a="1"/>
  <c r="J571" i="6" s="1"/>
  <c r="J570" i="6" a="1"/>
  <c r="J570" i="6" s="1"/>
  <c r="R135" i="6" l="1"/>
  <c r="N134" i="6"/>
  <c r="N129" i="6" s="1"/>
  <c r="J134" i="6"/>
  <c r="J129" i="6" s="1"/>
  <c r="M134" i="6"/>
  <c r="M129" i="6" s="1"/>
  <c r="L134" i="6"/>
  <c r="O134" i="6"/>
  <c r="O129" i="6" s="1"/>
  <c r="K134" i="6"/>
  <c r="K129" i="6" s="1"/>
  <c r="Y876" i="6"/>
  <c r="Y874" i="6"/>
  <c r="Y570" i="6"/>
  <c r="Y572" i="6"/>
  <c r="Y569" i="6"/>
  <c r="Y574" i="6"/>
  <c r="Y573" i="6"/>
  <c r="N571" i="6" a="1"/>
  <c r="N571" i="6" s="1"/>
  <c r="N573" i="6" a="1"/>
  <c r="N573" i="6" s="1"/>
  <c r="N572" i="6" a="1"/>
  <c r="N572" i="6" s="1"/>
  <c r="N574" i="6" a="1"/>
  <c r="N574" i="6" s="1"/>
  <c r="N570" i="6" a="1"/>
  <c r="N570" i="6" s="1"/>
  <c r="N569" i="6" a="1"/>
  <c r="N569" i="6" s="1"/>
  <c r="Y571" i="6"/>
  <c r="Y869" i="6" l="1"/>
  <c r="Y134" i="6"/>
  <c r="L129" i="6"/>
  <c r="R136" i="6"/>
  <c r="Y877" i="6"/>
  <c r="Y129" i="6" l="1"/>
  <c r="R137" i="6"/>
  <c r="L136" i="6"/>
  <c r="O136" i="6"/>
  <c r="K136" i="6"/>
  <c r="N136" i="6"/>
  <c r="J136" i="6"/>
  <c r="M136" i="6"/>
  <c r="Y878" i="6"/>
  <c r="Y136" i="6" l="1"/>
  <c r="R138" i="6"/>
  <c r="O137" i="6"/>
  <c r="J137" i="6"/>
  <c r="M137" i="6"/>
  <c r="L137" i="6"/>
  <c r="K137" i="6"/>
  <c r="Y882" i="6"/>
  <c r="Y880" i="6"/>
  <c r="Y875" i="6" l="1"/>
  <c r="R139" i="6"/>
  <c r="M138" i="6"/>
  <c r="L138" i="6"/>
  <c r="O138" i="6"/>
  <c r="K138" i="6"/>
  <c r="N138" i="6"/>
  <c r="J138" i="6"/>
  <c r="Y137" i="6"/>
  <c r="Y883" i="6"/>
  <c r="Y138" i="6" l="1"/>
  <c r="R140" i="6"/>
  <c r="Y884" i="6"/>
  <c r="K723" i="6" l="1" a="1"/>
  <c r="K723" i="6" s="1"/>
  <c r="K563" i="6" s="1"/>
  <c r="K724" i="6" a="1"/>
  <c r="K724" i="6" s="1"/>
  <c r="K564" i="6" s="1"/>
  <c r="K728" i="6" a="1"/>
  <c r="K728" i="6" s="1"/>
  <c r="K568" i="6" s="1"/>
  <c r="K726" i="6" a="1"/>
  <c r="K726" i="6" s="1"/>
  <c r="K566" i="6" s="1"/>
  <c r="K725" i="6" a="1"/>
  <c r="K725" i="6" s="1"/>
  <c r="K565" i="6" s="1"/>
  <c r="K727" i="6" a="1"/>
  <c r="K727" i="6" s="1"/>
  <c r="K567" i="6" s="1"/>
  <c r="J723" i="6" a="1"/>
  <c r="J723" i="6" s="1"/>
  <c r="J563" i="6" s="1"/>
  <c r="J725" i="6" a="1"/>
  <c r="J725" i="6" s="1"/>
  <c r="J565" i="6" s="1"/>
  <c r="J727" i="6" a="1"/>
  <c r="J727" i="6" s="1"/>
  <c r="J567" i="6" s="1"/>
  <c r="J724" i="6" a="1"/>
  <c r="J724" i="6" s="1"/>
  <c r="J564" i="6" s="1"/>
  <c r="J728" i="6" a="1"/>
  <c r="J728" i="6" s="1"/>
  <c r="J568" i="6" s="1"/>
  <c r="J726" i="6" a="1"/>
  <c r="J726" i="6" s="1"/>
  <c r="J566" i="6" s="1"/>
  <c r="O723" i="6" a="1"/>
  <c r="O723" i="6" s="1"/>
  <c r="O563" i="6" s="1"/>
  <c r="O727" i="6" a="1"/>
  <c r="O727" i="6" s="1"/>
  <c r="O567" i="6" s="1"/>
  <c r="O725" i="6" a="1"/>
  <c r="O725" i="6" s="1"/>
  <c r="O565" i="6" s="1"/>
  <c r="O726" i="6" a="1"/>
  <c r="O726" i="6" s="1"/>
  <c r="O566" i="6" s="1"/>
  <c r="O724" i="6" a="1"/>
  <c r="O724" i="6" s="1"/>
  <c r="O564" i="6" s="1"/>
  <c r="O728" i="6" a="1"/>
  <c r="O728" i="6" s="1"/>
  <c r="O568" i="6" s="1"/>
  <c r="M723" i="6" a="1"/>
  <c r="M723" i="6" s="1"/>
  <c r="M563" i="6" s="1"/>
  <c r="M728" i="6" a="1"/>
  <c r="M728" i="6" s="1"/>
  <c r="M568" i="6" s="1"/>
  <c r="M727" i="6" a="1"/>
  <c r="M727" i="6" s="1"/>
  <c r="M567" i="6" s="1"/>
  <c r="M724" i="6" a="1"/>
  <c r="M724" i="6" s="1"/>
  <c r="M564" i="6" s="1"/>
  <c r="M725" i="6" a="1"/>
  <c r="M725" i="6" s="1"/>
  <c r="M565" i="6" s="1"/>
  <c r="M726" i="6" a="1"/>
  <c r="M726" i="6" s="1"/>
  <c r="M566" i="6" s="1"/>
  <c r="R141" i="6"/>
  <c r="M140" i="6"/>
  <c r="M135" i="6" s="1"/>
  <c r="L140" i="6"/>
  <c r="O140" i="6"/>
  <c r="O135" i="6" s="1"/>
  <c r="K140" i="6"/>
  <c r="K135" i="6" s="1"/>
  <c r="N140" i="6"/>
  <c r="J140" i="6"/>
  <c r="J135" i="6" s="1"/>
  <c r="Y886" i="6"/>
  <c r="N723" i="6" l="1" a="1"/>
  <c r="N723" i="6" s="1"/>
  <c r="N727" i="6" a="1"/>
  <c r="N727" i="6" s="1"/>
  <c r="N567" i="6" s="1"/>
  <c r="N724" i="6" a="1"/>
  <c r="N724" i="6" s="1"/>
  <c r="N564" i="6" s="1"/>
  <c r="N725" i="6" a="1"/>
  <c r="N725" i="6" s="1"/>
  <c r="N565" i="6" s="1"/>
  <c r="N728" i="6" a="1"/>
  <c r="N728" i="6" s="1"/>
  <c r="N568" i="6" s="1"/>
  <c r="N726" i="6" a="1"/>
  <c r="N726" i="6" s="1"/>
  <c r="N566" i="6" s="1"/>
  <c r="L728" i="6" a="1"/>
  <c r="L728" i="6" s="1"/>
  <c r="L727" i="6" a="1"/>
  <c r="L727" i="6" s="1"/>
  <c r="L724" i="6" a="1"/>
  <c r="L724" i="6" s="1"/>
  <c r="L725" i="6" a="1"/>
  <c r="L725" i="6" s="1"/>
  <c r="L726" i="6" a="1"/>
  <c r="L726" i="6" s="1"/>
  <c r="Y881" i="6"/>
  <c r="L723" i="6" a="1"/>
  <c r="L723" i="6" s="1"/>
  <c r="Y140" i="6"/>
  <c r="L135" i="6"/>
  <c r="R142" i="6"/>
  <c r="N563" i="6" l="1"/>
  <c r="Q562" i="6"/>
  <c r="R562" i="6" s="1"/>
  <c r="Y727" i="6"/>
  <c r="L567" i="6"/>
  <c r="Y567" i="6" s="1"/>
  <c r="Y726" i="6"/>
  <c r="L566" i="6"/>
  <c r="Y566" i="6" s="1"/>
  <c r="Y728" i="6"/>
  <c r="L568" i="6"/>
  <c r="Y568" i="6" s="1"/>
  <c r="Y725" i="6"/>
  <c r="L565" i="6"/>
  <c r="Y565" i="6" s="1"/>
  <c r="Y724" i="6"/>
  <c r="L564" i="6"/>
  <c r="Y564" i="6" s="1"/>
  <c r="Y723" i="6"/>
  <c r="L563" i="6"/>
  <c r="Y563" i="6" s="1"/>
  <c r="Y135" i="6"/>
  <c r="R143" i="6"/>
  <c r="O142" i="6"/>
  <c r="K142" i="6"/>
  <c r="N142" i="6"/>
  <c r="J142" i="6"/>
  <c r="M142" i="6"/>
  <c r="L142" i="6"/>
  <c r="O562" i="6" l="1"/>
  <c r="O557" i="6" s="1"/>
  <c r="M562" i="6"/>
  <c r="M557" i="6" s="1"/>
  <c r="K562" i="6"/>
  <c r="K557" i="6" s="1"/>
  <c r="L562" i="6"/>
  <c r="N562" i="6"/>
  <c r="N557" i="6" s="1"/>
  <c r="J562" i="6"/>
  <c r="J557" i="6" s="1"/>
  <c r="Y142" i="6"/>
  <c r="R144" i="6"/>
  <c r="M143" i="6"/>
  <c r="L143" i="6"/>
  <c r="O143" i="6"/>
  <c r="K143" i="6"/>
  <c r="J143" i="6"/>
  <c r="Y562" i="6" l="1"/>
  <c r="L557" i="6"/>
  <c r="K413" i="6" a="1"/>
  <c r="K413" i="6" s="1"/>
  <c r="K362" i="6" s="1"/>
  <c r="K414" i="6" a="1"/>
  <c r="K414" i="6" s="1"/>
  <c r="K363" i="6" s="1"/>
  <c r="K416" i="6" a="1"/>
  <c r="K416" i="6" s="1"/>
  <c r="K365" i="6" s="1"/>
  <c r="K411" i="6" a="1"/>
  <c r="K411" i="6" s="1"/>
  <c r="K360" i="6" s="1"/>
  <c r="K412" i="6" a="1"/>
  <c r="K412" i="6" s="1"/>
  <c r="K361" i="6" s="1"/>
  <c r="K415" i="6" a="1"/>
  <c r="K415" i="6" s="1"/>
  <c r="K364" i="6" s="1"/>
  <c r="J415" i="6" a="1"/>
  <c r="J415" i="6" s="1"/>
  <c r="J364" i="6" s="1"/>
  <c r="J416" i="6" a="1"/>
  <c r="J416" i="6" s="1"/>
  <c r="J365" i="6" s="1"/>
  <c r="J414" i="6" a="1"/>
  <c r="J414" i="6" s="1"/>
  <c r="J363" i="6" s="1"/>
  <c r="J411" i="6" a="1"/>
  <c r="J411" i="6" s="1"/>
  <c r="J360" i="6" s="1"/>
  <c r="J412" i="6" a="1"/>
  <c r="J412" i="6" s="1"/>
  <c r="J361" i="6" s="1"/>
  <c r="J413" i="6" a="1"/>
  <c r="J413" i="6" s="1"/>
  <c r="J362" i="6" s="1"/>
  <c r="M411" i="6" a="1"/>
  <c r="M411" i="6" s="1"/>
  <c r="M360" i="6" s="1"/>
  <c r="M412" i="6" a="1"/>
  <c r="M412" i="6" s="1"/>
  <c r="M361" i="6" s="1"/>
  <c r="M413" i="6" a="1"/>
  <c r="M413" i="6" s="1"/>
  <c r="M362" i="6" s="1"/>
  <c r="M414" i="6" a="1"/>
  <c r="M414" i="6" s="1"/>
  <c r="M363" i="6" s="1"/>
  <c r="M416" i="6" a="1"/>
  <c r="M416" i="6" s="1"/>
  <c r="M365" i="6" s="1"/>
  <c r="M415" i="6" a="1"/>
  <c r="M415" i="6" s="1"/>
  <c r="M364" i="6" s="1"/>
  <c r="N413" i="6" a="1"/>
  <c r="N413" i="6" s="1"/>
  <c r="N362" i="6" s="1"/>
  <c r="N415" i="6" a="1"/>
  <c r="N415" i="6" s="1"/>
  <c r="N364" i="6" s="1"/>
  <c r="N414" i="6" a="1"/>
  <c r="N414" i="6" s="1"/>
  <c r="N363" i="6" s="1"/>
  <c r="N412" i="6" a="1"/>
  <c r="N412" i="6" s="1"/>
  <c r="N361" i="6" s="1"/>
  <c r="N411" i="6" a="1"/>
  <c r="N411" i="6" s="1"/>
  <c r="N360" i="6" s="1"/>
  <c r="N416" i="6" a="1"/>
  <c r="N416" i="6" s="1"/>
  <c r="N365" i="6" s="1"/>
  <c r="O414" i="6" a="1"/>
  <c r="O414" i="6" s="1"/>
  <c r="O363" i="6" s="1"/>
  <c r="O415" i="6" a="1"/>
  <c r="O415" i="6" s="1"/>
  <c r="O364" i="6" s="1"/>
  <c r="O412" i="6" a="1"/>
  <c r="O412" i="6" s="1"/>
  <c r="O361" i="6" s="1"/>
  <c r="O413" i="6" a="1"/>
  <c r="O413" i="6" s="1"/>
  <c r="O362" i="6" s="1"/>
  <c r="O416" i="6" a="1"/>
  <c r="O416" i="6" s="1"/>
  <c r="O365" i="6" s="1"/>
  <c r="O411" i="6" a="1"/>
  <c r="O411" i="6" s="1"/>
  <c r="O360" i="6" s="1"/>
  <c r="R145" i="6"/>
  <c r="O144" i="6"/>
  <c r="K144" i="6"/>
  <c r="N144" i="6"/>
  <c r="J144" i="6"/>
  <c r="M144" i="6"/>
  <c r="L144" i="6"/>
  <c r="Y143" i="6"/>
  <c r="L413" i="6" l="1" a="1"/>
  <c r="L413" i="6" s="1"/>
  <c r="L416" i="6" a="1"/>
  <c r="L416" i="6" s="1"/>
  <c r="L414" i="6" a="1"/>
  <c r="L414" i="6" s="1"/>
  <c r="Y557" i="6"/>
  <c r="L412" i="6" a="1"/>
  <c r="L412" i="6" s="1"/>
  <c r="L415" i="6" a="1"/>
  <c r="L415" i="6" s="1"/>
  <c r="L411" i="6" a="1"/>
  <c r="L411" i="6" s="1"/>
  <c r="Y144" i="6"/>
  <c r="R146" i="6"/>
  <c r="Y412" i="6" l="1"/>
  <c r="L361" i="6"/>
  <c r="Y361" i="6" s="1"/>
  <c r="L363" i="6"/>
  <c r="Y363" i="6" s="1"/>
  <c r="Y414" i="6"/>
  <c r="Y415" i="6"/>
  <c r="L364" i="6"/>
  <c r="Y364" i="6" s="1"/>
  <c r="Y416" i="6"/>
  <c r="L365" i="6"/>
  <c r="Y365" i="6" s="1"/>
  <c r="L360" i="6"/>
  <c r="Y360" i="6" s="1"/>
  <c r="Y411" i="6"/>
  <c r="L362" i="6"/>
  <c r="Y362" i="6" s="1"/>
  <c r="Y413" i="6"/>
  <c r="R147" i="6"/>
  <c r="O146" i="6"/>
  <c r="O141" i="6" s="1"/>
  <c r="K146" i="6"/>
  <c r="K141" i="6" s="1"/>
  <c r="N146" i="6"/>
  <c r="N141" i="6" s="1"/>
  <c r="J146" i="6"/>
  <c r="J141" i="6" s="1"/>
  <c r="M146" i="6"/>
  <c r="M141" i="6" s="1"/>
  <c r="L146" i="6"/>
  <c r="Y146" i="6" l="1"/>
  <c r="L141" i="6"/>
  <c r="R148" i="6"/>
  <c r="Y141" i="6" l="1"/>
  <c r="R149" i="6"/>
  <c r="M148" i="6"/>
  <c r="L148" i="6"/>
  <c r="O148" i="6"/>
  <c r="K148" i="6"/>
  <c r="N148" i="6"/>
  <c r="J148" i="6"/>
  <c r="Y148" i="6" l="1"/>
  <c r="R150" i="6"/>
  <c r="O149" i="6"/>
  <c r="K149" i="6"/>
  <c r="N149" i="6"/>
  <c r="J149" i="6"/>
  <c r="M149" i="6"/>
  <c r="L149" i="6"/>
  <c r="Y149" i="6" l="1"/>
  <c r="R151" i="6"/>
  <c r="M150" i="6"/>
  <c r="L150" i="6"/>
  <c r="O150" i="6"/>
  <c r="K150" i="6"/>
  <c r="N150" i="6"/>
  <c r="J150" i="6"/>
  <c r="Y150" i="6" l="1"/>
  <c r="R152" i="6"/>
  <c r="R153" i="6" l="1"/>
  <c r="M152" i="6"/>
  <c r="M147" i="6" s="1"/>
  <c r="L152" i="6"/>
  <c r="O152" i="6"/>
  <c r="O147" i="6" s="1"/>
  <c r="K152" i="6"/>
  <c r="K147" i="6" s="1"/>
  <c r="N152" i="6"/>
  <c r="N147" i="6" s="1"/>
  <c r="J152" i="6"/>
  <c r="J147" i="6" s="1"/>
  <c r="Y152" i="6" l="1"/>
  <c r="L147" i="6"/>
  <c r="R154" i="6"/>
  <c r="Y147" i="6" l="1"/>
  <c r="R155" i="6"/>
  <c r="O154" i="6"/>
  <c r="K154" i="6"/>
  <c r="N154" i="6"/>
  <c r="J154" i="6"/>
  <c r="M154" i="6"/>
  <c r="L154" i="6"/>
  <c r="Y154" i="6" l="1"/>
  <c r="R156" i="6"/>
  <c r="M155" i="6"/>
  <c r="L155" i="6"/>
  <c r="O155" i="6"/>
  <c r="K155" i="6"/>
  <c r="N155" i="6"/>
  <c r="J155" i="6"/>
  <c r="R157" i="6" l="1"/>
  <c r="O156" i="6"/>
  <c r="K156" i="6"/>
  <c r="N156" i="6"/>
  <c r="J156" i="6"/>
  <c r="M156" i="6"/>
  <c r="L156" i="6"/>
  <c r="Y155" i="6"/>
  <c r="Y156" i="6" l="1"/>
  <c r="R158" i="6"/>
  <c r="R159" i="6" l="1"/>
  <c r="O158" i="6"/>
  <c r="O153" i="6" s="1"/>
  <c r="K158" i="6"/>
  <c r="K153" i="6" s="1"/>
  <c r="N158" i="6"/>
  <c r="N153" i="6" s="1"/>
  <c r="J158" i="6"/>
  <c r="J153" i="6" s="1"/>
  <c r="M158" i="6"/>
  <c r="M153" i="6" s="1"/>
  <c r="L158" i="6"/>
  <c r="Y158" i="6" l="1"/>
  <c r="L153" i="6"/>
  <c r="R160" i="6"/>
  <c r="Y153" i="6" l="1"/>
  <c r="R161" i="6"/>
  <c r="O160" i="6"/>
  <c r="K160" i="6"/>
  <c r="N160" i="6"/>
  <c r="J160" i="6"/>
  <c r="M160" i="6"/>
  <c r="L160" i="6"/>
  <c r="Y160" i="6" l="1"/>
  <c r="R162" i="6"/>
  <c r="M161" i="6"/>
  <c r="L161" i="6"/>
  <c r="O161" i="6"/>
  <c r="K161" i="6"/>
  <c r="N161" i="6"/>
  <c r="J161" i="6"/>
  <c r="R163" i="6" l="1"/>
  <c r="O162" i="6"/>
  <c r="K162" i="6"/>
  <c r="N162" i="6"/>
  <c r="J162" i="6"/>
  <c r="M162" i="6"/>
  <c r="L162" i="6"/>
  <c r="Y161" i="6"/>
  <c r="Y162" i="6" l="1"/>
  <c r="R164" i="6"/>
  <c r="R165" i="6" l="1"/>
  <c r="O164" i="6"/>
  <c r="O159" i="6" s="1"/>
  <c r="K164" i="6"/>
  <c r="K159" i="6" s="1"/>
  <c r="N164" i="6"/>
  <c r="N159" i="6" s="1"/>
  <c r="J164" i="6"/>
  <c r="J159" i="6" s="1"/>
  <c r="M164" i="6"/>
  <c r="M159" i="6" s="1"/>
  <c r="L164" i="6"/>
  <c r="Y164" i="6" l="1"/>
  <c r="L159" i="6"/>
  <c r="R166" i="6"/>
  <c r="Y159" i="6" l="1"/>
  <c r="R167" i="6"/>
  <c r="M166" i="6"/>
  <c r="L166" i="6"/>
  <c r="O166" i="6"/>
  <c r="K166" i="6"/>
  <c r="N166" i="6"/>
  <c r="J166" i="6"/>
  <c r="Y166" i="6" l="1"/>
  <c r="R168" i="6"/>
  <c r="O167" i="6"/>
  <c r="K167" i="6"/>
  <c r="N167" i="6"/>
  <c r="J167" i="6"/>
  <c r="M167" i="6"/>
  <c r="L167" i="6"/>
  <c r="Y167" i="6" l="1"/>
  <c r="R169" i="6"/>
  <c r="M168" i="6"/>
  <c r="L168" i="6"/>
  <c r="O168" i="6"/>
  <c r="K168" i="6"/>
  <c r="N168" i="6"/>
  <c r="J168" i="6"/>
  <c r="Y168" i="6" l="1"/>
  <c r="R170" i="6"/>
  <c r="R171" i="6" l="1"/>
  <c r="M170" i="6"/>
  <c r="M165" i="6" s="1"/>
  <c r="L170" i="6"/>
  <c r="O170" i="6"/>
  <c r="O165" i="6" s="1"/>
  <c r="K170" i="6"/>
  <c r="K165" i="6" s="1"/>
  <c r="N170" i="6"/>
  <c r="N165" i="6" s="1"/>
  <c r="J170" i="6"/>
  <c r="J165" i="6" s="1"/>
  <c r="Y170" i="6" l="1"/>
  <c r="L165" i="6"/>
  <c r="R172" i="6"/>
  <c r="Y165" i="6" l="1"/>
  <c r="R173" i="6"/>
  <c r="O172" i="6"/>
  <c r="K172" i="6"/>
  <c r="N172" i="6"/>
  <c r="J172" i="6"/>
  <c r="M172" i="6"/>
  <c r="L172" i="6"/>
  <c r="Y172" i="6" l="1"/>
  <c r="R174" i="6"/>
  <c r="M173" i="6"/>
  <c r="L173" i="6"/>
  <c r="O173" i="6"/>
  <c r="K173" i="6"/>
  <c r="N173" i="6"/>
  <c r="J173" i="6"/>
  <c r="R175" i="6" l="1"/>
  <c r="O174" i="6"/>
  <c r="K174" i="6"/>
  <c r="N174" i="6"/>
  <c r="J174" i="6"/>
  <c r="M174" i="6"/>
  <c r="L174" i="6"/>
  <c r="Y173" i="6"/>
  <c r="Y174" i="6" l="1"/>
  <c r="R176" i="6"/>
  <c r="R177" i="6" l="1"/>
  <c r="O176" i="6"/>
  <c r="O171" i="6" s="1"/>
  <c r="K176" i="6"/>
  <c r="K171" i="6" s="1"/>
  <c r="N176" i="6"/>
  <c r="N171" i="6" s="1"/>
  <c r="J176" i="6"/>
  <c r="J171" i="6" s="1"/>
  <c r="M176" i="6"/>
  <c r="M171" i="6" s="1"/>
  <c r="L176" i="6"/>
  <c r="Y176" i="6" l="1"/>
  <c r="L171" i="6"/>
  <c r="R178" i="6"/>
  <c r="Y171" i="6" l="1"/>
  <c r="R179" i="6"/>
  <c r="M178" i="6"/>
  <c r="L178" i="6"/>
  <c r="O178" i="6"/>
  <c r="K178" i="6"/>
  <c r="N178" i="6"/>
  <c r="J178" i="6"/>
  <c r="Y178" i="6" l="1"/>
  <c r="R180" i="6"/>
  <c r="O179" i="6"/>
  <c r="K179" i="6"/>
  <c r="N179" i="6"/>
  <c r="J179" i="6"/>
  <c r="M179" i="6"/>
  <c r="L179" i="6"/>
  <c r="Y179" i="6" l="1"/>
  <c r="R181" i="6"/>
  <c r="M180" i="6"/>
  <c r="L180" i="6"/>
  <c r="O180" i="6"/>
  <c r="K180" i="6"/>
  <c r="N180" i="6"/>
  <c r="J180" i="6"/>
  <c r="Y180" i="6" l="1"/>
  <c r="R182" i="6"/>
  <c r="R183" i="6" l="1"/>
  <c r="M182" i="6"/>
  <c r="M177" i="6" s="1"/>
  <c r="L182" i="6"/>
  <c r="O182" i="6"/>
  <c r="O177" i="6" s="1"/>
  <c r="K182" i="6"/>
  <c r="K177" i="6" s="1"/>
  <c r="N182" i="6"/>
  <c r="N177" i="6" s="1"/>
  <c r="J182" i="6"/>
  <c r="J177" i="6" s="1"/>
  <c r="Y182" i="6" l="1"/>
  <c r="L177" i="6"/>
  <c r="R184" i="6"/>
  <c r="Y177" i="6" l="1"/>
  <c r="R185" i="6"/>
  <c r="N184" i="6"/>
  <c r="J184" i="6"/>
  <c r="M184" i="6"/>
  <c r="L184" i="6"/>
  <c r="O184" i="6"/>
  <c r="K184" i="6"/>
  <c r="Y184" i="6" l="1"/>
  <c r="R186" i="6"/>
  <c r="L185" i="6"/>
  <c r="O185" i="6"/>
  <c r="K185" i="6"/>
  <c r="N185" i="6"/>
  <c r="J185" i="6"/>
  <c r="M185" i="6"/>
  <c r="R187" i="6" l="1"/>
  <c r="J186" i="6"/>
  <c r="M186" i="6"/>
  <c r="L186" i="6"/>
  <c r="O186" i="6"/>
  <c r="K186" i="6"/>
  <c r="Y185" i="6"/>
  <c r="Y186" i="6" l="1"/>
  <c r="R188" i="6"/>
  <c r="R189" i="6" l="1"/>
  <c r="N188" i="6"/>
  <c r="N183" i="6" s="1"/>
  <c r="J188" i="6"/>
  <c r="J183" i="6" s="1"/>
  <c r="M188" i="6"/>
  <c r="M183" i="6" s="1"/>
  <c r="L188" i="6"/>
  <c r="O188" i="6"/>
  <c r="O183" i="6" s="1"/>
  <c r="K188" i="6"/>
  <c r="K183" i="6" s="1"/>
  <c r="Y188" i="6" l="1"/>
  <c r="L183" i="6"/>
  <c r="R190" i="6"/>
  <c r="Y183" i="6" l="1"/>
  <c r="R191" i="6"/>
  <c r="L190" i="6"/>
  <c r="O190" i="6"/>
  <c r="K190" i="6"/>
  <c r="N190" i="6"/>
  <c r="J190" i="6"/>
  <c r="M190" i="6"/>
  <c r="Y190" i="6" l="1"/>
  <c r="R192" i="6"/>
  <c r="N191" i="6"/>
  <c r="J191" i="6"/>
  <c r="M191" i="6"/>
  <c r="L191" i="6"/>
  <c r="Y191" i="6" s="1"/>
  <c r="O191" i="6"/>
  <c r="K191" i="6"/>
  <c r="R193" i="6" l="1"/>
  <c r="L192" i="6"/>
  <c r="Y192" i="6" s="1"/>
  <c r="O192" i="6"/>
  <c r="K192" i="6"/>
  <c r="N192" i="6"/>
  <c r="J192" i="6"/>
  <c r="M192" i="6"/>
  <c r="R194" i="6" l="1"/>
  <c r="R195" i="6" l="1"/>
  <c r="L194" i="6"/>
  <c r="O194" i="6"/>
  <c r="O189" i="6" s="1"/>
  <c r="K194" i="6"/>
  <c r="K189" i="6" s="1"/>
  <c r="N194" i="6"/>
  <c r="N189" i="6" s="1"/>
  <c r="J194" i="6"/>
  <c r="J189" i="6" s="1"/>
  <c r="M194" i="6"/>
  <c r="M189" i="6" s="1"/>
  <c r="Y194" i="6" l="1"/>
  <c r="L189" i="6"/>
  <c r="R196" i="6"/>
  <c r="R197" i="6" s="1"/>
  <c r="R198" i="6" s="1"/>
  <c r="R199" i="6" s="1"/>
  <c r="R200" i="6" s="1"/>
  <c r="R201" i="6" s="1"/>
  <c r="R202" i="6" s="1"/>
  <c r="Y189" i="6" l="1"/>
  <c r="R203" i="6"/>
  <c r="N202" i="6"/>
  <c r="J202" i="6"/>
  <c r="M202" i="6"/>
  <c r="L202" i="6"/>
  <c r="O202" i="6"/>
  <c r="K202" i="6"/>
  <c r="Y202" i="6" l="1"/>
  <c r="R204" i="6"/>
  <c r="L203" i="6"/>
  <c r="O203" i="6"/>
  <c r="K203" i="6"/>
  <c r="N203" i="6"/>
  <c r="J203" i="6"/>
  <c r="M203" i="6"/>
  <c r="Y203" i="6" l="1"/>
  <c r="R205" i="6"/>
  <c r="R206" i="6" s="1"/>
  <c r="N204" i="6"/>
  <c r="J204" i="6"/>
  <c r="M204" i="6"/>
  <c r="L204" i="6"/>
  <c r="O204" i="6"/>
  <c r="K204" i="6"/>
  <c r="Y204" i="6" l="1"/>
  <c r="R207" i="6"/>
  <c r="R208" i="6" s="1"/>
  <c r="N206" i="6"/>
  <c r="N201" i="6" s="1"/>
  <c r="J206" i="6"/>
  <c r="J201" i="6" s="1"/>
  <c r="M206" i="6"/>
  <c r="L206" i="6"/>
  <c r="L201" i="6" s="1"/>
  <c r="O206" i="6"/>
  <c r="O201" i="6" s="1"/>
  <c r="K206" i="6"/>
  <c r="K201" i="6" s="1"/>
  <c r="Y206" i="6" l="1"/>
  <c r="R209" i="6"/>
  <c r="N208" i="6"/>
  <c r="J208" i="6"/>
  <c r="M208" i="6"/>
  <c r="L208" i="6"/>
  <c r="O208" i="6"/>
  <c r="K208" i="6"/>
  <c r="M201" i="6"/>
  <c r="Y201" i="6"/>
  <c r="O196" i="6" l="1"/>
  <c r="N196" i="6"/>
  <c r="Y208" i="6"/>
  <c r="L196" i="6"/>
  <c r="R210" i="6"/>
  <c r="L209" i="6"/>
  <c r="O209" i="6"/>
  <c r="O197" i="6" s="1"/>
  <c r="K209" i="6"/>
  <c r="K197" i="6" s="1"/>
  <c r="N209" i="6"/>
  <c r="J209" i="6"/>
  <c r="J197" i="6" s="1"/>
  <c r="M209" i="6"/>
  <c r="M197" i="6" s="1"/>
  <c r="M196" i="6"/>
  <c r="K196" i="6"/>
  <c r="J196" i="6"/>
  <c r="Y196" i="6" l="1"/>
  <c r="Y209" i="6"/>
  <c r="L197" i="6"/>
  <c r="Y197" i="6" s="1"/>
  <c r="R211" i="6"/>
  <c r="R212" i="6" s="1"/>
  <c r="N210" i="6"/>
  <c r="N198" i="6" s="1"/>
  <c r="J210" i="6"/>
  <c r="M210" i="6"/>
  <c r="M198" i="6" s="1"/>
  <c r="L210" i="6"/>
  <c r="O210" i="6"/>
  <c r="O198" i="6" s="1"/>
  <c r="K210" i="6"/>
  <c r="K198" i="6" s="1"/>
  <c r="Y210" i="6" l="1"/>
  <c r="L198" i="6"/>
  <c r="Y198" i="6" s="1"/>
  <c r="R213" i="6"/>
  <c r="R214" i="6" s="1"/>
  <c r="R215" i="6" s="1"/>
  <c r="R216" i="6" s="1"/>
  <c r="R217" i="6" s="1"/>
  <c r="R218" i="6" s="1"/>
  <c r="R219" i="6" s="1"/>
  <c r="R220" i="6" s="1"/>
  <c r="N212" i="6"/>
  <c r="J212" i="6"/>
  <c r="J200" i="6" s="1"/>
  <c r="M212" i="6"/>
  <c r="M200" i="6" s="1"/>
  <c r="L212" i="6"/>
  <c r="L207" i="6" s="1"/>
  <c r="O212" i="6"/>
  <c r="O200" i="6" s="1"/>
  <c r="K212" i="6"/>
  <c r="K200" i="6" s="1"/>
  <c r="J198" i="6"/>
  <c r="J207" i="6" l="1"/>
  <c r="J195" i="6" s="1"/>
  <c r="N207" i="6"/>
  <c r="O207" i="6"/>
  <c r="O195" i="6" s="1"/>
  <c r="M207" i="6"/>
  <c r="M195" i="6" s="1"/>
  <c r="K207" i="6"/>
  <c r="K195" i="6" s="1"/>
  <c r="Y212" i="6"/>
  <c r="L200" i="6"/>
  <c r="Y200" i="6" s="1"/>
  <c r="R221" i="6"/>
  <c r="O220" i="6"/>
  <c r="K220" i="6"/>
  <c r="N220" i="6"/>
  <c r="J220" i="6"/>
  <c r="M220" i="6"/>
  <c r="L220" i="6"/>
  <c r="L195" i="6"/>
  <c r="Y207" i="6" l="1"/>
  <c r="Y195" i="6"/>
  <c r="Y220" i="6"/>
  <c r="R222" i="6"/>
  <c r="M221" i="6"/>
  <c r="L221" i="6"/>
  <c r="O221" i="6"/>
  <c r="K221" i="6"/>
  <c r="N221" i="6"/>
  <c r="J221" i="6"/>
  <c r="Y221" i="6" l="1"/>
  <c r="R223" i="6"/>
  <c r="R224" i="6" s="1"/>
  <c r="O222" i="6"/>
  <c r="K222" i="6"/>
  <c r="N222" i="6"/>
  <c r="J222" i="6"/>
  <c r="M222" i="6"/>
  <c r="L222" i="6"/>
  <c r="R225" i="6" l="1"/>
  <c r="R226" i="6" s="1"/>
  <c r="O224" i="6"/>
  <c r="O219" i="6" s="1"/>
  <c r="K224" i="6"/>
  <c r="K219" i="6" s="1"/>
  <c r="N224" i="6"/>
  <c r="N219" i="6" s="1"/>
  <c r="J224" i="6"/>
  <c r="J219" i="6" s="1"/>
  <c r="M224" i="6"/>
  <c r="M219" i="6" s="1"/>
  <c r="L224" i="6"/>
  <c r="L219" i="6" s="1"/>
  <c r="Y222" i="6"/>
  <c r="Y219" i="6" l="1"/>
  <c r="R227" i="6"/>
  <c r="O226" i="6"/>
  <c r="K226" i="6"/>
  <c r="N226" i="6"/>
  <c r="J226" i="6"/>
  <c r="J214" i="6" s="1"/>
  <c r="M226" i="6"/>
  <c r="L226" i="6"/>
  <c r="K214" i="6" l="1"/>
  <c r="O214" i="6"/>
  <c r="Y226" i="6"/>
  <c r="L214" i="6"/>
  <c r="R228" i="6"/>
  <c r="M227" i="6"/>
  <c r="M215" i="6" s="1"/>
  <c r="L227" i="6"/>
  <c r="O227" i="6"/>
  <c r="O215" i="6" s="1"/>
  <c r="K227" i="6"/>
  <c r="K215" i="6" s="1"/>
  <c r="N227" i="6"/>
  <c r="N215" i="6" s="1"/>
  <c r="J227" i="6"/>
  <c r="M214" i="6"/>
  <c r="N214" i="6"/>
  <c r="Y214" i="6" l="1"/>
  <c r="R229" i="6"/>
  <c r="R230" i="6" s="1"/>
  <c r="O228" i="6"/>
  <c r="O216" i="6" s="1"/>
  <c r="K228" i="6"/>
  <c r="K216" i="6" s="1"/>
  <c r="N228" i="6"/>
  <c r="J228" i="6"/>
  <c r="J216" i="6" s="1"/>
  <c r="M228" i="6"/>
  <c r="L228" i="6"/>
  <c r="Y227" i="6"/>
  <c r="L215" i="6"/>
  <c r="Y215" i="6" s="1"/>
  <c r="J215" i="6"/>
  <c r="N216" i="6" l="1"/>
  <c r="Y228" i="6"/>
  <c r="L216" i="6"/>
  <c r="Y216" i="6" s="1"/>
  <c r="M216" i="6"/>
  <c r="R231" i="6"/>
  <c r="R232" i="6" s="1"/>
  <c r="R233" i="6" s="1"/>
  <c r="R234" i="6" s="1"/>
  <c r="R235" i="6" s="1"/>
  <c r="R236" i="6" s="1"/>
  <c r="O230" i="6"/>
  <c r="K230" i="6"/>
  <c r="N230" i="6"/>
  <c r="N218" i="6" s="1"/>
  <c r="J230" i="6"/>
  <c r="M230" i="6"/>
  <c r="M218" i="6" s="1"/>
  <c r="L230" i="6"/>
  <c r="L225" i="6" s="1"/>
  <c r="L213" i="6" l="1"/>
  <c r="Y230" i="6"/>
  <c r="L218" i="6"/>
  <c r="K218" i="6"/>
  <c r="K225" i="6"/>
  <c r="K213" i="6" s="1"/>
  <c r="M225" i="6"/>
  <c r="M213" i="6" s="1"/>
  <c r="N225" i="6"/>
  <c r="N213" i="6" s="1"/>
  <c r="J218" i="6"/>
  <c r="J225" i="6"/>
  <c r="J213" i="6" s="1"/>
  <c r="O218" i="6"/>
  <c r="O225" i="6"/>
  <c r="O213" i="6" s="1"/>
  <c r="O33" i="6" l="1" a="1"/>
  <c r="O33" i="6" s="1"/>
  <c r="O36" i="6" a="1"/>
  <c r="O36" i="6" s="1"/>
  <c r="O34" i="6" a="1"/>
  <c r="O34" i="6" s="1"/>
  <c r="O37" i="6" a="1"/>
  <c r="O37" i="6" s="1"/>
  <c r="O23" i="6" s="1"/>
  <c r="O17" i="6" s="1"/>
  <c r="O11" i="6" s="1"/>
  <c r="O38" i="6" a="1"/>
  <c r="O38" i="6" s="1"/>
  <c r="O35" i="6" a="1"/>
  <c r="O35" i="6" s="1"/>
  <c r="N33" i="6" a="1"/>
  <c r="N33" i="6" s="1"/>
  <c r="N36" i="6" a="1"/>
  <c r="N36" i="6" s="1"/>
  <c r="N34" i="6" a="1"/>
  <c r="N34" i="6" s="1"/>
  <c r="N37" i="6" a="1"/>
  <c r="N37" i="6" s="1"/>
  <c r="N23" i="6" s="1"/>
  <c r="N17" i="6" s="1"/>
  <c r="N11" i="6" s="1"/>
  <c r="N35" i="6" a="1"/>
  <c r="N35" i="6" s="1"/>
  <c r="N38" i="6" a="1"/>
  <c r="N38" i="6" s="1"/>
  <c r="M33" i="6" a="1"/>
  <c r="M33" i="6" s="1"/>
  <c r="M34" i="6" a="1"/>
  <c r="M34" i="6" s="1"/>
  <c r="M38" i="6" a="1"/>
  <c r="M38" i="6" s="1"/>
  <c r="M37" i="6" a="1"/>
  <c r="M37" i="6" s="1"/>
  <c r="M23" i="6" s="1"/>
  <c r="M17" i="6" s="1"/>
  <c r="M11" i="6" s="1"/>
  <c r="M36" i="6" a="1"/>
  <c r="M36" i="6" s="1"/>
  <c r="M35" i="6" a="1"/>
  <c r="M35" i="6" s="1"/>
  <c r="J33" i="6" a="1"/>
  <c r="J33" i="6" s="1"/>
  <c r="J36" i="6" a="1"/>
  <c r="J36" i="6" s="1"/>
  <c r="J35" i="6" a="1"/>
  <c r="J35" i="6" s="1"/>
  <c r="J38" i="6" a="1"/>
  <c r="J38" i="6" s="1"/>
  <c r="J37" i="6" a="1"/>
  <c r="J37" i="6" s="1"/>
  <c r="J23" i="6" s="1"/>
  <c r="J17" i="6" s="1"/>
  <c r="J11" i="6" s="1"/>
  <c r="J34" i="6" a="1"/>
  <c r="J34" i="6" s="1"/>
  <c r="K33" i="6" a="1"/>
  <c r="K33" i="6" s="1"/>
  <c r="K36" i="6" a="1"/>
  <c r="K36" i="6" s="1"/>
  <c r="K34" i="6" a="1"/>
  <c r="K34" i="6" s="1"/>
  <c r="K38" i="6" a="1"/>
  <c r="K38" i="6" s="1"/>
  <c r="K35" i="6" a="1"/>
  <c r="K35" i="6" s="1"/>
  <c r="K37" i="6" a="1"/>
  <c r="K37" i="6" s="1"/>
  <c r="L33" i="6" a="1"/>
  <c r="L33" i="6" s="1"/>
  <c r="L36" i="6" a="1"/>
  <c r="L36" i="6" s="1"/>
  <c r="L38" i="6" a="1"/>
  <c r="L38" i="6" s="1"/>
  <c r="L37" i="6" a="1"/>
  <c r="L37" i="6" s="1"/>
  <c r="L23" i="6" s="1"/>
  <c r="L17" i="6" s="1"/>
  <c r="L11" i="6" s="1"/>
  <c r="L34" i="6" a="1"/>
  <c r="L34" i="6" s="1"/>
  <c r="Y34" i="6" s="1"/>
  <c r="L35" i="6" a="1"/>
  <c r="L35" i="6" s="1"/>
  <c r="N232" i="6"/>
  <c r="O232" i="6"/>
  <c r="M232" i="6"/>
  <c r="M233" i="6"/>
  <c r="K233" i="6"/>
  <c r="O233" i="6"/>
  <c r="J233" i="6"/>
  <c r="N233" i="6"/>
  <c r="L232" i="6"/>
  <c r="Y238" i="6"/>
  <c r="Y213" i="6"/>
  <c r="K232" i="6"/>
  <c r="J232" i="6"/>
  <c r="Y225" i="6"/>
  <c r="Y33" i="6" l="1"/>
  <c r="Y35" i="6"/>
  <c r="Y36" i="6"/>
  <c r="Y38" i="6"/>
  <c r="K23" i="6"/>
  <c r="Y37" i="6"/>
  <c r="Y239" i="6"/>
  <c r="L233" i="6"/>
  <c r="O234" i="6"/>
  <c r="N234" i="6"/>
  <c r="M234" i="6"/>
  <c r="Y232" i="6"/>
  <c r="M231" i="6"/>
  <c r="N231" i="6"/>
  <c r="K17" i="6" l="1"/>
  <c r="K11" i="6" s="1"/>
  <c r="Y23" i="6"/>
  <c r="Y240" i="6"/>
  <c r="L234" i="6"/>
  <c r="K231" i="6"/>
  <c r="O236" i="6"/>
  <c r="J234" i="6"/>
  <c r="J231" i="6"/>
  <c r="Y233" i="6"/>
  <c r="K234" i="6"/>
  <c r="Y17" i="6" l="1"/>
  <c r="Y11" i="6"/>
  <c r="Y242" i="6"/>
  <c r="K236" i="6"/>
  <c r="Y237" i="6"/>
  <c r="L231" i="6"/>
  <c r="Y234" i="6"/>
  <c r="O231" i="6"/>
  <c r="Y244" i="6" l="1"/>
  <c r="Y231" i="6"/>
  <c r="Y236" i="6"/>
  <c r="Y245" i="6" l="1"/>
  <c r="Y246" i="6" l="1"/>
  <c r="Y248" i="6" l="1"/>
  <c r="M20" i="6"/>
  <c r="M14" i="6" s="1"/>
  <c r="M8" i="6" s="1"/>
  <c r="O20" i="6"/>
  <c r="O14" i="6" s="1"/>
  <c r="O8" i="6" s="1"/>
  <c r="J20" i="6"/>
  <c r="J14" i="6" s="1"/>
  <c r="J8" i="6" s="1"/>
  <c r="N20" i="6" l="1"/>
  <c r="N14" i="6" s="1"/>
  <c r="N8" i="6" s="1"/>
  <c r="Y250" i="6"/>
  <c r="L20" i="6"/>
  <c r="K20" i="6"/>
  <c r="K14" i="6" s="1"/>
  <c r="K8" i="6" s="1"/>
  <c r="O21" i="6"/>
  <c r="O15" i="6" s="1"/>
  <c r="O9" i="6" s="1"/>
  <c r="K21" i="6"/>
  <c r="K15" i="6" s="1"/>
  <c r="K9" i="6" s="1"/>
  <c r="J21" i="6"/>
  <c r="J15" i="6" s="1"/>
  <c r="J9" i="6" s="1"/>
  <c r="M21" i="6"/>
  <c r="M15" i="6" s="1"/>
  <c r="M9" i="6" s="1"/>
  <c r="N21" i="6"/>
  <c r="N15" i="6" s="1"/>
  <c r="N9" i="6" s="1"/>
  <c r="Y243" i="6"/>
  <c r="Y251" i="6" l="1"/>
  <c r="L21" i="6"/>
  <c r="K22" i="6"/>
  <c r="K16" i="6" s="1"/>
  <c r="K10" i="6" s="1"/>
  <c r="N22" i="6"/>
  <c r="N16" i="6" s="1"/>
  <c r="N10" i="6" s="1"/>
  <c r="O22" i="6"/>
  <c r="O16" i="6" s="1"/>
  <c r="O10" i="6" s="1"/>
  <c r="J22" i="6"/>
  <c r="J16" i="6" s="1"/>
  <c r="J10" i="6" s="1"/>
  <c r="M22" i="6"/>
  <c r="M16" i="6" s="1"/>
  <c r="M10" i="6" s="1"/>
  <c r="L14" i="6"/>
  <c r="L8" i="6" s="1"/>
  <c r="Y20" i="6"/>
  <c r="Y14" i="6" l="1"/>
  <c r="Y8" i="6"/>
  <c r="Y252" i="6"/>
  <c r="L22" i="6"/>
  <c r="L15" i="6"/>
  <c r="L9" i="6" s="1"/>
  <c r="Y21" i="6"/>
  <c r="R261" i="6"/>
  <c r="R262" i="6" s="1"/>
  <c r="R263" i="6" s="1"/>
  <c r="R264" i="6" s="1"/>
  <c r="R265" i="6" s="1"/>
  <c r="R266" i="6" s="1"/>
  <c r="K24" i="6"/>
  <c r="K18" i="6" s="1"/>
  <c r="K12" i="6" s="1"/>
  <c r="Y254" i="6" l="1"/>
  <c r="L24" i="6"/>
  <c r="Y22" i="6"/>
  <c r="L16" i="6"/>
  <c r="L10" i="6" s="1"/>
  <c r="L19" i="6"/>
  <c r="K19" i="6"/>
  <c r="K13" i="6" s="1"/>
  <c r="K7" i="6" s="1"/>
  <c r="O19" i="6"/>
  <c r="O13" i="6" s="1"/>
  <c r="O7" i="6" s="1"/>
  <c r="O24" i="6"/>
  <c r="O18" i="6" s="1"/>
  <c r="O12" i="6" s="1"/>
  <c r="J19" i="6"/>
  <c r="J13" i="6" s="1"/>
  <c r="J7" i="6" s="1"/>
  <c r="J24" i="6"/>
  <c r="J18" i="6" s="1"/>
  <c r="J12" i="6" s="1"/>
  <c r="N24" i="6"/>
  <c r="N18" i="6" s="1"/>
  <c r="N12" i="6" s="1"/>
  <c r="N19" i="6"/>
  <c r="N13" i="6" s="1"/>
  <c r="N7" i="6" s="1"/>
  <c r="M19" i="6"/>
  <c r="M13" i="6" s="1"/>
  <c r="M7" i="6" s="1"/>
  <c r="M24" i="6"/>
  <c r="M18" i="6" s="1"/>
  <c r="M12" i="6" s="1"/>
  <c r="Y15" i="6"/>
  <c r="Y9" i="6"/>
  <c r="Y16" i="6" l="1"/>
  <c r="Y10" i="6"/>
  <c r="L13" i="6"/>
  <c r="L7" i="6" s="1"/>
  <c r="Y19" i="6"/>
  <c r="L18" i="6"/>
  <c r="L12" i="6" s="1"/>
  <c r="Y24" i="6"/>
  <c r="Y249" i="6"/>
  <c r="Y18" i="6" l="1"/>
  <c r="Y12" i="6"/>
  <c r="Y13" i="6"/>
  <c r="Y7" i="6"/>
</calcChain>
</file>

<file path=xl/sharedStrings.xml><?xml version="1.0" encoding="utf-8"?>
<sst xmlns="http://schemas.openxmlformats.org/spreadsheetml/2006/main" count="15836" uniqueCount="1131">
  <si>
    <t>Статус</t>
  </si>
  <si>
    <t>всего</t>
  </si>
  <si>
    <t>федеральный бюджет</t>
  </si>
  <si>
    <t>местные бюджеты</t>
  </si>
  <si>
    <t>республииканский бюджет Чувашской Республики</t>
  </si>
  <si>
    <t>территориальный государственный внебюджетный фонд Чувашской Республики</t>
  </si>
  <si>
    <t>внебюджетные источники</t>
  </si>
  <si>
    <t>Приложение № 5</t>
  </si>
  <si>
    <t>целевая статья расхо-дов</t>
  </si>
  <si>
    <t>группа (группа и подгруп-па) вида расхо-дов</t>
  </si>
  <si>
    <t>Ответственный исполнитель, соисполнители</t>
  </si>
  <si>
    <t>Код бюджетной классификации</t>
  </si>
  <si>
    <t>Единица измере-ния</t>
  </si>
  <si>
    <t xml:space="preserve">сводная роспись на 1 января </t>
  </si>
  <si>
    <t>сводная роспись на 31 декабря</t>
  </si>
  <si>
    <t>Данные за отчетный год</t>
  </si>
  <si>
    <t>Плановые данные на очередной финансоввый год</t>
  </si>
  <si>
    <t>х</t>
  </si>
  <si>
    <t>тыс. рублей</t>
  </si>
  <si>
    <t xml:space="preserve">Источники 
финансирования
</t>
  </si>
  <si>
    <r>
      <t>Фактиче-ские дан-ные за год, предше-ствую-щий от-четному</t>
    </r>
    <r>
      <rPr>
        <vertAlign val="superscript"/>
        <sz val="11"/>
        <color indexed="8"/>
        <rFont val="Times New Roman"/>
        <family val="1"/>
        <charset val="204"/>
      </rPr>
      <t>1</t>
    </r>
  </si>
  <si>
    <r>
      <t>план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</si>
  <si>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факт</t>
    </r>
    <r>
      <rPr>
        <vertAlign val="superscript"/>
        <sz val="11"/>
        <color indexed="8"/>
        <rFont val="Times New Roman"/>
        <family val="1"/>
        <charset val="204"/>
      </rPr>
      <t>3</t>
    </r>
  </si>
  <si>
    <t>&lt;1&gt; В случае несоответствия основного мероприятия (мероприятия), реализованного в отчетном периоде, указываются фактические расходы за год, предшествующий отчетному, по однотипному основному мероприятию (мероприятию).</t>
  </si>
  <si>
    <t>&lt;2&gt; В соответствии с государственной программой Чувашской Республики.</t>
  </si>
  <si>
    <t>&lt;3&gt; Кассовые расходы за счет средств федерального бюджета, республиканского бюджета Чувашской Республики, местных бюджетов, территориального государственного внебюджетного фонда Чувашской Республики, внебюджетных источников.</t>
  </si>
  <si>
    <t>Наименование подпрограммы государственной программы Чувашской Республики, ведомственных целевых программ Чувашской Республики, основного мероприятия (мероприятия), целевого индикатора и показателя</t>
  </si>
  <si>
    <t>Целевой индикатор и показатель госу-дарственной про-граммы (подпро-граммы)</t>
  </si>
  <si>
    <t xml:space="preserve">Подпрограмма государственной программы Чувашской Республики </t>
  </si>
  <si>
    <t>Мероприятие 1.1</t>
  </si>
  <si>
    <t xml:space="preserve">Основное мероприятие 2 </t>
  </si>
  <si>
    <t xml:space="preserve">Основное мероприятие 1 </t>
  </si>
  <si>
    <t>Мероприятие 1.1.1</t>
  </si>
  <si>
    <t>Минстрой Чувашии, соисполнитель – Минобразования Чувашии</t>
  </si>
  <si>
    <t>Минстрой Чувашии, соисполнитель -  Минобразования Чувашии</t>
  </si>
  <si>
    <t xml:space="preserve">Минстрой Чувашии </t>
  </si>
  <si>
    <t>Мероприятие 3.1</t>
  </si>
  <si>
    <t>тыс. кв. м</t>
  </si>
  <si>
    <t>Минстрой Чувашии</t>
  </si>
  <si>
    <t>Основное мероприятие 2</t>
  </si>
  <si>
    <t>x</t>
  </si>
  <si>
    <t>А210218320</t>
  </si>
  <si>
    <t>А210315220</t>
  </si>
  <si>
    <t>А2201R0820</t>
  </si>
  <si>
    <t>А22011А820  А2201R0820   А220112780</t>
  </si>
  <si>
    <t>0501  1004</t>
  </si>
  <si>
    <t>А21F367483</t>
  </si>
  <si>
    <t>А21F367484</t>
  </si>
  <si>
    <t xml:space="preserve">Государственная программа Чувашской Республики </t>
  </si>
  <si>
    <t xml:space="preserve">Модернизация и развитие сферы
жилищно-коммунального хозяйства» 
</t>
  </si>
  <si>
    <t>ответственный исполнитель - Минстрой Чувашии, участники - органы местного самоуправления в Чувашской Республике &lt;</t>
  </si>
  <si>
    <t>Минстрой Чувашии, участники – органы местного самоуправления в Чувашской Республике</t>
  </si>
  <si>
    <t>Количество прекращений подачи тепловой энергии, теплоносителя в результате технологических нарушений на источниках тепловой энергии на 1 Гкал/час установленной мощности, ед./Гкал</t>
  </si>
  <si>
    <t>Количество прекращений подачи тепловой энергии, теплоносителя в результате технологических нарушений на тепловых сетях на 1 км, ед./км</t>
  </si>
  <si>
    <t>Доля заемных средств в общем объеме капитальных вложений в системы теплоснабжения, процентов</t>
  </si>
  <si>
    <t>Количество приобретенных контейнеров для складирования твердых коммунальных отходов, единиц</t>
  </si>
  <si>
    <t>Мероприятие 1.1.2.</t>
  </si>
  <si>
    <t>Мероприятие 1.1.3.</t>
  </si>
  <si>
    <t>Мероприятие 1.1.4.</t>
  </si>
  <si>
    <t>Мероприятие 1.1.5.</t>
  </si>
  <si>
    <t>Мероприятие 1.1.6.</t>
  </si>
  <si>
    <t>Мероприятие 1.1.7</t>
  </si>
  <si>
    <t xml:space="preserve">Мероприятие 1.1.8 </t>
  </si>
  <si>
    <t xml:space="preserve">Мероприятие 1.1.9 </t>
  </si>
  <si>
    <t xml:space="preserve">Мероприятие 1.1.10 </t>
  </si>
  <si>
    <t xml:space="preserve">Мероприятие 1.1.11 </t>
  </si>
  <si>
    <t xml:space="preserve">Мероприятие 1.1.12 </t>
  </si>
  <si>
    <t xml:space="preserve">Мероприятие 1.1.13 </t>
  </si>
  <si>
    <t xml:space="preserve">Мероприятие 1.1.14 </t>
  </si>
  <si>
    <t xml:space="preserve">Мероприятие 1.1.15 </t>
  </si>
  <si>
    <t>Мероприятие 1.1.16</t>
  </si>
  <si>
    <t>Мероприятие 1.2</t>
  </si>
  <si>
    <t>Мероприятие 1.3</t>
  </si>
  <si>
    <t>Мероприятие 1.4</t>
  </si>
  <si>
    <t>Реализация отдельных полномочий в области обращения с твердыми коммунальными отходами</t>
  </si>
  <si>
    <t>Оказание государственной поддержки собственникам помещений (гражданам) при переводе многоквартирного дома с централизованного на индивидуальное отопление</t>
  </si>
  <si>
    <t>Количество семей, которым оказана государственная поддержка при переводе жилого помещения в многоквартирном доме с централизованного на индивидуальное отопление, семей</t>
  </si>
  <si>
    <t>Улучшение потребительских и эксплуатационных характеристик жилищного фонда, обеспечивающих гражданам безопасные и комфортные условия проживания</t>
  </si>
  <si>
    <t>Количество многоквартирных домов, в которых проведен капитальный ремонт, единиц</t>
  </si>
  <si>
    <t>Обеспечение мероприятий по капитальному ремонту многоквартирных домов, находящихся в государственной собственности Чувашской Республики</t>
  </si>
  <si>
    <t>Мероприятие 3.2</t>
  </si>
  <si>
    <t>Мероприятие 3.3</t>
  </si>
  <si>
    <t>Мероприятие 3.4</t>
  </si>
  <si>
    <t>Мероприятие 3.5</t>
  </si>
  <si>
    <t>Реализация полномочий органов местного самоуправления, связанных с общегосударственным управлением</t>
  </si>
  <si>
    <t>Развитие систем водоснабжения муниципальных образований</t>
  </si>
  <si>
    <t>Доля объема сточных вод, пропущенных через очистные сооружения, в общем объеме сточных вод, процентов</t>
  </si>
  <si>
    <t>Выполнение геолого-разведочных работ для обеспечения резервным источником водоснабжения г. Алатыря</t>
  </si>
  <si>
    <t>Выполнение геолого-разведочных работ для обеспечения резервным источником водоснабжения пгт Ибреси, пгт Буинск и пос. Киря</t>
  </si>
  <si>
    <t>Водоотведение и очистка бытовых сточных вод</t>
  </si>
  <si>
    <t>Доля населения Чувашской Республики, обеспеченного централизованными услугами водоотведения, процентов</t>
  </si>
  <si>
    <t>Доля уличной канализационной сети, нуждающейся в замене, в общем протяжении канализационной сети, процентов</t>
  </si>
  <si>
    <t>Мероприятие 2.1</t>
  </si>
  <si>
    <t>Мероприятие 2.2</t>
  </si>
  <si>
    <t>Мероприятие 2.3</t>
  </si>
  <si>
    <t>Мероприятие 2.4</t>
  </si>
  <si>
    <t>Строительство и реконструкция объектов водоотведения и очистных сооружений в муниципальных образованиях</t>
  </si>
  <si>
    <t>Строительство водопроводных сетей и водопроводного узла для обеспечения территории, примыкающей к северной стороне жилой застройки по ул. Придорожная г. Мариинский Посад</t>
  </si>
  <si>
    <t>"Строительство и реконструкция (модернизация) объектов питьевого водоснабжения и водоподготовки с учетом оценки качества и безопасности питьевой воды"</t>
  </si>
  <si>
    <t>Целевые показатели (индикаторы) подпрограммы, увязанные с основным мероприятием 1</t>
  </si>
  <si>
    <t>Доля уличной водопроводной сети, нуждающейся в замене, в общем протяжении водопроводной сети, процентов</t>
  </si>
  <si>
    <t>Доля населения Чувашской Республики, обеспеченного качественной питьевой водой из систем централизованного водоснабжения, процентов</t>
  </si>
  <si>
    <t>Доля городского населения Чувашской Республики, обеспеченного качественной питьевой водой из систем централизованного водоснабжения, процентов</t>
  </si>
  <si>
    <t>Количество крупных объектов, построенных и реконструированных на территории Чувашской Республики, единиц</t>
  </si>
  <si>
    <t>Повышение качества водоснабжения</t>
  </si>
  <si>
    <t>Удельный вес проб воды из источников питьевого централизованного водоснабжения, не отвечающей гигиеническим нормативам по санитарно-химическим показателям, процентов</t>
  </si>
  <si>
    <t>Удельный вес проб воды, отбор которых произведен из водопроводной сети и которые не отвечают гигиеническим нормативам по микробиологическим показателям, процентов</t>
  </si>
  <si>
    <t>Целевые показатели (индикаторы) подпрограммы, увязанные с основным мероприятием 2</t>
  </si>
  <si>
    <t>Инвентаризация разведочно-эксплуатационных скважин и проведение работ по ликвидационному тампонажу бесхозных, заброшенных и подлежащих ликвидации разведочно-эксплуатационных скважин</t>
  </si>
  <si>
    <t>Мониторинг качества питьевой воды</t>
  </si>
  <si>
    <t>Модернизация очистной водопроводной станции "Заовражная"</t>
  </si>
  <si>
    <t>Газификация Заволжской территории г. Чебоксары</t>
  </si>
  <si>
    <t>Целевой показатель индикатор подпрограммы</t>
  </si>
  <si>
    <t>Строительство внутрипоселковых газопроводов, километров</t>
  </si>
  <si>
    <t>Строительство внутрипоселковых газопроводов</t>
  </si>
  <si>
    <t>Мероприятие 1.1.2</t>
  </si>
  <si>
    <t>Строительство внутрипоселковых газораспределительных сетей в пос. Северный</t>
  </si>
  <si>
    <t>Мероприятие 1.1.3</t>
  </si>
  <si>
    <t>Газификация населенных пунктов Чувашской Республики</t>
  </si>
  <si>
    <t>Газоснабжение жилых домов в населенных пунктах природным газом, единиц</t>
  </si>
  <si>
    <t>Газоснабжение жилых домов в микрорайоне индивидуальной жилой застройки территории ОПХ "Хмелеводческое" в г. Цивильск Чувашской Республики</t>
  </si>
  <si>
    <t>Развитие систем газоснабжения населенных пунктов Чувашской Республики</t>
  </si>
  <si>
    <t>Обеспечение увеличения использования газомоторного топлива</t>
  </si>
  <si>
    <t>Основное меропроиятие 3</t>
  </si>
  <si>
    <t>Перевод на природный газ автотранспортной техники, единиц</t>
  </si>
  <si>
    <t>Строительство автомобильных газовых наполнительных компрессорных станций, единиц</t>
  </si>
  <si>
    <t>Основное меропроиятие 4</t>
  </si>
  <si>
    <t>шт</t>
  </si>
  <si>
    <t>Х</t>
  </si>
  <si>
    <t>832, 867</t>
  </si>
  <si>
    <t>А110100000</t>
  </si>
  <si>
    <t>А110117931</t>
  </si>
  <si>
    <t>А110117932</t>
  </si>
  <si>
    <t>А110117933</t>
  </si>
  <si>
    <t>А110117941</t>
  </si>
  <si>
    <t>А110117942</t>
  </si>
  <si>
    <t>А110117943</t>
  </si>
  <si>
    <t>А110117944</t>
  </si>
  <si>
    <t>А110117945</t>
  </si>
  <si>
    <t>А110117946</t>
  </si>
  <si>
    <t>А110117947</t>
  </si>
  <si>
    <t>А110117948</t>
  </si>
  <si>
    <t>А110117949</t>
  </si>
  <si>
    <t>А110117949А</t>
  </si>
  <si>
    <t>А110117949Б</t>
  </si>
  <si>
    <t>А110117949В</t>
  </si>
  <si>
    <t>А110118270</t>
  </si>
  <si>
    <t>А110160390</t>
  </si>
  <si>
    <t>А110300000</t>
  </si>
  <si>
    <t>Гослужба по тарифам ЧР</t>
  </si>
  <si>
    <t>А120118040</t>
  </si>
  <si>
    <t>А120114930</t>
  </si>
  <si>
    <t>А120218940</t>
  </si>
  <si>
    <t>А120217610</t>
  </si>
  <si>
    <t>Минстрой Чувашии , органы местного самоуправления</t>
  </si>
  <si>
    <t>А130000000</t>
  </si>
  <si>
    <t>Минстрой Чувашии , соисполнитель-Минприроды Чувашии участники- органы местного самоуправления</t>
  </si>
  <si>
    <t>%</t>
  </si>
  <si>
    <t>А130217050</t>
  </si>
  <si>
    <t>км</t>
  </si>
  <si>
    <t>ед.</t>
  </si>
  <si>
    <t>А110318300</t>
  </si>
  <si>
    <t>раздел, подраз-дел</t>
  </si>
  <si>
    <t>главный распоря-дитель средств бюджета</t>
  </si>
  <si>
    <t>А110312760</t>
  </si>
  <si>
    <t>А120000000</t>
  </si>
  <si>
    <t xml:space="preserve">Мероприятие 1.1.17 </t>
  </si>
  <si>
    <t>Мероприятие 1.1.18</t>
  </si>
  <si>
    <t>Мероприятие 1.1.19</t>
  </si>
  <si>
    <t xml:space="preserve">Мероприятие 1.1.20 </t>
  </si>
  <si>
    <t>Мероприятие 1.1.21</t>
  </si>
  <si>
    <t xml:space="preserve">Мероприятие 1.1.22 </t>
  </si>
  <si>
    <t xml:space="preserve">Мероприятие 1.1.23 </t>
  </si>
  <si>
    <t xml:space="preserve">Мероприятие 1.1.24 </t>
  </si>
  <si>
    <t xml:space="preserve">Мероприятие 1.1.25 </t>
  </si>
  <si>
    <t xml:space="preserve">Мероприятие 1.1.26 </t>
  </si>
  <si>
    <t xml:space="preserve">Мероприятие 1.1.27 </t>
  </si>
  <si>
    <t>Модернизация котельных и сетей теплоснабжения в с. Красные Четаи Красночетайского района Чувашской Республики</t>
  </si>
  <si>
    <t>А110215670</t>
  </si>
  <si>
    <t xml:space="preserve">Минэкономразвития Чувашии
</t>
  </si>
  <si>
    <t>Госжилинспекция Чувашии</t>
  </si>
  <si>
    <t>Мероприятие 3.6</t>
  </si>
  <si>
    <t>А11031581R</t>
  </si>
  <si>
    <t>Мероприятие 3.7</t>
  </si>
  <si>
    <t xml:space="preserve">А110300820
</t>
  </si>
  <si>
    <t>А12011А010</t>
  </si>
  <si>
    <t>Мероприятие 2.5</t>
  </si>
  <si>
    <t>Строительство станции биологической очистки сточных вод производительностью 500 куб. м/сутки в с. Янтиково Янтиковского района Чувашской Республики</t>
  </si>
  <si>
    <t>А120218140</t>
  </si>
  <si>
    <t>А120215170</t>
  </si>
  <si>
    <t>Мероприятие 2.6</t>
  </si>
  <si>
    <t>Реконструкция очистных сооружений площадью 18547 кв. м, находящихся по адресу: Чувашская Республика, Красночетайский район, д. Черепаново, ул. Заводская, д. 53а</t>
  </si>
  <si>
    <t>Мероприятие 2.7</t>
  </si>
  <si>
    <t>Строительство очистных сооружений хозяйственно-бытовых стоков Мариинско-Посадского городского поселения производительностью 50 куб. м/сут</t>
  </si>
  <si>
    <t>Мероприятие 2.8</t>
  </si>
  <si>
    <t>Строительство очистных сооружений хозяйственно-бытовых стоков Мариинско-Посадского городского поселения производительностью 750 куб. м/сут</t>
  </si>
  <si>
    <t>А120200320</t>
  </si>
  <si>
    <t>A120218941</t>
  </si>
  <si>
    <t>A120218942</t>
  </si>
  <si>
    <t>Мероприятие 2.9</t>
  </si>
  <si>
    <t>Строительство биологических очистных сооружений в г. Ядрин Чувашской Республики на 2400 куб. м/сут</t>
  </si>
  <si>
    <t>A120218541</t>
  </si>
  <si>
    <t>Мероприятие 2.10</t>
  </si>
  <si>
    <t>Строительство наружных сетей канализации жилого микрорайона с малоэтажными и коттеджного типа домами ул. Благовещенская в д. Шумерля Шумерлинского района Чувашской Республики</t>
  </si>
  <si>
    <t>Мероприятие 2.11</t>
  </si>
  <si>
    <t>Строительство сети водоотведения в микрорайоне "Липовский" г. Новочебоксарска – 1 этап</t>
  </si>
  <si>
    <t>Строительство сети водоотведения в микрорайоне "Липовский" г. Новочебоксарска – 2 этап</t>
  </si>
  <si>
    <t>Строительство сети водоотведения в микрорайоне "Липовский" г. Новочебоксарска – 3 этап</t>
  </si>
  <si>
    <t>Мероприятие 2.12</t>
  </si>
  <si>
    <t>Мероприятие 2.13</t>
  </si>
  <si>
    <t>A120200461</t>
  </si>
  <si>
    <t>A120200462</t>
  </si>
  <si>
    <t>A120200463</t>
  </si>
  <si>
    <t>Мероприятие 2.14</t>
  </si>
  <si>
    <t>Мероприятие 2.15</t>
  </si>
  <si>
    <t>Строительство группового водовода Шемуршинского, Батыревского, Комсомольского районов Чувашской Республики (I пусковой комплекс)</t>
  </si>
  <si>
    <t>Строительство группового водовода Шемуршинского, Батыревского, Комсомольского районов Чувашской Республики (III пусковой комплекс)</t>
  </si>
  <si>
    <t>Мероприятие 1.5</t>
  </si>
  <si>
    <t>Строительство группового водовода Шемуршинского, Батыревского, Комсомольского районов Чувашской Республики (IVпусковой комплекс)</t>
  </si>
  <si>
    <t>Строительство группового водовода Шемуршинского, Батыревского, Комсомольского районов Чувашской Республики (Vпусковой комплекс)</t>
  </si>
  <si>
    <t>Строительство группового водовода Шемуршинского, Батыревского, Комсомольского районов Чувашской Республики (VI пусковой комплекс)</t>
  </si>
  <si>
    <t>Мероприятие 1.6</t>
  </si>
  <si>
    <t>Мероприятие 1.7</t>
  </si>
  <si>
    <t>Мероприятие 1.8</t>
  </si>
  <si>
    <t>Строительство группового водовода Шемуршинского, Батыревского, Комсомольского районов Чувашской Республики (VII пусковой комплекс)</t>
  </si>
  <si>
    <t>Мероприятие 1.9</t>
  </si>
  <si>
    <t>Строительство группового водовода Шемуршинского, Батыревского, Комсомольского районов Чувашской Республики (VIII пусковой комплекс)</t>
  </si>
  <si>
    <t>Мероприятие 1.10</t>
  </si>
  <si>
    <t>Строительство группового водовода Шемуршинского, Батыревского, Комсомольского районов Чувашской Республики ( IX пусковой комплекс)</t>
  </si>
  <si>
    <t>Мероприятие 1.11</t>
  </si>
  <si>
    <t>Строительство группового водовода Шемуршинского, Батыревского, Комсомольского районов Чувашской Республики ( X пусковой комплекс)</t>
  </si>
  <si>
    <t>Мероприятие 1.12</t>
  </si>
  <si>
    <t>Строительство группового водовода Шемуршинского, Батыревского, Комсомольского районов Чувашской Республики ( XI пусковой комплекс)</t>
  </si>
  <si>
    <t>Мероприятие 1.13</t>
  </si>
  <si>
    <t>Установка станции водоподготовки из Бахтиаровского источника и системы водоснабждения г. Канаш Чувашской Республики</t>
  </si>
  <si>
    <t>Мероприятие 1.14</t>
  </si>
  <si>
    <t>Установка станции обезжелезивания воды и модернизация объектов водоснабжения в п. Киря Алатырского района Чувашской Республики</t>
  </si>
  <si>
    <t>Мероприятие 1.15</t>
  </si>
  <si>
    <t>Мероприятие 1.16</t>
  </si>
  <si>
    <t>Мероприятие 1.17</t>
  </si>
  <si>
    <t>Строительство локальной станции водоподготовки на одиночной скважине с водопроводными сетями в Шумшевашском сельском поселении Аликовского района Чувашской республики</t>
  </si>
  <si>
    <t>Мероприятие 1.18</t>
  </si>
  <si>
    <t>Строительство локальной станции водоподготовки на одиночной скважине с водопроводными сетями в Аликовском сельском поселении Аликовского района Чувашской республики</t>
  </si>
  <si>
    <t>Мероприятие 1.19</t>
  </si>
  <si>
    <t>Строительство локальной станции водоподготовки на одиночной скважине с водопроводными сетями в Александровском сельском поселении Комсомольского района Чувашской республики</t>
  </si>
  <si>
    <t>Мероприятие 1.20</t>
  </si>
  <si>
    <t>Строительство локальной станции водоподготовки на одиночной скважине с водопроводными сетями в Комсомольском сельском поселении Комсомольского района Чувашской республики</t>
  </si>
  <si>
    <t>Мероприятие 1.21</t>
  </si>
  <si>
    <t>Строительство локальной станции водоподготовки на одиночной скважине с водопроводными сетями в Тугаевском  сельском поселении Комсомольского района Чувашской республики</t>
  </si>
  <si>
    <t>Мероприятие 1.22</t>
  </si>
  <si>
    <t>Строительство локальной станции водоподготовки на одиночной скважине с водопроводными сетями в Урмаевском  сельском поселении Комсомольского района Чувашской республики</t>
  </si>
  <si>
    <t>Мероприятие 1.23</t>
  </si>
  <si>
    <t>Строительство локальной станции водоподготовки на одиночной скважине с водопроводными сетями в Шераутском  сельском поселении Комсомольского района Чувашской республики</t>
  </si>
  <si>
    <t>Мероприятие 1.24</t>
  </si>
  <si>
    <t>Строительство локальной станции водоподготовки на одиночной скважине с модернизацией водопроводных сетей в г. Цивильск  Чувашской республики</t>
  </si>
  <si>
    <t xml:space="preserve">Развитие систем водоснабжения в г. Новочебоксарск Чувашской Республики
</t>
  </si>
  <si>
    <t xml:space="preserve">Развитие систем водоснабжения в г. Канаш Чувашской Республики
</t>
  </si>
  <si>
    <t xml:space="preserve">Водопроводная сеть от колодца КП-2 группового водовода и до д. Сосновка Ибресинского района Чувашской Республики
</t>
  </si>
  <si>
    <t xml:space="preserve">Реконструкция сетей водоснабжения в с. Красные Четаи Красночетайского района Чувашской Республики
</t>
  </si>
  <si>
    <t xml:space="preserve">Реконструкция существующей сети водоснабжения нижней части г. Мариинский Посад по улицам Красная, Ленинская, Калининская, Николаева, Бондарева, Малинина, Московская, Волжская, Казанская, Ленинская общей протяженностью 2800 метров
</t>
  </si>
  <si>
    <t xml:space="preserve">Водоснабжение д. Чураккасы Моргаушского района Чувашской Республики
</t>
  </si>
  <si>
    <t xml:space="preserve">Строительство водопроводной сети в д. Кибечкасы Чебоксарского района Чувашской Республики
</t>
  </si>
  <si>
    <t xml:space="preserve">Строительство водопроводной сети в д. Варпоси Чебоксарского района Чувашской Республики
</t>
  </si>
  <si>
    <t xml:space="preserve">Водоснабжение ул. Шоссейная в д. Большие Котяки Чебоксарского района Чувашской Республики
</t>
  </si>
  <si>
    <t xml:space="preserve">Водоснабжение д. Индырчи Янтиковского района Чувашской Республики
</t>
  </si>
  <si>
    <t xml:space="preserve">Водоснабжение д. Можарки Янтиковского района Чувашской Республики
</t>
  </si>
  <si>
    <t>Мероприятие 2.16</t>
  </si>
  <si>
    <t xml:space="preserve">Реконструкция и развитие объектов водоснабжения г. Новочебоксарск (с модернизацией оборудования)
</t>
  </si>
  <si>
    <t>A130200310</t>
  </si>
  <si>
    <t>Мероприятие 2.17</t>
  </si>
  <si>
    <t xml:space="preserve">Строительство сети водоснабжения в микрорайоне "Липовский" г. Новочебоксарска
</t>
  </si>
  <si>
    <t>A130200311</t>
  </si>
  <si>
    <t>А1000</t>
  </si>
  <si>
    <t>Строительство блочно-модульных котельных на территории Чувашской Республики</t>
  </si>
  <si>
    <t>Строительство блочно-модульной котельной на природном газе для АУ Чувашии «ФОЦ «Росинка» Минспорта Чувашии</t>
  </si>
  <si>
    <t>Капитальный ремонт источников водоснабжения (водонапорных башен и водозаборных скважин) в населенных пунктах</t>
  </si>
  <si>
    <t>А120200000</t>
  </si>
  <si>
    <t>Строительство сетей водоотведения и очист-ных сооружений для обеспечения тер-ритории, примыкающей к северной стороне жилой застройки по ул. Придорожная г. Мариинский Посад</t>
  </si>
  <si>
    <t>Реконструкция сетей водоотведения г. Канаш Чувашской Республики</t>
  </si>
  <si>
    <t>Строительство объекта «Сети канализации по улицам Молодежная, Цветочная, Казанская, Пионерская и Космонавтов с. Альгешево Чувашской Республики»</t>
  </si>
  <si>
    <t>A120201250</t>
  </si>
  <si>
    <t>A120201240</t>
  </si>
  <si>
    <t xml:space="preserve">Мероприятие 1.2. </t>
  </si>
  <si>
    <t xml:space="preserve">Мероприятие 1.2.1 </t>
  </si>
  <si>
    <t>Мероприятие 1.3.</t>
  </si>
  <si>
    <t>Мероприятие 1.4.</t>
  </si>
  <si>
    <t xml:space="preserve">
Основное мероприятие 3</t>
  </si>
  <si>
    <t xml:space="preserve">
Улучшение потребительских и эксплуатационных характеристик жилищного фонда, обеспечивающих гражданам безопасные и комфортные условия проживания.
</t>
  </si>
  <si>
    <t xml:space="preserve"> Предоставление финансовой поддержки за счет средств государственной корпорации - Фонда содействия реформированию жилищно-коммунального хозяйства на проведение капитального ремонта многоквартирных домов</t>
  </si>
  <si>
    <t>Мероприятие 3.8</t>
  </si>
  <si>
    <t>Основное мероприятие 4</t>
  </si>
  <si>
    <t>Мероприятие 4.1.</t>
  </si>
  <si>
    <t>II очередь строительства очистных сооружений биологической очистки сточных вод в г. Цивильск производительностью 4200 куб. м/сут</t>
  </si>
  <si>
    <t>Строительство водопровода от повысительной насосной станции Северо-Западного района г. Чебоксары до д. Чандрово Чувашской Республики в рамках реализации мероприятий по строительству и реконструкции (модернизации) объектов питьевого водоснабжения</t>
  </si>
  <si>
    <t>II этап строительства водопровода в с. Порецкое Порецкого района Чувашской Республики в рамках реализации мероприятий по строительству и реконструкции (модернизации) объектов питьевого водоснабжения</t>
  </si>
  <si>
    <t xml:space="preserve">Установка станции обезжелезивания воды и модернизация объектов водоснабжения в п. Киря Алатырского района Чувашской Республики
</t>
  </si>
  <si>
    <t>Строительство локальной станции водоподготовки на одиночной скважине с водопроводными сетями в Ефремкасинском сельском поселении Аликовского района Чувашской Республики</t>
  </si>
  <si>
    <t>Строительство локальной станции водоподготовки на одиночной скважине с водопроводными сетями в Таутовском сельском поселении Аликовского района Чувашской Республики</t>
  </si>
  <si>
    <t>Мероприятие 2.18</t>
  </si>
  <si>
    <t xml:space="preserve">Строительство системы водоснабжения д. Малые Атмени Красночетайского района Чувашской Республики
</t>
  </si>
  <si>
    <t>Мероприятие 2.19</t>
  </si>
  <si>
    <t xml:space="preserve">Реконструкция системы водоснабжения д. Большое Маклашкино Мариинско-Посадского района Чувашской Республики
</t>
  </si>
  <si>
    <t>Мероприятие 2.20</t>
  </si>
  <si>
    <t xml:space="preserve">Строительство объекта "Водоснабжение с. Нижняя Кумашка Шумерлинского района Чувашской Республики"
</t>
  </si>
  <si>
    <t>Мероприятие 2.21</t>
  </si>
  <si>
    <t>Мероприятие 2.22</t>
  </si>
  <si>
    <t>Водоснабжение и водоотведение жилых домов в микрорайоне индивидуальной жилой застройки территории ОПХ "Хмелеводческое" в г. Цивильск Чувашской Республики</t>
  </si>
  <si>
    <t>республиканский бюджет Чувашской Республики</t>
  </si>
  <si>
    <t>«Модернизация коммунальной инфраструктуры на территории Чувашской Республики»</t>
  </si>
  <si>
    <t>Подпрограмма</t>
  </si>
  <si>
    <t>807, 832, 833, 840, 867</t>
  </si>
  <si>
    <t>0412, 0501, 0502, 0505, 1403</t>
  </si>
  <si>
    <t>А110000000</t>
  </si>
  <si>
    <t>Основное мероприятие 1</t>
  </si>
  <si>
    <t>Обеспечение качества жилищно-коммунальных услуг</t>
  </si>
  <si>
    <t>ответственный исполнитель – Минстрой Чувашии</t>
  </si>
  <si>
    <t>Мероприятие 1.1.4</t>
  </si>
  <si>
    <t>Мероприятие 1.1.5</t>
  </si>
  <si>
    <t>Мероприятие 1.1.6</t>
  </si>
  <si>
    <t>Мероприятие 1.1.8</t>
  </si>
  <si>
    <t>Мероприятие 1.1.9</t>
  </si>
  <si>
    <t>Мероприятие 1.1.10</t>
  </si>
  <si>
    <t>Мероприятие 1.1.11</t>
  </si>
  <si>
    <t>Мероприятие 1.1.12</t>
  </si>
  <si>
    <t>Мероприятие 1.1.13</t>
  </si>
  <si>
    <t>А11011794А</t>
  </si>
  <si>
    <t>Мероприятие 1.1.14</t>
  </si>
  <si>
    <t>А11011794Б</t>
  </si>
  <si>
    <t>Мероприятие 1.1.15</t>
  </si>
  <si>
    <t>А11011794В</t>
  </si>
  <si>
    <t>ответственный исполнитель – Минспорт Чувашии</t>
  </si>
  <si>
    <t>Мероприятие 1.1.17</t>
  </si>
  <si>
    <t>A11011793Е</t>
  </si>
  <si>
    <t>A11011793Д</t>
  </si>
  <si>
    <t>A110117934</t>
  </si>
  <si>
    <t>Мероприятие 1.1.20</t>
  </si>
  <si>
    <t>A110117935</t>
  </si>
  <si>
    <t>A110117936</t>
  </si>
  <si>
    <t>Мероприятие 1.1.22</t>
  </si>
  <si>
    <t>A110117937</t>
  </si>
  <si>
    <t>Мероприятие 1.1.23</t>
  </si>
  <si>
    <t>A110117938</t>
  </si>
  <si>
    <t>Мероприятие 1.1.24</t>
  </si>
  <si>
    <t>A110117939</t>
  </si>
  <si>
    <t>Мероприятие 1.1.25</t>
  </si>
  <si>
    <t>A110100330</t>
  </si>
  <si>
    <t>Модернизация (реконструкция) ветхих коммунальных сетей</t>
  </si>
  <si>
    <t>Мероприятие 1.2.1</t>
  </si>
  <si>
    <t>А110109505</t>
  </si>
  <si>
    <t>А110109605</t>
  </si>
  <si>
    <t>Возмещение части затрат на уплату процентов по кредитам, привлекаемым хозяйствующими субъектами, осуществляющими деятельность по развитию и модернизации объектов коммунальной инфраструктуры Чувашской Республики</t>
  </si>
  <si>
    <t>А110119760</t>
  </si>
  <si>
    <t>А110200000</t>
  </si>
  <si>
    <t>Перевод многоквартирных домов с централизованного на индивидуальное отопление</t>
  </si>
  <si>
    <t>A110215670</t>
  </si>
  <si>
    <t>Основное мероприятие 3</t>
  </si>
  <si>
    <t>807, 832, 833, 840</t>
  </si>
  <si>
    <t>0412, 0501, 0505, 1403</t>
  </si>
  <si>
    <t>Проведение экспертизы тарифных решений</t>
  </si>
  <si>
    <t>А110316560</t>
  </si>
  <si>
    <t>А110312770</t>
  </si>
  <si>
    <t>Обеспечение деятельности некоммерческой организации «Республиканский фонд капитального ремонта многоквартирных домов»</t>
  </si>
  <si>
    <t>А110317740</t>
  </si>
  <si>
    <t>А110300820</t>
  </si>
  <si>
    <t>Возмещение части затрат муниципальных унитарных предприятий, связанных со сверхнормативным потреблением топливно-энергетических ресурсов при производстве и (или) передаче тепловой энергии</t>
  </si>
  <si>
    <t>A110301570</t>
  </si>
  <si>
    <t>Создание, развитие и обеспечение функционирования системы автоматического сбора данных</t>
  </si>
  <si>
    <t>A110400000</t>
  </si>
  <si>
    <t>Количество объектов теплоснабжения (котельных), в которых установлены приборы удаленного контроля работы оборудования, подключенные к единой автоматизированной системе, единиц</t>
  </si>
  <si>
    <t>Мероприятие 4.1</t>
  </si>
  <si>
    <t>Создание, развитие и обеспечение функционирования информационной системы «Диспетчерская служба теплоснабжения Чувашской Республики»</t>
  </si>
  <si>
    <t>A110402680</t>
  </si>
  <si>
    <t>Проведение работ по усилению и восстановлению наружных стен многоквартирного жилого дома, расположенного по адресу: Чувашская Республика, г. Цивильск, ул. Никитина, д. 10</t>
  </si>
  <si>
    <t>Строительство газовой автоматизированной блочно-модульной котельной с тепловыми сетями и сетями горячего водоснабжения в мкр. Стрелка в г. Алатырь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</si>
  <si>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по ул. Комсомола в г. Алатырь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</si>
  <si>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Чкалова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</si>
  <si>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Черняховского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</si>
  <si>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Котовского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</si>
  <si>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МОПРа в г. Шумерля Чувашской Республики</t>
  </si>
  <si>
    <t>Строительство тепловых сетей и сетей горячего водоснабжения от газовой автоматизированной блочно-модульной котельной мощностью 14,0 МВт по ул. Чайковского в г. Шумерле Чувашской Республики, в том числе проектно-изыскательские работы</t>
  </si>
  <si>
    <t>Строительство тепловых сетей и сетей горячего водоснабжения от газовой автоматизированной блочно-модульной котельной мощностью 10,25 МВт по ул. Коммунальная в г. Шумерле Чувашской Республики</t>
  </si>
  <si>
    <t>Строительство тепловых сетей и сетей горячего водоснабжения от газовой автоматизированной блочно-модульной котельной мощностью 16,0 МВт по ул. Ленина в г. Шумерле Чувашской Республики</t>
  </si>
  <si>
    <t>Строительство тепловых сетей и сетей горячего водоснабжения от газовой автоматизированной блочно-модульной котельной мощностью 9,5 МВт по адресу пер. Школьный в г. Шумерле Чувашской Республики</t>
  </si>
  <si>
    <t>Строительство тепловых сетей и сетей горячего водоснабжения от газовой автоматизированной блочно-модульной котельной мощностью 11,0 МВт по ул. Карла Маркса в г. Шумерле Чувашской Республики</t>
  </si>
  <si>
    <t>Строительство тепловых сетей и сетей горячего водоснабжения от газовой автоматизированной блочно-модульной котельной мощностью 8,0 МВт по ул. Калинина в г. Козловке Чувашской Республики</t>
  </si>
  <si>
    <t>Строительство тепловых сетей и сетей горячего водоснабжения от газовой автоматизированной блочно-модульной котельной мощностью 12,0 МВт по ул. Лобачевского в г. Козловке Чувашской Республики, в том числе проектно-изыскательские работы</t>
  </si>
  <si>
    <t>2021 ГП</t>
  </si>
  <si>
    <t>Роспись</t>
  </si>
  <si>
    <t>2022 ГП</t>
  </si>
  <si>
    <t>Карточка лицевого счета с учетом софинансирования(03 и 14 лс)</t>
  </si>
  <si>
    <t>на 10 января 2022 года</t>
  </si>
  <si>
    <t>Единица измерения: руб.</t>
  </si>
  <si>
    <t>Наименование</t>
  </si>
  <si>
    <t>Номер счета корреспондента</t>
  </si>
  <si>
    <t>Код ведомства</t>
  </si>
  <si>
    <t>Код подраздела</t>
  </si>
  <si>
    <t>Код целевой статьи</t>
  </si>
  <si>
    <t>Наименование целевой статьи</t>
  </si>
  <si>
    <t>Код вида расхода</t>
  </si>
  <si>
    <t>Код КОСГУ</t>
  </si>
  <si>
    <t>Код доп.классификации</t>
  </si>
  <si>
    <t>2021 год</t>
  </si>
  <si>
    <t>Процент уровня софинансирования из справочника</t>
  </si>
  <si>
    <t>2021год</t>
  </si>
  <si>
    <t>Справочно</t>
  </si>
  <si>
    <t>БР</t>
  </si>
  <si>
    <t>Кассовый расход</t>
  </si>
  <si>
    <t>ОФР</t>
  </si>
  <si>
    <t>Остаток ОФР</t>
  </si>
  <si>
    <t>Всего</t>
  </si>
  <si>
    <t>ФБ</t>
  </si>
  <si>
    <t>РБ</t>
  </si>
  <si>
    <t>Прочие безвозмездные</t>
  </si>
  <si>
    <t>2022 год</t>
  </si>
  <si>
    <t>2023 год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</si>
  <si>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</si>
  <si>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</si>
  <si>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</si>
  <si>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</si>
  <si>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</si>
  <si>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</si>
  <si>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</si>
  <si>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</si>
  <si>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</si>
  <si>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</si>
  <si>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</si>
  <si>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</si>
  <si>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</si>
  <si>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</si>
  <si>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</si>
  <si>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</si>
  <si>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</si>
  <si>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</si>
  <si>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</si>
  <si>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</si>
  <si>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</si>
  <si>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</si>
  <si>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</si>
  <si>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</si>
  <si>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</si>
  <si>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</si>
  <si>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</si>
  <si>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</si>
  <si>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832</t>
  </si>
  <si>
    <t>Дорожное хозяйство (дорожные фонды)</t>
  </si>
  <si>
    <t>0409</t>
  </si>
  <si>
    <t>14152001510</t>
  </si>
  <si>
    <t>A510216570</t>
  </si>
  <si>
    <t>Реализация инициативных проектов</t>
  </si>
  <si>
    <t>523</t>
  </si>
  <si>
    <t>R50</t>
  </si>
  <si>
    <t>0,00000000000000000000</t>
  </si>
  <si>
    <t>Отдел архитектуры, градостроительства, транспорта, природопользования и жилищно-коммунального хозяйства администрации города Алатыря Чувашской Республики</t>
  </si>
  <si>
    <t>251</t>
  </si>
  <si>
    <t>14152001520</t>
  </si>
  <si>
    <t>Администрация города Канаш Чувашской Республики</t>
  </si>
  <si>
    <t>14152001540</t>
  </si>
  <si>
    <t>522</t>
  </si>
  <si>
    <t>Управление архитектуры и градостроительства администрации города Чебоксары</t>
  </si>
  <si>
    <t>Другие вопросы в области национальной экономики</t>
  </si>
  <si>
    <t>0412</t>
  </si>
  <si>
    <t>03262Ч00401</t>
  </si>
  <si>
    <t>244</t>
  </si>
  <si>
    <t>226</t>
  </si>
  <si>
    <t>A210140450</t>
  </si>
  <si>
    <t>Обеспечение деятельности государственных учреждений, осуществляющих функции в сфере экспертизы и ценообразования в строительстве</t>
  </si>
  <si>
    <t>621</t>
  </si>
  <si>
    <t>241</t>
  </si>
  <si>
    <t>832400</t>
  </si>
  <si>
    <t>A110160390</t>
  </si>
  <si>
    <t>811</t>
  </si>
  <si>
    <t>КУ ЧР Служба единого заказчика</t>
  </si>
  <si>
    <t>03262Ч03841</t>
  </si>
  <si>
    <t>A210140670</t>
  </si>
  <si>
    <t>Обеспечение деятельности КУ ЧР Служба единого заказчика</t>
  </si>
  <si>
    <t>111</t>
  </si>
  <si>
    <t>211</t>
  </si>
  <si>
    <t>266</t>
  </si>
  <si>
    <t>112</t>
  </si>
  <si>
    <t>212</t>
  </si>
  <si>
    <t>119</t>
  </si>
  <si>
    <t>213</t>
  </si>
  <si>
    <t>242</t>
  </si>
  <si>
    <t>221</t>
  </si>
  <si>
    <t>225</t>
  </si>
  <si>
    <t>310</t>
  </si>
  <si>
    <t>346</t>
  </si>
  <si>
    <t>243</t>
  </si>
  <si>
    <t>222</t>
  </si>
  <si>
    <t>223</t>
  </si>
  <si>
    <t>Ц410116550</t>
  </si>
  <si>
    <t>Содержание административного здания "Дом Правительства" (объект культурного наследия (памятник истории и культуры федерального значения "Здание Дома Советов"), расположенного по адресу: Чувашская Республика, г. Чебоксары, площадь Республики, д. 1</t>
  </si>
  <si>
    <t>227</t>
  </si>
  <si>
    <t>343</t>
  </si>
  <si>
    <t>247</t>
  </si>
  <si>
    <t>414</t>
  </si>
  <si>
    <t>228</t>
  </si>
  <si>
    <t>851</t>
  </si>
  <si>
    <t>291</t>
  </si>
  <si>
    <t>852</t>
  </si>
  <si>
    <t>853</t>
  </si>
  <si>
    <t>292</t>
  </si>
  <si>
    <t>297</t>
  </si>
  <si>
    <t>100,00000000000000000000</t>
  </si>
  <si>
    <t>Жилищное хозяйство</t>
  </si>
  <si>
    <t>0501</t>
  </si>
  <si>
    <t>A110312760</t>
  </si>
  <si>
    <t>Обеспечение деятельности некоммерческой организации "Республиканский фонд капитального ремонта многоквартирных домов"</t>
  </si>
  <si>
    <t>246</t>
  </si>
  <si>
    <t>832890</t>
  </si>
  <si>
    <t>A210315730</t>
  </si>
  <si>
    <t>Обеспечение деятельности некоммерческой организации "Фонд защиты прав граждан - участников долевого строительства в Чувашской Республике"</t>
  </si>
  <si>
    <t>832891</t>
  </si>
  <si>
    <t>A210315870</t>
  </si>
  <si>
    <t>824</t>
  </si>
  <si>
    <t>A210360420</t>
  </si>
  <si>
    <t>Осуществление функций по использованию государственного жилищного фонда Чувашской Республики коммерческого использования</t>
  </si>
  <si>
    <t>14152001300</t>
  </si>
  <si>
    <t>A220112780</t>
  </si>
  <si>
    <t>Проведение ремонта жилых помещений, собственниками которых являются дети-сироты и дети, оставшиеся без попечения родителей, а также лица из числа детей-сирот и детей, оставшихся без попечения родителей, в возрасте от 14 до 23 лет</t>
  </si>
  <si>
    <t>530</t>
  </si>
  <si>
    <t>R12</t>
  </si>
  <si>
    <t>14152001310</t>
  </si>
  <si>
    <t>Администрация Аликовского района</t>
  </si>
  <si>
    <t>A210312940</t>
  </si>
  <si>
    <t>Финансовый отдел администрации Аликовского района</t>
  </si>
  <si>
    <t>14152001320</t>
  </si>
  <si>
    <t>Финансовый отдел администрации Батыревского района Чувашской Республики</t>
  </si>
  <si>
    <t>14152001330</t>
  </si>
  <si>
    <t>ОТДЕЛ СТРОИТЕЛЬСТВА, АРХИТЕКТУРЫ И ЖИЛИЩНО-КОММУНАЛЬНОГО ХОЗЯЙСТВА АДМИНИСТРАЦИИ ВУРНАРСКОГО РАЙОНА ЧУВАШСКОЙ РЕСПУБЛИКИ</t>
  </si>
  <si>
    <t>14152001340</t>
  </si>
  <si>
    <t>Администрация Ибресинского района Чувашской Республики</t>
  </si>
  <si>
    <t>14152001350</t>
  </si>
  <si>
    <t>14152001380</t>
  </si>
  <si>
    <t>14152001390</t>
  </si>
  <si>
    <t>Администрация Красночетайского района Чувашской Республики</t>
  </si>
  <si>
    <t>14152001400</t>
  </si>
  <si>
    <t>Администрация Мариинско-Посадского района Чувашской Республики</t>
  </si>
  <si>
    <t>14152001410</t>
  </si>
  <si>
    <t>Администрация Моргаушского района Чувашской Республики</t>
  </si>
  <si>
    <t>14152001430</t>
  </si>
  <si>
    <t>Администрация Урмарского района Чувашской Республики</t>
  </si>
  <si>
    <t>14152001440</t>
  </si>
  <si>
    <t>Финансовый отдел администрации Цивильского района</t>
  </si>
  <si>
    <t>14152001450</t>
  </si>
  <si>
    <t>14152001470</t>
  </si>
  <si>
    <t>Администрация  Шумерлинского района Чувашской Республики</t>
  </si>
  <si>
    <t>14152001480</t>
  </si>
  <si>
    <t>ЯДРИНСКАЯ РАЙОННАЯ АДМИНИСТРАЦИЯ ЧУВАШСКОЙ РЕСПУБЛИКИ</t>
  </si>
  <si>
    <t>14152001490</t>
  </si>
  <si>
    <t>Администрация Яльчикского района Чувашской Республики</t>
  </si>
  <si>
    <t>540</t>
  </si>
  <si>
    <t>14152001530</t>
  </si>
  <si>
    <t>Управление городского хозяйства администрации города Новочебоксарска Чувашской Республики</t>
  </si>
  <si>
    <t>Управление ЖКХ, энергетики, транспорта и связи администрации города Чебоксары Чувашской Республики</t>
  </si>
  <si>
    <t>14152001550</t>
  </si>
  <si>
    <t>A21F367483</t>
  </si>
  <si>
    <t>Переселение граждан из жилищного фонда, признанного в установленном порядке до 1 января 2017 года аварийным и подлежащим сносу или реконструкции в связи с физическим износом в процессе эксплуатации, за счет средств, передаваемых из Фонда содействия реформированию жилищно-коммунального хозяйства</t>
  </si>
  <si>
    <t>И04</t>
  </si>
  <si>
    <t>A21F367484</t>
  </si>
  <si>
    <t>Переселение граждан из жилищного фонда, признанного в установленном порядке до 1 января 2017 года аварийным и подлежащим сносу или реконструкции в связи с физическим износом в процессе эксплуатации</t>
  </si>
  <si>
    <t>И05</t>
  </si>
  <si>
    <t>Управление градостроительства и городского хозяйства администрации города Шумерля Чувашской Республики</t>
  </si>
  <si>
    <t>Коммунальное хозяйство</t>
  </si>
  <si>
    <t>0502</t>
  </si>
  <si>
    <t>Администрация города Шумерля Чувашской Республики</t>
  </si>
  <si>
    <t>Администрация Красноармейского района Чувашской Республики</t>
  </si>
  <si>
    <t>466</t>
  </si>
  <si>
    <t>A130200182</t>
  </si>
  <si>
    <t>A130200312</t>
  </si>
  <si>
    <t>Реконструкция главных водоводов диаметром 1200 мм в г. Новочебоксарске</t>
  </si>
  <si>
    <t>A13F55243Д</t>
  </si>
  <si>
    <t>A13F55243Е</t>
  </si>
  <si>
    <t>A13F55243Ж</t>
  </si>
  <si>
    <t>A13F55243И</t>
  </si>
  <si>
    <t>A13F55243К</t>
  </si>
  <si>
    <t>A13F55243Л</t>
  </si>
  <si>
    <t>A13F55243М</t>
  </si>
  <si>
    <t>A13F55243Н</t>
  </si>
  <si>
    <t>A13F55243П</t>
  </si>
  <si>
    <t>Строительство группового водовода Шемуршинского, Батыревского, Комсомольского районов Чувашской Республики (XI пусковой комплекс)</t>
  </si>
  <si>
    <t>A13F55243У</t>
  </si>
  <si>
    <t>Строительство группового водовода Шемуршинского, Батыревского, Комсомольского районов Чувашской Республики (X пусковой комплекс)</t>
  </si>
  <si>
    <t>99,00000000000000000000</t>
  </si>
  <si>
    <t>521</t>
  </si>
  <si>
    <t>R196</t>
  </si>
  <si>
    <t>R167</t>
  </si>
  <si>
    <t>Администрация Батыревского района Чувашской Республики</t>
  </si>
  <si>
    <t>14152001360</t>
  </si>
  <si>
    <t>Финансовый отдел администрации Козловского района Чувашской Республики</t>
  </si>
  <si>
    <t>14152001370</t>
  </si>
  <si>
    <t>Администрация Комсомольского района Чувашской Республики</t>
  </si>
  <si>
    <t>A120200320</t>
  </si>
  <si>
    <t>A130200170</t>
  </si>
  <si>
    <t>Реконструкция сетей водоснабжения в с. Красные Четаи Красночетайского района Чувашской Республики</t>
  </si>
  <si>
    <t>A130200171</t>
  </si>
  <si>
    <t>A130200181</t>
  </si>
  <si>
    <t>Реконструкция системы водоснабжения д. Б. Маклашкино Мариинско-Посадского района Чувашской Республики</t>
  </si>
  <si>
    <t>A130200180</t>
  </si>
  <si>
    <t>14152001420</t>
  </si>
  <si>
    <t>Администрация Порецкого района</t>
  </si>
  <si>
    <t>A13F552432</t>
  </si>
  <si>
    <t>Администрация Цивильского района Чувашской Республики</t>
  </si>
  <si>
    <t>A140219450</t>
  </si>
  <si>
    <t>Администрация Чебоксарского района Чувашской Республики</t>
  </si>
  <si>
    <t>A130201430</t>
  </si>
  <si>
    <t>A130201440</t>
  </si>
  <si>
    <t>Строительство водопроводной сети в д. Варпоси Чебоксарского района Чувашской Республики</t>
  </si>
  <si>
    <t>A130201450</t>
  </si>
  <si>
    <t>Строительство водопроводной сети в д. Кибечкасы Чебоксарского района Чувашской Республики</t>
  </si>
  <si>
    <t>14152001460</t>
  </si>
  <si>
    <t>Администрация Шемуршинского района Чувашской Республики</t>
  </si>
  <si>
    <t>A130201480</t>
  </si>
  <si>
    <t>14152001500</t>
  </si>
  <si>
    <t>Администрация Янтиковского района Чувашской Республики</t>
  </si>
  <si>
    <t>A130201490</t>
  </si>
  <si>
    <t>A130201500</t>
  </si>
  <si>
    <t>Реконструкция и развитие объектов водоснабжения города Новочебоксарск (с модернизацией оборудования)</t>
  </si>
  <si>
    <t>A140119132</t>
  </si>
  <si>
    <t>A140119133</t>
  </si>
  <si>
    <t>Строительство внутрипоселковых газораспределительных сетей по адресу: Чувашская Республика, Чебоксарский городской округ, пос. Сосновка, мкр. Пролетарский</t>
  </si>
  <si>
    <t>Строительство внутрипоселковых газораспределительных сетей по адресу: Чувашская Республика, Чебоксарский городской округ, пос. Сосновка, мкр. Первомайский</t>
  </si>
  <si>
    <t>A13F552431</t>
  </si>
  <si>
    <t>Благоустройство</t>
  </si>
  <si>
    <t>0503</t>
  </si>
  <si>
    <t>A510212810</t>
  </si>
  <si>
    <t>Поощрение победителей ежегодного республиканского смотра-конкурса на лучшее озеленение и благоустройство населенного пункта Чувашской Республики</t>
  </si>
  <si>
    <t>R42</t>
  </si>
  <si>
    <t>A510202490</t>
  </si>
  <si>
    <t>633</t>
  </si>
  <si>
    <t>832892</t>
  </si>
  <si>
    <t>813</t>
  </si>
  <si>
    <t>АДМИНИСТРАЦИЯ АЛАТЫРСКОГО РАЙОНА</t>
  </si>
  <si>
    <t>A51F255550</t>
  </si>
  <si>
    <t>Реализация программ формирования современной городской среды</t>
  </si>
  <si>
    <t>Финансовый отдел администрации Порецкого района</t>
  </si>
  <si>
    <t>Другие вопросы в области жилищно-коммунального хозяйства</t>
  </si>
  <si>
    <t>0505</t>
  </si>
  <si>
    <t>A2Э0100190</t>
  </si>
  <si>
    <t>Обеспечение функций государственных органов</t>
  </si>
  <si>
    <t>121</t>
  </si>
  <si>
    <t>122</t>
  </si>
  <si>
    <t>129</t>
  </si>
  <si>
    <t>A210312980</t>
  </si>
  <si>
    <t>Осуществление государственных полномочий Чувашской Республики по ведению учета граждан, нуждающихся в жилых помещениях и имеющих право на государственную поддержку за счет средств республиканского бюджета Чувашской Республики на строительство (приобретение) жилых помещений, по регистрации и учету граждан, имеющих право на получение социальных выплат для приобретения жилья в связи с переселением из районов Крайнего Севера и приравненных к ним местностей, по расчету и предоставлению муниципальными районами субвенций бюджетам поселений для осуществления указанных государственных полномочий и полномочий по ведению учета граждан, проживающих в сельской местности, нуждающихся в жилых помещениях и имеющих право на государственную поддержку в форме социальных выплат на строительство (приобретение) жилых помещений в сельской местности в рамках устойчивого развития сельских территорий</t>
  </si>
  <si>
    <t>R14</t>
  </si>
  <si>
    <t>Администрация Канашского района Чувашской Республики</t>
  </si>
  <si>
    <t>A51F254240</t>
  </si>
  <si>
    <t>Поощрение победителей Всероссийского конкурса лучших проектов создания комфортной городской среды в целях реализации проектов создания комфортной городской среды в малых городах и исторических поселениях</t>
  </si>
  <si>
    <t>Администрация города Новочебоксарска Чувашской Республики</t>
  </si>
  <si>
    <t>Администрация города Чебоксары Чувашской Республики</t>
  </si>
  <si>
    <t>Сбор, удаление отходов и очистка сточных вод</t>
  </si>
  <si>
    <t>0602</t>
  </si>
  <si>
    <t>Другие вопросы в области охраны окружающей среды</t>
  </si>
  <si>
    <t>0605</t>
  </si>
  <si>
    <t>Ч37G655000</t>
  </si>
  <si>
    <t>Ликвидация (рекультивация) объектов накопленного экологического вреда, представляющих угрозу реке Волге</t>
  </si>
  <si>
    <t>Дошкольное образование</t>
  </si>
  <si>
    <t>0701</t>
  </si>
  <si>
    <t>Дополнительное образование детей</t>
  </si>
  <si>
    <t>0703</t>
  </si>
  <si>
    <t>Культура</t>
  </si>
  <si>
    <t>0801</t>
  </si>
  <si>
    <t>Стационарная медицинская помощь</t>
  </si>
  <si>
    <t>0901</t>
  </si>
  <si>
    <t>Амбулаторная помощь</t>
  </si>
  <si>
    <t>0902</t>
  </si>
  <si>
    <t>Социальное обслуживание населения</t>
  </si>
  <si>
    <t>1002</t>
  </si>
  <si>
    <t>Социальное обеспечение населения</t>
  </si>
  <si>
    <t>1003</t>
  </si>
  <si>
    <t>A210312850</t>
  </si>
  <si>
    <t>322</t>
  </si>
  <si>
    <t>262</t>
  </si>
  <si>
    <t>A210312860</t>
  </si>
  <si>
    <t>Возмещение части затрат на уплату процентов по ипотечным кредитам (займам), привлеченным отдельными категориями граждан на приобретение или строительство жилья</t>
  </si>
  <si>
    <t>A210312990</t>
  </si>
  <si>
    <t>Социальные выплаты на возмещение процентных ставок по ипотечным кредитам, привлеченным руководителями крупных и средних сельскохозяйственных организаций на строительство жилья</t>
  </si>
  <si>
    <t>A210351340</t>
  </si>
  <si>
    <t>A210351350</t>
  </si>
  <si>
    <t>Осуществление полномочий Российской Федерации по обеспечению жильем отдельных категорий граждан, установленных Федеральным законом от 12 января 1995 года № 5-ФЗ "О ветеранах", за счет субвенции, предоставляемой из федерального бюджета</t>
  </si>
  <si>
    <t>A210351760</t>
  </si>
  <si>
    <t>Осуществление полномочий Российской Федерации по обеспечению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Федерации", за счет субвенции, предоставляемой из федерального бюджета</t>
  </si>
  <si>
    <t>A2104R3231</t>
  </si>
  <si>
    <t>Субсидирование ипотечных жилищных кредитов и рефинансирование полученных кредитов в рамках реализации мероприятий индивидуальных программ социально-экономического развития субъектов Российской Федерации в части строительства и жилищно-коммунального хозяйства</t>
  </si>
  <si>
    <t>Охрана семьи и детства</t>
  </si>
  <si>
    <t>1004</t>
  </si>
  <si>
    <t>A22011A820</t>
  </si>
  <si>
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</si>
  <si>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R58</t>
  </si>
  <si>
    <t>A2103R4970</t>
  </si>
  <si>
    <t>Обеспечение жильем молодых семей в рамках ведомственной целевой программы "Оказание государственной поддержки гражданам в обеспечении жильем и оплате жилищно-коммунальных услуг"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</si>
  <si>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A2201R0820</t>
  </si>
  <si>
    <t>Массовый спорт</t>
  </si>
  <si>
    <t>1102</t>
  </si>
  <si>
    <t>Прочие межбюджетные трансферты общего характера</t>
  </si>
  <si>
    <t>1403</t>
  </si>
  <si>
    <t>A510212820</t>
  </si>
  <si>
    <t>Реализация мероприятий по развитию общественной инфраструктуры населенных пунктов в рамках празднования Дня Республики</t>
  </si>
  <si>
    <t>R26</t>
  </si>
  <si>
    <t>R66</t>
  </si>
  <si>
    <t>Итого:</t>
  </si>
  <si>
    <t>КОНТРОЛЬ</t>
  </si>
  <si>
    <t>«Развитие систем коммунальной инфраструктуры и объектов, используемых для очистки сточных вод»</t>
  </si>
  <si>
    <t>ответственный исполнитель – Минстрой Чувашии, соисполнитель – Минприроды Чувашии, участники – органы местного самоуп­равления в Чувашской Республике*</t>
  </si>
  <si>
    <t>832, 850</t>
  </si>
  <si>
    <t>0605, 0605</t>
  </si>
  <si>
    <t>А120100000</t>
  </si>
  <si>
    <t>Количество капитально отремонтированных источников водоснабжения (водонапорных башен и водозаборных скважин) в населенных пунктах, единиц</t>
  </si>
  <si>
    <t>ответственный исполнитель – Минприроды Чувашии</t>
  </si>
  <si>
    <t>А1202</t>
  </si>
  <si>
    <t>Очистные сооружения производительностью 120 куб. м/сут д. Вторые Вурманкасы Цивильского района Чувашской Республики</t>
  </si>
  <si>
    <t>Реконструкция главного канализационного коллектора в г. Чебоксары</t>
  </si>
  <si>
    <t>Реконструкция коллектора хозяйственно-бытовой канализации в пгт Вурнары Вурнарского района</t>
  </si>
  <si>
    <t>внебюджетные источники»;</t>
  </si>
  <si>
    <t>2 ГП</t>
  </si>
  <si>
    <t>3 ГП</t>
  </si>
  <si>
    <t>«Строительство и реконструкция (модернизация) объектов питьевого водоснабжения и водоподготовки с учетом оценки качества и безопасности питьевой воды»</t>
  </si>
  <si>
    <t>ответственный исполнитель – Минстрой Чувашии, участники – органы местного самоуправления в Чувашской Республике*</t>
  </si>
  <si>
    <t>Реализация мероприятий регионального проекта «Чистая вода»</t>
  </si>
  <si>
    <t>ответственный исполнитель – Минстрой Чувашии, соисполнитель – Минприроды Чувашии, участники – органы местного самоуправления в Чувашской Республике*</t>
  </si>
  <si>
    <t>А13F5</t>
  </si>
  <si>
    <t>А13F552431</t>
  </si>
  <si>
    <t>А13F552432</t>
  </si>
  <si>
    <t>A13F55243Т</t>
  </si>
  <si>
    <t>A13F55243Р</t>
  </si>
  <si>
    <t>Строительство локальной станции водоподготовки на одиночной скважине с водопроводными сетями в Шумшевашском сельском поселении Аликовского района Чувашской Республики</t>
  </si>
  <si>
    <t>Строительство локальной станции водоподготовки на одиночной скважине с водопроводными сетями в Аликовском сельском поселении Аликовского района Чувашской Республики</t>
  </si>
  <si>
    <t>A13F55243С</t>
  </si>
  <si>
    <t>Строительство локальной станции водоподготовки на одиночной скважине с водопроводными сетями в Александровском сельском поселении Комсомольского района Чувашской Республики</t>
  </si>
  <si>
    <t>Строительство локальной станции водоподготовки на одиночной скважине с водопроводными сетями в Комсомольском сельском поселении Комсомольского района Чувашской Республики</t>
  </si>
  <si>
    <t>Строительство локальной станции водоподготовки на одиночной скважине с водопроводными сетями в Тугаевском сельском поселении Комсомольского района Чувашской Республики</t>
  </si>
  <si>
    <t>Строительство локальной станции водоподготовки на одиночной скважине с водопроводными сетями в Урмаевском сельском поселении Комсомольского района Чувашской Республики</t>
  </si>
  <si>
    <t>Строительство локальной станции водоподготовки на одиночной скважине с водопроводными сетями в Шераутском сельском поселении Комсомольского района Чувашской Республики</t>
  </si>
  <si>
    <t>А130200000</t>
  </si>
  <si>
    <t>Модернизация очистной водопроводной станции «Заовражная»</t>
  </si>
  <si>
    <t>Развитие систем водоснабжения в г. Чебоксары Чувашской Республики</t>
  </si>
  <si>
    <t>Развитие систем водоснабжения в г. Новочебоксарск Чувашской Республики</t>
  </si>
  <si>
    <t>Развитие систем водоснабжения в г. Канаш Чувашской Республики</t>
  </si>
  <si>
    <t>Реконструкция существующей сети водоснабжения нижней части г. Мариинский Посад по улицам Красная, Ленинская, Калининская, Николаева, Бондарева, Малинина, Московская, Волжская, Казанская, Ленинская общей протяженностью 2800 метров</t>
  </si>
  <si>
    <t>Водоснабжение д. Чураккасы Моргаушского района Чувашской Республики</t>
  </si>
  <si>
    <t>Строительство объекта «Водоснабжение улицы Шоссейной в д. Большие Котяки Чебоксарского района Чувашской Республики»</t>
  </si>
  <si>
    <t>Строительство объекта «Водоснабжение д. Индырчи Янтиковского района Чувашской Республики»</t>
  </si>
  <si>
    <t>Строительство объекта «Водоснабжение с. Можарки Янтиковского района Чувашской Республики»</t>
  </si>
  <si>
    <t>Строительство сети водоснабжения в микрорайоне «Липовский» г. Новочебоксарска</t>
  </si>
  <si>
    <t xml:space="preserve">Строительство системы водоснабжения д. Малые Атмени Красночетайского района Чувашской Республики </t>
  </si>
  <si>
    <t>Строительство объекта «Водоснабжение с. Нижняя Кумашка Шумерлинского района Чувашской Республики»</t>
  </si>
  <si>
    <t>Водоснабжение и водоотведение жилых домов в микрорайоне индивидуальной жилой застройки территории ОПХ «Хмелеводческое» в г. Цивильск Чувашской Республики</t>
  </si>
  <si>
    <t>Строительство внутрипоселковых газораспределительных сетей в пос. Сосновка</t>
  </si>
  <si>
    <t>А140119136</t>
  </si>
  <si>
    <t>А140119131</t>
  </si>
  <si>
    <t>А140119135</t>
  </si>
  <si>
    <t>А140119134</t>
  </si>
  <si>
    <t>Смещи</t>
  </si>
  <si>
    <t>Бюджеты</t>
  </si>
  <si>
    <t>Минприроды Чувашии</t>
  </si>
  <si>
    <t>Минстрой Чувашии, Минприроды Чувашии</t>
  </si>
  <si>
    <t>Строительство внутрипоселковых газораспределительных сетей по  адресу: Чувашская Республика, Чебоксарский городской округ, пос. Сосновка,ул. Санаторная</t>
  </si>
  <si>
    <t>Строительство внутрипоселковых газорас-пределительных сетей по адресу: Чувашская Республика, Чебоксарский городской округ,  пос. Сосновка, мкр. Октябрьский</t>
  </si>
  <si>
    <t>Мероприятия по газификации, финансируемые за счет средств, полученных от применения специальных надбавок к тарифам на транспортировку газа газораспределительными организациями</t>
  </si>
  <si>
    <t>Строительство внутрипоселковых газопроводов, км</t>
  </si>
  <si>
    <t>Догазификация домовладений (до границ земельного участка домовладений), единиц</t>
  </si>
  <si>
    <t>Основное меропроиятие 5</t>
  </si>
  <si>
    <t>единиц</t>
  </si>
  <si>
    <t xml:space="preserve">ИНФОРМАЦИЯ
 о финансировании реализации ведомственных целевых программ Чувашской Республики и основных мероприятий (мероприятий) подпрограмм государственной программы Чувашской Республики за счет всех источников финансирования 
за 2022 год
</t>
  </si>
  <si>
    <t>Замена ветхих коммунальных сетей, км, в том числе:</t>
  </si>
  <si>
    <t>тепловых сетей</t>
  </si>
  <si>
    <t>сетей водоснабжения и водоотведения</t>
  </si>
  <si>
    <t>Количество модернизированных объектов водоснабжения и водоотведения, единиц</t>
  </si>
  <si>
    <t>Строительство газовых автоматизированных блочно-модульных котельных с тепловыми сетями по адресам: ул. Московская, ул. 40 лет Победы, ул. Артиллерийская города Алатырь Чувашской Республики</t>
  </si>
  <si>
    <t>А110122050</t>
  </si>
  <si>
    <t>Строительство тепловых сетей и сетей горячего водоснабжения от газовых автоматизированных блочно-модульных котельных в городе Шумерле и в городе Козловке</t>
  </si>
  <si>
    <t>А11012067И</t>
  </si>
  <si>
    <t xml:space="preserve">Мероприятие 1.1.27.1 </t>
  </si>
  <si>
    <t>Строительство тепловых сетей и сетей горячего водоснабжения от газовых автоматизированных блочно-модульных котельных в городе Шумерле и в городе Козловке, 1 этап</t>
  </si>
  <si>
    <t xml:space="preserve">Мероприятие 1.1.27.2 </t>
  </si>
  <si>
    <t>Строительство тепловых сетей и сетей горячего водоснабжения от газовых автоматизированных блочно-модульных котельных в городе Шумерле и в городе Козловке, 2 этап</t>
  </si>
  <si>
    <t>Мероприятие 1.1.28</t>
  </si>
  <si>
    <t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осуществляющими деятельность по развитию и модернизации объектов коммунальной инфраструктуры Чувашской Республики</t>
  </si>
  <si>
    <t>А110122060</t>
  </si>
  <si>
    <t>Мероприятие 1.1.28.1</t>
  </si>
  <si>
    <t>Мероприятие 1.1.28.2</t>
  </si>
  <si>
    <t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осуществляющими деятельность по развитию и модернизации объектов коммунальной инфраструктуры Чувашской Республики, 1 этап</t>
  </si>
  <si>
    <t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осуществляющими деятельность по развитию и модернизации объектов коммунальной инфраструктуры Чувашской Республики, 2 этап</t>
  </si>
  <si>
    <t>Мерорприятие 1.5.</t>
  </si>
  <si>
    <t>А110122490</t>
  </si>
  <si>
    <t>Мероприятие 3.9</t>
  </si>
  <si>
    <t>Мероприятие 3.10</t>
  </si>
  <si>
    <t>Модернизация лифтов и лифтового оборудования</t>
  </si>
  <si>
    <t>A110320350</t>
  </si>
  <si>
    <t>Проведение неотложных аварийно-восстановительных работ на объектах жилищного фонда</t>
  </si>
  <si>
    <t>Мероприятие 4.2.</t>
  </si>
  <si>
    <t>Оснащение приборами учета и контроля объектов теплоснабжения диспетчерской службы теплоснабжения Чувашской республики</t>
  </si>
  <si>
    <t>A110422220</t>
  </si>
  <si>
    <t xml:space="preserve">
Целевой индикатор и показатель госу-дарственной про-граммы (подпро-граммы)</t>
  </si>
  <si>
    <t>Количество созданных и (или) модернизированных источников водоснабжения (водонапорных башен и водозаборных скважин) в населенных пунктах, единиц</t>
  </si>
  <si>
    <t>Выполнение геологоразведочных работ с целью поисков и оценки подземных вод для водоснабжения г. Шумерля</t>
  </si>
  <si>
    <t>Создание и (или) модернизация источников водоснабжения (водонапорных башен и водозаборных скважин) в населенных пунктах</t>
  </si>
  <si>
    <t>Разработка проектно-сметной документации на проведение геолого-разведочных работ с целью обеспечения резервным источником водоснабжения г. Алатыря Чувашской Республики</t>
  </si>
  <si>
    <t>процентов</t>
  </si>
  <si>
    <t>Мероприятие 2.23</t>
  </si>
  <si>
    <t>Мероприятие 2.24</t>
  </si>
  <si>
    <t>Строительство канализационных сетей по подключению 2 очереди индустриального парка к коллектору АО "Водоканал" по проспекту Тракторостроителей г. Чебоксары</t>
  </si>
  <si>
    <t>Реконструкция Новозагородного коллектора г. Чебоксары</t>
  </si>
  <si>
    <t>Реконструкция с элементами технологического перевооружения очистных сооружений биологической очистки сточных вод в г. Цивильск</t>
  </si>
  <si>
    <t>Строительство очистных сооружений пгт Урмары Урмарского района Чувашской</t>
  </si>
  <si>
    <t>Строительство канализационных очистных сооружений и канализации для восточной части с. Батырево Батыревского района Чувашской Республики</t>
  </si>
  <si>
    <t>Реконструкция канализационных очистных сооружений по ул. Дружбы, д. 30 в с. Батырево Батыревского района Чувашской Республики</t>
  </si>
  <si>
    <t>Мероприятие 2.25</t>
  </si>
  <si>
    <t>Мероприятие 2.26</t>
  </si>
  <si>
    <t xml:space="preserve"> 
Строительство сетей водоснабжения д. Черепаново Красночетайского района Чувашской Республики</t>
  </si>
  <si>
    <t>Реконструкция комплекса водозаборных сооружений, сооружений очистки воды для хозяйственно-питьевых целей и санитарных зон источника питьевого водоснабжения группового водовода Шемуршинского, Батыревского и южной части Комсомольского районов Чувашской Республики (1 этап)</t>
  </si>
  <si>
    <t>Строительство водопровода в с. Порецкое Порецкого района Чувашской Республики III этап строительства (Строительство водовода)</t>
  </si>
  <si>
    <t>Водоснабжение д. Чичканы Комсомольского района Чувашской Республики</t>
  </si>
  <si>
    <t>Газоснабжение жилых домов (66 участков) микрорайона Хмелеводческое в г. Цивильск Чувашской Республики</t>
  </si>
  <si>
    <t>Меропроиятие 5.1</t>
  </si>
  <si>
    <t>Строительство газораспределительных сетей, финансируемых за счет средств, полученных от применения специальных надбавок к тарифам на транспортировку газа газораспределительными организациями</t>
  </si>
  <si>
    <t>Меропроиятие 5.2</t>
  </si>
  <si>
    <t>Строительство газораспределительных сетей, финансируемых за счет средств единого оператора газификации</t>
  </si>
  <si>
    <t>Регистрация в установленном порядке органами местного самоуправления и газораспределительной организацией права собственности на недвижимые объекты газораспределения, являющиеся бесхозяйными</t>
  </si>
  <si>
    <t>Основное мероприятие 6</t>
  </si>
  <si>
    <t>Оформление в собственность объектов газораспределения, являющихся бесхозяйными, единиц</t>
  </si>
  <si>
    <t>Газоснабжение жилых домов  по по улицам Слукина, Прокопьева, Соборная, Ольховая, Кедровая, Садовая и Юбилейная - Юго-Восточного микрорайона с. Красноармейское Красноармейского муниципального округа Чувашской Республики»</t>
  </si>
  <si>
    <t>Реализация программы догазификации населенных пунктов Чувашской Республики</t>
  </si>
  <si>
    <t xml:space="preserve">  =2022 ГП</t>
  </si>
  <si>
    <t>2023 ГП</t>
  </si>
  <si>
    <t/>
  </si>
  <si>
    <t>Строительство газовой автоматизированной блочно-модульной котельной мощностью 9,5 МВт в г. Шумерле по пер. Школьный на земельном участке с кадастровым номером 21:05:010117:523</t>
  </si>
  <si>
    <t>Строительство газовой автоматизированной блочно-модульной котельной мощностью 11,0 МВт в г. Шумерле по ул. Карла Маркса на земельном участке с кадастровым номером 21:05:010239:1260</t>
  </si>
  <si>
    <t>Строительство газовой автоматизированной блочно-модульной котельной мощностью 14,0 МВт в г. Шумерле по ул. Чайковского на земельном участке с кадастровым номером 21:05:010257:793</t>
  </si>
  <si>
    <t>Строительство газовой автоматизированной блочно-модульной котельной мощностью 8,0 МВт в г. Козловке по ул. Калинина на земельном участке с кадастровым номером 21:12:123206:221</t>
  </si>
  <si>
    <t>Строительство газовой автоматизированной блочно-модульной котельной мощностью 12,0 МВт в г. Козловке по ул. Лобачевского на земельном участке с кадастровым номером 21:12:121204:631</t>
  </si>
  <si>
    <t>Строительство тепловых сетей и сетей горячего водоснабжения от газовой автоматизированной блочно-модульной котельной мощностью 10,25 МВт по ул. Коммунальная в г. Шумерле Чувашской Республики</t>
  </si>
  <si>
    <t>Строительство тепловых сетей и сетей горячего водоснабжения от газовой автоматизированной блочно-модульной котельной мощностью 7,0 МВт по ул. Сурская в г. Шумерле Чувашской Республики</t>
  </si>
  <si>
    <t>Строительство тепловых сетей и сетей горячего водоснабжения от газовой автоматизированной блочно-модульной котельной мощностью 9,5 МВт по адресу пер. Школьный в г. Шумерле Чувашской Республики</t>
  </si>
  <si>
    <t>Строительство тепловых сетей и сетей горячего водоснабжения от газовой автоматизированной блочно-модульной котельной мощностью 11,0 МВт по ул. Карла Маркса в г. Шумерле Чувашской Республики</t>
  </si>
  <si>
    <t>Строительство тепловых сетей и сетей горячего водоснабжения от газовой автоматизированной блочно-модульной котельной мощностью 8,0 МВт по ул. Калинина в г. Козловке Чувашской Республики</t>
  </si>
  <si>
    <t>Строительство блочно-модульных котельных в микрорайонах «Коновалово» и «Советская» г. Мариинский Посад, в том числе проектно-изыска­тельские работы</t>
  </si>
  <si>
    <t>Строительство блочно-модульной котельной по адресу: Чувашская Республика, г. Канаш, ул. Свободы, д. 30А</t>
  </si>
  <si>
    <t>Строительство блочно-модульной котельной на природном газе для АУ Чувашии «ФОЦ «Росинка» Минспорта Чувашии»</t>
  </si>
  <si>
    <t>Строительство газовой автоматизированной блочно-модульной котельной с тепловыми сетями и сетями горячего водоснабжения в мкр. Стрелка в г. Алатырь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</si>
  <si>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по ул. Комсомола в г. Алатырь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</si>
  <si>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Чкалова в г. 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</si>
  <si>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Котовского в г. 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</si>
  <si>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МОПРа в г. 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</si>
  <si>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в пос. Лесной в г. 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</si>
  <si>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Ленина в г. Шумерля Чувашской Республики</t>
  </si>
  <si>
    <t>Мероприятие 1.1.26</t>
  </si>
  <si>
    <t>Строительство газовых автоматизированных блочно-модульных котельных с тепловыми сетями по адресам: ул. Московская, ул. 40 лет Победы, ул. Артиллерийская города Алатырь Чувашской Республики</t>
  </si>
  <si>
    <t>Мероприятие 1.1.27</t>
  </si>
  <si>
    <t>Мероприятие 1.1.27.1</t>
  </si>
  <si>
    <t>Строительство тепловых сетей и сетей горячего водоснабжения от газовых автоматизированных блочно-модульных котельных в городе Шумерле и в городе Козловке, 1 этап</t>
  </si>
  <si>
    <t>Мероприятие 1.1.27.2</t>
  </si>
  <si>
    <t>Строительство тепловых сетей и сетей горячего водоснабжения от газовых автоматизированных блочно-модульных котельных в городе Шумерле и в городе Козловке, 2 этап</t>
  </si>
  <si>
    <t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осуществляю­щими деятельность по развитию и модернизации объектов коммунальной инфраструк­туры Чувашской Республики</t>
  </si>
  <si>
    <t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осуществляющими деятельность по развитию и модернизации объектов коммунальной инфраструктуры Чувашской Рес­публики, 1 этап</t>
  </si>
  <si>
    <t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осуществляю­щими деятельность по развитию и модернизации объектов коммунальной инфраструктуры Чувашской Республики, 2 этап</t>
  </si>
  <si>
    <t>Обеспечение мероприятий по модернизации систем коммунальной инфраструктуры за счет средств государственной корпорации – Фонда содействия реформированию жилищно-коммунального хозяйства</t>
  </si>
  <si>
    <t>Предоставление субсидий государственным унитарным предприятиям, осуществляющим деятельность в сфере водоснабжения, водоотведения и очистки сточных вод, на развитие систем коммунальной инфраструктуры и объектов, используемых для водоснабжения, водоотведения и очистки сточных вод</t>
  </si>
  <si>
    <t>А1101117946</t>
  </si>
  <si>
    <t>A11012067И</t>
  </si>
  <si>
    <t>A110122050</t>
  </si>
  <si>
    <t>A110122060</t>
  </si>
  <si>
    <t>A110122490</t>
  </si>
  <si>
    <t>Строительство газовой автоматизированной блочно-модульной котельной мощностью 12,0 МВт в г. Козловке по ул. Лобачевского на земельном участке с кадастровым номером 21:12:121204:631</t>
  </si>
  <si>
    <t>Строительство тепловых сетей и сетей горячего водоснабжения от газо-вой автоматизированной блочно-модульной котельной мощностью 7,0 МВт по ул. Сурская в г. Шумерле Чувашской Республики</t>
  </si>
  <si>
    <t>Строительство блочно-модульных котельных в микрорайонах «Коновалово» и «Советская» г. Мариинский Посад, в том числе проектно-изыскательские работы</t>
  </si>
  <si>
    <t>Строительство блочно-модульной котельной по адресу: Чувашская Республика, г. Канаш, ул. Свободы, д. 30А</t>
  </si>
  <si>
    <t>Строительство газовой автоматизированной блочно-модульной котельной с тепловыми сетями и сетями горячего водоснабжения с подве-дением всех инженерных ком-муникаций в пос. Лесной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</si>
  <si>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подве-дением всех инженерных ком-муникаций по ул. Ленина в г. Шу-мерля Чувашской Республики</t>
  </si>
  <si>
    <t>Проведение контрольных (надзорных) мероприятий при осуществлении регионального государственного лицензионного контроля за осуществлением предпринимательской деятельности по управлению многоквартирными домами</t>
  </si>
  <si>
    <t>Предоставление финансовой поддержки за счет средств государственной корпорации – Фонда содействия реформированию жилищно-коммуналь­ного хозяйства на проведение капитального ремонта многоквартирных домов</t>
  </si>
  <si>
    <t>Мероприятие 4.2</t>
  </si>
  <si>
    <t>Оснащение приборами учета и контроля объектов теплоснабжения диспетчерской службы теплоснабжения Чувашской Республики</t>
  </si>
  <si>
    <t xml:space="preserve"> Проведение работ по усилению и восстановлению наружных стен многоквартирного жилого дома, расположенного по адресу: Чувашская Республика, г. Цивильск, ул. Никитина д. 10</t>
  </si>
  <si>
    <t xml:space="preserve"> Возмещение части затрат муниципальных унитарных предприятий, связанных со сверхнормативным потреблением топливно-энергетических ресурсов при производстве и (или) передаче тепловой энергии</t>
  </si>
  <si>
    <t>Создание, развитие и обеспечение функционирования информационной системы "Диспетчерская служба теплоснабжения Чувашской Республики"</t>
  </si>
  <si>
    <t>Выполнение геолого-разведочных работ для обеспечения резервным источником водоснабжения г. Алатыря</t>
  </si>
  <si>
    <t>Выполнение геолого-разведочных работ для обеспечения резервным источником водоснабжения пгт Ибреси, пгт Буинск и пос. Киря</t>
  </si>
  <si>
    <t>ответственный исполнитель – Минприроды  Чувашии</t>
  </si>
  <si>
    <t>A120114930</t>
  </si>
  <si>
    <t>A120122530</t>
  </si>
  <si>
    <t>Строительство сетей водоотведения и очистных сооружений для обеспечения территории, примыкающей к северной стороне жилой застройки по ул. Придорожная г. Мариинский Посад</t>
  </si>
  <si>
    <t>Строительство водопроводных сетей и водопроводного узла для обеспечения территории, примыкающей к северной стороне жилой застройки по ул. Придорожная г. Мариинский Посад</t>
  </si>
  <si>
    <t>Строительство станции  биологической очистки сточных вод производительностью 500 куб. м/сут в селе Янтиково Янтиковского района Чувашской Республики</t>
  </si>
  <si>
    <t>Реконструкция очистных сооружений площадью 18547 кв. м, находящихся по адресу: Чувашская Республика, Красночетайский район, д. Черепаново, ул. Заводская, д. 53а</t>
  </si>
  <si>
    <t>Строительство очистных сооружений хозяйственно-бытовых стоков Мариинско-Посад­ского городского поселения производительностью 50 куб. м/сут</t>
  </si>
  <si>
    <t>Строительство очистных сооружений хозяйственно-бытовых стоков Мариинско-Поса­д­ского городского поселения производительностью 750 куб. м/сут</t>
  </si>
  <si>
    <t>Строительство сети водоотведения в микрорайоне «Липовский» г. Новочебоксарска – 1 этап</t>
  </si>
  <si>
    <t>Строительство сети водоотведения в микрорайоне «Липовский» г. Новочебоксарска – 2 этап</t>
  </si>
  <si>
    <t>Строительство сети водоотведения в микрорайоне «Липовский» г. Новочебоксарска – 3 этап</t>
  </si>
  <si>
    <t>Очистные сооружения производительностью 120 куб. м/сутки д. Вторые Вурманкасы Цивильского района Чувашской Республики</t>
  </si>
  <si>
    <t>Строительство объекта «Сети канализации по улицам Молодежная, Цветочная, Казанская, Пионерская и Космонавтов с. Альгешево, Чувашской Республики»</t>
  </si>
  <si>
    <t>Строительство наружных сетей канализации жилого микрорайона с малоэтажными и коттеджного типа домами ул. Благовещенская в д. Шумерля Шумерлинского района Чувашской Республики</t>
  </si>
  <si>
    <t>Строительство канализационных сетей по подключению 2 очереди индустриального парка к коллектору АО «Водоканал» по проспекту Тракторостроителей г. Чебоксары</t>
  </si>
  <si>
    <t>Реконструкция Новозагородного коллектора г. Чебоксары</t>
  </si>
  <si>
    <t>Строительство очистных сооружений пгт Урмары Урмарского района Чувашской</t>
  </si>
  <si>
    <t>Реконструкция канализационных очистных сооружений по ул. Дружбы, д. 30 в с. Батырево Батыревского района Чувашской Республики</t>
  </si>
  <si>
    <t>А120220610</t>
  </si>
  <si>
    <t>A12022066И</t>
  </si>
  <si>
    <t>А120221530</t>
  </si>
  <si>
    <t>Строительство группового водовода Шемуршинского, Батыревского, Комсомольского районов Чувашской Республики (I пусковой комплекс)</t>
  </si>
  <si>
    <t>Строительство группового водовода Шемуршинского, Батыревского, Комсомольского районов Чувашской Республики (III пусковой комплекс)</t>
  </si>
  <si>
    <t>Строительство группового водовода Шемуршинского, Батыревского, Комсомольского районов Чувашской Республики (IV пусковой комплекс)</t>
  </si>
  <si>
    <t>Строительство группового водовода Шемуршинского, Батыревского, Комсомольского районов Чувашской Республики (V пусковой комплекс)</t>
  </si>
  <si>
    <t>Строительство группового водовода Шемуршинского, Батыревского, Комсомольского районов Чувашской Республики (VI пусковой комплекс)</t>
  </si>
  <si>
    <t>Строительство группового водовода Шемуршинского, Батыревского, Комсомольского районов Чувашской Республики (VIII пусковой комплекс)</t>
  </si>
  <si>
    <t>Строительство группового водовода Шемуршинского, Батыревского, Комсомольского районов Чувашской Республики (IX пусковой комплекс)</t>
  </si>
  <si>
    <t>Установка станции водоподготовки из Бахтиаровского источника и системы водоснабжения г. Канаш Чувашской Республики</t>
  </si>
  <si>
    <t>Строительство локальной станции водоподготовки на одиночной скважине с модернизацией водопроводных сетей в г. Цивильск Чувашской Республики</t>
  </si>
  <si>
    <t>A13F552430</t>
  </si>
  <si>
    <t>Строительство водопроводных сетей от колодца КП-2 группового водовода и до д. Сосновка Ибресинского района Чувашской Республики</t>
  </si>
  <si>
    <t>Реконструкция главных водоводов диаметром 1200 мм в г. Новочебоксарске</t>
  </si>
  <si>
    <t>Строительство сетей водоснабжения д. Черепаново Красночетайского района Чувашской Республики</t>
  </si>
  <si>
    <t>Реконструкция комплекса водозаборных сооружений, сооружений очистки воды для хозяйственно-питьевых целей и санитарных зон источника питьевого водоснабжения группового водовода Шемуршинского, Батыревского и южной части Комсомольского районов Чувашской Республики (1 этап)</t>
  </si>
  <si>
    <t>A130211113</t>
  </si>
  <si>
    <t>А130221360</t>
  </si>
  <si>
    <t>A130222420</t>
  </si>
  <si>
    <t>A130221710</t>
  </si>
  <si>
    <t>А130222420</t>
  </si>
  <si>
    <t>4 ГП</t>
  </si>
  <si>
    <t>«Газификация Чувашской Республики»</t>
  </si>
  <si>
    <t>Газификация Заволжской территории г. Чебоксары</t>
  </si>
  <si>
    <t>Строительство внутрипоселковых газораспределительных сетей по  адресу: Чувашская Республика, Чебоксарский городской округ, пос. Сосновка, ул. Санаторная</t>
  </si>
  <si>
    <t>ответственный исполнитель – Минстрой Чувашии, участник - газоснабжающая организация*</t>
  </si>
  <si>
    <t>Основное мероприятие 5</t>
  </si>
  <si>
    <t>Газоснабжение жилых домов  по по улицам Слукина, Прокопьева, Соборная, Ольховая, Кедровая, Садовая и Юбилейная - Юго-Восточного микрорайона с. Красноармейское Красноармейского муниципального округа Чувашской Республики</t>
  </si>
  <si>
    <t>Мероприятие 5.1</t>
  </si>
  <si>
    <t>Мероприятие 5.2</t>
  </si>
  <si>
    <t>A140220640</t>
  </si>
  <si>
    <t>A210998100</t>
  </si>
  <si>
    <t>Строительство инфраструктуры в целях комплексной застройки ЖК "Дубрава Парк" город Чебоксары в соответствии с приказом Минстроя России от 07.10.2021 № 727/пр</t>
  </si>
  <si>
    <t>982297001</t>
  </si>
  <si>
    <t>A210998200</t>
  </si>
  <si>
    <t>Строительство инфраструктуры в целях застройки микрорайона 2 "А" центральной части города Чебоксары "Грязевская стрелка", ограниченной улицами Гагарина, Ярмарочная, Пионерская, Калинина в соответствии с приказом Минстроя России от 07.10.2021 № 727/пр</t>
  </si>
  <si>
    <t>A210998300</t>
  </si>
  <si>
    <t>Строительство инфраструктуры в целях комплексной застройки жилого района "Солнечный" Новоюжного планировочного района г. Чебоксары в соответствии с приказом Минстроя России от 07.10.2021 № 727/пр</t>
  </si>
  <si>
    <t>A210998400</t>
  </si>
  <si>
    <t>Строительство инфраструктуры в целях комплексной застройки микрорайона 1А центральной части г. Чебоксары в соответствии с приказом Минстроя России от 07.10.2021 № 727/пр</t>
  </si>
  <si>
    <t>A210998500</t>
  </si>
  <si>
    <t>Строительство инфраструктуры в целях комплексной застройки микрорайона 3-е поле, г. Канаш в соответствии с приказом Минстроя России от 07.10.2021 № 727/пр</t>
  </si>
  <si>
    <t>A210998900</t>
  </si>
  <si>
    <t>Строительство инфраструктуры в целях комплексной застройки жилого района "Новый город" г. Чебоксары в соответствии с приказом Минстроя России от 06.07.2022 № 551/пр</t>
  </si>
  <si>
    <t>A21F15021D</t>
  </si>
  <si>
    <t>Строительство (реконструкция) объектов капитального строительства в рамках реализации мероприятий по стимулированию программ развития жилищного строительства субъектов Российской Федерации</t>
  </si>
  <si>
    <t>254</t>
  </si>
  <si>
    <t>И324</t>
  </si>
  <si>
    <t>И325</t>
  </si>
  <si>
    <t>И323</t>
  </si>
  <si>
    <t>И260</t>
  </si>
  <si>
    <t>23397701000001200009</t>
  </si>
  <si>
    <t>57,59667829249130000000</t>
  </si>
  <si>
    <t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осуществляющими деятельность по развитию и модернизации объектов коммунальной инфраструктуры Чувашской Республики</t>
  </si>
  <si>
    <t>A210321740</t>
  </si>
  <si>
    <t>Предоставление субсидии на финансовое обеспечение затрат единого института развития в жилищной сфере, осуществляющего функции в соответствии с Федеральным законом "О содействии развитию и повышению эффективности управления в жилищной сфере и о внесении и</t>
  </si>
  <si>
    <t>240</t>
  </si>
  <si>
    <t>A210601030</t>
  </si>
  <si>
    <t>Проектно-изыскательские работы на строительство (реконструкцию) объектов капитального строительства</t>
  </si>
  <si>
    <t>870</t>
  </si>
  <si>
    <t>200</t>
  </si>
  <si>
    <t>224</t>
  </si>
  <si>
    <t>345</t>
  </si>
  <si>
    <t>Ч1609R3268</t>
  </si>
  <si>
    <t>Создание государственных индустриальных парков в рамках реализации мероприятий индивидуальных программ социально-экономического развития отдельных субъектов Российской Федерации в части государственной поддержки реализации инвестиционных проектов, малого и среднего предпринимательства</t>
  </si>
  <si>
    <t>23297710000001220001</t>
  </si>
  <si>
    <t>23297607430101220001</t>
  </si>
  <si>
    <t>A72J153360</t>
  </si>
  <si>
    <t>Государственная поддержка инвестиционных проектов путем софинансирования строительства (реконструкции) объектов обеспечивающей инфраструктуры с длительным сроком окупаемости</t>
  </si>
  <si>
    <t>И309</t>
  </si>
  <si>
    <t>Ч15022068И</t>
  </si>
  <si>
    <t>Создание и модернизация многофункциональных центров обслуживания населения</t>
  </si>
  <si>
    <t>И312</t>
  </si>
  <si>
    <t>И311</t>
  </si>
  <si>
    <t>И310</t>
  </si>
  <si>
    <t>Ч910402390</t>
  </si>
  <si>
    <t>Разработка генеральных планов муниципальных образований Чувашской Республики</t>
  </si>
  <si>
    <t>R278</t>
  </si>
  <si>
    <t>Администрация Козловского района Чувашской Республики</t>
  </si>
  <si>
    <t>Субсидии в виде имущественного взноса в имущество публично-правовой компании "Фонд развития территорий"</t>
  </si>
  <si>
    <t>A110321730</t>
  </si>
  <si>
    <t>832597</t>
  </si>
  <si>
    <t>A21F302370</t>
  </si>
  <si>
    <t>Переселение граждан из жилищного фонда, признанного в установленном порядке до 1 января 2017 года аварийным и подлежащим сносу или реконструкции в связи с физическим износом в процессе эксплуатации, финансовое обеспечение мероприятий по переселению аварийных домов, не обеспеченных финансовой поддержкой Фонда содействия реформированию жилищно-коммунального хозяйства</t>
  </si>
  <si>
    <t>И280</t>
  </si>
  <si>
    <t>Создание и модернизация блочно-модульных котельных, тепловых сетей и сетей горячего водоснабжения</t>
  </si>
  <si>
    <t>Предоставление субсидий государственным унитарным предприятиям, осуществляющим деятельность в сфере водоснабжения, водоотведения и очистки сточных вод, на развитие систем коммунальной инфраструктуры и объектов, используемых для водоснабжения, водоотведен</t>
  </si>
  <si>
    <t>И314</t>
  </si>
  <si>
    <t>И315</t>
  </si>
  <si>
    <t>Создание и модернизация объектов питьевого водоснабжения</t>
  </si>
  <si>
    <t>A210998800</t>
  </si>
  <si>
    <t>Строительство инфраструктуры в целях комплексной застройки жилого района "Самоцветы" в соответствии с приказом Минстроя России от 06.07.2022 № 551/пр</t>
  </si>
  <si>
    <t>Создание и модернизация объектов водоотведения и очистки бытовых сточных вод</t>
  </si>
  <si>
    <t>И363</t>
  </si>
  <si>
    <t>И362</t>
  </si>
  <si>
    <t>Строительство и реконструкция (модернизация) объектов питьевого водоснабжения</t>
  </si>
  <si>
    <t>23297607410101210003</t>
  </si>
  <si>
    <t>23297607410101210002</t>
  </si>
  <si>
    <t>23-52430-89303-97008</t>
  </si>
  <si>
    <t>И313</t>
  </si>
  <si>
    <t>И322</t>
  </si>
  <si>
    <t>И321</t>
  </si>
  <si>
    <t>Обеспечение деятельности автономной некоммерческой организации "Институт территориального развития Чувашской Республики"</t>
  </si>
  <si>
    <t>23-55550-00000-00000</t>
  </si>
  <si>
    <t>99,30000000000000000000</t>
  </si>
  <si>
    <t>Финансовый отдел администрации Алатырского муниципального округа Чувашской Республики</t>
  </si>
  <si>
    <t>A6201R576В</t>
  </si>
  <si>
    <t>Обустройство объектами инженерной инфраструктуры и благоустройство площадок, расположенных на сельских территориях, под компактную жилищную застройку в рамках обеспечения комплексного развития сельских территорий</t>
  </si>
  <si>
    <t>23397607475101210002</t>
  </si>
  <si>
    <t>23-55760-00000-02000</t>
  </si>
  <si>
    <t>23397616404101210002</t>
  </si>
  <si>
    <t>23-54240-00000-00000</t>
  </si>
  <si>
    <t>14152003920</t>
  </si>
  <si>
    <t>Администрация Шумерлинского муниципального округа Чувашской Республики</t>
  </si>
  <si>
    <t>Ч37G650130</t>
  </si>
  <si>
    <t>Сокращение доли загрязненных сточных вод</t>
  </si>
  <si>
    <t>23297621425101220001</t>
  </si>
  <si>
    <t>Ч360822470</t>
  </si>
  <si>
    <t>Выполнение инженерных изысканий, осуществление подготовки проектной и рабочей документации в целях строительства мусоросортировочных комплексов твердых коммунальных отходов на территории Чувашской Республики</t>
  </si>
  <si>
    <t>832605</t>
  </si>
  <si>
    <t>832607</t>
  </si>
  <si>
    <t>832606</t>
  </si>
  <si>
    <t>23-55000-00000-00000</t>
  </si>
  <si>
    <t>A210998А00</t>
  </si>
  <si>
    <t>Строительство инфраструктуры в целях комплексной застройки жилого района IX микрорайона Западного жилого района города Новочебоксарск Чувашской Республики в соответствии с приказом Минстроя России от 06.07.2022 № 551/пр</t>
  </si>
  <si>
    <t>Общее образование</t>
  </si>
  <si>
    <t>0702</t>
  </si>
  <si>
    <t>Ц7701R7500</t>
  </si>
  <si>
    <t>Реализация мероприятий по модернизации школьных систем образования</t>
  </si>
  <si>
    <t>Ц740320590</t>
  </si>
  <si>
    <t>Создание и модернизация общеобразовательных организаций</t>
  </si>
  <si>
    <t>И299</t>
  </si>
  <si>
    <t>И300</t>
  </si>
  <si>
    <t>23-57500-00000-00000</t>
  </si>
  <si>
    <t>Ц74E155203</t>
  </si>
  <si>
    <t>Создание новых мест в общеобразовательных организациях</t>
  </si>
  <si>
    <t>23397701000001210001</t>
  </si>
  <si>
    <t>Отдел образования и молодежной политики администрации Мариинско-Посадского района</t>
  </si>
  <si>
    <t>A6201R5763</t>
  </si>
  <si>
    <t>Строительство (реконструкция) объектов капитального строительства в рамках реализации мероприятий по обеспечению комплексного развития сельских территорий</t>
  </si>
  <si>
    <t>23397629101001210004</t>
  </si>
  <si>
    <t>Ц711620620</t>
  </si>
  <si>
    <t>Создание и модернизация детских оздоровительных лагерей</t>
  </si>
  <si>
    <t>И301</t>
  </si>
  <si>
    <t>Ц41A155190</t>
  </si>
  <si>
    <t>Модернизация муниципальных детских школ искусств по видам искусств путем их реконструкции в рамках поддержки отрасли культуры</t>
  </si>
  <si>
    <t>И202</t>
  </si>
  <si>
    <t>23-55190-00000-00002</t>
  </si>
  <si>
    <t>Ц411220710</t>
  </si>
  <si>
    <t>Создание и модернизация объектов культуры</t>
  </si>
  <si>
    <t>И304</t>
  </si>
  <si>
    <t>Ц41A155133</t>
  </si>
  <si>
    <t>Строительство (реконструкция) учреждений культурно-досугового типа в сельской местности в рамках развития сети учреждений культурно-досугового типа</t>
  </si>
  <si>
    <t>И293</t>
  </si>
  <si>
    <t>И282</t>
  </si>
  <si>
    <t>23397641101001220001</t>
  </si>
  <si>
    <t>Ц210120650</t>
  </si>
  <si>
    <t>Создание и модернизация объектов здравоохранения</t>
  </si>
  <si>
    <t>И302</t>
  </si>
  <si>
    <t>Ц21N953654</t>
  </si>
  <si>
    <t>Строительство (реконструкция) объектов капитального строительства в рамках реализации региональных проектов модернизации первичного звена здравоохранения</t>
  </si>
  <si>
    <t>832136</t>
  </si>
  <si>
    <t>832137</t>
  </si>
  <si>
    <t>832132</t>
  </si>
  <si>
    <t>832130</t>
  </si>
  <si>
    <t>832131</t>
  </si>
  <si>
    <t>832135</t>
  </si>
  <si>
    <t>832129</t>
  </si>
  <si>
    <t>832133</t>
  </si>
  <si>
    <t>832134</t>
  </si>
  <si>
    <t>23297632435101210001</t>
  </si>
  <si>
    <t>23-53650-00000-00000</t>
  </si>
  <si>
    <t>23297638405101200001</t>
  </si>
  <si>
    <t>23297605455101200001</t>
  </si>
  <si>
    <t>23297658425101200001</t>
  </si>
  <si>
    <t>23297607475101200001</t>
  </si>
  <si>
    <t>23297655445101200001</t>
  </si>
  <si>
    <t>23297610468106200001</t>
  </si>
  <si>
    <t>23297616476101200001</t>
  </si>
  <si>
    <t>23297629415116200001</t>
  </si>
  <si>
    <t>23297613410101200001</t>
  </si>
  <si>
    <t>23297616428106200001</t>
  </si>
  <si>
    <t>23297616404101200001</t>
  </si>
  <si>
    <t>23297647417106200001</t>
  </si>
  <si>
    <t>23297653420101200001</t>
  </si>
  <si>
    <t>23297653415106200001</t>
  </si>
  <si>
    <t>23297644482111200001</t>
  </si>
  <si>
    <t>23297607475106200001</t>
  </si>
  <si>
    <t>23297616436101200001</t>
  </si>
  <si>
    <t>23297613420111200001</t>
  </si>
  <si>
    <t>23297616412106200001</t>
  </si>
  <si>
    <t>23297605425111200001</t>
  </si>
  <si>
    <t>23297610440121200001</t>
  </si>
  <si>
    <t>23297616476106200001</t>
  </si>
  <si>
    <t>23297638432111200001</t>
  </si>
  <si>
    <t>23297621465116200001</t>
  </si>
  <si>
    <t>23297619410101200001</t>
  </si>
  <si>
    <t>23297655445106200001</t>
  </si>
  <si>
    <t>23297610408111200001</t>
  </si>
  <si>
    <t>23297635485101200001</t>
  </si>
  <si>
    <t>23297655435101200001</t>
  </si>
  <si>
    <t>Ц33P351210</t>
  </si>
  <si>
    <t>Финансовое обеспечение программ, направленных на обеспечение безопасных и комфортных условий предоставления социальных услуг в сфере социального обслуживания</t>
  </si>
  <si>
    <t>И303</t>
  </si>
  <si>
    <t>23297603410111210001</t>
  </si>
  <si>
    <t>Возмещение части затрат на уплату процентов по ипотечным кредитам, привлеченным молодыми семьями на приобретение или строительство жилья в 2002 - 2006, 2008 - 2009 годах</t>
  </si>
  <si>
    <t>23-53230-00000-00000</t>
  </si>
  <si>
    <t>23-51350-00000-00000</t>
  </si>
  <si>
    <t>Осуществление полномочий Российской Федерации по обеспечению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 за счет субвенции, предоставляемой из федерального бюджета</t>
  </si>
  <si>
    <t>23-51340-00000-00000</t>
  </si>
  <si>
    <t>23-51760-00000-00000</t>
  </si>
  <si>
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</si>
  <si>
    <t>R294</t>
  </si>
  <si>
    <t>23-50820-00000-00000</t>
  </si>
  <si>
    <t>23-54970-00000-00000</t>
  </si>
  <si>
    <t>14152003910</t>
  </si>
  <si>
    <t>Администрация Красноармейского муниципального округа Чувашской Республики</t>
  </si>
  <si>
    <t>Ц51022069И</t>
  </si>
  <si>
    <t>Создание и модернизация объектов спорта</t>
  </si>
  <si>
    <t>И306</t>
  </si>
  <si>
    <t>Ц51P551390</t>
  </si>
  <si>
    <t>Создание и модернизация объектов спортивной инфраструктуры региональной собственности (муниципальной собственности) для занятий физической культурой и спортом</t>
  </si>
  <si>
    <t>И197</t>
  </si>
  <si>
    <t>Ц5102R1110</t>
  </si>
  <si>
    <t>Развитие объектов спорта в рамках софинансирования капитальных вложений в объекты государственной собственности субъектов Российской Федерации</t>
  </si>
  <si>
    <t>23-51110-00000-00002</t>
  </si>
  <si>
    <t>И307</t>
  </si>
  <si>
    <t>И308</t>
  </si>
  <si>
    <t>И305</t>
  </si>
  <si>
    <t>23297701000001190022</t>
  </si>
  <si>
    <t>23297701000001200001</t>
  </si>
  <si>
    <t>98.5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</si>
</sst>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_-* #,##0_р_._-;\-* #,##0_р_._-;_-* &quot;-&quot;??_р_._-;_-@_-"/>
    <numFmt numFmtId="166" formatCode="#,##0.0"/>
  </numFmts>
  <fonts count="21" x14ac:knownFonts="1">
    <font>
      <sz val="11"/>
      <color theme="1"/>
      <name val="Calibri"/>
      <family val="2"/>
      <charset val="204"/>
      <scheme val="minor"/>
    </font>
    <font>
      <vertAlign val="superscript"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1"/>
      <color theme="2"/>
      <name val="Times New Roman"/>
      <family val="1"/>
      <charset val="204"/>
    </font>
    <font>
      <sz val="10"/>
      <color rgb="FF22272F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9.4499999999999993"/>
      <color rgb="FF22272F"/>
      <name val="Times New Roman"/>
      <family val="1"/>
      <charset val="204"/>
    </font>
    <font>
      <sz val="12"/>
      <color rgb="FF22272F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8"/>
      <color theme="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266">
    <xf numFmtId="0" fontId="0" fillId="0" borderId="0" xfId="0"/>
    <xf numFmtId="0" fontId="4" fillId="0" borderId="0" xfId="0" applyFont="1"/>
    <xf numFmtId="0" fontId="4" fillId="0" borderId="0" xfId="0" applyFont="1" applyAlignment="1">
      <alignment horizontal="right"/>
    </xf>
    <xf numFmtId="0" fontId="4" fillId="0" borderId="1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4" fillId="0" borderId="0" xfId="0" applyFont="1" applyFill="1"/>
    <xf numFmtId="0" fontId="4" fillId="0" borderId="1" xfId="0" applyFont="1" applyBorder="1" applyAlignment="1">
      <alignment horizontal="center" vertical="top" wrapText="1"/>
    </xf>
    <xf numFmtId="0" fontId="5" fillId="0" borderId="16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justify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justify" vertical="center" wrapText="1"/>
    </xf>
    <xf numFmtId="0" fontId="7" fillId="0" borderId="23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2" borderId="0" xfId="0" applyFill="1"/>
    <xf numFmtId="0" fontId="0" fillId="2" borderId="0" xfId="0" applyFill="1" applyAlignment="1">
      <alignment wrapText="1"/>
    </xf>
    <xf numFmtId="0" fontId="11" fillId="0" borderId="0" xfId="0" applyFont="1"/>
    <xf numFmtId="0" fontId="4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justify" vertical="center" wrapText="1"/>
    </xf>
    <xf numFmtId="0" fontId="7" fillId="0" borderId="16" xfId="0" applyFont="1" applyBorder="1" applyAlignment="1">
      <alignment horizontal="justify" vertical="center" wrapText="1"/>
    </xf>
    <xf numFmtId="0" fontId="7" fillId="0" borderId="9" xfId="0" applyFont="1" applyBorder="1" applyAlignment="1">
      <alignment horizontal="justify" vertical="center" wrapText="1"/>
    </xf>
    <xf numFmtId="0" fontId="7" fillId="0" borderId="2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/>
    <xf numFmtId="0" fontId="2" fillId="0" borderId="0" xfId="0" applyFont="1"/>
    <xf numFmtId="0" fontId="2" fillId="0" borderId="0" xfId="0" applyFont="1" applyAlignment="1"/>
    <xf numFmtId="0" fontId="11" fillId="0" borderId="9" xfId="0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11" fillId="0" borderId="0" xfId="0" applyFont="1" applyFill="1"/>
    <xf numFmtId="0" fontId="0" fillId="0" borderId="0" xfId="0" applyAlignment="1"/>
    <xf numFmtId="0" fontId="0" fillId="0" borderId="0" xfId="0" applyAlignment="1"/>
    <xf numFmtId="0" fontId="11" fillId="0" borderId="9" xfId="0" applyFont="1" applyBorder="1" applyAlignment="1">
      <alignment vertical="center" wrapText="1"/>
    </xf>
    <xf numFmtId="0" fontId="11" fillId="0" borderId="9" xfId="0" applyFont="1" applyBorder="1" applyAlignment="1">
      <alignment horizontal="justify" vertical="center" wrapText="1"/>
    </xf>
    <xf numFmtId="0" fontId="7" fillId="0" borderId="21" xfId="0" applyFont="1" applyBorder="1" applyAlignment="1">
      <alignment horizontal="justify" vertical="center" wrapText="1"/>
    </xf>
    <xf numFmtId="0" fontId="7" fillId="0" borderId="9" xfId="0" applyFont="1" applyBorder="1" applyAlignment="1">
      <alignment horizontal="justify" vertical="center" wrapText="1"/>
    </xf>
    <xf numFmtId="0" fontId="7" fillId="0" borderId="21" xfId="0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/>
    <xf numFmtId="0" fontId="11" fillId="0" borderId="21" xfId="0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/>
    <xf numFmtId="0" fontId="4" fillId="0" borderId="6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vertical="center" wrapText="1"/>
    </xf>
    <xf numFmtId="0" fontId="0" fillId="0" borderId="1" xfId="0" applyBorder="1"/>
    <xf numFmtId="0" fontId="11" fillId="4" borderId="1" xfId="0" applyFont="1" applyFill="1" applyBorder="1" applyAlignment="1">
      <alignment horizontal="justify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7" fillId="4" borderId="29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vertical="top" wrapText="1"/>
    </xf>
    <xf numFmtId="0" fontId="4" fillId="5" borderId="3" xfId="0" applyFont="1" applyFill="1" applyBorder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right" vertical="center"/>
    </xf>
    <xf numFmtId="166" fontId="2" fillId="6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right" vertical="center"/>
    </xf>
    <xf numFmtId="166" fontId="4" fillId="3" borderId="3" xfId="0" applyNumberFormat="1" applyFont="1" applyFill="1" applyBorder="1" applyAlignment="1">
      <alignment horizontal="right" vertical="center" wrapText="1"/>
    </xf>
    <xf numFmtId="166" fontId="4" fillId="6" borderId="1" xfId="0" applyNumberFormat="1" applyFont="1" applyFill="1" applyBorder="1" applyAlignment="1">
      <alignment horizontal="right" vertical="center" wrapText="1"/>
    </xf>
    <xf numFmtId="2" fontId="4" fillId="0" borderId="2" xfId="0" applyNumberFormat="1" applyFont="1" applyFill="1" applyBorder="1" applyAlignment="1">
      <alignment horizontal="right" vertical="center"/>
    </xf>
    <xf numFmtId="2" fontId="4" fillId="2" borderId="4" xfId="0" applyNumberFormat="1" applyFont="1" applyFill="1" applyBorder="1" applyAlignment="1">
      <alignment horizontal="right" vertical="center"/>
    </xf>
    <xf numFmtId="2" fontId="4" fillId="3" borderId="1" xfId="0" applyNumberFormat="1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0" fontId="2" fillId="0" borderId="11" xfId="0" applyFont="1" applyFill="1" applyBorder="1" applyAlignment="1">
      <alignment horizontal="right" vertical="center"/>
    </xf>
    <xf numFmtId="0" fontId="4" fillId="0" borderId="0" xfId="0" applyFont="1" applyFill="1" applyAlignment="1">
      <alignment horizontal="right" vertical="center"/>
    </xf>
    <xf numFmtId="166" fontId="4" fillId="0" borderId="1" xfId="0" applyNumberFormat="1" applyFont="1" applyFill="1" applyBorder="1" applyAlignment="1">
      <alignment horizontal="right" vertical="center"/>
    </xf>
    <xf numFmtId="166" fontId="4" fillId="6" borderId="1" xfId="0" applyNumberFormat="1" applyFont="1" applyFill="1" applyBorder="1" applyAlignment="1">
      <alignment horizontal="right" vertical="center"/>
    </xf>
    <xf numFmtId="166" fontId="6" fillId="3" borderId="1" xfId="0" applyNumberFormat="1" applyFont="1" applyFill="1" applyBorder="1" applyAlignment="1">
      <alignment horizontal="right" vertical="center" wrapText="1"/>
    </xf>
    <xf numFmtId="166" fontId="4" fillId="3" borderId="1" xfId="0" applyNumberFormat="1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right" vertical="center"/>
    </xf>
    <xf numFmtId="0" fontId="4" fillId="0" borderId="8" xfId="0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11" fillId="3" borderId="3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 wrapText="1"/>
    </xf>
    <xf numFmtId="0" fontId="2" fillId="6" borderId="3" xfId="0" applyFont="1" applyFill="1" applyBorder="1" applyAlignment="1">
      <alignment horizontal="left" vertical="center"/>
    </xf>
    <xf numFmtId="0" fontId="12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left" vertical="center" wrapText="1"/>
    </xf>
    <xf numFmtId="0" fontId="2" fillId="6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165" fontId="4" fillId="0" borderId="3" xfId="1" applyNumberFormat="1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left" vertical="center" wrapText="1"/>
    </xf>
    <xf numFmtId="0" fontId="2" fillId="6" borderId="5" xfId="0" applyFont="1" applyFill="1" applyBorder="1" applyAlignment="1">
      <alignment horizontal="left" vertical="center"/>
    </xf>
    <xf numFmtId="1" fontId="2" fillId="6" borderId="1" xfId="0" applyNumberFormat="1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 vertical="center" wrapText="1"/>
    </xf>
    <xf numFmtId="0" fontId="11" fillId="6" borderId="3" xfId="0" applyFont="1" applyFill="1" applyBorder="1" applyAlignment="1">
      <alignment horizontal="left" vertical="center" wrapText="1"/>
    </xf>
    <xf numFmtId="0" fontId="11" fillId="6" borderId="3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/>
    </xf>
    <xf numFmtId="0" fontId="4" fillId="6" borderId="3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15" fillId="0" borderId="0" xfId="0" applyFont="1" applyFill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/>
    </xf>
    <xf numFmtId="0" fontId="11" fillId="6" borderId="8" xfId="0" applyFont="1" applyFill="1" applyBorder="1" applyAlignment="1">
      <alignment horizontal="left" vertical="center"/>
    </xf>
    <xf numFmtId="0" fontId="4" fillId="6" borderId="3" xfId="0" applyFont="1" applyFill="1" applyBorder="1" applyAlignment="1">
      <alignment horizontal="left" vertical="center" wrapText="1"/>
    </xf>
    <xf numFmtId="0" fontId="2" fillId="6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19" fillId="0" borderId="0" xfId="0" applyFont="1"/>
    <xf numFmtId="0" fontId="20" fillId="0" borderId="9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justify" vertical="center" wrapText="1"/>
    </xf>
    <xf numFmtId="0" fontId="13" fillId="0" borderId="0" xfId="0" applyFont="1" applyAlignment="1"/>
    <xf numFmtId="0" fontId="20" fillId="0" borderId="9" xfId="0" applyFont="1" applyBorder="1" applyAlignment="1">
      <alignment vertical="center" wrapText="1"/>
    </xf>
    <xf numFmtId="166" fontId="13" fillId="0" borderId="0" xfId="0" applyNumberFormat="1" applyFont="1"/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justify" vertical="center" wrapText="1"/>
    </xf>
    <xf numFmtId="0" fontId="11" fillId="0" borderId="20" xfId="0" applyFont="1" applyBorder="1" applyAlignment="1">
      <alignment horizontal="justify" vertical="center" wrapText="1"/>
    </xf>
    <xf numFmtId="0" fontId="11" fillId="0" borderId="16" xfId="0" applyFont="1" applyBorder="1" applyAlignment="1">
      <alignment horizontal="justify" vertical="center" wrapText="1"/>
    </xf>
    <xf numFmtId="0" fontId="11" fillId="0" borderId="9" xfId="0" applyFont="1" applyBorder="1" applyAlignment="1">
      <alignment horizontal="justify" vertical="center" wrapText="1"/>
    </xf>
    <xf numFmtId="0" fontId="7" fillId="0" borderId="20" xfId="0" applyFont="1" applyBorder="1" applyAlignment="1">
      <alignment horizontal="justify" vertical="center" wrapText="1"/>
    </xf>
    <xf numFmtId="0" fontId="7" fillId="0" borderId="16" xfId="0" applyFont="1" applyBorder="1" applyAlignment="1">
      <alignment horizontal="justify" vertical="center" wrapText="1"/>
    </xf>
    <xf numFmtId="0" fontId="7" fillId="0" borderId="9" xfId="0" applyFont="1" applyBorder="1" applyAlignment="1">
      <alignment horizontal="justify" vertical="center" wrapText="1"/>
    </xf>
    <xf numFmtId="0" fontId="7" fillId="0" borderId="19" xfId="0" applyFont="1" applyBorder="1" applyAlignment="1">
      <alignment horizontal="justify" vertical="center" wrapText="1"/>
    </xf>
    <xf numFmtId="0" fontId="7" fillId="0" borderId="17" xfId="0" applyFont="1" applyBorder="1" applyAlignment="1">
      <alignment horizontal="justify" vertical="center" wrapText="1"/>
    </xf>
    <xf numFmtId="0" fontId="7" fillId="0" borderId="18" xfId="0" applyFont="1" applyBorder="1" applyAlignment="1">
      <alignment horizontal="justify" vertical="center" wrapText="1"/>
    </xf>
    <xf numFmtId="0" fontId="11" fillId="0" borderId="19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1" fillId="0" borderId="18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1" fillId="3" borderId="20" xfId="0" applyFont="1" applyFill="1" applyBorder="1" applyAlignment="1">
      <alignment horizontal="justify" vertical="center" wrapText="1"/>
    </xf>
    <xf numFmtId="0" fontId="11" fillId="3" borderId="16" xfId="0" applyFont="1" applyFill="1" applyBorder="1" applyAlignment="1">
      <alignment horizontal="justify" vertical="center" wrapText="1"/>
    </xf>
    <xf numFmtId="0" fontId="11" fillId="3" borderId="9" xfId="0" applyFont="1" applyFill="1" applyBorder="1" applyAlignment="1">
      <alignment horizontal="justify" vertical="center" wrapText="1"/>
    </xf>
    <xf numFmtId="0" fontId="0" fillId="2" borderId="0" xfId="0" applyFill="1" applyAlignment="1"/>
    <xf numFmtId="0" fontId="0" fillId="0" borderId="0" xfId="0" applyAlignment="1"/>
    <xf numFmtId="0" fontId="11" fillId="0" borderId="25" xfId="0" applyFont="1" applyBorder="1" applyAlignment="1">
      <alignment horizontal="justify" vertical="center" wrapText="1"/>
    </xf>
    <xf numFmtId="0" fontId="11" fillId="0" borderId="26" xfId="0" applyFont="1" applyBorder="1" applyAlignment="1">
      <alignment horizontal="justify" vertical="center" wrapText="1"/>
    </xf>
    <xf numFmtId="0" fontId="11" fillId="0" borderId="27" xfId="0" applyFont="1" applyBorder="1" applyAlignment="1">
      <alignment horizontal="justify" vertical="center" wrapText="1"/>
    </xf>
    <xf numFmtId="0" fontId="11" fillId="0" borderId="28" xfId="0" applyFont="1" applyBorder="1" applyAlignment="1">
      <alignment horizontal="justify" vertical="center" wrapText="1"/>
    </xf>
    <xf numFmtId="0" fontId="11" fillId="0" borderId="20" xfId="0" applyFont="1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7" fillId="0" borderId="1" xfId="0" applyFont="1" applyBorder="1" applyAlignment="1">
      <alignment horizontal="justify" vertical="center" wrapText="1"/>
    </xf>
    <xf numFmtId="0" fontId="11" fillId="0" borderId="1" xfId="0" applyFont="1" applyBorder="1" applyAlignment="1">
      <alignment horizontal="justify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1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left" vertical="center" wrapText="1"/>
    </xf>
    <xf numFmtId="0" fontId="4" fillId="6" borderId="3" xfId="0" applyFont="1" applyFill="1" applyBorder="1" applyAlignment="1">
      <alignment horizontal="left" vertical="center" wrapText="1"/>
    </xf>
    <xf numFmtId="0" fontId="4" fillId="6" borderId="2" xfId="0" applyFont="1" applyFill="1" applyBorder="1" applyAlignment="1">
      <alignment horizontal="left" vertical="center"/>
    </xf>
    <xf numFmtId="0" fontId="4" fillId="6" borderId="14" xfId="0" applyFont="1" applyFill="1" applyBorder="1" applyAlignment="1">
      <alignment horizontal="left" vertical="center"/>
    </xf>
    <xf numFmtId="0" fontId="4" fillId="6" borderId="5" xfId="0" applyFont="1" applyFill="1" applyBorder="1" applyAlignment="1">
      <alignment horizontal="left" vertical="center"/>
    </xf>
    <xf numFmtId="0" fontId="4" fillId="6" borderId="3" xfId="0" applyFont="1" applyFill="1" applyBorder="1" applyAlignment="1">
      <alignment horizontal="left" vertical="center"/>
    </xf>
    <xf numFmtId="0" fontId="6" fillId="0" borderId="11" xfId="0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2" fillId="6" borderId="5" xfId="0" applyFont="1" applyFill="1" applyBorder="1" applyAlignment="1">
      <alignment horizontal="left" vertical="center" wrapText="1"/>
    </xf>
    <xf numFmtId="0" fontId="2" fillId="6" borderId="3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/>
    </xf>
    <xf numFmtId="0" fontId="15" fillId="0" borderId="10" xfId="0" applyFont="1" applyFill="1" applyBorder="1" applyAlignment="1">
      <alignment horizontal="left" vertical="center"/>
    </xf>
    <xf numFmtId="0" fontId="15" fillId="0" borderId="8" xfId="0" applyFont="1" applyFill="1" applyBorder="1" applyAlignment="1">
      <alignment horizontal="left" vertical="center"/>
    </xf>
    <xf numFmtId="0" fontId="4" fillId="0" borderId="14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0" fillId="0" borderId="13" xfId="0" applyBorder="1" applyAlignment="1"/>
    <xf numFmtId="0" fontId="0" fillId="0" borderId="1" xfId="0" applyFont="1" applyBorder="1" applyAlignment="1">
      <alignment horizontal="center" vertical="top"/>
    </xf>
    <xf numFmtId="0" fontId="4" fillId="6" borderId="14" xfId="0" applyFont="1" applyFill="1" applyBorder="1" applyAlignment="1">
      <alignment horizontal="lef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89"/>
  <sheetViews>
    <sheetView topLeftCell="A69" workbookViewId="0">
      <selection activeCell="K112" sqref="K112"/>
    </sheetView>
  </sheetViews>
  <sheetFormatPr defaultRowHeight="15" x14ac:dyDescent="0.25"/>
  <cols>
    <col min="1" max="1" width="40.5703125" customWidth="1"/>
    <col min="2" max="2" width="17.7109375" customWidth="1"/>
    <col min="3" max="3" width="6.7109375" customWidth="1"/>
    <col min="4" max="5" width="7.5703125" customWidth="1"/>
    <col min="6" max="6" width="11.5703125" customWidth="1"/>
    <col min="7" max="7" width="40.5703125" customWidth="1"/>
    <col min="8" max="9" width="6.7109375" customWidth="1"/>
    <col min="10" max="10" width="10.7109375" customWidth="1"/>
    <col min="11" max="29" width="17.7109375" customWidth="1"/>
  </cols>
  <sheetData>
    <row r="1" spans="1:30" x14ac:dyDescent="0.25">
      <c r="A1" t="s">
        <v>389</v>
      </c>
    </row>
    <row r="2" spans="1:30" x14ac:dyDescent="0.25">
      <c r="A2" t="s">
        <v>390</v>
      </c>
    </row>
    <row r="3" spans="1:30" x14ac:dyDescent="0.25">
      <c r="A3" t="s">
        <v>391</v>
      </c>
    </row>
    <row r="4" spans="1:30" x14ac:dyDescent="0.25">
      <c r="A4" t="s">
        <v>392</v>
      </c>
      <c r="B4" t="s">
        <v>393</v>
      </c>
      <c r="C4" t="s">
        <v>394</v>
      </c>
      <c r="D4" t="s">
        <v>395</v>
      </c>
      <c r="F4" t="s">
        <v>396</v>
      </c>
      <c r="G4" t="s">
        <v>397</v>
      </c>
      <c r="H4" t="s">
        <v>398</v>
      </c>
      <c r="I4" t="s">
        <v>399</v>
      </c>
      <c r="J4" t="s">
        <v>400</v>
      </c>
      <c r="K4" t="s">
        <v>401</v>
      </c>
      <c r="O4" t="s">
        <v>402</v>
      </c>
      <c r="P4" t="s">
        <v>401</v>
      </c>
      <c r="S4" t="s">
        <v>403</v>
      </c>
      <c r="T4" t="s">
        <v>401</v>
      </c>
      <c r="AB4" t="s">
        <v>404</v>
      </c>
    </row>
    <row r="5" spans="1:30" x14ac:dyDescent="0.25">
      <c r="K5" t="s">
        <v>405</v>
      </c>
      <c r="P5" t="s">
        <v>406</v>
      </c>
      <c r="S5" t="s">
        <v>406</v>
      </c>
      <c r="T5" t="s">
        <v>407</v>
      </c>
      <c r="X5" t="s">
        <v>408</v>
      </c>
      <c r="AB5" t="s">
        <v>405</v>
      </c>
    </row>
    <row r="6" spans="1:30" x14ac:dyDescent="0.25">
      <c r="K6" t="s">
        <v>409</v>
      </c>
      <c r="L6" t="s">
        <v>410</v>
      </c>
      <c r="M6" t="s">
        <v>411</v>
      </c>
      <c r="N6" t="s">
        <v>412</v>
      </c>
      <c r="P6" t="s">
        <v>409</v>
      </c>
      <c r="Q6" t="s">
        <v>410</v>
      </c>
      <c r="R6" t="s">
        <v>411</v>
      </c>
      <c r="S6" t="s">
        <v>412</v>
      </c>
      <c r="T6" t="s">
        <v>409</v>
      </c>
      <c r="U6" t="s">
        <v>410</v>
      </c>
      <c r="V6" t="s">
        <v>411</v>
      </c>
      <c r="W6" t="s">
        <v>412</v>
      </c>
      <c r="X6" t="s">
        <v>409</v>
      </c>
      <c r="Y6" t="s">
        <v>410</v>
      </c>
      <c r="Z6" t="s">
        <v>411</v>
      </c>
      <c r="AA6" t="s">
        <v>412</v>
      </c>
      <c r="AB6" t="s">
        <v>413</v>
      </c>
      <c r="AC6" t="s">
        <v>414</v>
      </c>
    </row>
    <row r="7" spans="1:30" x14ac:dyDescent="0.25">
      <c r="A7" t="s">
        <v>415</v>
      </c>
      <c r="B7" t="s">
        <v>416</v>
      </c>
      <c r="C7" t="s">
        <v>417</v>
      </c>
      <c r="D7" t="s">
        <v>418</v>
      </c>
      <c r="F7" t="s">
        <v>419</v>
      </c>
      <c r="G7" t="s">
        <v>420</v>
      </c>
      <c r="H7" t="s">
        <v>421</v>
      </c>
      <c r="I7" t="s">
        <v>422</v>
      </c>
      <c r="J7" t="s">
        <v>423</v>
      </c>
      <c r="K7" t="s">
        <v>424</v>
      </c>
      <c r="L7" t="s">
        <v>425</v>
      </c>
      <c r="M7" t="s">
        <v>426</v>
      </c>
      <c r="N7" t="s">
        <v>427</v>
      </c>
      <c r="O7" t="s">
        <v>428</v>
      </c>
      <c r="P7" t="s">
        <v>429</v>
      </c>
      <c r="Q7" t="s">
        <v>430</v>
      </c>
      <c r="R7" t="s">
        <v>431</v>
      </c>
      <c r="S7" t="s">
        <v>432</v>
      </c>
      <c r="T7" t="s">
        <v>433</v>
      </c>
      <c r="U7" t="s">
        <v>434</v>
      </c>
      <c r="V7" t="s">
        <v>435</v>
      </c>
      <c r="W7" t="s">
        <v>436</v>
      </c>
      <c r="X7" t="s">
        <v>437</v>
      </c>
      <c r="Y7" t="s">
        <v>438</v>
      </c>
      <c r="Z7" t="s">
        <v>439</v>
      </c>
      <c r="AA7" t="s">
        <v>440</v>
      </c>
      <c r="AB7" t="s">
        <v>441</v>
      </c>
      <c r="AC7" t="s">
        <v>442</v>
      </c>
    </row>
    <row r="8" spans="1:30" x14ac:dyDescent="0.25">
      <c r="A8" t="s">
        <v>38</v>
      </c>
      <c r="C8" t="s">
        <v>443</v>
      </c>
      <c r="K8">
        <v>13338313800</v>
      </c>
      <c r="L8">
        <v>6286460440</v>
      </c>
      <c r="M8">
        <v>7010933750.4399996</v>
      </c>
      <c r="N8">
        <v>40919609.560000002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6545436300</v>
      </c>
      <c r="AC8">
        <v>2288049500</v>
      </c>
      <c r="AD8">
        <v>0</v>
      </c>
    </row>
    <row r="9" spans="1:30" x14ac:dyDescent="0.25">
      <c r="A9" t="s">
        <v>444</v>
      </c>
      <c r="C9" t="s">
        <v>443</v>
      </c>
      <c r="D9" t="s">
        <v>445</v>
      </c>
      <c r="K9">
        <v>1437583470</v>
      </c>
      <c r="L9">
        <v>45573700</v>
      </c>
      <c r="M9">
        <v>1392009770</v>
      </c>
      <c r="N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249000000</v>
      </c>
      <c r="AC9">
        <v>9000000</v>
      </c>
      <c r="AD9">
        <v>0</v>
      </c>
    </row>
    <row r="10" spans="1:30" x14ac:dyDescent="0.25">
      <c r="A10" t="s">
        <v>38</v>
      </c>
      <c r="B10" t="s">
        <v>461</v>
      </c>
      <c r="C10" t="s">
        <v>443</v>
      </c>
      <c r="D10" t="s">
        <v>445</v>
      </c>
      <c r="E10" t="str">
        <f>MID(F10,2,666)</f>
        <v/>
      </c>
      <c r="K10">
        <v>9000000</v>
      </c>
      <c r="L10">
        <v>0</v>
      </c>
      <c r="M10">
        <v>9000000</v>
      </c>
      <c r="N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9000000</v>
      </c>
      <c r="AC10">
        <v>9000000</v>
      </c>
      <c r="AD10">
        <v>0</v>
      </c>
    </row>
    <row r="11" spans="1:30" x14ac:dyDescent="0.25">
      <c r="A11" t="s">
        <v>38</v>
      </c>
      <c r="B11" t="s">
        <v>461</v>
      </c>
      <c r="C11" t="s">
        <v>443</v>
      </c>
      <c r="D11" t="s">
        <v>445</v>
      </c>
      <c r="E11" t="str">
        <f t="shared" ref="E11:E74" si="0">MID(F11,2,666)</f>
        <v>510216570</v>
      </c>
      <c r="F11" t="s">
        <v>447</v>
      </c>
      <c r="G11" t="s">
        <v>448</v>
      </c>
      <c r="H11" t="s">
        <v>449</v>
      </c>
      <c r="I11" t="s">
        <v>453</v>
      </c>
      <c r="J11" t="s">
        <v>450</v>
      </c>
      <c r="K11">
        <v>9000000</v>
      </c>
      <c r="L11">
        <v>0</v>
      </c>
      <c r="M11">
        <v>9000000</v>
      </c>
      <c r="N11">
        <v>0</v>
      </c>
      <c r="O11" t="s">
        <v>451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9000000</v>
      </c>
      <c r="AC11">
        <v>9000000</v>
      </c>
      <c r="AD11">
        <v>0</v>
      </c>
    </row>
    <row r="12" spans="1:30" x14ac:dyDescent="0.25">
      <c r="A12" t="s">
        <v>471</v>
      </c>
      <c r="B12" t="s">
        <v>472</v>
      </c>
      <c r="C12" t="s">
        <v>443</v>
      </c>
      <c r="D12" t="s">
        <v>445</v>
      </c>
      <c r="E12" t="str">
        <f t="shared" si="0"/>
        <v/>
      </c>
      <c r="K12">
        <v>1295653070</v>
      </c>
      <c r="L12">
        <v>0</v>
      </c>
      <c r="M12">
        <v>1295653070</v>
      </c>
      <c r="N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240000000</v>
      </c>
      <c r="AC12">
        <v>0</v>
      </c>
      <c r="AD12">
        <v>0</v>
      </c>
    </row>
    <row r="13" spans="1:30" x14ac:dyDescent="0.25">
      <c r="A13" t="s">
        <v>471</v>
      </c>
      <c r="B13" t="s">
        <v>472</v>
      </c>
      <c r="C13" t="s">
        <v>443</v>
      </c>
      <c r="D13" t="s">
        <v>445</v>
      </c>
      <c r="E13" t="str">
        <f t="shared" si="0"/>
        <v>210998100</v>
      </c>
      <c r="F13" t="s">
        <v>930</v>
      </c>
      <c r="G13" t="s">
        <v>931</v>
      </c>
      <c r="H13" t="s">
        <v>495</v>
      </c>
      <c r="I13" t="s">
        <v>485</v>
      </c>
      <c r="J13" t="s">
        <v>932</v>
      </c>
      <c r="K13">
        <v>126210400</v>
      </c>
      <c r="L13">
        <v>0</v>
      </c>
      <c r="M13">
        <v>126210400</v>
      </c>
      <c r="N13">
        <v>0</v>
      </c>
      <c r="O13" t="s">
        <v>451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</row>
    <row r="14" spans="1:30" x14ac:dyDescent="0.25">
      <c r="A14" t="s">
        <v>471</v>
      </c>
      <c r="B14" t="s">
        <v>472</v>
      </c>
      <c r="C14" t="s">
        <v>443</v>
      </c>
      <c r="D14" t="s">
        <v>445</v>
      </c>
      <c r="E14" t="str">
        <f t="shared" si="0"/>
        <v>210998200</v>
      </c>
      <c r="F14" t="s">
        <v>933</v>
      </c>
      <c r="G14" t="s">
        <v>934</v>
      </c>
      <c r="H14" t="s">
        <v>495</v>
      </c>
      <c r="I14" t="s">
        <v>485</v>
      </c>
      <c r="J14" t="s">
        <v>932</v>
      </c>
      <c r="K14">
        <v>62000700</v>
      </c>
      <c r="L14">
        <v>0</v>
      </c>
      <c r="M14">
        <v>62000700</v>
      </c>
      <c r="N14">
        <v>0</v>
      </c>
      <c r="O14" t="s">
        <v>451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30000000</v>
      </c>
      <c r="AC14">
        <v>0</v>
      </c>
      <c r="AD14">
        <v>0</v>
      </c>
    </row>
    <row r="15" spans="1:30" x14ac:dyDescent="0.25">
      <c r="A15" t="s">
        <v>471</v>
      </c>
      <c r="B15" t="s">
        <v>472</v>
      </c>
      <c r="C15" t="s">
        <v>443</v>
      </c>
      <c r="D15" t="s">
        <v>445</v>
      </c>
      <c r="E15" t="str">
        <f t="shared" si="0"/>
        <v>210998300</v>
      </c>
      <c r="F15" t="s">
        <v>935</v>
      </c>
      <c r="G15" t="s">
        <v>936</v>
      </c>
      <c r="H15" t="s">
        <v>495</v>
      </c>
      <c r="I15" t="s">
        <v>496</v>
      </c>
      <c r="J15" t="s">
        <v>932</v>
      </c>
      <c r="K15">
        <v>2322536.5699999998</v>
      </c>
      <c r="L15">
        <v>0</v>
      </c>
      <c r="M15">
        <v>2322536.5699999998</v>
      </c>
      <c r="N15">
        <v>0</v>
      </c>
      <c r="O15" t="s">
        <v>451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</row>
    <row r="16" spans="1:30" x14ac:dyDescent="0.25">
      <c r="A16" t="s">
        <v>471</v>
      </c>
      <c r="B16" t="s">
        <v>472</v>
      </c>
      <c r="C16" t="s">
        <v>443</v>
      </c>
      <c r="D16" t="s">
        <v>445</v>
      </c>
      <c r="E16" t="str">
        <f t="shared" si="0"/>
        <v>210998300</v>
      </c>
      <c r="F16" t="s">
        <v>935</v>
      </c>
      <c r="G16" t="s">
        <v>936</v>
      </c>
      <c r="H16" t="s">
        <v>495</v>
      </c>
      <c r="I16" t="s">
        <v>485</v>
      </c>
      <c r="J16" t="s">
        <v>932</v>
      </c>
      <c r="K16">
        <v>355813433.43000001</v>
      </c>
      <c r="L16">
        <v>0</v>
      </c>
      <c r="M16">
        <v>355813433.43000001</v>
      </c>
      <c r="N16">
        <v>0</v>
      </c>
      <c r="O16" t="s">
        <v>451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50000000</v>
      </c>
      <c r="AC16">
        <v>0</v>
      </c>
      <c r="AD16">
        <v>0</v>
      </c>
    </row>
    <row r="17" spans="1:30" x14ac:dyDescent="0.25">
      <c r="A17" t="s">
        <v>471</v>
      </c>
      <c r="B17" t="s">
        <v>472</v>
      </c>
      <c r="C17" t="s">
        <v>443</v>
      </c>
      <c r="D17" t="s">
        <v>445</v>
      </c>
      <c r="E17" t="str">
        <f t="shared" si="0"/>
        <v>210998400</v>
      </c>
      <c r="F17" t="s">
        <v>937</v>
      </c>
      <c r="G17" t="s">
        <v>938</v>
      </c>
      <c r="H17" t="s">
        <v>495</v>
      </c>
      <c r="I17" t="s">
        <v>485</v>
      </c>
      <c r="J17" t="s">
        <v>932</v>
      </c>
      <c r="K17">
        <v>329218000</v>
      </c>
      <c r="L17">
        <v>0</v>
      </c>
      <c r="M17">
        <v>329218000</v>
      </c>
      <c r="N17">
        <v>0</v>
      </c>
      <c r="O17" t="s">
        <v>451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100000000</v>
      </c>
      <c r="AC17">
        <v>0</v>
      </c>
      <c r="AD17">
        <v>0</v>
      </c>
    </row>
    <row r="18" spans="1:30" x14ac:dyDescent="0.25">
      <c r="A18" t="s">
        <v>471</v>
      </c>
      <c r="B18" t="s">
        <v>472</v>
      </c>
      <c r="C18" t="s">
        <v>443</v>
      </c>
      <c r="D18" t="s">
        <v>445</v>
      </c>
      <c r="E18" t="str">
        <f t="shared" si="0"/>
        <v>210998500</v>
      </c>
      <c r="F18" t="s">
        <v>939</v>
      </c>
      <c r="G18" t="s">
        <v>940</v>
      </c>
      <c r="H18" t="s">
        <v>495</v>
      </c>
      <c r="I18" t="s">
        <v>485</v>
      </c>
      <c r="J18" t="s">
        <v>932</v>
      </c>
      <c r="K18">
        <v>24992000</v>
      </c>
      <c r="L18">
        <v>0</v>
      </c>
      <c r="M18">
        <v>24992000</v>
      </c>
      <c r="N18">
        <v>0</v>
      </c>
      <c r="O18" t="s">
        <v>451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60000000</v>
      </c>
      <c r="AC18">
        <v>0</v>
      </c>
      <c r="AD18">
        <v>0</v>
      </c>
    </row>
    <row r="19" spans="1:30" x14ac:dyDescent="0.25">
      <c r="A19" t="s">
        <v>471</v>
      </c>
      <c r="B19" t="s">
        <v>472</v>
      </c>
      <c r="C19" t="s">
        <v>443</v>
      </c>
      <c r="D19" t="s">
        <v>445</v>
      </c>
      <c r="E19" t="str">
        <f t="shared" si="0"/>
        <v>210998900</v>
      </c>
      <c r="F19" t="s">
        <v>941</v>
      </c>
      <c r="G19" t="s">
        <v>942</v>
      </c>
      <c r="H19" t="s">
        <v>495</v>
      </c>
      <c r="I19" t="s">
        <v>496</v>
      </c>
      <c r="J19" t="s">
        <v>932</v>
      </c>
      <c r="K19">
        <v>11013011.99</v>
      </c>
      <c r="L19">
        <v>0</v>
      </c>
      <c r="M19">
        <v>11013011.99</v>
      </c>
      <c r="N19">
        <v>0</v>
      </c>
      <c r="O19" t="s">
        <v>451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</row>
    <row r="20" spans="1:30" x14ac:dyDescent="0.25">
      <c r="A20" t="s">
        <v>471</v>
      </c>
      <c r="B20" t="s">
        <v>472</v>
      </c>
      <c r="C20" t="s">
        <v>443</v>
      </c>
      <c r="D20" t="s">
        <v>445</v>
      </c>
      <c r="E20" t="str">
        <f t="shared" si="0"/>
        <v>210998900</v>
      </c>
      <c r="F20" t="s">
        <v>941</v>
      </c>
      <c r="G20" t="s">
        <v>942</v>
      </c>
      <c r="H20" t="s">
        <v>495</v>
      </c>
      <c r="I20" t="s">
        <v>485</v>
      </c>
      <c r="J20" t="s">
        <v>932</v>
      </c>
      <c r="K20">
        <v>384082988.00999999</v>
      </c>
      <c r="L20">
        <v>0</v>
      </c>
      <c r="M20">
        <v>384082988.00999999</v>
      </c>
      <c r="N20">
        <v>0</v>
      </c>
      <c r="O20" t="s">
        <v>451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</row>
    <row r="21" spans="1:30" x14ac:dyDescent="0.25">
      <c r="A21" t="s">
        <v>38</v>
      </c>
      <c r="B21" t="s">
        <v>552</v>
      </c>
      <c r="C21" t="s">
        <v>443</v>
      </c>
      <c r="D21" t="s">
        <v>445</v>
      </c>
      <c r="E21" t="str">
        <f t="shared" si="0"/>
        <v/>
      </c>
      <c r="K21">
        <v>698238</v>
      </c>
      <c r="L21">
        <v>0</v>
      </c>
      <c r="M21">
        <v>698238</v>
      </c>
      <c r="N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</row>
    <row r="22" spans="1:30" x14ac:dyDescent="0.25">
      <c r="A22" t="s">
        <v>649</v>
      </c>
      <c r="B22" t="s">
        <v>552</v>
      </c>
      <c r="C22" t="s">
        <v>443</v>
      </c>
      <c r="D22" t="s">
        <v>445</v>
      </c>
      <c r="E22" t="str">
        <f t="shared" si="0"/>
        <v/>
      </c>
      <c r="K22">
        <v>698238</v>
      </c>
      <c r="L22">
        <v>0</v>
      </c>
      <c r="M22">
        <v>698238</v>
      </c>
      <c r="N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</row>
    <row r="23" spans="1:30" x14ac:dyDescent="0.25">
      <c r="A23" t="s">
        <v>649</v>
      </c>
      <c r="B23" t="s">
        <v>552</v>
      </c>
      <c r="C23" t="s">
        <v>443</v>
      </c>
      <c r="D23" t="s">
        <v>445</v>
      </c>
      <c r="E23" t="str">
        <f t="shared" si="0"/>
        <v>21F15021D</v>
      </c>
      <c r="F23" t="s">
        <v>943</v>
      </c>
      <c r="G23" t="s">
        <v>944</v>
      </c>
      <c r="H23" t="s">
        <v>457</v>
      </c>
      <c r="I23" t="s">
        <v>945</v>
      </c>
      <c r="J23" t="s">
        <v>946</v>
      </c>
      <c r="K23">
        <v>335647.6</v>
      </c>
      <c r="L23">
        <v>0</v>
      </c>
      <c r="M23">
        <v>335647.6</v>
      </c>
      <c r="N23">
        <v>0</v>
      </c>
      <c r="O23" t="s">
        <v>451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</row>
    <row r="24" spans="1:30" x14ac:dyDescent="0.25">
      <c r="A24" t="s">
        <v>649</v>
      </c>
      <c r="B24" t="s">
        <v>552</v>
      </c>
      <c r="C24" t="s">
        <v>443</v>
      </c>
      <c r="D24" t="s">
        <v>445</v>
      </c>
      <c r="E24" t="str">
        <f t="shared" si="0"/>
        <v>21F15021D</v>
      </c>
      <c r="F24" t="s">
        <v>943</v>
      </c>
      <c r="G24" t="s">
        <v>944</v>
      </c>
      <c r="H24" t="s">
        <v>457</v>
      </c>
      <c r="I24" t="s">
        <v>945</v>
      </c>
      <c r="J24" t="s">
        <v>947</v>
      </c>
      <c r="K24">
        <v>362590.4</v>
      </c>
      <c r="L24">
        <v>0</v>
      </c>
      <c r="M24">
        <v>362590.4</v>
      </c>
      <c r="N24">
        <v>0</v>
      </c>
      <c r="O24" t="s">
        <v>451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</row>
    <row r="25" spans="1:30" x14ac:dyDescent="0.25">
      <c r="A25" t="s">
        <v>38</v>
      </c>
      <c r="B25" t="s">
        <v>456</v>
      </c>
      <c r="C25" t="s">
        <v>443</v>
      </c>
      <c r="D25" t="s">
        <v>445</v>
      </c>
      <c r="E25" t="str">
        <f t="shared" si="0"/>
        <v/>
      </c>
      <c r="K25">
        <v>132232162</v>
      </c>
      <c r="L25">
        <v>45573700</v>
      </c>
      <c r="M25">
        <v>86658462</v>
      </c>
      <c r="N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</row>
    <row r="26" spans="1:30" x14ac:dyDescent="0.25">
      <c r="A26" t="s">
        <v>458</v>
      </c>
      <c r="B26" t="s">
        <v>456</v>
      </c>
      <c r="C26" t="s">
        <v>443</v>
      </c>
      <c r="D26" t="s">
        <v>445</v>
      </c>
      <c r="E26" t="str">
        <f t="shared" si="0"/>
        <v/>
      </c>
      <c r="K26">
        <v>132232162</v>
      </c>
      <c r="L26">
        <v>45573700</v>
      </c>
      <c r="M26">
        <v>86658462</v>
      </c>
      <c r="N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</row>
    <row r="27" spans="1:30" x14ac:dyDescent="0.25">
      <c r="A27" t="s">
        <v>458</v>
      </c>
      <c r="B27" t="s">
        <v>456</v>
      </c>
      <c r="C27" t="s">
        <v>443</v>
      </c>
      <c r="D27" t="s">
        <v>445</v>
      </c>
      <c r="E27" t="str">
        <f t="shared" si="0"/>
        <v>21F15021D</v>
      </c>
      <c r="F27" t="s">
        <v>943</v>
      </c>
      <c r="G27" t="s">
        <v>944</v>
      </c>
      <c r="H27" t="s">
        <v>457</v>
      </c>
      <c r="I27" t="s">
        <v>945</v>
      </c>
      <c r="J27" t="s">
        <v>948</v>
      </c>
      <c r="K27">
        <v>1257192</v>
      </c>
      <c r="L27">
        <v>0</v>
      </c>
      <c r="M27">
        <v>1257192</v>
      </c>
      <c r="N27">
        <v>0</v>
      </c>
      <c r="O27" t="s">
        <v>451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</row>
    <row r="28" spans="1:30" x14ac:dyDescent="0.25">
      <c r="A28" t="s">
        <v>458</v>
      </c>
      <c r="B28" t="s">
        <v>456</v>
      </c>
      <c r="C28" t="s">
        <v>443</v>
      </c>
      <c r="D28" t="s">
        <v>445</v>
      </c>
      <c r="E28" t="str">
        <f t="shared" si="0"/>
        <v>21F15021D</v>
      </c>
      <c r="F28" t="s">
        <v>943</v>
      </c>
      <c r="G28" t="s">
        <v>944</v>
      </c>
      <c r="H28" t="s">
        <v>457</v>
      </c>
      <c r="I28" t="s">
        <v>945</v>
      </c>
      <c r="J28" t="s">
        <v>949</v>
      </c>
      <c r="K28">
        <v>51849400</v>
      </c>
      <c r="L28">
        <v>0</v>
      </c>
      <c r="M28">
        <v>51849400</v>
      </c>
      <c r="N28">
        <v>0</v>
      </c>
      <c r="O28" t="s">
        <v>451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</row>
    <row r="29" spans="1:30" x14ac:dyDescent="0.25">
      <c r="A29" t="s">
        <v>458</v>
      </c>
      <c r="B29" t="s">
        <v>456</v>
      </c>
      <c r="C29" t="s">
        <v>443</v>
      </c>
      <c r="D29" t="s">
        <v>445</v>
      </c>
      <c r="E29" t="str">
        <f t="shared" si="0"/>
        <v>21F15021D</v>
      </c>
      <c r="F29" t="s">
        <v>943</v>
      </c>
      <c r="G29" t="s">
        <v>944</v>
      </c>
      <c r="H29" t="s">
        <v>457</v>
      </c>
      <c r="I29" t="s">
        <v>945</v>
      </c>
      <c r="J29" t="s">
        <v>950</v>
      </c>
      <c r="K29">
        <v>79125570</v>
      </c>
      <c r="L29">
        <v>45573700</v>
      </c>
      <c r="M29">
        <v>33551870</v>
      </c>
      <c r="N29">
        <v>0</v>
      </c>
      <c r="O29" t="s">
        <v>951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</row>
    <row r="30" spans="1:30" x14ac:dyDescent="0.25">
      <c r="A30" t="s">
        <v>459</v>
      </c>
      <c r="C30" t="s">
        <v>443</v>
      </c>
      <c r="D30" t="s">
        <v>460</v>
      </c>
      <c r="E30" t="str">
        <f t="shared" si="0"/>
        <v/>
      </c>
      <c r="K30">
        <v>766496498.71000004</v>
      </c>
      <c r="L30">
        <v>271700000</v>
      </c>
      <c r="M30">
        <v>494796498.70999998</v>
      </c>
      <c r="N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631645900</v>
      </c>
      <c r="AC30">
        <v>324940170.19999999</v>
      </c>
      <c r="AD30">
        <v>0</v>
      </c>
    </row>
    <row r="31" spans="1:30" x14ac:dyDescent="0.25">
      <c r="A31" t="s">
        <v>38</v>
      </c>
      <c r="B31" t="s">
        <v>461</v>
      </c>
      <c r="C31" t="s">
        <v>443</v>
      </c>
      <c r="D31" t="s">
        <v>460</v>
      </c>
      <c r="E31" t="str">
        <f t="shared" si="0"/>
        <v/>
      </c>
      <c r="K31">
        <v>350208530</v>
      </c>
      <c r="L31">
        <v>0</v>
      </c>
      <c r="M31">
        <v>350208530</v>
      </c>
      <c r="N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250474000</v>
      </c>
      <c r="AC31">
        <v>250434970.19999999</v>
      </c>
      <c r="AD31">
        <v>0</v>
      </c>
    </row>
    <row r="32" spans="1:30" x14ac:dyDescent="0.25">
      <c r="A32" t="s">
        <v>38</v>
      </c>
      <c r="B32" t="s">
        <v>461</v>
      </c>
      <c r="C32" t="s">
        <v>443</v>
      </c>
      <c r="D32" t="s">
        <v>460</v>
      </c>
      <c r="E32" t="str">
        <f t="shared" si="0"/>
        <v>110122060</v>
      </c>
      <c r="F32" t="s">
        <v>862</v>
      </c>
      <c r="G32" t="s">
        <v>952</v>
      </c>
      <c r="H32" t="s">
        <v>631</v>
      </c>
      <c r="I32" t="s">
        <v>462</v>
      </c>
      <c r="K32">
        <v>13703000</v>
      </c>
      <c r="L32">
        <v>0</v>
      </c>
      <c r="M32">
        <v>13703000</v>
      </c>
      <c r="N32">
        <v>0</v>
      </c>
      <c r="O32" t="s">
        <v>451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14398000</v>
      </c>
      <c r="AC32">
        <v>14358970.199999999</v>
      </c>
      <c r="AD32">
        <v>0</v>
      </c>
    </row>
    <row r="33" spans="1:30" x14ac:dyDescent="0.25">
      <c r="A33" t="s">
        <v>38</v>
      </c>
      <c r="B33" t="s">
        <v>461</v>
      </c>
      <c r="C33" t="s">
        <v>443</v>
      </c>
      <c r="D33" t="s">
        <v>460</v>
      </c>
      <c r="E33" t="str">
        <f t="shared" si="0"/>
        <v>110160390</v>
      </c>
      <c r="F33" t="s">
        <v>469</v>
      </c>
      <c r="G33" t="s">
        <v>350</v>
      </c>
      <c r="H33" t="s">
        <v>470</v>
      </c>
      <c r="I33" t="s">
        <v>462</v>
      </c>
      <c r="K33">
        <v>440830</v>
      </c>
      <c r="L33">
        <v>0</v>
      </c>
      <c r="M33">
        <v>440830</v>
      </c>
      <c r="N33">
        <v>0</v>
      </c>
      <c r="O33" t="s">
        <v>451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</row>
    <row r="34" spans="1:30" x14ac:dyDescent="0.25">
      <c r="A34" t="s">
        <v>38</v>
      </c>
      <c r="B34" t="s">
        <v>461</v>
      </c>
      <c r="C34" t="s">
        <v>443</v>
      </c>
      <c r="D34" t="s">
        <v>460</v>
      </c>
      <c r="E34" t="str">
        <f t="shared" si="0"/>
        <v>210321740</v>
      </c>
      <c r="F34" t="s">
        <v>953</v>
      </c>
      <c r="G34" t="s">
        <v>954</v>
      </c>
      <c r="H34" t="s">
        <v>631</v>
      </c>
      <c r="I34" t="s">
        <v>955</v>
      </c>
      <c r="K34">
        <v>100000000</v>
      </c>
      <c r="L34">
        <v>0</v>
      </c>
      <c r="M34">
        <v>100000000</v>
      </c>
      <c r="N34">
        <v>0</v>
      </c>
      <c r="O34" t="s">
        <v>451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100000000</v>
      </c>
      <c r="AC34">
        <v>100000000</v>
      </c>
      <c r="AD34">
        <v>0</v>
      </c>
    </row>
    <row r="35" spans="1:30" x14ac:dyDescent="0.25">
      <c r="A35" t="s">
        <v>38</v>
      </c>
      <c r="B35" t="s">
        <v>461</v>
      </c>
      <c r="C35" t="s">
        <v>443</v>
      </c>
      <c r="D35" t="s">
        <v>460</v>
      </c>
      <c r="E35" t="str">
        <f t="shared" si="0"/>
        <v>210601030</v>
      </c>
      <c r="F35" t="s">
        <v>956</v>
      </c>
      <c r="G35" t="s">
        <v>957</v>
      </c>
      <c r="H35" t="s">
        <v>958</v>
      </c>
      <c r="I35" t="s">
        <v>959</v>
      </c>
      <c r="K35">
        <v>200000000</v>
      </c>
      <c r="L35">
        <v>0</v>
      </c>
      <c r="M35">
        <v>200000000</v>
      </c>
      <c r="N35">
        <v>0</v>
      </c>
      <c r="O35" t="s">
        <v>451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100000000</v>
      </c>
      <c r="AC35">
        <v>100000000</v>
      </c>
      <c r="AD35">
        <v>0</v>
      </c>
    </row>
    <row r="36" spans="1:30" x14ac:dyDescent="0.25">
      <c r="A36" t="s">
        <v>38</v>
      </c>
      <c r="B36" t="s">
        <v>461</v>
      </c>
      <c r="C36" t="s">
        <v>443</v>
      </c>
      <c r="D36" t="s">
        <v>460</v>
      </c>
      <c r="E36" t="str">
        <f t="shared" si="0"/>
        <v>210140450</v>
      </c>
      <c r="F36" t="s">
        <v>464</v>
      </c>
      <c r="G36" t="s">
        <v>465</v>
      </c>
      <c r="H36" t="s">
        <v>466</v>
      </c>
      <c r="I36" t="s">
        <v>467</v>
      </c>
      <c r="J36" t="s">
        <v>468</v>
      </c>
      <c r="K36">
        <v>36064700</v>
      </c>
      <c r="L36">
        <v>0</v>
      </c>
      <c r="M36">
        <v>36064700</v>
      </c>
      <c r="N36">
        <v>0</v>
      </c>
      <c r="O36" t="s">
        <v>451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36076000</v>
      </c>
      <c r="AC36">
        <v>36076000</v>
      </c>
      <c r="AD36">
        <v>0</v>
      </c>
    </row>
    <row r="37" spans="1:30" x14ac:dyDescent="0.25">
      <c r="A37" t="s">
        <v>471</v>
      </c>
      <c r="B37" t="s">
        <v>472</v>
      </c>
      <c r="C37" t="s">
        <v>443</v>
      </c>
      <c r="D37" t="s">
        <v>460</v>
      </c>
      <c r="E37" t="str">
        <f t="shared" si="0"/>
        <v/>
      </c>
      <c r="K37">
        <v>392312868.70999998</v>
      </c>
      <c r="L37">
        <v>271700000</v>
      </c>
      <c r="M37">
        <v>120612868.70999999</v>
      </c>
      <c r="N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381171900</v>
      </c>
      <c r="AC37">
        <v>74505200</v>
      </c>
      <c r="AD37">
        <v>0</v>
      </c>
    </row>
    <row r="38" spans="1:30" x14ac:dyDescent="0.25">
      <c r="A38" t="s">
        <v>471</v>
      </c>
      <c r="B38" t="s">
        <v>472</v>
      </c>
      <c r="C38" t="s">
        <v>443</v>
      </c>
      <c r="D38" t="s">
        <v>460</v>
      </c>
      <c r="E38" t="str">
        <f t="shared" si="0"/>
        <v>210140670</v>
      </c>
      <c r="F38" t="s">
        <v>473</v>
      </c>
      <c r="G38" t="s">
        <v>474</v>
      </c>
      <c r="H38" t="s">
        <v>475</v>
      </c>
      <c r="I38" t="s">
        <v>476</v>
      </c>
      <c r="K38">
        <v>58176159.450000003</v>
      </c>
      <c r="L38">
        <v>0</v>
      </c>
      <c r="M38">
        <v>58176159.450000003</v>
      </c>
      <c r="N38">
        <v>0</v>
      </c>
      <c r="O38" t="s">
        <v>451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47984377.57</v>
      </c>
      <c r="AC38">
        <v>47984377.57</v>
      </c>
      <c r="AD38">
        <v>0</v>
      </c>
    </row>
    <row r="39" spans="1:30" x14ac:dyDescent="0.25">
      <c r="A39" t="s">
        <v>471</v>
      </c>
      <c r="B39" t="s">
        <v>472</v>
      </c>
      <c r="C39" t="s">
        <v>443</v>
      </c>
      <c r="D39" t="s">
        <v>460</v>
      </c>
      <c r="E39" t="str">
        <f t="shared" si="0"/>
        <v>210140670</v>
      </c>
      <c r="F39" t="s">
        <v>473</v>
      </c>
      <c r="G39" t="s">
        <v>474</v>
      </c>
      <c r="H39" t="s">
        <v>475</v>
      </c>
      <c r="I39" t="s">
        <v>477</v>
      </c>
      <c r="K39">
        <v>350000</v>
      </c>
      <c r="L39">
        <v>0</v>
      </c>
      <c r="M39">
        <v>350000</v>
      </c>
      <c r="N39">
        <v>0</v>
      </c>
      <c r="O39" t="s">
        <v>451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350000</v>
      </c>
      <c r="AC39">
        <v>350000</v>
      </c>
      <c r="AD39">
        <v>0</v>
      </c>
    </row>
    <row r="40" spans="1:30" x14ac:dyDescent="0.25">
      <c r="A40" t="s">
        <v>471</v>
      </c>
      <c r="B40" t="s">
        <v>472</v>
      </c>
      <c r="C40" t="s">
        <v>443</v>
      </c>
      <c r="D40" t="s">
        <v>460</v>
      </c>
      <c r="E40" t="str">
        <f t="shared" si="0"/>
        <v>210140670</v>
      </c>
      <c r="F40" t="s">
        <v>473</v>
      </c>
      <c r="G40" t="s">
        <v>474</v>
      </c>
      <c r="H40" t="s">
        <v>478</v>
      </c>
      <c r="I40" t="s">
        <v>479</v>
      </c>
      <c r="K40">
        <v>4800</v>
      </c>
      <c r="L40">
        <v>0</v>
      </c>
      <c r="M40">
        <v>4800</v>
      </c>
      <c r="N40">
        <v>0</v>
      </c>
      <c r="O40" t="s">
        <v>451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4800</v>
      </c>
      <c r="AC40">
        <v>4800</v>
      </c>
      <c r="AD40">
        <v>0</v>
      </c>
    </row>
    <row r="41" spans="1:30" x14ac:dyDescent="0.25">
      <c r="A41" t="s">
        <v>471</v>
      </c>
      <c r="B41" t="s">
        <v>472</v>
      </c>
      <c r="C41" t="s">
        <v>443</v>
      </c>
      <c r="D41" t="s">
        <v>460</v>
      </c>
      <c r="E41" t="str">
        <f t="shared" si="0"/>
        <v>210140670</v>
      </c>
      <c r="F41" t="s">
        <v>473</v>
      </c>
      <c r="G41" t="s">
        <v>474</v>
      </c>
      <c r="H41" t="s">
        <v>478</v>
      </c>
      <c r="I41" t="s">
        <v>463</v>
      </c>
      <c r="K41">
        <v>3467400</v>
      </c>
      <c r="L41">
        <v>0</v>
      </c>
      <c r="M41">
        <v>3467400</v>
      </c>
      <c r="N41">
        <v>0</v>
      </c>
      <c r="O41" t="s">
        <v>451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3467400</v>
      </c>
      <c r="AC41">
        <v>3467400</v>
      </c>
      <c r="AD41">
        <v>0</v>
      </c>
    </row>
    <row r="42" spans="1:30" x14ac:dyDescent="0.25">
      <c r="A42" t="s">
        <v>471</v>
      </c>
      <c r="B42" t="s">
        <v>472</v>
      </c>
      <c r="C42" t="s">
        <v>443</v>
      </c>
      <c r="D42" t="s">
        <v>460</v>
      </c>
      <c r="E42" t="str">
        <f t="shared" si="0"/>
        <v>210140670</v>
      </c>
      <c r="F42" t="s">
        <v>473</v>
      </c>
      <c r="G42" t="s">
        <v>474</v>
      </c>
      <c r="H42" t="s">
        <v>480</v>
      </c>
      <c r="I42" t="s">
        <v>481</v>
      </c>
      <c r="K42">
        <v>19818240.550000001</v>
      </c>
      <c r="L42">
        <v>0</v>
      </c>
      <c r="M42">
        <v>19818240.550000001</v>
      </c>
      <c r="N42">
        <v>0</v>
      </c>
      <c r="O42" t="s">
        <v>451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16740322.43</v>
      </c>
      <c r="AC42">
        <v>16740322.43</v>
      </c>
      <c r="AD42">
        <v>0</v>
      </c>
    </row>
    <row r="43" spans="1:30" x14ac:dyDescent="0.25">
      <c r="A43" t="s">
        <v>471</v>
      </c>
      <c r="B43" t="s">
        <v>472</v>
      </c>
      <c r="C43" t="s">
        <v>443</v>
      </c>
      <c r="D43" t="s">
        <v>460</v>
      </c>
      <c r="E43" t="str">
        <f t="shared" si="0"/>
        <v>210140670</v>
      </c>
      <c r="F43" t="s">
        <v>473</v>
      </c>
      <c r="G43" t="s">
        <v>474</v>
      </c>
      <c r="H43" t="s">
        <v>480</v>
      </c>
      <c r="I43" t="s">
        <v>477</v>
      </c>
      <c r="K43">
        <v>48000</v>
      </c>
      <c r="L43">
        <v>0</v>
      </c>
      <c r="M43">
        <v>48000</v>
      </c>
      <c r="N43">
        <v>0</v>
      </c>
      <c r="O43" t="s">
        <v>451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48000</v>
      </c>
      <c r="AC43">
        <v>48000</v>
      </c>
      <c r="AD43">
        <v>0</v>
      </c>
    </row>
    <row r="44" spans="1:30" x14ac:dyDescent="0.25">
      <c r="A44" t="s">
        <v>471</v>
      </c>
      <c r="B44" t="s">
        <v>472</v>
      </c>
      <c r="C44" t="s">
        <v>443</v>
      </c>
      <c r="D44" t="s">
        <v>460</v>
      </c>
      <c r="E44" t="str">
        <f t="shared" si="0"/>
        <v>210140670</v>
      </c>
      <c r="F44" t="s">
        <v>473</v>
      </c>
      <c r="G44" t="s">
        <v>474</v>
      </c>
      <c r="H44" t="s">
        <v>482</v>
      </c>
      <c r="I44" t="s">
        <v>483</v>
      </c>
      <c r="K44">
        <v>330000</v>
      </c>
      <c r="L44">
        <v>0</v>
      </c>
      <c r="M44">
        <v>330000</v>
      </c>
      <c r="N44">
        <v>0</v>
      </c>
      <c r="O44" t="s">
        <v>451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330000</v>
      </c>
      <c r="AC44">
        <v>330000</v>
      </c>
      <c r="AD44">
        <v>0</v>
      </c>
    </row>
    <row r="45" spans="1:30" x14ac:dyDescent="0.25">
      <c r="A45" t="s">
        <v>471</v>
      </c>
      <c r="B45" t="s">
        <v>472</v>
      </c>
      <c r="C45" t="s">
        <v>443</v>
      </c>
      <c r="D45" t="s">
        <v>460</v>
      </c>
      <c r="E45" t="str">
        <f t="shared" si="0"/>
        <v>210140670</v>
      </c>
      <c r="F45" t="s">
        <v>473</v>
      </c>
      <c r="G45" t="s">
        <v>474</v>
      </c>
      <c r="H45" t="s">
        <v>482</v>
      </c>
      <c r="I45" t="s">
        <v>484</v>
      </c>
      <c r="K45">
        <v>110000</v>
      </c>
      <c r="L45">
        <v>0</v>
      </c>
      <c r="M45">
        <v>110000</v>
      </c>
      <c r="N45">
        <v>0</v>
      </c>
      <c r="O45" t="s">
        <v>451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110000</v>
      </c>
      <c r="AC45">
        <v>110000</v>
      </c>
      <c r="AD45">
        <v>0</v>
      </c>
    </row>
    <row r="46" spans="1:30" x14ac:dyDescent="0.25">
      <c r="A46" t="s">
        <v>471</v>
      </c>
      <c r="B46" t="s">
        <v>472</v>
      </c>
      <c r="C46" t="s">
        <v>443</v>
      </c>
      <c r="D46" t="s">
        <v>460</v>
      </c>
      <c r="E46" t="str">
        <f t="shared" si="0"/>
        <v>210140670</v>
      </c>
      <c r="F46" t="s">
        <v>473</v>
      </c>
      <c r="G46" t="s">
        <v>474</v>
      </c>
      <c r="H46" t="s">
        <v>482</v>
      </c>
      <c r="I46" t="s">
        <v>463</v>
      </c>
      <c r="K46">
        <v>650000</v>
      </c>
      <c r="L46">
        <v>0</v>
      </c>
      <c r="M46">
        <v>650000</v>
      </c>
      <c r="N46">
        <v>0</v>
      </c>
      <c r="O46" t="s">
        <v>451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400000</v>
      </c>
      <c r="AC46">
        <v>400000</v>
      </c>
      <c r="AD46">
        <v>0</v>
      </c>
    </row>
    <row r="47" spans="1:30" x14ac:dyDescent="0.25">
      <c r="A47" t="s">
        <v>471</v>
      </c>
      <c r="B47" t="s">
        <v>472</v>
      </c>
      <c r="C47" t="s">
        <v>443</v>
      </c>
      <c r="D47" t="s">
        <v>460</v>
      </c>
      <c r="E47" t="str">
        <f t="shared" si="0"/>
        <v>210140670</v>
      </c>
      <c r="F47" t="s">
        <v>473</v>
      </c>
      <c r="G47" t="s">
        <v>474</v>
      </c>
      <c r="H47" t="s">
        <v>482</v>
      </c>
      <c r="I47" t="s">
        <v>486</v>
      </c>
      <c r="K47">
        <v>25000</v>
      </c>
      <c r="L47">
        <v>0</v>
      </c>
      <c r="M47">
        <v>25000</v>
      </c>
      <c r="N47">
        <v>0</v>
      </c>
      <c r="O47" t="s">
        <v>451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25000</v>
      </c>
      <c r="AC47">
        <v>25000</v>
      </c>
      <c r="AD47">
        <v>0</v>
      </c>
    </row>
    <row r="48" spans="1:30" x14ac:dyDescent="0.25">
      <c r="A48" t="s">
        <v>471</v>
      </c>
      <c r="B48" t="s">
        <v>472</v>
      </c>
      <c r="C48" t="s">
        <v>443</v>
      </c>
      <c r="D48" t="s">
        <v>460</v>
      </c>
      <c r="E48" t="str">
        <f t="shared" si="0"/>
        <v>210140670</v>
      </c>
      <c r="F48" t="s">
        <v>473</v>
      </c>
      <c r="G48" t="s">
        <v>474</v>
      </c>
      <c r="H48" t="s">
        <v>462</v>
      </c>
      <c r="I48" t="s">
        <v>483</v>
      </c>
      <c r="K48">
        <v>20000</v>
      </c>
      <c r="L48">
        <v>0</v>
      </c>
      <c r="M48">
        <v>20000</v>
      </c>
      <c r="N48">
        <v>0</v>
      </c>
      <c r="O48" t="s">
        <v>451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20000</v>
      </c>
      <c r="AC48">
        <v>20000</v>
      </c>
      <c r="AD48">
        <v>0</v>
      </c>
    </row>
    <row r="49" spans="1:30" x14ac:dyDescent="0.25">
      <c r="A49" t="s">
        <v>471</v>
      </c>
      <c r="B49" t="s">
        <v>472</v>
      </c>
      <c r="C49" t="s">
        <v>443</v>
      </c>
      <c r="D49" t="s">
        <v>460</v>
      </c>
      <c r="E49" t="str">
        <f t="shared" si="0"/>
        <v>210140670</v>
      </c>
      <c r="F49" t="s">
        <v>473</v>
      </c>
      <c r="G49" t="s">
        <v>474</v>
      </c>
      <c r="H49" t="s">
        <v>462</v>
      </c>
      <c r="I49" t="s">
        <v>488</v>
      </c>
      <c r="K49">
        <v>100000</v>
      </c>
      <c r="L49">
        <v>0</v>
      </c>
      <c r="M49">
        <v>100000</v>
      </c>
      <c r="N49">
        <v>0</v>
      </c>
      <c r="O49" t="s">
        <v>451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120000</v>
      </c>
      <c r="AC49">
        <v>120000</v>
      </c>
      <c r="AD49">
        <v>0</v>
      </c>
    </row>
    <row r="50" spans="1:30" x14ac:dyDescent="0.25">
      <c r="A50" t="s">
        <v>471</v>
      </c>
      <c r="B50" t="s">
        <v>472</v>
      </c>
      <c r="C50" t="s">
        <v>443</v>
      </c>
      <c r="D50" t="s">
        <v>460</v>
      </c>
      <c r="E50" t="str">
        <f t="shared" si="0"/>
        <v>210140670</v>
      </c>
      <c r="F50" t="s">
        <v>473</v>
      </c>
      <c r="G50" t="s">
        <v>474</v>
      </c>
      <c r="H50" t="s">
        <v>462</v>
      </c>
      <c r="I50" t="s">
        <v>489</v>
      </c>
      <c r="K50">
        <v>120000</v>
      </c>
      <c r="L50">
        <v>0</v>
      </c>
      <c r="M50">
        <v>120000</v>
      </c>
      <c r="N50">
        <v>0</v>
      </c>
      <c r="O50" t="s">
        <v>451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70000</v>
      </c>
      <c r="AC50">
        <v>70000</v>
      </c>
      <c r="AD50">
        <v>0</v>
      </c>
    </row>
    <row r="51" spans="1:30" x14ac:dyDescent="0.25">
      <c r="A51" t="s">
        <v>471</v>
      </c>
      <c r="B51" t="s">
        <v>472</v>
      </c>
      <c r="C51" t="s">
        <v>443</v>
      </c>
      <c r="D51" t="s">
        <v>460</v>
      </c>
      <c r="E51" t="str">
        <f t="shared" si="0"/>
        <v>210140670</v>
      </c>
      <c r="F51" t="s">
        <v>473</v>
      </c>
      <c r="G51" t="s">
        <v>474</v>
      </c>
      <c r="H51" t="s">
        <v>462</v>
      </c>
      <c r="I51" t="s">
        <v>960</v>
      </c>
      <c r="K51">
        <v>1280000</v>
      </c>
      <c r="L51">
        <v>0</v>
      </c>
      <c r="M51">
        <v>1280000</v>
      </c>
      <c r="N51">
        <v>0</v>
      </c>
      <c r="O51" t="s">
        <v>451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</row>
    <row r="52" spans="1:30" x14ac:dyDescent="0.25">
      <c r="A52" t="s">
        <v>471</v>
      </c>
      <c r="B52" t="s">
        <v>472</v>
      </c>
      <c r="C52" t="s">
        <v>443</v>
      </c>
      <c r="D52" t="s">
        <v>460</v>
      </c>
      <c r="E52" t="str">
        <f t="shared" si="0"/>
        <v>210140670</v>
      </c>
      <c r="F52" t="s">
        <v>473</v>
      </c>
      <c r="G52" t="s">
        <v>474</v>
      </c>
      <c r="H52" t="s">
        <v>462</v>
      </c>
      <c r="I52" t="s">
        <v>484</v>
      </c>
      <c r="K52">
        <v>838000</v>
      </c>
      <c r="L52">
        <v>0</v>
      </c>
      <c r="M52">
        <v>838000</v>
      </c>
      <c r="N52">
        <v>0</v>
      </c>
      <c r="O52" t="s">
        <v>451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838000</v>
      </c>
      <c r="AC52">
        <v>838000</v>
      </c>
      <c r="AD52">
        <v>0</v>
      </c>
    </row>
    <row r="53" spans="1:30" x14ac:dyDescent="0.25">
      <c r="A53" t="s">
        <v>471</v>
      </c>
      <c r="B53" t="s">
        <v>472</v>
      </c>
      <c r="C53" t="s">
        <v>443</v>
      </c>
      <c r="D53" t="s">
        <v>460</v>
      </c>
      <c r="E53" t="str">
        <f t="shared" si="0"/>
        <v>210140670</v>
      </c>
      <c r="F53" t="s">
        <v>473</v>
      </c>
      <c r="G53" t="s">
        <v>474</v>
      </c>
      <c r="H53" t="s">
        <v>462</v>
      </c>
      <c r="I53" t="s">
        <v>463</v>
      </c>
      <c r="K53">
        <v>297000</v>
      </c>
      <c r="L53">
        <v>0</v>
      </c>
      <c r="M53">
        <v>297000</v>
      </c>
      <c r="N53">
        <v>0</v>
      </c>
      <c r="O53" t="s">
        <v>451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297000</v>
      </c>
      <c r="AC53">
        <v>297000</v>
      </c>
      <c r="AD53">
        <v>0</v>
      </c>
    </row>
    <row r="54" spans="1:30" x14ac:dyDescent="0.25">
      <c r="A54" t="s">
        <v>471</v>
      </c>
      <c r="B54" t="s">
        <v>472</v>
      </c>
      <c r="C54" t="s">
        <v>443</v>
      </c>
      <c r="D54" t="s">
        <v>460</v>
      </c>
      <c r="E54" t="str">
        <f t="shared" si="0"/>
        <v>210140670</v>
      </c>
      <c r="F54" t="s">
        <v>473</v>
      </c>
      <c r="G54" t="s">
        <v>474</v>
      </c>
      <c r="H54" t="s">
        <v>462</v>
      </c>
      <c r="I54" t="s">
        <v>492</v>
      </c>
      <c r="K54">
        <v>46000</v>
      </c>
      <c r="L54">
        <v>0</v>
      </c>
      <c r="M54">
        <v>46000</v>
      </c>
      <c r="N54">
        <v>0</v>
      </c>
      <c r="O54" t="s">
        <v>451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46000</v>
      </c>
      <c r="AC54">
        <v>46000</v>
      </c>
      <c r="AD54">
        <v>0</v>
      </c>
    </row>
    <row r="55" spans="1:30" x14ac:dyDescent="0.25">
      <c r="A55" t="s">
        <v>471</v>
      </c>
      <c r="B55" t="s">
        <v>472</v>
      </c>
      <c r="C55" t="s">
        <v>443</v>
      </c>
      <c r="D55" t="s">
        <v>460</v>
      </c>
      <c r="E55" t="str">
        <f t="shared" si="0"/>
        <v>210140670</v>
      </c>
      <c r="F55" t="s">
        <v>473</v>
      </c>
      <c r="G55" t="s">
        <v>474</v>
      </c>
      <c r="H55" t="s">
        <v>462</v>
      </c>
      <c r="I55" t="s">
        <v>485</v>
      </c>
      <c r="K55">
        <v>48964</v>
      </c>
      <c r="L55">
        <v>0</v>
      </c>
      <c r="M55">
        <v>48964</v>
      </c>
      <c r="N55">
        <v>0</v>
      </c>
      <c r="O55" t="s">
        <v>451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48964</v>
      </c>
      <c r="AC55">
        <v>48964</v>
      </c>
      <c r="AD55">
        <v>0</v>
      </c>
    </row>
    <row r="56" spans="1:30" x14ac:dyDescent="0.25">
      <c r="A56" t="s">
        <v>471</v>
      </c>
      <c r="B56" t="s">
        <v>472</v>
      </c>
      <c r="C56" t="s">
        <v>443</v>
      </c>
      <c r="D56" t="s">
        <v>460</v>
      </c>
      <c r="E56" t="str">
        <f t="shared" si="0"/>
        <v>210140670</v>
      </c>
      <c r="F56" t="s">
        <v>473</v>
      </c>
      <c r="G56" t="s">
        <v>474</v>
      </c>
      <c r="H56" t="s">
        <v>462</v>
      </c>
      <c r="I56" t="s">
        <v>493</v>
      </c>
      <c r="K56">
        <v>1000000</v>
      </c>
      <c r="L56">
        <v>0</v>
      </c>
      <c r="M56">
        <v>1000000</v>
      </c>
      <c r="N56">
        <v>0</v>
      </c>
      <c r="O56" t="s">
        <v>451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1000000</v>
      </c>
      <c r="AC56">
        <v>1000000</v>
      </c>
      <c r="AD56">
        <v>0</v>
      </c>
    </row>
    <row r="57" spans="1:30" x14ac:dyDescent="0.25">
      <c r="A57" t="s">
        <v>471</v>
      </c>
      <c r="B57" t="s">
        <v>472</v>
      </c>
      <c r="C57" t="s">
        <v>443</v>
      </c>
      <c r="D57" t="s">
        <v>460</v>
      </c>
      <c r="E57" t="str">
        <f t="shared" si="0"/>
        <v>210140670</v>
      </c>
      <c r="F57" t="s">
        <v>473</v>
      </c>
      <c r="G57" t="s">
        <v>474</v>
      </c>
      <c r="H57" t="s">
        <v>462</v>
      </c>
      <c r="I57" t="s">
        <v>961</v>
      </c>
      <c r="K57">
        <v>265777</v>
      </c>
      <c r="L57">
        <v>0</v>
      </c>
      <c r="M57">
        <v>265777</v>
      </c>
      <c r="N57">
        <v>0</v>
      </c>
      <c r="O57" t="s">
        <v>451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</row>
    <row r="58" spans="1:30" x14ac:dyDescent="0.25">
      <c r="A58" t="s">
        <v>471</v>
      </c>
      <c r="B58" t="s">
        <v>472</v>
      </c>
      <c r="C58" t="s">
        <v>443</v>
      </c>
      <c r="D58" t="s">
        <v>460</v>
      </c>
      <c r="E58" t="str">
        <f t="shared" si="0"/>
        <v>210140670</v>
      </c>
      <c r="F58" t="s">
        <v>473</v>
      </c>
      <c r="G58" t="s">
        <v>474</v>
      </c>
      <c r="H58" t="s">
        <v>462</v>
      </c>
      <c r="I58" t="s">
        <v>486</v>
      </c>
      <c r="K58">
        <v>313059</v>
      </c>
      <c r="L58">
        <v>0</v>
      </c>
      <c r="M58">
        <v>313059</v>
      </c>
      <c r="N58">
        <v>0</v>
      </c>
      <c r="O58" t="s">
        <v>451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403136</v>
      </c>
      <c r="AC58">
        <v>403136</v>
      </c>
      <c r="AD58">
        <v>0</v>
      </c>
    </row>
    <row r="59" spans="1:30" x14ac:dyDescent="0.25">
      <c r="A59" t="s">
        <v>471</v>
      </c>
      <c r="B59" t="s">
        <v>472</v>
      </c>
      <c r="C59" t="s">
        <v>443</v>
      </c>
      <c r="D59" t="s">
        <v>460</v>
      </c>
      <c r="E59" t="str">
        <f t="shared" si="0"/>
        <v>210140670</v>
      </c>
      <c r="F59" t="s">
        <v>473</v>
      </c>
      <c r="G59" t="s">
        <v>474</v>
      </c>
      <c r="H59" t="s">
        <v>494</v>
      </c>
      <c r="I59" t="s">
        <v>489</v>
      </c>
      <c r="K59">
        <v>409100</v>
      </c>
      <c r="L59">
        <v>0</v>
      </c>
      <c r="M59">
        <v>409100</v>
      </c>
      <c r="N59">
        <v>0</v>
      </c>
      <c r="O59" t="s">
        <v>451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409100</v>
      </c>
      <c r="AC59">
        <v>409100</v>
      </c>
      <c r="AD59">
        <v>0</v>
      </c>
    </row>
    <row r="60" spans="1:30" x14ac:dyDescent="0.25">
      <c r="A60" t="s">
        <v>471</v>
      </c>
      <c r="B60" t="s">
        <v>472</v>
      </c>
      <c r="C60" t="s">
        <v>443</v>
      </c>
      <c r="D60" t="s">
        <v>460</v>
      </c>
      <c r="E60" t="str">
        <f t="shared" si="0"/>
        <v>210140670</v>
      </c>
      <c r="F60" t="s">
        <v>473</v>
      </c>
      <c r="G60" t="s">
        <v>474</v>
      </c>
      <c r="H60" t="s">
        <v>497</v>
      </c>
      <c r="I60" t="s">
        <v>498</v>
      </c>
      <c r="K60">
        <v>6000</v>
      </c>
      <c r="L60">
        <v>0</v>
      </c>
      <c r="M60">
        <v>6000</v>
      </c>
      <c r="N60">
        <v>0</v>
      </c>
      <c r="O60" t="s">
        <v>451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6000</v>
      </c>
      <c r="AC60">
        <v>6000</v>
      </c>
      <c r="AD60">
        <v>0</v>
      </c>
    </row>
    <row r="61" spans="1:30" x14ac:dyDescent="0.25">
      <c r="A61" t="s">
        <v>471</v>
      </c>
      <c r="B61" t="s">
        <v>472</v>
      </c>
      <c r="C61" t="s">
        <v>443</v>
      </c>
      <c r="D61" t="s">
        <v>460</v>
      </c>
      <c r="E61" t="str">
        <f t="shared" si="0"/>
        <v>210140670</v>
      </c>
      <c r="F61" t="s">
        <v>473</v>
      </c>
      <c r="G61" t="s">
        <v>474</v>
      </c>
      <c r="H61" t="s">
        <v>499</v>
      </c>
      <c r="I61" t="s">
        <v>498</v>
      </c>
      <c r="K61">
        <v>47500</v>
      </c>
      <c r="L61">
        <v>0</v>
      </c>
      <c r="M61">
        <v>47500</v>
      </c>
      <c r="N61">
        <v>0</v>
      </c>
      <c r="O61" t="s">
        <v>451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47500</v>
      </c>
      <c r="AC61">
        <v>47500</v>
      </c>
      <c r="AD61">
        <v>0</v>
      </c>
    </row>
    <row r="62" spans="1:30" x14ac:dyDescent="0.25">
      <c r="A62" t="s">
        <v>471</v>
      </c>
      <c r="B62" t="s">
        <v>472</v>
      </c>
      <c r="C62" t="s">
        <v>443</v>
      </c>
      <c r="D62" t="s">
        <v>460</v>
      </c>
      <c r="E62" t="str">
        <f t="shared" si="0"/>
        <v>210140670</v>
      </c>
      <c r="F62" t="s">
        <v>473</v>
      </c>
      <c r="G62" t="s">
        <v>474</v>
      </c>
      <c r="H62" t="s">
        <v>500</v>
      </c>
      <c r="I62" t="s">
        <v>501</v>
      </c>
      <c r="K62">
        <v>5000</v>
      </c>
      <c r="L62">
        <v>0</v>
      </c>
      <c r="M62">
        <v>5000</v>
      </c>
      <c r="N62">
        <v>0</v>
      </c>
      <c r="O62" t="s">
        <v>451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5000</v>
      </c>
      <c r="AC62">
        <v>5000</v>
      </c>
      <c r="AD62">
        <v>0</v>
      </c>
    </row>
    <row r="63" spans="1:30" x14ac:dyDescent="0.25">
      <c r="A63" t="s">
        <v>471</v>
      </c>
      <c r="B63" t="s">
        <v>472</v>
      </c>
      <c r="C63" t="s">
        <v>443</v>
      </c>
      <c r="D63" t="s">
        <v>460</v>
      </c>
      <c r="E63" t="str">
        <f t="shared" si="0"/>
        <v>210140670</v>
      </c>
      <c r="F63" t="s">
        <v>473</v>
      </c>
      <c r="G63" t="s">
        <v>474</v>
      </c>
      <c r="H63" t="s">
        <v>500</v>
      </c>
      <c r="I63" t="s">
        <v>502</v>
      </c>
      <c r="K63">
        <v>280000</v>
      </c>
      <c r="L63">
        <v>0</v>
      </c>
      <c r="M63">
        <v>280000</v>
      </c>
      <c r="N63">
        <v>0</v>
      </c>
      <c r="O63" t="s">
        <v>451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280000</v>
      </c>
      <c r="AC63">
        <v>280000</v>
      </c>
      <c r="AD63">
        <v>0</v>
      </c>
    </row>
    <row r="64" spans="1:30" x14ac:dyDescent="0.25">
      <c r="A64" t="s">
        <v>471</v>
      </c>
      <c r="B64" t="s">
        <v>472</v>
      </c>
      <c r="C64" t="s">
        <v>443</v>
      </c>
      <c r="D64" t="s">
        <v>460</v>
      </c>
      <c r="E64" t="str">
        <f t="shared" si="0"/>
        <v>410116550</v>
      </c>
      <c r="F64" t="s">
        <v>490</v>
      </c>
      <c r="G64" t="s">
        <v>491</v>
      </c>
      <c r="H64" t="s">
        <v>462</v>
      </c>
      <c r="I64" t="s">
        <v>484</v>
      </c>
      <c r="K64">
        <v>17500</v>
      </c>
      <c r="L64">
        <v>0</v>
      </c>
      <c r="M64">
        <v>17500</v>
      </c>
      <c r="N64">
        <v>0</v>
      </c>
      <c r="O64" t="s">
        <v>451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17500</v>
      </c>
      <c r="AC64">
        <v>17500</v>
      </c>
      <c r="AD64">
        <v>0</v>
      </c>
    </row>
    <row r="65" spans="1:30" x14ac:dyDescent="0.25">
      <c r="A65" t="s">
        <v>471</v>
      </c>
      <c r="B65" t="s">
        <v>472</v>
      </c>
      <c r="C65" t="s">
        <v>443</v>
      </c>
      <c r="D65" t="s">
        <v>460</v>
      </c>
      <c r="E65" t="str">
        <f t="shared" si="0"/>
        <v>410116550</v>
      </c>
      <c r="F65" t="s">
        <v>490</v>
      </c>
      <c r="G65" t="s">
        <v>491</v>
      </c>
      <c r="H65" t="s">
        <v>462</v>
      </c>
      <c r="I65" t="s">
        <v>463</v>
      </c>
      <c r="K65">
        <v>679800</v>
      </c>
      <c r="L65">
        <v>0</v>
      </c>
      <c r="M65">
        <v>679800</v>
      </c>
      <c r="N65">
        <v>0</v>
      </c>
      <c r="O65" t="s">
        <v>451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679800</v>
      </c>
      <c r="AC65">
        <v>679800</v>
      </c>
      <c r="AD65">
        <v>0</v>
      </c>
    </row>
    <row r="66" spans="1:30" x14ac:dyDescent="0.25">
      <c r="A66" t="s">
        <v>471</v>
      </c>
      <c r="B66" t="s">
        <v>472</v>
      </c>
      <c r="C66" t="s">
        <v>443</v>
      </c>
      <c r="D66" t="s">
        <v>460</v>
      </c>
      <c r="E66" t="str">
        <f t="shared" si="0"/>
        <v>410116550</v>
      </c>
      <c r="F66" t="s">
        <v>490</v>
      </c>
      <c r="G66" t="s">
        <v>491</v>
      </c>
      <c r="H66" t="s">
        <v>494</v>
      </c>
      <c r="I66" t="s">
        <v>489</v>
      </c>
      <c r="K66">
        <v>149200</v>
      </c>
      <c r="L66">
        <v>0</v>
      </c>
      <c r="M66">
        <v>149200</v>
      </c>
      <c r="N66">
        <v>0</v>
      </c>
      <c r="O66" t="s">
        <v>451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153600</v>
      </c>
      <c r="AC66">
        <v>153600</v>
      </c>
      <c r="AD66">
        <v>0</v>
      </c>
    </row>
    <row r="67" spans="1:30" x14ac:dyDescent="0.25">
      <c r="A67" t="s">
        <v>471</v>
      </c>
      <c r="B67" t="s">
        <v>472</v>
      </c>
      <c r="C67" t="s">
        <v>443</v>
      </c>
      <c r="D67" t="s">
        <v>460</v>
      </c>
      <c r="E67" t="str">
        <f t="shared" si="0"/>
        <v>410116550</v>
      </c>
      <c r="F67" t="s">
        <v>490</v>
      </c>
      <c r="G67" t="s">
        <v>491</v>
      </c>
      <c r="H67" t="s">
        <v>497</v>
      </c>
      <c r="I67" t="s">
        <v>498</v>
      </c>
      <c r="K67">
        <v>603700</v>
      </c>
      <c r="L67">
        <v>0</v>
      </c>
      <c r="M67">
        <v>603700</v>
      </c>
      <c r="N67">
        <v>0</v>
      </c>
      <c r="O67" t="s">
        <v>451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603700</v>
      </c>
      <c r="AC67">
        <v>603700</v>
      </c>
      <c r="AD67">
        <v>0</v>
      </c>
    </row>
    <row r="68" spans="1:30" x14ac:dyDescent="0.25">
      <c r="A68" t="s">
        <v>471</v>
      </c>
      <c r="B68" t="s">
        <v>472</v>
      </c>
      <c r="C68" t="s">
        <v>443</v>
      </c>
      <c r="D68" t="s">
        <v>460</v>
      </c>
      <c r="E68" t="str">
        <f t="shared" si="0"/>
        <v>1609R3268</v>
      </c>
      <c r="F68" t="s">
        <v>962</v>
      </c>
      <c r="G68" t="s">
        <v>963</v>
      </c>
      <c r="H68" t="s">
        <v>495</v>
      </c>
      <c r="I68" t="s">
        <v>485</v>
      </c>
      <c r="J68" t="s">
        <v>964</v>
      </c>
      <c r="K68">
        <v>193763000</v>
      </c>
      <c r="L68">
        <v>191825414</v>
      </c>
      <c r="M68">
        <v>1937586</v>
      </c>
      <c r="N68">
        <v>0</v>
      </c>
      <c r="O68" t="s">
        <v>503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153333350</v>
      </c>
      <c r="AC68">
        <v>0</v>
      </c>
      <c r="AD68">
        <v>0</v>
      </c>
    </row>
    <row r="69" spans="1:30" x14ac:dyDescent="0.25">
      <c r="A69" t="s">
        <v>471</v>
      </c>
      <c r="B69" t="s">
        <v>472</v>
      </c>
      <c r="C69" t="s">
        <v>443</v>
      </c>
      <c r="D69" t="s">
        <v>460</v>
      </c>
      <c r="E69" t="str">
        <f t="shared" si="0"/>
        <v>1609R3268</v>
      </c>
      <c r="F69" t="s">
        <v>962</v>
      </c>
      <c r="G69" t="s">
        <v>963</v>
      </c>
      <c r="H69" t="s">
        <v>495</v>
      </c>
      <c r="I69" t="s">
        <v>485</v>
      </c>
      <c r="J69" t="s">
        <v>965</v>
      </c>
      <c r="K69">
        <v>80681400</v>
      </c>
      <c r="L69">
        <v>79874586</v>
      </c>
      <c r="M69">
        <v>806814</v>
      </c>
      <c r="N69">
        <v>0</v>
      </c>
      <c r="O69" t="s">
        <v>503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153333350</v>
      </c>
      <c r="AC69">
        <v>0</v>
      </c>
      <c r="AD69">
        <v>0</v>
      </c>
    </row>
    <row r="70" spans="1:30" x14ac:dyDescent="0.25">
      <c r="A70" t="s">
        <v>471</v>
      </c>
      <c r="B70" t="s">
        <v>472</v>
      </c>
      <c r="C70" t="s">
        <v>443</v>
      </c>
      <c r="D70" t="s">
        <v>460</v>
      </c>
      <c r="E70" t="str">
        <f t="shared" si="0"/>
        <v>72J153360</v>
      </c>
      <c r="F70" t="s">
        <v>966</v>
      </c>
      <c r="G70" t="s">
        <v>967</v>
      </c>
      <c r="H70" t="s">
        <v>495</v>
      </c>
      <c r="I70" t="s">
        <v>496</v>
      </c>
      <c r="J70" t="s">
        <v>968</v>
      </c>
      <c r="K70">
        <v>8838253.3399999999</v>
      </c>
      <c r="L70">
        <v>0</v>
      </c>
      <c r="M70">
        <v>8838253.3399999999</v>
      </c>
      <c r="N70">
        <v>0</v>
      </c>
      <c r="O70" t="s">
        <v>451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</row>
    <row r="71" spans="1:30" x14ac:dyDescent="0.25">
      <c r="A71" t="s">
        <v>471</v>
      </c>
      <c r="B71" t="s">
        <v>472</v>
      </c>
      <c r="C71" t="s">
        <v>443</v>
      </c>
      <c r="D71" t="s">
        <v>460</v>
      </c>
      <c r="E71" t="str">
        <f t="shared" si="0"/>
        <v>15022068И</v>
      </c>
      <c r="F71" t="s">
        <v>969</v>
      </c>
      <c r="G71" t="s">
        <v>970</v>
      </c>
      <c r="H71" t="s">
        <v>495</v>
      </c>
      <c r="I71" t="s">
        <v>496</v>
      </c>
      <c r="J71" t="s">
        <v>971</v>
      </c>
      <c r="K71">
        <v>4979200</v>
      </c>
      <c r="L71">
        <v>0</v>
      </c>
      <c r="M71">
        <v>4979200</v>
      </c>
      <c r="N71">
        <v>0</v>
      </c>
      <c r="O71" t="s">
        <v>451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</row>
    <row r="72" spans="1:30" x14ac:dyDescent="0.25">
      <c r="A72" t="s">
        <v>471</v>
      </c>
      <c r="B72" t="s">
        <v>472</v>
      </c>
      <c r="C72" t="s">
        <v>443</v>
      </c>
      <c r="D72" t="s">
        <v>460</v>
      </c>
      <c r="E72" t="str">
        <f t="shared" si="0"/>
        <v>72J153360</v>
      </c>
      <c r="F72" t="s">
        <v>966</v>
      </c>
      <c r="G72" t="s">
        <v>967</v>
      </c>
      <c r="H72" t="s">
        <v>495</v>
      </c>
      <c r="I72" t="s">
        <v>496</v>
      </c>
      <c r="J72" t="s">
        <v>972</v>
      </c>
      <c r="K72">
        <v>11483120.359999999</v>
      </c>
      <c r="L72">
        <v>0</v>
      </c>
      <c r="M72">
        <v>11483120.359999999</v>
      </c>
      <c r="N72">
        <v>0</v>
      </c>
      <c r="O72" t="s">
        <v>451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</row>
    <row r="73" spans="1:30" x14ac:dyDescent="0.25">
      <c r="A73" t="s">
        <v>471</v>
      </c>
      <c r="B73" t="s">
        <v>472</v>
      </c>
      <c r="C73" t="s">
        <v>443</v>
      </c>
      <c r="D73" t="s">
        <v>460</v>
      </c>
      <c r="E73" t="str">
        <f t="shared" si="0"/>
        <v>72J153360</v>
      </c>
      <c r="F73" t="s">
        <v>966</v>
      </c>
      <c r="G73" t="s">
        <v>967</v>
      </c>
      <c r="H73" t="s">
        <v>495</v>
      </c>
      <c r="I73" t="s">
        <v>496</v>
      </c>
      <c r="J73" t="s">
        <v>973</v>
      </c>
      <c r="K73">
        <v>3061695.01</v>
      </c>
      <c r="L73">
        <v>0</v>
      </c>
      <c r="M73">
        <v>3061695.01</v>
      </c>
      <c r="N73">
        <v>0</v>
      </c>
      <c r="O73" t="s">
        <v>451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</row>
    <row r="74" spans="1:30" x14ac:dyDescent="0.25">
      <c r="A74" t="s">
        <v>38</v>
      </c>
      <c r="B74" t="s">
        <v>517</v>
      </c>
      <c r="C74" t="s">
        <v>443</v>
      </c>
      <c r="D74" t="s">
        <v>460</v>
      </c>
      <c r="E74" t="str">
        <f t="shared" si="0"/>
        <v/>
      </c>
      <c r="K74">
        <v>1040000</v>
      </c>
      <c r="L74">
        <v>0</v>
      </c>
      <c r="M74">
        <v>1040000</v>
      </c>
      <c r="N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</row>
    <row r="75" spans="1:30" x14ac:dyDescent="0.25">
      <c r="A75" t="s">
        <v>632</v>
      </c>
      <c r="B75" t="s">
        <v>517</v>
      </c>
      <c r="C75" t="s">
        <v>443</v>
      </c>
      <c r="D75" t="s">
        <v>460</v>
      </c>
      <c r="E75" t="str">
        <f t="shared" ref="E75:E138" si="1">MID(F75,2,666)</f>
        <v/>
      </c>
      <c r="K75">
        <v>1040000</v>
      </c>
      <c r="L75">
        <v>0</v>
      </c>
      <c r="M75">
        <v>1040000</v>
      </c>
      <c r="N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</row>
    <row r="76" spans="1:30" x14ac:dyDescent="0.25">
      <c r="A76" t="s">
        <v>632</v>
      </c>
      <c r="B76" t="s">
        <v>517</v>
      </c>
      <c r="C76" t="s">
        <v>443</v>
      </c>
      <c r="D76" t="s">
        <v>460</v>
      </c>
      <c r="E76" t="str">
        <f t="shared" si="1"/>
        <v>910402390</v>
      </c>
      <c r="F76" t="s">
        <v>974</v>
      </c>
      <c r="G76" t="s">
        <v>975</v>
      </c>
      <c r="H76" t="s">
        <v>584</v>
      </c>
      <c r="I76" t="s">
        <v>453</v>
      </c>
      <c r="J76" t="s">
        <v>976</v>
      </c>
      <c r="K76">
        <v>1040000</v>
      </c>
      <c r="L76">
        <v>0</v>
      </c>
      <c r="M76">
        <v>1040000</v>
      </c>
      <c r="N76">
        <v>0</v>
      </c>
      <c r="O76" t="s">
        <v>451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</row>
    <row r="77" spans="1:30" x14ac:dyDescent="0.25">
      <c r="A77" t="s">
        <v>38</v>
      </c>
      <c r="B77" t="s">
        <v>522</v>
      </c>
      <c r="C77" t="s">
        <v>443</v>
      </c>
      <c r="D77" t="s">
        <v>460</v>
      </c>
      <c r="E77" t="str">
        <f t="shared" si="1"/>
        <v/>
      </c>
      <c r="K77">
        <v>1130000</v>
      </c>
      <c r="L77">
        <v>0</v>
      </c>
      <c r="M77">
        <v>1130000</v>
      </c>
      <c r="N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</row>
    <row r="78" spans="1:30" x14ac:dyDescent="0.25">
      <c r="A78" t="s">
        <v>523</v>
      </c>
      <c r="B78" t="s">
        <v>522</v>
      </c>
      <c r="C78" t="s">
        <v>443</v>
      </c>
      <c r="D78" t="s">
        <v>460</v>
      </c>
      <c r="E78" t="str">
        <f t="shared" si="1"/>
        <v/>
      </c>
      <c r="K78">
        <v>1130000</v>
      </c>
      <c r="L78">
        <v>0</v>
      </c>
      <c r="M78">
        <v>1130000</v>
      </c>
      <c r="N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</row>
    <row r="79" spans="1:30" x14ac:dyDescent="0.25">
      <c r="A79" t="s">
        <v>523</v>
      </c>
      <c r="B79" t="s">
        <v>522</v>
      </c>
      <c r="C79" t="s">
        <v>443</v>
      </c>
      <c r="D79" t="s">
        <v>460</v>
      </c>
      <c r="E79" t="str">
        <f t="shared" si="1"/>
        <v>910402390</v>
      </c>
      <c r="F79" t="s">
        <v>974</v>
      </c>
      <c r="G79" t="s">
        <v>975</v>
      </c>
      <c r="H79" t="s">
        <v>584</v>
      </c>
      <c r="I79" t="s">
        <v>453</v>
      </c>
      <c r="J79" t="s">
        <v>976</v>
      </c>
      <c r="K79">
        <v>1130000</v>
      </c>
      <c r="L79">
        <v>0</v>
      </c>
      <c r="M79">
        <v>1130000</v>
      </c>
      <c r="N79">
        <v>0</v>
      </c>
      <c r="O79" t="s">
        <v>451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</row>
    <row r="80" spans="1:30" x14ac:dyDescent="0.25">
      <c r="A80" t="s">
        <v>38</v>
      </c>
      <c r="B80" t="s">
        <v>526</v>
      </c>
      <c r="C80" t="s">
        <v>443</v>
      </c>
      <c r="D80" t="s">
        <v>460</v>
      </c>
      <c r="E80" t="str">
        <f t="shared" si="1"/>
        <v/>
      </c>
      <c r="K80">
        <v>1380000</v>
      </c>
      <c r="L80">
        <v>0</v>
      </c>
      <c r="M80">
        <v>1380000</v>
      </c>
      <c r="N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353535353.54000002</v>
      </c>
    </row>
    <row r="81" spans="1:30" x14ac:dyDescent="0.25">
      <c r="A81" t="s">
        <v>587</v>
      </c>
      <c r="B81" t="s">
        <v>526</v>
      </c>
      <c r="C81" t="s">
        <v>443</v>
      </c>
      <c r="D81" t="s">
        <v>460</v>
      </c>
      <c r="E81" t="str">
        <f t="shared" si="1"/>
        <v/>
      </c>
      <c r="K81">
        <v>1380000</v>
      </c>
      <c r="L81">
        <v>0</v>
      </c>
      <c r="M81">
        <v>1380000</v>
      </c>
      <c r="N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-353535353.54000002</v>
      </c>
    </row>
    <row r="82" spans="1:30" x14ac:dyDescent="0.25">
      <c r="A82" t="s">
        <v>587</v>
      </c>
      <c r="B82" t="s">
        <v>526</v>
      </c>
      <c r="C82" t="s">
        <v>443</v>
      </c>
      <c r="D82" t="s">
        <v>460</v>
      </c>
      <c r="E82" t="str">
        <f t="shared" si="1"/>
        <v>910402390</v>
      </c>
      <c r="F82" t="s">
        <v>974</v>
      </c>
      <c r="G82" t="s">
        <v>975</v>
      </c>
      <c r="H82" t="s">
        <v>584</v>
      </c>
      <c r="I82" t="s">
        <v>453</v>
      </c>
      <c r="J82" t="s">
        <v>976</v>
      </c>
      <c r="K82">
        <v>1380000</v>
      </c>
      <c r="L82">
        <v>0</v>
      </c>
      <c r="M82">
        <v>1380000</v>
      </c>
      <c r="N82">
        <v>0</v>
      </c>
      <c r="O82" t="s">
        <v>451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</row>
    <row r="83" spans="1:30" x14ac:dyDescent="0.25">
      <c r="A83" t="s">
        <v>38</v>
      </c>
      <c r="B83" t="s">
        <v>528</v>
      </c>
      <c r="C83" t="s">
        <v>443</v>
      </c>
      <c r="D83" t="s">
        <v>460</v>
      </c>
      <c r="E83" t="str">
        <f t="shared" si="1"/>
        <v/>
      </c>
      <c r="K83">
        <v>1443000</v>
      </c>
      <c r="L83">
        <v>0</v>
      </c>
      <c r="M83">
        <v>1443000</v>
      </c>
      <c r="N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</row>
    <row r="84" spans="1:30" x14ac:dyDescent="0.25">
      <c r="A84" t="s">
        <v>529</v>
      </c>
      <c r="B84" t="s">
        <v>528</v>
      </c>
      <c r="C84" t="s">
        <v>443</v>
      </c>
      <c r="D84" t="s">
        <v>460</v>
      </c>
      <c r="E84" t="str">
        <f t="shared" si="1"/>
        <v/>
      </c>
      <c r="K84">
        <v>1443000</v>
      </c>
      <c r="L84">
        <v>0</v>
      </c>
      <c r="M84">
        <v>1443000</v>
      </c>
      <c r="N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</row>
    <row r="85" spans="1:30" x14ac:dyDescent="0.25">
      <c r="A85" t="s">
        <v>529</v>
      </c>
      <c r="B85" t="s">
        <v>528</v>
      </c>
      <c r="C85" t="s">
        <v>443</v>
      </c>
      <c r="D85" t="s">
        <v>460</v>
      </c>
      <c r="E85" t="str">
        <f t="shared" si="1"/>
        <v>910402390</v>
      </c>
      <c r="F85" t="s">
        <v>974</v>
      </c>
      <c r="G85" t="s">
        <v>975</v>
      </c>
      <c r="H85" t="s">
        <v>584</v>
      </c>
      <c r="I85" t="s">
        <v>453</v>
      </c>
      <c r="J85" t="s">
        <v>976</v>
      </c>
      <c r="K85">
        <v>1443000</v>
      </c>
      <c r="L85">
        <v>0</v>
      </c>
      <c r="M85">
        <v>1443000</v>
      </c>
      <c r="N85">
        <v>0</v>
      </c>
      <c r="O85" t="s">
        <v>451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</row>
    <row r="86" spans="1:30" x14ac:dyDescent="0.25">
      <c r="A86" t="s">
        <v>38</v>
      </c>
      <c r="B86" t="s">
        <v>530</v>
      </c>
      <c r="C86" t="s">
        <v>443</v>
      </c>
      <c r="D86" t="s">
        <v>460</v>
      </c>
      <c r="E86" t="str">
        <f t="shared" si="1"/>
        <v/>
      </c>
      <c r="K86">
        <v>1152000</v>
      </c>
      <c r="L86">
        <v>0</v>
      </c>
      <c r="M86">
        <v>1152000</v>
      </c>
      <c r="N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</row>
    <row r="87" spans="1:30" x14ac:dyDescent="0.25">
      <c r="A87" t="s">
        <v>531</v>
      </c>
      <c r="B87" t="s">
        <v>530</v>
      </c>
      <c r="C87" t="s">
        <v>443</v>
      </c>
      <c r="D87" t="s">
        <v>460</v>
      </c>
      <c r="E87" t="str">
        <f t="shared" si="1"/>
        <v/>
      </c>
      <c r="K87">
        <v>1152000</v>
      </c>
      <c r="L87">
        <v>0</v>
      </c>
      <c r="M87">
        <v>1152000</v>
      </c>
      <c r="N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</row>
    <row r="88" spans="1:30" x14ac:dyDescent="0.25">
      <c r="A88" t="s">
        <v>531</v>
      </c>
      <c r="B88" t="s">
        <v>530</v>
      </c>
      <c r="C88" t="s">
        <v>443</v>
      </c>
      <c r="D88" t="s">
        <v>460</v>
      </c>
      <c r="E88" t="str">
        <f t="shared" si="1"/>
        <v>910402390</v>
      </c>
      <c r="F88" t="s">
        <v>974</v>
      </c>
      <c r="G88" t="s">
        <v>975</v>
      </c>
      <c r="H88" t="s">
        <v>584</v>
      </c>
      <c r="I88" t="s">
        <v>453</v>
      </c>
      <c r="J88" t="s">
        <v>976</v>
      </c>
      <c r="K88">
        <v>1152000</v>
      </c>
      <c r="L88">
        <v>0</v>
      </c>
      <c r="M88">
        <v>1152000</v>
      </c>
      <c r="N88">
        <v>0</v>
      </c>
      <c r="O88" t="s">
        <v>451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</row>
    <row r="89" spans="1:30" x14ac:dyDescent="0.25">
      <c r="A89" t="s">
        <v>38</v>
      </c>
      <c r="B89" t="s">
        <v>532</v>
      </c>
      <c r="C89" t="s">
        <v>443</v>
      </c>
      <c r="D89" t="s">
        <v>460</v>
      </c>
      <c r="E89" t="str">
        <f t="shared" si="1"/>
        <v/>
      </c>
      <c r="K89">
        <v>1568000</v>
      </c>
      <c r="L89">
        <v>0</v>
      </c>
      <c r="M89">
        <v>1568000</v>
      </c>
      <c r="N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</row>
    <row r="90" spans="1:30" x14ac:dyDescent="0.25">
      <c r="A90" t="s">
        <v>646</v>
      </c>
      <c r="B90" t="s">
        <v>532</v>
      </c>
      <c r="C90" t="s">
        <v>443</v>
      </c>
      <c r="D90" t="s">
        <v>460</v>
      </c>
      <c r="E90" t="str">
        <f t="shared" si="1"/>
        <v/>
      </c>
      <c r="K90">
        <v>1568000</v>
      </c>
      <c r="L90">
        <v>0</v>
      </c>
      <c r="M90">
        <v>1568000</v>
      </c>
      <c r="N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</row>
    <row r="91" spans="1:30" x14ac:dyDescent="0.25">
      <c r="A91" t="s">
        <v>646</v>
      </c>
      <c r="B91" t="s">
        <v>532</v>
      </c>
      <c r="C91" t="s">
        <v>443</v>
      </c>
      <c r="D91" t="s">
        <v>460</v>
      </c>
      <c r="E91" t="str">
        <f t="shared" si="1"/>
        <v>910402390</v>
      </c>
      <c r="F91" t="s">
        <v>974</v>
      </c>
      <c r="G91" t="s">
        <v>975</v>
      </c>
      <c r="H91" t="s">
        <v>584</v>
      </c>
      <c r="I91" t="s">
        <v>453</v>
      </c>
      <c r="J91" t="s">
        <v>976</v>
      </c>
      <c r="K91">
        <v>1568000</v>
      </c>
      <c r="L91">
        <v>0</v>
      </c>
      <c r="M91">
        <v>1568000</v>
      </c>
      <c r="N91">
        <v>0</v>
      </c>
      <c r="O91" t="s">
        <v>451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</row>
    <row r="92" spans="1:30" x14ac:dyDescent="0.25">
      <c r="A92" t="s">
        <v>38</v>
      </c>
      <c r="B92" t="s">
        <v>588</v>
      </c>
      <c r="C92" t="s">
        <v>443</v>
      </c>
      <c r="D92" t="s">
        <v>460</v>
      </c>
      <c r="E92" t="str">
        <f t="shared" si="1"/>
        <v/>
      </c>
      <c r="K92">
        <v>1071000</v>
      </c>
      <c r="L92">
        <v>0</v>
      </c>
      <c r="M92">
        <v>1071000</v>
      </c>
      <c r="N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</row>
    <row r="93" spans="1:30" x14ac:dyDescent="0.25">
      <c r="A93" t="s">
        <v>977</v>
      </c>
      <c r="B93" t="s">
        <v>588</v>
      </c>
      <c r="C93" t="s">
        <v>443</v>
      </c>
      <c r="D93" t="s">
        <v>460</v>
      </c>
      <c r="E93" t="str">
        <f t="shared" si="1"/>
        <v/>
      </c>
      <c r="K93">
        <v>1071000</v>
      </c>
      <c r="L93">
        <v>0</v>
      </c>
      <c r="M93">
        <v>1071000</v>
      </c>
      <c r="N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</row>
    <row r="94" spans="1:30" x14ac:dyDescent="0.25">
      <c r="A94" t="s">
        <v>977</v>
      </c>
      <c r="B94" t="s">
        <v>588</v>
      </c>
      <c r="C94" t="s">
        <v>443</v>
      </c>
      <c r="D94" t="s">
        <v>460</v>
      </c>
      <c r="E94" t="str">
        <f t="shared" si="1"/>
        <v>910402390</v>
      </c>
      <c r="F94" t="s">
        <v>974</v>
      </c>
      <c r="G94" t="s">
        <v>975</v>
      </c>
      <c r="H94" t="s">
        <v>584</v>
      </c>
      <c r="I94" t="s">
        <v>453</v>
      </c>
      <c r="J94" t="s">
        <v>976</v>
      </c>
      <c r="K94">
        <v>1071000</v>
      </c>
      <c r="L94">
        <v>0</v>
      </c>
      <c r="M94">
        <v>1071000</v>
      </c>
      <c r="N94">
        <v>0</v>
      </c>
      <c r="O94" t="s">
        <v>451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</row>
    <row r="95" spans="1:30" x14ac:dyDescent="0.25">
      <c r="A95" t="s">
        <v>38</v>
      </c>
      <c r="B95" t="s">
        <v>590</v>
      </c>
      <c r="C95" t="s">
        <v>443</v>
      </c>
      <c r="D95" t="s">
        <v>460</v>
      </c>
      <c r="E95" t="str">
        <f t="shared" si="1"/>
        <v/>
      </c>
      <c r="K95">
        <v>1215000</v>
      </c>
      <c r="L95">
        <v>0</v>
      </c>
      <c r="M95">
        <v>1215000</v>
      </c>
      <c r="N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</row>
    <row r="96" spans="1:30" x14ac:dyDescent="0.25">
      <c r="A96" t="s">
        <v>591</v>
      </c>
      <c r="B96" t="s">
        <v>590</v>
      </c>
      <c r="C96" t="s">
        <v>443</v>
      </c>
      <c r="D96" t="s">
        <v>460</v>
      </c>
      <c r="E96" t="str">
        <f t="shared" si="1"/>
        <v/>
      </c>
      <c r="K96">
        <v>1215000</v>
      </c>
      <c r="L96">
        <v>0</v>
      </c>
      <c r="M96">
        <v>1215000</v>
      </c>
      <c r="N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</row>
    <row r="97" spans="1:30" x14ac:dyDescent="0.25">
      <c r="A97" t="s">
        <v>591</v>
      </c>
      <c r="B97" t="s">
        <v>590</v>
      </c>
      <c r="C97" t="s">
        <v>443</v>
      </c>
      <c r="D97" t="s">
        <v>460</v>
      </c>
      <c r="E97" t="str">
        <f t="shared" si="1"/>
        <v>910402390</v>
      </c>
      <c r="F97" t="s">
        <v>974</v>
      </c>
      <c r="G97" t="s">
        <v>975</v>
      </c>
      <c r="H97" t="s">
        <v>584</v>
      </c>
      <c r="I97" t="s">
        <v>453</v>
      </c>
      <c r="J97" t="s">
        <v>976</v>
      </c>
      <c r="K97">
        <v>1215000</v>
      </c>
      <c r="L97">
        <v>0</v>
      </c>
      <c r="M97">
        <v>1215000</v>
      </c>
      <c r="N97">
        <v>0</v>
      </c>
      <c r="O97" t="s">
        <v>451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</row>
    <row r="98" spans="1:30" x14ac:dyDescent="0.25">
      <c r="A98" t="s">
        <v>38</v>
      </c>
      <c r="B98" t="s">
        <v>534</v>
      </c>
      <c r="C98" t="s">
        <v>443</v>
      </c>
      <c r="D98" t="s">
        <v>460</v>
      </c>
      <c r="E98" t="str">
        <f t="shared" si="1"/>
        <v/>
      </c>
      <c r="K98">
        <v>1012000</v>
      </c>
      <c r="L98">
        <v>0</v>
      </c>
      <c r="M98">
        <v>1012000</v>
      </c>
      <c r="N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</row>
    <row r="99" spans="1:30" x14ac:dyDescent="0.25">
      <c r="A99" t="s">
        <v>535</v>
      </c>
      <c r="B99" t="s">
        <v>534</v>
      </c>
      <c r="C99" t="s">
        <v>443</v>
      </c>
      <c r="D99" t="s">
        <v>460</v>
      </c>
      <c r="E99" t="str">
        <f t="shared" si="1"/>
        <v/>
      </c>
      <c r="K99">
        <v>1012000</v>
      </c>
      <c r="L99">
        <v>0</v>
      </c>
      <c r="M99">
        <v>1012000</v>
      </c>
      <c r="N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</row>
    <row r="100" spans="1:30" x14ac:dyDescent="0.25">
      <c r="A100" t="s">
        <v>535</v>
      </c>
      <c r="B100" t="s">
        <v>534</v>
      </c>
      <c r="C100" t="s">
        <v>443</v>
      </c>
      <c r="D100" t="s">
        <v>460</v>
      </c>
      <c r="E100" t="str">
        <f t="shared" si="1"/>
        <v>910402390</v>
      </c>
      <c r="F100" t="s">
        <v>974</v>
      </c>
      <c r="G100" t="s">
        <v>975</v>
      </c>
      <c r="H100" t="s">
        <v>584</v>
      </c>
      <c r="I100" t="s">
        <v>453</v>
      </c>
      <c r="J100" t="s">
        <v>976</v>
      </c>
      <c r="K100">
        <v>1012000</v>
      </c>
      <c r="L100">
        <v>0</v>
      </c>
      <c r="M100">
        <v>1012000</v>
      </c>
      <c r="N100">
        <v>0</v>
      </c>
      <c r="O100" t="s">
        <v>451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</row>
    <row r="101" spans="1:30" x14ac:dyDescent="0.25">
      <c r="A101" t="s">
        <v>38</v>
      </c>
      <c r="B101" t="s">
        <v>536</v>
      </c>
      <c r="C101" t="s">
        <v>443</v>
      </c>
      <c r="D101" t="s">
        <v>460</v>
      </c>
      <c r="E101" t="str">
        <f t="shared" si="1"/>
        <v/>
      </c>
      <c r="K101">
        <v>1155000</v>
      </c>
      <c r="L101">
        <v>0</v>
      </c>
      <c r="M101">
        <v>1155000</v>
      </c>
      <c r="N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</row>
    <row r="102" spans="1:30" x14ac:dyDescent="0.25">
      <c r="A102" t="s">
        <v>537</v>
      </c>
      <c r="B102" t="s">
        <v>536</v>
      </c>
      <c r="C102" t="s">
        <v>443</v>
      </c>
      <c r="D102" t="s">
        <v>460</v>
      </c>
      <c r="E102" t="str">
        <f t="shared" si="1"/>
        <v/>
      </c>
      <c r="K102">
        <v>1155000</v>
      </c>
      <c r="L102">
        <v>0</v>
      </c>
      <c r="M102">
        <v>1155000</v>
      </c>
      <c r="N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</row>
    <row r="103" spans="1:30" x14ac:dyDescent="0.25">
      <c r="A103" t="s">
        <v>537</v>
      </c>
      <c r="B103" t="s">
        <v>536</v>
      </c>
      <c r="C103" t="s">
        <v>443</v>
      </c>
      <c r="D103" t="s">
        <v>460</v>
      </c>
      <c r="E103" t="str">
        <f t="shared" si="1"/>
        <v>910402390</v>
      </c>
      <c r="F103" t="s">
        <v>974</v>
      </c>
      <c r="G103" t="s">
        <v>975</v>
      </c>
      <c r="H103" t="s">
        <v>584</v>
      </c>
      <c r="I103" t="s">
        <v>453</v>
      </c>
      <c r="J103" t="s">
        <v>976</v>
      </c>
      <c r="K103">
        <v>1155000</v>
      </c>
      <c r="L103">
        <v>0</v>
      </c>
      <c r="M103">
        <v>1155000</v>
      </c>
      <c r="N103">
        <v>0</v>
      </c>
      <c r="O103" t="s">
        <v>451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</row>
    <row r="104" spans="1:30" x14ac:dyDescent="0.25">
      <c r="A104" t="s">
        <v>38</v>
      </c>
      <c r="B104" t="s">
        <v>538</v>
      </c>
      <c r="C104" t="s">
        <v>443</v>
      </c>
      <c r="D104" t="s">
        <v>460</v>
      </c>
      <c r="E104" t="str">
        <f t="shared" si="1"/>
        <v/>
      </c>
      <c r="K104">
        <v>1622000</v>
      </c>
      <c r="L104">
        <v>0</v>
      </c>
      <c r="M104">
        <v>1622000</v>
      </c>
      <c r="N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</row>
    <row r="105" spans="1:30" x14ac:dyDescent="0.25">
      <c r="A105" t="s">
        <v>539</v>
      </c>
      <c r="B105" t="s">
        <v>538</v>
      </c>
      <c r="C105" t="s">
        <v>443</v>
      </c>
      <c r="D105" t="s">
        <v>460</v>
      </c>
      <c r="E105" t="str">
        <f t="shared" si="1"/>
        <v/>
      </c>
      <c r="K105">
        <v>1622000</v>
      </c>
      <c r="L105">
        <v>0</v>
      </c>
      <c r="M105">
        <v>1622000</v>
      </c>
      <c r="N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</row>
    <row r="106" spans="1:30" x14ac:dyDescent="0.25">
      <c r="A106" t="s">
        <v>539</v>
      </c>
      <c r="B106" t="s">
        <v>538</v>
      </c>
      <c r="C106" t="s">
        <v>443</v>
      </c>
      <c r="D106" t="s">
        <v>460</v>
      </c>
      <c r="E106" t="str">
        <f t="shared" si="1"/>
        <v>910402390</v>
      </c>
      <c r="F106" t="s">
        <v>974</v>
      </c>
      <c r="G106" t="s">
        <v>975</v>
      </c>
      <c r="H106" t="s">
        <v>584</v>
      </c>
      <c r="I106" t="s">
        <v>453</v>
      </c>
      <c r="J106" t="s">
        <v>976</v>
      </c>
      <c r="K106">
        <v>1622000</v>
      </c>
      <c r="L106">
        <v>0</v>
      </c>
      <c r="M106">
        <v>1622000</v>
      </c>
      <c r="N106">
        <v>0</v>
      </c>
      <c r="O106" t="s">
        <v>451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</row>
    <row r="107" spans="1:30" x14ac:dyDescent="0.25">
      <c r="A107" t="s">
        <v>38</v>
      </c>
      <c r="B107" t="s">
        <v>599</v>
      </c>
      <c r="C107" t="s">
        <v>443</v>
      </c>
      <c r="D107" t="s">
        <v>460</v>
      </c>
      <c r="E107" t="str">
        <f t="shared" si="1"/>
        <v/>
      </c>
      <c r="K107">
        <v>952000</v>
      </c>
      <c r="L107">
        <v>0</v>
      </c>
      <c r="M107">
        <v>952000</v>
      </c>
      <c r="N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</row>
    <row r="108" spans="1:30" x14ac:dyDescent="0.25">
      <c r="A108" t="s">
        <v>600</v>
      </c>
      <c r="B108" t="s">
        <v>599</v>
      </c>
      <c r="C108" t="s">
        <v>443</v>
      </c>
      <c r="D108" t="s">
        <v>460</v>
      </c>
      <c r="E108" t="str">
        <f t="shared" si="1"/>
        <v/>
      </c>
      <c r="K108">
        <v>952000</v>
      </c>
      <c r="L108">
        <v>0</v>
      </c>
      <c r="M108">
        <v>952000</v>
      </c>
      <c r="N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</row>
    <row r="109" spans="1:30" x14ac:dyDescent="0.25">
      <c r="A109" t="s">
        <v>600</v>
      </c>
      <c r="B109" t="s">
        <v>599</v>
      </c>
      <c r="C109" t="s">
        <v>443</v>
      </c>
      <c r="D109" t="s">
        <v>460</v>
      </c>
      <c r="E109" t="str">
        <f t="shared" si="1"/>
        <v>910402390</v>
      </c>
      <c r="F109" t="s">
        <v>974</v>
      </c>
      <c r="G109" t="s">
        <v>975</v>
      </c>
      <c r="H109" t="s">
        <v>584</v>
      </c>
      <c r="I109" t="s">
        <v>453</v>
      </c>
      <c r="J109" t="s">
        <v>976</v>
      </c>
      <c r="K109">
        <v>952000</v>
      </c>
      <c r="L109">
        <v>0</v>
      </c>
      <c r="M109">
        <v>952000</v>
      </c>
      <c r="N109">
        <v>0</v>
      </c>
      <c r="O109" t="s">
        <v>451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</row>
    <row r="110" spans="1:30" x14ac:dyDescent="0.25">
      <c r="A110" t="s">
        <v>38</v>
      </c>
      <c r="B110" t="s">
        <v>540</v>
      </c>
      <c r="C110" t="s">
        <v>443</v>
      </c>
      <c r="D110" t="s">
        <v>460</v>
      </c>
      <c r="E110" t="str">
        <f t="shared" si="1"/>
        <v/>
      </c>
      <c r="K110">
        <v>1089000</v>
      </c>
      <c r="L110">
        <v>0</v>
      </c>
      <c r="M110">
        <v>1089000</v>
      </c>
      <c r="N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</row>
    <row r="111" spans="1:30" x14ac:dyDescent="0.25">
      <c r="A111" t="s">
        <v>541</v>
      </c>
      <c r="B111" t="s">
        <v>540</v>
      </c>
      <c r="C111" t="s">
        <v>443</v>
      </c>
      <c r="D111" t="s">
        <v>460</v>
      </c>
      <c r="E111" t="str">
        <f t="shared" si="1"/>
        <v/>
      </c>
      <c r="K111">
        <v>1089000</v>
      </c>
      <c r="L111">
        <v>0</v>
      </c>
      <c r="M111">
        <v>1089000</v>
      </c>
      <c r="N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</row>
    <row r="112" spans="1:30" x14ac:dyDescent="0.25">
      <c r="A112" t="s">
        <v>541</v>
      </c>
      <c r="B112" t="s">
        <v>540</v>
      </c>
      <c r="C112" t="s">
        <v>443</v>
      </c>
      <c r="D112" t="s">
        <v>460</v>
      </c>
      <c r="E112" t="str">
        <f t="shared" si="1"/>
        <v>910402390</v>
      </c>
      <c r="F112" t="s">
        <v>974</v>
      </c>
      <c r="G112" t="s">
        <v>975</v>
      </c>
      <c r="H112" t="s">
        <v>584</v>
      </c>
      <c r="I112" t="s">
        <v>453</v>
      </c>
      <c r="J112" t="s">
        <v>976</v>
      </c>
      <c r="K112">
        <v>1089000</v>
      </c>
      <c r="L112">
        <v>0</v>
      </c>
      <c r="M112">
        <v>1089000</v>
      </c>
      <c r="N112">
        <v>0</v>
      </c>
      <c r="O112" t="s">
        <v>451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</row>
    <row r="113" spans="1:30" x14ac:dyDescent="0.25">
      <c r="A113" t="s">
        <v>38</v>
      </c>
      <c r="B113" t="s">
        <v>542</v>
      </c>
      <c r="C113" t="s">
        <v>443</v>
      </c>
      <c r="D113" t="s">
        <v>460</v>
      </c>
      <c r="E113" t="str">
        <f t="shared" si="1"/>
        <v/>
      </c>
      <c r="K113">
        <v>1618000</v>
      </c>
      <c r="L113">
        <v>0</v>
      </c>
      <c r="M113">
        <v>1618000</v>
      </c>
      <c r="N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</row>
    <row r="114" spans="1:30" x14ac:dyDescent="0.25">
      <c r="A114" t="s">
        <v>602</v>
      </c>
      <c r="B114" t="s">
        <v>542</v>
      </c>
      <c r="C114" t="s">
        <v>443</v>
      </c>
      <c r="D114" t="s">
        <v>460</v>
      </c>
      <c r="E114" t="str">
        <f t="shared" si="1"/>
        <v/>
      </c>
      <c r="K114">
        <v>1618000</v>
      </c>
      <c r="L114">
        <v>0</v>
      </c>
      <c r="M114">
        <v>1618000</v>
      </c>
      <c r="N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</row>
    <row r="115" spans="1:30" x14ac:dyDescent="0.25">
      <c r="A115" t="s">
        <v>602</v>
      </c>
      <c r="B115" t="s">
        <v>542</v>
      </c>
      <c r="C115" t="s">
        <v>443</v>
      </c>
      <c r="D115" t="s">
        <v>460</v>
      </c>
      <c r="E115" t="str">
        <f t="shared" si="1"/>
        <v>910402390</v>
      </c>
      <c r="F115" t="s">
        <v>974</v>
      </c>
      <c r="G115" t="s">
        <v>975</v>
      </c>
      <c r="H115" t="s">
        <v>584</v>
      </c>
      <c r="I115" t="s">
        <v>453</v>
      </c>
      <c r="J115" t="s">
        <v>976</v>
      </c>
      <c r="K115">
        <v>1618000</v>
      </c>
      <c r="L115">
        <v>0</v>
      </c>
      <c r="M115">
        <v>1618000</v>
      </c>
      <c r="N115">
        <v>0</v>
      </c>
      <c r="O115" t="s">
        <v>451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</row>
    <row r="116" spans="1:30" x14ac:dyDescent="0.25">
      <c r="A116" t="s">
        <v>38</v>
      </c>
      <c r="B116" t="s">
        <v>544</v>
      </c>
      <c r="C116" t="s">
        <v>443</v>
      </c>
      <c r="D116" t="s">
        <v>460</v>
      </c>
      <c r="E116" t="str">
        <f t="shared" si="1"/>
        <v/>
      </c>
      <c r="K116">
        <v>2313000</v>
      </c>
      <c r="L116">
        <v>0</v>
      </c>
      <c r="M116">
        <v>2313000</v>
      </c>
      <c r="N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</row>
    <row r="117" spans="1:30" x14ac:dyDescent="0.25">
      <c r="A117" t="s">
        <v>604</v>
      </c>
      <c r="B117" t="s">
        <v>544</v>
      </c>
      <c r="C117" t="s">
        <v>443</v>
      </c>
      <c r="D117" t="s">
        <v>460</v>
      </c>
      <c r="E117" t="str">
        <f t="shared" si="1"/>
        <v/>
      </c>
      <c r="K117">
        <v>2313000</v>
      </c>
      <c r="L117">
        <v>0</v>
      </c>
      <c r="M117">
        <v>2313000</v>
      </c>
      <c r="N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</row>
    <row r="118" spans="1:30" x14ac:dyDescent="0.25">
      <c r="A118" t="s">
        <v>604</v>
      </c>
      <c r="B118" t="s">
        <v>544</v>
      </c>
      <c r="C118" t="s">
        <v>443</v>
      </c>
      <c r="D118" t="s">
        <v>460</v>
      </c>
      <c r="E118" t="str">
        <f t="shared" si="1"/>
        <v>910402390</v>
      </c>
      <c r="F118" t="s">
        <v>974</v>
      </c>
      <c r="G118" t="s">
        <v>975</v>
      </c>
      <c r="H118" t="s">
        <v>584</v>
      </c>
      <c r="I118" t="s">
        <v>453</v>
      </c>
      <c r="J118" t="s">
        <v>976</v>
      </c>
      <c r="K118">
        <v>2313000</v>
      </c>
      <c r="L118">
        <v>0</v>
      </c>
      <c r="M118">
        <v>2313000</v>
      </c>
      <c r="N118">
        <v>0</v>
      </c>
      <c r="O118" t="s">
        <v>451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</row>
    <row r="119" spans="1:30" x14ac:dyDescent="0.25">
      <c r="A119" t="s">
        <v>38</v>
      </c>
      <c r="B119" t="s">
        <v>610</v>
      </c>
      <c r="C119" t="s">
        <v>443</v>
      </c>
      <c r="D119" t="s">
        <v>460</v>
      </c>
      <c r="E119" t="str">
        <f t="shared" si="1"/>
        <v/>
      </c>
      <c r="K119">
        <v>939000</v>
      </c>
      <c r="L119">
        <v>0</v>
      </c>
      <c r="M119">
        <v>939000</v>
      </c>
      <c r="N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</row>
    <row r="120" spans="1:30" x14ac:dyDescent="0.25">
      <c r="A120" t="s">
        <v>611</v>
      </c>
      <c r="B120" t="s">
        <v>610</v>
      </c>
      <c r="C120" t="s">
        <v>443</v>
      </c>
      <c r="D120" t="s">
        <v>460</v>
      </c>
      <c r="E120" t="str">
        <f t="shared" si="1"/>
        <v/>
      </c>
      <c r="K120">
        <v>939000</v>
      </c>
      <c r="L120">
        <v>0</v>
      </c>
      <c r="M120">
        <v>939000</v>
      </c>
      <c r="N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</row>
    <row r="121" spans="1:30" x14ac:dyDescent="0.25">
      <c r="A121" t="s">
        <v>611</v>
      </c>
      <c r="B121" t="s">
        <v>610</v>
      </c>
      <c r="C121" t="s">
        <v>443</v>
      </c>
      <c r="D121" t="s">
        <v>460</v>
      </c>
      <c r="E121" t="str">
        <f t="shared" si="1"/>
        <v>910402390</v>
      </c>
      <c r="F121" t="s">
        <v>974</v>
      </c>
      <c r="G121" t="s">
        <v>975</v>
      </c>
      <c r="H121" t="s">
        <v>584</v>
      </c>
      <c r="I121" t="s">
        <v>453</v>
      </c>
      <c r="J121" t="s">
        <v>976</v>
      </c>
      <c r="K121">
        <v>939000</v>
      </c>
      <c r="L121">
        <v>0</v>
      </c>
      <c r="M121">
        <v>939000</v>
      </c>
      <c r="N121">
        <v>0</v>
      </c>
      <c r="O121" t="s">
        <v>451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</row>
    <row r="122" spans="1:30" x14ac:dyDescent="0.25">
      <c r="A122" t="s">
        <v>38</v>
      </c>
      <c r="B122" t="s">
        <v>547</v>
      </c>
      <c r="C122" t="s">
        <v>443</v>
      </c>
      <c r="D122" t="s">
        <v>460</v>
      </c>
      <c r="E122" t="str">
        <f t="shared" si="1"/>
        <v/>
      </c>
      <c r="K122">
        <v>1330000</v>
      </c>
      <c r="L122">
        <v>0</v>
      </c>
      <c r="M122">
        <v>1330000</v>
      </c>
      <c r="N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</row>
    <row r="123" spans="1:30" x14ac:dyDescent="0.25">
      <c r="A123" t="s">
        <v>548</v>
      </c>
      <c r="B123" t="s">
        <v>547</v>
      </c>
      <c r="C123" t="s">
        <v>443</v>
      </c>
      <c r="D123" t="s">
        <v>460</v>
      </c>
      <c r="E123" t="str">
        <f t="shared" si="1"/>
        <v/>
      </c>
      <c r="K123">
        <v>1330000</v>
      </c>
      <c r="L123">
        <v>0</v>
      </c>
      <c r="M123">
        <v>1330000</v>
      </c>
      <c r="N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</row>
    <row r="124" spans="1:30" x14ac:dyDescent="0.25">
      <c r="A124" t="s">
        <v>548</v>
      </c>
      <c r="B124" t="s">
        <v>547</v>
      </c>
      <c r="C124" t="s">
        <v>443</v>
      </c>
      <c r="D124" t="s">
        <v>460</v>
      </c>
      <c r="E124" t="str">
        <f t="shared" si="1"/>
        <v>910402390</v>
      </c>
      <c r="F124" t="s">
        <v>974</v>
      </c>
      <c r="G124" t="s">
        <v>975</v>
      </c>
      <c r="H124" t="s">
        <v>584</v>
      </c>
      <c r="I124" t="s">
        <v>453</v>
      </c>
      <c r="J124" t="s">
        <v>976</v>
      </c>
      <c r="K124">
        <v>1330000</v>
      </c>
      <c r="L124">
        <v>0</v>
      </c>
      <c r="M124">
        <v>1330000</v>
      </c>
      <c r="N124">
        <v>0</v>
      </c>
      <c r="O124" t="s">
        <v>451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</row>
    <row r="125" spans="1:30" x14ac:dyDescent="0.25">
      <c r="A125" t="s">
        <v>38</v>
      </c>
      <c r="B125" t="s">
        <v>549</v>
      </c>
      <c r="C125" t="s">
        <v>443</v>
      </c>
      <c r="D125" t="s">
        <v>460</v>
      </c>
      <c r="E125" t="str">
        <f t="shared" si="1"/>
        <v/>
      </c>
      <c r="K125">
        <v>988000</v>
      </c>
      <c r="L125">
        <v>0</v>
      </c>
      <c r="M125">
        <v>988000</v>
      </c>
      <c r="N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</row>
    <row r="126" spans="1:30" x14ac:dyDescent="0.25">
      <c r="A126" t="s">
        <v>550</v>
      </c>
      <c r="B126" t="s">
        <v>549</v>
      </c>
      <c r="C126" t="s">
        <v>443</v>
      </c>
      <c r="D126" t="s">
        <v>460</v>
      </c>
      <c r="E126" t="str">
        <f t="shared" si="1"/>
        <v/>
      </c>
      <c r="K126">
        <v>988000</v>
      </c>
      <c r="L126">
        <v>0</v>
      </c>
      <c r="M126">
        <v>988000</v>
      </c>
      <c r="N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</row>
    <row r="127" spans="1:30" x14ac:dyDescent="0.25">
      <c r="A127" t="s">
        <v>550</v>
      </c>
      <c r="B127" t="s">
        <v>549</v>
      </c>
      <c r="C127" t="s">
        <v>443</v>
      </c>
      <c r="D127" t="s">
        <v>460</v>
      </c>
      <c r="E127" t="str">
        <f t="shared" si="1"/>
        <v>910402390</v>
      </c>
      <c r="F127" t="s">
        <v>974</v>
      </c>
      <c r="G127" t="s">
        <v>975</v>
      </c>
      <c r="H127" t="s">
        <v>584</v>
      </c>
      <c r="I127" t="s">
        <v>453</v>
      </c>
      <c r="J127" t="s">
        <v>976</v>
      </c>
      <c r="K127">
        <v>988000</v>
      </c>
      <c r="L127">
        <v>0</v>
      </c>
      <c r="M127">
        <v>988000</v>
      </c>
      <c r="N127">
        <v>0</v>
      </c>
      <c r="O127" t="s">
        <v>451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</row>
    <row r="128" spans="1:30" x14ac:dyDescent="0.25">
      <c r="A128" t="s">
        <v>38</v>
      </c>
      <c r="B128" t="s">
        <v>613</v>
      </c>
      <c r="C128" t="s">
        <v>443</v>
      </c>
      <c r="D128" t="s">
        <v>460</v>
      </c>
      <c r="E128" t="str">
        <f t="shared" si="1"/>
        <v/>
      </c>
      <c r="K128">
        <v>958100</v>
      </c>
      <c r="L128">
        <v>0</v>
      </c>
      <c r="M128">
        <v>958100</v>
      </c>
      <c r="N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</row>
    <row r="129" spans="1:30" x14ac:dyDescent="0.25">
      <c r="A129" t="s">
        <v>614</v>
      </c>
      <c r="B129" t="s">
        <v>613</v>
      </c>
      <c r="C129" t="s">
        <v>443</v>
      </c>
      <c r="D129" t="s">
        <v>460</v>
      </c>
      <c r="E129" t="str">
        <f t="shared" si="1"/>
        <v/>
      </c>
      <c r="K129">
        <v>958100</v>
      </c>
      <c r="L129">
        <v>0</v>
      </c>
      <c r="M129">
        <v>958100</v>
      </c>
      <c r="N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</row>
    <row r="130" spans="1:30" x14ac:dyDescent="0.25">
      <c r="A130" t="s">
        <v>614</v>
      </c>
      <c r="B130" t="s">
        <v>613</v>
      </c>
      <c r="C130" t="s">
        <v>443</v>
      </c>
      <c r="D130" t="s">
        <v>460</v>
      </c>
      <c r="E130" t="str">
        <f t="shared" si="1"/>
        <v>910402390</v>
      </c>
      <c r="F130" t="s">
        <v>974</v>
      </c>
      <c r="G130" t="s">
        <v>975</v>
      </c>
      <c r="H130" t="s">
        <v>584</v>
      </c>
      <c r="I130" t="s">
        <v>453</v>
      </c>
      <c r="J130" t="s">
        <v>976</v>
      </c>
      <c r="K130">
        <v>958100</v>
      </c>
      <c r="L130">
        <v>0</v>
      </c>
      <c r="M130">
        <v>958100</v>
      </c>
      <c r="N130">
        <v>0</v>
      </c>
      <c r="O130" t="s">
        <v>451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</row>
    <row r="131" spans="1:30" x14ac:dyDescent="0.25">
      <c r="A131" t="s">
        <v>504</v>
      </c>
      <c r="C131" t="s">
        <v>443</v>
      </c>
      <c r="D131" t="s">
        <v>505</v>
      </c>
      <c r="E131" t="str">
        <f t="shared" si="1"/>
        <v/>
      </c>
      <c r="K131">
        <v>235288326.81999999</v>
      </c>
      <c r="L131">
        <v>0</v>
      </c>
      <c r="M131">
        <v>194368717.25999999</v>
      </c>
      <c r="N131">
        <v>40919609.560000002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149370696</v>
      </c>
      <c r="AC131">
        <v>149066509</v>
      </c>
      <c r="AD131">
        <v>0</v>
      </c>
    </row>
    <row r="132" spans="1:30" x14ac:dyDescent="0.25">
      <c r="A132" t="s">
        <v>38</v>
      </c>
      <c r="B132" t="s">
        <v>461</v>
      </c>
      <c r="C132" t="s">
        <v>443</v>
      </c>
      <c r="D132" t="s">
        <v>505</v>
      </c>
      <c r="E132" t="str">
        <f t="shared" si="1"/>
        <v/>
      </c>
      <c r="K132">
        <v>182048155.02000001</v>
      </c>
      <c r="L132">
        <v>0</v>
      </c>
      <c r="M132">
        <v>182048155.02000001</v>
      </c>
      <c r="N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148290996</v>
      </c>
      <c r="AC132">
        <v>147986809</v>
      </c>
      <c r="AD132">
        <v>0</v>
      </c>
    </row>
    <row r="133" spans="1:30" x14ac:dyDescent="0.25">
      <c r="A133" t="s">
        <v>38</v>
      </c>
      <c r="B133" t="s">
        <v>461</v>
      </c>
      <c r="C133" t="s">
        <v>443</v>
      </c>
      <c r="D133" t="s">
        <v>505</v>
      </c>
      <c r="E133" t="str">
        <f t="shared" si="1"/>
        <v>210315870</v>
      </c>
      <c r="F133" t="s">
        <v>513</v>
      </c>
      <c r="G133" t="s">
        <v>978</v>
      </c>
      <c r="H133" t="s">
        <v>514</v>
      </c>
      <c r="I133" t="s">
        <v>482</v>
      </c>
      <c r="K133">
        <v>30654949.02</v>
      </c>
      <c r="L133">
        <v>0</v>
      </c>
      <c r="M133">
        <v>30654949.02</v>
      </c>
      <c r="N133">
        <v>0</v>
      </c>
      <c r="O133" t="s">
        <v>451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</row>
    <row r="134" spans="1:30" x14ac:dyDescent="0.25">
      <c r="A134" t="s">
        <v>38</v>
      </c>
      <c r="B134" t="s">
        <v>461</v>
      </c>
      <c r="C134" t="s">
        <v>443</v>
      </c>
      <c r="D134" t="s">
        <v>505</v>
      </c>
      <c r="E134" t="str">
        <f t="shared" si="1"/>
        <v>110321730</v>
      </c>
      <c r="F134" t="s">
        <v>979</v>
      </c>
      <c r="G134" t="s">
        <v>788</v>
      </c>
      <c r="H134" t="s">
        <v>629</v>
      </c>
      <c r="I134" t="s">
        <v>508</v>
      </c>
      <c r="J134" t="s">
        <v>980</v>
      </c>
      <c r="K134">
        <v>99314761</v>
      </c>
      <c r="L134">
        <v>0</v>
      </c>
      <c r="M134">
        <v>99314761</v>
      </c>
      <c r="N134">
        <v>0</v>
      </c>
      <c r="O134" t="s">
        <v>451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99104196</v>
      </c>
      <c r="AC134">
        <v>98800049</v>
      </c>
      <c r="AD134">
        <v>0</v>
      </c>
    </row>
    <row r="135" spans="1:30" x14ac:dyDescent="0.25">
      <c r="A135" t="s">
        <v>38</v>
      </c>
      <c r="B135" t="s">
        <v>461</v>
      </c>
      <c r="C135" t="s">
        <v>443</v>
      </c>
      <c r="D135" t="s">
        <v>505</v>
      </c>
      <c r="E135" t="str">
        <f t="shared" si="1"/>
        <v>110312760</v>
      </c>
      <c r="F135" t="s">
        <v>506</v>
      </c>
      <c r="G135" t="s">
        <v>507</v>
      </c>
      <c r="H135" t="s">
        <v>629</v>
      </c>
      <c r="I135" t="s">
        <v>508</v>
      </c>
      <c r="J135" t="s">
        <v>509</v>
      </c>
      <c r="K135">
        <v>44164600</v>
      </c>
      <c r="L135">
        <v>0</v>
      </c>
      <c r="M135">
        <v>44164600</v>
      </c>
      <c r="N135">
        <v>0</v>
      </c>
      <c r="O135" t="s">
        <v>451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41260400</v>
      </c>
      <c r="AC135">
        <v>41260400</v>
      </c>
      <c r="AD135">
        <v>0</v>
      </c>
    </row>
    <row r="136" spans="1:30" x14ac:dyDescent="0.25">
      <c r="A136" t="s">
        <v>38</v>
      </c>
      <c r="B136" t="s">
        <v>461</v>
      </c>
      <c r="C136" t="s">
        <v>443</v>
      </c>
      <c r="D136" t="s">
        <v>505</v>
      </c>
      <c r="E136" t="str">
        <f t="shared" si="1"/>
        <v>210315730</v>
      </c>
      <c r="F136" t="s">
        <v>510</v>
      </c>
      <c r="G136" t="s">
        <v>511</v>
      </c>
      <c r="H136" t="s">
        <v>629</v>
      </c>
      <c r="I136" t="s">
        <v>508</v>
      </c>
      <c r="J136" t="s">
        <v>512</v>
      </c>
      <c r="K136">
        <v>7913845</v>
      </c>
      <c r="L136">
        <v>0</v>
      </c>
      <c r="M136">
        <v>7913845</v>
      </c>
      <c r="N136">
        <v>0</v>
      </c>
      <c r="O136" t="s">
        <v>451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7926400</v>
      </c>
      <c r="AC136">
        <v>7926360</v>
      </c>
      <c r="AD136">
        <v>0</v>
      </c>
    </row>
    <row r="137" spans="1:30" x14ac:dyDescent="0.25">
      <c r="A137" t="s">
        <v>471</v>
      </c>
      <c r="B137" t="s">
        <v>472</v>
      </c>
      <c r="C137" t="s">
        <v>443</v>
      </c>
      <c r="D137" t="s">
        <v>505</v>
      </c>
      <c r="E137" t="str">
        <f t="shared" si="1"/>
        <v/>
      </c>
      <c r="K137">
        <v>749800</v>
      </c>
      <c r="L137">
        <v>0</v>
      </c>
      <c r="M137">
        <v>749800</v>
      </c>
      <c r="N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715500</v>
      </c>
      <c r="AC137">
        <v>715500</v>
      </c>
      <c r="AD137">
        <v>0</v>
      </c>
    </row>
    <row r="138" spans="1:30" x14ac:dyDescent="0.25">
      <c r="A138" t="s">
        <v>471</v>
      </c>
      <c r="B138" t="s">
        <v>472</v>
      </c>
      <c r="C138" t="s">
        <v>443</v>
      </c>
      <c r="D138" t="s">
        <v>505</v>
      </c>
      <c r="E138" t="str">
        <f t="shared" si="1"/>
        <v>210360420</v>
      </c>
      <c r="F138" t="s">
        <v>515</v>
      </c>
      <c r="G138" t="s">
        <v>516</v>
      </c>
      <c r="H138" t="s">
        <v>482</v>
      </c>
      <c r="I138" t="s">
        <v>483</v>
      </c>
      <c r="K138">
        <v>12000</v>
      </c>
      <c r="L138">
        <v>0</v>
      </c>
      <c r="M138">
        <v>12000</v>
      </c>
      <c r="N138">
        <v>0</v>
      </c>
      <c r="O138" t="s">
        <v>451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</row>
    <row r="139" spans="1:30" x14ac:dyDescent="0.25">
      <c r="A139" t="s">
        <v>471</v>
      </c>
      <c r="B139" t="s">
        <v>472</v>
      </c>
      <c r="C139" t="s">
        <v>443</v>
      </c>
      <c r="D139" t="s">
        <v>505</v>
      </c>
      <c r="E139" t="str">
        <f t="shared" ref="E139:E202" si="2">MID(F139,2,666)</f>
        <v>210360420</v>
      </c>
      <c r="F139" t="s">
        <v>515</v>
      </c>
      <c r="G139" t="s">
        <v>516</v>
      </c>
      <c r="H139" t="s">
        <v>482</v>
      </c>
      <c r="I139" t="s">
        <v>484</v>
      </c>
      <c r="K139">
        <v>5500</v>
      </c>
      <c r="L139">
        <v>0</v>
      </c>
      <c r="M139">
        <v>5500</v>
      </c>
      <c r="N139">
        <v>0</v>
      </c>
      <c r="O139" t="s">
        <v>451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5500</v>
      </c>
      <c r="AC139">
        <v>5500</v>
      </c>
      <c r="AD139">
        <v>0</v>
      </c>
    </row>
    <row r="140" spans="1:30" x14ac:dyDescent="0.25">
      <c r="A140" t="s">
        <v>471</v>
      </c>
      <c r="B140" t="s">
        <v>472</v>
      </c>
      <c r="C140" t="s">
        <v>443</v>
      </c>
      <c r="D140" t="s">
        <v>505</v>
      </c>
      <c r="E140" t="str">
        <f t="shared" si="2"/>
        <v>210360420</v>
      </c>
      <c r="F140" t="s">
        <v>515</v>
      </c>
      <c r="G140" t="s">
        <v>516</v>
      </c>
      <c r="H140" t="s">
        <v>482</v>
      </c>
      <c r="I140" t="s">
        <v>463</v>
      </c>
      <c r="K140">
        <v>7900</v>
      </c>
      <c r="L140">
        <v>0</v>
      </c>
      <c r="M140">
        <v>7900</v>
      </c>
      <c r="N140">
        <v>0</v>
      </c>
      <c r="O140" t="s">
        <v>451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</row>
    <row r="141" spans="1:30" x14ac:dyDescent="0.25">
      <c r="A141" t="s">
        <v>471</v>
      </c>
      <c r="B141" t="s">
        <v>472</v>
      </c>
      <c r="C141" t="s">
        <v>443</v>
      </c>
      <c r="D141" t="s">
        <v>505</v>
      </c>
      <c r="E141" t="str">
        <f t="shared" si="2"/>
        <v>210360420</v>
      </c>
      <c r="F141" t="s">
        <v>515</v>
      </c>
      <c r="G141" t="s">
        <v>516</v>
      </c>
      <c r="H141" t="s">
        <v>462</v>
      </c>
      <c r="I141" t="s">
        <v>483</v>
      </c>
      <c r="K141">
        <v>26000</v>
      </c>
      <c r="L141">
        <v>0</v>
      </c>
      <c r="M141">
        <v>26000</v>
      </c>
      <c r="N141">
        <v>0</v>
      </c>
      <c r="O141" t="s">
        <v>451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26000</v>
      </c>
      <c r="AC141">
        <v>26000</v>
      </c>
      <c r="AD141">
        <v>0</v>
      </c>
    </row>
    <row r="142" spans="1:30" x14ac:dyDescent="0.25">
      <c r="A142" t="s">
        <v>471</v>
      </c>
      <c r="B142" t="s">
        <v>472</v>
      </c>
      <c r="C142" t="s">
        <v>443</v>
      </c>
      <c r="D142" t="s">
        <v>505</v>
      </c>
      <c r="E142" t="str">
        <f t="shared" si="2"/>
        <v>210360420</v>
      </c>
      <c r="F142" t="s">
        <v>515</v>
      </c>
      <c r="G142" t="s">
        <v>516</v>
      </c>
      <c r="H142" t="s">
        <v>462</v>
      </c>
      <c r="I142" t="s">
        <v>488</v>
      </c>
      <c r="K142">
        <v>14400</v>
      </c>
      <c r="L142">
        <v>0</v>
      </c>
      <c r="M142">
        <v>14400</v>
      </c>
      <c r="N142">
        <v>0</v>
      </c>
      <c r="O142" t="s">
        <v>451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14400</v>
      </c>
      <c r="AC142">
        <v>14400</v>
      </c>
      <c r="AD142">
        <v>0</v>
      </c>
    </row>
    <row r="143" spans="1:30" x14ac:dyDescent="0.25">
      <c r="A143" t="s">
        <v>471</v>
      </c>
      <c r="B143" t="s">
        <v>472</v>
      </c>
      <c r="C143" t="s">
        <v>443</v>
      </c>
      <c r="D143" t="s">
        <v>505</v>
      </c>
      <c r="E143" t="str">
        <f t="shared" si="2"/>
        <v>210360420</v>
      </c>
      <c r="F143" t="s">
        <v>515</v>
      </c>
      <c r="G143" t="s">
        <v>516</v>
      </c>
      <c r="H143" t="s">
        <v>462</v>
      </c>
      <c r="I143" t="s">
        <v>489</v>
      </c>
      <c r="K143">
        <v>204140</v>
      </c>
      <c r="L143">
        <v>0</v>
      </c>
      <c r="M143">
        <v>204140</v>
      </c>
      <c r="N143">
        <v>0</v>
      </c>
      <c r="O143" t="s">
        <v>451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204140</v>
      </c>
      <c r="AC143">
        <v>204140</v>
      </c>
      <c r="AD143">
        <v>0</v>
      </c>
    </row>
    <row r="144" spans="1:30" x14ac:dyDescent="0.25">
      <c r="A144" t="s">
        <v>471</v>
      </c>
      <c r="B144" t="s">
        <v>472</v>
      </c>
      <c r="C144" t="s">
        <v>443</v>
      </c>
      <c r="D144" t="s">
        <v>505</v>
      </c>
      <c r="E144" t="str">
        <f t="shared" si="2"/>
        <v>210360420</v>
      </c>
      <c r="F144" t="s">
        <v>515</v>
      </c>
      <c r="G144" t="s">
        <v>516</v>
      </c>
      <c r="H144" t="s">
        <v>462</v>
      </c>
      <c r="I144" t="s">
        <v>484</v>
      </c>
      <c r="K144">
        <v>238840</v>
      </c>
      <c r="L144">
        <v>0</v>
      </c>
      <c r="M144">
        <v>238840</v>
      </c>
      <c r="N144">
        <v>0</v>
      </c>
      <c r="O144" t="s">
        <v>451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238840</v>
      </c>
      <c r="AC144">
        <v>238840</v>
      </c>
      <c r="AD144">
        <v>0</v>
      </c>
    </row>
    <row r="145" spans="1:30" x14ac:dyDescent="0.25">
      <c r="A145" t="s">
        <v>471</v>
      </c>
      <c r="B145" t="s">
        <v>472</v>
      </c>
      <c r="C145" t="s">
        <v>443</v>
      </c>
      <c r="D145" t="s">
        <v>505</v>
      </c>
      <c r="E145" t="str">
        <f t="shared" si="2"/>
        <v>210360420</v>
      </c>
      <c r="F145" t="s">
        <v>515</v>
      </c>
      <c r="G145" t="s">
        <v>516</v>
      </c>
      <c r="H145" t="s">
        <v>462</v>
      </c>
      <c r="I145" t="s">
        <v>463</v>
      </c>
      <c r="K145">
        <v>150000</v>
      </c>
      <c r="L145">
        <v>0</v>
      </c>
      <c r="M145">
        <v>150000</v>
      </c>
      <c r="N145">
        <v>0</v>
      </c>
      <c r="O145" t="s">
        <v>451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150000</v>
      </c>
      <c r="AC145">
        <v>150000</v>
      </c>
      <c r="AD145">
        <v>0</v>
      </c>
    </row>
    <row r="146" spans="1:30" x14ac:dyDescent="0.25">
      <c r="A146" t="s">
        <v>471</v>
      </c>
      <c r="B146" t="s">
        <v>472</v>
      </c>
      <c r="C146" t="s">
        <v>443</v>
      </c>
      <c r="D146" t="s">
        <v>505</v>
      </c>
      <c r="E146" t="str">
        <f t="shared" si="2"/>
        <v>210360420</v>
      </c>
      <c r="F146" t="s">
        <v>515</v>
      </c>
      <c r="G146" t="s">
        <v>516</v>
      </c>
      <c r="H146" t="s">
        <v>462</v>
      </c>
      <c r="I146" t="s">
        <v>485</v>
      </c>
      <c r="K146">
        <v>7000</v>
      </c>
      <c r="L146">
        <v>0</v>
      </c>
      <c r="M146">
        <v>7000</v>
      </c>
      <c r="N146">
        <v>0</v>
      </c>
      <c r="O146" t="s">
        <v>451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7000</v>
      </c>
      <c r="AC146">
        <v>7000</v>
      </c>
      <c r="AD146">
        <v>0</v>
      </c>
    </row>
    <row r="147" spans="1:30" x14ac:dyDescent="0.25">
      <c r="A147" t="s">
        <v>471</v>
      </c>
      <c r="B147" t="s">
        <v>472</v>
      </c>
      <c r="C147" t="s">
        <v>443</v>
      </c>
      <c r="D147" t="s">
        <v>505</v>
      </c>
      <c r="E147" t="str">
        <f t="shared" si="2"/>
        <v>210360420</v>
      </c>
      <c r="F147" t="s">
        <v>515</v>
      </c>
      <c r="G147" t="s">
        <v>516</v>
      </c>
      <c r="H147" t="s">
        <v>462</v>
      </c>
      <c r="I147" t="s">
        <v>486</v>
      </c>
      <c r="K147">
        <v>48020</v>
      </c>
      <c r="L147">
        <v>0</v>
      </c>
      <c r="M147">
        <v>48020</v>
      </c>
      <c r="N147">
        <v>0</v>
      </c>
      <c r="O147" t="s">
        <v>451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33620</v>
      </c>
      <c r="AC147">
        <v>33620</v>
      </c>
      <c r="AD147">
        <v>0</v>
      </c>
    </row>
    <row r="148" spans="1:30" x14ac:dyDescent="0.25">
      <c r="A148" t="s">
        <v>471</v>
      </c>
      <c r="B148" t="s">
        <v>472</v>
      </c>
      <c r="C148" t="s">
        <v>443</v>
      </c>
      <c r="D148" t="s">
        <v>505</v>
      </c>
      <c r="E148" t="str">
        <f t="shared" si="2"/>
        <v>210360420</v>
      </c>
      <c r="F148" t="s">
        <v>515</v>
      </c>
      <c r="G148" t="s">
        <v>516</v>
      </c>
      <c r="H148" t="s">
        <v>499</v>
      </c>
      <c r="I148" t="s">
        <v>498</v>
      </c>
      <c r="K148">
        <v>36000</v>
      </c>
      <c r="L148">
        <v>0</v>
      </c>
      <c r="M148">
        <v>36000</v>
      </c>
      <c r="N148">
        <v>0</v>
      </c>
      <c r="O148" t="s">
        <v>451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36000</v>
      </c>
      <c r="AC148">
        <v>36000</v>
      </c>
      <c r="AD148">
        <v>0</v>
      </c>
    </row>
    <row r="149" spans="1:30" x14ac:dyDescent="0.25">
      <c r="A149" t="s">
        <v>38</v>
      </c>
      <c r="B149" t="s">
        <v>528</v>
      </c>
      <c r="C149" t="s">
        <v>443</v>
      </c>
      <c r="D149" t="s">
        <v>505</v>
      </c>
      <c r="E149" t="str">
        <f t="shared" si="2"/>
        <v/>
      </c>
      <c r="K149">
        <v>6124400</v>
      </c>
      <c r="L149">
        <v>0</v>
      </c>
      <c r="M149">
        <v>6124400</v>
      </c>
      <c r="N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</row>
    <row r="150" spans="1:30" x14ac:dyDescent="0.25">
      <c r="A150" t="s">
        <v>529</v>
      </c>
      <c r="B150" t="s">
        <v>528</v>
      </c>
      <c r="C150" t="s">
        <v>443</v>
      </c>
      <c r="D150" t="s">
        <v>505</v>
      </c>
      <c r="E150" t="str">
        <f t="shared" si="2"/>
        <v/>
      </c>
      <c r="K150">
        <v>6124400</v>
      </c>
      <c r="L150">
        <v>0</v>
      </c>
      <c r="M150">
        <v>6124400</v>
      </c>
      <c r="N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</row>
    <row r="151" spans="1:30" x14ac:dyDescent="0.25">
      <c r="A151" t="s">
        <v>529</v>
      </c>
      <c r="B151" t="s">
        <v>528</v>
      </c>
      <c r="C151" t="s">
        <v>443</v>
      </c>
      <c r="D151" t="s">
        <v>505</v>
      </c>
      <c r="E151" t="str">
        <f t="shared" si="2"/>
        <v>21F302370</v>
      </c>
      <c r="F151" t="s">
        <v>981</v>
      </c>
      <c r="G151" t="s">
        <v>982</v>
      </c>
      <c r="H151" t="s">
        <v>584</v>
      </c>
      <c r="I151" t="s">
        <v>945</v>
      </c>
      <c r="J151" t="s">
        <v>983</v>
      </c>
      <c r="K151">
        <v>6124400</v>
      </c>
      <c r="L151">
        <v>0</v>
      </c>
      <c r="M151">
        <v>6124400</v>
      </c>
      <c r="N151">
        <v>0</v>
      </c>
      <c r="O151" t="s">
        <v>451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</row>
    <row r="152" spans="1:30" x14ac:dyDescent="0.25">
      <c r="A152" t="s">
        <v>38</v>
      </c>
      <c r="B152" t="s">
        <v>544</v>
      </c>
      <c r="C152" t="s">
        <v>443</v>
      </c>
      <c r="D152" t="s">
        <v>505</v>
      </c>
      <c r="E152" t="str">
        <f t="shared" si="2"/>
        <v/>
      </c>
      <c r="K152">
        <v>28415201.18</v>
      </c>
      <c r="L152">
        <v>0</v>
      </c>
      <c r="M152">
        <v>264449.91999999998</v>
      </c>
      <c r="N152">
        <v>28150751.260000002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</row>
    <row r="153" spans="1:30" x14ac:dyDescent="0.25">
      <c r="A153" t="s">
        <v>604</v>
      </c>
      <c r="B153" t="s">
        <v>544</v>
      </c>
      <c r="C153" t="s">
        <v>443</v>
      </c>
      <c r="D153" t="s">
        <v>505</v>
      </c>
      <c r="E153" t="str">
        <f t="shared" si="2"/>
        <v/>
      </c>
      <c r="K153">
        <v>28415201.18</v>
      </c>
      <c r="L153">
        <v>0</v>
      </c>
      <c r="M153">
        <v>264449.91999999998</v>
      </c>
      <c r="N153">
        <v>28150751.260000002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</row>
    <row r="154" spans="1:30" x14ac:dyDescent="0.25">
      <c r="A154" t="s">
        <v>604</v>
      </c>
      <c r="B154" t="s">
        <v>544</v>
      </c>
      <c r="C154" t="s">
        <v>443</v>
      </c>
      <c r="D154" t="s">
        <v>505</v>
      </c>
      <c r="E154" t="str">
        <f t="shared" si="2"/>
        <v>21F367484</v>
      </c>
      <c r="F154" t="s">
        <v>559</v>
      </c>
      <c r="G154" t="s">
        <v>560</v>
      </c>
      <c r="H154" t="s">
        <v>584</v>
      </c>
      <c r="I154" t="s">
        <v>945</v>
      </c>
      <c r="J154" t="s">
        <v>561</v>
      </c>
      <c r="K154">
        <v>264449.91999999998</v>
      </c>
      <c r="L154">
        <v>0</v>
      </c>
      <c r="M154">
        <v>264449.91999999998</v>
      </c>
      <c r="N154">
        <v>0</v>
      </c>
      <c r="O154" t="s">
        <v>451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</row>
    <row r="155" spans="1:30" x14ac:dyDescent="0.25">
      <c r="A155" t="s">
        <v>604</v>
      </c>
      <c r="B155" t="s">
        <v>544</v>
      </c>
      <c r="C155" t="s">
        <v>443</v>
      </c>
      <c r="D155" t="s">
        <v>505</v>
      </c>
      <c r="E155" t="str">
        <f t="shared" si="2"/>
        <v>21F367483</v>
      </c>
      <c r="F155" t="s">
        <v>556</v>
      </c>
      <c r="G155" t="s">
        <v>557</v>
      </c>
      <c r="H155" t="s">
        <v>584</v>
      </c>
      <c r="I155" t="s">
        <v>945</v>
      </c>
      <c r="J155" t="s">
        <v>558</v>
      </c>
      <c r="K155">
        <v>28150751.260000002</v>
      </c>
      <c r="L155">
        <v>0</v>
      </c>
      <c r="M155">
        <v>0</v>
      </c>
      <c r="N155">
        <v>28150751.260000002</v>
      </c>
      <c r="O155" t="s">
        <v>451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</row>
    <row r="156" spans="1:30" x14ac:dyDescent="0.25">
      <c r="A156" t="s">
        <v>38</v>
      </c>
      <c r="B156" t="s">
        <v>456</v>
      </c>
      <c r="C156" t="s">
        <v>443</v>
      </c>
      <c r="D156" t="s">
        <v>505</v>
      </c>
      <c r="E156" t="str">
        <f t="shared" si="2"/>
        <v/>
      </c>
      <c r="K156">
        <v>5064542</v>
      </c>
      <c r="L156">
        <v>0</v>
      </c>
      <c r="M156">
        <v>5064542</v>
      </c>
      <c r="N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364200</v>
      </c>
      <c r="AC156">
        <v>364200</v>
      </c>
      <c r="AD156">
        <v>0</v>
      </c>
    </row>
    <row r="157" spans="1:30" x14ac:dyDescent="0.25">
      <c r="A157" t="s">
        <v>458</v>
      </c>
      <c r="B157" t="s">
        <v>456</v>
      </c>
      <c r="C157" t="s">
        <v>443</v>
      </c>
      <c r="D157" t="s">
        <v>505</v>
      </c>
      <c r="E157" t="str">
        <f t="shared" si="2"/>
        <v/>
      </c>
      <c r="K157">
        <v>4485670</v>
      </c>
      <c r="L157">
        <v>0</v>
      </c>
      <c r="M157">
        <v>4485670</v>
      </c>
      <c r="N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</row>
    <row r="158" spans="1:30" x14ac:dyDescent="0.25">
      <c r="A158" t="s">
        <v>458</v>
      </c>
      <c r="B158" t="s">
        <v>456</v>
      </c>
      <c r="C158" t="s">
        <v>443</v>
      </c>
      <c r="D158" t="s">
        <v>505</v>
      </c>
      <c r="E158" t="str">
        <f t="shared" si="2"/>
        <v>21F367484</v>
      </c>
      <c r="F158" t="s">
        <v>559</v>
      </c>
      <c r="G158" t="s">
        <v>560</v>
      </c>
      <c r="H158" t="s">
        <v>584</v>
      </c>
      <c r="I158" t="s">
        <v>945</v>
      </c>
      <c r="J158" t="s">
        <v>561</v>
      </c>
      <c r="K158">
        <v>4485670</v>
      </c>
      <c r="L158">
        <v>0</v>
      </c>
      <c r="M158">
        <v>4485670</v>
      </c>
      <c r="N158">
        <v>0</v>
      </c>
      <c r="O158" t="s">
        <v>451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</row>
    <row r="159" spans="1:30" x14ac:dyDescent="0.25">
      <c r="A159" t="s">
        <v>554</v>
      </c>
      <c r="B159" t="s">
        <v>456</v>
      </c>
      <c r="C159" t="s">
        <v>443</v>
      </c>
      <c r="D159" t="s">
        <v>505</v>
      </c>
      <c r="E159" t="str">
        <f t="shared" si="2"/>
        <v/>
      </c>
      <c r="K159">
        <v>578872</v>
      </c>
      <c r="L159">
        <v>0</v>
      </c>
      <c r="M159">
        <v>578872</v>
      </c>
      <c r="N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364200</v>
      </c>
      <c r="AC159">
        <v>364200</v>
      </c>
      <c r="AD159">
        <v>0</v>
      </c>
    </row>
    <row r="160" spans="1:30" x14ac:dyDescent="0.25">
      <c r="A160" t="s">
        <v>554</v>
      </c>
      <c r="B160" t="s">
        <v>456</v>
      </c>
      <c r="C160" t="s">
        <v>443</v>
      </c>
      <c r="D160" t="s">
        <v>505</v>
      </c>
      <c r="E160" t="str">
        <f t="shared" si="2"/>
        <v>220112780</v>
      </c>
      <c r="F160" t="s">
        <v>518</v>
      </c>
      <c r="G160" t="s">
        <v>519</v>
      </c>
      <c r="H160" t="s">
        <v>520</v>
      </c>
      <c r="I160" t="s">
        <v>453</v>
      </c>
      <c r="J160" t="s">
        <v>521</v>
      </c>
      <c r="K160">
        <v>578872</v>
      </c>
      <c r="L160">
        <v>0</v>
      </c>
      <c r="M160">
        <v>578872</v>
      </c>
      <c r="N160">
        <v>0</v>
      </c>
      <c r="O160" t="s">
        <v>451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364200</v>
      </c>
      <c r="AC160">
        <v>364200</v>
      </c>
      <c r="AD160">
        <v>0</v>
      </c>
    </row>
    <row r="161" spans="1:30" x14ac:dyDescent="0.25">
      <c r="A161" t="s">
        <v>38</v>
      </c>
      <c r="B161" t="s">
        <v>555</v>
      </c>
      <c r="C161" t="s">
        <v>443</v>
      </c>
      <c r="D161" t="s">
        <v>505</v>
      </c>
      <c r="E161" t="str">
        <f t="shared" si="2"/>
        <v/>
      </c>
      <c r="K161">
        <v>12886228.619999999</v>
      </c>
      <c r="L161">
        <v>0</v>
      </c>
      <c r="M161">
        <v>117370.32</v>
      </c>
      <c r="N161">
        <v>12768858.300000001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</row>
    <row r="162" spans="1:30" x14ac:dyDescent="0.25">
      <c r="A162" t="s">
        <v>562</v>
      </c>
      <c r="B162" t="s">
        <v>555</v>
      </c>
      <c r="C162" t="s">
        <v>443</v>
      </c>
      <c r="D162" t="s">
        <v>505</v>
      </c>
      <c r="E162" t="str">
        <f t="shared" si="2"/>
        <v/>
      </c>
      <c r="K162">
        <v>12886228.619999999</v>
      </c>
      <c r="L162">
        <v>0</v>
      </c>
      <c r="M162">
        <v>117370.32</v>
      </c>
      <c r="N162">
        <v>12768858.300000001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</row>
    <row r="163" spans="1:30" x14ac:dyDescent="0.25">
      <c r="A163" t="s">
        <v>562</v>
      </c>
      <c r="B163" t="s">
        <v>555</v>
      </c>
      <c r="C163" t="s">
        <v>443</v>
      </c>
      <c r="D163" t="s">
        <v>505</v>
      </c>
      <c r="E163" t="str">
        <f t="shared" si="2"/>
        <v>21F367484</v>
      </c>
      <c r="F163" t="s">
        <v>559</v>
      </c>
      <c r="G163" t="s">
        <v>560</v>
      </c>
      <c r="H163" t="s">
        <v>584</v>
      </c>
      <c r="I163" t="s">
        <v>945</v>
      </c>
      <c r="J163" t="s">
        <v>561</v>
      </c>
      <c r="K163">
        <v>117370.32</v>
      </c>
      <c r="L163">
        <v>0</v>
      </c>
      <c r="M163">
        <v>117370.32</v>
      </c>
      <c r="N163">
        <v>0</v>
      </c>
      <c r="O163" t="s">
        <v>451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</row>
    <row r="164" spans="1:30" x14ac:dyDescent="0.25">
      <c r="A164" t="s">
        <v>562</v>
      </c>
      <c r="B164" t="s">
        <v>555</v>
      </c>
      <c r="C164" t="s">
        <v>443</v>
      </c>
      <c r="D164" t="s">
        <v>505</v>
      </c>
      <c r="E164" t="str">
        <f t="shared" si="2"/>
        <v>21F367483</v>
      </c>
      <c r="F164" t="s">
        <v>556</v>
      </c>
      <c r="G164" t="s">
        <v>557</v>
      </c>
      <c r="H164" t="s">
        <v>584</v>
      </c>
      <c r="I164" t="s">
        <v>945</v>
      </c>
      <c r="J164" t="s">
        <v>558</v>
      </c>
      <c r="K164">
        <v>12768858.300000001</v>
      </c>
      <c r="L164">
        <v>0</v>
      </c>
      <c r="M164">
        <v>0</v>
      </c>
      <c r="N164">
        <v>12768858.300000001</v>
      </c>
      <c r="O164" t="s">
        <v>451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</row>
    <row r="165" spans="1:30" x14ac:dyDescent="0.25">
      <c r="A165" t="s">
        <v>563</v>
      </c>
      <c r="C165" t="s">
        <v>443</v>
      </c>
      <c r="D165" t="s">
        <v>564</v>
      </c>
      <c r="E165" t="str">
        <f t="shared" si="2"/>
        <v/>
      </c>
      <c r="K165">
        <v>2427090880</v>
      </c>
      <c r="L165">
        <v>631366400</v>
      </c>
      <c r="M165">
        <v>1795724480</v>
      </c>
      <c r="N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685106420</v>
      </c>
      <c r="AC165">
        <v>0</v>
      </c>
      <c r="AD165">
        <v>0</v>
      </c>
    </row>
    <row r="166" spans="1:30" x14ac:dyDescent="0.25">
      <c r="A166" t="s">
        <v>38</v>
      </c>
      <c r="B166" t="s">
        <v>461</v>
      </c>
      <c r="C166" t="s">
        <v>443</v>
      </c>
      <c r="D166" t="s">
        <v>564</v>
      </c>
      <c r="E166" t="str">
        <f t="shared" si="2"/>
        <v/>
      </c>
      <c r="K166">
        <v>893265200</v>
      </c>
      <c r="L166">
        <v>0</v>
      </c>
      <c r="M166">
        <v>893265200</v>
      </c>
      <c r="N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</row>
    <row r="167" spans="1:30" x14ac:dyDescent="0.25">
      <c r="A167" t="s">
        <v>38</v>
      </c>
      <c r="B167" t="s">
        <v>461</v>
      </c>
      <c r="C167" t="s">
        <v>443</v>
      </c>
      <c r="D167" t="s">
        <v>564</v>
      </c>
      <c r="E167" t="str">
        <f t="shared" si="2"/>
        <v>11012067И</v>
      </c>
      <c r="F167" t="s">
        <v>860</v>
      </c>
      <c r="G167" t="s">
        <v>984</v>
      </c>
      <c r="H167" t="s">
        <v>567</v>
      </c>
      <c r="I167" t="s">
        <v>520</v>
      </c>
      <c r="K167">
        <v>554552800</v>
      </c>
      <c r="L167">
        <v>0</v>
      </c>
      <c r="M167">
        <v>554552800</v>
      </c>
      <c r="N167">
        <v>0</v>
      </c>
      <c r="O167" t="s">
        <v>451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</row>
    <row r="168" spans="1:30" x14ac:dyDescent="0.25">
      <c r="A168" t="s">
        <v>38</v>
      </c>
      <c r="B168" t="s">
        <v>461</v>
      </c>
      <c r="C168" t="s">
        <v>443</v>
      </c>
      <c r="D168" t="s">
        <v>564</v>
      </c>
      <c r="E168" t="str">
        <f t="shared" si="2"/>
        <v>110122490</v>
      </c>
      <c r="F168" t="s">
        <v>863</v>
      </c>
      <c r="G168" t="s">
        <v>985</v>
      </c>
      <c r="H168" t="s">
        <v>470</v>
      </c>
      <c r="I168" t="s">
        <v>462</v>
      </c>
      <c r="K168">
        <v>57134400</v>
      </c>
      <c r="L168">
        <v>0</v>
      </c>
      <c r="M168">
        <v>57134400</v>
      </c>
      <c r="N168">
        <v>0</v>
      </c>
      <c r="O168" t="s">
        <v>451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</row>
    <row r="169" spans="1:30" x14ac:dyDescent="0.25">
      <c r="A169" t="s">
        <v>38</v>
      </c>
      <c r="B169" t="s">
        <v>461</v>
      </c>
      <c r="C169" t="s">
        <v>443</v>
      </c>
      <c r="D169" t="s">
        <v>564</v>
      </c>
      <c r="E169" t="str">
        <f t="shared" si="2"/>
        <v>120122530</v>
      </c>
      <c r="F169" t="s">
        <v>881</v>
      </c>
      <c r="G169" t="s">
        <v>797</v>
      </c>
      <c r="H169" t="s">
        <v>449</v>
      </c>
      <c r="I169" t="s">
        <v>453</v>
      </c>
      <c r="J169" t="s">
        <v>586</v>
      </c>
      <c r="K169">
        <v>100000000</v>
      </c>
      <c r="L169">
        <v>0</v>
      </c>
      <c r="M169">
        <v>100000000</v>
      </c>
      <c r="N169">
        <v>0</v>
      </c>
      <c r="O169" t="s">
        <v>451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</row>
    <row r="170" spans="1:30" x14ac:dyDescent="0.25">
      <c r="A170" t="s">
        <v>38</v>
      </c>
      <c r="B170" t="s">
        <v>461</v>
      </c>
      <c r="C170" t="s">
        <v>443</v>
      </c>
      <c r="D170" t="s">
        <v>564</v>
      </c>
      <c r="E170" t="str">
        <f t="shared" si="2"/>
        <v>11012067И</v>
      </c>
      <c r="F170" t="s">
        <v>860</v>
      </c>
      <c r="G170" t="s">
        <v>984</v>
      </c>
      <c r="H170" t="s">
        <v>567</v>
      </c>
      <c r="I170" t="s">
        <v>520</v>
      </c>
      <c r="J170" t="s">
        <v>986</v>
      </c>
      <c r="K170">
        <v>60597000</v>
      </c>
      <c r="L170">
        <v>0</v>
      </c>
      <c r="M170">
        <v>60597000</v>
      </c>
      <c r="N170">
        <v>0</v>
      </c>
      <c r="O170" t="s">
        <v>451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</row>
    <row r="171" spans="1:30" x14ac:dyDescent="0.25">
      <c r="A171" t="s">
        <v>38</v>
      </c>
      <c r="B171" t="s">
        <v>461</v>
      </c>
      <c r="C171" t="s">
        <v>443</v>
      </c>
      <c r="D171" t="s">
        <v>564</v>
      </c>
      <c r="E171" t="str">
        <f t="shared" si="2"/>
        <v>11012067И</v>
      </c>
      <c r="F171" t="s">
        <v>860</v>
      </c>
      <c r="G171" t="s">
        <v>984</v>
      </c>
      <c r="H171" t="s">
        <v>567</v>
      </c>
      <c r="I171" t="s">
        <v>520</v>
      </c>
      <c r="J171" t="s">
        <v>987</v>
      </c>
      <c r="K171">
        <v>120981000</v>
      </c>
      <c r="L171">
        <v>0</v>
      </c>
      <c r="M171">
        <v>120981000</v>
      </c>
      <c r="N171">
        <v>0</v>
      </c>
      <c r="O171" t="s">
        <v>451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</row>
    <row r="172" spans="1:30" x14ac:dyDescent="0.25">
      <c r="A172" t="s">
        <v>471</v>
      </c>
      <c r="B172" t="s">
        <v>472</v>
      </c>
      <c r="C172" t="s">
        <v>443</v>
      </c>
      <c r="D172" t="s">
        <v>564</v>
      </c>
      <c r="E172" t="str">
        <f t="shared" si="2"/>
        <v/>
      </c>
      <c r="K172">
        <v>1479089580</v>
      </c>
      <c r="L172">
        <v>631366400</v>
      </c>
      <c r="M172">
        <v>847723180</v>
      </c>
      <c r="N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685106420</v>
      </c>
      <c r="AC172">
        <v>0</v>
      </c>
      <c r="AD172">
        <v>0</v>
      </c>
    </row>
    <row r="173" spans="1:30" x14ac:dyDescent="0.25">
      <c r="A173" t="s">
        <v>471</v>
      </c>
      <c r="B173" t="s">
        <v>472</v>
      </c>
      <c r="C173" t="s">
        <v>443</v>
      </c>
      <c r="D173" t="s">
        <v>564</v>
      </c>
      <c r="E173" t="str">
        <f t="shared" si="2"/>
        <v>130222420</v>
      </c>
      <c r="F173" t="s">
        <v>917</v>
      </c>
      <c r="G173" t="s">
        <v>988</v>
      </c>
      <c r="H173" t="s">
        <v>495</v>
      </c>
      <c r="I173" t="s">
        <v>496</v>
      </c>
      <c r="K173">
        <v>43147340</v>
      </c>
      <c r="L173">
        <v>0</v>
      </c>
      <c r="M173">
        <v>43147340</v>
      </c>
      <c r="N173">
        <v>0</v>
      </c>
      <c r="O173" t="s">
        <v>451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</row>
    <row r="174" spans="1:30" x14ac:dyDescent="0.25">
      <c r="A174" t="s">
        <v>471</v>
      </c>
      <c r="B174" t="s">
        <v>472</v>
      </c>
      <c r="C174" t="s">
        <v>443</v>
      </c>
      <c r="D174" t="s">
        <v>564</v>
      </c>
      <c r="E174" t="str">
        <f t="shared" si="2"/>
        <v>210998100</v>
      </c>
      <c r="F174" t="s">
        <v>930</v>
      </c>
      <c r="G174" t="s">
        <v>931</v>
      </c>
      <c r="H174" t="s">
        <v>495</v>
      </c>
      <c r="I174" t="s">
        <v>485</v>
      </c>
      <c r="J174" t="s">
        <v>932</v>
      </c>
      <c r="K174">
        <v>372789500</v>
      </c>
      <c r="L174">
        <v>0</v>
      </c>
      <c r="M174">
        <v>372789500</v>
      </c>
      <c r="N174">
        <v>0</v>
      </c>
      <c r="O174" t="s">
        <v>451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100000000</v>
      </c>
      <c r="AC174">
        <v>0</v>
      </c>
      <c r="AD174">
        <v>0</v>
      </c>
    </row>
    <row r="175" spans="1:30" x14ac:dyDescent="0.25">
      <c r="A175" t="s">
        <v>471</v>
      </c>
      <c r="B175" t="s">
        <v>472</v>
      </c>
      <c r="C175" t="s">
        <v>443</v>
      </c>
      <c r="D175" t="s">
        <v>564</v>
      </c>
      <c r="E175" t="str">
        <f t="shared" si="2"/>
        <v>210998200</v>
      </c>
      <c r="F175" t="s">
        <v>933</v>
      </c>
      <c r="G175" t="s">
        <v>934</v>
      </c>
      <c r="H175" t="s">
        <v>495</v>
      </c>
      <c r="I175" t="s">
        <v>496</v>
      </c>
      <c r="J175" t="s">
        <v>932</v>
      </c>
      <c r="K175">
        <v>5918978.4199999999</v>
      </c>
      <c r="L175">
        <v>0</v>
      </c>
      <c r="M175">
        <v>5918978.4199999999</v>
      </c>
      <c r="N175">
        <v>0</v>
      </c>
      <c r="O175" t="s">
        <v>451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</row>
    <row r="176" spans="1:30" x14ac:dyDescent="0.25">
      <c r="A176" t="s">
        <v>471</v>
      </c>
      <c r="B176" t="s">
        <v>472</v>
      </c>
      <c r="C176" t="s">
        <v>443</v>
      </c>
      <c r="D176" t="s">
        <v>564</v>
      </c>
      <c r="E176" t="str">
        <f t="shared" si="2"/>
        <v>210998200</v>
      </c>
      <c r="F176" t="s">
        <v>933</v>
      </c>
      <c r="G176" t="s">
        <v>934</v>
      </c>
      <c r="H176" t="s">
        <v>495</v>
      </c>
      <c r="I176" t="s">
        <v>485</v>
      </c>
      <c r="J176" t="s">
        <v>932</v>
      </c>
      <c r="K176">
        <v>280270361.57999998</v>
      </c>
      <c r="L176">
        <v>0</v>
      </c>
      <c r="M176">
        <v>280270361.57999998</v>
      </c>
      <c r="N176">
        <v>0</v>
      </c>
      <c r="O176" t="s">
        <v>451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</row>
    <row r="177" spans="1:30" x14ac:dyDescent="0.25">
      <c r="A177" t="s">
        <v>471</v>
      </c>
      <c r="B177" t="s">
        <v>472</v>
      </c>
      <c r="C177" t="s">
        <v>443</v>
      </c>
      <c r="D177" t="s">
        <v>564</v>
      </c>
      <c r="E177" t="str">
        <f t="shared" si="2"/>
        <v>210998800</v>
      </c>
      <c r="F177" t="s">
        <v>989</v>
      </c>
      <c r="G177" t="s">
        <v>990</v>
      </c>
      <c r="H177" t="s">
        <v>495</v>
      </c>
      <c r="I177" t="s">
        <v>485</v>
      </c>
      <c r="J177" t="s">
        <v>932</v>
      </c>
      <c r="K177">
        <v>116449580</v>
      </c>
      <c r="L177">
        <v>0</v>
      </c>
      <c r="M177">
        <v>116449580</v>
      </c>
      <c r="N177">
        <v>0</v>
      </c>
      <c r="O177" t="s">
        <v>451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</row>
    <row r="178" spans="1:30" x14ac:dyDescent="0.25">
      <c r="A178" t="s">
        <v>471</v>
      </c>
      <c r="B178" t="s">
        <v>472</v>
      </c>
      <c r="C178" t="s">
        <v>443</v>
      </c>
      <c r="D178" t="s">
        <v>564</v>
      </c>
      <c r="E178" t="str">
        <f t="shared" si="2"/>
        <v>210998900</v>
      </c>
      <c r="F178" t="s">
        <v>941</v>
      </c>
      <c r="G178" t="s">
        <v>942</v>
      </c>
      <c r="H178" t="s">
        <v>495</v>
      </c>
      <c r="I178" t="s">
        <v>485</v>
      </c>
      <c r="J178" t="s">
        <v>932</v>
      </c>
      <c r="K178">
        <v>0</v>
      </c>
      <c r="L178">
        <v>0</v>
      </c>
      <c r="M178">
        <v>0</v>
      </c>
      <c r="N178">
        <v>0</v>
      </c>
      <c r="O178" t="s">
        <v>451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159225000</v>
      </c>
      <c r="AC178">
        <v>0</v>
      </c>
      <c r="AD178">
        <v>0</v>
      </c>
    </row>
    <row r="179" spans="1:30" x14ac:dyDescent="0.25">
      <c r="A179" t="s">
        <v>471</v>
      </c>
      <c r="B179" t="s">
        <v>472</v>
      </c>
      <c r="C179" t="s">
        <v>443</v>
      </c>
      <c r="D179" t="s">
        <v>564</v>
      </c>
      <c r="E179" t="str">
        <f t="shared" si="2"/>
        <v>12022066И</v>
      </c>
      <c r="F179" t="s">
        <v>899</v>
      </c>
      <c r="G179" t="s">
        <v>991</v>
      </c>
      <c r="H179" t="s">
        <v>495</v>
      </c>
      <c r="I179" t="s">
        <v>496</v>
      </c>
      <c r="J179" t="s">
        <v>992</v>
      </c>
      <c r="K179">
        <v>7949700</v>
      </c>
      <c r="L179">
        <v>0</v>
      </c>
      <c r="M179">
        <v>7949700</v>
      </c>
      <c r="N179">
        <v>0</v>
      </c>
      <c r="O179" t="s">
        <v>451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</row>
    <row r="180" spans="1:30" x14ac:dyDescent="0.25">
      <c r="A180" t="s">
        <v>471</v>
      </c>
      <c r="B180" t="s">
        <v>472</v>
      </c>
      <c r="C180" t="s">
        <v>443</v>
      </c>
      <c r="D180" t="s">
        <v>564</v>
      </c>
      <c r="E180" t="str">
        <f t="shared" si="2"/>
        <v>12022066И</v>
      </c>
      <c r="F180" t="s">
        <v>899</v>
      </c>
      <c r="G180" t="s">
        <v>991</v>
      </c>
      <c r="H180" t="s">
        <v>495</v>
      </c>
      <c r="I180" t="s">
        <v>496</v>
      </c>
      <c r="J180" t="s">
        <v>993</v>
      </c>
      <c r="K180">
        <v>14820270</v>
      </c>
      <c r="L180">
        <v>0</v>
      </c>
      <c r="M180">
        <v>14820270</v>
      </c>
      <c r="N180">
        <v>0</v>
      </c>
      <c r="O180" t="s">
        <v>451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</row>
    <row r="181" spans="1:30" x14ac:dyDescent="0.25">
      <c r="A181" t="s">
        <v>471</v>
      </c>
      <c r="B181" t="s">
        <v>472</v>
      </c>
      <c r="C181" t="s">
        <v>443</v>
      </c>
      <c r="D181" t="s">
        <v>564</v>
      </c>
      <c r="E181" t="str">
        <f t="shared" si="2"/>
        <v>13F552430</v>
      </c>
      <c r="F181" t="s">
        <v>910</v>
      </c>
      <c r="G181" t="s">
        <v>994</v>
      </c>
      <c r="H181" t="s">
        <v>495</v>
      </c>
      <c r="I181" t="s">
        <v>485</v>
      </c>
      <c r="J181" t="s">
        <v>995</v>
      </c>
      <c r="K181">
        <v>269721920</v>
      </c>
      <c r="L181">
        <v>267024700</v>
      </c>
      <c r="M181">
        <v>2697220</v>
      </c>
      <c r="N181">
        <v>0</v>
      </c>
      <c r="O181" t="s">
        <v>503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</row>
    <row r="182" spans="1:30" x14ac:dyDescent="0.25">
      <c r="A182" t="s">
        <v>471</v>
      </c>
      <c r="B182" t="s">
        <v>472</v>
      </c>
      <c r="C182" t="s">
        <v>443</v>
      </c>
      <c r="D182" t="s">
        <v>564</v>
      </c>
      <c r="E182" t="str">
        <f t="shared" si="2"/>
        <v>13F552430</v>
      </c>
      <c r="F182" t="s">
        <v>910</v>
      </c>
      <c r="G182" t="s">
        <v>994</v>
      </c>
      <c r="H182" t="s">
        <v>495</v>
      </c>
      <c r="I182" t="s">
        <v>485</v>
      </c>
      <c r="J182" t="s">
        <v>996</v>
      </c>
      <c r="K182">
        <v>326119200</v>
      </c>
      <c r="L182">
        <v>322858000</v>
      </c>
      <c r="M182">
        <v>3261200</v>
      </c>
      <c r="N182">
        <v>0</v>
      </c>
      <c r="O182" t="s">
        <v>503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</row>
    <row r="183" spans="1:30" x14ac:dyDescent="0.25">
      <c r="A183" t="s">
        <v>471</v>
      </c>
      <c r="B183" t="s">
        <v>472</v>
      </c>
      <c r="C183" t="s">
        <v>443</v>
      </c>
      <c r="D183" t="s">
        <v>564</v>
      </c>
      <c r="E183" t="str">
        <f t="shared" si="2"/>
        <v>13F552430</v>
      </c>
      <c r="F183" t="s">
        <v>910</v>
      </c>
      <c r="G183" t="s">
        <v>994</v>
      </c>
      <c r="H183" t="s">
        <v>495</v>
      </c>
      <c r="I183" t="s">
        <v>485</v>
      </c>
      <c r="J183" t="s">
        <v>997</v>
      </c>
      <c r="K183">
        <v>41902730</v>
      </c>
      <c r="L183">
        <v>41483700</v>
      </c>
      <c r="M183">
        <v>419030</v>
      </c>
      <c r="N183">
        <v>0</v>
      </c>
      <c r="O183" t="s">
        <v>503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425881420</v>
      </c>
      <c r="AC183">
        <v>0</v>
      </c>
      <c r="AD183">
        <v>0</v>
      </c>
    </row>
    <row r="184" spans="1:30" x14ac:dyDescent="0.25">
      <c r="A184" t="s">
        <v>38</v>
      </c>
      <c r="B184" t="s">
        <v>530</v>
      </c>
      <c r="C184" t="s">
        <v>443</v>
      </c>
      <c r="D184" t="s">
        <v>564</v>
      </c>
      <c r="E184" t="str">
        <f t="shared" si="2"/>
        <v/>
      </c>
      <c r="K184">
        <v>1344200</v>
      </c>
      <c r="L184">
        <v>0</v>
      </c>
      <c r="M184">
        <v>1344200</v>
      </c>
      <c r="N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</row>
    <row r="185" spans="1:30" x14ac:dyDescent="0.25">
      <c r="A185" t="s">
        <v>531</v>
      </c>
      <c r="B185" t="s">
        <v>530</v>
      </c>
      <c r="C185" t="s">
        <v>443</v>
      </c>
      <c r="D185" t="s">
        <v>564</v>
      </c>
      <c r="E185" t="str">
        <f t="shared" si="2"/>
        <v/>
      </c>
      <c r="K185">
        <v>1344200</v>
      </c>
      <c r="L185">
        <v>0</v>
      </c>
      <c r="M185">
        <v>1344200</v>
      </c>
      <c r="N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</row>
    <row r="186" spans="1:30" x14ac:dyDescent="0.25">
      <c r="A186" t="s">
        <v>531</v>
      </c>
      <c r="B186" t="s">
        <v>530</v>
      </c>
      <c r="C186" t="s">
        <v>443</v>
      </c>
      <c r="D186" t="s">
        <v>564</v>
      </c>
      <c r="E186" t="str">
        <f t="shared" si="2"/>
        <v>110215670</v>
      </c>
      <c r="F186" t="s">
        <v>354</v>
      </c>
      <c r="G186" t="s">
        <v>353</v>
      </c>
      <c r="H186" t="s">
        <v>584</v>
      </c>
      <c r="I186" t="s">
        <v>453</v>
      </c>
      <c r="J186" t="s">
        <v>585</v>
      </c>
      <c r="K186">
        <v>1344200</v>
      </c>
      <c r="L186">
        <v>0</v>
      </c>
      <c r="M186">
        <v>1344200</v>
      </c>
      <c r="N186">
        <v>0</v>
      </c>
      <c r="O186" t="s">
        <v>451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</row>
    <row r="187" spans="1:30" x14ac:dyDescent="0.25">
      <c r="A187" t="s">
        <v>38</v>
      </c>
      <c r="B187" t="s">
        <v>590</v>
      </c>
      <c r="C187" t="s">
        <v>443</v>
      </c>
      <c r="D187" t="s">
        <v>564</v>
      </c>
      <c r="E187" t="str">
        <f t="shared" si="2"/>
        <v/>
      </c>
      <c r="K187">
        <v>44232000</v>
      </c>
      <c r="L187">
        <v>0</v>
      </c>
      <c r="M187">
        <v>44232000</v>
      </c>
      <c r="N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</row>
    <row r="188" spans="1:30" x14ac:dyDescent="0.25">
      <c r="A188" t="s">
        <v>591</v>
      </c>
      <c r="B188" t="s">
        <v>590</v>
      </c>
      <c r="C188" t="s">
        <v>443</v>
      </c>
      <c r="D188" t="s">
        <v>564</v>
      </c>
      <c r="E188" t="str">
        <f t="shared" si="2"/>
        <v/>
      </c>
      <c r="K188">
        <v>44232000</v>
      </c>
      <c r="L188">
        <v>0</v>
      </c>
      <c r="M188">
        <v>44232000</v>
      </c>
      <c r="N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</row>
    <row r="189" spans="1:30" x14ac:dyDescent="0.25">
      <c r="A189" t="s">
        <v>591</v>
      </c>
      <c r="B189" t="s">
        <v>590</v>
      </c>
      <c r="C189" t="s">
        <v>443</v>
      </c>
      <c r="D189" t="s">
        <v>564</v>
      </c>
      <c r="E189" t="str">
        <f t="shared" si="2"/>
        <v>130222420</v>
      </c>
      <c r="F189" t="s">
        <v>917</v>
      </c>
      <c r="G189" t="s">
        <v>988</v>
      </c>
      <c r="H189" t="s">
        <v>457</v>
      </c>
      <c r="I189" t="s">
        <v>945</v>
      </c>
      <c r="J189" t="s">
        <v>998</v>
      </c>
      <c r="K189">
        <v>44232000</v>
      </c>
      <c r="L189">
        <v>0</v>
      </c>
      <c r="M189">
        <v>44232000</v>
      </c>
      <c r="N189">
        <v>0</v>
      </c>
      <c r="O189" t="s">
        <v>451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</row>
    <row r="190" spans="1:30" x14ac:dyDescent="0.25">
      <c r="A190" t="s">
        <v>38</v>
      </c>
      <c r="B190" t="s">
        <v>545</v>
      </c>
      <c r="C190" t="s">
        <v>443</v>
      </c>
      <c r="D190" t="s">
        <v>564</v>
      </c>
      <c r="E190" t="str">
        <f t="shared" si="2"/>
        <v/>
      </c>
      <c r="K190">
        <v>3249000</v>
      </c>
      <c r="L190">
        <v>0</v>
      </c>
      <c r="M190">
        <v>3249000</v>
      </c>
      <c r="N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</row>
    <row r="191" spans="1:30" x14ac:dyDescent="0.25">
      <c r="A191" t="s">
        <v>546</v>
      </c>
      <c r="B191" t="s">
        <v>545</v>
      </c>
      <c r="C191" t="s">
        <v>443</v>
      </c>
      <c r="D191" t="s">
        <v>564</v>
      </c>
      <c r="E191" t="str">
        <f t="shared" si="2"/>
        <v/>
      </c>
      <c r="K191">
        <v>3249000</v>
      </c>
      <c r="L191">
        <v>0</v>
      </c>
      <c r="M191">
        <v>3249000</v>
      </c>
      <c r="N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</row>
    <row r="192" spans="1:30" x14ac:dyDescent="0.25">
      <c r="A192" t="s">
        <v>546</v>
      </c>
      <c r="B192" t="s">
        <v>545</v>
      </c>
      <c r="C192" t="s">
        <v>443</v>
      </c>
      <c r="D192" t="s">
        <v>564</v>
      </c>
      <c r="E192" t="str">
        <f t="shared" si="2"/>
        <v>110215670</v>
      </c>
      <c r="F192" t="s">
        <v>354</v>
      </c>
      <c r="G192" t="s">
        <v>353</v>
      </c>
      <c r="H192" t="s">
        <v>584</v>
      </c>
      <c r="I192" t="s">
        <v>453</v>
      </c>
      <c r="J192" t="s">
        <v>585</v>
      </c>
      <c r="K192">
        <v>3249000</v>
      </c>
      <c r="L192">
        <v>0</v>
      </c>
      <c r="M192">
        <v>3249000</v>
      </c>
      <c r="N192">
        <v>0</v>
      </c>
      <c r="O192" t="s">
        <v>451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</row>
    <row r="193" spans="1:30" x14ac:dyDescent="0.25">
      <c r="A193" t="s">
        <v>38</v>
      </c>
      <c r="B193" t="s">
        <v>454</v>
      </c>
      <c r="C193" t="s">
        <v>443</v>
      </c>
      <c r="D193" t="s">
        <v>564</v>
      </c>
      <c r="E193" t="str">
        <f t="shared" si="2"/>
        <v/>
      </c>
      <c r="K193">
        <v>5678400</v>
      </c>
      <c r="L193">
        <v>0</v>
      </c>
      <c r="M193">
        <v>5678400</v>
      </c>
      <c r="N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</row>
    <row r="194" spans="1:30" x14ac:dyDescent="0.25">
      <c r="A194" t="s">
        <v>455</v>
      </c>
      <c r="B194" t="s">
        <v>454</v>
      </c>
      <c r="C194" t="s">
        <v>443</v>
      </c>
      <c r="D194" t="s">
        <v>564</v>
      </c>
      <c r="E194" t="str">
        <f t="shared" si="2"/>
        <v/>
      </c>
      <c r="K194">
        <v>5678400</v>
      </c>
      <c r="L194">
        <v>0</v>
      </c>
      <c r="M194">
        <v>5678400</v>
      </c>
      <c r="N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</row>
    <row r="195" spans="1:30" x14ac:dyDescent="0.25">
      <c r="A195" t="s">
        <v>455</v>
      </c>
      <c r="B195" t="s">
        <v>454</v>
      </c>
      <c r="C195" t="s">
        <v>443</v>
      </c>
      <c r="D195" t="s">
        <v>564</v>
      </c>
      <c r="E195" t="str">
        <f t="shared" si="2"/>
        <v>110215670</v>
      </c>
      <c r="F195" t="s">
        <v>354</v>
      </c>
      <c r="G195" t="s">
        <v>353</v>
      </c>
      <c r="H195" t="s">
        <v>584</v>
      </c>
      <c r="I195" t="s">
        <v>453</v>
      </c>
      <c r="J195" t="s">
        <v>585</v>
      </c>
      <c r="K195">
        <v>5678400</v>
      </c>
      <c r="L195">
        <v>0</v>
      </c>
      <c r="M195">
        <v>5678400</v>
      </c>
      <c r="N195">
        <v>0</v>
      </c>
      <c r="O195" t="s">
        <v>451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</row>
    <row r="196" spans="1:30" x14ac:dyDescent="0.25">
      <c r="A196" t="s">
        <v>38</v>
      </c>
      <c r="B196" t="s">
        <v>456</v>
      </c>
      <c r="C196" t="s">
        <v>443</v>
      </c>
      <c r="D196" t="s">
        <v>564</v>
      </c>
      <c r="E196" t="str">
        <f t="shared" si="2"/>
        <v/>
      </c>
      <c r="K196">
        <v>232500</v>
      </c>
      <c r="L196">
        <v>0</v>
      </c>
      <c r="M196">
        <v>232500</v>
      </c>
      <c r="N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</row>
    <row r="197" spans="1:30" x14ac:dyDescent="0.25">
      <c r="A197" t="s">
        <v>458</v>
      </c>
      <c r="B197" t="s">
        <v>456</v>
      </c>
      <c r="C197" t="s">
        <v>443</v>
      </c>
      <c r="D197" t="s">
        <v>564</v>
      </c>
      <c r="E197" t="str">
        <f t="shared" si="2"/>
        <v/>
      </c>
      <c r="K197">
        <v>232500</v>
      </c>
      <c r="L197">
        <v>0</v>
      </c>
      <c r="M197">
        <v>232500</v>
      </c>
      <c r="N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</row>
    <row r="198" spans="1:30" x14ac:dyDescent="0.25">
      <c r="A198" t="s">
        <v>458</v>
      </c>
      <c r="B198" t="s">
        <v>456</v>
      </c>
      <c r="C198" t="s">
        <v>443</v>
      </c>
      <c r="D198" t="s">
        <v>564</v>
      </c>
      <c r="E198" t="str">
        <f t="shared" si="2"/>
        <v>21F15021D</v>
      </c>
      <c r="F198" t="s">
        <v>943</v>
      </c>
      <c r="G198" t="s">
        <v>944</v>
      </c>
      <c r="H198" t="s">
        <v>457</v>
      </c>
      <c r="I198" t="s">
        <v>945</v>
      </c>
      <c r="J198" t="s">
        <v>999</v>
      </c>
      <c r="K198">
        <v>99500</v>
      </c>
      <c r="L198">
        <v>0</v>
      </c>
      <c r="M198">
        <v>99500</v>
      </c>
      <c r="N198">
        <v>0</v>
      </c>
      <c r="O198" t="s">
        <v>451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</row>
    <row r="199" spans="1:30" x14ac:dyDescent="0.25">
      <c r="A199" t="s">
        <v>458</v>
      </c>
      <c r="B199" t="s">
        <v>456</v>
      </c>
      <c r="C199" t="s">
        <v>443</v>
      </c>
      <c r="D199" t="s">
        <v>564</v>
      </c>
      <c r="E199" t="str">
        <f t="shared" si="2"/>
        <v>21F15021D</v>
      </c>
      <c r="F199" t="s">
        <v>943</v>
      </c>
      <c r="G199" t="s">
        <v>944</v>
      </c>
      <c r="H199" t="s">
        <v>457</v>
      </c>
      <c r="I199" t="s">
        <v>945</v>
      </c>
      <c r="J199" t="s">
        <v>1000</v>
      </c>
      <c r="K199">
        <v>133000</v>
      </c>
      <c r="L199">
        <v>0</v>
      </c>
      <c r="M199">
        <v>133000</v>
      </c>
      <c r="N199">
        <v>0</v>
      </c>
      <c r="O199" t="s">
        <v>451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</row>
    <row r="200" spans="1:30" x14ac:dyDescent="0.25">
      <c r="A200" t="s">
        <v>623</v>
      </c>
      <c r="C200" t="s">
        <v>443</v>
      </c>
      <c r="D200" t="s">
        <v>624</v>
      </c>
      <c r="E200" t="str">
        <f t="shared" si="2"/>
        <v/>
      </c>
      <c r="K200">
        <v>343370173.69999999</v>
      </c>
      <c r="L200">
        <v>325550700</v>
      </c>
      <c r="M200">
        <v>17819473.699999999</v>
      </c>
      <c r="N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363786404.19999999</v>
      </c>
      <c r="AC200">
        <v>368036924.44</v>
      </c>
      <c r="AD200">
        <v>0</v>
      </c>
    </row>
    <row r="201" spans="1:30" x14ac:dyDescent="0.25">
      <c r="A201" t="s">
        <v>38</v>
      </c>
      <c r="B201" t="s">
        <v>461</v>
      </c>
      <c r="C201" t="s">
        <v>443</v>
      </c>
      <c r="D201" t="s">
        <v>624</v>
      </c>
      <c r="E201" t="str">
        <f t="shared" si="2"/>
        <v/>
      </c>
      <c r="K201">
        <v>15517600</v>
      </c>
      <c r="L201">
        <v>0</v>
      </c>
      <c r="M201">
        <v>15517600</v>
      </c>
      <c r="N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407800</v>
      </c>
      <c r="AC201">
        <v>407800</v>
      </c>
      <c r="AD201">
        <v>0</v>
      </c>
    </row>
    <row r="202" spans="1:30" x14ac:dyDescent="0.25">
      <c r="A202" t="s">
        <v>38</v>
      </c>
      <c r="B202" t="s">
        <v>461</v>
      </c>
      <c r="C202" t="s">
        <v>443</v>
      </c>
      <c r="D202" t="s">
        <v>624</v>
      </c>
      <c r="E202" t="str">
        <f t="shared" si="2"/>
        <v>510202490</v>
      </c>
      <c r="F202" t="s">
        <v>628</v>
      </c>
      <c r="G202" t="s">
        <v>1001</v>
      </c>
      <c r="H202" t="s">
        <v>629</v>
      </c>
      <c r="I202" t="s">
        <v>508</v>
      </c>
      <c r="J202" t="s">
        <v>630</v>
      </c>
      <c r="K202">
        <v>15109800</v>
      </c>
      <c r="L202">
        <v>0</v>
      </c>
      <c r="M202">
        <v>15109800</v>
      </c>
      <c r="N202">
        <v>0</v>
      </c>
      <c r="O202" t="s">
        <v>451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</row>
    <row r="203" spans="1:30" x14ac:dyDescent="0.25">
      <c r="A203" t="s">
        <v>38</v>
      </c>
      <c r="B203" t="s">
        <v>461</v>
      </c>
      <c r="C203" t="s">
        <v>443</v>
      </c>
      <c r="D203" t="s">
        <v>624</v>
      </c>
      <c r="E203" t="str">
        <f t="shared" ref="E203:E266" si="3">MID(F203,2,666)</f>
        <v>510212810</v>
      </c>
      <c r="F203" t="s">
        <v>625</v>
      </c>
      <c r="G203" t="s">
        <v>626</v>
      </c>
      <c r="H203" t="s">
        <v>958</v>
      </c>
      <c r="I203" t="s">
        <v>959</v>
      </c>
      <c r="J203" t="s">
        <v>627</v>
      </c>
      <c r="K203">
        <v>407800</v>
      </c>
      <c r="L203">
        <v>0</v>
      </c>
      <c r="M203">
        <v>407800</v>
      </c>
      <c r="N203">
        <v>0</v>
      </c>
      <c r="O203" t="s">
        <v>451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407800</v>
      </c>
      <c r="AC203">
        <v>407800</v>
      </c>
      <c r="AD203">
        <v>0</v>
      </c>
    </row>
    <row r="204" spans="1:30" x14ac:dyDescent="0.25">
      <c r="A204" t="s">
        <v>38</v>
      </c>
      <c r="B204" t="s">
        <v>517</v>
      </c>
      <c r="C204" t="s">
        <v>443</v>
      </c>
      <c r="D204" t="s">
        <v>624</v>
      </c>
      <c r="E204" t="str">
        <f t="shared" si="3"/>
        <v/>
      </c>
      <c r="K204">
        <v>2009473</v>
      </c>
      <c r="L204">
        <v>1995364.2</v>
      </c>
      <c r="M204">
        <v>14108.8</v>
      </c>
      <c r="N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2227242.4</v>
      </c>
      <c r="AC204">
        <v>2253395</v>
      </c>
      <c r="AD204">
        <v>0</v>
      </c>
    </row>
    <row r="205" spans="1:30" x14ac:dyDescent="0.25">
      <c r="A205" t="s">
        <v>632</v>
      </c>
      <c r="B205" t="s">
        <v>517</v>
      </c>
      <c r="C205" t="s">
        <v>443</v>
      </c>
      <c r="D205" t="s">
        <v>624</v>
      </c>
      <c r="E205" t="str">
        <f t="shared" si="3"/>
        <v/>
      </c>
      <c r="K205">
        <v>2009473</v>
      </c>
      <c r="L205">
        <v>1995364.2</v>
      </c>
      <c r="M205">
        <v>14108.8</v>
      </c>
      <c r="N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2227242.4</v>
      </c>
      <c r="AC205">
        <v>2253395</v>
      </c>
      <c r="AD205">
        <v>0</v>
      </c>
    </row>
    <row r="206" spans="1:30" x14ac:dyDescent="0.25">
      <c r="A206" t="s">
        <v>632</v>
      </c>
      <c r="B206" t="s">
        <v>517</v>
      </c>
      <c r="C206" t="s">
        <v>443</v>
      </c>
      <c r="D206" t="s">
        <v>624</v>
      </c>
      <c r="E206" t="str">
        <f t="shared" si="3"/>
        <v>51F255550</v>
      </c>
      <c r="F206" t="s">
        <v>633</v>
      </c>
      <c r="G206" t="s">
        <v>634</v>
      </c>
      <c r="H206" t="s">
        <v>449</v>
      </c>
      <c r="I206" t="s">
        <v>453</v>
      </c>
      <c r="J206" t="s">
        <v>1002</v>
      </c>
      <c r="K206">
        <v>2009473</v>
      </c>
      <c r="L206">
        <v>1995364.2</v>
      </c>
      <c r="M206">
        <v>14108.8</v>
      </c>
      <c r="N206">
        <v>0</v>
      </c>
      <c r="O206" t="s">
        <v>1003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2227242.4</v>
      </c>
      <c r="AC206">
        <v>2253395</v>
      </c>
      <c r="AD206">
        <v>0</v>
      </c>
    </row>
    <row r="207" spans="1:30" x14ac:dyDescent="0.25">
      <c r="A207" t="s">
        <v>38</v>
      </c>
      <c r="B207" t="s">
        <v>522</v>
      </c>
      <c r="C207" t="s">
        <v>443</v>
      </c>
      <c r="D207" t="s">
        <v>624</v>
      </c>
      <c r="E207" t="str">
        <f t="shared" si="3"/>
        <v/>
      </c>
      <c r="K207">
        <v>3084553.6</v>
      </c>
      <c r="L207">
        <v>3062896.8</v>
      </c>
      <c r="M207">
        <v>21656.799999999999</v>
      </c>
      <c r="N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3418795.3</v>
      </c>
      <c r="AC207">
        <v>3458785.6</v>
      </c>
      <c r="AD207">
        <v>0</v>
      </c>
    </row>
    <row r="208" spans="1:30" x14ac:dyDescent="0.25">
      <c r="A208" t="s">
        <v>523</v>
      </c>
      <c r="B208" t="s">
        <v>522</v>
      </c>
      <c r="C208" t="s">
        <v>443</v>
      </c>
      <c r="D208" t="s">
        <v>624</v>
      </c>
      <c r="E208" t="str">
        <f t="shared" si="3"/>
        <v/>
      </c>
      <c r="K208">
        <v>3084553.6</v>
      </c>
      <c r="L208">
        <v>3062896.8</v>
      </c>
      <c r="M208">
        <v>21656.799999999999</v>
      </c>
      <c r="N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3418795.3</v>
      </c>
      <c r="AC208">
        <v>3458785.6</v>
      </c>
      <c r="AD208">
        <v>0</v>
      </c>
    </row>
    <row r="209" spans="1:30" x14ac:dyDescent="0.25">
      <c r="A209" t="s">
        <v>523</v>
      </c>
      <c r="B209" t="s">
        <v>522</v>
      </c>
      <c r="C209" t="s">
        <v>443</v>
      </c>
      <c r="D209" t="s">
        <v>624</v>
      </c>
      <c r="E209" t="str">
        <f t="shared" si="3"/>
        <v>51F255550</v>
      </c>
      <c r="F209" t="s">
        <v>633</v>
      </c>
      <c r="G209" t="s">
        <v>634</v>
      </c>
      <c r="H209" t="s">
        <v>449</v>
      </c>
      <c r="I209" t="s">
        <v>453</v>
      </c>
      <c r="J209" t="s">
        <v>1002</v>
      </c>
      <c r="K209">
        <v>3084553.6</v>
      </c>
      <c r="L209">
        <v>3062896.8</v>
      </c>
      <c r="M209">
        <v>21656.799999999999</v>
      </c>
      <c r="N209">
        <v>0</v>
      </c>
      <c r="O209" t="s">
        <v>1003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3418795.3</v>
      </c>
      <c r="AC209">
        <v>3458785.6</v>
      </c>
      <c r="AD209">
        <v>0</v>
      </c>
    </row>
    <row r="210" spans="1:30" x14ac:dyDescent="0.25">
      <c r="A210" t="s">
        <v>38</v>
      </c>
      <c r="B210" t="s">
        <v>526</v>
      </c>
      <c r="C210" t="s">
        <v>443</v>
      </c>
      <c r="D210" t="s">
        <v>624</v>
      </c>
      <c r="E210" t="str">
        <f t="shared" si="3"/>
        <v/>
      </c>
      <c r="K210">
        <v>6766585.7000000002</v>
      </c>
      <c r="L210">
        <v>6719077.2000000002</v>
      </c>
      <c r="M210">
        <v>47508.5</v>
      </c>
      <c r="N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7499798.9000000004</v>
      </c>
      <c r="AC210">
        <v>7587534.5</v>
      </c>
      <c r="AD210">
        <v>0</v>
      </c>
    </row>
    <row r="211" spans="1:30" x14ac:dyDescent="0.25">
      <c r="A211" t="s">
        <v>587</v>
      </c>
      <c r="B211" t="s">
        <v>526</v>
      </c>
      <c r="C211" t="s">
        <v>443</v>
      </c>
      <c r="D211" t="s">
        <v>624</v>
      </c>
      <c r="E211" t="str">
        <f t="shared" si="3"/>
        <v/>
      </c>
      <c r="K211">
        <v>6766585.7000000002</v>
      </c>
      <c r="L211">
        <v>6719077.2000000002</v>
      </c>
      <c r="M211">
        <v>47508.5</v>
      </c>
      <c r="N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7499798.9000000004</v>
      </c>
      <c r="AC211">
        <v>7587534.5</v>
      </c>
      <c r="AD211">
        <v>0</v>
      </c>
    </row>
    <row r="212" spans="1:30" x14ac:dyDescent="0.25">
      <c r="A212" t="s">
        <v>587</v>
      </c>
      <c r="B212" t="s">
        <v>526</v>
      </c>
      <c r="C212" t="s">
        <v>443</v>
      </c>
      <c r="D212" t="s">
        <v>624</v>
      </c>
      <c r="E212" t="str">
        <f t="shared" si="3"/>
        <v>51F255550</v>
      </c>
      <c r="F212" t="s">
        <v>633</v>
      </c>
      <c r="G212" t="s">
        <v>634</v>
      </c>
      <c r="H212" t="s">
        <v>449</v>
      </c>
      <c r="I212" t="s">
        <v>453</v>
      </c>
      <c r="J212" t="s">
        <v>1002</v>
      </c>
      <c r="K212">
        <v>6766585.7000000002</v>
      </c>
      <c r="L212">
        <v>6719077.2000000002</v>
      </c>
      <c r="M212">
        <v>47508.5</v>
      </c>
      <c r="N212">
        <v>0</v>
      </c>
      <c r="O212" t="s">
        <v>1003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7499798.9000000004</v>
      </c>
      <c r="AC212">
        <v>7587534.5</v>
      </c>
      <c r="AD212">
        <v>0</v>
      </c>
    </row>
    <row r="213" spans="1:30" x14ac:dyDescent="0.25">
      <c r="A213" t="s">
        <v>38</v>
      </c>
      <c r="B213" t="s">
        <v>528</v>
      </c>
      <c r="C213" t="s">
        <v>443</v>
      </c>
      <c r="D213" t="s">
        <v>624</v>
      </c>
      <c r="E213" t="str">
        <f t="shared" si="3"/>
        <v/>
      </c>
      <c r="K213">
        <v>7404862</v>
      </c>
      <c r="L213">
        <v>7352872</v>
      </c>
      <c r="M213">
        <v>51990</v>
      </c>
      <c r="N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8207174.0999999996</v>
      </c>
      <c r="AC213">
        <v>8303293.2000000002</v>
      </c>
      <c r="AD213">
        <v>0</v>
      </c>
    </row>
    <row r="214" spans="1:30" x14ac:dyDescent="0.25">
      <c r="A214" t="s">
        <v>529</v>
      </c>
      <c r="B214" t="s">
        <v>528</v>
      </c>
      <c r="C214" t="s">
        <v>443</v>
      </c>
      <c r="D214" t="s">
        <v>624</v>
      </c>
      <c r="E214" t="str">
        <f t="shared" si="3"/>
        <v/>
      </c>
      <c r="K214">
        <v>7404862</v>
      </c>
      <c r="L214">
        <v>7352872</v>
      </c>
      <c r="M214">
        <v>51990</v>
      </c>
      <c r="N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8207174.0999999996</v>
      </c>
      <c r="AC214">
        <v>8303293.2000000002</v>
      </c>
      <c r="AD214">
        <v>0</v>
      </c>
    </row>
    <row r="215" spans="1:30" x14ac:dyDescent="0.25">
      <c r="A215" t="s">
        <v>529</v>
      </c>
      <c r="B215" t="s">
        <v>528</v>
      </c>
      <c r="C215" t="s">
        <v>443</v>
      </c>
      <c r="D215" t="s">
        <v>624</v>
      </c>
      <c r="E215" t="str">
        <f t="shared" si="3"/>
        <v>51F255550</v>
      </c>
      <c r="F215" t="s">
        <v>633</v>
      </c>
      <c r="G215" t="s">
        <v>634</v>
      </c>
      <c r="H215" t="s">
        <v>449</v>
      </c>
      <c r="I215" t="s">
        <v>453</v>
      </c>
      <c r="J215" t="s">
        <v>1002</v>
      </c>
      <c r="K215">
        <v>7404862</v>
      </c>
      <c r="L215">
        <v>7352872</v>
      </c>
      <c r="M215">
        <v>51990</v>
      </c>
      <c r="N215">
        <v>0</v>
      </c>
      <c r="O215" t="s">
        <v>1003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8207174.0999999996</v>
      </c>
      <c r="AC215">
        <v>8303293.2000000002</v>
      </c>
      <c r="AD215">
        <v>0</v>
      </c>
    </row>
    <row r="216" spans="1:30" x14ac:dyDescent="0.25">
      <c r="A216" t="s">
        <v>38</v>
      </c>
      <c r="B216" t="s">
        <v>530</v>
      </c>
      <c r="C216" t="s">
        <v>443</v>
      </c>
      <c r="D216" t="s">
        <v>624</v>
      </c>
      <c r="E216" t="str">
        <f t="shared" si="3"/>
        <v/>
      </c>
      <c r="K216">
        <v>5476149.0999999996</v>
      </c>
      <c r="L216">
        <v>5437700.5</v>
      </c>
      <c r="M216">
        <v>38448.6</v>
      </c>
      <c r="N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6069598.7000000002</v>
      </c>
      <c r="AC216">
        <v>6140515.9000000004</v>
      </c>
      <c r="AD216">
        <v>0</v>
      </c>
    </row>
    <row r="217" spans="1:30" x14ac:dyDescent="0.25">
      <c r="A217" t="s">
        <v>531</v>
      </c>
      <c r="B217" t="s">
        <v>530</v>
      </c>
      <c r="C217" t="s">
        <v>443</v>
      </c>
      <c r="D217" t="s">
        <v>624</v>
      </c>
      <c r="E217" t="str">
        <f t="shared" si="3"/>
        <v/>
      </c>
      <c r="K217">
        <v>5476149.0999999996</v>
      </c>
      <c r="L217">
        <v>5437700.5</v>
      </c>
      <c r="M217">
        <v>38448.6</v>
      </c>
      <c r="N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6069598.7000000002</v>
      </c>
      <c r="AC217">
        <v>6140515.9000000004</v>
      </c>
      <c r="AD217">
        <v>0</v>
      </c>
    </row>
    <row r="218" spans="1:30" x14ac:dyDescent="0.25">
      <c r="A218" t="s">
        <v>531</v>
      </c>
      <c r="B218" t="s">
        <v>530</v>
      </c>
      <c r="C218" t="s">
        <v>443</v>
      </c>
      <c r="D218" t="s">
        <v>624</v>
      </c>
      <c r="E218" t="str">
        <f t="shared" si="3"/>
        <v>51F255550</v>
      </c>
      <c r="F218" t="s">
        <v>633</v>
      </c>
      <c r="G218" t="s">
        <v>634</v>
      </c>
      <c r="H218" t="s">
        <v>449</v>
      </c>
      <c r="I218" t="s">
        <v>453</v>
      </c>
      <c r="J218" t="s">
        <v>1002</v>
      </c>
      <c r="K218">
        <v>5476149.0999999996</v>
      </c>
      <c r="L218">
        <v>5437700.5</v>
      </c>
      <c r="M218">
        <v>38448.6</v>
      </c>
      <c r="N218">
        <v>0</v>
      </c>
      <c r="O218" t="s">
        <v>1003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6069598.7000000002</v>
      </c>
      <c r="AC218">
        <v>6140515.9000000004</v>
      </c>
      <c r="AD218">
        <v>0</v>
      </c>
    </row>
    <row r="219" spans="1:30" x14ac:dyDescent="0.25">
      <c r="A219" t="s">
        <v>38</v>
      </c>
      <c r="B219" t="s">
        <v>532</v>
      </c>
      <c r="C219" t="s">
        <v>443</v>
      </c>
      <c r="D219" t="s">
        <v>624</v>
      </c>
      <c r="E219" t="str">
        <f t="shared" si="3"/>
        <v/>
      </c>
      <c r="K219">
        <v>6321919.2000000002</v>
      </c>
      <c r="L219">
        <v>6277532.5999999996</v>
      </c>
      <c r="M219">
        <v>44386.6</v>
      </c>
      <c r="N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7007037.9000000004</v>
      </c>
      <c r="AC219">
        <v>7088933</v>
      </c>
      <c r="AD219">
        <v>0</v>
      </c>
    </row>
    <row r="220" spans="1:30" x14ac:dyDescent="0.25">
      <c r="A220" t="s">
        <v>646</v>
      </c>
      <c r="B220" t="s">
        <v>532</v>
      </c>
      <c r="C220" t="s">
        <v>443</v>
      </c>
      <c r="D220" t="s">
        <v>624</v>
      </c>
      <c r="E220" t="str">
        <f t="shared" si="3"/>
        <v/>
      </c>
      <c r="K220">
        <v>6321919.2000000002</v>
      </c>
      <c r="L220">
        <v>6277532.5999999996</v>
      </c>
      <c r="M220">
        <v>44386.6</v>
      </c>
      <c r="N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7007037.9000000004</v>
      </c>
      <c r="AC220">
        <v>7088933</v>
      </c>
      <c r="AD220">
        <v>0</v>
      </c>
    </row>
    <row r="221" spans="1:30" x14ac:dyDescent="0.25">
      <c r="A221" t="s">
        <v>646</v>
      </c>
      <c r="B221" t="s">
        <v>532</v>
      </c>
      <c r="C221" t="s">
        <v>443</v>
      </c>
      <c r="D221" t="s">
        <v>624</v>
      </c>
      <c r="E221" t="str">
        <f t="shared" si="3"/>
        <v>51F255550</v>
      </c>
      <c r="F221" t="s">
        <v>633</v>
      </c>
      <c r="G221" t="s">
        <v>634</v>
      </c>
      <c r="H221" t="s">
        <v>449</v>
      </c>
      <c r="I221" t="s">
        <v>453</v>
      </c>
      <c r="J221" t="s">
        <v>1002</v>
      </c>
      <c r="K221">
        <v>6321919.2000000002</v>
      </c>
      <c r="L221">
        <v>6277532.5999999996</v>
      </c>
      <c r="M221">
        <v>44386.6</v>
      </c>
      <c r="N221">
        <v>0</v>
      </c>
      <c r="O221" t="s">
        <v>1003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7007037.9000000004</v>
      </c>
      <c r="AC221">
        <v>7088933</v>
      </c>
      <c r="AD221">
        <v>0</v>
      </c>
    </row>
    <row r="222" spans="1:30" x14ac:dyDescent="0.25">
      <c r="A222" t="s">
        <v>38</v>
      </c>
      <c r="B222" t="s">
        <v>588</v>
      </c>
      <c r="C222" t="s">
        <v>443</v>
      </c>
      <c r="D222" t="s">
        <v>624</v>
      </c>
      <c r="E222" t="str">
        <f t="shared" si="3"/>
        <v/>
      </c>
      <c r="K222">
        <v>5613364.5999999996</v>
      </c>
      <c r="L222">
        <v>5573952.5999999996</v>
      </c>
      <c r="M222">
        <v>39412</v>
      </c>
      <c r="N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6221660.7999999998</v>
      </c>
      <c r="AC222">
        <v>6294500.9000000004</v>
      </c>
      <c r="AD222">
        <v>0</v>
      </c>
    </row>
    <row r="223" spans="1:30" x14ac:dyDescent="0.25">
      <c r="A223" t="s">
        <v>977</v>
      </c>
      <c r="B223" t="s">
        <v>588</v>
      </c>
      <c r="C223" t="s">
        <v>443</v>
      </c>
      <c r="D223" t="s">
        <v>624</v>
      </c>
      <c r="E223" t="str">
        <f t="shared" si="3"/>
        <v/>
      </c>
      <c r="K223">
        <v>5613364.5999999996</v>
      </c>
      <c r="L223">
        <v>5573952.5999999996</v>
      </c>
      <c r="M223">
        <v>39412</v>
      </c>
      <c r="N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6221660.7999999998</v>
      </c>
      <c r="AC223">
        <v>6294500.9000000004</v>
      </c>
      <c r="AD223">
        <v>0</v>
      </c>
    </row>
    <row r="224" spans="1:30" x14ac:dyDescent="0.25">
      <c r="A224" t="s">
        <v>977</v>
      </c>
      <c r="B224" t="s">
        <v>588</v>
      </c>
      <c r="C224" t="s">
        <v>443</v>
      </c>
      <c r="D224" t="s">
        <v>624</v>
      </c>
      <c r="E224" t="str">
        <f t="shared" si="3"/>
        <v>51F255550</v>
      </c>
      <c r="F224" t="s">
        <v>633</v>
      </c>
      <c r="G224" t="s">
        <v>634</v>
      </c>
      <c r="H224" t="s">
        <v>449</v>
      </c>
      <c r="I224" t="s">
        <v>453</v>
      </c>
      <c r="J224" t="s">
        <v>1002</v>
      </c>
      <c r="K224">
        <v>5613364.5999999996</v>
      </c>
      <c r="L224">
        <v>5573952.5999999996</v>
      </c>
      <c r="M224">
        <v>39412</v>
      </c>
      <c r="N224">
        <v>0</v>
      </c>
      <c r="O224" t="s">
        <v>1003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6221660.7999999998</v>
      </c>
      <c r="AC224">
        <v>6294500.9000000004</v>
      </c>
      <c r="AD224">
        <v>0</v>
      </c>
    </row>
    <row r="225" spans="1:30" x14ac:dyDescent="0.25">
      <c r="A225" t="s">
        <v>38</v>
      </c>
      <c r="B225" t="s">
        <v>590</v>
      </c>
      <c r="C225" t="s">
        <v>443</v>
      </c>
      <c r="D225" t="s">
        <v>624</v>
      </c>
      <c r="E225" t="str">
        <f t="shared" si="3"/>
        <v/>
      </c>
      <c r="K225">
        <v>5114138.8</v>
      </c>
      <c r="L225">
        <v>5078232.0999999996</v>
      </c>
      <c r="M225">
        <v>35906.699999999997</v>
      </c>
      <c r="N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5668305.7000000002</v>
      </c>
      <c r="AC225">
        <v>5734609.2000000002</v>
      </c>
      <c r="AD225">
        <v>0</v>
      </c>
    </row>
    <row r="226" spans="1:30" x14ac:dyDescent="0.25">
      <c r="A226" t="s">
        <v>591</v>
      </c>
      <c r="B226" t="s">
        <v>590</v>
      </c>
      <c r="C226" t="s">
        <v>443</v>
      </c>
      <c r="D226" t="s">
        <v>624</v>
      </c>
      <c r="E226" t="str">
        <f t="shared" si="3"/>
        <v/>
      </c>
      <c r="K226">
        <v>5114138.8</v>
      </c>
      <c r="L226">
        <v>5078232.0999999996</v>
      </c>
      <c r="M226">
        <v>35906.699999999997</v>
      </c>
      <c r="N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5668305.7000000002</v>
      </c>
      <c r="AC226">
        <v>5734609.2000000002</v>
      </c>
      <c r="AD226">
        <v>0</v>
      </c>
    </row>
    <row r="227" spans="1:30" x14ac:dyDescent="0.25">
      <c r="A227" t="s">
        <v>591</v>
      </c>
      <c r="B227" t="s">
        <v>590</v>
      </c>
      <c r="C227" t="s">
        <v>443</v>
      </c>
      <c r="D227" t="s">
        <v>624</v>
      </c>
      <c r="E227" t="str">
        <f t="shared" si="3"/>
        <v>51F255550</v>
      </c>
      <c r="F227" t="s">
        <v>633</v>
      </c>
      <c r="G227" t="s">
        <v>634</v>
      </c>
      <c r="H227" t="s">
        <v>449</v>
      </c>
      <c r="I227" t="s">
        <v>453</v>
      </c>
      <c r="J227" t="s">
        <v>1002</v>
      </c>
      <c r="K227">
        <v>5114138.8</v>
      </c>
      <c r="L227">
        <v>5078232.0999999996</v>
      </c>
      <c r="M227">
        <v>35906.699999999997</v>
      </c>
      <c r="N227">
        <v>0</v>
      </c>
      <c r="O227" t="s">
        <v>1003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5668305.7000000002</v>
      </c>
      <c r="AC227">
        <v>5734609.2000000002</v>
      </c>
      <c r="AD227">
        <v>0</v>
      </c>
    </row>
    <row r="228" spans="1:30" x14ac:dyDescent="0.25">
      <c r="A228" t="s">
        <v>38</v>
      </c>
      <c r="B228" t="s">
        <v>533</v>
      </c>
      <c r="C228" t="s">
        <v>443</v>
      </c>
      <c r="D228" t="s">
        <v>624</v>
      </c>
      <c r="E228" t="str">
        <f t="shared" si="3"/>
        <v/>
      </c>
      <c r="K228">
        <v>3727383.5</v>
      </c>
      <c r="L228">
        <v>3701199.4</v>
      </c>
      <c r="M228">
        <v>26184.1</v>
      </c>
      <c r="N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4131266.5</v>
      </c>
      <c r="AC228">
        <v>4179590.8</v>
      </c>
      <c r="AD228">
        <v>0</v>
      </c>
    </row>
    <row r="229" spans="1:30" x14ac:dyDescent="0.25">
      <c r="A229" t="s">
        <v>566</v>
      </c>
      <c r="B229" t="s">
        <v>533</v>
      </c>
      <c r="C229" t="s">
        <v>443</v>
      </c>
      <c r="D229" t="s">
        <v>624</v>
      </c>
      <c r="E229" t="str">
        <f t="shared" si="3"/>
        <v/>
      </c>
      <c r="K229">
        <v>3727383.5</v>
      </c>
      <c r="L229">
        <v>3701199.4</v>
      </c>
      <c r="M229">
        <v>26184.1</v>
      </c>
      <c r="N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4131266.5</v>
      </c>
      <c r="AC229">
        <v>4179590.8</v>
      </c>
      <c r="AD229">
        <v>0</v>
      </c>
    </row>
    <row r="230" spans="1:30" x14ac:dyDescent="0.25">
      <c r="A230" t="s">
        <v>566</v>
      </c>
      <c r="B230" t="s">
        <v>533</v>
      </c>
      <c r="C230" t="s">
        <v>443</v>
      </c>
      <c r="D230" t="s">
        <v>624</v>
      </c>
      <c r="E230" t="str">
        <f t="shared" si="3"/>
        <v>51F255550</v>
      </c>
      <c r="F230" t="s">
        <v>633</v>
      </c>
      <c r="G230" t="s">
        <v>634</v>
      </c>
      <c r="H230" t="s">
        <v>449</v>
      </c>
      <c r="I230" t="s">
        <v>453</v>
      </c>
      <c r="J230" t="s">
        <v>1002</v>
      </c>
      <c r="K230">
        <v>3727383.5</v>
      </c>
      <c r="L230">
        <v>3701199.4</v>
      </c>
      <c r="M230">
        <v>26184.1</v>
      </c>
      <c r="N230">
        <v>0</v>
      </c>
      <c r="O230" t="s">
        <v>1003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4131266.5</v>
      </c>
      <c r="AC230">
        <v>4179590.8</v>
      </c>
      <c r="AD230">
        <v>0</v>
      </c>
    </row>
    <row r="231" spans="1:30" x14ac:dyDescent="0.25">
      <c r="A231" t="s">
        <v>38</v>
      </c>
      <c r="B231" t="s">
        <v>534</v>
      </c>
      <c r="C231" t="s">
        <v>443</v>
      </c>
      <c r="D231" t="s">
        <v>624</v>
      </c>
      <c r="E231" t="str">
        <f t="shared" si="3"/>
        <v/>
      </c>
      <c r="K231">
        <v>3024949.7</v>
      </c>
      <c r="L231">
        <v>3003725.2</v>
      </c>
      <c r="M231">
        <v>21224.5</v>
      </c>
      <c r="N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3352748</v>
      </c>
      <c r="AC231">
        <v>3391965.9</v>
      </c>
      <c r="AD231">
        <v>0</v>
      </c>
    </row>
    <row r="232" spans="1:30" x14ac:dyDescent="0.25">
      <c r="A232" t="s">
        <v>535</v>
      </c>
      <c r="B232" t="s">
        <v>534</v>
      </c>
      <c r="C232" t="s">
        <v>443</v>
      </c>
      <c r="D232" t="s">
        <v>624</v>
      </c>
      <c r="E232" t="str">
        <f t="shared" si="3"/>
        <v/>
      </c>
      <c r="K232">
        <v>3024949.7</v>
      </c>
      <c r="L232">
        <v>3003725.2</v>
      </c>
      <c r="M232">
        <v>21224.5</v>
      </c>
      <c r="N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3352748</v>
      </c>
      <c r="AC232">
        <v>3391965.9</v>
      </c>
      <c r="AD232">
        <v>0</v>
      </c>
    </row>
    <row r="233" spans="1:30" x14ac:dyDescent="0.25">
      <c r="A233" t="s">
        <v>535</v>
      </c>
      <c r="B233" t="s">
        <v>534</v>
      </c>
      <c r="C233" t="s">
        <v>443</v>
      </c>
      <c r="D233" t="s">
        <v>624</v>
      </c>
      <c r="E233" t="str">
        <f t="shared" si="3"/>
        <v>51F255550</v>
      </c>
      <c r="F233" t="s">
        <v>633</v>
      </c>
      <c r="G233" t="s">
        <v>634</v>
      </c>
      <c r="H233" t="s">
        <v>449</v>
      </c>
      <c r="I233" t="s">
        <v>453</v>
      </c>
      <c r="J233" t="s">
        <v>1002</v>
      </c>
      <c r="K233">
        <v>3024949.7</v>
      </c>
      <c r="L233">
        <v>3003725.2</v>
      </c>
      <c r="M233">
        <v>21224.5</v>
      </c>
      <c r="N233">
        <v>0</v>
      </c>
      <c r="O233" t="s">
        <v>1003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3352748</v>
      </c>
      <c r="AC233">
        <v>3391965.9</v>
      </c>
      <c r="AD233">
        <v>0</v>
      </c>
    </row>
    <row r="234" spans="1:30" x14ac:dyDescent="0.25">
      <c r="A234" t="s">
        <v>38</v>
      </c>
      <c r="B234" t="s">
        <v>536</v>
      </c>
      <c r="C234" t="s">
        <v>443</v>
      </c>
      <c r="D234" t="s">
        <v>624</v>
      </c>
      <c r="E234" t="str">
        <f t="shared" si="3"/>
        <v/>
      </c>
      <c r="K234">
        <v>6524564.4000000004</v>
      </c>
      <c r="L234">
        <v>6478754.9000000004</v>
      </c>
      <c r="M234">
        <v>45809.5</v>
      </c>
      <c r="N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7231586.9000000004</v>
      </c>
      <c r="AC234">
        <v>7316112.4000000004</v>
      </c>
      <c r="AD234">
        <v>0</v>
      </c>
    </row>
    <row r="235" spans="1:30" x14ac:dyDescent="0.25">
      <c r="A235" t="s">
        <v>537</v>
      </c>
      <c r="B235" t="s">
        <v>536</v>
      </c>
      <c r="C235" t="s">
        <v>443</v>
      </c>
      <c r="D235" t="s">
        <v>624</v>
      </c>
      <c r="E235" t="str">
        <f t="shared" si="3"/>
        <v/>
      </c>
      <c r="K235">
        <v>6524564.4000000004</v>
      </c>
      <c r="L235">
        <v>6478754.9000000004</v>
      </c>
      <c r="M235">
        <v>45809.5</v>
      </c>
      <c r="N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7231586.9000000004</v>
      </c>
      <c r="AC235">
        <v>7316112.4000000004</v>
      </c>
      <c r="AD235">
        <v>0</v>
      </c>
    </row>
    <row r="236" spans="1:30" x14ac:dyDescent="0.25">
      <c r="A236" t="s">
        <v>537</v>
      </c>
      <c r="B236" t="s">
        <v>536</v>
      </c>
      <c r="C236" t="s">
        <v>443</v>
      </c>
      <c r="D236" t="s">
        <v>624</v>
      </c>
      <c r="E236" t="str">
        <f t="shared" si="3"/>
        <v>51F255550</v>
      </c>
      <c r="F236" t="s">
        <v>633</v>
      </c>
      <c r="G236" t="s">
        <v>634</v>
      </c>
      <c r="H236" t="s">
        <v>449</v>
      </c>
      <c r="I236" t="s">
        <v>453</v>
      </c>
      <c r="J236" t="s">
        <v>1002</v>
      </c>
      <c r="K236">
        <v>6524564.4000000004</v>
      </c>
      <c r="L236">
        <v>6478754.9000000004</v>
      </c>
      <c r="M236">
        <v>45809.5</v>
      </c>
      <c r="N236">
        <v>0</v>
      </c>
      <c r="O236" t="s">
        <v>1003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7231586.9000000004</v>
      </c>
      <c r="AC236">
        <v>7316112.4000000004</v>
      </c>
      <c r="AD236">
        <v>0</v>
      </c>
    </row>
    <row r="237" spans="1:30" x14ac:dyDescent="0.25">
      <c r="A237" t="s">
        <v>38</v>
      </c>
      <c r="B237" t="s">
        <v>538</v>
      </c>
      <c r="C237" t="s">
        <v>443</v>
      </c>
      <c r="D237" t="s">
        <v>624</v>
      </c>
      <c r="E237" t="str">
        <f t="shared" si="3"/>
        <v/>
      </c>
      <c r="K237">
        <v>6844656.4000000004</v>
      </c>
      <c r="L237">
        <v>6796599.5999999996</v>
      </c>
      <c r="M237">
        <v>48056.800000000003</v>
      </c>
      <c r="N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7586351.7999999998</v>
      </c>
      <c r="AC237">
        <v>7675049</v>
      </c>
      <c r="AD237">
        <v>0</v>
      </c>
    </row>
    <row r="238" spans="1:30" x14ac:dyDescent="0.25">
      <c r="A238" t="s">
        <v>539</v>
      </c>
      <c r="B238" t="s">
        <v>538</v>
      </c>
      <c r="C238" t="s">
        <v>443</v>
      </c>
      <c r="D238" t="s">
        <v>624</v>
      </c>
      <c r="E238" t="str">
        <f t="shared" si="3"/>
        <v/>
      </c>
      <c r="K238">
        <v>6844656.4000000004</v>
      </c>
      <c r="L238">
        <v>6796599.5999999996</v>
      </c>
      <c r="M238">
        <v>48056.800000000003</v>
      </c>
      <c r="N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7586351.7999999998</v>
      </c>
      <c r="AC238">
        <v>7675049</v>
      </c>
      <c r="AD238">
        <v>0</v>
      </c>
    </row>
    <row r="239" spans="1:30" x14ac:dyDescent="0.25">
      <c r="A239" t="s">
        <v>539</v>
      </c>
      <c r="B239" t="s">
        <v>538</v>
      </c>
      <c r="C239" t="s">
        <v>443</v>
      </c>
      <c r="D239" t="s">
        <v>624</v>
      </c>
      <c r="E239" t="str">
        <f t="shared" si="3"/>
        <v>51F255550</v>
      </c>
      <c r="F239" t="s">
        <v>633</v>
      </c>
      <c r="G239" t="s">
        <v>634</v>
      </c>
      <c r="H239" t="s">
        <v>449</v>
      </c>
      <c r="I239" t="s">
        <v>453</v>
      </c>
      <c r="J239" t="s">
        <v>1002</v>
      </c>
      <c r="K239">
        <v>6844656.4000000004</v>
      </c>
      <c r="L239">
        <v>6796599.5999999996</v>
      </c>
      <c r="M239">
        <v>48056.800000000003</v>
      </c>
      <c r="N239">
        <v>0</v>
      </c>
      <c r="O239" t="s">
        <v>1003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7586351.7999999998</v>
      </c>
      <c r="AC239">
        <v>7675049</v>
      </c>
      <c r="AD239">
        <v>0</v>
      </c>
    </row>
    <row r="240" spans="1:30" x14ac:dyDescent="0.25">
      <c r="A240" t="s">
        <v>38</v>
      </c>
      <c r="B240" t="s">
        <v>599</v>
      </c>
      <c r="C240" t="s">
        <v>443</v>
      </c>
      <c r="D240" t="s">
        <v>624</v>
      </c>
      <c r="E240" t="str">
        <f t="shared" si="3"/>
        <v/>
      </c>
      <c r="K240">
        <v>2957659.2</v>
      </c>
      <c r="L240">
        <v>2936893</v>
      </c>
      <c r="M240">
        <v>20766.2</v>
      </c>
      <c r="N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3278185.9</v>
      </c>
      <c r="AC240">
        <v>3316581.7</v>
      </c>
      <c r="AD240">
        <v>0</v>
      </c>
    </row>
    <row r="241" spans="1:30" x14ac:dyDescent="0.25">
      <c r="A241" t="s">
        <v>600</v>
      </c>
      <c r="B241" t="s">
        <v>599</v>
      </c>
      <c r="C241" t="s">
        <v>443</v>
      </c>
      <c r="D241" t="s">
        <v>624</v>
      </c>
      <c r="E241" t="str">
        <f t="shared" si="3"/>
        <v/>
      </c>
      <c r="K241">
        <v>2957659.2</v>
      </c>
      <c r="L241">
        <v>2936893</v>
      </c>
      <c r="M241">
        <v>20766.2</v>
      </c>
      <c r="N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3278185.9</v>
      </c>
      <c r="AC241">
        <v>3316581.7</v>
      </c>
      <c r="AD241">
        <v>0</v>
      </c>
    </row>
    <row r="242" spans="1:30" x14ac:dyDescent="0.25">
      <c r="A242" t="s">
        <v>600</v>
      </c>
      <c r="B242" t="s">
        <v>599</v>
      </c>
      <c r="C242" t="s">
        <v>443</v>
      </c>
      <c r="D242" t="s">
        <v>624</v>
      </c>
      <c r="E242" t="str">
        <f t="shared" si="3"/>
        <v>51F255550</v>
      </c>
      <c r="F242" t="s">
        <v>633</v>
      </c>
      <c r="G242" t="s">
        <v>634</v>
      </c>
      <c r="H242" t="s">
        <v>449</v>
      </c>
      <c r="I242" t="s">
        <v>453</v>
      </c>
      <c r="J242" t="s">
        <v>1002</v>
      </c>
      <c r="K242">
        <v>2957659.2</v>
      </c>
      <c r="L242">
        <v>2936893</v>
      </c>
      <c r="M242">
        <v>20766.2</v>
      </c>
      <c r="N242">
        <v>0</v>
      </c>
      <c r="O242" t="s">
        <v>1003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3278185.9</v>
      </c>
      <c r="AC242">
        <v>3316581.7</v>
      </c>
      <c r="AD242">
        <v>0</v>
      </c>
    </row>
    <row r="243" spans="1:30" x14ac:dyDescent="0.25">
      <c r="A243" t="s">
        <v>38</v>
      </c>
      <c r="B243" t="s">
        <v>540</v>
      </c>
      <c r="C243" t="s">
        <v>443</v>
      </c>
      <c r="D243" t="s">
        <v>624</v>
      </c>
      <c r="E243" t="str">
        <f t="shared" si="3"/>
        <v/>
      </c>
      <c r="K243">
        <v>5575707.5</v>
      </c>
      <c r="L243">
        <v>5536560.0999999996</v>
      </c>
      <c r="M243">
        <v>39147.4</v>
      </c>
      <c r="N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6179876.9000000004</v>
      </c>
      <c r="AC243">
        <v>6252177.4000000004</v>
      </c>
      <c r="AD243">
        <v>0</v>
      </c>
    </row>
    <row r="244" spans="1:30" x14ac:dyDescent="0.25">
      <c r="A244" t="s">
        <v>541</v>
      </c>
      <c r="B244" t="s">
        <v>540</v>
      </c>
      <c r="C244" t="s">
        <v>443</v>
      </c>
      <c r="D244" t="s">
        <v>624</v>
      </c>
      <c r="E244" t="str">
        <f t="shared" si="3"/>
        <v/>
      </c>
      <c r="K244">
        <v>5575707.5</v>
      </c>
      <c r="L244">
        <v>5536560.0999999996</v>
      </c>
      <c r="M244">
        <v>39147.4</v>
      </c>
      <c r="N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6179876.9000000004</v>
      </c>
      <c r="AC244">
        <v>6252177.4000000004</v>
      </c>
      <c r="AD244">
        <v>0</v>
      </c>
    </row>
    <row r="245" spans="1:30" x14ac:dyDescent="0.25">
      <c r="A245" t="s">
        <v>541</v>
      </c>
      <c r="B245" t="s">
        <v>540</v>
      </c>
      <c r="C245" t="s">
        <v>443</v>
      </c>
      <c r="D245" t="s">
        <v>624</v>
      </c>
      <c r="E245" t="str">
        <f t="shared" si="3"/>
        <v>51F255550</v>
      </c>
      <c r="F245" t="s">
        <v>633</v>
      </c>
      <c r="G245" t="s">
        <v>634</v>
      </c>
      <c r="H245" t="s">
        <v>449</v>
      </c>
      <c r="I245" t="s">
        <v>453</v>
      </c>
      <c r="J245" t="s">
        <v>1002</v>
      </c>
      <c r="K245">
        <v>5575707.5</v>
      </c>
      <c r="L245">
        <v>5536560.0999999996</v>
      </c>
      <c r="M245">
        <v>39147.4</v>
      </c>
      <c r="N245">
        <v>0</v>
      </c>
      <c r="O245" t="s">
        <v>1003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6179876.9000000004</v>
      </c>
      <c r="AC245">
        <v>6252177.4000000004</v>
      </c>
      <c r="AD245">
        <v>0</v>
      </c>
    </row>
    <row r="246" spans="1:30" x14ac:dyDescent="0.25">
      <c r="A246" t="s">
        <v>38</v>
      </c>
      <c r="B246" t="s">
        <v>542</v>
      </c>
      <c r="C246" t="s">
        <v>443</v>
      </c>
      <c r="D246" t="s">
        <v>624</v>
      </c>
      <c r="E246" t="str">
        <f t="shared" si="3"/>
        <v/>
      </c>
      <c r="K246">
        <v>11148029.699999999</v>
      </c>
      <c r="L246">
        <v>11069744.800000001</v>
      </c>
      <c r="M246">
        <v>78284.899999999994</v>
      </c>
      <c r="N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12356050.1</v>
      </c>
      <c r="AC246">
        <v>12500543.199999999</v>
      </c>
      <c r="AD246">
        <v>0</v>
      </c>
    </row>
    <row r="247" spans="1:30" x14ac:dyDescent="0.25">
      <c r="A247" t="s">
        <v>602</v>
      </c>
      <c r="B247" t="s">
        <v>542</v>
      </c>
      <c r="C247" t="s">
        <v>443</v>
      </c>
      <c r="D247" t="s">
        <v>624</v>
      </c>
      <c r="E247" t="str">
        <f t="shared" si="3"/>
        <v/>
      </c>
      <c r="K247">
        <v>11148029.699999999</v>
      </c>
      <c r="L247">
        <v>11069744.800000001</v>
      </c>
      <c r="M247">
        <v>78284.899999999994</v>
      </c>
      <c r="N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12356050.1</v>
      </c>
      <c r="AC247">
        <v>12500543.199999999</v>
      </c>
      <c r="AD247">
        <v>0</v>
      </c>
    </row>
    <row r="248" spans="1:30" x14ac:dyDescent="0.25">
      <c r="A248" t="s">
        <v>602</v>
      </c>
      <c r="B248" t="s">
        <v>542</v>
      </c>
      <c r="C248" t="s">
        <v>443</v>
      </c>
      <c r="D248" t="s">
        <v>624</v>
      </c>
      <c r="E248" t="str">
        <f t="shared" si="3"/>
        <v>51F255550</v>
      </c>
      <c r="F248" t="s">
        <v>633</v>
      </c>
      <c r="G248" t="s">
        <v>634</v>
      </c>
      <c r="H248" t="s">
        <v>449</v>
      </c>
      <c r="I248" t="s">
        <v>453</v>
      </c>
      <c r="J248" t="s">
        <v>1002</v>
      </c>
      <c r="K248">
        <v>11148029.699999999</v>
      </c>
      <c r="L248">
        <v>11069744.800000001</v>
      </c>
      <c r="M248">
        <v>78284.899999999994</v>
      </c>
      <c r="N248">
        <v>0</v>
      </c>
      <c r="O248" t="s">
        <v>1003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12356050.1</v>
      </c>
      <c r="AC248">
        <v>12500543.199999999</v>
      </c>
      <c r="AD248">
        <v>0</v>
      </c>
    </row>
    <row r="249" spans="1:30" x14ac:dyDescent="0.25">
      <c r="A249" t="s">
        <v>38</v>
      </c>
      <c r="B249" t="s">
        <v>544</v>
      </c>
      <c r="C249" t="s">
        <v>443</v>
      </c>
      <c r="D249" t="s">
        <v>624</v>
      </c>
      <c r="E249" t="str">
        <f t="shared" si="3"/>
        <v/>
      </c>
      <c r="K249">
        <v>16903173.199999999</v>
      </c>
      <c r="L249">
        <v>16784495</v>
      </c>
      <c r="M249">
        <v>118678.2</v>
      </c>
      <c r="N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18734759.300000001</v>
      </c>
      <c r="AC249">
        <v>18953942.300000001</v>
      </c>
      <c r="AD249">
        <v>0</v>
      </c>
    </row>
    <row r="250" spans="1:30" x14ac:dyDescent="0.25">
      <c r="A250" t="s">
        <v>604</v>
      </c>
      <c r="B250" t="s">
        <v>544</v>
      </c>
      <c r="C250" t="s">
        <v>443</v>
      </c>
      <c r="D250" t="s">
        <v>624</v>
      </c>
      <c r="E250" t="str">
        <f t="shared" si="3"/>
        <v/>
      </c>
      <c r="K250">
        <v>16903173.199999999</v>
      </c>
      <c r="L250">
        <v>16784495</v>
      </c>
      <c r="M250">
        <v>118678.2</v>
      </c>
      <c r="N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18734759.300000001</v>
      </c>
      <c r="AC250">
        <v>18953942.300000001</v>
      </c>
      <c r="AD250">
        <v>0</v>
      </c>
    </row>
    <row r="251" spans="1:30" x14ac:dyDescent="0.25">
      <c r="A251" t="s">
        <v>604</v>
      </c>
      <c r="B251" t="s">
        <v>544</v>
      </c>
      <c r="C251" t="s">
        <v>443</v>
      </c>
      <c r="D251" t="s">
        <v>624</v>
      </c>
      <c r="E251" t="str">
        <f t="shared" si="3"/>
        <v>51F255550</v>
      </c>
      <c r="F251" t="s">
        <v>633</v>
      </c>
      <c r="G251" t="s">
        <v>634</v>
      </c>
      <c r="H251" t="s">
        <v>449</v>
      </c>
      <c r="I251" t="s">
        <v>453</v>
      </c>
      <c r="J251" t="s">
        <v>1002</v>
      </c>
      <c r="K251">
        <v>16903173.199999999</v>
      </c>
      <c r="L251">
        <v>16784495</v>
      </c>
      <c r="M251">
        <v>118678.2</v>
      </c>
      <c r="N251">
        <v>0</v>
      </c>
      <c r="O251" t="s">
        <v>1003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18734759.300000001</v>
      </c>
      <c r="AC251">
        <v>18953942.300000001</v>
      </c>
      <c r="AD251">
        <v>0</v>
      </c>
    </row>
    <row r="252" spans="1:30" x14ac:dyDescent="0.25">
      <c r="A252" t="s">
        <v>38</v>
      </c>
      <c r="B252" t="s">
        <v>610</v>
      </c>
      <c r="C252" t="s">
        <v>443</v>
      </c>
      <c r="D252" t="s">
        <v>624</v>
      </c>
      <c r="E252" t="str">
        <f t="shared" si="3"/>
        <v/>
      </c>
      <c r="K252">
        <v>2953849.5</v>
      </c>
      <c r="L252">
        <v>2933124.2</v>
      </c>
      <c r="M252">
        <v>20725.3</v>
      </c>
      <c r="N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3274003.78</v>
      </c>
      <c r="AC252">
        <v>3312263.5</v>
      </c>
      <c r="AD252">
        <v>0</v>
      </c>
    </row>
    <row r="253" spans="1:30" x14ac:dyDescent="0.25">
      <c r="A253" t="s">
        <v>611</v>
      </c>
      <c r="B253" t="s">
        <v>610</v>
      </c>
      <c r="C253" t="s">
        <v>443</v>
      </c>
      <c r="D253" t="s">
        <v>624</v>
      </c>
      <c r="E253" t="str">
        <f t="shared" si="3"/>
        <v/>
      </c>
      <c r="K253">
        <v>2953849.5</v>
      </c>
      <c r="L253">
        <v>2933124.2</v>
      </c>
      <c r="M253">
        <v>20725.3</v>
      </c>
      <c r="N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3274003.78</v>
      </c>
      <c r="AC253">
        <v>3312263.5</v>
      </c>
      <c r="AD253">
        <v>0</v>
      </c>
    </row>
    <row r="254" spans="1:30" x14ac:dyDescent="0.25">
      <c r="A254" t="s">
        <v>611</v>
      </c>
      <c r="B254" t="s">
        <v>610</v>
      </c>
      <c r="C254" t="s">
        <v>443</v>
      </c>
      <c r="D254" t="s">
        <v>624</v>
      </c>
      <c r="E254" t="str">
        <f t="shared" si="3"/>
        <v>51F255550</v>
      </c>
      <c r="F254" t="s">
        <v>633</v>
      </c>
      <c r="G254" t="s">
        <v>634</v>
      </c>
      <c r="H254" t="s">
        <v>449</v>
      </c>
      <c r="I254" t="s">
        <v>453</v>
      </c>
      <c r="J254" t="s">
        <v>1002</v>
      </c>
      <c r="K254">
        <v>2953849.5</v>
      </c>
      <c r="L254">
        <v>2933124.2</v>
      </c>
      <c r="M254">
        <v>20725.3</v>
      </c>
      <c r="N254">
        <v>0</v>
      </c>
      <c r="O254" t="s">
        <v>1003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3274003.78</v>
      </c>
      <c r="AC254">
        <v>3312263.5</v>
      </c>
      <c r="AD254">
        <v>0</v>
      </c>
    </row>
    <row r="255" spans="1:30" x14ac:dyDescent="0.25">
      <c r="A255" t="s">
        <v>38</v>
      </c>
      <c r="B255" t="s">
        <v>547</v>
      </c>
      <c r="C255" t="s">
        <v>443</v>
      </c>
      <c r="D255" t="s">
        <v>624</v>
      </c>
      <c r="E255" t="str">
        <f t="shared" si="3"/>
        <v/>
      </c>
      <c r="K255">
        <v>6353040.2999999998</v>
      </c>
      <c r="L255">
        <v>6308435.0999999996</v>
      </c>
      <c r="M255">
        <v>44605.2</v>
      </c>
      <c r="N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7041435.4000000004</v>
      </c>
      <c r="AC255">
        <v>7123870.9000000004</v>
      </c>
      <c r="AD255">
        <v>0</v>
      </c>
    </row>
    <row r="256" spans="1:30" x14ac:dyDescent="0.25">
      <c r="A256" t="s">
        <v>548</v>
      </c>
      <c r="B256" t="s">
        <v>547</v>
      </c>
      <c r="C256" t="s">
        <v>443</v>
      </c>
      <c r="D256" t="s">
        <v>624</v>
      </c>
      <c r="E256" t="str">
        <f t="shared" si="3"/>
        <v/>
      </c>
      <c r="K256">
        <v>6353040.2999999998</v>
      </c>
      <c r="L256">
        <v>6308435.0999999996</v>
      </c>
      <c r="M256">
        <v>44605.2</v>
      </c>
      <c r="N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7041435.4000000004</v>
      </c>
      <c r="AC256">
        <v>7123870.9000000004</v>
      </c>
      <c r="AD256">
        <v>0</v>
      </c>
    </row>
    <row r="257" spans="1:30" x14ac:dyDescent="0.25">
      <c r="A257" t="s">
        <v>548</v>
      </c>
      <c r="B257" t="s">
        <v>547</v>
      </c>
      <c r="C257" t="s">
        <v>443</v>
      </c>
      <c r="D257" t="s">
        <v>624</v>
      </c>
      <c r="E257" t="str">
        <f t="shared" si="3"/>
        <v>51F255550</v>
      </c>
      <c r="F257" t="s">
        <v>633</v>
      </c>
      <c r="G257" t="s">
        <v>634</v>
      </c>
      <c r="H257" t="s">
        <v>449</v>
      </c>
      <c r="I257" t="s">
        <v>453</v>
      </c>
      <c r="J257" t="s">
        <v>1002</v>
      </c>
      <c r="K257">
        <v>6353040.2999999998</v>
      </c>
      <c r="L257">
        <v>6308435.0999999996</v>
      </c>
      <c r="M257">
        <v>44605.2</v>
      </c>
      <c r="N257">
        <v>0</v>
      </c>
      <c r="O257" t="s">
        <v>1003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7041435.4000000004</v>
      </c>
      <c r="AC257">
        <v>7123870.9000000004</v>
      </c>
      <c r="AD257">
        <v>0</v>
      </c>
    </row>
    <row r="258" spans="1:30" x14ac:dyDescent="0.25">
      <c r="A258" t="s">
        <v>38</v>
      </c>
      <c r="B258" t="s">
        <v>549</v>
      </c>
      <c r="C258" t="s">
        <v>443</v>
      </c>
      <c r="D258" t="s">
        <v>624</v>
      </c>
      <c r="E258" t="str">
        <f t="shared" si="3"/>
        <v/>
      </c>
      <c r="K258">
        <v>3306436.1</v>
      </c>
      <c r="L258">
        <v>3283221.5</v>
      </c>
      <c r="M258">
        <v>23214.6</v>
      </c>
      <c r="N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3664719.8</v>
      </c>
      <c r="AC258">
        <v>3707576.6</v>
      </c>
      <c r="AD258">
        <v>0</v>
      </c>
    </row>
    <row r="259" spans="1:30" x14ac:dyDescent="0.25">
      <c r="A259" t="s">
        <v>550</v>
      </c>
      <c r="B259" t="s">
        <v>549</v>
      </c>
      <c r="C259" t="s">
        <v>443</v>
      </c>
      <c r="D259" t="s">
        <v>624</v>
      </c>
      <c r="E259" t="str">
        <f t="shared" si="3"/>
        <v/>
      </c>
      <c r="K259">
        <v>3306436.1</v>
      </c>
      <c r="L259">
        <v>3283221.5</v>
      </c>
      <c r="M259">
        <v>23214.6</v>
      </c>
      <c r="N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3664719.8</v>
      </c>
      <c r="AC259">
        <v>3707576.6</v>
      </c>
      <c r="AD259">
        <v>0</v>
      </c>
    </row>
    <row r="260" spans="1:30" x14ac:dyDescent="0.25">
      <c r="A260" t="s">
        <v>550</v>
      </c>
      <c r="B260" t="s">
        <v>549</v>
      </c>
      <c r="C260" t="s">
        <v>443</v>
      </c>
      <c r="D260" t="s">
        <v>624</v>
      </c>
      <c r="E260" t="str">
        <f t="shared" si="3"/>
        <v>51F255550</v>
      </c>
      <c r="F260" t="s">
        <v>633</v>
      </c>
      <c r="G260" t="s">
        <v>634</v>
      </c>
      <c r="H260" t="s">
        <v>449</v>
      </c>
      <c r="I260" t="s">
        <v>453</v>
      </c>
      <c r="J260" t="s">
        <v>1002</v>
      </c>
      <c r="K260">
        <v>3306436.1</v>
      </c>
      <c r="L260">
        <v>3283221.5</v>
      </c>
      <c r="M260">
        <v>23214.6</v>
      </c>
      <c r="N260">
        <v>0</v>
      </c>
      <c r="O260" t="s">
        <v>1003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3664719.8</v>
      </c>
      <c r="AC260">
        <v>3707576.6</v>
      </c>
      <c r="AD260">
        <v>0</v>
      </c>
    </row>
    <row r="261" spans="1:30" x14ac:dyDescent="0.25">
      <c r="A261" t="s">
        <v>38</v>
      </c>
      <c r="B261" t="s">
        <v>613</v>
      </c>
      <c r="C261" t="s">
        <v>443</v>
      </c>
      <c r="D261" t="s">
        <v>624</v>
      </c>
      <c r="E261" t="str">
        <f t="shared" si="3"/>
        <v/>
      </c>
      <c r="K261">
        <v>3062432</v>
      </c>
      <c r="L261">
        <v>3040930.5</v>
      </c>
      <c r="M261">
        <v>21501.5</v>
      </c>
      <c r="N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3394245.5</v>
      </c>
      <c r="AC261">
        <v>3433980.1</v>
      </c>
      <c r="AD261">
        <v>0</v>
      </c>
    </row>
    <row r="262" spans="1:30" x14ac:dyDescent="0.25">
      <c r="A262" t="s">
        <v>614</v>
      </c>
      <c r="B262" t="s">
        <v>613</v>
      </c>
      <c r="C262" t="s">
        <v>443</v>
      </c>
      <c r="D262" t="s">
        <v>624</v>
      </c>
      <c r="E262" t="str">
        <f t="shared" si="3"/>
        <v/>
      </c>
      <c r="K262">
        <v>3062432</v>
      </c>
      <c r="L262">
        <v>3040930.5</v>
      </c>
      <c r="M262">
        <v>21501.5</v>
      </c>
      <c r="N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3394245.5</v>
      </c>
      <c r="AC262">
        <v>3433980.1</v>
      </c>
      <c r="AD262">
        <v>0</v>
      </c>
    </row>
    <row r="263" spans="1:30" x14ac:dyDescent="0.25">
      <c r="A263" t="s">
        <v>614</v>
      </c>
      <c r="B263" t="s">
        <v>613</v>
      </c>
      <c r="C263" t="s">
        <v>443</v>
      </c>
      <c r="D263" t="s">
        <v>624</v>
      </c>
      <c r="E263" t="str">
        <f t="shared" si="3"/>
        <v>51F255550</v>
      </c>
      <c r="F263" t="s">
        <v>633</v>
      </c>
      <c r="G263" t="s">
        <v>634</v>
      </c>
      <c r="H263" t="s">
        <v>449</v>
      </c>
      <c r="I263" t="s">
        <v>453</v>
      </c>
      <c r="J263" t="s">
        <v>1002</v>
      </c>
      <c r="K263">
        <v>3062432</v>
      </c>
      <c r="L263">
        <v>3040930.5</v>
      </c>
      <c r="M263">
        <v>21501.5</v>
      </c>
      <c r="N263">
        <v>0</v>
      </c>
      <c r="O263" t="s">
        <v>1003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3394245.5</v>
      </c>
      <c r="AC263">
        <v>3433980.1</v>
      </c>
      <c r="AD263">
        <v>0</v>
      </c>
    </row>
    <row r="264" spans="1:30" x14ac:dyDescent="0.25">
      <c r="A264" t="s">
        <v>38</v>
      </c>
      <c r="B264" t="s">
        <v>446</v>
      </c>
      <c r="C264" t="s">
        <v>443</v>
      </c>
      <c r="D264" t="s">
        <v>624</v>
      </c>
      <c r="E264" t="str">
        <f t="shared" si="3"/>
        <v/>
      </c>
      <c r="K264">
        <v>10251274.1</v>
      </c>
      <c r="L264">
        <v>10179299.300000001</v>
      </c>
      <c r="M264">
        <v>71974.8</v>
      </c>
      <c r="N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11362089.800000001</v>
      </c>
      <c r="AC264">
        <v>11495037.9</v>
      </c>
      <c r="AD264">
        <v>0</v>
      </c>
    </row>
    <row r="265" spans="1:30" x14ac:dyDescent="0.25">
      <c r="A265" t="s">
        <v>452</v>
      </c>
      <c r="B265" t="s">
        <v>446</v>
      </c>
      <c r="C265" t="s">
        <v>443</v>
      </c>
      <c r="D265" t="s">
        <v>624</v>
      </c>
      <c r="E265" t="str">
        <f t="shared" si="3"/>
        <v/>
      </c>
      <c r="K265">
        <v>10251274.1</v>
      </c>
      <c r="L265">
        <v>10179299.300000001</v>
      </c>
      <c r="M265">
        <v>71974.8</v>
      </c>
      <c r="N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11362089.800000001</v>
      </c>
      <c r="AC265">
        <v>11495037.9</v>
      </c>
      <c r="AD265">
        <v>0</v>
      </c>
    </row>
    <row r="266" spans="1:30" x14ac:dyDescent="0.25">
      <c r="A266" t="s">
        <v>452</v>
      </c>
      <c r="B266" t="s">
        <v>446</v>
      </c>
      <c r="C266" t="s">
        <v>443</v>
      </c>
      <c r="D266" t="s">
        <v>624</v>
      </c>
      <c r="E266" t="str">
        <f t="shared" si="3"/>
        <v>51F255550</v>
      </c>
      <c r="F266" t="s">
        <v>633</v>
      </c>
      <c r="G266" t="s">
        <v>634</v>
      </c>
      <c r="H266" t="s">
        <v>449</v>
      </c>
      <c r="I266" t="s">
        <v>453</v>
      </c>
      <c r="J266" t="s">
        <v>1002</v>
      </c>
      <c r="K266">
        <v>10251274.1</v>
      </c>
      <c r="L266">
        <v>10179299.300000001</v>
      </c>
      <c r="M266">
        <v>71974.8</v>
      </c>
      <c r="N266">
        <v>0</v>
      </c>
      <c r="O266" t="s">
        <v>1003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11362089.800000001</v>
      </c>
      <c r="AC266">
        <v>11495037.9</v>
      </c>
      <c r="AD266">
        <v>0</v>
      </c>
    </row>
    <row r="267" spans="1:30" x14ac:dyDescent="0.25">
      <c r="A267" t="s">
        <v>38</v>
      </c>
      <c r="B267" t="s">
        <v>454</v>
      </c>
      <c r="C267" t="s">
        <v>443</v>
      </c>
      <c r="D267" t="s">
        <v>624</v>
      </c>
      <c r="E267" t="str">
        <f t="shared" ref="E267:E330" si="4">MID(F267,2,666)</f>
        <v/>
      </c>
      <c r="K267">
        <v>17488000.699999999</v>
      </c>
      <c r="L267">
        <v>17365247.699999999</v>
      </c>
      <c r="M267">
        <v>122753</v>
      </c>
      <c r="N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19383004.5</v>
      </c>
      <c r="AC267">
        <v>19609621.100000001</v>
      </c>
      <c r="AD267">
        <v>0</v>
      </c>
    </row>
    <row r="268" spans="1:30" x14ac:dyDescent="0.25">
      <c r="A268" t="s">
        <v>455</v>
      </c>
      <c r="B268" t="s">
        <v>454</v>
      </c>
      <c r="C268" t="s">
        <v>443</v>
      </c>
      <c r="D268" t="s">
        <v>624</v>
      </c>
      <c r="E268" t="str">
        <f t="shared" si="4"/>
        <v/>
      </c>
      <c r="K268">
        <v>17488000.699999999</v>
      </c>
      <c r="L268">
        <v>17365247.699999999</v>
      </c>
      <c r="M268">
        <v>122753</v>
      </c>
      <c r="N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19383004.5</v>
      </c>
      <c r="AC268">
        <v>19609621.100000001</v>
      </c>
      <c r="AD268">
        <v>0</v>
      </c>
    </row>
    <row r="269" spans="1:30" x14ac:dyDescent="0.25">
      <c r="A269" t="s">
        <v>455</v>
      </c>
      <c r="B269" t="s">
        <v>454</v>
      </c>
      <c r="C269" t="s">
        <v>443</v>
      </c>
      <c r="D269" t="s">
        <v>624</v>
      </c>
      <c r="E269" t="str">
        <f t="shared" si="4"/>
        <v>51F255550</v>
      </c>
      <c r="F269" t="s">
        <v>633</v>
      </c>
      <c r="G269" t="s">
        <v>634</v>
      </c>
      <c r="H269" t="s">
        <v>449</v>
      </c>
      <c r="I269" t="s">
        <v>453</v>
      </c>
      <c r="J269" t="s">
        <v>1002</v>
      </c>
      <c r="K269">
        <v>17488000.699999999</v>
      </c>
      <c r="L269">
        <v>17365247.699999999</v>
      </c>
      <c r="M269">
        <v>122753</v>
      </c>
      <c r="N269">
        <v>0</v>
      </c>
      <c r="O269" t="s">
        <v>1003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19383004.5</v>
      </c>
      <c r="AC269">
        <v>19609621.100000001</v>
      </c>
      <c r="AD269">
        <v>0</v>
      </c>
    </row>
    <row r="270" spans="1:30" x14ac:dyDescent="0.25">
      <c r="A270" t="s">
        <v>38</v>
      </c>
      <c r="B270" t="s">
        <v>552</v>
      </c>
      <c r="C270" t="s">
        <v>443</v>
      </c>
      <c r="D270" t="s">
        <v>624</v>
      </c>
      <c r="E270" t="str">
        <f t="shared" si="4"/>
        <v/>
      </c>
      <c r="K270">
        <v>35855273.899999999</v>
      </c>
      <c r="L270">
        <v>35603571.299999997</v>
      </c>
      <c r="M270">
        <v>251702.6</v>
      </c>
      <c r="N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39740629.600000001</v>
      </c>
      <c r="AC270">
        <v>40205453.399999999</v>
      </c>
      <c r="AD270">
        <v>0</v>
      </c>
    </row>
    <row r="271" spans="1:30" x14ac:dyDescent="0.25">
      <c r="A271" t="s">
        <v>553</v>
      </c>
      <c r="B271" t="s">
        <v>552</v>
      </c>
      <c r="C271" t="s">
        <v>443</v>
      </c>
      <c r="D271" t="s">
        <v>624</v>
      </c>
      <c r="E271" t="str">
        <f t="shared" si="4"/>
        <v/>
      </c>
      <c r="K271">
        <v>35855273.899999999</v>
      </c>
      <c r="L271">
        <v>35603571.299999997</v>
      </c>
      <c r="M271">
        <v>251702.6</v>
      </c>
      <c r="N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39740629.600000001</v>
      </c>
      <c r="AC271">
        <v>40205453.399999999</v>
      </c>
      <c r="AD271">
        <v>0</v>
      </c>
    </row>
    <row r="272" spans="1:30" x14ac:dyDescent="0.25">
      <c r="A272" t="s">
        <v>553</v>
      </c>
      <c r="B272" t="s">
        <v>552</v>
      </c>
      <c r="C272" t="s">
        <v>443</v>
      </c>
      <c r="D272" t="s">
        <v>624</v>
      </c>
      <c r="E272" t="str">
        <f t="shared" si="4"/>
        <v>51F255550</v>
      </c>
      <c r="F272" t="s">
        <v>633</v>
      </c>
      <c r="G272" t="s">
        <v>634</v>
      </c>
      <c r="H272" t="s">
        <v>449</v>
      </c>
      <c r="I272" t="s">
        <v>453</v>
      </c>
      <c r="J272" t="s">
        <v>1002</v>
      </c>
      <c r="K272">
        <v>35855273.899999999</v>
      </c>
      <c r="L272">
        <v>35603571.299999997</v>
      </c>
      <c r="M272">
        <v>251702.6</v>
      </c>
      <c r="N272">
        <v>0</v>
      </c>
      <c r="O272" t="s">
        <v>1003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39740629.600000001</v>
      </c>
      <c r="AC272">
        <v>40205453.399999999</v>
      </c>
      <c r="AD272">
        <v>0</v>
      </c>
    </row>
    <row r="273" spans="1:30" x14ac:dyDescent="0.25">
      <c r="A273" t="s">
        <v>38</v>
      </c>
      <c r="B273" t="s">
        <v>456</v>
      </c>
      <c r="C273" t="s">
        <v>443</v>
      </c>
      <c r="D273" t="s">
        <v>624</v>
      </c>
      <c r="E273" t="str">
        <f t="shared" si="4"/>
        <v/>
      </c>
      <c r="K273">
        <v>139041560</v>
      </c>
      <c r="L273">
        <v>138065270</v>
      </c>
      <c r="M273">
        <v>976290</v>
      </c>
      <c r="N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154107892.72</v>
      </c>
      <c r="AC273">
        <v>155910450.84</v>
      </c>
      <c r="AD273">
        <v>0</v>
      </c>
    </row>
    <row r="274" spans="1:30" x14ac:dyDescent="0.25">
      <c r="A274" t="s">
        <v>554</v>
      </c>
      <c r="B274" t="s">
        <v>456</v>
      </c>
      <c r="C274" t="s">
        <v>443</v>
      </c>
      <c r="D274" t="s">
        <v>624</v>
      </c>
      <c r="E274" t="str">
        <f t="shared" si="4"/>
        <v/>
      </c>
      <c r="K274">
        <v>139041560</v>
      </c>
      <c r="L274">
        <v>138065270</v>
      </c>
      <c r="M274">
        <v>976290</v>
      </c>
      <c r="N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154107892.72</v>
      </c>
      <c r="AC274">
        <v>155910450.84</v>
      </c>
      <c r="AD274">
        <v>0</v>
      </c>
    </row>
    <row r="275" spans="1:30" x14ac:dyDescent="0.25">
      <c r="A275" t="s">
        <v>554</v>
      </c>
      <c r="B275" t="s">
        <v>456</v>
      </c>
      <c r="C275" t="s">
        <v>443</v>
      </c>
      <c r="D275" t="s">
        <v>624</v>
      </c>
      <c r="E275" t="str">
        <f t="shared" si="4"/>
        <v>51F255550</v>
      </c>
      <c r="F275" t="s">
        <v>633</v>
      </c>
      <c r="G275" t="s">
        <v>634</v>
      </c>
      <c r="H275" t="s">
        <v>449</v>
      </c>
      <c r="I275" t="s">
        <v>453</v>
      </c>
      <c r="J275" t="s">
        <v>1002</v>
      </c>
      <c r="K275">
        <v>139041560</v>
      </c>
      <c r="L275">
        <v>138065270</v>
      </c>
      <c r="M275">
        <v>976290</v>
      </c>
      <c r="N275">
        <v>0</v>
      </c>
      <c r="O275" t="s">
        <v>1003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154107892.72</v>
      </c>
      <c r="AC275">
        <v>155910450.84</v>
      </c>
      <c r="AD275">
        <v>0</v>
      </c>
    </row>
    <row r="276" spans="1:30" x14ac:dyDescent="0.25">
      <c r="A276" t="s">
        <v>38</v>
      </c>
      <c r="B276" t="s">
        <v>555</v>
      </c>
      <c r="C276" t="s">
        <v>443</v>
      </c>
      <c r="D276" t="s">
        <v>624</v>
      </c>
      <c r="E276" t="str">
        <f t="shared" si="4"/>
        <v/>
      </c>
      <c r="K276">
        <v>11043537.5</v>
      </c>
      <c r="L276">
        <v>10966000.4</v>
      </c>
      <c r="M276">
        <v>77537.100000000006</v>
      </c>
      <c r="N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12240143.9</v>
      </c>
      <c r="AC276">
        <v>12383340.1</v>
      </c>
      <c r="AD276">
        <v>0</v>
      </c>
    </row>
    <row r="277" spans="1:30" x14ac:dyDescent="0.25">
      <c r="A277" t="s">
        <v>565</v>
      </c>
      <c r="B277" t="s">
        <v>555</v>
      </c>
      <c r="C277" t="s">
        <v>443</v>
      </c>
      <c r="D277" t="s">
        <v>624</v>
      </c>
      <c r="E277" t="str">
        <f t="shared" si="4"/>
        <v/>
      </c>
      <c r="K277">
        <v>11043537.5</v>
      </c>
      <c r="L277">
        <v>10966000.4</v>
      </c>
      <c r="M277">
        <v>77537.100000000006</v>
      </c>
      <c r="N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12240143.9</v>
      </c>
      <c r="AC277">
        <v>12383340.1</v>
      </c>
      <c r="AD277">
        <v>0</v>
      </c>
    </row>
    <row r="278" spans="1:30" x14ac:dyDescent="0.25">
      <c r="A278" t="s">
        <v>565</v>
      </c>
      <c r="B278" t="s">
        <v>555</v>
      </c>
      <c r="C278" t="s">
        <v>443</v>
      </c>
      <c r="D278" t="s">
        <v>624</v>
      </c>
      <c r="E278" t="str">
        <f t="shared" si="4"/>
        <v>51F255550</v>
      </c>
      <c r="F278" t="s">
        <v>633</v>
      </c>
      <c r="G278" t="s">
        <v>634</v>
      </c>
      <c r="H278" t="s">
        <v>449</v>
      </c>
      <c r="I278" t="s">
        <v>453</v>
      </c>
      <c r="J278" t="s">
        <v>1002</v>
      </c>
      <c r="K278">
        <v>11043537.5</v>
      </c>
      <c r="L278">
        <v>10966000.4</v>
      </c>
      <c r="M278">
        <v>77537.100000000006</v>
      </c>
      <c r="N278">
        <v>0</v>
      </c>
      <c r="O278" t="s">
        <v>1003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12240143.9</v>
      </c>
      <c r="AC278">
        <v>12383340.1</v>
      </c>
      <c r="AD278">
        <v>0</v>
      </c>
    </row>
    <row r="279" spans="1:30" x14ac:dyDescent="0.25">
      <c r="A279" t="s">
        <v>636</v>
      </c>
      <c r="C279" t="s">
        <v>443</v>
      </c>
      <c r="D279" t="s">
        <v>637</v>
      </c>
      <c r="E279" t="str">
        <f t="shared" si="4"/>
        <v/>
      </c>
      <c r="K279">
        <v>324700600</v>
      </c>
      <c r="L279">
        <v>255542600</v>
      </c>
      <c r="M279">
        <v>69158000</v>
      </c>
      <c r="N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71432800</v>
      </c>
      <c r="AC279">
        <v>71069500</v>
      </c>
      <c r="AD279">
        <v>0</v>
      </c>
    </row>
    <row r="280" spans="1:30" x14ac:dyDescent="0.25">
      <c r="A280" t="s">
        <v>38</v>
      </c>
      <c r="B280" t="s">
        <v>461</v>
      </c>
      <c r="C280" t="s">
        <v>443</v>
      </c>
      <c r="D280" t="s">
        <v>637</v>
      </c>
      <c r="E280" t="str">
        <f t="shared" si="4"/>
        <v/>
      </c>
      <c r="K280">
        <v>67864900</v>
      </c>
      <c r="L280">
        <v>0</v>
      </c>
      <c r="M280">
        <v>67864900</v>
      </c>
      <c r="N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70943500</v>
      </c>
      <c r="AC280">
        <v>70943500</v>
      </c>
      <c r="AD280">
        <v>0</v>
      </c>
    </row>
    <row r="281" spans="1:30" x14ac:dyDescent="0.25">
      <c r="A281" t="s">
        <v>38</v>
      </c>
      <c r="B281" t="s">
        <v>461</v>
      </c>
      <c r="C281" t="s">
        <v>443</v>
      </c>
      <c r="D281" t="s">
        <v>637</v>
      </c>
      <c r="E281" t="str">
        <f t="shared" si="4"/>
        <v>2Э0100190</v>
      </c>
      <c r="F281" t="s">
        <v>638</v>
      </c>
      <c r="G281" t="s">
        <v>639</v>
      </c>
      <c r="H281" t="s">
        <v>640</v>
      </c>
      <c r="I281" t="s">
        <v>476</v>
      </c>
      <c r="K281">
        <v>51035100</v>
      </c>
      <c r="L281">
        <v>0</v>
      </c>
      <c r="M281">
        <v>51035100</v>
      </c>
      <c r="N281">
        <v>0</v>
      </c>
      <c r="O281" t="s">
        <v>451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53345800</v>
      </c>
      <c r="AC281">
        <v>53345800</v>
      </c>
      <c r="AD281">
        <v>0</v>
      </c>
    </row>
    <row r="282" spans="1:30" x14ac:dyDescent="0.25">
      <c r="A282" t="s">
        <v>38</v>
      </c>
      <c r="B282" t="s">
        <v>461</v>
      </c>
      <c r="C282" t="s">
        <v>443</v>
      </c>
      <c r="D282" t="s">
        <v>637</v>
      </c>
      <c r="E282" t="str">
        <f t="shared" si="4"/>
        <v>2Э0100190</v>
      </c>
      <c r="F282" t="s">
        <v>638</v>
      </c>
      <c r="G282" t="s">
        <v>639</v>
      </c>
      <c r="H282" t="s">
        <v>640</v>
      </c>
      <c r="I282" t="s">
        <v>477</v>
      </c>
      <c r="K282">
        <v>200000</v>
      </c>
      <c r="L282">
        <v>0</v>
      </c>
      <c r="M282">
        <v>200000</v>
      </c>
      <c r="N282">
        <v>0</v>
      </c>
      <c r="O282" t="s">
        <v>451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200000</v>
      </c>
      <c r="AC282">
        <v>200000</v>
      </c>
      <c r="AD282">
        <v>0</v>
      </c>
    </row>
    <row r="283" spans="1:30" x14ac:dyDescent="0.25">
      <c r="A283" t="s">
        <v>38</v>
      </c>
      <c r="B283" t="s">
        <v>461</v>
      </c>
      <c r="C283" t="s">
        <v>443</v>
      </c>
      <c r="D283" t="s">
        <v>637</v>
      </c>
      <c r="E283" t="str">
        <f t="shared" si="4"/>
        <v>2Э0100190</v>
      </c>
      <c r="F283" t="s">
        <v>638</v>
      </c>
      <c r="G283" t="s">
        <v>639</v>
      </c>
      <c r="H283" t="s">
        <v>641</v>
      </c>
      <c r="I283" t="s">
        <v>479</v>
      </c>
      <c r="K283">
        <v>200000</v>
      </c>
      <c r="L283">
        <v>0</v>
      </c>
      <c r="M283">
        <v>200000</v>
      </c>
      <c r="N283">
        <v>0</v>
      </c>
      <c r="O283" t="s">
        <v>451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50000</v>
      </c>
      <c r="AC283">
        <v>50000</v>
      </c>
      <c r="AD283">
        <v>0</v>
      </c>
    </row>
    <row r="284" spans="1:30" x14ac:dyDescent="0.25">
      <c r="A284" t="s">
        <v>38</v>
      </c>
      <c r="B284" t="s">
        <v>461</v>
      </c>
      <c r="C284" t="s">
        <v>443</v>
      </c>
      <c r="D284" t="s">
        <v>637</v>
      </c>
      <c r="E284" t="str">
        <f t="shared" si="4"/>
        <v>2Э0100190</v>
      </c>
      <c r="F284" t="s">
        <v>638</v>
      </c>
      <c r="G284" t="s">
        <v>639</v>
      </c>
      <c r="H284" t="s">
        <v>641</v>
      </c>
      <c r="I284" t="s">
        <v>463</v>
      </c>
      <c r="K284">
        <v>403300</v>
      </c>
      <c r="L284">
        <v>0</v>
      </c>
      <c r="M284">
        <v>403300</v>
      </c>
      <c r="N284">
        <v>0</v>
      </c>
      <c r="O284" t="s">
        <v>451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553300</v>
      </c>
      <c r="AC284">
        <v>553300</v>
      </c>
      <c r="AD284">
        <v>0</v>
      </c>
    </row>
    <row r="285" spans="1:30" x14ac:dyDescent="0.25">
      <c r="A285" t="s">
        <v>38</v>
      </c>
      <c r="B285" t="s">
        <v>461</v>
      </c>
      <c r="C285" t="s">
        <v>443</v>
      </c>
      <c r="D285" t="s">
        <v>637</v>
      </c>
      <c r="E285" t="str">
        <f t="shared" si="4"/>
        <v>2Э0100190</v>
      </c>
      <c r="F285" t="s">
        <v>638</v>
      </c>
      <c r="G285" t="s">
        <v>639</v>
      </c>
      <c r="H285" t="s">
        <v>642</v>
      </c>
      <c r="I285" t="s">
        <v>481</v>
      </c>
      <c r="K285">
        <v>15473000</v>
      </c>
      <c r="L285">
        <v>0</v>
      </c>
      <c r="M285">
        <v>15473000</v>
      </c>
      <c r="N285">
        <v>0</v>
      </c>
      <c r="O285" t="s">
        <v>451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16170900</v>
      </c>
      <c r="AC285">
        <v>16170900</v>
      </c>
      <c r="AD285">
        <v>0</v>
      </c>
    </row>
    <row r="286" spans="1:30" x14ac:dyDescent="0.25">
      <c r="A286" t="s">
        <v>38</v>
      </c>
      <c r="B286" t="s">
        <v>461</v>
      </c>
      <c r="C286" t="s">
        <v>443</v>
      </c>
      <c r="D286" t="s">
        <v>637</v>
      </c>
      <c r="E286" t="str">
        <f t="shared" si="4"/>
        <v>2Э0100190</v>
      </c>
      <c r="F286" t="s">
        <v>638</v>
      </c>
      <c r="G286" t="s">
        <v>639</v>
      </c>
      <c r="H286" t="s">
        <v>482</v>
      </c>
      <c r="I286" t="s">
        <v>483</v>
      </c>
      <c r="K286">
        <v>50000</v>
      </c>
      <c r="L286">
        <v>0</v>
      </c>
      <c r="M286">
        <v>50000</v>
      </c>
      <c r="N286">
        <v>0</v>
      </c>
      <c r="O286" t="s">
        <v>451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120000</v>
      </c>
      <c r="AC286">
        <v>120000</v>
      </c>
      <c r="AD286">
        <v>0</v>
      </c>
    </row>
    <row r="287" spans="1:30" x14ac:dyDescent="0.25">
      <c r="A287" t="s">
        <v>38</v>
      </c>
      <c r="B287" t="s">
        <v>461</v>
      </c>
      <c r="C287" t="s">
        <v>443</v>
      </c>
      <c r="D287" t="s">
        <v>637</v>
      </c>
      <c r="E287" t="str">
        <f t="shared" si="4"/>
        <v>2Э0100190</v>
      </c>
      <c r="F287" t="s">
        <v>638</v>
      </c>
      <c r="G287" t="s">
        <v>639</v>
      </c>
      <c r="H287" t="s">
        <v>462</v>
      </c>
      <c r="I287" t="s">
        <v>483</v>
      </c>
      <c r="K287">
        <v>80000</v>
      </c>
      <c r="L287">
        <v>0</v>
      </c>
      <c r="M287">
        <v>80000</v>
      </c>
      <c r="N287">
        <v>0</v>
      </c>
      <c r="O287" t="s">
        <v>451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80000</v>
      </c>
      <c r="AC287">
        <v>80000</v>
      </c>
      <c r="AD287">
        <v>0</v>
      </c>
    </row>
    <row r="288" spans="1:30" x14ac:dyDescent="0.25">
      <c r="A288" t="s">
        <v>38</v>
      </c>
      <c r="B288" t="s">
        <v>461</v>
      </c>
      <c r="C288" t="s">
        <v>443</v>
      </c>
      <c r="D288" t="s">
        <v>637</v>
      </c>
      <c r="E288" t="str">
        <f t="shared" si="4"/>
        <v>2Э0100190</v>
      </c>
      <c r="F288" t="s">
        <v>638</v>
      </c>
      <c r="G288" t="s">
        <v>639</v>
      </c>
      <c r="H288" t="s">
        <v>462</v>
      </c>
      <c r="I288" t="s">
        <v>488</v>
      </c>
      <c r="K288">
        <v>31750</v>
      </c>
      <c r="L288">
        <v>0</v>
      </c>
      <c r="M288">
        <v>31750</v>
      </c>
      <c r="N288">
        <v>0</v>
      </c>
      <c r="O288" t="s">
        <v>451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31750</v>
      </c>
      <c r="AC288">
        <v>31750</v>
      </c>
      <c r="AD288">
        <v>0</v>
      </c>
    </row>
    <row r="289" spans="1:30" x14ac:dyDescent="0.25">
      <c r="A289" t="s">
        <v>38</v>
      </c>
      <c r="B289" t="s">
        <v>461</v>
      </c>
      <c r="C289" t="s">
        <v>443</v>
      </c>
      <c r="D289" t="s">
        <v>637</v>
      </c>
      <c r="E289" t="str">
        <f t="shared" si="4"/>
        <v>2Э0100190</v>
      </c>
      <c r="F289" t="s">
        <v>638</v>
      </c>
      <c r="G289" t="s">
        <v>639</v>
      </c>
      <c r="H289" t="s">
        <v>462</v>
      </c>
      <c r="I289" t="s">
        <v>463</v>
      </c>
      <c r="K289">
        <v>135750</v>
      </c>
      <c r="L289">
        <v>0</v>
      </c>
      <c r="M289">
        <v>135750</v>
      </c>
      <c r="N289">
        <v>0</v>
      </c>
      <c r="O289" t="s">
        <v>451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135750</v>
      </c>
      <c r="AC289">
        <v>135750</v>
      </c>
      <c r="AD289">
        <v>0</v>
      </c>
    </row>
    <row r="290" spans="1:30" x14ac:dyDescent="0.25">
      <c r="A290" t="s">
        <v>38</v>
      </c>
      <c r="B290" t="s">
        <v>461</v>
      </c>
      <c r="C290" t="s">
        <v>443</v>
      </c>
      <c r="D290" t="s">
        <v>637</v>
      </c>
      <c r="E290" t="str">
        <f t="shared" si="4"/>
        <v>2Э0100190</v>
      </c>
      <c r="F290" t="s">
        <v>638</v>
      </c>
      <c r="G290" t="s">
        <v>639</v>
      </c>
      <c r="H290" t="s">
        <v>462</v>
      </c>
      <c r="I290" t="s">
        <v>485</v>
      </c>
      <c r="K290">
        <v>100000</v>
      </c>
      <c r="L290">
        <v>0</v>
      </c>
      <c r="M290">
        <v>100000</v>
      </c>
      <c r="N290">
        <v>0</v>
      </c>
      <c r="O290" t="s">
        <v>451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100000</v>
      </c>
      <c r="AC290">
        <v>100000</v>
      </c>
      <c r="AD290">
        <v>0</v>
      </c>
    </row>
    <row r="291" spans="1:30" x14ac:dyDescent="0.25">
      <c r="A291" t="s">
        <v>38</v>
      </c>
      <c r="B291" t="s">
        <v>461</v>
      </c>
      <c r="C291" t="s">
        <v>443</v>
      </c>
      <c r="D291" t="s">
        <v>637</v>
      </c>
      <c r="E291" t="str">
        <f t="shared" si="4"/>
        <v>2Э0100190</v>
      </c>
      <c r="F291" t="s">
        <v>638</v>
      </c>
      <c r="G291" t="s">
        <v>639</v>
      </c>
      <c r="H291" t="s">
        <v>462</v>
      </c>
      <c r="I291" t="s">
        <v>486</v>
      </c>
      <c r="K291">
        <v>153000</v>
      </c>
      <c r="L291">
        <v>0</v>
      </c>
      <c r="M291">
        <v>153000</v>
      </c>
      <c r="N291">
        <v>0</v>
      </c>
      <c r="O291" t="s">
        <v>451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153000</v>
      </c>
      <c r="AC291">
        <v>153000</v>
      </c>
      <c r="AD291">
        <v>0</v>
      </c>
    </row>
    <row r="292" spans="1:30" x14ac:dyDescent="0.25">
      <c r="A292" t="s">
        <v>38</v>
      </c>
      <c r="B292" t="s">
        <v>461</v>
      </c>
      <c r="C292" t="s">
        <v>443</v>
      </c>
      <c r="D292" t="s">
        <v>637</v>
      </c>
      <c r="E292" t="str">
        <f t="shared" si="4"/>
        <v>2Э0100190</v>
      </c>
      <c r="F292" t="s">
        <v>638</v>
      </c>
      <c r="G292" t="s">
        <v>639</v>
      </c>
      <c r="H292" t="s">
        <v>497</v>
      </c>
      <c r="I292" t="s">
        <v>498</v>
      </c>
      <c r="K292">
        <v>3000</v>
      </c>
      <c r="L292">
        <v>0</v>
      </c>
      <c r="M292">
        <v>3000</v>
      </c>
      <c r="N292">
        <v>0</v>
      </c>
      <c r="O292" t="s">
        <v>451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3000</v>
      </c>
      <c r="AC292">
        <v>3000</v>
      </c>
      <c r="AD292">
        <v>0</v>
      </c>
    </row>
    <row r="293" spans="1:30" x14ac:dyDescent="0.25">
      <c r="A293" t="s">
        <v>38</v>
      </c>
      <c r="B293" t="s">
        <v>517</v>
      </c>
      <c r="C293" t="s">
        <v>443</v>
      </c>
      <c r="D293" t="s">
        <v>637</v>
      </c>
      <c r="E293" t="str">
        <f t="shared" si="4"/>
        <v/>
      </c>
      <c r="K293">
        <v>1300</v>
      </c>
      <c r="L293">
        <v>0</v>
      </c>
      <c r="M293">
        <v>1300</v>
      </c>
      <c r="N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1300</v>
      </c>
      <c r="AC293">
        <v>1300</v>
      </c>
      <c r="AD293">
        <v>0</v>
      </c>
    </row>
    <row r="294" spans="1:30" x14ac:dyDescent="0.25">
      <c r="A294" t="s">
        <v>1004</v>
      </c>
      <c r="B294" t="s">
        <v>517</v>
      </c>
      <c r="C294" t="s">
        <v>443</v>
      </c>
      <c r="D294" t="s">
        <v>637</v>
      </c>
      <c r="E294" t="str">
        <f t="shared" si="4"/>
        <v/>
      </c>
      <c r="K294">
        <v>1300</v>
      </c>
      <c r="L294">
        <v>0</v>
      </c>
      <c r="M294">
        <v>1300</v>
      </c>
      <c r="N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1300</v>
      </c>
      <c r="AC294">
        <v>1300</v>
      </c>
      <c r="AD294">
        <v>0</v>
      </c>
    </row>
    <row r="295" spans="1:30" x14ac:dyDescent="0.25">
      <c r="A295" t="s">
        <v>1004</v>
      </c>
      <c r="B295" t="s">
        <v>517</v>
      </c>
      <c r="C295" t="s">
        <v>443</v>
      </c>
      <c r="D295" t="s">
        <v>637</v>
      </c>
      <c r="E295" t="str">
        <f t="shared" si="4"/>
        <v>210312980</v>
      </c>
      <c r="F295" t="s">
        <v>643</v>
      </c>
      <c r="G295" t="s">
        <v>644</v>
      </c>
      <c r="H295" t="s">
        <v>520</v>
      </c>
      <c r="I295" t="s">
        <v>453</v>
      </c>
      <c r="J295" t="s">
        <v>645</v>
      </c>
      <c r="K295">
        <v>1300</v>
      </c>
      <c r="L295">
        <v>0</v>
      </c>
      <c r="M295">
        <v>1300</v>
      </c>
      <c r="N295">
        <v>0</v>
      </c>
      <c r="O295" t="s">
        <v>451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1300</v>
      </c>
      <c r="AC295">
        <v>1300</v>
      </c>
      <c r="AD295">
        <v>0</v>
      </c>
    </row>
    <row r="296" spans="1:30" x14ac:dyDescent="0.25">
      <c r="A296" t="s">
        <v>38</v>
      </c>
      <c r="B296" t="s">
        <v>522</v>
      </c>
      <c r="C296" t="s">
        <v>443</v>
      </c>
      <c r="D296" t="s">
        <v>637</v>
      </c>
      <c r="E296" t="str">
        <f t="shared" si="4"/>
        <v/>
      </c>
      <c r="K296">
        <v>1300</v>
      </c>
      <c r="L296">
        <v>0</v>
      </c>
      <c r="M296">
        <v>1300</v>
      </c>
      <c r="N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1300</v>
      </c>
      <c r="AC296">
        <v>1300</v>
      </c>
      <c r="AD296">
        <v>0</v>
      </c>
    </row>
    <row r="297" spans="1:30" x14ac:dyDescent="0.25">
      <c r="A297" t="s">
        <v>525</v>
      </c>
      <c r="B297" t="s">
        <v>522</v>
      </c>
      <c r="C297" t="s">
        <v>443</v>
      </c>
      <c r="D297" t="s">
        <v>637</v>
      </c>
      <c r="E297" t="str">
        <f t="shared" si="4"/>
        <v/>
      </c>
      <c r="K297">
        <v>1300</v>
      </c>
      <c r="L297">
        <v>0</v>
      </c>
      <c r="M297">
        <v>1300</v>
      </c>
      <c r="N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1300</v>
      </c>
      <c r="AC297">
        <v>1300</v>
      </c>
      <c r="AD297">
        <v>0</v>
      </c>
    </row>
    <row r="298" spans="1:30" x14ac:dyDescent="0.25">
      <c r="A298" t="s">
        <v>525</v>
      </c>
      <c r="B298" t="s">
        <v>522</v>
      </c>
      <c r="C298" t="s">
        <v>443</v>
      </c>
      <c r="D298" t="s">
        <v>637</v>
      </c>
      <c r="E298" t="str">
        <f t="shared" si="4"/>
        <v>210312980</v>
      </c>
      <c r="F298" t="s">
        <v>643</v>
      </c>
      <c r="G298" t="s">
        <v>644</v>
      </c>
      <c r="H298" t="s">
        <v>520</v>
      </c>
      <c r="I298" t="s">
        <v>453</v>
      </c>
      <c r="J298" t="s">
        <v>645</v>
      </c>
      <c r="K298">
        <v>1300</v>
      </c>
      <c r="L298">
        <v>0</v>
      </c>
      <c r="M298">
        <v>1300</v>
      </c>
      <c r="N298">
        <v>0</v>
      </c>
      <c r="O298" t="s">
        <v>451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1300</v>
      </c>
      <c r="AC298">
        <v>1300</v>
      </c>
      <c r="AD298">
        <v>0</v>
      </c>
    </row>
    <row r="299" spans="1:30" x14ac:dyDescent="0.25">
      <c r="A299" t="s">
        <v>38</v>
      </c>
      <c r="B299" t="s">
        <v>526</v>
      </c>
      <c r="C299" t="s">
        <v>443</v>
      </c>
      <c r="D299" t="s">
        <v>637</v>
      </c>
      <c r="E299" t="str">
        <f t="shared" si="4"/>
        <v/>
      </c>
      <c r="K299">
        <v>36587400</v>
      </c>
      <c r="L299">
        <v>36215800</v>
      </c>
      <c r="M299">
        <v>371600</v>
      </c>
      <c r="N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5800</v>
      </c>
      <c r="AC299">
        <v>5800</v>
      </c>
      <c r="AD299">
        <v>0</v>
      </c>
    </row>
    <row r="300" spans="1:30" x14ac:dyDescent="0.25">
      <c r="A300" t="s">
        <v>587</v>
      </c>
      <c r="B300" t="s">
        <v>526</v>
      </c>
      <c r="C300" t="s">
        <v>443</v>
      </c>
      <c r="D300" t="s">
        <v>637</v>
      </c>
      <c r="E300" t="str">
        <f t="shared" si="4"/>
        <v/>
      </c>
      <c r="K300">
        <v>36581600</v>
      </c>
      <c r="L300">
        <v>36215800</v>
      </c>
      <c r="M300">
        <v>365800</v>
      </c>
      <c r="N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</row>
    <row r="301" spans="1:30" x14ac:dyDescent="0.25">
      <c r="A301" t="s">
        <v>587</v>
      </c>
      <c r="B301" t="s">
        <v>526</v>
      </c>
      <c r="C301" t="s">
        <v>443</v>
      </c>
      <c r="D301" t="s">
        <v>637</v>
      </c>
      <c r="E301" t="str">
        <f t="shared" si="4"/>
        <v>6201R576В</v>
      </c>
      <c r="F301" t="s">
        <v>1005</v>
      </c>
      <c r="G301" t="s">
        <v>1006</v>
      </c>
      <c r="H301" t="s">
        <v>457</v>
      </c>
      <c r="I301" t="s">
        <v>945</v>
      </c>
      <c r="J301" t="s">
        <v>1007</v>
      </c>
      <c r="K301">
        <v>36581600</v>
      </c>
      <c r="L301">
        <v>36215800</v>
      </c>
      <c r="M301">
        <v>365800</v>
      </c>
      <c r="N301">
        <v>0</v>
      </c>
      <c r="O301" t="s">
        <v>503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</row>
    <row r="302" spans="1:30" x14ac:dyDescent="0.25">
      <c r="A302" t="s">
        <v>527</v>
      </c>
      <c r="B302" t="s">
        <v>526</v>
      </c>
      <c r="C302" t="s">
        <v>443</v>
      </c>
      <c r="D302" t="s">
        <v>637</v>
      </c>
      <c r="E302" t="str">
        <f t="shared" si="4"/>
        <v/>
      </c>
      <c r="K302">
        <v>5800</v>
      </c>
      <c r="L302">
        <v>0</v>
      </c>
      <c r="M302">
        <v>5800</v>
      </c>
      <c r="N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5800</v>
      </c>
      <c r="AC302">
        <v>5800</v>
      </c>
      <c r="AD302">
        <v>0</v>
      </c>
    </row>
    <row r="303" spans="1:30" x14ac:dyDescent="0.25">
      <c r="A303" t="s">
        <v>527</v>
      </c>
      <c r="B303" t="s">
        <v>526</v>
      </c>
      <c r="C303" t="s">
        <v>443</v>
      </c>
      <c r="D303" t="s">
        <v>637</v>
      </c>
      <c r="E303" t="str">
        <f t="shared" si="4"/>
        <v>210312980</v>
      </c>
      <c r="F303" t="s">
        <v>643</v>
      </c>
      <c r="G303" t="s">
        <v>644</v>
      </c>
      <c r="H303" t="s">
        <v>520</v>
      </c>
      <c r="I303" t="s">
        <v>453</v>
      </c>
      <c r="J303" t="s">
        <v>645</v>
      </c>
      <c r="K303">
        <v>5800</v>
      </c>
      <c r="L303">
        <v>0</v>
      </c>
      <c r="M303">
        <v>5800</v>
      </c>
      <c r="N303">
        <v>0</v>
      </c>
      <c r="O303" t="s">
        <v>451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5800</v>
      </c>
      <c r="AC303">
        <v>5800</v>
      </c>
      <c r="AD303">
        <v>0</v>
      </c>
    </row>
    <row r="304" spans="1:30" x14ac:dyDescent="0.25">
      <c r="A304" t="s">
        <v>38</v>
      </c>
      <c r="B304" t="s">
        <v>528</v>
      </c>
      <c r="C304" t="s">
        <v>443</v>
      </c>
      <c r="D304" t="s">
        <v>637</v>
      </c>
      <c r="E304" t="str">
        <f t="shared" si="4"/>
        <v/>
      </c>
      <c r="K304">
        <v>5800</v>
      </c>
      <c r="L304">
        <v>0</v>
      </c>
      <c r="M304">
        <v>5800</v>
      </c>
      <c r="N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5800</v>
      </c>
      <c r="AC304">
        <v>5800</v>
      </c>
      <c r="AD304">
        <v>0</v>
      </c>
    </row>
    <row r="305" spans="1:30" x14ac:dyDescent="0.25">
      <c r="A305" t="s">
        <v>529</v>
      </c>
      <c r="B305" t="s">
        <v>528</v>
      </c>
      <c r="C305" t="s">
        <v>443</v>
      </c>
      <c r="D305" t="s">
        <v>637</v>
      </c>
      <c r="E305" t="str">
        <f t="shared" si="4"/>
        <v/>
      </c>
      <c r="K305">
        <v>5800</v>
      </c>
      <c r="L305">
        <v>0</v>
      </c>
      <c r="M305">
        <v>5800</v>
      </c>
      <c r="N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5800</v>
      </c>
      <c r="AC305">
        <v>5800</v>
      </c>
      <c r="AD305">
        <v>0</v>
      </c>
    </row>
    <row r="306" spans="1:30" x14ac:dyDescent="0.25">
      <c r="A306" t="s">
        <v>529</v>
      </c>
      <c r="B306" t="s">
        <v>528</v>
      </c>
      <c r="C306" t="s">
        <v>443</v>
      </c>
      <c r="D306" t="s">
        <v>637</v>
      </c>
      <c r="E306" t="str">
        <f t="shared" si="4"/>
        <v>210312980</v>
      </c>
      <c r="F306" t="s">
        <v>643</v>
      </c>
      <c r="G306" t="s">
        <v>644</v>
      </c>
      <c r="H306" t="s">
        <v>520</v>
      </c>
      <c r="I306" t="s">
        <v>453</v>
      </c>
      <c r="J306" t="s">
        <v>645</v>
      </c>
      <c r="K306">
        <v>5800</v>
      </c>
      <c r="L306">
        <v>0</v>
      </c>
      <c r="M306">
        <v>5800</v>
      </c>
      <c r="N306">
        <v>0</v>
      </c>
      <c r="O306" t="s">
        <v>451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5800</v>
      </c>
      <c r="AC306">
        <v>5800</v>
      </c>
      <c r="AD306">
        <v>0</v>
      </c>
    </row>
    <row r="307" spans="1:30" x14ac:dyDescent="0.25">
      <c r="A307" t="s">
        <v>38</v>
      </c>
      <c r="B307" t="s">
        <v>530</v>
      </c>
      <c r="C307" t="s">
        <v>443</v>
      </c>
      <c r="D307" t="s">
        <v>637</v>
      </c>
      <c r="E307" t="str">
        <f t="shared" si="4"/>
        <v/>
      </c>
      <c r="K307">
        <v>6000</v>
      </c>
      <c r="L307">
        <v>0</v>
      </c>
      <c r="M307">
        <v>6000</v>
      </c>
      <c r="N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6000</v>
      </c>
      <c r="AC307">
        <v>6000</v>
      </c>
      <c r="AD307">
        <v>0</v>
      </c>
    </row>
    <row r="308" spans="1:30" x14ac:dyDescent="0.25">
      <c r="A308" t="s">
        <v>531</v>
      </c>
      <c r="B308" t="s">
        <v>530</v>
      </c>
      <c r="C308" t="s">
        <v>443</v>
      </c>
      <c r="D308" t="s">
        <v>637</v>
      </c>
      <c r="E308" t="str">
        <f t="shared" si="4"/>
        <v/>
      </c>
      <c r="K308">
        <v>6000</v>
      </c>
      <c r="L308">
        <v>0</v>
      </c>
      <c r="M308">
        <v>6000</v>
      </c>
      <c r="N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6000</v>
      </c>
      <c r="AC308">
        <v>6000</v>
      </c>
      <c r="AD308">
        <v>0</v>
      </c>
    </row>
    <row r="309" spans="1:30" x14ac:dyDescent="0.25">
      <c r="A309" t="s">
        <v>531</v>
      </c>
      <c r="B309" t="s">
        <v>530</v>
      </c>
      <c r="C309" t="s">
        <v>443</v>
      </c>
      <c r="D309" t="s">
        <v>637</v>
      </c>
      <c r="E309" t="str">
        <f t="shared" si="4"/>
        <v>210312980</v>
      </c>
      <c r="F309" t="s">
        <v>643</v>
      </c>
      <c r="G309" t="s">
        <v>644</v>
      </c>
      <c r="H309" t="s">
        <v>520</v>
      </c>
      <c r="I309" t="s">
        <v>453</v>
      </c>
      <c r="J309" t="s">
        <v>645</v>
      </c>
      <c r="K309">
        <v>6000</v>
      </c>
      <c r="L309">
        <v>0</v>
      </c>
      <c r="M309">
        <v>6000</v>
      </c>
      <c r="N309">
        <v>0</v>
      </c>
      <c r="O309" t="s">
        <v>451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6000</v>
      </c>
      <c r="AC309">
        <v>6000</v>
      </c>
      <c r="AD309">
        <v>0</v>
      </c>
    </row>
    <row r="310" spans="1:30" x14ac:dyDescent="0.25">
      <c r="A310" t="s">
        <v>38</v>
      </c>
      <c r="B310" t="s">
        <v>532</v>
      </c>
      <c r="C310" t="s">
        <v>443</v>
      </c>
      <c r="D310" t="s">
        <v>637</v>
      </c>
      <c r="E310" t="str">
        <f t="shared" si="4"/>
        <v/>
      </c>
      <c r="K310">
        <v>69380400</v>
      </c>
      <c r="L310">
        <v>68682600</v>
      </c>
      <c r="M310">
        <v>697800</v>
      </c>
      <c r="N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367300</v>
      </c>
      <c r="AC310">
        <v>4000</v>
      </c>
      <c r="AD310">
        <v>0</v>
      </c>
    </row>
    <row r="311" spans="1:30" x14ac:dyDescent="0.25">
      <c r="A311" t="s">
        <v>646</v>
      </c>
      <c r="B311" t="s">
        <v>532</v>
      </c>
      <c r="C311" t="s">
        <v>443</v>
      </c>
      <c r="D311" t="s">
        <v>637</v>
      </c>
      <c r="E311" t="str">
        <f t="shared" si="4"/>
        <v/>
      </c>
      <c r="K311">
        <v>69380400</v>
      </c>
      <c r="L311">
        <v>68682600</v>
      </c>
      <c r="M311">
        <v>697800</v>
      </c>
      <c r="N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367300</v>
      </c>
      <c r="AC311">
        <v>4000</v>
      </c>
      <c r="AD311">
        <v>0</v>
      </c>
    </row>
    <row r="312" spans="1:30" x14ac:dyDescent="0.25">
      <c r="A312" t="s">
        <v>646</v>
      </c>
      <c r="B312" t="s">
        <v>532</v>
      </c>
      <c r="C312" t="s">
        <v>443</v>
      </c>
      <c r="D312" t="s">
        <v>637</v>
      </c>
      <c r="E312" t="str">
        <f t="shared" si="4"/>
        <v>210312980</v>
      </c>
      <c r="F312" t="s">
        <v>643</v>
      </c>
      <c r="G312" t="s">
        <v>644</v>
      </c>
      <c r="H312" t="s">
        <v>520</v>
      </c>
      <c r="I312" t="s">
        <v>453</v>
      </c>
      <c r="J312" t="s">
        <v>645</v>
      </c>
      <c r="K312">
        <v>4000</v>
      </c>
      <c r="L312">
        <v>0</v>
      </c>
      <c r="M312">
        <v>4000</v>
      </c>
      <c r="N312">
        <v>0</v>
      </c>
      <c r="O312" t="s">
        <v>451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4000</v>
      </c>
      <c r="AC312">
        <v>4000</v>
      </c>
      <c r="AD312">
        <v>0</v>
      </c>
    </row>
    <row r="313" spans="1:30" x14ac:dyDescent="0.25">
      <c r="A313" t="s">
        <v>646</v>
      </c>
      <c r="B313" t="s">
        <v>532</v>
      </c>
      <c r="C313" t="s">
        <v>443</v>
      </c>
      <c r="D313" t="s">
        <v>637</v>
      </c>
      <c r="E313" t="str">
        <f t="shared" si="4"/>
        <v>6201R576В</v>
      </c>
      <c r="F313" t="s">
        <v>1005</v>
      </c>
      <c r="G313" t="s">
        <v>1006</v>
      </c>
      <c r="H313" t="s">
        <v>457</v>
      </c>
      <c r="I313" t="s">
        <v>945</v>
      </c>
      <c r="J313" t="s">
        <v>1008</v>
      </c>
      <c r="K313">
        <v>1920900</v>
      </c>
      <c r="L313">
        <v>1901700</v>
      </c>
      <c r="M313">
        <v>19200</v>
      </c>
      <c r="N313">
        <v>0</v>
      </c>
      <c r="O313" t="s">
        <v>503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</row>
    <row r="314" spans="1:30" x14ac:dyDescent="0.25">
      <c r="A314" t="s">
        <v>646</v>
      </c>
      <c r="B314" t="s">
        <v>532</v>
      </c>
      <c r="C314" t="s">
        <v>443</v>
      </c>
      <c r="D314" t="s">
        <v>637</v>
      </c>
      <c r="E314" t="str">
        <f t="shared" si="4"/>
        <v>6201R576В</v>
      </c>
      <c r="F314" t="s">
        <v>1005</v>
      </c>
      <c r="G314" t="s">
        <v>1006</v>
      </c>
      <c r="H314" t="s">
        <v>457</v>
      </c>
      <c r="I314" t="s">
        <v>945</v>
      </c>
      <c r="J314" t="s">
        <v>1009</v>
      </c>
      <c r="K314">
        <v>67455500</v>
      </c>
      <c r="L314">
        <v>66780900</v>
      </c>
      <c r="M314">
        <v>674600</v>
      </c>
      <c r="N314">
        <v>0</v>
      </c>
      <c r="O314" t="s">
        <v>503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363300</v>
      </c>
      <c r="AC314">
        <v>0</v>
      </c>
      <c r="AD314">
        <v>0</v>
      </c>
    </row>
    <row r="315" spans="1:30" x14ac:dyDescent="0.25">
      <c r="A315" t="s">
        <v>38</v>
      </c>
      <c r="B315" t="s">
        <v>588</v>
      </c>
      <c r="C315" t="s">
        <v>443</v>
      </c>
      <c r="D315" t="s">
        <v>637</v>
      </c>
      <c r="E315" t="str">
        <f t="shared" si="4"/>
        <v/>
      </c>
      <c r="K315">
        <v>2000</v>
      </c>
      <c r="L315">
        <v>0</v>
      </c>
      <c r="M315">
        <v>2000</v>
      </c>
      <c r="N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2000</v>
      </c>
      <c r="AC315">
        <v>2000</v>
      </c>
      <c r="AD315">
        <v>0</v>
      </c>
    </row>
    <row r="316" spans="1:30" x14ac:dyDescent="0.25">
      <c r="A316" t="s">
        <v>589</v>
      </c>
      <c r="B316" t="s">
        <v>588</v>
      </c>
      <c r="C316" t="s">
        <v>443</v>
      </c>
      <c r="D316" t="s">
        <v>637</v>
      </c>
      <c r="E316" t="str">
        <f t="shared" si="4"/>
        <v/>
      </c>
      <c r="K316">
        <v>2000</v>
      </c>
      <c r="L316">
        <v>0</v>
      </c>
      <c r="M316">
        <v>2000</v>
      </c>
      <c r="N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2000</v>
      </c>
      <c r="AC316">
        <v>2000</v>
      </c>
      <c r="AD316">
        <v>0</v>
      </c>
    </row>
    <row r="317" spans="1:30" x14ac:dyDescent="0.25">
      <c r="A317" t="s">
        <v>589</v>
      </c>
      <c r="B317" t="s">
        <v>588</v>
      </c>
      <c r="C317" t="s">
        <v>443</v>
      </c>
      <c r="D317" t="s">
        <v>637</v>
      </c>
      <c r="E317" t="str">
        <f t="shared" si="4"/>
        <v>210312980</v>
      </c>
      <c r="F317" t="s">
        <v>643</v>
      </c>
      <c r="G317" t="s">
        <v>644</v>
      </c>
      <c r="H317" t="s">
        <v>520</v>
      </c>
      <c r="I317" t="s">
        <v>453</v>
      </c>
      <c r="J317" t="s">
        <v>645</v>
      </c>
      <c r="K317">
        <v>2000</v>
      </c>
      <c r="L317">
        <v>0</v>
      </c>
      <c r="M317">
        <v>2000</v>
      </c>
      <c r="N317">
        <v>0</v>
      </c>
      <c r="O317" t="s">
        <v>451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2000</v>
      </c>
      <c r="AC317">
        <v>2000</v>
      </c>
      <c r="AD317">
        <v>0</v>
      </c>
    </row>
    <row r="318" spans="1:30" x14ac:dyDescent="0.25">
      <c r="A318" t="s">
        <v>38</v>
      </c>
      <c r="B318" t="s">
        <v>590</v>
      </c>
      <c r="C318" t="s">
        <v>443</v>
      </c>
      <c r="D318" t="s">
        <v>637</v>
      </c>
      <c r="E318" t="str">
        <f t="shared" si="4"/>
        <v/>
      </c>
      <c r="K318">
        <v>6513600</v>
      </c>
      <c r="L318">
        <v>6447000</v>
      </c>
      <c r="M318">
        <v>66600</v>
      </c>
      <c r="N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1500</v>
      </c>
      <c r="AC318">
        <v>1500</v>
      </c>
      <c r="AD318">
        <v>0</v>
      </c>
    </row>
    <row r="319" spans="1:30" x14ac:dyDescent="0.25">
      <c r="A319" t="s">
        <v>591</v>
      </c>
      <c r="B319" t="s">
        <v>590</v>
      </c>
      <c r="C319" t="s">
        <v>443</v>
      </c>
      <c r="D319" t="s">
        <v>637</v>
      </c>
      <c r="E319" t="str">
        <f t="shared" si="4"/>
        <v/>
      </c>
      <c r="K319">
        <v>6513600</v>
      </c>
      <c r="L319">
        <v>6447000</v>
      </c>
      <c r="M319">
        <v>66600</v>
      </c>
      <c r="N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1500</v>
      </c>
      <c r="AC319">
        <v>1500</v>
      </c>
      <c r="AD319">
        <v>0</v>
      </c>
    </row>
    <row r="320" spans="1:30" x14ac:dyDescent="0.25">
      <c r="A320" t="s">
        <v>591</v>
      </c>
      <c r="B320" t="s">
        <v>590</v>
      </c>
      <c r="C320" t="s">
        <v>443</v>
      </c>
      <c r="D320" t="s">
        <v>637</v>
      </c>
      <c r="E320" t="str">
        <f t="shared" si="4"/>
        <v>210312980</v>
      </c>
      <c r="F320" t="s">
        <v>643</v>
      </c>
      <c r="G320" t="s">
        <v>644</v>
      </c>
      <c r="H320" t="s">
        <v>520</v>
      </c>
      <c r="I320" t="s">
        <v>453</v>
      </c>
      <c r="J320" t="s">
        <v>645</v>
      </c>
      <c r="K320">
        <v>1500</v>
      </c>
      <c r="L320">
        <v>0</v>
      </c>
      <c r="M320">
        <v>1500</v>
      </c>
      <c r="N320">
        <v>0</v>
      </c>
      <c r="O320" t="s">
        <v>451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1500</v>
      </c>
      <c r="AC320">
        <v>1500</v>
      </c>
      <c r="AD320">
        <v>0</v>
      </c>
    </row>
    <row r="321" spans="1:30" x14ac:dyDescent="0.25">
      <c r="A321" t="s">
        <v>591</v>
      </c>
      <c r="B321" t="s">
        <v>590</v>
      </c>
      <c r="C321" t="s">
        <v>443</v>
      </c>
      <c r="D321" t="s">
        <v>637</v>
      </c>
      <c r="E321" t="str">
        <f t="shared" si="4"/>
        <v>6201R576В</v>
      </c>
      <c r="F321" t="s">
        <v>1005</v>
      </c>
      <c r="G321" t="s">
        <v>1006</v>
      </c>
      <c r="H321" t="s">
        <v>457</v>
      </c>
      <c r="I321" t="s">
        <v>945</v>
      </c>
      <c r="J321" t="s">
        <v>1008</v>
      </c>
      <c r="K321">
        <v>6512100</v>
      </c>
      <c r="L321">
        <v>6447000</v>
      </c>
      <c r="M321">
        <v>65100</v>
      </c>
      <c r="N321">
        <v>0</v>
      </c>
      <c r="O321" t="s">
        <v>503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</row>
    <row r="322" spans="1:30" x14ac:dyDescent="0.25">
      <c r="A322" t="s">
        <v>38</v>
      </c>
      <c r="B322" t="s">
        <v>533</v>
      </c>
      <c r="C322" t="s">
        <v>443</v>
      </c>
      <c r="D322" t="s">
        <v>637</v>
      </c>
      <c r="E322" t="str">
        <f t="shared" si="4"/>
        <v/>
      </c>
      <c r="K322">
        <v>2200</v>
      </c>
      <c r="L322">
        <v>0</v>
      </c>
      <c r="M322">
        <v>2200</v>
      </c>
      <c r="N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2200</v>
      </c>
      <c r="AC322">
        <v>2200</v>
      </c>
      <c r="AD322">
        <v>0</v>
      </c>
    </row>
    <row r="323" spans="1:30" x14ac:dyDescent="0.25">
      <c r="A323" t="s">
        <v>566</v>
      </c>
      <c r="B323" t="s">
        <v>533</v>
      </c>
      <c r="C323" t="s">
        <v>443</v>
      </c>
      <c r="D323" t="s">
        <v>637</v>
      </c>
      <c r="E323" t="str">
        <f t="shared" si="4"/>
        <v/>
      </c>
      <c r="K323">
        <v>2200</v>
      </c>
      <c r="L323">
        <v>0</v>
      </c>
      <c r="M323">
        <v>2200</v>
      </c>
      <c r="N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2200</v>
      </c>
      <c r="AC323">
        <v>2200</v>
      </c>
      <c r="AD323">
        <v>0</v>
      </c>
    </row>
    <row r="324" spans="1:30" x14ac:dyDescent="0.25">
      <c r="A324" t="s">
        <v>566</v>
      </c>
      <c r="B324" t="s">
        <v>533</v>
      </c>
      <c r="C324" t="s">
        <v>443</v>
      </c>
      <c r="D324" t="s">
        <v>637</v>
      </c>
      <c r="E324" t="str">
        <f t="shared" si="4"/>
        <v>210312980</v>
      </c>
      <c r="F324" t="s">
        <v>643</v>
      </c>
      <c r="G324" t="s">
        <v>644</v>
      </c>
      <c r="H324" t="s">
        <v>520</v>
      </c>
      <c r="I324" t="s">
        <v>453</v>
      </c>
      <c r="J324" t="s">
        <v>645</v>
      </c>
      <c r="K324">
        <v>2200</v>
      </c>
      <c r="L324">
        <v>0</v>
      </c>
      <c r="M324">
        <v>2200</v>
      </c>
      <c r="N324">
        <v>0</v>
      </c>
      <c r="O324" t="s">
        <v>451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2200</v>
      </c>
      <c r="AC324">
        <v>2200</v>
      </c>
      <c r="AD324">
        <v>0</v>
      </c>
    </row>
    <row r="325" spans="1:30" x14ac:dyDescent="0.25">
      <c r="A325" t="s">
        <v>38</v>
      </c>
      <c r="B325" t="s">
        <v>534</v>
      </c>
      <c r="C325" t="s">
        <v>443</v>
      </c>
      <c r="D325" t="s">
        <v>637</v>
      </c>
      <c r="E325" t="str">
        <f t="shared" si="4"/>
        <v/>
      </c>
      <c r="K325">
        <v>2100</v>
      </c>
      <c r="L325">
        <v>0</v>
      </c>
      <c r="M325">
        <v>2100</v>
      </c>
      <c r="N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2100</v>
      </c>
      <c r="AC325">
        <v>2100</v>
      </c>
      <c r="AD325">
        <v>0</v>
      </c>
    </row>
    <row r="326" spans="1:30" x14ac:dyDescent="0.25">
      <c r="A326" t="s">
        <v>535</v>
      </c>
      <c r="B326" t="s">
        <v>534</v>
      </c>
      <c r="C326" t="s">
        <v>443</v>
      </c>
      <c r="D326" t="s">
        <v>637</v>
      </c>
      <c r="E326" t="str">
        <f t="shared" si="4"/>
        <v/>
      </c>
      <c r="K326">
        <v>2100</v>
      </c>
      <c r="L326">
        <v>0</v>
      </c>
      <c r="M326">
        <v>2100</v>
      </c>
      <c r="N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2100</v>
      </c>
      <c r="AC326">
        <v>2100</v>
      </c>
      <c r="AD326">
        <v>0</v>
      </c>
    </row>
    <row r="327" spans="1:30" x14ac:dyDescent="0.25">
      <c r="A327" t="s">
        <v>535</v>
      </c>
      <c r="B327" t="s">
        <v>534</v>
      </c>
      <c r="C327" t="s">
        <v>443</v>
      </c>
      <c r="D327" t="s">
        <v>637</v>
      </c>
      <c r="E327" t="str">
        <f t="shared" si="4"/>
        <v>210312980</v>
      </c>
      <c r="F327" t="s">
        <v>643</v>
      </c>
      <c r="G327" t="s">
        <v>644</v>
      </c>
      <c r="H327" t="s">
        <v>520</v>
      </c>
      <c r="I327" t="s">
        <v>453</v>
      </c>
      <c r="J327" t="s">
        <v>645</v>
      </c>
      <c r="K327">
        <v>2100</v>
      </c>
      <c r="L327">
        <v>0</v>
      </c>
      <c r="M327">
        <v>2100</v>
      </c>
      <c r="N327">
        <v>0</v>
      </c>
      <c r="O327" t="s">
        <v>451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2100</v>
      </c>
      <c r="AC327">
        <v>2100</v>
      </c>
      <c r="AD327">
        <v>0</v>
      </c>
    </row>
    <row r="328" spans="1:30" x14ac:dyDescent="0.25">
      <c r="A328" t="s">
        <v>38</v>
      </c>
      <c r="B328" t="s">
        <v>536</v>
      </c>
      <c r="C328" t="s">
        <v>443</v>
      </c>
      <c r="D328" t="s">
        <v>637</v>
      </c>
      <c r="E328" t="str">
        <f t="shared" si="4"/>
        <v/>
      </c>
      <c r="K328">
        <v>1600</v>
      </c>
      <c r="L328">
        <v>0</v>
      </c>
      <c r="M328">
        <v>1600</v>
      </c>
      <c r="N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1600</v>
      </c>
      <c r="AC328">
        <v>1600</v>
      </c>
      <c r="AD328">
        <v>0</v>
      </c>
    </row>
    <row r="329" spans="1:30" x14ac:dyDescent="0.25">
      <c r="A329" t="s">
        <v>537</v>
      </c>
      <c r="B329" t="s">
        <v>536</v>
      </c>
      <c r="C329" t="s">
        <v>443</v>
      </c>
      <c r="D329" t="s">
        <v>637</v>
      </c>
      <c r="E329" t="str">
        <f t="shared" si="4"/>
        <v/>
      </c>
      <c r="K329">
        <v>1600</v>
      </c>
      <c r="L329">
        <v>0</v>
      </c>
      <c r="M329">
        <v>1600</v>
      </c>
      <c r="N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1600</v>
      </c>
      <c r="AC329">
        <v>1600</v>
      </c>
      <c r="AD329">
        <v>0</v>
      </c>
    </row>
    <row r="330" spans="1:30" x14ac:dyDescent="0.25">
      <c r="A330" t="s">
        <v>537</v>
      </c>
      <c r="B330" t="s">
        <v>536</v>
      </c>
      <c r="C330" t="s">
        <v>443</v>
      </c>
      <c r="D330" t="s">
        <v>637</v>
      </c>
      <c r="E330" t="str">
        <f t="shared" si="4"/>
        <v>210312980</v>
      </c>
      <c r="F330" t="s">
        <v>643</v>
      </c>
      <c r="G330" t="s">
        <v>644</v>
      </c>
      <c r="H330" t="s">
        <v>520</v>
      </c>
      <c r="I330" t="s">
        <v>453</v>
      </c>
      <c r="J330" t="s">
        <v>645</v>
      </c>
      <c r="K330">
        <v>1600</v>
      </c>
      <c r="L330">
        <v>0</v>
      </c>
      <c r="M330">
        <v>1600</v>
      </c>
      <c r="N330">
        <v>0</v>
      </c>
      <c r="O330" t="s">
        <v>451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1600</v>
      </c>
      <c r="AC330">
        <v>1600</v>
      </c>
      <c r="AD330">
        <v>0</v>
      </c>
    </row>
    <row r="331" spans="1:30" x14ac:dyDescent="0.25">
      <c r="A331" t="s">
        <v>38</v>
      </c>
      <c r="B331" t="s">
        <v>538</v>
      </c>
      <c r="C331" t="s">
        <v>443</v>
      </c>
      <c r="D331" t="s">
        <v>637</v>
      </c>
      <c r="E331" t="str">
        <f t="shared" ref="E331:E394" si="5">MID(F331,2,666)</f>
        <v/>
      </c>
      <c r="K331">
        <v>3700</v>
      </c>
      <c r="L331">
        <v>0</v>
      </c>
      <c r="M331">
        <v>3700</v>
      </c>
      <c r="N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3700</v>
      </c>
      <c r="AC331">
        <v>3700</v>
      </c>
      <c r="AD331">
        <v>0</v>
      </c>
    </row>
    <row r="332" spans="1:30" x14ac:dyDescent="0.25">
      <c r="A332" t="s">
        <v>539</v>
      </c>
      <c r="B332" t="s">
        <v>538</v>
      </c>
      <c r="C332" t="s">
        <v>443</v>
      </c>
      <c r="D332" t="s">
        <v>637</v>
      </c>
      <c r="E332" t="str">
        <f t="shared" si="5"/>
        <v/>
      </c>
      <c r="K332">
        <v>3700</v>
      </c>
      <c r="L332">
        <v>0</v>
      </c>
      <c r="M332">
        <v>3700</v>
      </c>
      <c r="N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3700</v>
      </c>
      <c r="AC332">
        <v>3700</v>
      </c>
      <c r="AD332">
        <v>0</v>
      </c>
    </row>
    <row r="333" spans="1:30" x14ac:dyDescent="0.25">
      <c r="A333" t="s">
        <v>539</v>
      </c>
      <c r="B333" t="s">
        <v>538</v>
      </c>
      <c r="C333" t="s">
        <v>443</v>
      </c>
      <c r="D333" t="s">
        <v>637</v>
      </c>
      <c r="E333" t="str">
        <f t="shared" si="5"/>
        <v>210312980</v>
      </c>
      <c r="F333" t="s">
        <v>643</v>
      </c>
      <c r="G333" t="s">
        <v>644</v>
      </c>
      <c r="H333" t="s">
        <v>520</v>
      </c>
      <c r="I333" t="s">
        <v>453</v>
      </c>
      <c r="J333" t="s">
        <v>645</v>
      </c>
      <c r="K333">
        <v>3700</v>
      </c>
      <c r="L333">
        <v>0</v>
      </c>
      <c r="M333">
        <v>3700</v>
      </c>
      <c r="N333">
        <v>0</v>
      </c>
      <c r="O333" t="s">
        <v>451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3700</v>
      </c>
      <c r="AC333">
        <v>3700</v>
      </c>
      <c r="AD333">
        <v>0</v>
      </c>
    </row>
    <row r="334" spans="1:30" x14ac:dyDescent="0.25">
      <c r="A334" t="s">
        <v>38</v>
      </c>
      <c r="B334" t="s">
        <v>599</v>
      </c>
      <c r="C334" t="s">
        <v>443</v>
      </c>
      <c r="D334" t="s">
        <v>637</v>
      </c>
      <c r="E334" t="str">
        <f t="shared" si="5"/>
        <v/>
      </c>
      <c r="K334">
        <v>70006500</v>
      </c>
      <c r="L334">
        <v>70000000</v>
      </c>
      <c r="M334">
        <v>6500</v>
      </c>
      <c r="N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6500</v>
      </c>
      <c r="AC334">
        <v>6500</v>
      </c>
      <c r="AD334">
        <v>0</v>
      </c>
    </row>
    <row r="335" spans="1:30" x14ac:dyDescent="0.25">
      <c r="A335" t="s">
        <v>600</v>
      </c>
      <c r="B335" t="s">
        <v>599</v>
      </c>
      <c r="C335" t="s">
        <v>443</v>
      </c>
      <c r="D335" t="s">
        <v>637</v>
      </c>
      <c r="E335" t="str">
        <f t="shared" si="5"/>
        <v/>
      </c>
      <c r="K335">
        <v>70000000</v>
      </c>
      <c r="L335">
        <v>70000000</v>
      </c>
      <c r="M335">
        <v>0</v>
      </c>
      <c r="N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</row>
    <row r="336" spans="1:30" x14ac:dyDescent="0.25">
      <c r="A336" t="s">
        <v>600</v>
      </c>
      <c r="B336" t="s">
        <v>599</v>
      </c>
      <c r="C336" t="s">
        <v>443</v>
      </c>
      <c r="D336" t="s">
        <v>637</v>
      </c>
      <c r="E336" t="str">
        <f t="shared" si="5"/>
        <v>51F254240</v>
      </c>
      <c r="F336" t="s">
        <v>647</v>
      </c>
      <c r="G336" t="s">
        <v>648</v>
      </c>
      <c r="H336" t="s">
        <v>551</v>
      </c>
      <c r="I336" t="s">
        <v>453</v>
      </c>
      <c r="J336" t="s">
        <v>1010</v>
      </c>
      <c r="K336">
        <v>70000000</v>
      </c>
      <c r="L336">
        <v>70000000</v>
      </c>
      <c r="M336">
        <v>0</v>
      </c>
      <c r="N336">
        <v>0</v>
      </c>
      <c r="O336" t="s">
        <v>503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</row>
    <row r="337" spans="1:30" x14ac:dyDescent="0.25">
      <c r="A337" t="s">
        <v>635</v>
      </c>
      <c r="B337" t="s">
        <v>599</v>
      </c>
      <c r="C337" t="s">
        <v>443</v>
      </c>
      <c r="D337" t="s">
        <v>637</v>
      </c>
      <c r="E337" t="str">
        <f t="shared" si="5"/>
        <v/>
      </c>
      <c r="K337">
        <v>6500</v>
      </c>
      <c r="L337">
        <v>0</v>
      </c>
      <c r="M337">
        <v>6500</v>
      </c>
      <c r="N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6500</v>
      </c>
      <c r="AC337">
        <v>6500</v>
      </c>
      <c r="AD337">
        <v>0</v>
      </c>
    </row>
    <row r="338" spans="1:30" x14ac:dyDescent="0.25">
      <c r="A338" t="s">
        <v>635</v>
      </c>
      <c r="B338" t="s">
        <v>599</v>
      </c>
      <c r="C338" t="s">
        <v>443</v>
      </c>
      <c r="D338" t="s">
        <v>637</v>
      </c>
      <c r="E338" t="str">
        <f t="shared" si="5"/>
        <v>210312980</v>
      </c>
      <c r="F338" t="s">
        <v>643</v>
      </c>
      <c r="G338" t="s">
        <v>644</v>
      </c>
      <c r="H338" t="s">
        <v>520</v>
      </c>
      <c r="I338" t="s">
        <v>453</v>
      </c>
      <c r="J338" t="s">
        <v>645</v>
      </c>
      <c r="K338">
        <v>6500</v>
      </c>
      <c r="L338">
        <v>0</v>
      </c>
      <c r="M338">
        <v>6500</v>
      </c>
      <c r="N338">
        <v>0</v>
      </c>
      <c r="O338" t="s">
        <v>451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6500</v>
      </c>
      <c r="AC338">
        <v>6500</v>
      </c>
      <c r="AD338">
        <v>0</v>
      </c>
    </row>
    <row r="339" spans="1:30" x14ac:dyDescent="0.25">
      <c r="A339" t="s">
        <v>38</v>
      </c>
      <c r="B339" t="s">
        <v>540</v>
      </c>
      <c r="C339" t="s">
        <v>443</v>
      </c>
      <c r="D339" t="s">
        <v>637</v>
      </c>
      <c r="E339" t="str">
        <f t="shared" si="5"/>
        <v/>
      </c>
      <c r="K339">
        <v>3400</v>
      </c>
      <c r="L339">
        <v>0</v>
      </c>
      <c r="M339">
        <v>3400</v>
      </c>
      <c r="N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3400</v>
      </c>
      <c r="AC339">
        <v>3400</v>
      </c>
      <c r="AD339">
        <v>0</v>
      </c>
    </row>
    <row r="340" spans="1:30" x14ac:dyDescent="0.25">
      <c r="A340" t="s">
        <v>541</v>
      </c>
      <c r="B340" t="s">
        <v>540</v>
      </c>
      <c r="C340" t="s">
        <v>443</v>
      </c>
      <c r="D340" t="s">
        <v>637</v>
      </c>
      <c r="E340" t="str">
        <f t="shared" si="5"/>
        <v/>
      </c>
      <c r="K340">
        <v>3400</v>
      </c>
      <c r="L340">
        <v>0</v>
      </c>
      <c r="M340">
        <v>3400</v>
      </c>
      <c r="N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3400</v>
      </c>
      <c r="AC340">
        <v>3400</v>
      </c>
      <c r="AD340">
        <v>0</v>
      </c>
    </row>
    <row r="341" spans="1:30" x14ac:dyDescent="0.25">
      <c r="A341" t="s">
        <v>541</v>
      </c>
      <c r="B341" t="s">
        <v>540</v>
      </c>
      <c r="C341" t="s">
        <v>443</v>
      </c>
      <c r="D341" t="s">
        <v>637</v>
      </c>
      <c r="E341" t="str">
        <f t="shared" si="5"/>
        <v>210312980</v>
      </c>
      <c r="F341" t="s">
        <v>643</v>
      </c>
      <c r="G341" t="s">
        <v>644</v>
      </c>
      <c r="H341" t="s">
        <v>520</v>
      </c>
      <c r="I341" t="s">
        <v>453</v>
      </c>
      <c r="J341" t="s">
        <v>645</v>
      </c>
      <c r="K341">
        <v>3400</v>
      </c>
      <c r="L341">
        <v>0</v>
      </c>
      <c r="M341">
        <v>3400</v>
      </c>
      <c r="N341">
        <v>0</v>
      </c>
      <c r="O341" t="s">
        <v>451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3400</v>
      </c>
      <c r="AC341">
        <v>3400</v>
      </c>
      <c r="AD341">
        <v>0</v>
      </c>
    </row>
    <row r="342" spans="1:30" x14ac:dyDescent="0.25">
      <c r="A342" t="s">
        <v>38</v>
      </c>
      <c r="B342" t="s">
        <v>542</v>
      </c>
      <c r="C342" t="s">
        <v>443</v>
      </c>
      <c r="D342" t="s">
        <v>637</v>
      </c>
      <c r="E342" t="str">
        <f t="shared" si="5"/>
        <v/>
      </c>
      <c r="K342">
        <v>70005000</v>
      </c>
      <c r="L342">
        <v>70000000</v>
      </c>
      <c r="M342">
        <v>5000</v>
      </c>
      <c r="N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5000</v>
      </c>
      <c r="AC342">
        <v>5000</v>
      </c>
      <c r="AD342">
        <v>0</v>
      </c>
    </row>
    <row r="343" spans="1:30" x14ac:dyDescent="0.25">
      <c r="A343" t="s">
        <v>602</v>
      </c>
      <c r="B343" t="s">
        <v>542</v>
      </c>
      <c r="C343" t="s">
        <v>443</v>
      </c>
      <c r="D343" t="s">
        <v>637</v>
      </c>
      <c r="E343" t="str">
        <f t="shared" si="5"/>
        <v/>
      </c>
      <c r="K343">
        <v>70000000</v>
      </c>
      <c r="L343">
        <v>70000000</v>
      </c>
      <c r="M343">
        <v>0</v>
      </c>
      <c r="N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</row>
    <row r="344" spans="1:30" x14ac:dyDescent="0.25">
      <c r="A344" t="s">
        <v>602</v>
      </c>
      <c r="B344" t="s">
        <v>542</v>
      </c>
      <c r="C344" t="s">
        <v>443</v>
      </c>
      <c r="D344" t="s">
        <v>637</v>
      </c>
      <c r="E344" t="str">
        <f t="shared" si="5"/>
        <v>51F254240</v>
      </c>
      <c r="F344" t="s">
        <v>647</v>
      </c>
      <c r="G344" t="s">
        <v>648</v>
      </c>
      <c r="H344" t="s">
        <v>551</v>
      </c>
      <c r="I344" t="s">
        <v>453</v>
      </c>
      <c r="J344" t="s">
        <v>1010</v>
      </c>
      <c r="K344">
        <v>70000000</v>
      </c>
      <c r="L344">
        <v>70000000</v>
      </c>
      <c r="M344">
        <v>0</v>
      </c>
      <c r="N344">
        <v>0</v>
      </c>
      <c r="O344" t="s">
        <v>503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</row>
    <row r="345" spans="1:30" x14ac:dyDescent="0.25">
      <c r="A345" t="s">
        <v>543</v>
      </c>
      <c r="B345" t="s">
        <v>542</v>
      </c>
      <c r="C345" t="s">
        <v>443</v>
      </c>
      <c r="D345" t="s">
        <v>637</v>
      </c>
      <c r="E345" t="str">
        <f t="shared" si="5"/>
        <v/>
      </c>
      <c r="K345">
        <v>5000</v>
      </c>
      <c r="L345">
        <v>0</v>
      </c>
      <c r="M345">
        <v>5000</v>
      </c>
      <c r="N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5000</v>
      </c>
      <c r="AC345">
        <v>5000</v>
      </c>
      <c r="AD345">
        <v>0</v>
      </c>
    </row>
    <row r="346" spans="1:30" x14ac:dyDescent="0.25">
      <c r="A346" t="s">
        <v>543</v>
      </c>
      <c r="B346" t="s">
        <v>542</v>
      </c>
      <c r="C346" t="s">
        <v>443</v>
      </c>
      <c r="D346" t="s">
        <v>637</v>
      </c>
      <c r="E346" t="str">
        <f t="shared" si="5"/>
        <v>210312980</v>
      </c>
      <c r="F346" t="s">
        <v>643</v>
      </c>
      <c r="G346" t="s">
        <v>644</v>
      </c>
      <c r="H346" t="s">
        <v>520</v>
      </c>
      <c r="I346" t="s">
        <v>453</v>
      </c>
      <c r="J346" t="s">
        <v>645</v>
      </c>
      <c r="K346">
        <v>5000</v>
      </c>
      <c r="L346">
        <v>0</v>
      </c>
      <c r="M346">
        <v>5000</v>
      </c>
      <c r="N346">
        <v>0</v>
      </c>
      <c r="O346" t="s">
        <v>451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5000</v>
      </c>
      <c r="AC346">
        <v>5000</v>
      </c>
      <c r="AD346">
        <v>0</v>
      </c>
    </row>
    <row r="347" spans="1:30" x14ac:dyDescent="0.25">
      <c r="A347" t="s">
        <v>38</v>
      </c>
      <c r="B347" t="s">
        <v>610</v>
      </c>
      <c r="C347" t="s">
        <v>443</v>
      </c>
      <c r="D347" t="s">
        <v>637</v>
      </c>
      <c r="E347" t="str">
        <f t="shared" si="5"/>
        <v/>
      </c>
      <c r="K347">
        <v>1500</v>
      </c>
      <c r="L347">
        <v>0</v>
      </c>
      <c r="M347">
        <v>1500</v>
      </c>
      <c r="N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1500</v>
      </c>
      <c r="AC347">
        <v>1500</v>
      </c>
      <c r="AD347">
        <v>0</v>
      </c>
    </row>
    <row r="348" spans="1:30" x14ac:dyDescent="0.25">
      <c r="A348" t="s">
        <v>611</v>
      </c>
      <c r="B348" t="s">
        <v>610</v>
      </c>
      <c r="C348" t="s">
        <v>443</v>
      </c>
      <c r="D348" t="s">
        <v>637</v>
      </c>
      <c r="E348" t="str">
        <f t="shared" si="5"/>
        <v/>
      </c>
      <c r="K348">
        <v>1500</v>
      </c>
      <c r="L348">
        <v>0</v>
      </c>
      <c r="M348">
        <v>1500</v>
      </c>
      <c r="N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1500</v>
      </c>
      <c r="AC348">
        <v>1500</v>
      </c>
      <c r="AD348">
        <v>0</v>
      </c>
    </row>
    <row r="349" spans="1:30" x14ac:dyDescent="0.25">
      <c r="A349" t="s">
        <v>611</v>
      </c>
      <c r="B349" t="s">
        <v>610</v>
      </c>
      <c r="C349" t="s">
        <v>443</v>
      </c>
      <c r="D349" t="s">
        <v>637</v>
      </c>
      <c r="E349" t="str">
        <f t="shared" si="5"/>
        <v>210312980</v>
      </c>
      <c r="F349" t="s">
        <v>643</v>
      </c>
      <c r="G349" t="s">
        <v>644</v>
      </c>
      <c r="H349" t="s">
        <v>520</v>
      </c>
      <c r="I349" t="s">
        <v>453</v>
      </c>
      <c r="J349" t="s">
        <v>645</v>
      </c>
      <c r="K349">
        <v>1500</v>
      </c>
      <c r="L349">
        <v>0</v>
      </c>
      <c r="M349">
        <v>1500</v>
      </c>
      <c r="N349">
        <v>0</v>
      </c>
      <c r="O349" t="s">
        <v>451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1500</v>
      </c>
      <c r="AC349">
        <v>1500</v>
      </c>
      <c r="AD349">
        <v>0</v>
      </c>
    </row>
    <row r="350" spans="1:30" x14ac:dyDescent="0.25">
      <c r="A350" t="s">
        <v>38</v>
      </c>
      <c r="B350" t="s">
        <v>547</v>
      </c>
      <c r="C350" t="s">
        <v>443</v>
      </c>
      <c r="D350" t="s">
        <v>637</v>
      </c>
      <c r="E350" t="str">
        <f t="shared" si="5"/>
        <v/>
      </c>
      <c r="K350">
        <v>1500</v>
      </c>
      <c r="L350">
        <v>0</v>
      </c>
      <c r="M350">
        <v>1500</v>
      </c>
      <c r="N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1500</v>
      </c>
      <c r="AC350">
        <v>1500</v>
      </c>
      <c r="AD350">
        <v>0</v>
      </c>
    </row>
    <row r="351" spans="1:30" x14ac:dyDescent="0.25">
      <c r="A351" t="s">
        <v>548</v>
      </c>
      <c r="B351" t="s">
        <v>547</v>
      </c>
      <c r="C351" t="s">
        <v>443</v>
      </c>
      <c r="D351" t="s">
        <v>637</v>
      </c>
      <c r="E351" t="str">
        <f t="shared" si="5"/>
        <v/>
      </c>
      <c r="K351">
        <v>1500</v>
      </c>
      <c r="L351">
        <v>0</v>
      </c>
      <c r="M351">
        <v>1500</v>
      </c>
      <c r="N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1500</v>
      </c>
      <c r="AC351">
        <v>1500</v>
      </c>
      <c r="AD351">
        <v>0</v>
      </c>
    </row>
    <row r="352" spans="1:30" x14ac:dyDescent="0.25">
      <c r="A352" t="s">
        <v>548</v>
      </c>
      <c r="B352" t="s">
        <v>547</v>
      </c>
      <c r="C352" t="s">
        <v>443</v>
      </c>
      <c r="D352" t="s">
        <v>637</v>
      </c>
      <c r="E352" t="str">
        <f t="shared" si="5"/>
        <v>210312980</v>
      </c>
      <c r="F352" t="s">
        <v>643</v>
      </c>
      <c r="G352" t="s">
        <v>644</v>
      </c>
      <c r="H352" t="s">
        <v>520</v>
      </c>
      <c r="I352" t="s">
        <v>453</v>
      </c>
      <c r="J352" t="s">
        <v>645</v>
      </c>
      <c r="K352">
        <v>1500</v>
      </c>
      <c r="L352">
        <v>0</v>
      </c>
      <c r="M352">
        <v>1500</v>
      </c>
      <c r="N352">
        <v>0</v>
      </c>
      <c r="O352" t="s">
        <v>451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1500</v>
      </c>
      <c r="AC352">
        <v>1500</v>
      </c>
      <c r="AD352">
        <v>0</v>
      </c>
    </row>
    <row r="353" spans="1:30" x14ac:dyDescent="0.25">
      <c r="A353" t="s">
        <v>38</v>
      </c>
      <c r="B353" t="s">
        <v>549</v>
      </c>
      <c r="C353" t="s">
        <v>443</v>
      </c>
      <c r="D353" t="s">
        <v>637</v>
      </c>
      <c r="E353" t="str">
        <f t="shared" si="5"/>
        <v/>
      </c>
      <c r="K353">
        <v>4240200</v>
      </c>
      <c r="L353">
        <v>4197200</v>
      </c>
      <c r="M353">
        <v>43000</v>
      </c>
      <c r="N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600</v>
      </c>
      <c r="AC353">
        <v>600</v>
      </c>
      <c r="AD353">
        <v>0</v>
      </c>
    </row>
    <row r="354" spans="1:30" x14ac:dyDescent="0.25">
      <c r="A354" t="s">
        <v>550</v>
      </c>
      <c r="B354" t="s">
        <v>549</v>
      </c>
      <c r="C354" t="s">
        <v>443</v>
      </c>
      <c r="D354" t="s">
        <v>637</v>
      </c>
      <c r="E354" t="str">
        <f t="shared" si="5"/>
        <v/>
      </c>
      <c r="K354">
        <v>4240200</v>
      </c>
      <c r="L354">
        <v>4197200</v>
      </c>
      <c r="M354">
        <v>43000</v>
      </c>
      <c r="N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600</v>
      </c>
      <c r="AC354">
        <v>600</v>
      </c>
      <c r="AD354">
        <v>0</v>
      </c>
    </row>
    <row r="355" spans="1:30" x14ac:dyDescent="0.25">
      <c r="A355" t="s">
        <v>550</v>
      </c>
      <c r="B355" t="s">
        <v>549</v>
      </c>
      <c r="C355" t="s">
        <v>443</v>
      </c>
      <c r="D355" t="s">
        <v>637</v>
      </c>
      <c r="E355" t="str">
        <f t="shared" si="5"/>
        <v>210312980</v>
      </c>
      <c r="F355" t="s">
        <v>643</v>
      </c>
      <c r="G355" t="s">
        <v>644</v>
      </c>
      <c r="H355" t="s">
        <v>520</v>
      </c>
      <c r="I355" t="s">
        <v>453</v>
      </c>
      <c r="J355" t="s">
        <v>645</v>
      </c>
      <c r="K355">
        <v>600</v>
      </c>
      <c r="L355">
        <v>0</v>
      </c>
      <c r="M355">
        <v>600</v>
      </c>
      <c r="N355">
        <v>0</v>
      </c>
      <c r="O355" t="s">
        <v>451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600</v>
      </c>
      <c r="AC355">
        <v>600</v>
      </c>
      <c r="AD355">
        <v>0</v>
      </c>
    </row>
    <row r="356" spans="1:30" x14ac:dyDescent="0.25">
      <c r="A356" t="s">
        <v>550</v>
      </c>
      <c r="B356" t="s">
        <v>549</v>
      </c>
      <c r="C356" t="s">
        <v>443</v>
      </c>
      <c r="D356" t="s">
        <v>637</v>
      </c>
      <c r="E356" t="str">
        <f t="shared" si="5"/>
        <v>6201R576В</v>
      </c>
      <c r="F356" t="s">
        <v>1005</v>
      </c>
      <c r="G356" t="s">
        <v>1006</v>
      </c>
      <c r="H356" t="s">
        <v>457</v>
      </c>
      <c r="I356" t="s">
        <v>945</v>
      </c>
      <c r="J356" t="s">
        <v>1008</v>
      </c>
      <c r="K356">
        <v>4239600</v>
      </c>
      <c r="L356">
        <v>4197200</v>
      </c>
      <c r="M356">
        <v>42400</v>
      </c>
      <c r="N356">
        <v>0</v>
      </c>
      <c r="O356" t="s">
        <v>503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</row>
    <row r="357" spans="1:30" x14ac:dyDescent="0.25">
      <c r="A357" t="s">
        <v>38</v>
      </c>
      <c r="B357" t="s">
        <v>613</v>
      </c>
      <c r="C357" t="s">
        <v>443</v>
      </c>
      <c r="D357" t="s">
        <v>637</v>
      </c>
      <c r="E357" t="str">
        <f t="shared" si="5"/>
        <v/>
      </c>
      <c r="K357">
        <v>1400</v>
      </c>
      <c r="L357">
        <v>0</v>
      </c>
      <c r="M357">
        <v>1400</v>
      </c>
      <c r="N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1400</v>
      </c>
      <c r="AC357">
        <v>1400</v>
      </c>
      <c r="AD357">
        <v>0</v>
      </c>
    </row>
    <row r="358" spans="1:30" x14ac:dyDescent="0.25">
      <c r="A358" t="s">
        <v>614</v>
      </c>
      <c r="B358" t="s">
        <v>613</v>
      </c>
      <c r="C358" t="s">
        <v>443</v>
      </c>
      <c r="D358" t="s">
        <v>637</v>
      </c>
      <c r="E358" t="str">
        <f t="shared" si="5"/>
        <v/>
      </c>
      <c r="K358">
        <v>1400</v>
      </c>
      <c r="L358">
        <v>0</v>
      </c>
      <c r="M358">
        <v>1400</v>
      </c>
      <c r="N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1400</v>
      </c>
      <c r="AC358">
        <v>1400</v>
      </c>
      <c r="AD358">
        <v>0</v>
      </c>
    </row>
    <row r="359" spans="1:30" x14ac:dyDescent="0.25">
      <c r="A359" t="s">
        <v>614</v>
      </c>
      <c r="B359" t="s">
        <v>613</v>
      </c>
      <c r="C359" t="s">
        <v>443</v>
      </c>
      <c r="D359" t="s">
        <v>637</v>
      </c>
      <c r="E359" t="str">
        <f t="shared" si="5"/>
        <v>210312980</v>
      </c>
      <c r="F359" t="s">
        <v>643</v>
      </c>
      <c r="G359" t="s">
        <v>644</v>
      </c>
      <c r="H359" t="s">
        <v>520</v>
      </c>
      <c r="I359" t="s">
        <v>453</v>
      </c>
      <c r="J359" t="s">
        <v>645</v>
      </c>
      <c r="K359">
        <v>1400</v>
      </c>
      <c r="L359">
        <v>0</v>
      </c>
      <c r="M359">
        <v>1400</v>
      </c>
      <c r="N359">
        <v>0</v>
      </c>
      <c r="O359" t="s">
        <v>451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1400</v>
      </c>
      <c r="AC359">
        <v>1400</v>
      </c>
      <c r="AD359">
        <v>0</v>
      </c>
    </row>
    <row r="360" spans="1:30" x14ac:dyDescent="0.25">
      <c r="A360" t="s">
        <v>38</v>
      </c>
      <c r="B360" t="s">
        <v>446</v>
      </c>
      <c r="C360" t="s">
        <v>443</v>
      </c>
      <c r="D360" t="s">
        <v>637</v>
      </c>
      <c r="E360" t="str">
        <f t="shared" si="5"/>
        <v/>
      </c>
      <c r="K360">
        <v>400</v>
      </c>
      <c r="L360">
        <v>0</v>
      </c>
      <c r="M360">
        <v>400</v>
      </c>
      <c r="N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400</v>
      </c>
      <c r="AC360">
        <v>400</v>
      </c>
      <c r="AD360">
        <v>0</v>
      </c>
    </row>
    <row r="361" spans="1:30" x14ac:dyDescent="0.25">
      <c r="A361" t="s">
        <v>452</v>
      </c>
      <c r="B361" t="s">
        <v>446</v>
      </c>
      <c r="C361" t="s">
        <v>443</v>
      </c>
      <c r="D361" t="s">
        <v>637</v>
      </c>
      <c r="E361" t="str">
        <f t="shared" si="5"/>
        <v/>
      </c>
      <c r="K361">
        <v>400</v>
      </c>
      <c r="L361">
        <v>0</v>
      </c>
      <c r="M361">
        <v>400</v>
      </c>
      <c r="N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400</v>
      </c>
      <c r="AC361">
        <v>400</v>
      </c>
      <c r="AD361">
        <v>0</v>
      </c>
    </row>
    <row r="362" spans="1:30" x14ac:dyDescent="0.25">
      <c r="A362" t="s">
        <v>452</v>
      </c>
      <c r="B362" t="s">
        <v>446</v>
      </c>
      <c r="C362" t="s">
        <v>443</v>
      </c>
      <c r="D362" t="s">
        <v>637</v>
      </c>
      <c r="E362" t="str">
        <f t="shared" si="5"/>
        <v>210312980</v>
      </c>
      <c r="F362" t="s">
        <v>643</v>
      </c>
      <c r="G362" t="s">
        <v>644</v>
      </c>
      <c r="H362" t="s">
        <v>520</v>
      </c>
      <c r="I362" t="s">
        <v>453</v>
      </c>
      <c r="J362" t="s">
        <v>645</v>
      </c>
      <c r="K362">
        <v>400</v>
      </c>
      <c r="L362">
        <v>0</v>
      </c>
      <c r="M362">
        <v>400</v>
      </c>
      <c r="N362">
        <v>0</v>
      </c>
      <c r="O362" t="s">
        <v>451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400</v>
      </c>
      <c r="AC362">
        <v>400</v>
      </c>
      <c r="AD362">
        <v>0</v>
      </c>
    </row>
    <row r="363" spans="1:30" x14ac:dyDescent="0.25">
      <c r="A363" t="s">
        <v>38</v>
      </c>
      <c r="B363" t="s">
        <v>454</v>
      </c>
      <c r="C363" t="s">
        <v>443</v>
      </c>
      <c r="D363" t="s">
        <v>637</v>
      </c>
      <c r="E363" t="str">
        <f t="shared" si="5"/>
        <v/>
      </c>
      <c r="K363">
        <v>5700</v>
      </c>
      <c r="L363">
        <v>0</v>
      </c>
      <c r="M363">
        <v>5700</v>
      </c>
      <c r="N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5700</v>
      </c>
      <c r="AC363">
        <v>5700</v>
      </c>
      <c r="AD363">
        <v>0</v>
      </c>
    </row>
    <row r="364" spans="1:30" x14ac:dyDescent="0.25">
      <c r="A364" t="s">
        <v>455</v>
      </c>
      <c r="B364" t="s">
        <v>454</v>
      </c>
      <c r="C364" t="s">
        <v>443</v>
      </c>
      <c r="D364" t="s">
        <v>637</v>
      </c>
      <c r="E364" t="str">
        <f t="shared" si="5"/>
        <v/>
      </c>
      <c r="K364">
        <v>5700</v>
      </c>
      <c r="L364">
        <v>0</v>
      </c>
      <c r="M364">
        <v>5700</v>
      </c>
      <c r="N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5700</v>
      </c>
      <c r="AC364">
        <v>5700</v>
      </c>
      <c r="AD364">
        <v>0</v>
      </c>
    </row>
    <row r="365" spans="1:30" x14ac:dyDescent="0.25">
      <c r="A365" t="s">
        <v>455</v>
      </c>
      <c r="B365" t="s">
        <v>454</v>
      </c>
      <c r="C365" t="s">
        <v>443</v>
      </c>
      <c r="D365" t="s">
        <v>637</v>
      </c>
      <c r="E365" t="str">
        <f t="shared" si="5"/>
        <v>210312980</v>
      </c>
      <c r="F365" t="s">
        <v>643</v>
      </c>
      <c r="G365" t="s">
        <v>644</v>
      </c>
      <c r="H365" t="s">
        <v>520</v>
      </c>
      <c r="I365" t="s">
        <v>453</v>
      </c>
      <c r="J365" t="s">
        <v>645</v>
      </c>
      <c r="K365">
        <v>5700</v>
      </c>
      <c r="L365">
        <v>0</v>
      </c>
      <c r="M365">
        <v>5700</v>
      </c>
      <c r="N365">
        <v>0</v>
      </c>
      <c r="O365" t="s">
        <v>451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5700</v>
      </c>
      <c r="AC365">
        <v>5700</v>
      </c>
      <c r="AD365">
        <v>0</v>
      </c>
    </row>
    <row r="366" spans="1:30" x14ac:dyDescent="0.25">
      <c r="A366" t="s">
        <v>38</v>
      </c>
      <c r="B366" t="s">
        <v>552</v>
      </c>
      <c r="C366" t="s">
        <v>443</v>
      </c>
      <c r="D366" t="s">
        <v>637</v>
      </c>
      <c r="E366" t="str">
        <f t="shared" si="5"/>
        <v/>
      </c>
      <c r="K366">
        <v>14600</v>
      </c>
      <c r="L366">
        <v>0</v>
      </c>
      <c r="M366">
        <v>14600</v>
      </c>
      <c r="N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14600</v>
      </c>
      <c r="AC366">
        <v>14600</v>
      </c>
      <c r="AD366">
        <v>0</v>
      </c>
    </row>
    <row r="367" spans="1:30" x14ac:dyDescent="0.25">
      <c r="A367" t="s">
        <v>649</v>
      </c>
      <c r="B367" t="s">
        <v>552</v>
      </c>
      <c r="C367" t="s">
        <v>443</v>
      </c>
      <c r="D367" t="s">
        <v>637</v>
      </c>
      <c r="E367" t="str">
        <f t="shared" si="5"/>
        <v/>
      </c>
      <c r="K367">
        <v>14600</v>
      </c>
      <c r="L367">
        <v>0</v>
      </c>
      <c r="M367">
        <v>14600</v>
      </c>
      <c r="N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14600</v>
      </c>
      <c r="AC367">
        <v>14600</v>
      </c>
      <c r="AD367">
        <v>0</v>
      </c>
    </row>
    <row r="368" spans="1:30" x14ac:dyDescent="0.25">
      <c r="A368" t="s">
        <v>649</v>
      </c>
      <c r="B368" t="s">
        <v>552</v>
      </c>
      <c r="C368" t="s">
        <v>443</v>
      </c>
      <c r="D368" t="s">
        <v>637</v>
      </c>
      <c r="E368" t="str">
        <f t="shared" si="5"/>
        <v>210312980</v>
      </c>
      <c r="F368" t="s">
        <v>643</v>
      </c>
      <c r="G368" t="s">
        <v>644</v>
      </c>
      <c r="H368" t="s">
        <v>520</v>
      </c>
      <c r="I368" t="s">
        <v>453</v>
      </c>
      <c r="J368" t="s">
        <v>645</v>
      </c>
      <c r="K368">
        <v>14600</v>
      </c>
      <c r="L368">
        <v>0</v>
      </c>
      <c r="M368">
        <v>14600</v>
      </c>
      <c r="N368">
        <v>0</v>
      </c>
      <c r="O368" t="s">
        <v>451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14600</v>
      </c>
      <c r="AC368">
        <v>14600</v>
      </c>
      <c r="AD368">
        <v>0</v>
      </c>
    </row>
    <row r="369" spans="1:30" x14ac:dyDescent="0.25">
      <c r="A369" t="s">
        <v>38</v>
      </c>
      <c r="B369" t="s">
        <v>456</v>
      </c>
      <c r="C369" t="s">
        <v>443</v>
      </c>
      <c r="D369" t="s">
        <v>637</v>
      </c>
      <c r="E369" t="str">
        <f t="shared" si="5"/>
        <v/>
      </c>
      <c r="K369">
        <v>44000</v>
      </c>
      <c r="L369">
        <v>0</v>
      </c>
      <c r="M369">
        <v>44000</v>
      </c>
      <c r="N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44000</v>
      </c>
      <c r="AC369">
        <v>44000</v>
      </c>
      <c r="AD369">
        <v>0</v>
      </c>
    </row>
    <row r="370" spans="1:30" x14ac:dyDescent="0.25">
      <c r="A370" t="s">
        <v>650</v>
      </c>
      <c r="B370" t="s">
        <v>456</v>
      </c>
      <c r="C370" t="s">
        <v>443</v>
      </c>
      <c r="D370" t="s">
        <v>637</v>
      </c>
      <c r="E370" t="str">
        <f t="shared" si="5"/>
        <v/>
      </c>
      <c r="K370">
        <v>44000</v>
      </c>
      <c r="L370">
        <v>0</v>
      </c>
      <c r="M370">
        <v>44000</v>
      </c>
      <c r="N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44000</v>
      </c>
      <c r="AC370">
        <v>44000</v>
      </c>
      <c r="AD370">
        <v>0</v>
      </c>
    </row>
    <row r="371" spans="1:30" x14ac:dyDescent="0.25">
      <c r="A371" t="s">
        <v>650</v>
      </c>
      <c r="B371" t="s">
        <v>456</v>
      </c>
      <c r="C371" t="s">
        <v>443</v>
      </c>
      <c r="D371" t="s">
        <v>637</v>
      </c>
      <c r="E371" t="str">
        <f t="shared" si="5"/>
        <v>210312980</v>
      </c>
      <c r="F371" t="s">
        <v>643</v>
      </c>
      <c r="G371" t="s">
        <v>644</v>
      </c>
      <c r="H371" t="s">
        <v>520</v>
      </c>
      <c r="I371" t="s">
        <v>453</v>
      </c>
      <c r="J371" t="s">
        <v>645</v>
      </c>
      <c r="K371">
        <v>44000</v>
      </c>
      <c r="L371">
        <v>0</v>
      </c>
      <c r="M371">
        <v>44000</v>
      </c>
      <c r="N371">
        <v>0</v>
      </c>
      <c r="O371" t="s">
        <v>451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44000</v>
      </c>
      <c r="AC371">
        <v>44000</v>
      </c>
      <c r="AD371">
        <v>0</v>
      </c>
    </row>
    <row r="372" spans="1:30" x14ac:dyDescent="0.25">
      <c r="A372" t="s">
        <v>38</v>
      </c>
      <c r="B372" t="s">
        <v>555</v>
      </c>
      <c r="C372" t="s">
        <v>443</v>
      </c>
      <c r="D372" t="s">
        <v>637</v>
      </c>
      <c r="E372" t="str">
        <f t="shared" si="5"/>
        <v/>
      </c>
      <c r="K372">
        <v>2900</v>
      </c>
      <c r="L372">
        <v>0</v>
      </c>
      <c r="M372">
        <v>2900</v>
      </c>
      <c r="N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2900</v>
      </c>
      <c r="AC372">
        <v>2900</v>
      </c>
      <c r="AD372">
        <v>0</v>
      </c>
    </row>
    <row r="373" spans="1:30" x14ac:dyDescent="0.25">
      <c r="A373" t="s">
        <v>562</v>
      </c>
      <c r="B373" t="s">
        <v>555</v>
      </c>
      <c r="C373" t="s">
        <v>443</v>
      </c>
      <c r="D373" t="s">
        <v>637</v>
      </c>
      <c r="E373" t="str">
        <f t="shared" si="5"/>
        <v/>
      </c>
      <c r="K373">
        <v>2900</v>
      </c>
      <c r="L373">
        <v>0</v>
      </c>
      <c r="M373">
        <v>2900</v>
      </c>
      <c r="N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2900</v>
      </c>
      <c r="AC373">
        <v>2900</v>
      </c>
      <c r="AD373">
        <v>0</v>
      </c>
    </row>
    <row r="374" spans="1:30" x14ac:dyDescent="0.25">
      <c r="A374" t="s">
        <v>562</v>
      </c>
      <c r="B374" t="s">
        <v>555</v>
      </c>
      <c r="C374" t="s">
        <v>443</v>
      </c>
      <c r="D374" t="s">
        <v>637</v>
      </c>
      <c r="E374" t="str">
        <f t="shared" si="5"/>
        <v>210312980</v>
      </c>
      <c r="F374" t="s">
        <v>643</v>
      </c>
      <c r="G374" t="s">
        <v>644</v>
      </c>
      <c r="H374" t="s">
        <v>520</v>
      </c>
      <c r="I374" t="s">
        <v>453</v>
      </c>
      <c r="J374" t="s">
        <v>645</v>
      </c>
      <c r="K374">
        <v>2900</v>
      </c>
      <c r="L374">
        <v>0</v>
      </c>
      <c r="M374">
        <v>2900</v>
      </c>
      <c r="N374">
        <v>0</v>
      </c>
      <c r="O374" t="s">
        <v>451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2900</v>
      </c>
      <c r="AC374">
        <v>2900</v>
      </c>
      <c r="AD374">
        <v>0</v>
      </c>
    </row>
    <row r="375" spans="1:30" x14ac:dyDescent="0.25">
      <c r="A375" t="s">
        <v>38</v>
      </c>
      <c r="B375" t="s">
        <v>1011</v>
      </c>
      <c r="C375" t="s">
        <v>443</v>
      </c>
      <c r="D375" t="s">
        <v>637</v>
      </c>
      <c r="E375" t="str">
        <f t="shared" si="5"/>
        <v/>
      </c>
      <c r="K375">
        <v>1200</v>
      </c>
      <c r="L375">
        <v>0</v>
      </c>
      <c r="M375">
        <v>1200</v>
      </c>
      <c r="N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1200</v>
      </c>
      <c r="AC375">
        <v>1200</v>
      </c>
      <c r="AD375">
        <v>0</v>
      </c>
    </row>
    <row r="376" spans="1:30" x14ac:dyDescent="0.25">
      <c r="A376" t="s">
        <v>1012</v>
      </c>
      <c r="B376" t="s">
        <v>1011</v>
      </c>
      <c r="C376" t="s">
        <v>443</v>
      </c>
      <c r="D376" t="s">
        <v>637</v>
      </c>
      <c r="E376" t="str">
        <f t="shared" si="5"/>
        <v/>
      </c>
      <c r="K376">
        <v>1200</v>
      </c>
      <c r="L376">
        <v>0</v>
      </c>
      <c r="M376">
        <v>1200</v>
      </c>
      <c r="N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1200</v>
      </c>
      <c r="AC376">
        <v>1200</v>
      </c>
      <c r="AD376">
        <v>0</v>
      </c>
    </row>
    <row r="377" spans="1:30" x14ac:dyDescent="0.25">
      <c r="A377" t="s">
        <v>1012</v>
      </c>
      <c r="B377" t="s">
        <v>1011</v>
      </c>
      <c r="C377" t="s">
        <v>443</v>
      </c>
      <c r="D377" t="s">
        <v>637</v>
      </c>
      <c r="E377" t="str">
        <f t="shared" si="5"/>
        <v>210312980</v>
      </c>
      <c r="F377" t="s">
        <v>643</v>
      </c>
      <c r="G377" t="s">
        <v>644</v>
      </c>
      <c r="H377" t="s">
        <v>520</v>
      </c>
      <c r="I377" t="s">
        <v>453</v>
      </c>
      <c r="J377" t="s">
        <v>645</v>
      </c>
      <c r="K377">
        <v>1200</v>
      </c>
      <c r="L377">
        <v>0</v>
      </c>
      <c r="M377">
        <v>1200</v>
      </c>
      <c r="N377">
        <v>0</v>
      </c>
      <c r="O377" t="s">
        <v>451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1200</v>
      </c>
      <c r="AC377">
        <v>1200</v>
      </c>
      <c r="AD377">
        <v>0</v>
      </c>
    </row>
    <row r="378" spans="1:30" x14ac:dyDescent="0.25">
      <c r="A378" t="s">
        <v>651</v>
      </c>
      <c r="C378" t="s">
        <v>443</v>
      </c>
      <c r="D378" t="s">
        <v>652</v>
      </c>
      <c r="E378" t="str">
        <f t="shared" si="5"/>
        <v/>
      </c>
      <c r="K378">
        <v>121343830</v>
      </c>
      <c r="L378">
        <v>117894400</v>
      </c>
      <c r="M378">
        <v>3449430</v>
      </c>
      <c r="N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384771080</v>
      </c>
      <c r="AC378">
        <v>0</v>
      </c>
      <c r="AD378">
        <v>0</v>
      </c>
    </row>
    <row r="379" spans="1:30" x14ac:dyDescent="0.25">
      <c r="A379" t="s">
        <v>471</v>
      </c>
      <c r="B379" t="s">
        <v>472</v>
      </c>
      <c r="C379" t="s">
        <v>443</v>
      </c>
      <c r="D379" t="s">
        <v>652</v>
      </c>
      <c r="E379" t="str">
        <f t="shared" si="5"/>
        <v/>
      </c>
      <c r="K379">
        <v>121343830</v>
      </c>
      <c r="L379">
        <v>117894400</v>
      </c>
      <c r="M379">
        <v>3449430</v>
      </c>
      <c r="N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384771080</v>
      </c>
      <c r="AC379">
        <v>0</v>
      </c>
      <c r="AD379">
        <v>0</v>
      </c>
    </row>
    <row r="380" spans="1:30" x14ac:dyDescent="0.25">
      <c r="A380" t="s">
        <v>471</v>
      </c>
      <c r="B380" t="s">
        <v>472</v>
      </c>
      <c r="C380" t="s">
        <v>443</v>
      </c>
      <c r="D380" t="s">
        <v>652</v>
      </c>
      <c r="E380" t="str">
        <f t="shared" si="5"/>
        <v>37G650130</v>
      </c>
      <c r="F380" t="s">
        <v>1013</v>
      </c>
      <c r="G380" t="s">
        <v>1014</v>
      </c>
      <c r="H380" t="s">
        <v>495</v>
      </c>
      <c r="I380" t="s">
        <v>485</v>
      </c>
      <c r="J380" t="s">
        <v>1015</v>
      </c>
      <c r="K380">
        <v>121343830</v>
      </c>
      <c r="L380">
        <v>117894400</v>
      </c>
      <c r="M380">
        <v>3449430</v>
      </c>
      <c r="N380">
        <v>0</v>
      </c>
      <c r="O380" t="s">
        <v>503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384771080</v>
      </c>
      <c r="AC380">
        <v>0</v>
      </c>
      <c r="AD380">
        <v>0</v>
      </c>
    </row>
    <row r="381" spans="1:30" x14ac:dyDescent="0.25">
      <c r="A381" t="s">
        <v>653</v>
      </c>
      <c r="C381" t="s">
        <v>443</v>
      </c>
      <c r="D381" t="s">
        <v>654</v>
      </c>
      <c r="E381" t="str">
        <f t="shared" si="5"/>
        <v/>
      </c>
      <c r="K381">
        <v>152901296.09</v>
      </c>
      <c r="L381">
        <v>92501200</v>
      </c>
      <c r="M381">
        <v>60400096.090000004</v>
      </c>
      <c r="N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</row>
    <row r="382" spans="1:30" x14ac:dyDescent="0.25">
      <c r="A382" t="s">
        <v>471</v>
      </c>
      <c r="B382" t="s">
        <v>472</v>
      </c>
      <c r="C382" t="s">
        <v>443</v>
      </c>
      <c r="D382" t="s">
        <v>654</v>
      </c>
      <c r="E382" t="str">
        <f t="shared" si="5"/>
        <v/>
      </c>
      <c r="K382">
        <v>152901296.09</v>
      </c>
      <c r="L382">
        <v>92501200</v>
      </c>
      <c r="M382">
        <v>60400096.090000004</v>
      </c>
      <c r="N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</row>
    <row r="383" spans="1:30" x14ac:dyDescent="0.25">
      <c r="A383" t="s">
        <v>471</v>
      </c>
      <c r="B383" t="s">
        <v>472</v>
      </c>
      <c r="C383" t="s">
        <v>443</v>
      </c>
      <c r="D383" t="s">
        <v>654</v>
      </c>
      <c r="E383" t="str">
        <f t="shared" si="5"/>
        <v>37G655000</v>
      </c>
      <c r="F383" t="s">
        <v>655</v>
      </c>
      <c r="G383" t="s">
        <v>656</v>
      </c>
      <c r="H383" t="s">
        <v>462</v>
      </c>
      <c r="I383" t="s">
        <v>463</v>
      </c>
      <c r="K383">
        <v>175444.44</v>
      </c>
      <c r="L383">
        <v>0</v>
      </c>
      <c r="M383">
        <v>175444.44</v>
      </c>
      <c r="N383">
        <v>0</v>
      </c>
      <c r="O383" t="s">
        <v>451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</row>
    <row r="384" spans="1:30" x14ac:dyDescent="0.25">
      <c r="A384" t="s">
        <v>471</v>
      </c>
      <c r="B384" t="s">
        <v>472</v>
      </c>
      <c r="C384" t="s">
        <v>443</v>
      </c>
      <c r="D384" t="s">
        <v>654</v>
      </c>
      <c r="E384" t="str">
        <f t="shared" si="5"/>
        <v>360822470</v>
      </c>
      <c r="F384" t="s">
        <v>1016</v>
      </c>
      <c r="G384" t="s">
        <v>1017</v>
      </c>
      <c r="H384" t="s">
        <v>495</v>
      </c>
      <c r="I384" t="s">
        <v>496</v>
      </c>
      <c r="J384" t="s">
        <v>1018</v>
      </c>
      <c r="K384">
        <v>19763432.030000001</v>
      </c>
      <c r="L384">
        <v>0</v>
      </c>
      <c r="M384">
        <v>19763432.030000001</v>
      </c>
      <c r="N384">
        <v>0</v>
      </c>
      <c r="O384" t="s">
        <v>451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</row>
    <row r="385" spans="1:30" x14ac:dyDescent="0.25">
      <c r="A385" t="s">
        <v>471</v>
      </c>
      <c r="B385" t="s">
        <v>472</v>
      </c>
      <c r="C385" t="s">
        <v>443</v>
      </c>
      <c r="D385" t="s">
        <v>654</v>
      </c>
      <c r="E385" t="str">
        <f t="shared" si="5"/>
        <v>360822470</v>
      </c>
      <c r="F385" t="s">
        <v>1016</v>
      </c>
      <c r="G385" t="s">
        <v>1017</v>
      </c>
      <c r="H385" t="s">
        <v>495</v>
      </c>
      <c r="I385" t="s">
        <v>496</v>
      </c>
      <c r="J385" t="s">
        <v>1019</v>
      </c>
      <c r="K385">
        <v>19763432.030000001</v>
      </c>
      <c r="L385">
        <v>0</v>
      </c>
      <c r="M385">
        <v>19763432.030000001</v>
      </c>
      <c r="N385">
        <v>0</v>
      </c>
      <c r="O385" t="s">
        <v>451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</row>
    <row r="386" spans="1:30" x14ac:dyDescent="0.25">
      <c r="A386" t="s">
        <v>471</v>
      </c>
      <c r="B386" t="s">
        <v>472</v>
      </c>
      <c r="C386" t="s">
        <v>443</v>
      </c>
      <c r="D386" t="s">
        <v>654</v>
      </c>
      <c r="E386" t="str">
        <f t="shared" si="5"/>
        <v>360822470</v>
      </c>
      <c r="F386" t="s">
        <v>1016</v>
      </c>
      <c r="G386" t="s">
        <v>1017</v>
      </c>
      <c r="H386" t="s">
        <v>495</v>
      </c>
      <c r="I386" t="s">
        <v>496</v>
      </c>
      <c r="J386" t="s">
        <v>1020</v>
      </c>
      <c r="K386">
        <v>19763432.030000001</v>
      </c>
      <c r="L386">
        <v>0</v>
      </c>
      <c r="M386">
        <v>19763432.030000001</v>
      </c>
      <c r="N386">
        <v>0</v>
      </c>
      <c r="O386" t="s">
        <v>451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</row>
    <row r="387" spans="1:30" x14ac:dyDescent="0.25">
      <c r="A387" t="s">
        <v>471</v>
      </c>
      <c r="B387" t="s">
        <v>472</v>
      </c>
      <c r="C387" t="s">
        <v>443</v>
      </c>
      <c r="D387" t="s">
        <v>654</v>
      </c>
      <c r="E387" t="str">
        <f t="shared" si="5"/>
        <v>37G655000</v>
      </c>
      <c r="F387" t="s">
        <v>655</v>
      </c>
      <c r="G387" t="s">
        <v>656</v>
      </c>
      <c r="H387" t="s">
        <v>462</v>
      </c>
      <c r="I387" t="s">
        <v>463</v>
      </c>
      <c r="J387" t="s">
        <v>1021</v>
      </c>
      <c r="K387">
        <v>93435555.560000002</v>
      </c>
      <c r="L387">
        <v>92501200</v>
      </c>
      <c r="M387">
        <v>934355.56</v>
      </c>
      <c r="N387">
        <v>0</v>
      </c>
      <c r="O387" t="s">
        <v>583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</row>
    <row r="388" spans="1:30" x14ac:dyDescent="0.25">
      <c r="A388" t="s">
        <v>657</v>
      </c>
      <c r="C388" t="s">
        <v>443</v>
      </c>
      <c r="D388" t="s">
        <v>658</v>
      </c>
      <c r="E388" t="str">
        <f t="shared" si="5"/>
        <v/>
      </c>
      <c r="K388">
        <v>95800800</v>
      </c>
      <c r="L388">
        <v>0</v>
      </c>
      <c r="M388">
        <v>95800800</v>
      </c>
      <c r="N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660212000</v>
      </c>
      <c r="AC388">
        <v>163475000</v>
      </c>
      <c r="AD388">
        <v>0</v>
      </c>
    </row>
    <row r="389" spans="1:30" x14ac:dyDescent="0.25">
      <c r="A389" t="s">
        <v>471</v>
      </c>
      <c r="B389" t="s">
        <v>472</v>
      </c>
      <c r="C389" t="s">
        <v>443</v>
      </c>
      <c r="D389" t="s">
        <v>658</v>
      </c>
      <c r="E389" t="str">
        <f t="shared" si="5"/>
        <v/>
      </c>
      <c r="K389">
        <v>95800800</v>
      </c>
      <c r="L389">
        <v>0</v>
      </c>
      <c r="M389">
        <v>95800800</v>
      </c>
      <c r="N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660212000</v>
      </c>
      <c r="AC389">
        <v>163475000</v>
      </c>
      <c r="AD389">
        <v>0</v>
      </c>
    </row>
    <row r="390" spans="1:30" x14ac:dyDescent="0.25">
      <c r="A390" t="s">
        <v>471</v>
      </c>
      <c r="B390" t="s">
        <v>472</v>
      </c>
      <c r="C390" t="s">
        <v>443</v>
      </c>
      <c r="D390" t="s">
        <v>658</v>
      </c>
      <c r="E390" t="str">
        <f t="shared" si="5"/>
        <v>210998200</v>
      </c>
      <c r="F390" t="s">
        <v>933</v>
      </c>
      <c r="G390" t="s">
        <v>934</v>
      </c>
      <c r="H390" t="s">
        <v>495</v>
      </c>
      <c r="I390" t="s">
        <v>485</v>
      </c>
      <c r="J390" t="s">
        <v>932</v>
      </c>
      <c r="K390">
        <v>95800800</v>
      </c>
      <c r="L390">
        <v>0</v>
      </c>
      <c r="M390">
        <v>95800800</v>
      </c>
      <c r="N390">
        <v>0</v>
      </c>
      <c r="O390" t="s">
        <v>451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70000000</v>
      </c>
      <c r="AC390">
        <v>0</v>
      </c>
      <c r="AD390">
        <v>0</v>
      </c>
    </row>
    <row r="391" spans="1:30" x14ac:dyDescent="0.25">
      <c r="A391" t="s">
        <v>471</v>
      </c>
      <c r="B391" t="s">
        <v>472</v>
      </c>
      <c r="C391" t="s">
        <v>443</v>
      </c>
      <c r="D391" t="s">
        <v>658</v>
      </c>
      <c r="E391" t="str">
        <f t="shared" si="5"/>
        <v>210998800</v>
      </c>
      <c r="F391" t="s">
        <v>989</v>
      </c>
      <c r="G391" t="s">
        <v>990</v>
      </c>
      <c r="H391" t="s">
        <v>495</v>
      </c>
      <c r="I391" t="s">
        <v>485</v>
      </c>
      <c r="J391" t="s">
        <v>932</v>
      </c>
      <c r="K391">
        <v>0</v>
      </c>
      <c r="L391">
        <v>0</v>
      </c>
      <c r="M391">
        <v>0</v>
      </c>
      <c r="N391">
        <v>0</v>
      </c>
      <c r="O391" t="s">
        <v>451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95212000</v>
      </c>
      <c r="AC391">
        <v>63475000</v>
      </c>
      <c r="AD391">
        <v>0</v>
      </c>
    </row>
    <row r="392" spans="1:30" x14ac:dyDescent="0.25">
      <c r="A392" t="s">
        <v>471</v>
      </c>
      <c r="B392" t="s">
        <v>472</v>
      </c>
      <c r="C392" t="s">
        <v>443</v>
      </c>
      <c r="D392" t="s">
        <v>658</v>
      </c>
      <c r="E392" t="str">
        <f t="shared" si="5"/>
        <v>210998900</v>
      </c>
      <c r="F392" t="s">
        <v>941</v>
      </c>
      <c r="G392" t="s">
        <v>942</v>
      </c>
      <c r="H392" t="s">
        <v>495</v>
      </c>
      <c r="I392" t="s">
        <v>485</v>
      </c>
      <c r="J392" t="s">
        <v>932</v>
      </c>
      <c r="K392">
        <v>0</v>
      </c>
      <c r="L392">
        <v>0</v>
      </c>
      <c r="M392">
        <v>0</v>
      </c>
      <c r="N392">
        <v>0</v>
      </c>
      <c r="O392" t="s">
        <v>451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300000000</v>
      </c>
      <c r="AC392">
        <v>100000000</v>
      </c>
      <c r="AD392">
        <v>0</v>
      </c>
    </row>
    <row r="393" spans="1:30" x14ac:dyDescent="0.25">
      <c r="A393" t="s">
        <v>471</v>
      </c>
      <c r="B393" t="s">
        <v>472</v>
      </c>
      <c r="C393" t="s">
        <v>443</v>
      </c>
      <c r="D393" t="s">
        <v>658</v>
      </c>
      <c r="E393" t="str">
        <f t="shared" si="5"/>
        <v>210998А00</v>
      </c>
      <c r="F393" t="s">
        <v>1022</v>
      </c>
      <c r="G393" t="s">
        <v>1023</v>
      </c>
      <c r="H393" t="s">
        <v>495</v>
      </c>
      <c r="I393" t="s">
        <v>485</v>
      </c>
      <c r="J393" t="s">
        <v>932</v>
      </c>
      <c r="K393">
        <v>0</v>
      </c>
      <c r="L393">
        <v>0</v>
      </c>
      <c r="M393">
        <v>0</v>
      </c>
      <c r="N393">
        <v>0</v>
      </c>
      <c r="O393" t="s">
        <v>451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195000000</v>
      </c>
      <c r="AC393">
        <v>0</v>
      </c>
      <c r="AD393">
        <v>0</v>
      </c>
    </row>
    <row r="394" spans="1:30" x14ac:dyDescent="0.25">
      <c r="A394" t="s">
        <v>1024</v>
      </c>
      <c r="C394" t="s">
        <v>443</v>
      </c>
      <c r="D394" t="s">
        <v>1025</v>
      </c>
      <c r="E394" t="str">
        <f t="shared" si="5"/>
        <v/>
      </c>
      <c r="K394">
        <v>3257258983.8400002</v>
      </c>
      <c r="L394">
        <v>2454135400</v>
      </c>
      <c r="M394">
        <v>803123583.84000003</v>
      </c>
      <c r="N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954460900</v>
      </c>
      <c r="AC394">
        <v>185868700</v>
      </c>
      <c r="AD394">
        <v>0</v>
      </c>
    </row>
    <row r="395" spans="1:30" x14ac:dyDescent="0.25">
      <c r="A395" t="s">
        <v>471</v>
      </c>
      <c r="B395" t="s">
        <v>472</v>
      </c>
      <c r="C395" t="s">
        <v>443</v>
      </c>
      <c r="D395" t="s">
        <v>1025</v>
      </c>
      <c r="E395" t="str">
        <f t="shared" ref="E395:E458" si="6">MID(F395,2,666)</f>
        <v/>
      </c>
      <c r="K395">
        <v>3119325443.8400002</v>
      </c>
      <c r="L395">
        <v>2317581200</v>
      </c>
      <c r="M395">
        <v>801744243.84000003</v>
      </c>
      <c r="N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954460900</v>
      </c>
      <c r="AC395">
        <v>185868700</v>
      </c>
      <c r="AD395">
        <v>0</v>
      </c>
    </row>
    <row r="396" spans="1:30" x14ac:dyDescent="0.25">
      <c r="A396" t="s">
        <v>471</v>
      </c>
      <c r="B396" t="s">
        <v>472</v>
      </c>
      <c r="C396" t="s">
        <v>443</v>
      </c>
      <c r="D396" t="s">
        <v>1025</v>
      </c>
      <c r="E396" t="str">
        <f t="shared" si="6"/>
        <v>7701R7500</v>
      </c>
      <c r="F396" t="s">
        <v>1026</v>
      </c>
      <c r="G396" t="s">
        <v>1027</v>
      </c>
      <c r="H396" t="s">
        <v>487</v>
      </c>
      <c r="I396" t="s">
        <v>484</v>
      </c>
      <c r="K396">
        <v>745714531.30999994</v>
      </c>
      <c r="L396">
        <v>0</v>
      </c>
      <c r="M396">
        <v>745714531.30999994</v>
      </c>
      <c r="N396">
        <v>0</v>
      </c>
      <c r="O396" t="s">
        <v>451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</row>
    <row r="397" spans="1:30" x14ac:dyDescent="0.25">
      <c r="A397" t="s">
        <v>471</v>
      </c>
      <c r="B397" t="s">
        <v>472</v>
      </c>
      <c r="C397" t="s">
        <v>443</v>
      </c>
      <c r="D397" t="s">
        <v>1025</v>
      </c>
      <c r="E397" t="str">
        <f t="shared" si="6"/>
        <v>740320590</v>
      </c>
      <c r="F397" t="s">
        <v>1028</v>
      </c>
      <c r="G397" t="s">
        <v>1029</v>
      </c>
      <c r="H397" t="s">
        <v>495</v>
      </c>
      <c r="I397" t="s">
        <v>496</v>
      </c>
      <c r="J397" t="s">
        <v>1030</v>
      </c>
      <c r="K397">
        <v>9083437.4600000009</v>
      </c>
      <c r="L397">
        <v>0</v>
      </c>
      <c r="M397">
        <v>9083437.4600000009</v>
      </c>
      <c r="N397">
        <v>0</v>
      </c>
      <c r="O397" t="s">
        <v>451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</row>
    <row r="398" spans="1:30" x14ac:dyDescent="0.25">
      <c r="A398" t="s">
        <v>471</v>
      </c>
      <c r="B398" t="s">
        <v>472</v>
      </c>
      <c r="C398" t="s">
        <v>443</v>
      </c>
      <c r="D398" t="s">
        <v>1025</v>
      </c>
      <c r="E398" t="str">
        <f t="shared" si="6"/>
        <v>740320590</v>
      </c>
      <c r="F398" t="s">
        <v>1028</v>
      </c>
      <c r="G398" t="s">
        <v>1029</v>
      </c>
      <c r="H398" t="s">
        <v>495</v>
      </c>
      <c r="I398" t="s">
        <v>496</v>
      </c>
      <c r="J398" t="s">
        <v>1031</v>
      </c>
      <c r="K398">
        <v>23536356.379999999</v>
      </c>
      <c r="L398">
        <v>0</v>
      </c>
      <c r="M398">
        <v>23536356.379999999</v>
      </c>
      <c r="N398">
        <v>0</v>
      </c>
      <c r="O398" t="s">
        <v>451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</row>
    <row r="399" spans="1:30" x14ac:dyDescent="0.25">
      <c r="A399" t="s">
        <v>471</v>
      </c>
      <c r="B399" t="s">
        <v>472</v>
      </c>
      <c r="C399" t="s">
        <v>443</v>
      </c>
      <c r="D399" t="s">
        <v>1025</v>
      </c>
      <c r="E399" t="str">
        <f t="shared" si="6"/>
        <v>7701R7500</v>
      </c>
      <c r="F399" t="s">
        <v>1026</v>
      </c>
      <c r="G399" t="s">
        <v>1027</v>
      </c>
      <c r="H399" t="s">
        <v>487</v>
      </c>
      <c r="I399" t="s">
        <v>484</v>
      </c>
      <c r="J399" t="s">
        <v>1032</v>
      </c>
      <c r="K399">
        <v>1771086868.6900001</v>
      </c>
      <c r="L399">
        <v>1753376000</v>
      </c>
      <c r="M399">
        <v>17710868.690000001</v>
      </c>
      <c r="N399">
        <v>0</v>
      </c>
      <c r="O399" t="s">
        <v>503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62780900</v>
      </c>
      <c r="AC399">
        <v>185868700</v>
      </c>
      <c r="AD399">
        <v>0</v>
      </c>
    </row>
    <row r="400" spans="1:30" x14ac:dyDescent="0.25">
      <c r="A400" t="s">
        <v>471</v>
      </c>
      <c r="B400" t="s">
        <v>472</v>
      </c>
      <c r="C400" t="s">
        <v>443</v>
      </c>
      <c r="D400" t="s">
        <v>1025</v>
      </c>
      <c r="E400" t="str">
        <f t="shared" si="6"/>
        <v>74E155203</v>
      </c>
      <c r="F400" t="s">
        <v>1033</v>
      </c>
      <c r="G400" t="s">
        <v>1034</v>
      </c>
      <c r="H400" t="s">
        <v>495</v>
      </c>
      <c r="I400" t="s">
        <v>485</v>
      </c>
      <c r="J400" t="s">
        <v>1035</v>
      </c>
      <c r="K400">
        <v>569904250</v>
      </c>
      <c r="L400">
        <v>564205200</v>
      </c>
      <c r="M400">
        <v>5699050</v>
      </c>
      <c r="N400">
        <v>0</v>
      </c>
      <c r="O400" t="s">
        <v>503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891680000</v>
      </c>
      <c r="AC400">
        <v>0</v>
      </c>
      <c r="AD400">
        <v>0</v>
      </c>
    </row>
    <row r="401" spans="1:30" x14ac:dyDescent="0.25">
      <c r="A401" t="s">
        <v>38</v>
      </c>
      <c r="B401" t="s">
        <v>536</v>
      </c>
      <c r="C401" t="s">
        <v>443</v>
      </c>
      <c r="D401" t="s">
        <v>1025</v>
      </c>
      <c r="E401" t="str">
        <f t="shared" si="6"/>
        <v/>
      </c>
      <c r="K401">
        <v>137933540</v>
      </c>
      <c r="L401">
        <v>136554200</v>
      </c>
      <c r="M401">
        <v>1379340</v>
      </c>
      <c r="N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</row>
    <row r="402" spans="1:30" x14ac:dyDescent="0.25">
      <c r="A402" t="s">
        <v>1036</v>
      </c>
      <c r="B402" t="s">
        <v>536</v>
      </c>
      <c r="C402" t="s">
        <v>443</v>
      </c>
      <c r="D402" t="s">
        <v>1025</v>
      </c>
      <c r="E402" t="str">
        <f t="shared" si="6"/>
        <v/>
      </c>
      <c r="K402">
        <v>137933540</v>
      </c>
      <c r="L402">
        <v>136554200</v>
      </c>
      <c r="M402">
        <v>1379340</v>
      </c>
      <c r="N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</row>
    <row r="403" spans="1:30" x14ac:dyDescent="0.25">
      <c r="A403" t="s">
        <v>1036</v>
      </c>
      <c r="B403" t="s">
        <v>536</v>
      </c>
      <c r="C403" t="s">
        <v>443</v>
      </c>
      <c r="D403" t="s">
        <v>1025</v>
      </c>
      <c r="E403" t="str">
        <f t="shared" si="6"/>
        <v>6201R5763</v>
      </c>
      <c r="F403" t="s">
        <v>1037</v>
      </c>
      <c r="G403" t="s">
        <v>1038</v>
      </c>
      <c r="H403" t="s">
        <v>457</v>
      </c>
      <c r="I403" t="s">
        <v>945</v>
      </c>
      <c r="J403" t="s">
        <v>1039</v>
      </c>
      <c r="K403">
        <v>137933540</v>
      </c>
      <c r="L403">
        <v>136554200</v>
      </c>
      <c r="M403">
        <v>1379340</v>
      </c>
      <c r="N403">
        <v>0</v>
      </c>
      <c r="O403" t="s">
        <v>503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</row>
    <row r="404" spans="1:30" x14ac:dyDescent="0.25">
      <c r="A404" t="s">
        <v>659</v>
      </c>
      <c r="C404" t="s">
        <v>443</v>
      </c>
      <c r="D404" t="s">
        <v>660</v>
      </c>
      <c r="E404" t="str">
        <f t="shared" si="6"/>
        <v/>
      </c>
      <c r="K404">
        <v>331458090.43000001</v>
      </c>
      <c r="L404">
        <v>21262400</v>
      </c>
      <c r="M404">
        <v>310195690.43000001</v>
      </c>
      <c r="N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43912400</v>
      </c>
      <c r="AC404">
        <v>0</v>
      </c>
      <c r="AD404">
        <v>0</v>
      </c>
    </row>
    <row r="405" spans="1:30" x14ac:dyDescent="0.25">
      <c r="A405" t="s">
        <v>471</v>
      </c>
      <c r="B405" t="s">
        <v>472</v>
      </c>
      <c r="C405" t="s">
        <v>443</v>
      </c>
      <c r="D405" t="s">
        <v>660</v>
      </c>
      <c r="E405" t="str">
        <f t="shared" si="6"/>
        <v/>
      </c>
      <c r="K405">
        <v>331458090.43000001</v>
      </c>
      <c r="L405">
        <v>21262400</v>
      </c>
      <c r="M405">
        <v>310195690.43000001</v>
      </c>
      <c r="N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43912400</v>
      </c>
      <c r="AC405">
        <v>0</v>
      </c>
      <c r="AD405">
        <v>0</v>
      </c>
    </row>
    <row r="406" spans="1:30" x14ac:dyDescent="0.25">
      <c r="A406" t="s">
        <v>471</v>
      </c>
      <c r="B406" t="s">
        <v>472</v>
      </c>
      <c r="C406" t="s">
        <v>443</v>
      </c>
      <c r="D406" t="s">
        <v>660</v>
      </c>
      <c r="E406" t="str">
        <f t="shared" si="6"/>
        <v>711620620</v>
      </c>
      <c r="F406" t="s">
        <v>1040</v>
      </c>
      <c r="G406" t="s">
        <v>1041</v>
      </c>
      <c r="H406" t="s">
        <v>495</v>
      </c>
      <c r="I406" t="s">
        <v>485</v>
      </c>
      <c r="J406" t="s">
        <v>1042</v>
      </c>
      <c r="K406">
        <v>309980918.70999998</v>
      </c>
      <c r="L406">
        <v>0</v>
      </c>
      <c r="M406">
        <v>309980918.70999998</v>
      </c>
      <c r="N406">
        <v>0</v>
      </c>
      <c r="O406" t="s">
        <v>451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</row>
    <row r="407" spans="1:30" x14ac:dyDescent="0.25">
      <c r="A407" t="s">
        <v>471</v>
      </c>
      <c r="B407" t="s">
        <v>472</v>
      </c>
      <c r="C407" t="s">
        <v>443</v>
      </c>
      <c r="D407" t="s">
        <v>660</v>
      </c>
      <c r="E407" t="str">
        <f t="shared" si="6"/>
        <v>41A155190</v>
      </c>
      <c r="F407" t="s">
        <v>1043</v>
      </c>
      <c r="G407" t="s">
        <v>1044</v>
      </c>
      <c r="H407" t="s">
        <v>495</v>
      </c>
      <c r="I407" t="s">
        <v>485</v>
      </c>
      <c r="J407" t="s">
        <v>1045</v>
      </c>
      <c r="K407">
        <v>0</v>
      </c>
      <c r="L407">
        <v>0</v>
      </c>
      <c r="M407">
        <v>0</v>
      </c>
      <c r="N407">
        <v>0</v>
      </c>
      <c r="O407" t="s">
        <v>451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3912400</v>
      </c>
      <c r="AC407">
        <v>0</v>
      </c>
      <c r="AD407">
        <v>0</v>
      </c>
    </row>
    <row r="408" spans="1:30" x14ac:dyDescent="0.25">
      <c r="A408" t="s">
        <v>471</v>
      </c>
      <c r="B408" t="s">
        <v>472</v>
      </c>
      <c r="C408" t="s">
        <v>443</v>
      </c>
      <c r="D408" t="s">
        <v>660</v>
      </c>
      <c r="E408" t="str">
        <f t="shared" si="6"/>
        <v>41A155190</v>
      </c>
      <c r="F408" t="s">
        <v>1043</v>
      </c>
      <c r="G408" t="s">
        <v>1044</v>
      </c>
      <c r="H408" t="s">
        <v>495</v>
      </c>
      <c r="I408" t="s">
        <v>485</v>
      </c>
      <c r="J408" t="s">
        <v>1046</v>
      </c>
      <c r="K408">
        <v>21477171.719999999</v>
      </c>
      <c r="L408">
        <v>21262400</v>
      </c>
      <c r="M408">
        <v>214771.72</v>
      </c>
      <c r="N408">
        <v>0</v>
      </c>
      <c r="O408" t="s">
        <v>503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40000000</v>
      </c>
      <c r="AC408">
        <v>0</v>
      </c>
      <c r="AD408">
        <v>0</v>
      </c>
    </row>
    <row r="409" spans="1:30" x14ac:dyDescent="0.25">
      <c r="A409" t="s">
        <v>661</v>
      </c>
      <c r="C409" t="s">
        <v>443</v>
      </c>
      <c r="D409" t="s">
        <v>662</v>
      </c>
      <c r="E409" t="str">
        <f t="shared" si="6"/>
        <v/>
      </c>
      <c r="K409">
        <v>218920532.50999999</v>
      </c>
      <c r="L409">
        <v>91100000</v>
      </c>
      <c r="M409">
        <v>127820532.51000001</v>
      </c>
      <c r="N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</row>
    <row r="410" spans="1:30" x14ac:dyDescent="0.25">
      <c r="A410" t="s">
        <v>471</v>
      </c>
      <c r="B410" t="s">
        <v>472</v>
      </c>
      <c r="C410" t="s">
        <v>443</v>
      </c>
      <c r="D410" t="s">
        <v>662</v>
      </c>
      <c r="E410" t="str">
        <f t="shared" si="6"/>
        <v/>
      </c>
      <c r="K410">
        <v>218920532.50999999</v>
      </c>
      <c r="L410">
        <v>91100000</v>
      </c>
      <c r="M410">
        <v>127820532.51000001</v>
      </c>
      <c r="N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</row>
    <row r="411" spans="1:30" x14ac:dyDescent="0.25">
      <c r="A411" t="s">
        <v>471</v>
      </c>
      <c r="B411" t="s">
        <v>472</v>
      </c>
      <c r="C411" t="s">
        <v>443</v>
      </c>
      <c r="D411" t="s">
        <v>662</v>
      </c>
      <c r="E411" t="str">
        <f t="shared" si="6"/>
        <v>411220710</v>
      </c>
      <c r="F411" t="s">
        <v>1047</v>
      </c>
      <c r="G411" t="s">
        <v>1048</v>
      </c>
      <c r="H411" t="s">
        <v>495</v>
      </c>
      <c r="I411" t="s">
        <v>496</v>
      </c>
      <c r="J411" t="s">
        <v>1049</v>
      </c>
      <c r="K411">
        <v>43157930.490000002</v>
      </c>
      <c r="L411">
        <v>0</v>
      </c>
      <c r="M411">
        <v>43157930.490000002</v>
      </c>
      <c r="N411">
        <v>0</v>
      </c>
      <c r="O411" t="s">
        <v>451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</row>
    <row r="412" spans="1:30" x14ac:dyDescent="0.25">
      <c r="A412" t="s">
        <v>471</v>
      </c>
      <c r="B412" t="s">
        <v>472</v>
      </c>
      <c r="C412" t="s">
        <v>443</v>
      </c>
      <c r="D412" t="s">
        <v>662</v>
      </c>
      <c r="E412" t="str">
        <f t="shared" si="6"/>
        <v>41A155133</v>
      </c>
      <c r="F412" t="s">
        <v>1050</v>
      </c>
      <c r="G412" t="s">
        <v>1051</v>
      </c>
      <c r="H412" t="s">
        <v>495</v>
      </c>
      <c r="I412" t="s">
        <v>485</v>
      </c>
      <c r="J412" t="s">
        <v>1052</v>
      </c>
      <c r="K412">
        <v>14896800</v>
      </c>
      <c r="L412">
        <v>0</v>
      </c>
      <c r="M412">
        <v>14896800</v>
      </c>
      <c r="N412">
        <v>0</v>
      </c>
      <c r="O412" t="s">
        <v>451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</row>
    <row r="413" spans="1:30" x14ac:dyDescent="0.25">
      <c r="A413" t="s">
        <v>471</v>
      </c>
      <c r="B413" t="s">
        <v>472</v>
      </c>
      <c r="C413" t="s">
        <v>443</v>
      </c>
      <c r="D413" t="s">
        <v>662</v>
      </c>
      <c r="E413" t="str">
        <f t="shared" si="6"/>
        <v>41A155133</v>
      </c>
      <c r="F413" t="s">
        <v>1050</v>
      </c>
      <c r="G413" t="s">
        <v>1051</v>
      </c>
      <c r="H413" t="s">
        <v>495</v>
      </c>
      <c r="I413" t="s">
        <v>496</v>
      </c>
      <c r="J413" t="s">
        <v>1053</v>
      </c>
      <c r="K413">
        <v>321890.18</v>
      </c>
      <c r="L413">
        <v>0</v>
      </c>
      <c r="M413">
        <v>321890.18</v>
      </c>
      <c r="N413">
        <v>0</v>
      </c>
      <c r="O413" t="s">
        <v>451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</row>
    <row r="414" spans="1:30" x14ac:dyDescent="0.25">
      <c r="A414" t="s">
        <v>471</v>
      </c>
      <c r="B414" t="s">
        <v>472</v>
      </c>
      <c r="C414" t="s">
        <v>443</v>
      </c>
      <c r="D414" t="s">
        <v>662</v>
      </c>
      <c r="E414" t="str">
        <f t="shared" si="6"/>
        <v>41A155133</v>
      </c>
      <c r="F414" t="s">
        <v>1050</v>
      </c>
      <c r="G414" t="s">
        <v>1051</v>
      </c>
      <c r="H414" t="s">
        <v>495</v>
      </c>
      <c r="I414" t="s">
        <v>485</v>
      </c>
      <c r="J414" t="s">
        <v>1053</v>
      </c>
      <c r="K414">
        <v>68523709.819999993</v>
      </c>
      <c r="L414">
        <v>0</v>
      </c>
      <c r="M414">
        <v>68523709.819999993</v>
      </c>
      <c r="N414">
        <v>0</v>
      </c>
      <c r="O414" t="s">
        <v>451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</row>
    <row r="415" spans="1:30" x14ac:dyDescent="0.25">
      <c r="A415" t="s">
        <v>471</v>
      </c>
      <c r="B415" t="s">
        <v>472</v>
      </c>
      <c r="C415" t="s">
        <v>443</v>
      </c>
      <c r="D415" t="s">
        <v>662</v>
      </c>
      <c r="E415" t="str">
        <f t="shared" si="6"/>
        <v>41A155133</v>
      </c>
      <c r="F415" t="s">
        <v>1050</v>
      </c>
      <c r="G415" t="s">
        <v>1051</v>
      </c>
      <c r="H415" t="s">
        <v>495</v>
      </c>
      <c r="I415" t="s">
        <v>485</v>
      </c>
      <c r="J415" t="s">
        <v>1054</v>
      </c>
      <c r="K415">
        <v>92020202.019999996</v>
      </c>
      <c r="L415">
        <v>91100000</v>
      </c>
      <c r="M415">
        <v>920202.02</v>
      </c>
      <c r="N415">
        <v>0</v>
      </c>
      <c r="O415" t="s">
        <v>503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</row>
    <row r="416" spans="1:30" x14ac:dyDescent="0.25">
      <c r="A416" t="s">
        <v>663</v>
      </c>
      <c r="C416" t="s">
        <v>443</v>
      </c>
      <c r="D416" t="s">
        <v>664</v>
      </c>
      <c r="E416" t="str">
        <f t="shared" si="6"/>
        <v/>
      </c>
      <c r="K416">
        <v>233255364.22</v>
      </c>
      <c r="L416">
        <v>0</v>
      </c>
      <c r="M416">
        <v>233255364.22</v>
      </c>
      <c r="N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57500000</v>
      </c>
      <c r="AD416">
        <v>0</v>
      </c>
    </row>
    <row r="417" spans="1:30" x14ac:dyDescent="0.25">
      <c r="A417" t="s">
        <v>471</v>
      </c>
      <c r="B417" t="s">
        <v>472</v>
      </c>
      <c r="C417" t="s">
        <v>443</v>
      </c>
      <c r="D417" t="s">
        <v>664</v>
      </c>
      <c r="E417" t="str">
        <f t="shared" si="6"/>
        <v/>
      </c>
      <c r="K417">
        <v>233255364.22</v>
      </c>
      <c r="L417">
        <v>0</v>
      </c>
      <c r="M417">
        <v>233255364.22</v>
      </c>
      <c r="N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57500000</v>
      </c>
      <c r="AD417">
        <v>0</v>
      </c>
    </row>
    <row r="418" spans="1:30" x14ac:dyDescent="0.25">
      <c r="A418" t="s">
        <v>471</v>
      </c>
      <c r="B418" t="s">
        <v>472</v>
      </c>
      <c r="C418" t="s">
        <v>443</v>
      </c>
      <c r="D418" t="s">
        <v>664</v>
      </c>
      <c r="E418" t="str">
        <f t="shared" si="6"/>
        <v>210120650</v>
      </c>
      <c r="F418" t="s">
        <v>1055</v>
      </c>
      <c r="G418" t="s">
        <v>1056</v>
      </c>
      <c r="H418" t="s">
        <v>495</v>
      </c>
      <c r="I418" t="s">
        <v>496</v>
      </c>
      <c r="J418" t="s">
        <v>1057</v>
      </c>
      <c r="K418">
        <v>233255364.22</v>
      </c>
      <c r="L418">
        <v>0</v>
      </c>
      <c r="M418">
        <v>233255364.22</v>
      </c>
      <c r="N418">
        <v>0</v>
      </c>
      <c r="O418" t="s">
        <v>451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</row>
    <row r="419" spans="1:30" x14ac:dyDescent="0.25">
      <c r="A419" t="s">
        <v>471</v>
      </c>
      <c r="B419" t="s">
        <v>472</v>
      </c>
      <c r="C419" t="s">
        <v>443</v>
      </c>
      <c r="D419" t="s">
        <v>664</v>
      </c>
      <c r="E419" t="str">
        <f t="shared" si="6"/>
        <v>210120650</v>
      </c>
      <c r="F419" t="s">
        <v>1055</v>
      </c>
      <c r="G419" t="s">
        <v>1056</v>
      </c>
      <c r="H419" t="s">
        <v>495</v>
      </c>
      <c r="I419" t="s">
        <v>485</v>
      </c>
      <c r="J419" t="s">
        <v>1057</v>
      </c>
      <c r="K419">
        <v>0</v>
      </c>
      <c r="L419">
        <v>0</v>
      </c>
      <c r="M419">
        <v>0</v>
      </c>
      <c r="N419">
        <v>0</v>
      </c>
      <c r="O419" t="s">
        <v>451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57500000</v>
      </c>
      <c r="AD419">
        <v>0</v>
      </c>
    </row>
    <row r="420" spans="1:30" x14ac:dyDescent="0.25">
      <c r="A420" t="s">
        <v>665</v>
      </c>
      <c r="C420" t="s">
        <v>443</v>
      </c>
      <c r="D420" t="s">
        <v>666</v>
      </c>
      <c r="E420" t="str">
        <f t="shared" si="6"/>
        <v/>
      </c>
      <c r="K420">
        <v>513476010</v>
      </c>
      <c r="L420">
        <v>490648940</v>
      </c>
      <c r="M420">
        <v>22827070</v>
      </c>
      <c r="N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692774100</v>
      </c>
      <c r="AC420">
        <v>373633100</v>
      </c>
      <c r="AD420">
        <v>0</v>
      </c>
    </row>
    <row r="421" spans="1:30" x14ac:dyDescent="0.25">
      <c r="A421" t="s">
        <v>471</v>
      </c>
      <c r="B421" t="s">
        <v>472</v>
      </c>
      <c r="C421" t="s">
        <v>443</v>
      </c>
      <c r="D421" t="s">
        <v>666</v>
      </c>
      <c r="E421" t="str">
        <f t="shared" si="6"/>
        <v/>
      </c>
      <c r="K421">
        <v>513476010</v>
      </c>
      <c r="L421">
        <v>490648940</v>
      </c>
      <c r="M421">
        <v>22827070</v>
      </c>
      <c r="N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692774100</v>
      </c>
      <c r="AC421">
        <v>373633100</v>
      </c>
      <c r="AD421">
        <v>0</v>
      </c>
    </row>
    <row r="422" spans="1:30" x14ac:dyDescent="0.25">
      <c r="A422" t="s">
        <v>471</v>
      </c>
      <c r="B422" t="s">
        <v>472</v>
      </c>
      <c r="C422" t="s">
        <v>443</v>
      </c>
      <c r="D422" t="s">
        <v>666</v>
      </c>
      <c r="E422" t="str">
        <f t="shared" si="6"/>
        <v>21N953654</v>
      </c>
      <c r="F422" t="s">
        <v>1058</v>
      </c>
      <c r="G422" t="s">
        <v>1059</v>
      </c>
      <c r="H422" t="s">
        <v>495</v>
      </c>
      <c r="I422" t="s">
        <v>496</v>
      </c>
      <c r="J422" t="s">
        <v>1060</v>
      </c>
      <c r="K422">
        <v>1280000</v>
      </c>
      <c r="L422">
        <v>0</v>
      </c>
      <c r="M422">
        <v>1280000</v>
      </c>
      <c r="N422">
        <v>0</v>
      </c>
      <c r="O422" t="s">
        <v>451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</row>
    <row r="423" spans="1:30" x14ac:dyDescent="0.25">
      <c r="A423" t="s">
        <v>471</v>
      </c>
      <c r="B423" t="s">
        <v>472</v>
      </c>
      <c r="C423" t="s">
        <v>443</v>
      </c>
      <c r="D423" t="s">
        <v>666</v>
      </c>
      <c r="E423" t="str">
        <f t="shared" si="6"/>
        <v>21N953654</v>
      </c>
      <c r="F423" t="s">
        <v>1058</v>
      </c>
      <c r="G423" t="s">
        <v>1059</v>
      </c>
      <c r="H423" t="s">
        <v>495</v>
      </c>
      <c r="I423" t="s">
        <v>496</v>
      </c>
      <c r="J423" t="s">
        <v>1061</v>
      </c>
      <c r="K423">
        <v>1280000</v>
      </c>
      <c r="L423">
        <v>0</v>
      </c>
      <c r="M423">
        <v>1280000</v>
      </c>
      <c r="N423">
        <v>0</v>
      </c>
      <c r="O423" t="s">
        <v>451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</row>
    <row r="424" spans="1:30" x14ac:dyDescent="0.25">
      <c r="A424" t="s">
        <v>471</v>
      </c>
      <c r="B424" t="s">
        <v>472</v>
      </c>
      <c r="C424" t="s">
        <v>443</v>
      </c>
      <c r="D424" t="s">
        <v>666</v>
      </c>
      <c r="E424" t="str">
        <f t="shared" si="6"/>
        <v>21N953654</v>
      </c>
      <c r="F424" t="s">
        <v>1058</v>
      </c>
      <c r="G424" t="s">
        <v>1059</v>
      </c>
      <c r="H424" t="s">
        <v>495</v>
      </c>
      <c r="I424" t="s">
        <v>496</v>
      </c>
      <c r="J424" t="s">
        <v>1062</v>
      </c>
      <c r="K424">
        <v>1280000</v>
      </c>
      <c r="L424">
        <v>0</v>
      </c>
      <c r="M424">
        <v>1280000</v>
      </c>
      <c r="N424">
        <v>0</v>
      </c>
      <c r="O424" t="s">
        <v>451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</row>
    <row r="425" spans="1:30" x14ac:dyDescent="0.25">
      <c r="A425" t="s">
        <v>471</v>
      </c>
      <c r="B425" t="s">
        <v>472</v>
      </c>
      <c r="C425" t="s">
        <v>443</v>
      </c>
      <c r="D425" t="s">
        <v>666</v>
      </c>
      <c r="E425" t="str">
        <f t="shared" si="6"/>
        <v>21N953654</v>
      </c>
      <c r="F425" t="s">
        <v>1058</v>
      </c>
      <c r="G425" t="s">
        <v>1059</v>
      </c>
      <c r="H425" t="s">
        <v>495</v>
      </c>
      <c r="I425" t="s">
        <v>496</v>
      </c>
      <c r="J425" t="s">
        <v>1063</v>
      </c>
      <c r="K425">
        <v>1280000</v>
      </c>
      <c r="L425">
        <v>0</v>
      </c>
      <c r="M425">
        <v>1280000</v>
      </c>
      <c r="N425">
        <v>0</v>
      </c>
      <c r="O425" t="s">
        <v>451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</row>
    <row r="426" spans="1:30" x14ac:dyDescent="0.25">
      <c r="A426" t="s">
        <v>471</v>
      </c>
      <c r="B426" t="s">
        <v>472</v>
      </c>
      <c r="C426" t="s">
        <v>443</v>
      </c>
      <c r="D426" t="s">
        <v>666</v>
      </c>
      <c r="E426" t="str">
        <f t="shared" si="6"/>
        <v>21N953654</v>
      </c>
      <c r="F426" t="s">
        <v>1058</v>
      </c>
      <c r="G426" t="s">
        <v>1059</v>
      </c>
      <c r="H426" t="s">
        <v>495</v>
      </c>
      <c r="I426" t="s">
        <v>496</v>
      </c>
      <c r="J426" t="s">
        <v>1064</v>
      </c>
      <c r="K426">
        <v>1280000</v>
      </c>
      <c r="L426">
        <v>0</v>
      </c>
      <c r="M426">
        <v>1280000</v>
      </c>
      <c r="N426">
        <v>0</v>
      </c>
      <c r="O426" t="s">
        <v>451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</row>
    <row r="427" spans="1:30" x14ac:dyDescent="0.25">
      <c r="A427" t="s">
        <v>471</v>
      </c>
      <c r="B427" t="s">
        <v>472</v>
      </c>
      <c r="C427" t="s">
        <v>443</v>
      </c>
      <c r="D427" t="s">
        <v>666</v>
      </c>
      <c r="E427" t="str">
        <f t="shared" si="6"/>
        <v>21N953654</v>
      </c>
      <c r="F427" t="s">
        <v>1058</v>
      </c>
      <c r="G427" t="s">
        <v>1059</v>
      </c>
      <c r="H427" t="s">
        <v>495</v>
      </c>
      <c r="I427" t="s">
        <v>496</v>
      </c>
      <c r="J427" t="s">
        <v>1065</v>
      </c>
      <c r="K427">
        <v>1280000</v>
      </c>
      <c r="L427">
        <v>0</v>
      </c>
      <c r="M427">
        <v>1280000</v>
      </c>
      <c r="N427">
        <v>0</v>
      </c>
      <c r="O427" t="s">
        <v>451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</row>
    <row r="428" spans="1:30" x14ac:dyDescent="0.25">
      <c r="A428" t="s">
        <v>471</v>
      </c>
      <c r="B428" t="s">
        <v>472</v>
      </c>
      <c r="C428" t="s">
        <v>443</v>
      </c>
      <c r="D428" t="s">
        <v>666</v>
      </c>
      <c r="E428" t="str">
        <f t="shared" si="6"/>
        <v>21N953654</v>
      </c>
      <c r="F428" t="s">
        <v>1058</v>
      </c>
      <c r="G428" t="s">
        <v>1059</v>
      </c>
      <c r="H428" t="s">
        <v>495</v>
      </c>
      <c r="I428" t="s">
        <v>496</v>
      </c>
      <c r="J428" t="s">
        <v>1066</v>
      </c>
      <c r="K428">
        <v>1280000</v>
      </c>
      <c r="L428">
        <v>0</v>
      </c>
      <c r="M428">
        <v>1280000</v>
      </c>
      <c r="N428">
        <v>0</v>
      </c>
      <c r="O428" t="s">
        <v>451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</row>
    <row r="429" spans="1:30" x14ac:dyDescent="0.25">
      <c r="A429" t="s">
        <v>471</v>
      </c>
      <c r="B429" t="s">
        <v>472</v>
      </c>
      <c r="C429" t="s">
        <v>443</v>
      </c>
      <c r="D429" t="s">
        <v>666</v>
      </c>
      <c r="E429" t="str">
        <f t="shared" si="6"/>
        <v>21N953654</v>
      </c>
      <c r="F429" t="s">
        <v>1058</v>
      </c>
      <c r="G429" t="s">
        <v>1059</v>
      </c>
      <c r="H429" t="s">
        <v>495</v>
      </c>
      <c r="I429" t="s">
        <v>496</v>
      </c>
      <c r="J429" t="s">
        <v>1067</v>
      </c>
      <c r="K429">
        <v>1280000</v>
      </c>
      <c r="L429">
        <v>0</v>
      </c>
      <c r="M429">
        <v>1280000</v>
      </c>
      <c r="N429">
        <v>0</v>
      </c>
      <c r="O429" t="s">
        <v>451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</row>
    <row r="430" spans="1:30" x14ac:dyDescent="0.25">
      <c r="A430" t="s">
        <v>471</v>
      </c>
      <c r="B430" t="s">
        <v>472</v>
      </c>
      <c r="C430" t="s">
        <v>443</v>
      </c>
      <c r="D430" t="s">
        <v>666</v>
      </c>
      <c r="E430" t="str">
        <f t="shared" si="6"/>
        <v>21N953654</v>
      </c>
      <c r="F430" t="s">
        <v>1058</v>
      </c>
      <c r="G430" t="s">
        <v>1059</v>
      </c>
      <c r="H430" t="s">
        <v>495</v>
      </c>
      <c r="I430" t="s">
        <v>496</v>
      </c>
      <c r="J430" t="s">
        <v>1068</v>
      </c>
      <c r="K430">
        <v>1280000</v>
      </c>
      <c r="L430">
        <v>0</v>
      </c>
      <c r="M430">
        <v>1280000</v>
      </c>
      <c r="N430">
        <v>0</v>
      </c>
      <c r="O430" t="s">
        <v>451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</row>
    <row r="431" spans="1:30" x14ac:dyDescent="0.25">
      <c r="A431" t="s">
        <v>471</v>
      </c>
      <c r="B431" t="s">
        <v>472</v>
      </c>
      <c r="C431" t="s">
        <v>443</v>
      </c>
      <c r="D431" t="s">
        <v>666</v>
      </c>
      <c r="E431" t="str">
        <f t="shared" si="6"/>
        <v>21N953654</v>
      </c>
      <c r="F431" t="s">
        <v>1058</v>
      </c>
      <c r="G431" t="s">
        <v>1059</v>
      </c>
      <c r="H431" t="s">
        <v>495</v>
      </c>
      <c r="I431" t="s">
        <v>485</v>
      </c>
      <c r="J431" t="s">
        <v>1069</v>
      </c>
      <c r="K431">
        <v>0</v>
      </c>
      <c r="L431">
        <v>0</v>
      </c>
      <c r="M431">
        <v>0</v>
      </c>
      <c r="N431">
        <v>0</v>
      </c>
      <c r="O431" t="s">
        <v>503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139080000</v>
      </c>
      <c r="AC431">
        <v>146402300</v>
      </c>
      <c r="AD431">
        <v>0</v>
      </c>
    </row>
    <row r="432" spans="1:30" x14ac:dyDescent="0.25">
      <c r="A432" t="s">
        <v>471</v>
      </c>
      <c r="B432" t="s">
        <v>472</v>
      </c>
      <c r="C432" t="s">
        <v>443</v>
      </c>
      <c r="D432" t="s">
        <v>666</v>
      </c>
      <c r="E432" t="str">
        <f t="shared" si="6"/>
        <v>21N953654</v>
      </c>
      <c r="F432" t="s">
        <v>1058</v>
      </c>
      <c r="G432" t="s">
        <v>1059</v>
      </c>
      <c r="H432" t="s">
        <v>495</v>
      </c>
      <c r="I432" t="s">
        <v>485</v>
      </c>
      <c r="J432" t="s">
        <v>1070</v>
      </c>
      <c r="K432">
        <v>59857567.439999998</v>
      </c>
      <c r="L432">
        <v>58509214.219999999</v>
      </c>
      <c r="M432">
        <v>1348353.22</v>
      </c>
      <c r="N432">
        <v>0</v>
      </c>
      <c r="O432" t="s">
        <v>503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281724205</v>
      </c>
      <c r="AC432">
        <v>221820700</v>
      </c>
      <c r="AD432">
        <v>0</v>
      </c>
    </row>
    <row r="433" spans="1:30" x14ac:dyDescent="0.25">
      <c r="A433" t="s">
        <v>471</v>
      </c>
      <c r="B433" t="s">
        <v>472</v>
      </c>
      <c r="C433" t="s">
        <v>443</v>
      </c>
      <c r="D433" t="s">
        <v>666</v>
      </c>
      <c r="E433" t="str">
        <f t="shared" si="6"/>
        <v>21N953654</v>
      </c>
      <c r="F433" t="s">
        <v>1058</v>
      </c>
      <c r="G433" t="s">
        <v>1059</v>
      </c>
      <c r="H433" t="s">
        <v>495</v>
      </c>
      <c r="I433" t="s">
        <v>485</v>
      </c>
      <c r="J433" t="s">
        <v>1071</v>
      </c>
      <c r="K433">
        <v>21886985.879999999</v>
      </c>
      <c r="L433">
        <v>21393959.280000001</v>
      </c>
      <c r="M433">
        <v>493026.6</v>
      </c>
      <c r="N433">
        <v>0</v>
      </c>
      <c r="O433" t="s">
        <v>503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</row>
    <row r="434" spans="1:30" x14ac:dyDescent="0.25">
      <c r="A434" t="s">
        <v>471</v>
      </c>
      <c r="B434" t="s">
        <v>472</v>
      </c>
      <c r="C434" t="s">
        <v>443</v>
      </c>
      <c r="D434" t="s">
        <v>666</v>
      </c>
      <c r="E434" t="str">
        <f t="shared" si="6"/>
        <v>21N953654</v>
      </c>
      <c r="F434" t="s">
        <v>1058</v>
      </c>
      <c r="G434" t="s">
        <v>1059</v>
      </c>
      <c r="H434" t="s">
        <v>495</v>
      </c>
      <c r="I434" t="s">
        <v>485</v>
      </c>
      <c r="J434" t="s">
        <v>1072</v>
      </c>
      <c r="K434">
        <v>21886985.879999999</v>
      </c>
      <c r="L434">
        <v>21393959.280000001</v>
      </c>
      <c r="M434">
        <v>493026.6</v>
      </c>
      <c r="N434">
        <v>0</v>
      </c>
      <c r="O434" t="s">
        <v>503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</row>
    <row r="435" spans="1:30" x14ac:dyDescent="0.25">
      <c r="A435" t="s">
        <v>471</v>
      </c>
      <c r="B435" t="s">
        <v>472</v>
      </c>
      <c r="C435" t="s">
        <v>443</v>
      </c>
      <c r="D435" t="s">
        <v>666</v>
      </c>
      <c r="E435" t="str">
        <f t="shared" si="6"/>
        <v>21N953654</v>
      </c>
      <c r="F435" t="s">
        <v>1058</v>
      </c>
      <c r="G435" t="s">
        <v>1059</v>
      </c>
      <c r="H435" t="s">
        <v>495</v>
      </c>
      <c r="I435" t="s">
        <v>485</v>
      </c>
      <c r="J435" t="s">
        <v>1073</v>
      </c>
      <c r="K435">
        <v>21886985.879999999</v>
      </c>
      <c r="L435">
        <v>21393959.280000001</v>
      </c>
      <c r="M435">
        <v>493026.6</v>
      </c>
      <c r="N435">
        <v>0</v>
      </c>
      <c r="O435" t="s">
        <v>503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</row>
    <row r="436" spans="1:30" x14ac:dyDescent="0.25">
      <c r="A436" t="s">
        <v>471</v>
      </c>
      <c r="B436" t="s">
        <v>472</v>
      </c>
      <c r="C436" t="s">
        <v>443</v>
      </c>
      <c r="D436" t="s">
        <v>666</v>
      </c>
      <c r="E436" t="str">
        <f t="shared" si="6"/>
        <v>21N953654</v>
      </c>
      <c r="F436" t="s">
        <v>1058</v>
      </c>
      <c r="G436" t="s">
        <v>1059</v>
      </c>
      <c r="H436" t="s">
        <v>495</v>
      </c>
      <c r="I436" t="s">
        <v>485</v>
      </c>
      <c r="J436" t="s">
        <v>1074</v>
      </c>
      <c r="K436">
        <v>0</v>
      </c>
      <c r="L436">
        <v>0</v>
      </c>
      <c r="M436">
        <v>0</v>
      </c>
      <c r="N436">
        <v>0</v>
      </c>
      <c r="O436" t="s">
        <v>503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22850000</v>
      </c>
      <c r="AC436">
        <v>0</v>
      </c>
      <c r="AD436">
        <v>0</v>
      </c>
    </row>
    <row r="437" spans="1:30" x14ac:dyDescent="0.25">
      <c r="A437" t="s">
        <v>471</v>
      </c>
      <c r="B437" t="s">
        <v>472</v>
      </c>
      <c r="C437" t="s">
        <v>443</v>
      </c>
      <c r="D437" t="s">
        <v>666</v>
      </c>
      <c r="E437" t="str">
        <f t="shared" si="6"/>
        <v>21N953654</v>
      </c>
      <c r="F437" t="s">
        <v>1058</v>
      </c>
      <c r="G437" t="s">
        <v>1059</v>
      </c>
      <c r="H437" t="s">
        <v>495</v>
      </c>
      <c r="I437" t="s">
        <v>485</v>
      </c>
      <c r="J437" t="s">
        <v>1075</v>
      </c>
      <c r="K437">
        <v>21886985.879999999</v>
      </c>
      <c r="L437">
        <v>21393959.280000001</v>
      </c>
      <c r="M437">
        <v>493026.6</v>
      </c>
      <c r="N437">
        <v>0</v>
      </c>
      <c r="O437" t="s">
        <v>503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</row>
    <row r="438" spans="1:30" x14ac:dyDescent="0.25">
      <c r="A438" t="s">
        <v>471</v>
      </c>
      <c r="B438" t="s">
        <v>472</v>
      </c>
      <c r="C438" t="s">
        <v>443</v>
      </c>
      <c r="D438" t="s">
        <v>666</v>
      </c>
      <c r="E438" t="str">
        <f t="shared" si="6"/>
        <v>21N953654</v>
      </c>
      <c r="F438" t="s">
        <v>1058</v>
      </c>
      <c r="G438" t="s">
        <v>1059</v>
      </c>
      <c r="H438" t="s">
        <v>495</v>
      </c>
      <c r="I438" t="s">
        <v>485</v>
      </c>
      <c r="J438" t="s">
        <v>1076</v>
      </c>
      <c r="K438">
        <v>21886985.879999999</v>
      </c>
      <c r="L438">
        <v>21393959.280000001</v>
      </c>
      <c r="M438">
        <v>493026.6</v>
      </c>
      <c r="N438">
        <v>0</v>
      </c>
      <c r="O438" t="s">
        <v>503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</row>
    <row r="439" spans="1:30" x14ac:dyDescent="0.25">
      <c r="A439" t="s">
        <v>471</v>
      </c>
      <c r="B439" t="s">
        <v>472</v>
      </c>
      <c r="C439" t="s">
        <v>443</v>
      </c>
      <c r="D439" t="s">
        <v>666</v>
      </c>
      <c r="E439" t="str">
        <f t="shared" si="6"/>
        <v>21N953654</v>
      </c>
      <c r="F439" t="s">
        <v>1058</v>
      </c>
      <c r="G439" t="s">
        <v>1059</v>
      </c>
      <c r="H439" t="s">
        <v>495</v>
      </c>
      <c r="I439" t="s">
        <v>485</v>
      </c>
      <c r="J439" t="s">
        <v>1077</v>
      </c>
      <c r="K439">
        <v>223200007</v>
      </c>
      <c r="L439">
        <v>218172199.97999999</v>
      </c>
      <c r="M439">
        <v>5027807.0199999996</v>
      </c>
      <c r="N439">
        <v>0</v>
      </c>
      <c r="O439" t="s">
        <v>503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243195865</v>
      </c>
      <c r="AC439">
        <v>0</v>
      </c>
      <c r="AD439">
        <v>0</v>
      </c>
    </row>
    <row r="440" spans="1:30" x14ac:dyDescent="0.25">
      <c r="A440" t="s">
        <v>471</v>
      </c>
      <c r="B440" t="s">
        <v>472</v>
      </c>
      <c r="C440" t="s">
        <v>443</v>
      </c>
      <c r="D440" t="s">
        <v>666</v>
      </c>
      <c r="E440" t="str">
        <f t="shared" si="6"/>
        <v>21N953654</v>
      </c>
      <c r="F440" t="s">
        <v>1058</v>
      </c>
      <c r="G440" t="s">
        <v>1059</v>
      </c>
      <c r="H440" t="s">
        <v>495</v>
      </c>
      <c r="I440" t="s">
        <v>485</v>
      </c>
      <c r="J440" t="s">
        <v>1078</v>
      </c>
      <c r="K440">
        <v>5209398.72</v>
      </c>
      <c r="L440">
        <v>5092051.72</v>
      </c>
      <c r="M440">
        <v>117347</v>
      </c>
      <c r="N440">
        <v>0</v>
      </c>
      <c r="O440" t="s">
        <v>503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</row>
    <row r="441" spans="1:30" x14ac:dyDescent="0.25">
      <c r="A441" t="s">
        <v>471</v>
      </c>
      <c r="B441" t="s">
        <v>472</v>
      </c>
      <c r="C441" t="s">
        <v>443</v>
      </c>
      <c r="D441" t="s">
        <v>666</v>
      </c>
      <c r="E441" t="str">
        <f t="shared" si="6"/>
        <v>21N953654</v>
      </c>
      <c r="F441" t="s">
        <v>1058</v>
      </c>
      <c r="G441" t="s">
        <v>1059</v>
      </c>
      <c r="H441" t="s">
        <v>495</v>
      </c>
      <c r="I441" t="s">
        <v>485</v>
      </c>
      <c r="J441" t="s">
        <v>1079</v>
      </c>
      <c r="K441">
        <v>5209398.72</v>
      </c>
      <c r="L441">
        <v>5092051.72</v>
      </c>
      <c r="M441">
        <v>117347</v>
      </c>
      <c r="N441">
        <v>0</v>
      </c>
      <c r="O441" t="s">
        <v>503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</row>
    <row r="442" spans="1:30" x14ac:dyDescent="0.25">
      <c r="A442" t="s">
        <v>471</v>
      </c>
      <c r="B442" t="s">
        <v>472</v>
      </c>
      <c r="C442" t="s">
        <v>443</v>
      </c>
      <c r="D442" t="s">
        <v>666</v>
      </c>
      <c r="E442" t="str">
        <f t="shared" si="6"/>
        <v>21N953654</v>
      </c>
      <c r="F442" t="s">
        <v>1058</v>
      </c>
      <c r="G442" t="s">
        <v>1059</v>
      </c>
      <c r="H442" t="s">
        <v>495</v>
      </c>
      <c r="I442" t="s">
        <v>485</v>
      </c>
      <c r="J442" t="s">
        <v>1080</v>
      </c>
      <c r="K442">
        <v>5209398.72</v>
      </c>
      <c r="L442">
        <v>5092051.72</v>
      </c>
      <c r="M442">
        <v>117347</v>
      </c>
      <c r="N442">
        <v>0</v>
      </c>
      <c r="O442" t="s">
        <v>503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</row>
    <row r="443" spans="1:30" x14ac:dyDescent="0.25">
      <c r="A443" t="s">
        <v>471</v>
      </c>
      <c r="B443" t="s">
        <v>472</v>
      </c>
      <c r="C443" t="s">
        <v>443</v>
      </c>
      <c r="D443" t="s">
        <v>666</v>
      </c>
      <c r="E443" t="str">
        <f t="shared" si="6"/>
        <v>21N953654</v>
      </c>
      <c r="F443" t="s">
        <v>1058</v>
      </c>
      <c r="G443" t="s">
        <v>1059</v>
      </c>
      <c r="H443" t="s">
        <v>495</v>
      </c>
      <c r="I443" t="s">
        <v>485</v>
      </c>
      <c r="J443" t="s">
        <v>1081</v>
      </c>
      <c r="K443">
        <v>10484930.48</v>
      </c>
      <c r="L443">
        <v>10248746.76</v>
      </c>
      <c r="M443">
        <v>236183.72</v>
      </c>
      <c r="N443">
        <v>0</v>
      </c>
      <c r="O443" t="s">
        <v>503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</row>
    <row r="444" spans="1:30" x14ac:dyDescent="0.25">
      <c r="A444" t="s">
        <v>471</v>
      </c>
      <c r="B444" t="s">
        <v>472</v>
      </c>
      <c r="C444" t="s">
        <v>443</v>
      </c>
      <c r="D444" t="s">
        <v>666</v>
      </c>
      <c r="E444" t="str">
        <f t="shared" si="6"/>
        <v>21N953654</v>
      </c>
      <c r="F444" t="s">
        <v>1058</v>
      </c>
      <c r="G444" t="s">
        <v>1059</v>
      </c>
      <c r="H444" t="s">
        <v>495</v>
      </c>
      <c r="I444" t="s">
        <v>485</v>
      </c>
      <c r="J444" t="s">
        <v>1082</v>
      </c>
      <c r="K444">
        <v>5209398.72</v>
      </c>
      <c r="L444">
        <v>5092051.72</v>
      </c>
      <c r="M444">
        <v>117347</v>
      </c>
      <c r="N444">
        <v>0</v>
      </c>
      <c r="O444" t="s">
        <v>503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</row>
    <row r="445" spans="1:30" x14ac:dyDescent="0.25">
      <c r="A445" t="s">
        <v>471</v>
      </c>
      <c r="B445" t="s">
        <v>472</v>
      </c>
      <c r="C445" t="s">
        <v>443</v>
      </c>
      <c r="D445" t="s">
        <v>666</v>
      </c>
      <c r="E445" t="str">
        <f t="shared" si="6"/>
        <v>21N953654</v>
      </c>
      <c r="F445" t="s">
        <v>1058</v>
      </c>
      <c r="G445" t="s">
        <v>1059</v>
      </c>
      <c r="H445" t="s">
        <v>495</v>
      </c>
      <c r="I445" t="s">
        <v>485</v>
      </c>
      <c r="J445" t="s">
        <v>1083</v>
      </c>
      <c r="K445">
        <v>5209398.72</v>
      </c>
      <c r="L445">
        <v>5092051.71</v>
      </c>
      <c r="M445">
        <v>117347.01</v>
      </c>
      <c r="N445">
        <v>0</v>
      </c>
      <c r="O445" t="s">
        <v>503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</row>
    <row r="446" spans="1:30" x14ac:dyDescent="0.25">
      <c r="A446" t="s">
        <v>471</v>
      </c>
      <c r="B446" t="s">
        <v>472</v>
      </c>
      <c r="C446" t="s">
        <v>443</v>
      </c>
      <c r="D446" t="s">
        <v>666</v>
      </c>
      <c r="E446" t="str">
        <f t="shared" si="6"/>
        <v>21N953654</v>
      </c>
      <c r="F446" t="s">
        <v>1058</v>
      </c>
      <c r="G446" t="s">
        <v>1059</v>
      </c>
      <c r="H446" t="s">
        <v>495</v>
      </c>
      <c r="I446" t="s">
        <v>485</v>
      </c>
      <c r="J446" t="s">
        <v>1084</v>
      </c>
      <c r="K446">
        <v>5209398.72</v>
      </c>
      <c r="L446">
        <v>5092051.71</v>
      </c>
      <c r="M446">
        <v>117347.01</v>
      </c>
      <c r="N446">
        <v>0</v>
      </c>
      <c r="O446" t="s">
        <v>503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</row>
    <row r="447" spans="1:30" x14ac:dyDescent="0.25">
      <c r="A447" t="s">
        <v>471</v>
      </c>
      <c r="B447" t="s">
        <v>472</v>
      </c>
      <c r="C447" t="s">
        <v>443</v>
      </c>
      <c r="D447" t="s">
        <v>666</v>
      </c>
      <c r="E447" t="str">
        <f t="shared" si="6"/>
        <v>21N953654</v>
      </c>
      <c r="F447" t="s">
        <v>1058</v>
      </c>
      <c r="G447" t="s">
        <v>1059</v>
      </c>
      <c r="H447" t="s">
        <v>495</v>
      </c>
      <c r="I447" t="s">
        <v>485</v>
      </c>
      <c r="J447" t="s">
        <v>1085</v>
      </c>
      <c r="K447">
        <v>5209398.72</v>
      </c>
      <c r="L447">
        <v>5092051.72</v>
      </c>
      <c r="M447">
        <v>117347</v>
      </c>
      <c r="N447">
        <v>0</v>
      </c>
      <c r="O447" t="s">
        <v>503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</row>
    <row r="448" spans="1:30" x14ac:dyDescent="0.25">
      <c r="A448" t="s">
        <v>471</v>
      </c>
      <c r="B448" t="s">
        <v>472</v>
      </c>
      <c r="C448" t="s">
        <v>443</v>
      </c>
      <c r="D448" t="s">
        <v>666</v>
      </c>
      <c r="E448" t="str">
        <f t="shared" si="6"/>
        <v>21N953654</v>
      </c>
      <c r="F448" t="s">
        <v>1058</v>
      </c>
      <c r="G448" t="s">
        <v>1059</v>
      </c>
      <c r="H448" t="s">
        <v>495</v>
      </c>
      <c r="I448" t="s">
        <v>485</v>
      </c>
      <c r="J448" t="s">
        <v>1086</v>
      </c>
      <c r="K448">
        <v>5209398.72</v>
      </c>
      <c r="L448">
        <v>5092051.72</v>
      </c>
      <c r="M448">
        <v>117347</v>
      </c>
      <c r="N448">
        <v>0</v>
      </c>
      <c r="O448" t="s">
        <v>503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</row>
    <row r="449" spans="1:30" x14ac:dyDescent="0.25">
      <c r="A449" t="s">
        <v>471</v>
      </c>
      <c r="B449" t="s">
        <v>472</v>
      </c>
      <c r="C449" t="s">
        <v>443</v>
      </c>
      <c r="D449" t="s">
        <v>666</v>
      </c>
      <c r="E449" t="str">
        <f t="shared" si="6"/>
        <v>21N953654</v>
      </c>
      <c r="F449" t="s">
        <v>1058</v>
      </c>
      <c r="G449" t="s">
        <v>1059</v>
      </c>
      <c r="H449" t="s">
        <v>495</v>
      </c>
      <c r="I449" t="s">
        <v>485</v>
      </c>
      <c r="J449" t="s">
        <v>1087</v>
      </c>
      <c r="K449">
        <v>5209398.72</v>
      </c>
      <c r="L449">
        <v>5092051.72</v>
      </c>
      <c r="M449">
        <v>117347</v>
      </c>
      <c r="N449">
        <v>0</v>
      </c>
      <c r="O449" t="s">
        <v>503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</row>
    <row r="450" spans="1:30" x14ac:dyDescent="0.25">
      <c r="A450" t="s">
        <v>471</v>
      </c>
      <c r="B450" t="s">
        <v>472</v>
      </c>
      <c r="C450" t="s">
        <v>443</v>
      </c>
      <c r="D450" t="s">
        <v>666</v>
      </c>
      <c r="E450" t="str">
        <f t="shared" si="6"/>
        <v>21N953654</v>
      </c>
      <c r="F450" t="s">
        <v>1058</v>
      </c>
      <c r="G450" t="s">
        <v>1059</v>
      </c>
      <c r="H450" t="s">
        <v>495</v>
      </c>
      <c r="I450" t="s">
        <v>485</v>
      </c>
      <c r="J450" t="s">
        <v>1088</v>
      </c>
      <c r="K450">
        <v>5209398.72</v>
      </c>
      <c r="L450">
        <v>5092051.72</v>
      </c>
      <c r="M450">
        <v>117347</v>
      </c>
      <c r="N450">
        <v>0</v>
      </c>
      <c r="O450" t="s">
        <v>503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</row>
    <row r="451" spans="1:30" x14ac:dyDescent="0.25">
      <c r="A451" t="s">
        <v>471</v>
      </c>
      <c r="B451" t="s">
        <v>472</v>
      </c>
      <c r="C451" t="s">
        <v>443</v>
      </c>
      <c r="D451" t="s">
        <v>666</v>
      </c>
      <c r="E451" t="str">
        <f t="shared" si="6"/>
        <v>21N953654</v>
      </c>
      <c r="F451" t="s">
        <v>1058</v>
      </c>
      <c r="G451" t="s">
        <v>1059</v>
      </c>
      <c r="H451" t="s">
        <v>495</v>
      </c>
      <c r="I451" t="s">
        <v>485</v>
      </c>
      <c r="J451" t="s">
        <v>1089</v>
      </c>
      <c r="K451">
        <v>0</v>
      </c>
      <c r="L451">
        <v>0</v>
      </c>
      <c r="M451">
        <v>0</v>
      </c>
      <c r="N451">
        <v>0</v>
      </c>
      <c r="O451" t="s">
        <v>503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5410100</v>
      </c>
      <c r="AD451">
        <v>0</v>
      </c>
    </row>
    <row r="452" spans="1:30" x14ac:dyDescent="0.25">
      <c r="A452" t="s">
        <v>471</v>
      </c>
      <c r="B452" t="s">
        <v>472</v>
      </c>
      <c r="C452" t="s">
        <v>443</v>
      </c>
      <c r="D452" t="s">
        <v>666</v>
      </c>
      <c r="E452" t="str">
        <f t="shared" si="6"/>
        <v>21N953654</v>
      </c>
      <c r="F452" t="s">
        <v>1058</v>
      </c>
      <c r="G452" t="s">
        <v>1059</v>
      </c>
      <c r="H452" t="s">
        <v>495</v>
      </c>
      <c r="I452" t="s">
        <v>485</v>
      </c>
      <c r="J452" t="s">
        <v>1090</v>
      </c>
      <c r="K452">
        <v>5209398.72</v>
      </c>
      <c r="L452">
        <v>5092051.72</v>
      </c>
      <c r="M452">
        <v>117347</v>
      </c>
      <c r="N452">
        <v>0</v>
      </c>
      <c r="O452" t="s">
        <v>503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</row>
    <row r="453" spans="1:30" x14ac:dyDescent="0.25">
      <c r="A453" t="s">
        <v>471</v>
      </c>
      <c r="B453" t="s">
        <v>472</v>
      </c>
      <c r="C453" t="s">
        <v>443</v>
      </c>
      <c r="D453" t="s">
        <v>666</v>
      </c>
      <c r="E453" t="str">
        <f t="shared" si="6"/>
        <v>21N953654</v>
      </c>
      <c r="F453" t="s">
        <v>1058</v>
      </c>
      <c r="G453" t="s">
        <v>1059</v>
      </c>
      <c r="H453" t="s">
        <v>495</v>
      </c>
      <c r="I453" t="s">
        <v>485</v>
      </c>
      <c r="J453" t="s">
        <v>1091</v>
      </c>
      <c r="K453">
        <v>5209398.72</v>
      </c>
      <c r="L453">
        <v>5092051.72</v>
      </c>
      <c r="M453">
        <v>117347</v>
      </c>
      <c r="N453">
        <v>0</v>
      </c>
      <c r="O453" t="s">
        <v>503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</row>
    <row r="454" spans="1:30" x14ac:dyDescent="0.25">
      <c r="A454" t="s">
        <v>471</v>
      </c>
      <c r="B454" t="s">
        <v>472</v>
      </c>
      <c r="C454" t="s">
        <v>443</v>
      </c>
      <c r="D454" t="s">
        <v>666</v>
      </c>
      <c r="E454" t="str">
        <f t="shared" si="6"/>
        <v>21N953654</v>
      </c>
      <c r="F454" t="s">
        <v>1058</v>
      </c>
      <c r="G454" t="s">
        <v>1059</v>
      </c>
      <c r="H454" t="s">
        <v>495</v>
      </c>
      <c r="I454" t="s">
        <v>485</v>
      </c>
      <c r="J454" t="s">
        <v>1092</v>
      </c>
      <c r="K454">
        <v>5209398.72</v>
      </c>
      <c r="L454">
        <v>5092051.72</v>
      </c>
      <c r="M454">
        <v>117347</v>
      </c>
      <c r="N454">
        <v>0</v>
      </c>
      <c r="O454" t="s">
        <v>503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</row>
    <row r="455" spans="1:30" x14ac:dyDescent="0.25">
      <c r="A455" t="s">
        <v>471</v>
      </c>
      <c r="B455" t="s">
        <v>472</v>
      </c>
      <c r="C455" t="s">
        <v>443</v>
      </c>
      <c r="D455" t="s">
        <v>666</v>
      </c>
      <c r="E455" t="str">
        <f t="shared" si="6"/>
        <v>21N953654</v>
      </c>
      <c r="F455" t="s">
        <v>1058</v>
      </c>
      <c r="G455" t="s">
        <v>1059</v>
      </c>
      <c r="H455" t="s">
        <v>495</v>
      </c>
      <c r="I455" t="s">
        <v>485</v>
      </c>
      <c r="J455" t="s">
        <v>1093</v>
      </c>
      <c r="K455">
        <v>0</v>
      </c>
      <c r="L455">
        <v>0</v>
      </c>
      <c r="M455">
        <v>0</v>
      </c>
      <c r="N455">
        <v>0</v>
      </c>
      <c r="O455" t="s">
        <v>503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5924030</v>
      </c>
      <c r="AC455">
        <v>0</v>
      </c>
      <c r="AD455">
        <v>0</v>
      </c>
    </row>
    <row r="456" spans="1:30" x14ac:dyDescent="0.25">
      <c r="A456" t="s">
        <v>471</v>
      </c>
      <c r="B456" t="s">
        <v>472</v>
      </c>
      <c r="C456" t="s">
        <v>443</v>
      </c>
      <c r="D456" t="s">
        <v>666</v>
      </c>
      <c r="E456" t="str">
        <f t="shared" si="6"/>
        <v>21N953654</v>
      </c>
      <c r="F456" t="s">
        <v>1058</v>
      </c>
      <c r="G456" t="s">
        <v>1059</v>
      </c>
      <c r="H456" t="s">
        <v>495</v>
      </c>
      <c r="I456" t="s">
        <v>485</v>
      </c>
      <c r="J456" t="s">
        <v>1094</v>
      </c>
      <c r="K456">
        <v>5209398.72</v>
      </c>
      <c r="L456">
        <v>5092051.72</v>
      </c>
      <c r="M456">
        <v>117347</v>
      </c>
      <c r="N456">
        <v>0</v>
      </c>
      <c r="O456" t="s">
        <v>503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</row>
    <row r="457" spans="1:30" x14ac:dyDescent="0.25">
      <c r="A457" t="s">
        <v>471</v>
      </c>
      <c r="B457" t="s">
        <v>472</v>
      </c>
      <c r="C457" t="s">
        <v>443</v>
      </c>
      <c r="D457" t="s">
        <v>666</v>
      </c>
      <c r="E457" t="str">
        <f t="shared" si="6"/>
        <v>21N953654</v>
      </c>
      <c r="F457" t="s">
        <v>1058</v>
      </c>
      <c r="G457" t="s">
        <v>1059</v>
      </c>
      <c r="H457" t="s">
        <v>495</v>
      </c>
      <c r="I457" t="s">
        <v>485</v>
      </c>
      <c r="J457" t="s">
        <v>1095</v>
      </c>
      <c r="K457">
        <v>5209398.72</v>
      </c>
      <c r="L457">
        <v>5092051.72</v>
      </c>
      <c r="M457">
        <v>117347</v>
      </c>
      <c r="N457">
        <v>0</v>
      </c>
      <c r="O457" t="s">
        <v>503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</row>
    <row r="458" spans="1:30" x14ac:dyDescent="0.25">
      <c r="A458" t="s">
        <v>471</v>
      </c>
      <c r="B458" t="s">
        <v>472</v>
      </c>
      <c r="C458" t="s">
        <v>443</v>
      </c>
      <c r="D458" t="s">
        <v>666</v>
      </c>
      <c r="E458" t="str">
        <f t="shared" si="6"/>
        <v>21N953654</v>
      </c>
      <c r="F458" t="s">
        <v>1058</v>
      </c>
      <c r="G458" t="s">
        <v>1059</v>
      </c>
      <c r="H458" t="s">
        <v>495</v>
      </c>
      <c r="I458" t="s">
        <v>485</v>
      </c>
      <c r="J458" t="s">
        <v>1096</v>
      </c>
      <c r="K458">
        <v>5209398.72</v>
      </c>
      <c r="L458">
        <v>5092051.71</v>
      </c>
      <c r="M458">
        <v>117347.01</v>
      </c>
      <c r="N458">
        <v>0</v>
      </c>
      <c r="O458" t="s">
        <v>503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</row>
    <row r="459" spans="1:30" x14ac:dyDescent="0.25">
      <c r="A459" t="s">
        <v>471</v>
      </c>
      <c r="B459" t="s">
        <v>472</v>
      </c>
      <c r="C459" t="s">
        <v>443</v>
      </c>
      <c r="D459" t="s">
        <v>666</v>
      </c>
      <c r="E459" t="str">
        <f t="shared" ref="E459:E522" si="7">MID(F459,2,666)</f>
        <v>21N953654</v>
      </c>
      <c r="F459" t="s">
        <v>1058</v>
      </c>
      <c r="G459" t="s">
        <v>1059</v>
      </c>
      <c r="H459" t="s">
        <v>495</v>
      </c>
      <c r="I459" t="s">
        <v>485</v>
      </c>
      <c r="J459" t="s">
        <v>1097</v>
      </c>
      <c r="K459">
        <v>5209398.72</v>
      </c>
      <c r="L459">
        <v>5092051.72</v>
      </c>
      <c r="M459">
        <v>117347</v>
      </c>
      <c r="N459">
        <v>0</v>
      </c>
      <c r="O459" t="s">
        <v>503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</row>
    <row r="460" spans="1:30" x14ac:dyDescent="0.25">
      <c r="A460" t="s">
        <v>471</v>
      </c>
      <c r="B460" t="s">
        <v>472</v>
      </c>
      <c r="C460" t="s">
        <v>443</v>
      </c>
      <c r="D460" t="s">
        <v>666</v>
      </c>
      <c r="E460" t="str">
        <f t="shared" si="7"/>
        <v>21N953654</v>
      </c>
      <c r="F460" t="s">
        <v>1058</v>
      </c>
      <c r="G460" t="s">
        <v>1059</v>
      </c>
      <c r="H460" t="s">
        <v>495</v>
      </c>
      <c r="I460" t="s">
        <v>485</v>
      </c>
      <c r="J460" t="s">
        <v>1098</v>
      </c>
      <c r="K460">
        <v>5209398.72</v>
      </c>
      <c r="L460">
        <v>5092051.72</v>
      </c>
      <c r="M460">
        <v>117347</v>
      </c>
      <c r="N460">
        <v>0</v>
      </c>
      <c r="O460" t="s">
        <v>503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</row>
    <row r="461" spans="1:30" x14ac:dyDescent="0.25">
      <c r="A461" t="s">
        <v>471</v>
      </c>
      <c r="B461" t="s">
        <v>472</v>
      </c>
      <c r="C461" t="s">
        <v>443</v>
      </c>
      <c r="D461" t="s">
        <v>666</v>
      </c>
      <c r="E461" t="str">
        <f t="shared" si="7"/>
        <v>21N953654</v>
      </c>
      <c r="F461" t="s">
        <v>1058</v>
      </c>
      <c r="G461" t="s">
        <v>1059</v>
      </c>
      <c r="H461" t="s">
        <v>495</v>
      </c>
      <c r="I461" t="s">
        <v>485</v>
      </c>
      <c r="J461" t="s">
        <v>1099</v>
      </c>
      <c r="K461">
        <v>5209398.72</v>
      </c>
      <c r="L461">
        <v>5092051.71</v>
      </c>
      <c r="M461">
        <v>117347.01</v>
      </c>
      <c r="N461">
        <v>0</v>
      </c>
      <c r="O461" t="s">
        <v>503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</row>
    <row r="462" spans="1:30" x14ac:dyDescent="0.25">
      <c r="A462" t="s">
        <v>667</v>
      </c>
      <c r="C462" t="s">
        <v>443</v>
      </c>
      <c r="D462" t="s">
        <v>668</v>
      </c>
      <c r="E462" t="str">
        <f t="shared" si="7"/>
        <v/>
      </c>
      <c r="K462">
        <v>8500000</v>
      </c>
      <c r="L462">
        <v>0</v>
      </c>
      <c r="M462">
        <v>8500000</v>
      </c>
      <c r="N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223480100</v>
      </c>
      <c r="AC462">
        <v>0</v>
      </c>
      <c r="AD462">
        <v>0</v>
      </c>
    </row>
    <row r="463" spans="1:30" x14ac:dyDescent="0.25">
      <c r="A463" t="s">
        <v>471</v>
      </c>
      <c r="B463" t="s">
        <v>472</v>
      </c>
      <c r="C463" t="s">
        <v>443</v>
      </c>
      <c r="D463" t="s">
        <v>668</v>
      </c>
      <c r="E463" t="str">
        <f t="shared" si="7"/>
        <v/>
      </c>
      <c r="K463">
        <v>8500000</v>
      </c>
      <c r="L463">
        <v>0</v>
      </c>
      <c r="M463">
        <v>8500000</v>
      </c>
      <c r="N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223480100</v>
      </c>
      <c r="AC463">
        <v>0</v>
      </c>
      <c r="AD463">
        <v>0</v>
      </c>
    </row>
    <row r="464" spans="1:30" x14ac:dyDescent="0.25">
      <c r="A464" t="s">
        <v>471</v>
      </c>
      <c r="B464" t="s">
        <v>472</v>
      </c>
      <c r="C464" t="s">
        <v>443</v>
      </c>
      <c r="D464" t="s">
        <v>668</v>
      </c>
      <c r="E464" t="str">
        <f t="shared" si="7"/>
        <v>33P351210</v>
      </c>
      <c r="F464" t="s">
        <v>1100</v>
      </c>
      <c r="G464" t="s">
        <v>1101</v>
      </c>
      <c r="H464" t="s">
        <v>495</v>
      </c>
      <c r="I464" t="s">
        <v>496</v>
      </c>
      <c r="J464" t="s">
        <v>1102</v>
      </c>
      <c r="K464">
        <v>8500000</v>
      </c>
      <c r="L464">
        <v>0</v>
      </c>
      <c r="M464">
        <v>8500000</v>
      </c>
      <c r="N464">
        <v>0</v>
      </c>
      <c r="O464" t="s">
        <v>451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</row>
    <row r="465" spans="1:30" x14ac:dyDescent="0.25">
      <c r="A465" t="s">
        <v>471</v>
      </c>
      <c r="B465" t="s">
        <v>472</v>
      </c>
      <c r="C465" t="s">
        <v>443</v>
      </c>
      <c r="D465" t="s">
        <v>668</v>
      </c>
      <c r="E465" t="str">
        <f t="shared" si="7"/>
        <v>33P351210</v>
      </c>
      <c r="F465" t="s">
        <v>1100</v>
      </c>
      <c r="G465" t="s">
        <v>1101</v>
      </c>
      <c r="H465" t="s">
        <v>495</v>
      </c>
      <c r="I465" t="s">
        <v>485</v>
      </c>
      <c r="J465" t="s">
        <v>1103</v>
      </c>
      <c r="K465">
        <v>0</v>
      </c>
      <c r="L465">
        <v>0</v>
      </c>
      <c r="M465">
        <v>0</v>
      </c>
      <c r="N465">
        <v>0</v>
      </c>
      <c r="O465" t="s">
        <v>503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223480100</v>
      </c>
      <c r="AC465">
        <v>0</v>
      </c>
      <c r="AD465">
        <v>0</v>
      </c>
    </row>
    <row r="466" spans="1:30" x14ac:dyDescent="0.25">
      <c r="A466" t="s">
        <v>669</v>
      </c>
      <c r="C466" t="s">
        <v>443</v>
      </c>
      <c r="D466" t="s">
        <v>670</v>
      </c>
      <c r="E466" t="str">
        <f t="shared" si="7"/>
        <v/>
      </c>
      <c r="K466">
        <v>388311200.20999998</v>
      </c>
      <c r="L466">
        <v>335955900</v>
      </c>
      <c r="M466">
        <v>52355300.210000001</v>
      </c>
      <c r="N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392646608.88999999</v>
      </c>
      <c r="AC466">
        <v>91173160</v>
      </c>
      <c r="AD466">
        <v>0</v>
      </c>
    </row>
    <row r="467" spans="1:30" x14ac:dyDescent="0.25">
      <c r="A467" t="s">
        <v>38</v>
      </c>
      <c r="B467" t="s">
        <v>461</v>
      </c>
      <c r="C467" t="s">
        <v>443</v>
      </c>
      <c r="D467" t="s">
        <v>670</v>
      </c>
      <c r="E467" t="str">
        <f t="shared" si="7"/>
        <v/>
      </c>
      <c r="K467">
        <v>388311200.20999998</v>
      </c>
      <c r="L467">
        <v>335955900</v>
      </c>
      <c r="M467">
        <v>52355300.210000001</v>
      </c>
      <c r="N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392646608.88999999</v>
      </c>
      <c r="AC467">
        <v>91173160</v>
      </c>
      <c r="AD467">
        <v>0</v>
      </c>
    </row>
    <row r="468" spans="1:30" x14ac:dyDescent="0.25">
      <c r="A468" t="s">
        <v>38</v>
      </c>
      <c r="B468" t="s">
        <v>461</v>
      </c>
      <c r="C468" t="s">
        <v>443</v>
      </c>
      <c r="D468" t="s">
        <v>670</v>
      </c>
      <c r="E468" t="str">
        <f t="shared" si="7"/>
        <v>210312850</v>
      </c>
      <c r="F468" t="s">
        <v>671</v>
      </c>
      <c r="G468" t="s">
        <v>1104</v>
      </c>
      <c r="H468" t="s">
        <v>672</v>
      </c>
      <c r="I468" t="s">
        <v>673</v>
      </c>
      <c r="K468">
        <v>2800000</v>
      </c>
      <c r="L468">
        <v>0</v>
      </c>
      <c r="M468">
        <v>2800000</v>
      </c>
      <c r="N468">
        <v>0</v>
      </c>
      <c r="O468" t="s">
        <v>451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2700008.89</v>
      </c>
      <c r="AC468">
        <v>0</v>
      </c>
      <c r="AD468">
        <v>0</v>
      </c>
    </row>
    <row r="469" spans="1:30" x14ac:dyDescent="0.25">
      <c r="A469" t="s">
        <v>38</v>
      </c>
      <c r="B469" t="s">
        <v>461</v>
      </c>
      <c r="C469" t="s">
        <v>443</v>
      </c>
      <c r="D469" t="s">
        <v>670</v>
      </c>
      <c r="E469" t="str">
        <f t="shared" si="7"/>
        <v>210312860</v>
      </c>
      <c r="F469" t="s">
        <v>674</v>
      </c>
      <c r="G469" t="s">
        <v>675</v>
      </c>
      <c r="H469" t="s">
        <v>672</v>
      </c>
      <c r="I469" t="s">
        <v>673</v>
      </c>
      <c r="K469">
        <v>47000000</v>
      </c>
      <c r="L469">
        <v>0</v>
      </c>
      <c r="M469">
        <v>47000000</v>
      </c>
      <c r="N469">
        <v>0</v>
      </c>
      <c r="O469" t="s">
        <v>451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46000000</v>
      </c>
      <c r="AC469">
        <v>0</v>
      </c>
      <c r="AD469">
        <v>0</v>
      </c>
    </row>
    <row r="470" spans="1:30" x14ac:dyDescent="0.25">
      <c r="A470" t="s">
        <v>38</v>
      </c>
      <c r="B470" t="s">
        <v>461</v>
      </c>
      <c r="C470" t="s">
        <v>443</v>
      </c>
      <c r="D470" t="s">
        <v>670</v>
      </c>
      <c r="E470" t="str">
        <f t="shared" si="7"/>
        <v>210312990</v>
      </c>
      <c r="F470" t="s">
        <v>676</v>
      </c>
      <c r="G470" t="s">
        <v>677</v>
      </c>
      <c r="H470" t="s">
        <v>672</v>
      </c>
      <c r="I470" t="s">
        <v>673</v>
      </c>
      <c r="K470">
        <v>30047.68</v>
      </c>
      <c r="L470">
        <v>0</v>
      </c>
      <c r="M470">
        <v>30047.68</v>
      </c>
      <c r="N470">
        <v>0</v>
      </c>
      <c r="O470" t="s">
        <v>451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30047.47</v>
      </c>
      <c r="AC470">
        <v>29960</v>
      </c>
      <c r="AD470">
        <v>0</v>
      </c>
    </row>
    <row r="471" spans="1:30" x14ac:dyDescent="0.25">
      <c r="A471" t="s">
        <v>38</v>
      </c>
      <c r="B471" t="s">
        <v>461</v>
      </c>
      <c r="C471" t="s">
        <v>443</v>
      </c>
      <c r="D471" t="s">
        <v>670</v>
      </c>
      <c r="E471" t="str">
        <f t="shared" si="7"/>
        <v>2104R3231</v>
      </c>
      <c r="F471" t="s">
        <v>683</v>
      </c>
      <c r="G471" t="s">
        <v>684</v>
      </c>
      <c r="H471" t="s">
        <v>672</v>
      </c>
      <c r="I471" t="s">
        <v>673</v>
      </c>
      <c r="J471" t="s">
        <v>1105</v>
      </c>
      <c r="K471">
        <v>252525252.53</v>
      </c>
      <c r="L471">
        <v>250000000</v>
      </c>
      <c r="M471">
        <v>2525252.5299999998</v>
      </c>
      <c r="N471">
        <v>0</v>
      </c>
      <c r="O471" t="s">
        <v>503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252525252.53</v>
      </c>
      <c r="AC471">
        <v>0</v>
      </c>
      <c r="AD471">
        <v>0</v>
      </c>
    </row>
    <row r="472" spans="1:30" x14ac:dyDescent="0.25">
      <c r="A472" t="s">
        <v>38</v>
      </c>
      <c r="B472" t="s">
        <v>461</v>
      </c>
      <c r="C472" t="s">
        <v>443</v>
      </c>
      <c r="D472" t="s">
        <v>670</v>
      </c>
      <c r="E472" t="str">
        <f t="shared" si="7"/>
        <v>210351350</v>
      </c>
      <c r="F472" t="s">
        <v>679</v>
      </c>
      <c r="G472" t="s">
        <v>680</v>
      </c>
      <c r="H472" t="s">
        <v>672</v>
      </c>
      <c r="I472" t="s">
        <v>673</v>
      </c>
      <c r="J472" t="s">
        <v>1106</v>
      </c>
      <c r="K472">
        <v>22516000</v>
      </c>
      <c r="L472">
        <v>22516000</v>
      </c>
      <c r="M472">
        <v>0</v>
      </c>
      <c r="N472">
        <v>0</v>
      </c>
      <c r="O472" t="s">
        <v>503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22641900</v>
      </c>
      <c r="AC472">
        <v>22383000</v>
      </c>
      <c r="AD472">
        <v>0</v>
      </c>
    </row>
    <row r="473" spans="1:30" x14ac:dyDescent="0.25">
      <c r="A473" t="s">
        <v>38</v>
      </c>
      <c r="B473" t="s">
        <v>461</v>
      </c>
      <c r="C473" t="s">
        <v>443</v>
      </c>
      <c r="D473" t="s">
        <v>670</v>
      </c>
      <c r="E473" t="str">
        <f t="shared" si="7"/>
        <v>210351340</v>
      </c>
      <c r="F473" t="s">
        <v>678</v>
      </c>
      <c r="G473" t="s">
        <v>1107</v>
      </c>
      <c r="H473" t="s">
        <v>672</v>
      </c>
      <c r="I473" t="s">
        <v>673</v>
      </c>
      <c r="J473" t="s">
        <v>1108</v>
      </c>
      <c r="K473">
        <v>13613700</v>
      </c>
      <c r="L473">
        <v>13613700</v>
      </c>
      <c r="M473">
        <v>0</v>
      </c>
      <c r="N473">
        <v>0</v>
      </c>
      <c r="O473" t="s">
        <v>503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13591700</v>
      </c>
      <c r="AC473">
        <v>13568700</v>
      </c>
      <c r="AD473">
        <v>0</v>
      </c>
    </row>
    <row r="474" spans="1:30" x14ac:dyDescent="0.25">
      <c r="A474" t="s">
        <v>38</v>
      </c>
      <c r="B474" t="s">
        <v>461</v>
      </c>
      <c r="C474" t="s">
        <v>443</v>
      </c>
      <c r="D474" t="s">
        <v>670</v>
      </c>
      <c r="E474" t="str">
        <f t="shared" si="7"/>
        <v>210351760</v>
      </c>
      <c r="F474" t="s">
        <v>681</v>
      </c>
      <c r="G474" t="s">
        <v>682</v>
      </c>
      <c r="H474" t="s">
        <v>672</v>
      </c>
      <c r="I474" t="s">
        <v>673</v>
      </c>
      <c r="J474" t="s">
        <v>1109</v>
      </c>
      <c r="K474">
        <v>49826200</v>
      </c>
      <c r="L474">
        <v>49826200</v>
      </c>
      <c r="M474">
        <v>0</v>
      </c>
      <c r="N474">
        <v>0</v>
      </c>
      <c r="O474" t="s">
        <v>503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55157700</v>
      </c>
      <c r="AC474">
        <v>55191500</v>
      </c>
      <c r="AD474">
        <v>0</v>
      </c>
    </row>
    <row r="475" spans="1:30" x14ac:dyDescent="0.25">
      <c r="A475" t="s">
        <v>685</v>
      </c>
      <c r="C475" t="s">
        <v>443</v>
      </c>
      <c r="D475" t="s">
        <v>686</v>
      </c>
      <c r="E475" t="str">
        <f t="shared" si="7"/>
        <v/>
      </c>
      <c r="K475">
        <v>1199045196.29</v>
      </c>
      <c r="L475">
        <v>260622700</v>
      </c>
      <c r="M475">
        <v>938422496.28999996</v>
      </c>
      <c r="N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473053271.72000003</v>
      </c>
      <c r="AC475">
        <v>467213036.36000001</v>
      </c>
      <c r="AD475">
        <v>0</v>
      </c>
    </row>
    <row r="476" spans="1:30" x14ac:dyDescent="0.25">
      <c r="A476" t="s">
        <v>38</v>
      </c>
      <c r="B476" t="s">
        <v>517</v>
      </c>
      <c r="C476" t="s">
        <v>443</v>
      </c>
      <c r="D476" t="s">
        <v>686</v>
      </c>
      <c r="E476" t="str">
        <f t="shared" si="7"/>
        <v/>
      </c>
      <c r="K476">
        <v>14009609.17</v>
      </c>
      <c r="L476">
        <v>4754967.3</v>
      </c>
      <c r="M476">
        <v>9254641.8699999992</v>
      </c>
      <c r="N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6800430.0700000003</v>
      </c>
      <c r="AC476">
        <v>6795433.2199999997</v>
      </c>
      <c r="AD476">
        <v>0</v>
      </c>
    </row>
    <row r="477" spans="1:30" x14ac:dyDescent="0.25">
      <c r="A477" t="s">
        <v>632</v>
      </c>
      <c r="B477" t="s">
        <v>517</v>
      </c>
      <c r="C477" t="s">
        <v>443</v>
      </c>
      <c r="D477" t="s">
        <v>686</v>
      </c>
      <c r="E477" t="str">
        <f t="shared" si="7"/>
        <v/>
      </c>
      <c r="K477">
        <v>14009609.17</v>
      </c>
      <c r="L477">
        <v>4754967.3</v>
      </c>
      <c r="M477">
        <v>9254641.8699999992</v>
      </c>
      <c r="N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6800430.0700000003</v>
      </c>
      <c r="AC477">
        <v>6795433.2199999997</v>
      </c>
      <c r="AD477">
        <v>0</v>
      </c>
    </row>
    <row r="478" spans="1:30" x14ac:dyDescent="0.25">
      <c r="A478" t="s">
        <v>632</v>
      </c>
      <c r="B478" t="s">
        <v>517</v>
      </c>
      <c r="C478" t="s">
        <v>443</v>
      </c>
      <c r="D478" t="s">
        <v>686</v>
      </c>
      <c r="E478" t="str">
        <f t="shared" si="7"/>
        <v>22011A820</v>
      </c>
      <c r="F478" t="s">
        <v>687</v>
      </c>
      <c r="G478" t="s">
        <v>688</v>
      </c>
      <c r="H478" t="s">
        <v>520</v>
      </c>
      <c r="I478" t="s">
        <v>453</v>
      </c>
      <c r="J478" t="s">
        <v>689</v>
      </c>
      <c r="K478">
        <v>4304817</v>
      </c>
      <c r="L478">
        <v>0</v>
      </c>
      <c r="M478">
        <v>4304817</v>
      </c>
      <c r="N478">
        <v>0</v>
      </c>
      <c r="O478" t="s">
        <v>451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</row>
    <row r="479" spans="1:30" x14ac:dyDescent="0.25">
      <c r="A479" t="s">
        <v>632</v>
      </c>
      <c r="B479" t="s">
        <v>517</v>
      </c>
      <c r="C479" t="s">
        <v>443</v>
      </c>
      <c r="D479" t="s">
        <v>686</v>
      </c>
      <c r="E479" t="str">
        <f t="shared" si="7"/>
        <v>210312940</v>
      </c>
      <c r="F479" t="s">
        <v>524</v>
      </c>
      <c r="G479" t="s">
        <v>1110</v>
      </c>
      <c r="H479" t="s">
        <v>520</v>
      </c>
      <c r="I479" t="s">
        <v>453</v>
      </c>
      <c r="J479" t="s">
        <v>1111</v>
      </c>
      <c r="K479">
        <v>3178607.3</v>
      </c>
      <c r="L479">
        <v>0</v>
      </c>
      <c r="M479">
        <v>3178607.3</v>
      </c>
      <c r="N479">
        <v>0</v>
      </c>
      <c r="O479" t="s">
        <v>451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</row>
    <row r="480" spans="1:30" x14ac:dyDescent="0.25">
      <c r="A480" t="s">
        <v>632</v>
      </c>
      <c r="B480" t="s">
        <v>517</v>
      </c>
      <c r="C480" t="s">
        <v>443</v>
      </c>
      <c r="D480" t="s">
        <v>686</v>
      </c>
      <c r="E480" t="str">
        <f t="shared" si="7"/>
        <v>2201R0820</v>
      </c>
      <c r="F480" t="s">
        <v>692</v>
      </c>
      <c r="G480" t="s">
        <v>688</v>
      </c>
      <c r="H480" t="s">
        <v>520</v>
      </c>
      <c r="I480" t="s">
        <v>453</v>
      </c>
      <c r="J480" t="s">
        <v>1112</v>
      </c>
      <c r="K480">
        <v>1434939</v>
      </c>
      <c r="L480">
        <v>1420589.61</v>
      </c>
      <c r="M480">
        <v>14349.39</v>
      </c>
      <c r="N480">
        <v>0</v>
      </c>
      <c r="O480" t="s">
        <v>503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1506785.95</v>
      </c>
      <c r="AC480">
        <v>1582020</v>
      </c>
      <c r="AD480">
        <v>0</v>
      </c>
    </row>
    <row r="481" spans="1:30" x14ac:dyDescent="0.25">
      <c r="A481" t="s">
        <v>632</v>
      </c>
      <c r="B481" t="s">
        <v>517</v>
      </c>
      <c r="C481" t="s">
        <v>443</v>
      </c>
      <c r="D481" t="s">
        <v>686</v>
      </c>
      <c r="E481" t="str">
        <f t="shared" si="7"/>
        <v>2103R4970</v>
      </c>
      <c r="F481" t="s">
        <v>690</v>
      </c>
      <c r="G481" t="s">
        <v>691</v>
      </c>
      <c r="H481" t="s">
        <v>584</v>
      </c>
      <c r="I481" t="s">
        <v>453</v>
      </c>
      <c r="J481" t="s">
        <v>1113</v>
      </c>
      <c r="K481">
        <v>5091245.87</v>
      </c>
      <c r="L481">
        <v>3334377.69</v>
      </c>
      <c r="M481">
        <v>1756868.18</v>
      </c>
      <c r="N481">
        <v>0</v>
      </c>
      <c r="O481" t="s">
        <v>503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5293644.12</v>
      </c>
      <c r="AC481">
        <v>5213413.22</v>
      </c>
      <c r="AD481">
        <v>0</v>
      </c>
    </row>
    <row r="482" spans="1:30" x14ac:dyDescent="0.25">
      <c r="A482" t="s">
        <v>38</v>
      </c>
      <c r="B482" t="s">
        <v>522</v>
      </c>
      <c r="C482" t="s">
        <v>443</v>
      </c>
      <c r="D482" t="s">
        <v>686</v>
      </c>
      <c r="E482" t="str">
        <f t="shared" si="7"/>
        <v/>
      </c>
      <c r="K482">
        <v>12003797.92</v>
      </c>
      <c r="L482">
        <v>3643508.07</v>
      </c>
      <c r="M482">
        <v>8360289.8499999996</v>
      </c>
      <c r="N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5035882.03</v>
      </c>
      <c r="AC482">
        <v>5057628.82</v>
      </c>
      <c r="AD482">
        <v>0</v>
      </c>
    </row>
    <row r="483" spans="1:30" x14ac:dyDescent="0.25">
      <c r="A483" t="s">
        <v>523</v>
      </c>
      <c r="B483" t="s">
        <v>522</v>
      </c>
      <c r="C483" t="s">
        <v>443</v>
      </c>
      <c r="D483" t="s">
        <v>686</v>
      </c>
      <c r="E483" t="str">
        <f t="shared" si="7"/>
        <v/>
      </c>
      <c r="K483">
        <v>12003797.92</v>
      </c>
      <c r="L483">
        <v>3643508.07</v>
      </c>
      <c r="M483">
        <v>8360289.8499999996</v>
      </c>
      <c r="N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5035882.03</v>
      </c>
      <c r="AC483">
        <v>5057628.82</v>
      </c>
      <c r="AD483">
        <v>0</v>
      </c>
    </row>
    <row r="484" spans="1:30" x14ac:dyDescent="0.25">
      <c r="A484" t="s">
        <v>523</v>
      </c>
      <c r="B484" t="s">
        <v>522</v>
      </c>
      <c r="C484" t="s">
        <v>443</v>
      </c>
      <c r="D484" t="s">
        <v>686</v>
      </c>
      <c r="E484" t="str">
        <f t="shared" si="7"/>
        <v>22011A820</v>
      </c>
      <c r="F484" t="s">
        <v>687</v>
      </c>
      <c r="G484" t="s">
        <v>688</v>
      </c>
      <c r="H484" t="s">
        <v>520</v>
      </c>
      <c r="I484" t="s">
        <v>453</v>
      </c>
      <c r="J484" t="s">
        <v>689</v>
      </c>
      <c r="K484">
        <v>7174695</v>
      </c>
      <c r="L484">
        <v>0</v>
      </c>
      <c r="M484">
        <v>7174695</v>
      </c>
      <c r="N484">
        <v>0</v>
      </c>
      <c r="O484" t="s">
        <v>451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</row>
    <row r="485" spans="1:30" x14ac:dyDescent="0.25">
      <c r="A485" t="s">
        <v>523</v>
      </c>
      <c r="B485" t="s">
        <v>522</v>
      </c>
      <c r="C485" t="s">
        <v>443</v>
      </c>
      <c r="D485" t="s">
        <v>686</v>
      </c>
      <c r="E485" t="str">
        <f t="shared" si="7"/>
        <v>2201R0820</v>
      </c>
      <c r="F485" t="s">
        <v>692</v>
      </c>
      <c r="G485" t="s">
        <v>688</v>
      </c>
      <c r="H485" t="s">
        <v>520</v>
      </c>
      <c r="I485" t="s">
        <v>453</v>
      </c>
      <c r="J485" t="s">
        <v>1112</v>
      </c>
      <c r="K485">
        <v>1434939</v>
      </c>
      <c r="L485">
        <v>1420589.61</v>
      </c>
      <c r="M485">
        <v>14349.39</v>
      </c>
      <c r="N485">
        <v>0</v>
      </c>
      <c r="O485" t="s">
        <v>503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1506785.95</v>
      </c>
      <c r="AC485">
        <v>1582020</v>
      </c>
      <c r="AD485">
        <v>0</v>
      </c>
    </row>
    <row r="486" spans="1:30" x14ac:dyDescent="0.25">
      <c r="A486" t="s">
        <v>523</v>
      </c>
      <c r="B486" t="s">
        <v>522</v>
      </c>
      <c r="C486" t="s">
        <v>443</v>
      </c>
      <c r="D486" t="s">
        <v>686</v>
      </c>
      <c r="E486" t="str">
        <f t="shared" si="7"/>
        <v>2103R4970</v>
      </c>
      <c r="F486" t="s">
        <v>690</v>
      </c>
      <c r="G486" t="s">
        <v>691</v>
      </c>
      <c r="H486" t="s">
        <v>584</v>
      </c>
      <c r="I486" t="s">
        <v>453</v>
      </c>
      <c r="J486" t="s">
        <v>1113</v>
      </c>
      <c r="K486">
        <v>3394163.92</v>
      </c>
      <c r="L486">
        <v>2222918.46</v>
      </c>
      <c r="M486">
        <v>1171245.46</v>
      </c>
      <c r="N486">
        <v>0</v>
      </c>
      <c r="O486" t="s">
        <v>503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3529096.08</v>
      </c>
      <c r="AC486">
        <v>3475608.82</v>
      </c>
      <c r="AD486">
        <v>0</v>
      </c>
    </row>
    <row r="487" spans="1:30" x14ac:dyDescent="0.25">
      <c r="A487" t="s">
        <v>38</v>
      </c>
      <c r="B487" t="s">
        <v>526</v>
      </c>
      <c r="C487" t="s">
        <v>443</v>
      </c>
      <c r="D487" t="s">
        <v>686</v>
      </c>
      <c r="E487" t="str">
        <f t="shared" si="7"/>
        <v/>
      </c>
      <c r="K487">
        <v>19813344.719999999</v>
      </c>
      <c r="L487">
        <v>3643508.07</v>
      </c>
      <c r="M487">
        <v>16169836.65</v>
      </c>
      <c r="N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5035882.03</v>
      </c>
      <c r="AC487">
        <v>5057628.82</v>
      </c>
      <c r="AD487">
        <v>0</v>
      </c>
    </row>
    <row r="488" spans="1:30" x14ac:dyDescent="0.25">
      <c r="A488" t="s">
        <v>587</v>
      </c>
      <c r="B488" t="s">
        <v>526</v>
      </c>
      <c r="C488" t="s">
        <v>443</v>
      </c>
      <c r="D488" t="s">
        <v>686</v>
      </c>
      <c r="E488" t="str">
        <f t="shared" si="7"/>
        <v/>
      </c>
      <c r="K488">
        <v>19813344.719999999</v>
      </c>
      <c r="L488">
        <v>3643508.07</v>
      </c>
      <c r="M488">
        <v>16169836.65</v>
      </c>
      <c r="N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5035882.03</v>
      </c>
      <c r="AC488">
        <v>5057628.82</v>
      </c>
      <c r="AD488">
        <v>0</v>
      </c>
    </row>
    <row r="489" spans="1:30" x14ac:dyDescent="0.25">
      <c r="A489" t="s">
        <v>587</v>
      </c>
      <c r="B489" t="s">
        <v>526</v>
      </c>
      <c r="C489" t="s">
        <v>443</v>
      </c>
      <c r="D489" t="s">
        <v>686</v>
      </c>
      <c r="E489" t="str">
        <f t="shared" si="7"/>
        <v>22011A820</v>
      </c>
      <c r="F489" t="s">
        <v>687</v>
      </c>
      <c r="G489" t="s">
        <v>688</v>
      </c>
      <c r="H489" t="s">
        <v>520</v>
      </c>
      <c r="I489" t="s">
        <v>453</v>
      </c>
      <c r="J489" t="s">
        <v>689</v>
      </c>
      <c r="K489">
        <v>5739756</v>
      </c>
      <c r="L489">
        <v>0</v>
      </c>
      <c r="M489">
        <v>5739756</v>
      </c>
      <c r="N489">
        <v>0</v>
      </c>
      <c r="O489" t="s">
        <v>451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</row>
    <row r="490" spans="1:30" x14ac:dyDescent="0.25">
      <c r="A490" t="s">
        <v>587</v>
      </c>
      <c r="B490" t="s">
        <v>526</v>
      </c>
      <c r="C490" t="s">
        <v>443</v>
      </c>
      <c r="D490" t="s">
        <v>686</v>
      </c>
      <c r="E490" t="str">
        <f t="shared" si="7"/>
        <v>210312940</v>
      </c>
      <c r="F490" t="s">
        <v>524</v>
      </c>
      <c r="G490" t="s">
        <v>1110</v>
      </c>
      <c r="H490" t="s">
        <v>520</v>
      </c>
      <c r="I490" t="s">
        <v>453</v>
      </c>
      <c r="J490" t="s">
        <v>1111</v>
      </c>
      <c r="K490">
        <v>9244485.8000000007</v>
      </c>
      <c r="L490">
        <v>0</v>
      </c>
      <c r="M490">
        <v>9244485.8000000007</v>
      </c>
      <c r="N490">
        <v>0</v>
      </c>
      <c r="O490" t="s">
        <v>451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</row>
    <row r="491" spans="1:30" x14ac:dyDescent="0.25">
      <c r="A491" t="s">
        <v>587</v>
      </c>
      <c r="B491" t="s">
        <v>526</v>
      </c>
      <c r="C491" t="s">
        <v>443</v>
      </c>
      <c r="D491" t="s">
        <v>686</v>
      </c>
      <c r="E491" t="str">
        <f t="shared" si="7"/>
        <v>2201R0820</v>
      </c>
      <c r="F491" t="s">
        <v>692</v>
      </c>
      <c r="G491" t="s">
        <v>688</v>
      </c>
      <c r="H491" t="s">
        <v>520</v>
      </c>
      <c r="I491" t="s">
        <v>453</v>
      </c>
      <c r="J491" t="s">
        <v>1112</v>
      </c>
      <c r="K491">
        <v>1434939</v>
      </c>
      <c r="L491">
        <v>1420589.61</v>
      </c>
      <c r="M491">
        <v>14349.39</v>
      </c>
      <c r="N491">
        <v>0</v>
      </c>
      <c r="O491" t="s">
        <v>503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1506785.95</v>
      </c>
      <c r="AC491">
        <v>1582020</v>
      </c>
      <c r="AD491">
        <v>0</v>
      </c>
    </row>
    <row r="492" spans="1:30" x14ac:dyDescent="0.25">
      <c r="A492" t="s">
        <v>587</v>
      </c>
      <c r="B492" t="s">
        <v>526</v>
      </c>
      <c r="C492" t="s">
        <v>443</v>
      </c>
      <c r="D492" t="s">
        <v>686</v>
      </c>
      <c r="E492" t="str">
        <f t="shared" si="7"/>
        <v>2103R4970</v>
      </c>
      <c r="F492" t="s">
        <v>690</v>
      </c>
      <c r="G492" t="s">
        <v>691</v>
      </c>
      <c r="H492" t="s">
        <v>584</v>
      </c>
      <c r="I492" t="s">
        <v>453</v>
      </c>
      <c r="J492" t="s">
        <v>1113</v>
      </c>
      <c r="K492">
        <v>3394163.92</v>
      </c>
      <c r="L492">
        <v>2222918.46</v>
      </c>
      <c r="M492">
        <v>1171245.46</v>
      </c>
      <c r="N492">
        <v>0</v>
      </c>
      <c r="O492" t="s">
        <v>503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3529096.08</v>
      </c>
      <c r="AC492">
        <v>3475608.82</v>
      </c>
      <c r="AD492">
        <v>0</v>
      </c>
    </row>
    <row r="493" spans="1:30" x14ac:dyDescent="0.25">
      <c r="A493" t="s">
        <v>38</v>
      </c>
      <c r="B493" t="s">
        <v>528</v>
      </c>
      <c r="C493" t="s">
        <v>443</v>
      </c>
      <c r="D493" t="s">
        <v>686</v>
      </c>
      <c r="E493" t="str">
        <f t="shared" si="7"/>
        <v/>
      </c>
      <c r="K493">
        <v>47630091.450000003</v>
      </c>
      <c r="L493">
        <v>14844189.109999999</v>
      </c>
      <c r="M493">
        <v>32785902.34</v>
      </c>
      <c r="N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24786774.050000001</v>
      </c>
      <c r="AC493">
        <v>30163323.359999999</v>
      </c>
      <c r="AD493">
        <v>0</v>
      </c>
    </row>
    <row r="494" spans="1:30" x14ac:dyDescent="0.25">
      <c r="A494" t="s">
        <v>529</v>
      </c>
      <c r="B494" t="s">
        <v>528</v>
      </c>
      <c r="C494" t="s">
        <v>443</v>
      </c>
      <c r="D494" t="s">
        <v>686</v>
      </c>
      <c r="E494" t="str">
        <f t="shared" si="7"/>
        <v/>
      </c>
      <c r="K494">
        <v>47630091.450000003</v>
      </c>
      <c r="L494">
        <v>14844189.109999999</v>
      </c>
      <c r="M494">
        <v>32785902.34</v>
      </c>
      <c r="N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24786774.050000001</v>
      </c>
      <c r="AC494">
        <v>30163323.359999999</v>
      </c>
      <c r="AD494">
        <v>0</v>
      </c>
    </row>
    <row r="495" spans="1:30" x14ac:dyDescent="0.25">
      <c r="A495" t="s">
        <v>529</v>
      </c>
      <c r="B495" t="s">
        <v>528</v>
      </c>
      <c r="C495" t="s">
        <v>443</v>
      </c>
      <c r="D495" t="s">
        <v>686</v>
      </c>
      <c r="E495" t="str">
        <f t="shared" si="7"/>
        <v>22011A820</v>
      </c>
      <c r="F495" t="s">
        <v>687</v>
      </c>
      <c r="G495" t="s">
        <v>688</v>
      </c>
      <c r="H495" t="s">
        <v>520</v>
      </c>
      <c r="I495" t="s">
        <v>453</v>
      </c>
      <c r="J495" t="s">
        <v>689</v>
      </c>
      <c r="K495">
        <v>18015785.280000001</v>
      </c>
      <c r="L495">
        <v>0</v>
      </c>
      <c r="M495">
        <v>18015785.280000001</v>
      </c>
      <c r="N495">
        <v>0</v>
      </c>
      <c r="O495" t="s">
        <v>451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</row>
    <row r="496" spans="1:30" x14ac:dyDescent="0.25">
      <c r="A496" t="s">
        <v>529</v>
      </c>
      <c r="B496" t="s">
        <v>528</v>
      </c>
      <c r="C496" t="s">
        <v>443</v>
      </c>
      <c r="D496" t="s">
        <v>686</v>
      </c>
      <c r="E496" t="str">
        <f t="shared" si="7"/>
        <v>210312940</v>
      </c>
      <c r="F496" t="s">
        <v>524</v>
      </c>
      <c r="G496" t="s">
        <v>1110</v>
      </c>
      <c r="H496" t="s">
        <v>520</v>
      </c>
      <c r="I496" t="s">
        <v>453</v>
      </c>
      <c r="J496" t="s">
        <v>1111</v>
      </c>
      <c r="K496">
        <v>8009568.5999999996</v>
      </c>
      <c r="L496">
        <v>0</v>
      </c>
      <c r="M496">
        <v>8009568.5999999996</v>
      </c>
      <c r="N496">
        <v>0</v>
      </c>
      <c r="O496" t="s">
        <v>451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5417220</v>
      </c>
      <c r="AD496">
        <v>0</v>
      </c>
    </row>
    <row r="497" spans="1:30" x14ac:dyDescent="0.25">
      <c r="A497" t="s">
        <v>529</v>
      </c>
      <c r="B497" t="s">
        <v>528</v>
      </c>
      <c r="C497" t="s">
        <v>443</v>
      </c>
      <c r="D497" t="s">
        <v>686</v>
      </c>
      <c r="E497" t="str">
        <f t="shared" si="7"/>
        <v>2201R0820</v>
      </c>
      <c r="F497" t="s">
        <v>692</v>
      </c>
      <c r="G497" t="s">
        <v>688</v>
      </c>
      <c r="H497" t="s">
        <v>520</v>
      </c>
      <c r="I497" t="s">
        <v>453</v>
      </c>
      <c r="J497" t="s">
        <v>1112</v>
      </c>
      <c r="K497">
        <v>2073360.72</v>
      </c>
      <c r="L497">
        <v>2052627.11</v>
      </c>
      <c r="M497">
        <v>20733.61</v>
      </c>
      <c r="N497">
        <v>0</v>
      </c>
      <c r="O497" t="s">
        <v>503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4478943.57</v>
      </c>
      <c r="AC497">
        <v>4746060</v>
      </c>
      <c r="AD497">
        <v>0</v>
      </c>
    </row>
    <row r="498" spans="1:30" x14ac:dyDescent="0.25">
      <c r="A498" t="s">
        <v>529</v>
      </c>
      <c r="B498" t="s">
        <v>528</v>
      </c>
      <c r="C498" t="s">
        <v>443</v>
      </c>
      <c r="D498" t="s">
        <v>686</v>
      </c>
      <c r="E498" t="str">
        <f t="shared" si="7"/>
        <v>2103R4970</v>
      </c>
      <c r="F498" t="s">
        <v>690</v>
      </c>
      <c r="G498" t="s">
        <v>691</v>
      </c>
      <c r="H498" t="s">
        <v>584</v>
      </c>
      <c r="I498" t="s">
        <v>453</v>
      </c>
      <c r="J498" t="s">
        <v>1113</v>
      </c>
      <c r="K498">
        <v>19531376.850000001</v>
      </c>
      <c r="L498">
        <v>12791562</v>
      </c>
      <c r="M498">
        <v>6739814.8499999996</v>
      </c>
      <c r="N498">
        <v>0</v>
      </c>
      <c r="O498" t="s">
        <v>503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20307830.48</v>
      </c>
      <c r="AC498">
        <v>20000043.359999999</v>
      </c>
      <c r="AD498">
        <v>0</v>
      </c>
    </row>
    <row r="499" spans="1:30" x14ac:dyDescent="0.25">
      <c r="A499" t="s">
        <v>38</v>
      </c>
      <c r="B499" t="s">
        <v>530</v>
      </c>
      <c r="C499" t="s">
        <v>443</v>
      </c>
      <c r="D499" t="s">
        <v>686</v>
      </c>
      <c r="E499" t="str">
        <f t="shared" si="7"/>
        <v/>
      </c>
      <c r="K499">
        <v>25786604.43</v>
      </c>
      <c r="L499">
        <v>5064097.68</v>
      </c>
      <c r="M499">
        <v>20722506.75</v>
      </c>
      <c r="N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7714578.2199999997</v>
      </c>
      <c r="AC499">
        <v>18212364.82</v>
      </c>
      <c r="AD499">
        <v>0</v>
      </c>
    </row>
    <row r="500" spans="1:30" x14ac:dyDescent="0.25">
      <c r="A500" t="s">
        <v>531</v>
      </c>
      <c r="B500" t="s">
        <v>530</v>
      </c>
      <c r="C500" t="s">
        <v>443</v>
      </c>
      <c r="D500" t="s">
        <v>686</v>
      </c>
      <c r="E500" t="str">
        <f t="shared" si="7"/>
        <v/>
      </c>
      <c r="K500">
        <v>25786604.43</v>
      </c>
      <c r="L500">
        <v>5064097.68</v>
      </c>
      <c r="M500">
        <v>20722506.75</v>
      </c>
      <c r="N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7714578.2199999997</v>
      </c>
      <c r="AC500">
        <v>18212364.82</v>
      </c>
      <c r="AD500">
        <v>0</v>
      </c>
    </row>
    <row r="501" spans="1:30" x14ac:dyDescent="0.25">
      <c r="A501" t="s">
        <v>531</v>
      </c>
      <c r="B501" t="s">
        <v>530</v>
      </c>
      <c r="C501" t="s">
        <v>443</v>
      </c>
      <c r="D501" t="s">
        <v>686</v>
      </c>
      <c r="E501" t="str">
        <f t="shared" si="7"/>
        <v>22011A820</v>
      </c>
      <c r="F501" t="s">
        <v>687</v>
      </c>
      <c r="G501" t="s">
        <v>688</v>
      </c>
      <c r="H501" t="s">
        <v>520</v>
      </c>
      <c r="I501" t="s">
        <v>453</v>
      </c>
      <c r="J501" t="s">
        <v>689</v>
      </c>
      <c r="K501">
        <v>4304817</v>
      </c>
      <c r="L501">
        <v>0</v>
      </c>
      <c r="M501">
        <v>4304817</v>
      </c>
      <c r="N501">
        <v>0</v>
      </c>
      <c r="O501" t="s">
        <v>451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</row>
    <row r="502" spans="1:30" x14ac:dyDescent="0.25">
      <c r="A502" t="s">
        <v>531</v>
      </c>
      <c r="B502" t="s">
        <v>530</v>
      </c>
      <c r="C502" t="s">
        <v>443</v>
      </c>
      <c r="D502" t="s">
        <v>686</v>
      </c>
      <c r="E502" t="str">
        <f t="shared" si="7"/>
        <v>210312940</v>
      </c>
      <c r="F502" t="s">
        <v>524</v>
      </c>
      <c r="G502" t="s">
        <v>1110</v>
      </c>
      <c r="H502" t="s">
        <v>520</v>
      </c>
      <c r="I502" t="s">
        <v>453</v>
      </c>
      <c r="J502" t="s">
        <v>1111</v>
      </c>
      <c r="K502">
        <v>15217745.51</v>
      </c>
      <c r="L502">
        <v>0</v>
      </c>
      <c r="M502">
        <v>15217745.51</v>
      </c>
      <c r="N502">
        <v>0</v>
      </c>
      <c r="O502" t="s">
        <v>451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2678696.19</v>
      </c>
      <c r="AC502">
        <v>13154736</v>
      </c>
      <c r="AD502">
        <v>0</v>
      </c>
    </row>
    <row r="503" spans="1:30" x14ac:dyDescent="0.25">
      <c r="A503" t="s">
        <v>531</v>
      </c>
      <c r="B503" t="s">
        <v>530</v>
      </c>
      <c r="C503" t="s">
        <v>443</v>
      </c>
      <c r="D503" t="s">
        <v>686</v>
      </c>
      <c r="E503" t="str">
        <f t="shared" si="7"/>
        <v>2201R0820</v>
      </c>
      <c r="F503" t="s">
        <v>692</v>
      </c>
      <c r="G503" t="s">
        <v>688</v>
      </c>
      <c r="H503" t="s">
        <v>520</v>
      </c>
      <c r="I503" t="s">
        <v>453</v>
      </c>
      <c r="J503" t="s">
        <v>1112</v>
      </c>
      <c r="K503">
        <v>2869878</v>
      </c>
      <c r="L503">
        <v>2841179.22</v>
      </c>
      <c r="M503">
        <v>28698.78</v>
      </c>
      <c r="N503">
        <v>0</v>
      </c>
      <c r="O503" t="s">
        <v>503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1506785.95</v>
      </c>
      <c r="AC503">
        <v>1582020</v>
      </c>
      <c r="AD503">
        <v>0</v>
      </c>
    </row>
    <row r="504" spans="1:30" x14ac:dyDescent="0.25">
      <c r="A504" t="s">
        <v>531</v>
      </c>
      <c r="B504" t="s">
        <v>530</v>
      </c>
      <c r="C504" t="s">
        <v>443</v>
      </c>
      <c r="D504" t="s">
        <v>686</v>
      </c>
      <c r="E504" t="str">
        <f t="shared" si="7"/>
        <v>2103R4970</v>
      </c>
      <c r="F504" t="s">
        <v>690</v>
      </c>
      <c r="G504" t="s">
        <v>691</v>
      </c>
      <c r="H504" t="s">
        <v>584</v>
      </c>
      <c r="I504" t="s">
        <v>453</v>
      </c>
      <c r="J504" t="s">
        <v>1113</v>
      </c>
      <c r="K504">
        <v>3394163.92</v>
      </c>
      <c r="L504">
        <v>2222918.46</v>
      </c>
      <c r="M504">
        <v>1171245.46</v>
      </c>
      <c r="N504">
        <v>0</v>
      </c>
      <c r="O504" t="s">
        <v>503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3529096.08</v>
      </c>
      <c r="AC504">
        <v>3475608.82</v>
      </c>
      <c r="AD504">
        <v>0</v>
      </c>
    </row>
    <row r="505" spans="1:30" x14ac:dyDescent="0.25">
      <c r="A505" t="s">
        <v>38</v>
      </c>
      <c r="B505" t="s">
        <v>532</v>
      </c>
      <c r="C505" t="s">
        <v>443</v>
      </c>
      <c r="D505" t="s">
        <v>686</v>
      </c>
      <c r="E505" t="str">
        <f t="shared" si="7"/>
        <v/>
      </c>
      <c r="K505">
        <v>24310731.870000001</v>
      </c>
      <c r="L505">
        <v>9016736.1300000008</v>
      </c>
      <c r="M505">
        <v>15293995.74</v>
      </c>
      <c r="N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8307116.0199999996</v>
      </c>
      <c r="AC505">
        <v>8377453.2199999997</v>
      </c>
      <c r="AD505">
        <v>0</v>
      </c>
    </row>
    <row r="506" spans="1:30" x14ac:dyDescent="0.25">
      <c r="A506" t="s">
        <v>646</v>
      </c>
      <c r="B506" t="s">
        <v>532</v>
      </c>
      <c r="C506" t="s">
        <v>443</v>
      </c>
      <c r="D506" t="s">
        <v>686</v>
      </c>
      <c r="E506" t="str">
        <f t="shared" si="7"/>
        <v/>
      </c>
      <c r="K506">
        <v>24310731.870000001</v>
      </c>
      <c r="L506">
        <v>9016736.1300000008</v>
      </c>
      <c r="M506">
        <v>15293995.74</v>
      </c>
      <c r="N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8307116.0199999996</v>
      </c>
      <c r="AC506">
        <v>8377453.2199999997</v>
      </c>
      <c r="AD506">
        <v>0</v>
      </c>
    </row>
    <row r="507" spans="1:30" x14ac:dyDescent="0.25">
      <c r="A507" t="s">
        <v>646</v>
      </c>
      <c r="B507" t="s">
        <v>532</v>
      </c>
      <c r="C507" t="s">
        <v>443</v>
      </c>
      <c r="D507" t="s">
        <v>686</v>
      </c>
      <c r="E507" t="str">
        <f t="shared" si="7"/>
        <v>22011A820</v>
      </c>
      <c r="F507" t="s">
        <v>687</v>
      </c>
      <c r="G507" t="s">
        <v>688</v>
      </c>
      <c r="H507" t="s">
        <v>520</v>
      </c>
      <c r="I507" t="s">
        <v>453</v>
      </c>
      <c r="J507" t="s">
        <v>689</v>
      </c>
      <c r="K507">
        <v>7174695</v>
      </c>
      <c r="L507">
        <v>0</v>
      </c>
      <c r="M507">
        <v>7174695</v>
      </c>
      <c r="N507">
        <v>0</v>
      </c>
      <c r="O507" t="s">
        <v>451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</row>
    <row r="508" spans="1:30" x14ac:dyDescent="0.25">
      <c r="A508" t="s">
        <v>646</v>
      </c>
      <c r="B508" t="s">
        <v>532</v>
      </c>
      <c r="C508" t="s">
        <v>443</v>
      </c>
      <c r="D508" t="s">
        <v>686</v>
      </c>
      <c r="E508" t="str">
        <f t="shared" si="7"/>
        <v>210312940</v>
      </c>
      <c r="F508" t="s">
        <v>524</v>
      </c>
      <c r="G508" t="s">
        <v>1110</v>
      </c>
      <c r="H508" t="s">
        <v>520</v>
      </c>
      <c r="I508" t="s">
        <v>453</v>
      </c>
      <c r="J508" t="s">
        <v>1111</v>
      </c>
      <c r="K508">
        <v>6305035</v>
      </c>
      <c r="L508">
        <v>0</v>
      </c>
      <c r="M508">
        <v>6305035</v>
      </c>
      <c r="N508">
        <v>0</v>
      </c>
      <c r="O508" t="s">
        <v>451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</row>
    <row r="509" spans="1:30" x14ac:dyDescent="0.25">
      <c r="A509" t="s">
        <v>646</v>
      </c>
      <c r="B509" t="s">
        <v>532</v>
      </c>
      <c r="C509" t="s">
        <v>443</v>
      </c>
      <c r="D509" t="s">
        <v>686</v>
      </c>
      <c r="E509" t="str">
        <f t="shared" si="7"/>
        <v>2201R0820</v>
      </c>
      <c r="F509" t="s">
        <v>692</v>
      </c>
      <c r="G509" t="s">
        <v>688</v>
      </c>
      <c r="H509" t="s">
        <v>520</v>
      </c>
      <c r="I509" t="s">
        <v>453</v>
      </c>
      <c r="J509" t="s">
        <v>1112</v>
      </c>
      <c r="K509">
        <v>5739756</v>
      </c>
      <c r="L509">
        <v>5682358.4400000004</v>
      </c>
      <c r="M509">
        <v>57397.56</v>
      </c>
      <c r="N509">
        <v>0</v>
      </c>
      <c r="O509" t="s">
        <v>503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3013471.9</v>
      </c>
      <c r="AC509">
        <v>3164040</v>
      </c>
      <c r="AD509">
        <v>0</v>
      </c>
    </row>
    <row r="510" spans="1:30" x14ac:dyDescent="0.25">
      <c r="A510" t="s">
        <v>646</v>
      </c>
      <c r="B510" t="s">
        <v>532</v>
      </c>
      <c r="C510" t="s">
        <v>443</v>
      </c>
      <c r="D510" t="s">
        <v>686</v>
      </c>
      <c r="E510" t="str">
        <f t="shared" si="7"/>
        <v>2103R4970</v>
      </c>
      <c r="F510" t="s">
        <v>690</v>
      </c>
      <c r="G510" t="s">
        <v>691</v>
      </c>
      <c r="H510" t="s">
        <v>584</v>
      </c>
      <c r="I510" t="s">
        <v>453</v>
      </c>
      <c r="J510" t="s">
        <v>1113</v>
      </c>
      <c r="K510">
        <v>5091245.87</v>
      </c>
      <c r="L510">
        <v>3334377.69</v>
      </c>
      <c r="M510">
        <v>1756868.18</v>
      </c>
      <c r="N510">
        <v>0</v>
      </c>
      <c r="O510" t="s">
        <v>503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5293644.12</v>
      </c>
      <c r="AC510">
        <v>5213413.22</v>
      </c>
      <c r="AD510">
        <v>0</v>
      </c>
    </row>
    <row r="511" spans="1:30" x14ac:dyDescent="0.25">
      <c r="A511" t="s">
        <v>38</v>
      </c>
      <c r="B511" t="s">
        <v>588</v>
      </c>
      <c r="C511" t="s">
        <v>443</v>
      </c>
      <c r="D511" t="s">
        <v>686</v>
      </c>
      <c r="E511" t="str">
        <f t="shared" si="7"/>
        <v/>
      </c>
      <c r="K511">
        <v>13905929.41</v>
      </c>
      <c r="L511">
        <v>7713816.4900000002</v>
      </c>
      <c r="M511">
        <v>6192112.9199999999</v>
      </c>
      <c r="N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9242564.5600000005</v>
      </c>
      <c r="AC511">
        <v>9200554.5199999996</v>
      </c>
      <c r="AD511">
        <v>0</v>
      </c>
    </row>
    <row r="512" spans="1:30" x14ac:dyDescent="0.25">
      <c r="A512" t="s">
        <v>977</v>
      </c>
      <c r="B512" t="s">
        <v>588</v>
      </c>
      <c r="C512" t="s">
        <v>443</v>
      </c>
      <c r="D512" t="s">
        <v>686</v>
      </c>
      <c r="E512" t="str">
        <f t="shared" si="7"/>
        <v/>
      </c>
      <c r="K512">
        <v>13905929.41</v>
      </c>
      <c r="L512">
        <v>7713816.4900000002</v>
      </c>
      <c r="M512">
        <v>6192112.9199999999</v>
      </c>
      <c r="N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9242564.5600000005</v>
      </c>
      <c r="AC512">
        <v>9200554.5199999996</v>
      </c>
      <c r="AD512">
        <v>0</v>
      </c>
    </row>
    <row r="513" spans="1:30" x14ac:dyDescent="0.25">
      <c r="A513" t="s">
        <v>977</v>
      </c>
      <c r="B513" t="s">
        <v>588</v>
      </c>
      <c r="C513" t="s">
        <v>443</v>
      </c>
      <c r="D513" t="s">
        <v>686</v>
      </c>
      <c r="E513" t="str">
        <f t="shared" si="7"/>
        <v>22011A820</v>
      </c>
      <c r="F513" t="s">
        <v>687</v>
      </c>
      <c r="G513" t="s">
        <v>688</v>
      </c>
      <c r="H513" t="s">
        <v>520</v>
      </c>
      <c r="I513" t="s">
        <v>453</v>
      </c>
      <c r="J513" t="s">
        <v>689</v>
      </c>
      <c r="K513">
        <v>1434939</v>
      </c>
      <c r="L513">
        <v>0</v>
      </c>
      <c r="M513">
        <v>1434939</v>
      </c>
      <c r="N513">
        <v>0</v>
      </c>
      <c r="O513" t="s">
        <v>451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</row>
    <row r="514" spans="1:30" x14ac:dyDescent="0.25">
      <c r="A514" t="s">
        <v>977</v>
      </c>
      <c r="B514" t="s">
        <v>588</v>
      </c>
      <c r="C514" t="s">
        <v>443</v>
      </c>
      <c r="D514" t="s">
        <v>686</v>
      </c>
      <c r="E514" t="str">
        <f t="shared" si="7"/>
        <v>210312940</v>
      </c>
      <c r="F514" t="s">
        <v>524</v>
      </c>
      <c r="G514" t="s">
        <v>1110</v>
      </c>
      <c r="H514" t="s">
        <v>520</v>
      </c>
      <c r="I514" t="s">
        <v>453</v>
      </c>
      <c r="J514" t="s">
        <v>1111</v>
      </c>
      <c r="K514">
        <v>2161105.1</v>
      </c>
      <c r="L514">
        <v>0</v>
      </c>
      <c r="M514">
        <v>2161105.1</v>
      </c>
      <c r="N514">
        <v>0</v>
      </c>
      <c r="O514" t="s">
        <v>451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</row>
    <row r="515" spans="1:30" x14ac:dyDescent="0.25">
      <c r="A515" t="s">
        <v>977</v>
      </c>
      <c r="B515" t="s">
        <v>588</v>
      </c>
      <c r="C515" t="s">
        <v>443</v>
      </c>
      <c r="D515" t="s">
        <v>686</v>
      </c>
      <c r="E515" t="str">
        <f t="shared" si="7"/>
        <v>2201R0820</v>
      </c>
      <c r="F515" t="s">
        <v>692</v>
      </c>
      <c r="G515" t="s">
        <v>688</v>
      </c>
      <c r="H515" t="s">
        <v>520</v>
      </c>
      <c r="I515" t="s">
        <v>453</v>
      </c>
      <c r="J515" t="s">
        <v>1112</v>
      </c>
      <c r="K515">
        <v>2869878</v>
      </c>
      <c r="L515">
        <v>2841179.22</v>
      </c>
      <c r="M515">
        <v>28698.78</v>
      </c>
      <c r="N515">
        <v>0</v>
      </c>
      <c r="O515" t="s">
        <v>503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1506785.95</v>
      </c>
      <c r="AC515">
        <v>1582020</v>
      </c>
      <c r="AD515">
        <v>0</v>
      </c>
    </row>
    <row r="516" spans="1:30" x14ac:dyDescent="0.25">
      <c r="A516" t="s">
        <v>977</v>
      </c>
      <c r="B516" t="s">
        <v>588</v>
      </c>
      <c r="C516" t="s">
        <v>443</v>
      </c>
      <c r="D516" t="s">
        <v>686</v>
      </c>
      <c r="E516" t="str">
        <f t="shared" si="7"/>
        <v>2103R4970</v>
      </c>
      <c r="F516" t="s">
        <v>690</v>
      </c>
      <c r="G516" t="s">
        <v>691</v>
      </c>
      <c r="H516" t="s">
        <v>584</v>
      </c>
      <c r="I516" t="s">
        <v>453</v>
      </c>
      <c r="J516" t="s">
        <v>1113</v>
      </c>
      <c r="K516">
        <v>7440007.3099999996</v>
      </c>
      <c r="L516">
        <v>4872637.2699999996</v>
      </c>
      <c r="M516">
        <v>2567370.04</v>
      </c>
      <c r="N516">
        <v>0</v>
      </c>
      <c r="O516" t="s">
        <v>503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7735778.6100000003</v>
      </c>
      <c r="AC516">
        <v>7618534.5199999996</v>
      </c>
      <c r="AD516">
        <v>0</v>
      </c>
    </row>
    <row r="517" spans="1:30" x14ac:dyDescent="0.25">
      <c r="A517" t="s">
        <v>38</v>
      </c>
      <c r="B517" t="s">
        <v>590</v>
      </c>
      <c r="C517" t="s">
        <v>443</v>
      </c>
      <c r="D517" t="s">
        <v>686</v>
      </c>
      <c r="E517" t="str">
        <f t="shared" si="7"/>
        <v/>
      </c>
      <c r="K517">
        <v>15563392.810000001</v>
      </c>
      <c r="L517">
        <v>4488217.09</v>
      </c>
      <c r="M517">
        <v>11075175.720000001</v>
      </c>
      <c r="N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6376938.54</v>
      </c>
      <c r="AC517">
        <v>6378360.1600000001</v>
      </c>
      <c r="AD517">
        <v>0</v>
      </c>
    </row>
    <row r="518" spans="1:30" x14ac:dyDescent="0.25">
      <c r="A518" t="s">
        <v>591</v>
      </c>
      <c r="B518" t="s">
        <v>590</v>
      </c>
      <c r="C518" t="s">
        <v>443</v>
      </c>
      <c r="D518" t="s">
        <v>686</v>
      </c>
      <c r="E518" t="str">
        <f t="shared" si="7"/>
        <v/>
      </c>
      <c r="K518">
        <v>15563392.810000001</v>
      </c>
      <c r="L518">
        <v>4488217.09</v>
      </c>
      <c r="M518">
        <v>11075175.720000001</v>
      </c>
      <c r="N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6376938.54</v>
      </c>
      <c r="AC518">
        <v>6378360.1600000001</v>
      </c>
      <c r="AD518">
        <v>0</v>
      </c>
    </row>
    <row r="519" spans="1:30" x14ac:dyDescent="0.25">
      <c r="A519" t="s">
        <v>591</v>
      </c>
      <c r="B519" t="s">
        <v>590</v>
      </c>
      <c r="C519" t="s">
        <v>443</v>
      </c>
      <c r="D519" t="s">
        <v>686</v>
      </c>
      <c r="E519" t="str">
        <f t="shared" si="7"/>
        <v>22011A820</v>
      </c>
      <c r="F519" t="s">
        <v>687</v>
      </c>
      <c r="G519" t="s">
        <v>688</v>
      </c>
      <c r="H519" t="s">
        <v>520</v>
      </c>
      <c r="I519" t="s">
        <v>453</v>
      </c>
      <c r="J519" t="s">
        <v>689</v>
      </c>
      <c r="K519">
        <v>2869878</v>
      </c>
      <c r="L519">
        <v>0</v>
      </c>
      <c r="M519">
        <v>2869878</v>
      </c>
      <c r="N519">
        <v>0</v>
      </c>
      <c r="O519" t="s">
        <v>451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</row>
    <row r="520" spans="1:30" x14ac:dyDescent="0.25">
      <c r="A520" t="s">
        <v>591</v>
      </c>
      <c r="B520" t="s">
        <v>590</v>
      </c>
      <c r="C520" t="s">
        <v>443</v>
      </c>
      <c r="D520" t="s">
        <v>686</v>
      </c>
      <c r="E520" t="str">
        <f t="shared" si="7"/>
        <v>210312940</v>
      </c>
      <c r="F520" t="s">
        <v>524</v>
      </c>
      <c r="G520" t="s">
        <v>1110</v>
      </c>
      <c r="H520" t="s">
        <v>520</v>
      </c>
      <c r="I520" t="s">
        <v>453</v>
      </c>
      <c r="J520" t="s">
        <v>1111</v>
      </c>
      <c r="K520">
        <v>6574629.5999999996</v>
      </c>
      <c r="L520">
        <v>0</v>
      </c>
      <c r="M520">
        <v>6574629.5999999996</v>
      </c>
      <c r="N520">
        <v>0</v>
      </c>
      <c r="O520" t="s">
        <v>451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</row>
    <row r="521" spans="1:30" x14ac:dyDescent="0.25">
      <c r="A521" t="s">
        <v>591</v>
      </c>
      <c r="B521" t="s">
        <v>590</v>
      </c>
      <c r="C521" t="s">
        <v>443</v>
      </c>
      <c r="D521" t="s">
        <v>686</v>
      </c>
      <c r="E521" t="str">
        <f t="shared" si="7"/>
        <v>2201R0820</v>
      </c>
      <c r="F521" t="s">
        <v>692</v>
      </c>
      <c r="G521" t="s">
        <v>688</v>
      </c>
      <c r="H521" t="s">
        <v>520</v>
      </c>
      <c r="I521" t="s">
        <v>453</v>
      </c>
      <c r="J521" t="s">
        <v>1112</v>
      </c>
      <c r="K521">
        <v>1434939</v>
      </c>
      <c r="L521">
        <v>1420589.61</v>
      </c>
      <c r="M521">
        <v>14349.39</v>
      </c>
      <c r="N521">
        <v>0</v>
      </c>
      <c r="O521" t="s">
        <v>503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1506785.95</v>
      </c>
      <c r="AC521">
        <v>1582020</v>
      </c>
      <c r="AD521">
        <v>0</v>
      </c>
    </row>
    <row r="522" spans="1:30" x14ac:dyDescent="0.25">
      <c r="A522" t="s">
        <v>591</v>
      </c>
      <c r="B522" t="s">
        <v>590</v>
      </c>
      <c r="C522" t="s">
        <v>443</v>
      </c>
      <c r="D522" t="s">
        <v>686</v>
      </c>
      <c r="E522" t="str">
        <f t="shared" si="7"/>
        <v>2103R4970</v>
      </c>
      <c r="F522" t="s">
        <v>690</v>
      </c>
      <c r="G522" t="s">
        <v>691</v>
      </c>
      <c r="H522" t="s">
        <v>584</v>
      </c>
      <c r="I522" t="s">
        <v>453</v>
      </c>
      <c r="J522" t="s">
        <v>1113</v>
      </c>
      <c r="K522">
        <v>4683946.21</v>
      </c>
      <c r="L522">
        <v>3067627.48</v>
      </c>
      <c r="M522">
        <v>1616318.73</v>
      </c>
      <c r="N522">
        <v>0</v>
      </c>
      <c r="O522" t="s">
        <v>503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4870152.59</v>
      </c>
      <c r="AC522">
        <v>4796340.16</v>
      </c>
      <c r="AD522">
        <v>0</v>
      </c>
    </row>
    <row r="523" spans="1:30" x14ac:dyDescent="0.25">
      <c r="A523" t="s">
        <v>38</v>
      </c>
      <c r="B523" t="s">
        <v>533</v>
      </c>
      <c r="C523" t="s">
        <v>443</v>
      </c>
      <c r="D523" t="s">
        <v>686</v>
      </c>
      <c r="E523" t="str">
        <f t="shared" ref="E523:E586" si="8">MID(F523,2,666)</f>
        <v/>
      </c>
      <c r="K523">
        <v>7466031.0999999996</v>
      </c>
      <c r="L523">
        <v>1420589.61</v>
      </c>
      <c r="M523">
        <v>6045441.4900000002</v>
      </c>
      <c r="N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1506685.95</v>
      </c>
      <c r="AC523">
        <v>5067258</v>
      </c>
      <c r="AD523">
        <v>0</v>
      </c>
    </row>
    <row r="524" spans="1:30" x14ac:dyDescent="0.25">
      <c r="A524" t="s">
        <v>566</v>
      </c>
      <c r="B524" t="s">
        <v>533</v>
      </c>
      <c r="C524" t="s">
        <v>443</v>
      </c>
      <c r="D524" t="s">
        <v>686</v>
      </c>
      <c r="E524" t="str">
        <f t="shared" si="8"/>
        <v/>
      </c>
      <c r="K524">
        <v>7466031.0999999996</v>
      </c>
      <c r="L524">
        <v>1420589.61</v>
      </c>
      <c r="M524">
        <v>6045441.4900000002</v>
      </c>
      <c r="N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1506685.95</v>
      </c>
      <c r="AC524">
        <v>5067258</v>
      </c>
      <c r="AD524">
        <v>0</v>
      </c>
    </row>
    <row r="525" spans="1:30" x14ac:dyDescent="0.25">
      <c r="A525" t="s">
        <v>566</v>
      </c>
      <c r="B525" t="s">
        <v>533</v>
      </c>
      <c r="C525" t="s">
        <v>443</v>
      </c>
      <c r="D525" t="s">
        <v>686</v>
      </c>
      <c r="E525" t="str">
        <f t="shared" si="8"/>
        <v>22011A820</v>
      </c>
      <c r="F525" t="s">
        <v>687</v>
      </c>
      <c r="G525" t="s">
        <v>688</v>
      </c>
      <c r="H525" t="s">
        <v>520</v>
      </c>
      <c r="I525" t="s">
        <v>453</v>
      </c>
      <c r="J525" t="s">
        <v>689</v>
      </c>
      <c r="K525">
        <v>2869878</v>
      </c>
      <c r="L525">
        <v>0</v>
      </c>
      <c r="M525">
        <v>2869878</v>
      </c>
      <c r="N525">
        <v>0</v>
      </c>
      <c r="O525" t="s">
        <v>451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</row>
    <row r="526" spans="1:30" x14ac:dyDescent="0.25">
      <c r="A526" t="s">
        <v>566</v>
      </c>
      <c r="B526" t="s">
        <v>533</v>
      </c>
      <c r="C526" t="s">
        <v>443</v>
      </c>
      <c r="D526" t="s">
        <v>686</v>
      </c>
      <c r="E526" t="str">
        <f t="shared" si="8"/>
        <v>210312940</v>
      </c>
      <c r="F526" t="s">
        <v>524</v>
      </c>
      <c r="G526" t="s">
        <v>1110</v>
      </c>
      <c r="H526" t="s">
        <v>520</v>
      </c>
      <c r="I526" t="s">
        <v>453</v>
      </c>
      <c r="J526" t="s">
        <v>1111</v>
      </c>
      <c r="K526">
        <v>3161214.1</v>
      </c>
      <c r="L526">
        <v>0</v>
      </c>
      <c r="M526">
        <v>3161214.1</v>
      </c>
      <c r="N526">
        <v>0</v>
      </c>
      <c r="O526" t="s">
        <v>451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3485238</v>
      </c>
      <c r="AD526">
        <v>0</v>
      </c>
    </row>
    <row r="527" spans="1:30" x14ac:dyDescent="0.25">
      <c r="A527" t="s">
        <v>566</v>
      </c>
      <c r="B527" t="s">
        <v>533</v>
      </c>
      <c r="C527" t="s">
        <v>443</v>
      </c>
      <c r="D527" t="s">
        <v>686</v>
      </c>
      <c r="E527" t="str">
        <f t="shared" si="8"/>
        <v>2201R0820</v>
      </c>
      <c r="F527" t="s">
        <v>692</v>
      </c>
      <c r="G527" t="s">
        <v>688</v>
      </c>
      <c r="H527" t="s">
        <v>520</v>
      </c>
      <c r="I527" t="s">
        <v>453</v>
      </c>
      <c r="J527" t="s">
        <v>1112</v>
      </c>
      <c r="K527">
        <v>1434939</v>
      </c>
      <c r="L527">
        <v>1420589.61</v>
      </c>
      <c r="M527">
        <v>14349.39</v>
      </c>
      <c r="N527">
        <v>0</v>
      </c>
      <c r="O527" t="s">
        <v>503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1506685.95</v>
      </c>
      <c r="AC527">
        <v>1582020</v>
      </c>
      <c r="AD527">
        <v>0</v>
      </c>
    </row>
    <row r="528" spans="1:30" x14ac:dyDescent="0.25">
      <c r="A528" t="s">
        <v>38</v>
      </c>
      <c r="B528" t="s">
        <v>534</v>
      </c>
      <c r="C528" t="s">
        <v>443</v>
      </c>
      <c r="D528" t="s">
        <v>686</v>
      </c>
      <c r="E528" t="str">
        <f t="shared" si="8"/>
        <v/>
      </c>
      <c r="K528">
        <v>13130546.84</v>
      </c>
      <c r="L528">
        <v>6282846.2999999998</v>
      </c>
      <c r="M528">
        <v>6847700.54</v>
      </c>
      <c r="N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6222126.0599999996</v>
      </c>
      <c r="AC528">
        <v>6324063.5300000003</v>
      </c>
      <c r="AD528">
        <v>0</v>
      </c>
    </row>
    <row r="529" spans="1:30" x14ac:dyDescent="0.25">
      <c r="A529" t="s">
        <v>535</v>
      </c>
      <c r="B529" t="s">
        <v>534</v>
      </c>
      <c r="C529" t="s">
        <v>443</v>
      </c>
      <c r="D529" t="s">
        <v>686</v>
      </c>
      <c r="E529" t="str">
        <f t="shared" si="8"/>
        <v/>
      </c>
      <c r="K529">
        <v>13130546.84</v>
      </c>
      <c r="L529">
        <v>6282846.2999999998</v>
      </c>
      <c r="M529">
        <v>6847700.54</v>
      </c>
      <c r="N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6222126.0599999996</v>
      </c>
      <c r="AC529">
        <v>6324063.5300000003</v>
      </c>
      <c r="AD529">
        <v>0</v>
      </c>
    </row>
    <row r="530" spans="1:30" x14ac:dyDescent="0.25">
      <c r="A530" t="s">
        <v>535</v>
      </c>
      <c r="B530" t="s">
        <v>534</v>
      </c>
      <c r="C530" t="s">
        <v>443</v>
      </c>
      <c r="D530" t="s">
        <v>686</v>
      </c>
      <c r="E530" t="str">
        <f t="shared" si="8"/>
        <v>22011A820</v>
      </c>
      <c r="F530" t="s">
        <v>687</v>
      </c>
      <c r="G530" t="s">
        <v>688</v>
      </c>
      <c r="H530" t="s">
        <v>520</v>
      </c>
      <c r="I530" t="s">
        <v>453</v>
      </c>
      <c r="J530" t="s">
        <v>689</v>
      </c>
      <c r="K530">
        <v>5739756</v>
      </c>
      <c r="L530">
        <v>0</v>
      </c>
      <c r="M530">
        <v>5739756</v>
      </c>
      <c r="N530">
        <v>0</v>
      </c>
      <c r="O530" t="s">
        <v>451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</row>
    <row r="531" spans="1:30" x14ac:dyDescent="0.25">
      <c r="A531" t="s">
        <v>535</v>
      </c>
      <c r="B531" t="s">
        <v>534</v>
      </c>
      <c r="C531" t="s">
        <v>443</v>
      </c>
      <c r="D531" t="s">
        <v>686</v>
      </c>
      <c r="E531" t="str">
        <f t="shared" si="8"/>
        <v>2201R0820</v>
      </c>
      <c r="F531" t="s">
        <v>692</v>
      </c>
      <c r="G531" t="s">
        <v>688</v>
      </c>
      <c r="H531" t="s">
        <v>520</v>
      </c>
      <c r="I531" t="s">
        <v>453</v>
      </c>
      <c r="J531" t="s">
        <v>1112</v>
      </c>
      <c r="K531">
        <v>4304817</v>
      </c>
      <c r="L531">
        <v>4261768.83</v>
      </c>
      <c r="M531">
        <v>43048.17</v>
      </c>
      <c r="N531">
        <v>0</v>
      </c>
      <c r="O531" t="s">
        <v>503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3013471.9</v>
      </c>
      <c r="AC531">
        <v>3164040</v>
      </c>
      <c r="AD531">
        <v>0</v>
      </c>
    </row>
    <row r="532" spans="1:30" x14ac:dyDescent="0.25">
      <c r="A532" t="s">
        <v>535</v>
      </c>
      <c r="B532" t="s">
        <v>534</v>
      </c>
      <c r="C532" t="s">
        <v>443</v>
      </c>
      <c r="D532" t="s">
        <v>686</v>
      </c>
      <c r="E532" t="str">
        <f t="shared" si="8"/>
        <v>2103R4970</v>
      </c>
      <c r="F532" t="s">
        <v>690</v>
      </c>
      <c r="G532" t="s">
        <v>691</v>
      </c>
      <c r="H532" t="s">
        <v>584</v>
      </c>
      <c r="I532" t="s">
        <v>453</v>
      </c>
      <c r="J532" t="s">
        <v>1113</v>
      </c>
      <c r="K532">
        <v>3085973.84</v>
      </c>
      <c r="L532">
        <v>2021077.47</v>
      </c>
      <c r="M532">
        <v>1064896.3700000001</v>
      </c>
      <c r="N532">
        <v>0</v>
      </c>
      <c r="O532" t="s">
        <v>503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3208654.16</v>
      </c>
      <c r="AC532">
        <v>3160023.53</v>
      </c>
      <c r="AD532">
        <v>0</v>
      </c>
    </row>
    <row r="533" spans="1:30" x14ac:dyDescent="0.25">
      <c r="A533" t="s">
        <v>38</v>
      </c>
      <c r="B533" t="s">
        <v>536</v>
      </c>
      <c r="C533" t="s">
        <v>443</v>
      </c>
      <c r="D533" t="s">
        <v>686</v>
      </c>
      <c r="E533" t="str">
        <f t="shared" si="8"/>
        <v/>
      </c>
      <c r="K533">
        <v>21773565.600000001</v>
      </c>
      <c r="L533">
        <v>8176183.5300000003</v>
      </c>
      <c r="M533">
        <v>13597382.07</v>
      </c>
      <c r="N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9976516.5399999991</v>
      </c>
      <c r="AC533">
        <v>13873737.15</v>
      </c>
      <c r="AD533">
        <v>0</v>
      </c>
    </row>
    <row r="534" spans="1:30" x14ac:dyDescent="0.25">
      <c r="A534" t="s">
        <v>537</v>
      </c>
      <c r="B534" t="s">
        <v>536</v>
      </c>
      <c r="C534" t="s">
        <v>443</v>
      </c>
      <c r="D534" t="s">
        <v>686</v>
      </c>
      <c r="E534" t="str">
        <f t="shared" si="8"/>
        <v/>
      </c>
      <c r="K534">
        <v>21773565.600000001</v>
      </c>
      <c r="L534">
        <v>8176183.5300000003</v>
      </c>
      <c r="M534">
        <v>13597382.07</v>
      </c>
      <c r="N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9976516.5399999991</v>
      </c>
      <c r="AC534">
        <v>13873737.15</v>
      </c>
      <c r="AD534">
        <v>0</v>
      </c>
    </row>
    <row r="535" spans="1:30" x14ac:dyDescent="0.25">
      <c r="A535" t="s">
        <v>537</v>
      </c>
      <c r="B535" t="s">
        <v>536</v>
      </c>
      <c r="C535" t="s">
        <v>443</v>
      </c>
      <c r="D535" t="s">
        <v>686</v>
      </c>
      <c r="E535" t="str">
        <f t="shared" si="8"/>
        <v>22011A820</v>
      </c>
      <c r="F535" t="s">
        <v>687</v>
      </c>
      <c r="G535" t="s">
        <v>688</v>
      </c>
      <c r="H535" t="s">
        <v>520</v>
      </c>
      <c r="I535" t="s">
        <v>453</v>
      </c>
      <c r="J535" t="s">
        <v>689</v>
      </c>
      <c r="K535">
        <v>7174695</v>
      </c>
      <c r="L535">
        <v>0</v>
      </c>
      <c r="M535">
        <v>7174695</v>
      </c>
      <c r="N535">
        <v>0</v>
      </c>
      <c r="O535" t="s">
        <v>451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</row>
    <row r="536" spans="1:30" x14ac:dyDescent="0.25">
      <c r="A536" t="s">
        <v>537</v>
      </c>
      <c r="B536" t="s">
        <v>536</v>
      </c>
      <c r="C536" t="s">
        <v>443</v>
      </c>
      <c r="D536" t="s">
        <v>686</v>
      </c>
      <c r="E536" t="str">
        <f t="shared" si="8"/>
        <v>210312940</v>
      </c>
      <c r="F536" t="s">
        <v>524</v>
      </c>
      <c r="G536" t="s">
        <v>1110</v>
      </c>
      <c r="H536" t="s">
        <v>520</v>
      </c>
      <c r="I536" t="s">
        <v>453</v>
      </c>
      <c r="J536" t="s">
        <v>1111</v>
      </c>
      <c r="K536">
        <v>3582999.2</v>
      </c>
      <c r="L536">
        <v>0</v>
      </c>
      <c r="M536">
        <v>3582999.2</v>
      </c>
      <c r="N536">
        <v>0</v>
      </c>
      <c r="O536" t="s">
        <v>451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3950256</v>
      </c>
      <c r="AD536">
        <v>0</v>
      </c>
    </row>
    <row r="537" spans="1:30" x14ac:dyDescent="0.25">
      <c r="A537" t="s">
        <v>537</v>
      </c>
      <c r="B537" t="s">
        <v>536</v>
      </c>
      <c r="C537" t="s">
        <v>443</v>
      </c>
      <c r="D537" t="s">
        <v>686</v>
      </c>
      <c r="E537" t="str">
        <f t="shared" si="8"/>
        <v>2201R0820</v>
      </c>
      <c r="F537" t="s">
        <v>692</v>
      </c>
      <c r="G537" t="s">
        <v>688</v>
      </c>
      <c r="H537" t="s">
        <v>520</v>
      </c>
      <c r="I537" t="s">
        <v>453</v>
      </c>
      <c r="J537" t="s">
        <v>1112</v>
      </c>
      <c r="K537">
        <v>2869878</v>
      </c>
      <c r="L537">
        <v>2841179.22</v>
      </c>
      <c r="M537">
        <v>28698.78</v>
      </c>
      <c r="N537">
        <v>0</v>
      </c>
      <c r="O537" t="s">
        <v>503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1506685.95</v>
      </c>
      <c r="AC537">
        <v>1582020</v>
      </c>
      <c r="AD537">
        <v>0</v>
      </c>
    </row>
    <row r="538" spans="1:30" x14ac:dyDescent="0.25">
      <c r="A538" t="s">
        <v>537</v>
      </c>
      <c r="B538" t="s">
        <v>536</v>
      </c>
      <c r="C538" t="s">
        <v>443</v>
      </c>
      <c r="D538" t="s">
        <v>686</v>
      </c>
      <c r="E538" t="str">
        <f t="shared" si="8"/>
        <v>2103R4970</v>
      </c>
      <c r="F538" t="s">
        <v>690</v>
      </c>
      <c r="G538" t="s">
        <v>691</v>
      </c>
      <c r="H538" t="s">
        <v>584</v>
      </c>
      <c r="I538" t="s">
        <v>453</v>
      </c>
      <c r="J538" t="s">
        <v>1113</v>
      </c>
      <c r="K538">
        <v>8145993.4000000004</v>
      </c>
      <c r="L538">
        <v>5335004.3099999996</v>
      </c>
      <c r="M538">
        <v>2810989.09</v>
      </c>
      <c r="N538">
        <v>0</v>
      </c>
      <c r="O538" t="s">
        <v>503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8469830.5899999999</v>
      </c>
      <c r="AC538">
        <v>8341461.1500000004</v>
      </c>
      <c r="AD538">
        <v>0</v>
      </c>
    </row>
    <row r="539" spans="1:30" x14ac:dyDescent="0.25">
      <c r="A539" t="s">
        <v>38</v>
      </c>
      <c r="B539" t="s">
        <v>538</v>
      </c>
      <c r="C539" t="s">
        <v>443</v>
      </c>
      <c r="D539" t="s">
        <v>686</v>
      </c>
      <c r="E539" t="str">
        <f t="shared" si="8"/>
        <v/>
      </c>
      <c r="K539">
        <v>40692654.469999999</v>
      </c>
      <c r="L539">
        <v>11732853.07</v>
      </c>
      <c r="M539">
        <v>28959801.399999999</v>
      </c>
      <c r="N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17129856.219999999</v>
      </c>
      <c r="AC539">
        <v>17066475.25</v>
      </c>
      <c r="AD539">
        <v>0</v>
      </c>
    </row>
    <row r="540" spans="1:30" x14ac:dyDescent="0.25">
      <c r="A540" t="s">
        <v>539</v>
      </c>
      <c r="B540" t="s">
        <v>538</v>
      </c>
      <c r="C540" t="s">
        <v>443</v>
      </c>
      <c r="D540" t="s">
        <v>686</v>
      </c>
      <c r="E540" t="str">
        <f t="shared" si="8"/>
        <v/>
      </c>
      <c r="K540">
        <v>40692654.469999999</v>
      </c>
      <c r="L540">
        <v>11732853.07</v>
      </c>
      <c r="M540">
        <v>28959801.399999999</v>
      </c>
      <c r="N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17129856.219999999</v>
      </c>
      <c r="AC540">
        <v>17066475.25</v>
      </c>
      <c r="AD540">
        <v>0</v>
      </c>
    </row>
    <row r="541" spans="1:30" x14ac:dyDescent="0.25">
      <c r="A541" t="s">
        <v>539</v>
      </c>
      <c r="B541" t="s">
        <v>538</v>
      </c>
      <c r="C541" t="s">
        <v>443</v>
      </c>
      <c r="D541" t="s">
        <v>686</v>
      </c>
      <c r="E541" t="str">
        <f t="shared" si="8"/>
        <v>22011A820</v>
      </c>
      <c r="F541" t="s">
        <v>687</v>
      </c>
      <c r="G541" t="s">
        <v>688</v>
      </c>
      <c r="H541" t="s">
        <v>520</v>
      </c>
      <c r="I541" t="s">
        <v>453</v>
      </c>
      <c r="J541" t="s">
        <v>689</v>
      </c>
      <c r="K541">
        <v>10044573</v>
      </c>
      <c r="L541">
        <v>0</v>
      </c>
      <c r="M541">
        <v>10044573</v>
      </c>
      <c r="N541">
        <v>0</v>
      </c>
      <c r="O541" t="s">
        <v>451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</row>
    <row r="542" spans="1:30" x14ac:dyDescent="0.25">
      <c r="A542" t="s">
        <v>539</v>
      </c>
      <c r="B542" t="s">
        <v>538</v>
      </c>
      <c r="C542" t="s">
        <v>443</v>
      </c>
      <c r="D542" t="s">
        <v>686</v>
      </c>
      <c r="E542" t="str">
        <f t="shared" si="8"/>
        <v>210312940</v>
      </c>
      <c r="F542" t="s">
        <v>524</v>
      </c>
      <c r="G542" t="s">
        <v>1110</v>
      </c>
      <c r="H542" t="s">
        <v>520</v>
      </c>
      <c r="I542" t="s">
        <v>453</v>
      </c>
      <c r="J542" t="s">
        <v>1111</v>
      </c>
      <c r="K542">
        <v>14201547.800000001</v>
      </c>
      <c r="L542">
        <v>0</v>
      </c>
      <c r="M542">
        <v>14201547.800000001</v>
      </c>
      <c r="N542">
        <v>0</v>
      </c>
      <c r="O542" t="s">
        <v>451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</row>
    <row r="543" spans="1:30" x14ac:dyDescent="0.25">
      <c r="A543" t="s">
        <v>539</v>
      </c>
      <c r="B543" t="s">
        <v>538</v>
      </c>
      <c r="C543" t="s">
        <v>443</v>
      </c>
      <c r="D543" t="s">
        <v>686</v>
      </c>
      <c r="E543" t="str">
        <f t="shared" si="8"/>
        <v>2201R0820</v>
      </c>
      <c r="F543" t="s">
        <v>692</v>
      </c>
      <c r="G543" t="s">
        <v>688</v>
      </c>
      <c r="H543" t="s">
        <v>520</v>
      </c>
      <c r="I543" t="s">
        <v>453</v>
      </c>
      <c r="J543" t="s">
        <v>1112</v>
      </c>
      <c r="K543">
        <v>2869878</v>
      </c>
      <c r="L543">
        <v>2841179.22</v>
      </c>
      <c r="M543">
        <v>28698.78</v>
      </c>
      <c r="N543">
        <v>0</v>
      </c>
      <c r="O543" t="s">
        <v>503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3013471.9</v>
      </c>
      <c r="AC543">
        <v>3164040</v>
      </c>
      <c r="AD543">
        <v>0</v>
      </c>
    </row>
    <row r="544" spans="1:30" x14ac:dyDescent="0.25">
      <c r="A544" t="s">
        <v>539</v>
      </c>
      <c r="B544" t="s">
        <v>538</v>
      </c>
      <c r="C544" t="s">
        <v>443</v>
      </c>
      <c r="D544" t="s">
        <v>686</v>
      </c>
      <c r="E544" t="str">
        <f t="shared" si="8"/>
        <v>2103R4970</v>
      </c>
      <c r="F544" t="s">
        <v>690</v>
      </c>
      <c r="G544" t="s">
        <v>691</v>
      </c>
      <c r="H544" t="s">
        <v>584</v>
      </c>
      <c r="I544" t="s">
        <v>453</v>
      </c>
      <c r="J544" t="s">
        <v>1113</v>
      </c>
      <c r="K544">
        <v>13576655.67</v>
      </c>
      <c r="L544">
        <v>8891673.8499999996</v>
      </c>
      <c r="M544">
        <v>4684981.82</v>
      </c>
      <c r="N544">
        <v>0</v>
      </c>
      <c r="O544" t="s">
        <v>503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14116384.32</v>
      </c>
      <c r="AC544">
        <v>13902435.25</v>
      </c>
      <c r="AD544">
        <v>0</v>
      </c>
    </row>
    <row r="545" spans="1:30" x14ac:dyDescent="0.25">
      <c r="A545" t="s">
        <v>38</v>
      </c>
      <c r="B545" t="s">
        <v>599</v>
      </c>
      <c r="C545" t="s">
        <v>443</v>
      </c>
      <c r="D545" t="s">
        <v>686</v>
      </c>
      <c r="E545" t="str">
        <f t="shared" si="8"/>
        <v/>
      </c>
      <c r="K545">
        <v>11561765.27</v>
      </c>
      <c r="L545">
        <v>4977259.1500000004</v>
      </c>
      <c r="M545">
        <v>6584506.1200000001</v>
      </c>
      <c r="N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5646553.7300000004</v>
      </c>
      <c r="AC545">
        <v>5560974.0999999996</v>
      </c>
      <c r="AD545">
        <v>0</v>
      </c>
    </row>
    <row r="546" spans="1:30" x14ac:dyDescent="0.25">
      <c r="A546" t="s">
        <v>600</v>
      </c>
      <c r="B546" t="s">
        <v>599</v>
      </c>
      <c r="C546" t="s">
        <v>443</v>
      </c>
      <c r="D546" t="s">
        <v>686</v>
      </c>
      <c r="E546" t="str">
        <f t="shared" si="8"/>
        <v/>
      </c>
      <c r="K546">
        <v>11561765.27</v>
      </c>
      <c r="L546">
        <v>4977259.1500000004</v>
      </c>
      <c r="M546">
        <v>6584506.1200000001</v>
      </c>
      <c r="N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5646553.7300000004</v>
      </c>
      <c r="AC546">
        <v>5560974.0999999996</v>
      </c>
      <c r="AD546">
        <v>0</v>
      </c>
    </row>
    <row r="547" spans="1:30" x14ac:dyDescent="0.25">
      <c r="A547" t="s">
        <v>600</v>
      </c>
      <c r="B547" t="s">
        <v>599</v>
      </c>
      <c r="C547" t="s">
        <v>443</v>
      </c>
      <c r="D547" t="s">
        <v>686</v>
      </c>
      <c r="E547" t="str">
        <f t="shared" si="8"/>
        <v>210312940</v>
      </c>
      <c r="F547" t="s">
        <v>524</v>
      </c>
      <c r="G547" t="s">
        <v>1110</v>
      </c>
      <c r="H547" t="s">
        <v>520</v>
      </c>
      <c r="I547" t="s">
        <v>453</v>
      </c>
      <c r="J547" t="s">
        <v>1111</v>
      </c>
      <c r="K547">
        <v>4696164</v>
      </c>
      <c r="L547">
        <v>0</v>
      </c>
      <c r="M547">
        <v>4696164</v>
      </c>
      <c r="N547">
        <v>0</v>
      </c>
      <c r="O547" t="s">
        <v>451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</row>
    <row r="548" spans="1:30" x14ac:dyDescent="0.25">
      <c r="A548" t="s">
        <v>600</v>
      </c>
      <c r="B548" t="s">
        <v>599</v>
      </c>
      <c r="C548" t="s">
        <v>443</v>
      </c>
      <c r="D548" t="s">
        <v>686</v>
      </c>
      <c r="E548" t="str">
        <f t="shared" si="8"/>
        <v>2201R0820</v>
      </c>
      <c r="F548" t="s">
        <v>692</v>
      </c>
      <c r="G548" t="s">
        <v>688</v>
      </c>
      <c r="H548" t="s">
        <v>520</v>
      </c>
      <c r="I548" t="s">
        <v>453</v>
      </c>
      <c r="J548" t="s">
        <v>1112</v>
      </c>
      <c r="K548">
        <v>1434939</v>
      </c>
      <c r="L548">
        <v>1420589.61</v>
      </c>
      <c r="M548">
        <v>14349.39</v>
      </c>
      <c r="N548">
        <v>0</v>
      </c>
      <c r="O548" t="s">
        <v>503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</row>
    <row r="549" spans="1:30" x14ac:dyDescent="0.25">
      <c r="A549" t="s">
        <v>600</v>
      </c>
      <c r="B549" t="s">
        <v>599</v>
      </c>
      <c r="C549" t="s">
        <v>443</v>
      </c>
      <c r="D549" t="s">
        <v>686</v>
      </c>
      <c r="E549" t="str">
        <f t="shared" si="8"/>
        <v>2103R4970</v>
      </c>
      <c r="F549" t="s">
        <v>690</v>
      </c>
      <c r="G549" t="s">
        <v>691</v>
      </c>
      <c r="H549" t="s">
        <v>584</v>
      </c>
      <c r="I549" t="s">
        <v>453</v>
      </c>
      <c r="J549" t="s">
        <v>1113</v>
      </c>
      <c r="K549">
        <v>5430662.2699999996</v>
      </c>
      <c r="L549">
        <v>3556669.54</v>
      </c>
      <c r="M549">
        <v>1873992.73</v>
      </c>
      <c r="N549">
        <v>0</v>
      </c>
      <c r="O549" t="s">
        <v>503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5646553.7300000004</v>
      </c>
      <c r="AC549">
        <v>5560974.0999999996</v>
      </c>
      <c r="AD549">
        <v>0</v>
      </c>
    </row>
    <row r="550" spans="1:30" x14ac:dyDescent="0.25">
      <c r="A550" t="s">
        <v>38</v>
      </c>
      <c r="B550" t="s">
        <v>540</v>
      </c>
      <c r="C550" t="s">
        <v>443</v>
      </c>
      <c r="D550" t="s">
        <v>686</v>
      </c>
      <c r="E550" t="str">
        <f t="shared" si="8"/>
        <v/>
      </c>
      <c r="K550">
        <v>23254838.329999998</v>
      </c>
      <c r="L550">
        <v>6706979.1399999997</v>
      </c>
      <c r="M550">
        <v>16547859.189999999</v>
      </c>
      <c r="N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11383460.689999999</v>
      </c>
      <c r="AC550">
        <v>6987209.6900000004</v>
      </c>
      <c r="AD550">
        <v>0</v>
      </c>
    </row>
    <row r="551" spans="1:30" x14ac:dyDescent="0.25">
      <c r="A551" t="s">
        <v>541</v>
      </c>
      <c r="B551" t="s">
        <v>540</v>
      </c>
      <c r="C551" t="s">
        <v>443</v>
      </c>
      <c r="D551" t="s">
        <v>686</v>
      </c>
      <c r="E551" t="str">
        <f t="shared" si="8"/>
        <v/>
      </c>
      <c r="K551">
        <v>23254838.329999998</v>
      </c>
      <c r="L551">
        <v>6706979.1399999997</v>
      </c>
      <c r="M551">
        <v>16547859.189999999</v>
      </c>
      <c r="N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11383460.689999999</v>
      </c>
      <c r="AC551">
        <v>6987209.6900000004</v>
      </c>
      <c r="AD551">
        <v>0</v>
      </c>
    </row>
    <row r="552" spans="1:30" x14ac:dyDescent="0.25">
      <c r="A552" t="s">
        <v>541</v>
      </c>
      <c r="B552" t="s">
        <v>540</v>
      </c>
      <c r="C552" t="s">
        <v>443</v>
      </c>
      <c r="D552" t="s">
        <v>686</v>
      </c>
      <c r="E552" t="str">
        <f t="shared" si="8"/>
        <v>22011A820</v>
      </c>
      <c r="F552" t="s">
        <v>687</v>
      </c>
      <c r="G552" t="s">
        <v>688</v>
      </c>
      <c r="H552" t="s">
        <v>520</v>
      </c>
      <c r="I552" t="s">
        <v>453</v>
      </c>
      <c r="J552" t="s">
        <v>689</v>
      </c>
      <c r="K552">
        <v>8609634</v>
      </c>
      <c r="L552">
        <v>0</v>
      </c>
      <c r="M552">
        <v>8609634</v>
      </c>
      <c r="N552">
        <v>0</v>
      </c>
      <c r="O552" t="s">
        <v>451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</row>
    <row r="553" spans="1:30" x14ac:dyDescent="0.25">
      <c r="A553" t="s">
        <v>541</v>
      </c>
      <c r="B553" t="s">
        <v>540</v>
      </c>
      <c r="C553" t="s">
        <v>443</v>
      </c>
      <c r="D553" t="s">
        <v>686</v>
      </c>
      <c r="E553" t="str">
        <f t="shared" si="8"/>
        <v>210312940</v>
      </c>
      <c r="F553" t="s">
        <v>524</v>
      </c>
      <c r="G553" t="s">
        <v>1110</v>
      </c>
      <c r="H553" t="s">
        <v>520</v>
      </c>
      <c r="I553" t="s">
        <v>453</v>
      </c>
      <c r="J553" t="s">
        <v>1111</v>
      </c>
      <c r="K553">
        <v>6606807.0199999996</v>
      </c>
      <c r="L553">
        <v>0</v>
      </c>
      <c r="M553">
        <v>6606807.0199999996</v>
      </c>
      <c r="N553">
        <v>0</v>
      </c>
      <c r="O553" t="s">
        <v>451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4488083.0999999996</v>
      </c>
      <c r="AC553">
        <v>0</v>
      </c>
      <c r="AD553">
        <v>0</v>
      </c>
    </row>
    <row r="554" spans="1:30" x14ac:dyDescent="0.25">
      <c r="A554" t="s">
        <v>541</v>
      </c>
      <c r="B554" t="s">
        <v>540</v>
      </c>
      <c r="C554" t="s">
        <v>443</v>
      </c>
      <c r="D554" t="s">
        <v>686</v>
      </c>
      <c r="E554" t="str">
        <f t="shared" si="8"/>
        <v>2201R0820</v>
      </c>
      <c r="F554" t="s">
        <v>692</v>
      </c>
      <c r="G554" t="s">
        <v>688</v>
      </c>
      <c r="H554" t="s">
        <v>520</v>
      </c>
      <c r="I554" t="s">
        <v>453</v>
      </c>
      <c r="J554" t="s">
        <v>1112</v>
      </c>
      <c r="K554">
        <v>4304817</v>
      </c>
      <c r="L554">
        <v>4261768.83</v>
      </c>
      <c r="M554">
        <v>43048.17</v>
      </c>
      <c r="N554">
        <v>0</v>
      </c>
      <c r="O554" t="s">
        <v>503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3013371.9</v>
      </c>
      <c r="AC554">
        <v>3164040</v>
      </c>
      <c r="AD554">
        <v>0</v>
      </c>
    </row>
    <row r="555" spans="1:30" x14ac:dyDescent="0.25">
      <c r="A555" t="s">
        <v>541</v>
      </c>
      <c r="B555" t="s">
        <v>540</v>
      </c>
      <c r="C555" t="s">
        <v>443</v>
      </c>
      <c r="D555" t="s">
        <v>686</v>
      </c>
      <c r="E555" t="str">
        <f t="shared" si="8"/>
        <v>2103R4970</v>
      </c>
      <c r="F555" t="s">
        <v>690</v>
      </c>
      <c r="G555" t="s">
        <v>691</v>
      </c>
      <c r="H555" t="s">
        <v>584</v>
      </c>
      <c r="I555" t="s">
        <v>453</v>
      </c>
      <c r="J555" t="s">
        <v>1113</v>
      </c>
      <c r="K555">
        <v>3733580.31</v>
      </c>
      <c r="L555">
        <v>2445210.31</v>
      </c>
      <c r="M555">
        <v>1288370</v>
      </c>
      <c r="N555">
        <v>0</v>
      </c>
      <c r="O555" t="s">
        <v>503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3882005.69</v>
      </c>
      <c r="AC555">
        <v>3823169.69</v>
      </c>
      <c r="AD555">
        <v>0</v>
      </c>
    </row>
    <row r="556" spans="1:30" x14ac:dyDescent="0.25">
      <c r="A556" t="s">
        <v>38</v>
      </c>
      <c r="B556" t="s">
        <v>542</v>
      </c>
      <c r="C556" t="s">
        <v>443</v>
      </c>
      <c r="D556" t="s">
        <v>686</v>
      </c>
      <c r="E556" t="str">
        <f t="shared" si="8"/>
        <v/>
      </c>
      <c r="K556">
        <v>40827174.93</v>
      </c>
      <c r="L556">
        <v>20320721.100000001</v>
      </c>
      <c r="M556">
        <v>20506453.829999998</v>
      </c>
      <c r="N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29061075.949999999</v>
      </c>
      <c r="AC556">
        <v>24469599.149999999</v>
      </c>
      <c r="AD556">
        <v>0</v>
      </c>
    </row>
    <row r="557" spans="1:30" x14ac:dyDescent="0.25">
      <c r="A557" t="s">
        <v>602</v>
      </c>
      <c r="B557" t="s">
        <v>542</v>
      </c>
      <c r="C557" t="s">
        <v>443</v>
      </c>
      <c r="D557" t="s">
        <v>686</v>
      </c>
      <c r="E557" t="str">
        <f t="shared" si="8"/>
        <v/>
      </c>
      <c r="K557">
        <v>40827174.93</v>
      </c>
      <c r="L557">
        <v>20320721.100000001</v>
      </c>
      <c r="M557">
        <v>20506453.829999998</v>
      </c>
      <c r="N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29061075.949999999</v>
      </c>
      <c r="AC557">
        <v>24469599.149999999</v>
      </c>
      <c r="AD557">
        <v>0</v>
      </c>
    </row>
    <row r="558" spans="1:30" x14ac:dyDescent="0.25">
      <c r="A558" t="s">
        <v>602</v>
      </c>
      <c r="B558" t="s">
        <v>542</v>
      </c>
      <c r="C558" t="s">
        <v>443</v>
      </c>
      <c r="D558" t="s">
        <v>686</v>
      </c>
      <c r="E558" t="str">
        <f t="shared" si="8"/>
        <v>22011A820</v>
      </c>
      <c r="F558" t="s">
        <v>687</v>
      </c>
      <c r="G558" t="s">
        <v>688</v>
      </c>
      <c r="H558" t="s">
        <v>520</v>
      </c>
      <c r="I558" t="s">
        <v>453</v>
      </c>
      <c r="J558" t="s">
        <v>689</v>
      </c>
      <c r="K558">
        <v>5739756</v>
      </c>
      <c r="L558">
        <v>0</v>
      </c>
      <c r="M558">
        <v>5739756</v>
      </c>
      <c r="N558">
        <v>0</v>
      </c>
      <c r="O558" t="s">
        <v>451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</row>
    <row r="559" spans="1:30" x14ac:dyDescent="0.25">
      <c r="A559" t="s">
        <v>602</v>
      </c>
      <c r="B559" t="s">
        <v>542</v>
      </c>
      <c r="C559" t="s">
        <v>443</v>
      </c>
      <c r="D559" t="s">
        <v>686</v>
      </c>
      <c r="E559" t="str">
        <f t="shared" si="8"/>
        <v>210312940</v>
      </c>
      <c r="F559" t="s">
        <v>524</v>
      </c>
      <c r="G559" t="s">
        <v>1110</v>
      </c>
      <c r="H559" t="s">
        <v>520</v>
      </c>
      <c r="I559" t="s">
        <v>453</v>
      </c>
      <c r="J559" t="s">
        <v>1111</v>
      </c>
      <c r="K559">
        <v>6996414.7000000002</v>
      </c>
      <c r="L559">
        <v>0</v>
      </c>
      <c r="M559">
        <v>6996414.7000000002</v>
      </c>
      <c r="N559">
        <v>0</v>
      </c>
      <c r="O559" t="s">
        <v>451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4314586.5</v>
      </c>
      <c r="AC559">
        <v>0</v>
      </c>
      <c r="AD559">
        <v>0</v>
      </c>
    </row>
    <row r="560" spans="1:30" x14ac:dyDescent="0.25">
      <c r="A560" t="s">
        <v>602</v>
      </c>
      <c r="B560" t="s">
        <v>542</v>
      </c>
      <c r="C560" t="s">
        <v>443</v>
      </c>
      <c r="D560" t="s">
        <v>686</v>
      </c>
      <c r="E560" t="str">
        <f t="shared" si="8"/>
        <v>2201R0820</v>
      </c>
      <c r="F560" t="s">
        <v>692</v>
      </c>
      <c r="G560" t="s">
        <v>688</v>
      </c>
      <c r="H560" t="s">
        <v>520</v>
      </c>
      <c r="I560" t="s">
        <v>453</v>
      </c>
      <c r="J560" t="s">
        <v>1112</v>
      </c>
      <c r="K560">
        <v>5739756</v>
      </c>
      <c r="L560">
        <v>5682358.4400000004</v>
      </c>
      <c r="M560">
        <v>57397.56</v>
      </c>
      <c r="N560">
        <v>0</v>
      </c>
      <c r="O560" t="s">
        <v>503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1506685.95</v>
      </c>
      <c r="AC560">
        <v>1582020</v>
      </c>
      <c r="AD560">
        <v>0</v>
      </c>
    </row>
    <row r="561" spans="1:30" x14ac:dyDescent="0.25">
      <c r="A561" t="s">
        <v>602</v>
      </c>
      <c r="B561" t="s">
        <v>542</v>
      </c>
      <c r="C561" t="s">
        <v>443</v>
      </c>
      <c r="D561" t="s">
        <v>686</v>
      </c>
      <c r="E561" t="str">
        <f t="shared" si="8"/>
        <v>2103R4970</v>
      </c>
      <c r="F561" t="s">
        <v>690</v>
      </c>
      <c r="G561" t="s">
        <v>691</v>
      </c>
      <c r="H561" t="s">
        <v>584</v>
      </c>
      <c r="I561" t="s">
        <v>453</v>
      </c>
      <c r="J561" t="s">
        <v>1113</v>
      </c>
      <c r="K561">
        <v>22351248.23</v>
      </c>
      <c r="L561">
        <v>14638362.66</v>
      </c>
      <c r="M561">
        <v>7712885.5700000003</v>
      </c>
      <c r="N561">
        <v>0</v>
      </c>
      <c r="O561" t="s">
        <v>503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23239803.5</v>
      </c>
      <c r="AC561">
        <v>22887579.149999999</v>
      </c>
      <c r="AD561">
        <v>0</v>
      </c>
    </row>
    <row r="562" spans="1:30" x14ac:dyDescent="0.25">
      <c r="A562" t="s">
        <v>38</v>
      </c>
      <c r="B562" t="s">
        <v>544</v>
      </c>
      <c r="C562" t="s">
        <v>443</v>
      </c>
      <c r="D562" t="s">
        <v>686</v>
      </c>
      <c r="E562" t="str">
        <f t="shared" si="8"/>
        <v/>
      </c>
      <c r="K562">
        <v>54104706.350000001</v>
      </c>
      <c r="L562">
        <v>9336257.5399999991</v>
      </c>
      <c r="M562">
        <v>44768448.810000002</v>
      </c>
      <c r="N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21614950.93</v>
      </c>
      <c r="AC562">
        <v>21729837.77</v>
      </c>
      <c r="AD562">
        <v>0</v>
      </c>
    </row>
    <row r="563" spans="1:30" x14ac:dyDescent="0.25">
      <c r="A563" t="s">
        <v>604</v>
      </c>
      <c r="B563" t="s">
        <v>544</v>
      </c>
      <c r="C563" t="s">
        <v>443</v>
      </c>
      <c r="D563" t="s">
        <v>686</v>
      </c>
      <c r="E563" t="str">
        <f t="shared" si="8"/>
        <v/>
      </c>
      <c r="K563">
        <v>54104706.350000001</v>
      </c>
      <c r="L563">
        <v>9336257.5399999991</v>
      </c>
      <c r="M563">
        <v>44768448.810000002</v>
      </c>
      <c r="N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21614950.93</v>
      </c>
      <c r="AC563">
        <v>21729837.77</v>
      </c>
      <c r="AD563">
        <v>0</v>
      </c>
    </row>
    <row r="564" spans="1:30" x14ac:dyDescent="0.25">
      <c r="A564" t="s">
        <v>604</v>
      </c>
      <c r="B564" t="s">
        <v>544</v>
      </c>
      <c r="C564" t="s">
        <v>443</v>
      </c>
      <c r="D564" t="s">
        <v>686</v>
      </c>
      <c r="E564" t="str">
        <f t="shared" si="8"/>
        <v>22011A820</v>
      </c>
      <c r="F564" t="s">
        <v>687</v>
      </c>
      <c r="G564" t="s">
        <v>688</v>
      </c>
      <c r="H564" t="s">
        <v>520</v>
      </c>
      <c r="I564" t="s">
        <v>453</v>
      </c>
      <c r="J564" t="s">
        <v>689</v>
      </c>
      <c r="K564">
        <v>35580534</v>
      </c>
      <c r="L564">
        <v>0</v>
      </c>
      <c r="M564">
        <v>35580534</v>
      </c>
      <c r="N564">
        <v>0</v>
      </c>
      <c r="O564" t="s">
        <v>451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</row>
    <row r="565" spans="1:30" x14ac:dyDescent="0.25">
      <c r="A565" t="s">
        <v>604</v>
      </c>
      <c r="B565" t="s">
        <v>544</v>
      </c>
      <c r="C565" t="s">
        <v>443</v>
      </c>
      <c r="D565" t="s">
        <v>686</v>
      </c>
      <c r="E565" t="str">
        <f t="shared" si="8"/>
        <v>210312940</v>
      </c>
      <c r="F565" t="s">
        <v>524</v>
      </c>
      <c r="G565" t="s">
        <v>1110</v>
      </c>
      <c r="H565" t="s">
        <v>520</v>
      </c>
      <c r="I565" t="s">
        <v>453</v>
      </c>
      <c r="J565" t="s">
        <v>1111</v>
      </c>
      <c r="K565">
        <v>4268683.9000000004</v>
      </c>
      <c r="L565">
        <v>0</v>
      </c>
      <c r="M565">
        <v>4268683.9000000004</v>
      </c>
      <c r="N565">
        <v>0</v>
      </c>
      <c r="O565" t="s">
        <v>451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</row>
    <row r="566" spans="1:30" x14ac:dyDescent="0.25">
      <c r="A566" t="s">
        <v>604</v>
      </c>
      <c r="B566" t="s">
        <v>544</v>
      </c>
      <c r="C566" t="s">
        <v>443</v>
      </c>
      <c r="D566" t="s">
        <v>686</v>
      </c>
      <c r="E566" t="str">
        <f t="shared" si="8"/>
        <v>2201R0820</v>
      </c>
      <c r="F566" t="s">
        <v>692</v>
      </c>
      <c r="G566" t="s">
        <v>688</v>
      </c>
      <c r="H566" t="s">
        <v>520</v>
      </c>
      <c r="I566" t="s">
        <v>453</v>
      </c>
      <c r="J566" t="s">
        <v>1112</v>
      </c>
      <c r="K566">
        <v>0</v>
      </c>
      <c r="L566">
        <v>0</v>
      </c>
      <c r="M566">
        <v>0</v>
      </c>
      <c r="N566">
        <v>0</v>
      </c>
      <c r="O566" t="s">
        <v>503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6792747.4000000004</v>
      </c>
      <c r="AC566">
        <v>7132280.7599999998</v>
      </c>
      <c r="AD566">
        <v>0</v>
      </c>
    </row>
    <row r="567" spans="1:30" x14ac:dyDescent="0.25">
      <c r="A567" t="s">
        <v>604</v>
      </c>
      <c r="B567" t="s">
        <v>544</v>
      </c>
      <c r="C567" t="s">
        <v>443</v>
      </c>
      <c r="D567" t="s">
        <v>686</v>
      </c>
      <c r="E567" t="str">
        <f t="shared" si="8"/>
        <v>2103R4970</v>
      </c>
      <c r="F567" t="s">
        <v>690</v>
      </c>
      <c r="G567" t="s">
        <v>691</v>
      </c>
      <c r="H567" t="s">
        <v>584</v>
      </c>
      <c r="I567" t="s">
        <v>453</v>
      </c>
      <c r="J567" t="s">
        <v>1113</v>
      </c>
      <c r="K567">
        <v>14255488.449999999</v>
      </c>
      <c r="L567">
        <v>9336257.5399999991</v>
      </c>
      <c r="M567">
        <v>4919230.91</v>
      </c>
      <c r="N567">
        <v>0</v>
      </c>
      <c r="O567" t="s">
        <v>503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14822203.529999999</v>
      </c>
      <c r="AC567">
        <v>14597557.01</v>
      </c>
      <c r="AD567">
        <v>0</v>
      </c>
    </row>
    <row r="568" spans="1:30" x14ac:dyDescent="0.25">
      <c r="A568" t="s">
        <v>38</v>
      </c>
      <c r="B568" t="s">
        <v>610</v>
      </c>
      <c r="C568" t="s">
        <v>443</v>
      </c>
      <c r="D568" t="s">
        <v>686</v>
      </c>
      <c r="E568" t="str">
        <f t="shared" si="8"/>
        <v/>
      </c>
      <c r="K568">
        <v>7410997.1500000004</v>
      </c>
      <c r="L568">
        <v>2754340.69</v>
      </c>
      <c r="M568">
        <v>4656656.46</v>
      </c>
      <c r="N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3624143.59</v>
      </c>
      <c r="AC568">
        <v>4846719.28</v>
      </c>
      <c r="AD568">
        <v>0</v>
      </c>
    </row>
    <row r="569" spans="1:30" x14ac:dyDescent="0.25">
      <c r="A569" t="s">
        <v>611</v>
      </c>
      <c r="B569" t="s">
        <v>610</v>
      </c>
      <c r="C569" t="s">
        <v>443</v>
      </c>
      <c r="D569" t="s">
        <v>686</v>
      </c>
      <c r="E569" t="str">
        <f t="shared" si="8"/>
        <v/>
      </c>
      <c r="K569">
        <v>7410997.1500000004</v>
      </c>
      <c r="L569">
        <v>2754340.69</v>
      </c>
      <c r="M569">
        <v>4656656.46</v>
      </c>
      <c r="N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3624143.59</v>
      </c>
      <c r="AC569">
        <v>4846719.28</v>
      </c>
      <c r="AD569">
        <v>0</v>
      </c>
    </row>
    <row r="570" spans="1:30" x14ac:dyDescent="0.25">
      <c r="A570" t="s">
        <v>611</v>
      </c>
      <c r="B570" t="s">
        <v>610</v>
      </c>
      <c r="C570" t="s">
        <v>443</v>
      </c>
      <c r="D570" t="s">
        <v>686</v>
      </c>
      <c r="E570" t="str">
        <f t="shared" si="8"/>
        <v>22011A820</v>
      </c>
      <c r="F570" t="s">
        <v>687</v>
      </c>
      <c r="G570" t="s">
        <v>688</v>
      </c>
      <c r="H570" t="s">
        <v>520</v>
      </c>
      <c r="I570" t="s">
        <v>453</v>
      </c>
      <c r="J570" t="s">
        <v>689</v>
      </c>
      <c r="K570">
        <v>1434939</v>
      </c>
      <c r="L570">
        <v>0</v>
      </c>
      <c r="M570">
        <v>1434939</v>
      </c>
      <c r="N570">
        <v>0</v>
      </c>
      <c r="O570" t="s">
        <v>451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</row>
    <row r="571" spans="1:30" x14ac:dyDescent="0.25">
      <c r="A571" t="s">
        <v>611</v>
      </c>
      <c r="B571" t="s">
        <v>610</v>
      </c>
      <c r="C571" t="s">
        <v>443</v>
      </c>
      <c r="D571" t="s">
        <v>686</v>
      </c>
      <c r="E571" t="str">
        <f t="shared" si="8"/>
        <v>210312940</v>
      </c>
      <c r="F571" t="s">
        <v>524</v>
      </c>
      <c r="G571" t="s">
        <v>1110</v>
      </c>
      <c r="H571" t="s">
        <v>520</v>
      </c>
      <c r="I571" t="s">
        <v>453</v>
      </c>
      <c r="J571" t="s">
        <v>1111</v>
      </c>
      <c r="K571">
        <v>2504620.7999999998</v>
      </c>
      <c r="L571">
        <v>0</v>
      </c>
      <c r="M571">
        <v>2504620.7999999998</v>
      </c>
      <c r="N571">
        <v>0</v>
      </c>
      <c r="O571" t="s">
        <v>451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2761354</v>
      </c>
      <c r="AD571">
        <v>0</v>
      </c>
    </row>
    <row r="572" spans="1:30" x14ac:dyDescent="0.25">
      <c r="A572" t="s">
        <v>611</v>
      </c>
      <c r="B572" t="s">
        <v>610</v>
      </c>
      <c r="C572" t="s">
        <v>443</v>
      </c>
      <c r="D572" t="s">
        <v>686</v>
      </c>
      <c r="E572" t="str">
        <f t="shared" si="8"/>
        <v>2201R0820</v>
      </c>
      <c r="F572" t="s">
        <v>692</v>
      </c>
      <c r="G572" t="s">
        <v>688</v>
      </c>
      <c r="H572" t="s">
        <v>520</v>
      </c>
      <c r="I572" t="s">
        <v>453</v>
      </c>
      <c r="J572" t="s">
        <v>1112</v>
      </c>
      <c r="K572">
        <v>1434939</v>
      </c>
      <c r="L572">
        <v>1420589.61</v>
      </c>
      <c r="M572">
        <v>14349.39</v>
      </c>
      <c r="N572">
        <v>0</v>
      </c>
      <c r="O572" t="s">
        <v>503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1506685.95</v>
      </c>
      <c r="AC572">
        <v>0</v>
      </c>
      <c r="AD572">
        <v>0</v>
      </c>
    </row>
    <row r="573" spans="1:30" x14ac:dyDescent="0.25">
      <c r="A573" t="s">
        <v>611</v>
      </c>
      <c r="B573" t="s">
        <v>610</v>
      </c>
      <c r="C573" t="s">
        <v>443</v>
      </c>
      <c r="D573" t="s">
        <v>686</v>
      </c>
      <c r="E573" t="str">
        <f t="shared" si="8"/>
        <v>2103R4970</v>
      </c>
      <c r="F573" t="s">
        <v>690</v>
      </c>
      <c r="G573" t="s">
        <v>691</v>
      </c>
      <c r="H573" t="s">
        <v>584</v>
      </c>
      <c r="I573" t="s">
        <v>453</v>
      </c>
      <c r="J573" t="s">
        <v>1113</v>
      </c>
      <c r="K573">
        <v>2036498.35</v>
      </c>
      <c r="L573">
        <v>1333751.08</v>
      </c>
      <c r="M573">
        <v>702747.27</v>
      </c>
      <c r="N573">
        <v>0</v>
      </c>
      <c r="O573" t="s">
        <v>503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2117457.64</v>
      </c>
      <c r="AC573">
        <v>2085365.28</v>
      </c>
      <c r="AD573">
        <v>0</v>
      </c>
    </row>
    <row r="574" spans="1:30" x14ac:dyDescent="0.25">
      <c r="A574" t="s">
        <v>38</v>
      </c>
      <c r="B574" t="s">
        <v>547</v>
      </c>
      <c r="C574" t="s">
        <v>443</v>
      </c>
      <c r="D574" t="s">
        <v>686</v>
      </c>
      <c r="E574" t="str">
        <f t="shared" si="8"/>
        <v/>
      </c>
      <c r="K574">
        <v>22735647.780000001</v>
      </c>
      <c r="L574">
        <v>8745540.0800000001</v>
      </c>
      <c r="M574">
        <v>13990107.699999999</v>
      </c>
      <c r="N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10264327.4</v>
      </c>
      <c r="AC574">
        <v>7953428.9500000002</v>
      </c>
      <c r="AD574">
        <v>0</v>
      </c>
    </row>
    <row r="575" spans="1:30" x14ac:dyDescent="0.25">
      <c r="A575" t="s">
        <v>548</v>
      </c>
      <c r="B575" t="s">
        <v>547</v>
      </c>
      <c r="C575" t="s">
        <v>443</v>
      </c>
      <c r="D575" t="s">
        <v>686</v>
      </c>
      <c r="E575" t="str">
        <f t="shared" si="8"/>
        <v/>
      </c>
      <c r="K575">
        <v>22735647.780000001</v>
      </c>
      <c r="L575">
        <v>8745540.0800000001</v>
      </c>
      <c r="M575">
        <v>13990107.699999999</v>
      </c>
      <c r="N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10264327.4</v>
      </c>
      <c r="AC575">
        <v>7953428.9500000002</v>
      </c>
      <c r="AD575">
        <v>0</v>
      </c>
    </row>
    <row r="576" spans="1:30" x14ac:dyDescent="0.25">
      <c r="A576" t="s">
        <v>548</v>
      </c>
      <c r="B576" t="s">
        <v>547</v>
      </c>
      <c r="C576" t="s">
        <v>443</v>
      </c>
      <c r="D576" t="s">
        <v>686</v>
      </c>
      <c r="E576" t="str">
        <f t="shared" si="8"/>
        <v>22011A820</v>
      </c>
      <c r="F576" t="s">
        <v>687</v>
      </c>
      <c r="G576" t="s">
        <v>688</v>
      </c>
      <c r="H576" t="s">
        <v>520</v>
      </c>
      <c r="I576" t="s">
        <v>453</v>
      </c>
      <c r="J576" t="s">
        <v>689</v>
      </c>
      <c r="K576">
        <v>10044573</v>
      </c>
      <c r="L576">
        <v>0</v>
      </c>
      <c r="M576">
        <v>10044573</v>
      </c>
      <c r="N576">
        <v>0</v>
      </c>
      <c r="O576" t="s">
        <v>451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</row>
    <row r="577" spans="1:30" x14ac:dyDescent="0.25">
      <c r="A577" t="s">
        <v>548</v>
      </c>
      <c r="B577" t="s">
        <v>547</v>
      </c>
      <c r="C577" t="s">
        <v>443</v>
      </c>
      <c r="D577" t="s">
        <v>686</v>
      </c>
      <c r="E577" t="str">
        <f t="shared" si="8"/>
        <v>210312940</v>
      </c>
      <c r="F577" t="s">
        <v>524</v>
      </c>
      <c r="G577" t="s">
        <v>1110</v>
      </c>
      <c r="H577" t="s">
        <v>520</v>
      </c>
      <c r="I577" t="s">
        <v>453</v>
      </c>
      <c r="J577" t="s">
        <v>1111</v>
      </c>
      <c r="K577">
        <v>2274160.9</v>
      </c>
      <c r="L577">
        <v>0</v>
      </c>
      <c r="M577">
        <v>2274160.9</v>
      </c>
      <c r="N577">
        <v>0</v>
      </c>
      <c r="O577" t="s">
        <v>451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2387861.1</v>
      </c>
      <c r="AC577">
        <v>0</v>
      </c>
      <c r="AD577">
        <v>0</v>
      </c>
    </row>
    <row r="578" spans="1:30" x14ac:dyDescent="0.25">
      <c r="A578" t="s">
        <v>548</v>
      </c>
      <c r="B578" t="s">
        <v>547</v>
      </c>
      <c r="C578" t="s">
        <v>443</v>
      </c>
      <c r="D578" t="s">
        <v>686</v>
      </c>
      <c r="E578" t="str">
        <f t="shared" si="8"/>
        <v>2201R0820</v>
      </c>
      <c r="F578" t="s">
        <v>692</v>
      </c>
      <c r="G578" t="s">
        <v>688</v>
      </c>
      <c r="H578" t="s">
        <v>520</v>
      </c>
      <c r="I578" t="s">
        <v>453</v>
      </c>
      <c r="J578" t="s">
        <v>1112</v>
      </c>
      <c r="K578">
        <v>5739756</v>
      </c>
      <c r="L578">
        <v>5682358.4400000004</v>
      </c>
      <c r="M578">
        <v>57397.56</v>
      </c>
      <c r="N578">
        <v>0</v>
      </c>
      <c r="O578" t="s">
        <v>503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3013371.9</v>
      </c>
      <c r="AC578">
        <v>3164040</v>
      </c>
      <c r="AD578">
        <v>0</v>
      </c>
    </row>
    <row r="579" spans="1:30" x14ac:dyDescent="0.25">
      <c r="A579" t="s">
        <v>548</v>
      </c>
      <c r="B579" t="s">
        <v>547</v>
      </c>
      <c r="C579" t="s">
        <v>443</v>
      </c>
      <c r="D579" t="s">
        <v>686</v>
      </c>
      <c r="E579" t="str">
        <f t="shared" si="8"/>
        <v>2103R4970</v>
      </c>
      <c r="F579" t="s">
        <v>690</v>
      </c>
      <c r="G579" t="s">
        <v>691</v>
      </c>
      <c r="H579" t="s">
        <v>584</v>
      </c>
      <c r="I579" t="s">
        <v>453</v>
      </c>
      <c r="J579" t="s">
        <v>1113</v>
      </c>
      <c r="K579">
        <v>4677157.88</v>
      </c>
      <c r="L579">
        <v>3063181.64</v>
      </c>
      <c r="M579">
        <v>1613976.24</v>
      </c>
      <c r="N579">
        <v>0</v>
      </c>
      <c r="O579" t="s">
        <v>503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4863094.4000000004</v>
      </c>
      <c r="AC579">
        <v>4789388.95</v>
      </c>
      <c r="AD579">
        <v>0</v>
      </c>
    </row>
    <row r="580" spans="1:30" x14ac:dyDescent="0.25">
      <c r="A580" t="s">
        <v>38</v>
      </c>
      <c r="B580" t="s">
        <v>549</v>
      </c>
      <c r="C580" t="s">
        <v>443</v>
      </c>
      <c r="D580" t="s">
        <v>686</v>
      </c>
      <c r="E580" t="str">
        <f t="shared" si="8"/>
        <v/>
      </c>
      <c r="K580">
        <v>15986840.720000001</v>
      </c>
      <c r="L580">
        <v>5064097.68</v>
      </c>
      <c r="M580">
        <v>10922743.039999999</v>
      </c>
      <c r="N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9966616.8200000003</v>
      </c>
      <c r="AC580">
        <v>5057628.82</v>
      </c>
      <c r="AD580">
        <v>0</v>
      </c>
    </row>
    <row r="581" spans="1:30" x14ac:dyDescent="0.25">
      <c r="A581" t="s">
        <v>550</v>
      </c>
      <c r="B581" t="s">
        <v>549</v>
      </c>
      <c r="C581" t="s">
        <v>443</v>
      </c>
      <c r="D581" t="s">
        <v>686</v>
      </c>
      <c r="E581" t="str">
        <f t="shared" si="8"/>
        <v/>
      </c>
      <c r="K581">
        <v>15986840.720000001</v>
      </c>
      <c r="L581">
        <v>5064097.68</v>
      </c>
      <c r="M581">
        <v>10922743.039999999</v>
      </c>
      <c r="N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9966616.8200000003</v>
      </c>
      <c r="AC581">
        <v>5057628.82</v>
      </c>
      <c r="AD581">
        <v>0</v>
      </c>
    </row>
    <row r="582" spans="1:30" x14ac:dyDescent="0.25">
      <c r="A582" t="s">
        <v>550</v>
      </c>
      <c r="B582" t="s">
        <v>549</v>
      </c>
      <c r="C582" t="s">
        <v>443</v>
      </c>
      <c r="D582" t="s">
        <v>686</v>
      </c>
      <c r="E582" t="str">
        <f t="shared" si="8"/>
        <v>22011A820</v>
      </c>
      <c r="F582" t="s">
        <v>687</v>
      </c>
      <c r="G582" t="s">
        <v>688</v>
      </c>
      <c r="H582" t="s">
        <v>520</v>
      </c>
      <c r="I582" t="s">
        <v>453</v>
      </c>
      <c r="J582" t="s">
        <v>689</v>
      </c>
      <c r="K582">
        <v>1434939</v>
      </c>
      <c r="L582">
        <v>0</v>
      </c>
      <c r="M582">
        <v>1434939</v>
      </c>
      <c r="N582">
        <v>0</v>
      </c>
      <c r="O582" t="s">
        <v>451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</row>
    <row r="583" spans="1:30" x14ac:dyDescent="0.25">
      <c r="A583" t="s">
        <v>550</v>
      </c>
      <c r="B583" t="s">
        <v>549</v>
      </c>
      <c r="C583" t="s">
        <v>443</v>
      </c>
      <c r="D583" t="s">
        <v>686</v>
      </c>
      <c r="E583" t="str">
        <f t="shared" si="8"/>
        <v>210312940</v>
      </c>
      <c r="F583" t="s">
        <v>524</v>
      </c>
      <c r="G583" t="s">
        <v>1110</v>
      </c>
      <c r="H583" t="s">
        <v>520</v>
      </c>
      <c r="I583" t="s">
        <v>453</v>
      </c>
      <c r="J583" t="s">
        <v>1111</v>
      </c>
      <c r="K583">
        <v>8287859.7999999998</v>
      </c>
      <c r="L583">
        <v>0</v>
      </c>
      <c r="M583">
        <v>8287859.7999999998</v>
      </c>
      <c r="N583">
        <v>0</v>
      </c>
      <c r="O583" t="s">
        <v>451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4930834.79</v>
      </c>
      <c r="AC583">
        <v>0</v>
      </c>
      <c r="AD583">
        <v>0</v>
      </c>
    </row>
    <row r="584" spans="1:30" x14ac:dyDescent="0.25">
      <c r="A584" t="s">
        <v>550</v>
      </c>
      <c r="B584" t="s">
        <v>549</v>
      </c>
      <c r="C584" t="s">
        <v>443</v>
      </c>
      <c r="D584" t="s">
        <v>686</v>
      </c>
      <c r="E584" t="str">
        <f t="shared" si="8"/>
        <v>2201R0820</v>
      </c>
      <c r="F584" t="s">
        <v>692</v>
      </c>
      <c r="G584" t="s">
        <v>688</v>
      </c>
      <c r="H584" t="s">
        <v>520</v>
      </c>
      <c r="I584" t="s">
        <v>453</v>
      </c>
      <c r="J584" t="s">
        <v>1112</v>
      </c>
      <c r="K584">
        <v>2869878</v>
      </c>
      <c r="L584">
        <v>2841179.22</v>
      </c>
      <c r="M584">
        <v>28698.78</v>
      </c>
      <c r="N584">
        <v>0</v>
      </c>
      <c r="O584" t="s">
        <v>503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1506685.95</v>
      </c>
      <c r="AC584">
        <v>1582020</v>
      </c>
      <c r="AD584">
        <v>0</v>
      </c>
    </row>
    <row r="585" spans="1:30" x14ac:dyDescent="0.25">
      <c r="A585" t="s">
        <v>550</v>
      </c>
      <c r="B585" t="s">
        <v>549</v>
      </c>
      <c r="C585" t="s">
        <v>443</v>
      </c>
      <c r="D585" t="s">
        <v>686</v>
      </c>
      <c r="E585" t="str">
        <f t="shared" si="8"/>
        <v>2103R4970</v>
      </c>
      <c r="F585" t="s">
        <v>690</v>
      </c>
      <c r="G585" t="s">
        <v>691</v>
      </c>
      <c r="H585" t="s">
        <v>584</v>
      </c>
      <c r="I585" t="s">
        <v>453</v>
      </c>
      <c r="J585" t="s">
        <v>1113</v>
      </c>
      <c r="K585">
        <v>3394163.92</v>
      </c>
      <c r="L585">
        <v>2222918.46</v>
      </c>
      <c r="M585">
        <v>1171245.46</v>
      </c>
      <c r="N585">
        <v>0</v>
      </c>
      <c r="O585" t="s">
        <v>503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3529096.08</v>
      </c>
      <c r="AC585">
        <v>3475608.82</v>
      </c>
      <c r="AD585">
        <v>0</v>
      </c>
    </row>
    <row r="586" spans="1:30" x14ac:dyDescent="0.25">
      <c r="A586" t="s">
        <v>38</v>
      </c>
      <c r="B586" t="s">
        <v>613</v>
      </c>
      <c r="C586" t="s">
        <v>443</v>
      </c>
      <c r="D586" t="s">
        <v>686</v>
      </c>
      <c r="E586" t="str">
        <f t="shared" si="8"/>
        <v/>
      </c>
      <c r="K586">
        <v>11849251.050000001</v>
      </c>
      <c r="L586">
        <v>5421842.8399999999</v>
      </c>
      <c r="M586">
        <v>6427408.21</v>
      </c>
      <c r="N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7859058.8899999997</v>
      </c>
      <c r="AC586">
        <v>7838115.8600000003</v>
      </c>
      <c r="AD586">
        <v>0</v>
      </c>
    </row>
    <row r="587" spans="1:30" x14ac:dyDescent="0.25">
      <c r="A587" t="s">
        <v>614</v>
      </c>
      <c r="B587" t="s">
        <v>613</v>
      </c>
      <c r="C587" t="s">
        <v>443</v>
      </c>
      <c r="D587" t="s">
        <v>686</v>
      </c>
      <c r="E587" t="str">
        <f t="shared" ref="E587:E643" si="9">MID(F587,2,666)</f>
        <v/>
      </c>
      <c r="K587">
        <v>11849251.050000001</v>
      </c>
      <c r="L587">
        <v>5421842.8399999999</v>
      </c>
      <c r="M587">
        <v>6427408.21</v>
      </c>
      <c r="N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7859058.8899999997</v>
      </c>
      <c r="AC587">
        <v>7838115.8600000003</v>
      </c>
      <c r="AD587">
        <v>0</v>
      </c>
    </row>
    <row r="588" spans="1:30" x14ac:dyDescent="0.25">
      <c r="A588" t="s">
        <v>614</v>
      </c>
      <c r="B588" t="s">
        <v>613</v>
      </c>
      <c r="C588" t="s">
        <v>443</v>
      </c>
      <c r="D588" t="s">
        <v>686</v>
      </c>
      <c r="E588" t="str">
        <f t="shared" si="9"/>
        <v>22011A820</v>
      </c>
      <c r="F588" t="s">
        <v>687</v>
      </c>
      <c r="G588" t="s">
        <v>688</v>
      </c>
      <c r="H588" t="s">
        <v>520</v>
      </c>
      <c r="I588" t="s">
        <v>453</v>
      </c>
      <c r="J588" t="s">
        <v>689</v>
      </c>
      <c r="K588">
        <v>4304817</v>
      </c>
      <c r="L588">
        <v>0</v>
      </c>
      <c r="M588">
        <v>4304817</v>
      </c>
      <c r="N588">
        <v>0</v>
      </c>
      <c r="O588" t="s">
        <v>451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</row>
    <row r="589" spans="1:30" x14ac:dyDescent="0.25">
      <c r="A589" t="s">
        <v>614</v>
      </c>
      <c r="B589" t="s">
        <v>613</v>
      </c>
      <c r="C589" t="s">
        <v>443</v>
      </c>
      <c r="D589" t="s">
        <v>686</v>
      </c>
      <c r="E589" t="str">
        <f t="shared" si="9"/>
        <v>2201R0820</v>
      </c>
      <c r="F589" t="s">
        <v>692</v>
      </c>
      <c r="G589" t="s">
        <v>688</v>
      </c>
      <c r="H589" t="s">
        <v>520</v>
      </c>
      <c r="I589" t="s">
        <v>453</v>
      </c>
      <c r="J589" t="s">
        <v>1112</v>
      </c>
      <c r="K589">
        <v>1434939</v>
      </c>
      <c r="L589">
        <v>1420589.61</v>
      </c>
      <c r="M589">
        <v>14349.39</v>
      </c>
      <c r="N589">
        <v>0</v>
      </c>
      <c r="O589" t="s">
        <v>503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1506685.95</v>
      </c>
      <c r="AC589">
        <v>1582020</v>
      </c>
      <c r="AD589">
        <v>0</v>
      </c>
    </row>
    <row r="590" spans="1:30" x14ac:dyDescent="0.25">
      <c r="A590" t="s">
        <v>614</v>
      </c>
      <c r="B590" t="s">
        <v>613</v>
      </c>
      <c r="C590" t="s">
        <v>443</v>
      </c>
      <c r="D590" t="s">
        <v>686</v>
      </c>
      <c r="E590" t="str">
        <f t="shared" si="9"/>
        <v>2103R4970</v>
      </c>
      <c r="F590" t="s">
        <v>690</v>
      </c>
      <c r="G590" t="s">
        <v>691</v>
      </c>
      <c r="H590" t="s">
        <v>584</v>
      </c>
      <c r="I590" t="s">
        <v>453</v>
      </c>
      <c r="J590" t="s">
        <v>1113</v>
      </c>
      <c r="K590">
        <v>6109495.0499999998</v>
      </c>
      <c r="L590">
        <v>4001253.23</v>
      </c>
      <c r="M590">
        <v>2108241.8199999998</v>
      </c>
      <c r="N590">
        <v>0</v>
      </c>
      <c r="O590" t="s">
        <v>503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6352372.9400000004</v>
      </c>
      <c r="AC590">
        <v>6256095.8600000003</v>
      </c>
      <c r="AD590">
        <v>0</v>
      </c>
    </row>
    <row r="591" spans="1:30" x14ac:dyDescent="0.25">
      <c r="A591" t="s">
        <v>38</v>
      </c>
      <c r="B591" t="s">
        <v>446</v>
      </c>
      <c r="C591" t="s">
        <v>443</v>
      </c>
      <c r="D591" t="s">
        <v>686</v>
      </c>
      <c r="E591" t="str">
        <f t="shared" si="9"/>
        <v/>
      </c>
      <c r="K591">
        <v>8609634</v>
      </c>
      <c r="L591">
        <v>2841179.22</v>
      </c>
      <c r="M591">
        <v>5768454.7800000003</v>
      </c>
      <c r="N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1506685.95</v>
      </c>
      <c r="AC591">
        <v>3164040</v>
      </c>
      <c r="AD591">
        <v>0</v>
      </c>
    </row>
    <row r="592" spans="1:30" x14ac:dyDescent="0.25">
      <c r="A592" t="s">
        <v>452</v>
      </c>
      <c r="B592" t="s">
        <v>446</v>
      </c>
      <c r="C592" t="s">
        <v>443</v>
      </c>
      <c r="D592" t="s">
        <v>686</v>
      </c>
      <c r="E592" t="str">
        <f t="shared" si="9"/>
        <v/>
      </c>
      <c r="K592">
        <v>8609634</v>
      </c>
      <c r="L592">
        <v>2841179.22</v>
      </c>
      <c r="M592">
        <v>5768454.7800000003</v>
      </c>
      <c r="N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1506685.95</v>
      </c>
      <c r="AC592">
        <v>3164040</v>
      </c>
      <c r="AD592">
        <v>0</v>
      </c>
    </row>
    <row r="593" spans="1:30" x14ac:dyDescent="0.25">
      <c r="A593" t="s">
        <v>452</v>
      </c>
      <c r="B593" t="s">
        <v>446</v>
      </c>
      <c r="C593" t="s">
        <v>443</v>
      </c>
      <c r="D593" t="s">
        <v>686</v>
      </c>
      <c r="E593" t="str">
        <f t="shared" si="9"/>
        <v>22011A820</v>
      </c>
      <c r="F593" t="s">
        <v>687</v>
      </c>
      <c r="G593" t="s">
        <v>688</v>
      </c>
      <c r="H593" t="s">
        <v>520</v>
      </c>
      <c r="I593" t="s">
        <v>453</v>
      </c>
      <c r="J593" t="s">
        <v>689</v>
      </c>
      <c r="K593">
        <v>5739756</v>
      </c>
      <c r="L593">
        <v>0</v>
      </c>
      <c r="M593">
        <v>5739756</v>
      </c>
      <c r="N593">
        <v>0</v>
      </c>
      <c r="O593" t="s">
        <v>451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</row>
    <row r="594" spans="1:30" x14ac:dyDescent="0.25">
      <c r="A594" t="s">
        <v>452</v>
      </c>
      <c r="B594" t="s">
        <v>446</v>
      </c>
      <c r="C594" t="s">
        <v>443</v>
      </c>
      <c r="D594" t="s">
        <v>686</v>
      </c>
      <c r="E594" t="str">
        <f t="shared" si="9"/>
        <v>2201R0820</v>
      </c>
      <c r="F594" t="s">
        <v>692</v>
      </c>
      <c r="G594" t="s">
        <v>688</v>
      </c>
      <c r="H594" t="s">
        <v>520</v>
      </c>
      <c r="I594" t="s">
        <v>453</v>
      </c>
      <c r="J594" t="s">
        <v>1112</v>
      </c>
      <c r="K594">
        <v>2869878</v>
      </c>
      <c r="L594">
        <v>2841179.22</v>
      </c>
      <c r="M594">
        <v>28698.78</v>
      </c>
      <c r="N594">
        <v>0</v>
      </c>
      <c r="O594" t="s">
        <v>503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1506685.95</v>
      </c>
      <c r="AC594">
        <v>3164040</v>
      </c>
      <c r="AD594">
        <v>0</v>
      </c>
    </row>
    <row r="595" spans="1:30" x14ac:dyDescent="0.25">
      <c r="A595" t="s">
        <v>38</v>
      </c>
      <c r="B595" t="s">
        <v>454</v>
      </c>
      <c r="C595" t="s">
        <v>443</v>
      </c>
      <c r="D595" t="s">
        <v>686</v>
      </c>
      <c r="E595" t="str">
        <f t="shared" si="9"/>
        <v/>
      </c>
      <c r="K595">
        <v>50349135.479999997</v>
      </c>
      <c r="L595">
        <v>26664630.52</v>
      </c>
      <c r="M595">
        <v>23684504.960000001</v>
      </c>
      <c r="N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34069417.399999999</v>
      </c>
      <c r="AC595">
        <v>33749397.560000002</v>
      </c>
      <c r="AD595">
        <v>0</v>
      </c>
    </row>
    <row r="596" spans="1:30" x14ac:dyDescent="0.25">
      <c r="A596" t="s">
        <v>455</v>
      </c>
      <c r="B596" t="s">
        <v>454</v>
      </c>
      <c r="C596" t="s">
        <v>443</v>
      </c>
      <c r="D596" t="s">
        <v>686</v>
      </c>
      <c r="E596" t="str">
        <f t="shared" si="9"/>
        <v/>
      </c>
      <c r="K596">
        <v>50349135.479999997</v>
      </c>
      <c r="L596">
        <v>26664630.52</v>
      </c>
      <c r="M596">
        <v>23684504.960000001</v>
      </c>
      <c r="N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34069417.399999999</v>
      </c>
      <c r="AC596">
        <v>33749397.560000002</v>
      </c>
      <c r="AD596">
        <v>-2089764.98</v>
      </c>
    </row>
    <row r="597" spans="1:30" x14ac:dyDescent="0.25">
      <c r="A597" t="s">
        <v>455</v>
      </c>
      <c r="B597" t="s">
        <v>454</v>
      </c>
      <c r="C597" t="s">
        <v>443</v>
      </c>
      <c r="D597" t="s">
        <v>686</v>
      </c>
      <c r="E597" t="str">
        <f t="shared" si="9"/>
        <v>22011A820</v>
      </c>
      <c r="F597" t="s">
        <v>687</v>
      </c>
      <c r="G597" t="s">
        <v>688</v>
      </c>
      <c r="H597" t="s">
        <v>520</v>
      </c>
      <c r="I597" t="s">
        <v>453</v>
      </c>
      <c r="J597" t="s">
        <v>689</v>
      </c>
      <c r="K597">
        <v>8609634</v>
      </c>
      <c r="L597">
        <v>0</v>
      </c>
      <c r="M597">
        <v>8609634</v>
      </c>
      <c r="N597">
        <v>0</v>
      </c>
      <c r="O597" t="s">
        <v>451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2089764.98</v>
      </c>
    </row>
    <row r="598" spans="1:30" x14ac:dyDescent="0.25">
      <c r="A598" t="s">
        <v>455</v>
      </c>
      <c r="B598" t="s">
        <v>454</v>
      </c>
      <c r="C598" t="s">
        <v>443</v>
      </c>
      <c r="D598" t="s">
        <v>686</v>
      </c>
      <c r="E598" t="str">
        <f t="shared" si="9"/>
        <v>210312940</v>
      </c>
      <c r="F598" t="s">
        <v>524</v>
      </c>
      <c r="G598" t="s">
        <v>1110</v>
      </c>
      <c r="H598" t="s">
        <v>520</v>
      </c>
      <c r="I598" t="s">
        <v>453</v>
      </c>
      <c r="J598" t="s">
        <v>1111</v>
      </c>
      <c r="K598">
        <v>4696164</v>
      </c>
      <c r="L598">
        <v>0</v>
      </c>
      <c r="M598">
        <v>4696164</v>
      </c>
      <c r="N598">
        <v>0</v>
      </c>
      <c r="O598" t="s">
        <v>451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</row>
    <row r="599" spans="1:30" x14ac:dyDescent="0.25">
      <c r="A599" t="s">
        <v>455</v>
      </c>
      <c r="B599" t="s">
        <v>454</v>
      </c>
      <c r="C599" t="s">
        <v>443</v>
      </c>
      <c r="D599" t="s">
        <v>686</v>
      </c>
      <c r="E599" t="str">
        <f t="shared" si="9"/>
        <v>2201R0820</v>
      </c>
      <c r="F599" t="s">
        <v>692</v>
      </c>
      <c r="G599" t="s">
        <v>688</v>
      </c>
      <c r="H599" t="s">
        <v>520</v>
      </c>
      <c r="I599" t="s">
        <v>453</v>
      </c>
      <c r="J599" t="s">
        <v>1112</v>
      </c>
      <c r="K599">
        <v>7174695</v>
      </c>
      <c r="L599">
        <v>7102948.0499999998</v>
      </c>
      <c r="M599">
        <v>71746.95</v>
      </c>
      <c r="N599">
        <v>0</v>
      </c>
      <c r="O599" t="s">
        <v>503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3013371.9</v>
      </c>
      <c r="AC599">
        <v>3164040</v>
      </c>
      <c r="AD599">
        <v>0</v>
      </c>
    </row>
    <row r="600" spans="1:30" x14ac:dyDescent="0.25">
      <c r="A600" t="s">
        <v>455</v>
      </c>
      <c r="B600" t="s">
        <v>454</v>
      </c>
      <c r="C600" t="s">
        <v>443</v>
      </c>
      <c r="D600" t="s">
        <v>686</v>
      </c>
      <c r="E600" t="str">
        <f t="shared" si="9"/>
        <v>2103R4970</v>
      </c>
      <c r="F600" t="s">
        <v>690</v>
      </c>
      <c r="G600" t="s">
        <v>691</v>
      </c>
      <c r="H600" t="s">
        <v>584</v>
      </c>
      <c r="I600" t="s">
        <v>453</v>
      </c>
      <c r="J600" t="s">
        <v>1113</v>
      </c>
      <c r="K600">
        <v>29868642.48</v>
      </c>
      <c r="L600">
        <v>19561682.469999999</v>
      </c>
      <c r="M600">
        <v>10306960.01</v>
      </c>
      <c r="N600">
        <v>0</v>
      </c>
      <c r="O600" t="s">
        <v>503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31056045.5</v>
      </c>
      <c r="AC600">
        <v>30585357.559999999</v>
      </c>
      <c r="AD600">
        <v>0</v>
      </c>
    </row>
    <row r="601" spans="1:30" x14ac:dyDescent="0.25">
      <c r="A601" t="s">
        <v>38</v>
      </c>
      <c r="B601" t="s">
        <v>552</v>
      </c>
      <c r="C601" t="s">
        <v>443</v>
      </c>
      <c r="D601" t="s">
        <v>686</v>
      </c>
      <c r="E601" t="str">
        <f t="shared" si="9"/>
        <v/>
      </c>
      <c r="K601">
        <v>95578454.189999998</v>
      </c>
      <c r="L601">
        <v>28502314.68</v>
      </c>
      <c r="M601">
        <v>67076139.509999998</v>
      </c>
      <c r="N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41943280.549999997</v>
      </c>
      <c r="AC601">
        <v>44498382.579999998</v>
      </c>
      <c r="AD601">
        <v>0</v>
      </c>
    </row>
    <row r="602" spans="1:30" x14ac:dyDescent="0.25">
      <c r="A602" t="s">
        <v>649</v>
      </c>
      <c r="B602" t="s">
        <v>552</v>
      </c>
      <c r="C602" t="s">
        <v>443</v>
      </c>
      <c r="D602" t="s">
        <v>686</v>
      </c>
      <c r="E602" t="str">
        <f t="shared" si="9"/>
        <v/>
      </c>
      <c r="K602">
        <v>95578454.189999998</v>
      </c>
      <c r="L602">
        <v>28502314.68</v>
      </c>
      <c r="M602">
        <v>67076139.509999998</v>
      </c>
      <c r="N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41943280.549999997</v>
      </c>
      <c r="AC602">
        <v>44498382.579999998</v>
      </c>
      <c r="AD602">
        <v>0</v>
      </c>
    </row>
    <row r="603" spans="1:30" x14ac:dyDescent="0.25">
      <c r="A603" t="s">
        <v>649</v>
      </c>
      <c r="B603" t="s">
        <v>552</v>
      </c>
      <c r="C603" t="s">
        <v>443</v>
      </c>
      <c r="D603" t="s">
        <v>686</v>
      </c>
      <c r="E603" t="str">
        <f t="shared" si="9"/>
        <v>22011A820</v>
      </c>
      <c r="F603" t="s">
        <v>687</v>
      </c>
      <c r="G603" t="s">
        <v>688</v>
      </c>
      <c r="H603" t="s">
        <v>520</v>
      </c>
      <c r="I603" t="s">
        <v>453</v>
      </c>
      <c r="J603" t="s">
        <v>689</v>
      </c>
      <c r="K603">
        <v>29570310</v>
      </c>
      <c r="L603">
        <v>0</v>
      </c>
      <c r="M603">
        <v>29570310</v>
      </c>
      <c r="N603">
        <v>0</v>
      </c>
      <c r="O603" t="s">
        <v>451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</row>
    <row r="604" spans="1:30" x14ac:dyDescent="0.25">
      <c r="A604" t="s">
        <v>649</v>
      </c>
      <c r="B604" t="s">
        <v>552</v>
      </c>
      <c r="C604" t="s">
        <v>443</v>
      </c>
      <c r="D604" t="s">
        <v>686</v>
      </c>
      <c r="E604" t="str">
        <f t="shared" si="9"/>
        <v>210312940</v>
      </c>
      <c r="F604" t="s">
        <v>524</v>
      </c>
      <c r="G604" t="s">
        <v>1110</v>
      </c>
      <c r="H604" t="s">
        <v>520</v>
      </c>
      <c r="I604" t="s">
        <v>453</v>
      </c>
      <c r="J604" t="s">
        <v>1111</v>
      </c>
      <c r="K604">
        <v>25730010</v>
      </c>
      <c r="L604">
        <v>0</v>
      </c>
      <c r="M604">
        <v>25730010</v>
      </c>
      <c r="N604">
        <v>0</v>
      </c>
      <c r="O604" t="s">
        <v>451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2756307.96</v>
      </c>
      <c r="AD604">
        <v>0</v>
      </c>
    </row>
    <row r="605" spans="1:30" x14ac:dyDescent="0.25">
      <c r="A605" t="s">
        <v>649</v>
      </c>
      <c r="B605" t="s">
        <v>552</v>
      </c>
      <c r="C605" t="s">
        <v>443</v>
      </c>
      <c r="D605" t="s">
        <v>686</v>
      </c>
      <c r="E605" t="str">
        <f t="shared" si="9"/>
        <v>2201R0820</v>
      </c>
      <c r="F605" t="s">
        <v>692</v>
      </c>
      <c r="G605" t="s">
        <v>688</v>
      </c>
      <c r="H605" t="s">
        <v>520</v>
      </c>
      <c r="I605" t="s">
        <v>453</v>
      </c>
      <c r="J605" t="s">
        <v>1112</v>
      </c>
      <c r="K605">
        <v>6336495</v>
      </c>
      <c r="L605">
        <v>6273130.0499999998</v>
      </c>
      <c r="M605">
        <v>63364.95</v>
      </c>
      <c r="N605">
        <v>0</v>
      </c>
      <c r="O605" t="s">
        <v>503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6652319.75</v>
      </c>
      <c r="AC605">
        <v>6985986.4800000004</v>
      </c>
      <c r="AD605">
        <v>0</v>
      </c>
    </row>
    <row r="606" spans="1:30" x14ac:dyDescent="0.25">
      <c r="A606" t="s">
        <v>649</v>
      </c>
      <c r="B606" t="s">
        <v>552</v>
      </c>
      <c r="C606" t="s">
        <v>443</v>
      </c>
      <c r="D606" t="s">
        <v>686</v>
      </c>
      <c r="E606" t="str">
        <f t="shared" si="9"/>
        <v>2103R4970</v>
      </c>
      <c r="F606" t="s">
        <v>690</v>
      </c>
      <c r="G606" t="s">
        <v>691</v>
      </c>
      <c r="H606" t="s">
        <v>584</v>
      </c>
      <c r="I606" t="s">
        <v>453</v>
      </c>
      <c r="J606" t="s">
        <v>1113</v>
      </c>
      <c r="K606">
        <v>33941639.189999998</v>
      </c>
      <c r="L606">
        <v>22229184.629999999</v>
      </c>
      <c r="M606">
        <v>11712454.560000001</v>
      </c>
      <c r="N606">
        <v>0</v>
      </c>
      <c r="O606" t="s">
        <v>503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35290960.799999997</v>
      </c>
      <c r="AC606">
        <v>34756088.140000001</v>
      </c>
      <c r="AD606">
        <v>0</v>
      </c>
    </row>
    <row r="607" spans="1:30" x14ac:dyDescent="0.25">
      <c r="A607" t="s">
        <v>38</v>
      </c>
      <c r="B607" t="s">
        <v>456</v>
      </c>
      <c r="C607" t="s">
        <v>443</v>
      </c>
      <c r="D607" t="s">
        <v>686</v>
      </c>
      <c r="E607" t="str">
        <f t="shared" si="9"/>
        <v/>
      </c>
      <c r="K607">
        <v>563116944.41999996</v>
      </c>
      <c r="L607">
        <v>44458369.259999998</v>
      </c>
      <c r="M607">
        <v>518658575.16000003</v>
      </c>
      <c r="N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166424986.19999999</v>
      </c>
      <c r="AC607">
        <v>148458553.41999999</v>
      </c>
      <c r="AD607">
        <v>0</v>
      </c>
    </row>
    <row r="608" spans="1:30" x14ac:dyDescent="0.25">
      <c r="A608" t="s">
        <v>458</v>
      </c>
      <c r="B608" t="s">
        <v>456</v>
      </c>
      <c r="C608" t="s">
        <v>443</v>
      </c>
      <c r="D608" t="s">
        <v>686</v>
      </c>
      <c r="E608" t="str">
        <f t="shared" si="9"/>
        <v/>
      </c>
      <c r="K608">
        <v>313570484</v>
      </c>
      <c r="L608">
        <v>0</v>
      </c>
      <c r="M608">
        <v>313570484</v>
      </c>
      <c r="N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64643126.299999997</v>
      </c>
      <c r="AC608">
        <v>60471489.119999997</v>
      </c>
      <c r="AD608">
        <v>0</v>
      </c>
    </row>
    <row r="609" spans="1:30" x14ac:dyDescent="0.25">
      <c r="A609" t="s">
        <v>458</v>
      </c>
      <c r="B609" t="s">
        <v>456</v>
      </c>
      <c r="C609" t="s">
        <v>443</v>
      </c>
      <c r="D609" t="s">
        <v>686</v>
      </c>
      <c r="E609" t="str">
        <f t="shared" si="9"/>
        <v>22011A820</v>
      </c>
      <c r="F609" t="s">
        <v>687</v>
      </c>
      <c r="G609" t="s">
        <v>688</v>
      </c>
      <c r="H609" t="s">
        <v>520</v>
      </c>
      <c r="I609" t="s">
        <v>453</v>
      </c>
      <c r="J609" t="s">
        <v>689</v>
      </c>
      <c r="K609">
        <v>313570484</v>
      </c>
      <c r="L609">
        <v>0</v>
      </c>
      <c r="M609">
        <v>313570484</v>
      </c>
      <c r="N609">
        <v>0</v>
      </c>
      <c r="O609" t="s">
        <v>451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50194700</v>
      </c>
      <c r="AC609">
        <v>50194700</v>
      </c>
      <c r="AD609">
        <v>-3163756.92</v>
      </c>
    </row>
    <row r="610" spans="1:30" x14ac:dyDescent="0.25">
      <c r="A610" t="s">
        <v>458</v>
      </c>
      <c r="B610" t="s">
        <v>456</v>
      </c>
      <c r="C610" t="s">
        <v>443</v>
      </c>
      <c r="D610" t="s">
        <v>686</v>
      </c>
      <c r="E610" t="str">
        <f t="shared" si="9"/>
        <v>2201R0820</v>
      </c>
      <c r="F610" t="s">
        <v>692</v>
      </c>
      <c r="G610" t="s">
        <v>688</v>
      </c>
      <c r="H610" t="s">
        <v>520</v>
      </c>
      <c r="I610" t="s">
        <v>453</v>
      </c>
      <c r="J610" t="s">
        <v>1112</v>
      </c>
      <c r="K610">
        <v>0</v>
      </c>
      <c r="L610">
        <v>0</v>
      </c>
      <c r="M610">
        <v>0</v>
      </c>
      <c r="N610">
        <v>0</v>
      </c>
      <c r="O610" t="s">
        <v>503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14448426.300000001</v>
      </c>
      <c r="AC610">
        <v>10276789.119999999</v>
      </c>
      <c r="AD610">
        <v>3163756.92</v>
      </c>
    </row>
    <row r="611" spans="1:30" x14ac:dyDescent="0.25">
      <c r="A611" t="s">
        <v>554</v>
      </c>
      <c r="B611" t="s">
        <v>456</v>
      </c>
      <c r="C611" t="s">
        <v>443</v>
      </c>
      <c r="D611" t="s">
        <v>686</v>
      </c>
      <c r="E611" t="str">
        <f t="shared" si="9"/>
        <v/>
      </c>
      <c r="K611">
        <v>249546460.41999999</v>
      </c>
      <c r="L611">
        <v>44458369.259999998</v>
      </c>
      <c r="M611">
        <v>205088091.16</v>
      </c>
      <c r="N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101781859.90000001</v>
      </c>
      <c r="AC611">
        <v>87987064.299999997</v>
      </c>
      <c r="AD611">
        <v>0</v>
      </c>
    </row>
    <row r="612" spans="1:30" x14ac:dyDescent="0.25">
      <c r="A612" t="s">
        <v>554</v>
      </c>
      <c r="B612" t="s">
        <v>456</v>
      </c>
      <c r="C612" t="s">
        <v>443</v>
      </c>
      <c r="D612" t="s">
        <v>686</v>
      </c>
      <c r="E612" t="str">
        <f t="shared" si="9"/>
        <v>210312940</v>
      </c>
      <c r="F612" t="s">
        <v>524</v>
      </c>
      <c r="G612" t="s">
        <v>1110</v>
      </c>
      <c r="H612" t="s">
        <v>520</v>
      </c>
      <c r="I612" t="s">
        <v>453</v>
      </c>
      <c r="J612" t="s">
        <v>1111</v>
      </c>
      <c r="K612">
        <v>181663182.06</v>
      </c>
      <c r="L612">
        <v>0</v>
      </c>
      <c r="M612">
        <v>181663182.06</v>
      </c>
      <c r="N612">
        <v>0</v>
      </c>
      <c r="O612" t="s">
        <v>451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31199938.32</v>
      </c>
      <c r="AC612">
        <v>18474888.039999999</v>
      </c>
      <c r="AD612">
        <v>0</v>
      </c>
    </row>
    <row r="613" spans="1:30" x14ac:dyDescent="0.25">
      <c r="A613" t="s">
        <v>554</v>
      </c>
      <c r="B613" t="s">
        <v>456</v>
      </c>
      <c r="C613" t="s">
        <v>443</v>
      </c>
      <c r="D613" t="s">
        <v>686</v>
      </c>
      <c r="E613" t="str">
        <f t="shared" si="9"/>
        <v>2103R4970</v>
      </c>
      <c r="F613" t="s">
        <v>690</v>
      </c>
      <c r="G613" t="s">
        <v>691</v>
      </c>
      <c r="H613" t="s">
        <v>584</v>
      </c>
      <c r="I613" t="s">
        <v>453</v>
      </c>
      <c r="J613" t="s">
        <v>1113</v>
      </c>
      <c r="K613">
        <v>67883278.359999999</v>
      </c>
      <c r="L613">
        <v>44458369.259999998</v>
      </c>
      <c r="M613">
        <v>23424909.100000001</v>
      </c>
      <c r="N613">
        <v>0</v>
      </c>
      <c r="O613" t="s">
        <v>503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70581921.579999998</v>
      </c>
      <c r="AC613">
        <v>69512176.260000005</v>
      </c>
      <c r="AD613">
        <v>0</v>
      </c>
    </row>
    <row r="614" spans="1:30" x14ac:dyDescent="0.25">
      <c r="A614" t="s">
        <v>38</v>
      </c>
      <c r="B614" t="s">
        <v>555</v>
      </c>
      <c r="C614" t="s">
        <v>443</v>
      </c>
      <c r="D614" t="s">
        <v>686</v>
      </c>
      <c r="E614" t="str">
        <f t="shared" si="9"/>
        <v/>
      </c>
      <c r="K614">
        <v>27796957.079999998</v>
      </c>
      <c r="L614">
        <v>7644761.3099999996</v>
      </c>
      <c r="M614">
        <v>20152195.77</v>
      </c>
      <c r="N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11388154.98</v>
      </c>
      <c r="AC614">
        <v>11313724.68</v>
      </c>
      <c r="AD614">
        <v>0</v>
      </c>
    </row>
    <row r="615" spans="1:30" x14ac:dyDescent="0.25">
      <c r="A615" t="s">
        <v>562</v>
      </c>
      <c r="B615" t="s">
        <v>555</v>
      </c>
      <c r="C615" t="s">
        <v>443</v>
      </c>
      <c r="D615" t="s">
        <v>686</v>
      </c>
      <c r="E615" t="str">
        <f t="shared" si="9"/>
        <v/>
      </c>
      <c r="K615">
        <v>27796957.079999998</v>
      </c>
      <c r="L615">
        <v>7644761.3099999996</v>
      </c>
      <c r="M615">
        <v>20152195.77</v>
      </c>
      <c r="N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11388154.98</v>
      </c>
      <c r="AC615">
        <v>11313724.68</v>
      </c>
      <c r="AD615">
        <v>0</v>
      </c>
    </row>
    <row r="616" spans="1:30" x14ac:dyDescent="0.25">
      <c r="A616" t="s">
        <v>562</v>
      </c>
      <c r="B616" t="s">
        <v>555</v>
      </c>
      <c r="C616" t="s">
        <v>443</v>
      </c>
      <c r="D616" t="s">
        <v>686</v>
      </c>
      <c r="E616" t="str">
        <f t="shared" si="9"/>
        <v>22011A820</v>
      </c>
      <c r="F616" t="s">
        <v>687</v>
      </c>
      <c r="G616" t="s">
        <v>688</v>
      </c>
      <c r="H616" t="s">
        <v>520</v>
      </c>
      <c r="I616" t="s">
        <v>453</v>
      </c>
      <c r="J616" t="s">
        <v>689</v>
      </c>
      <c r="K616">
        <v>5739756</v>
      </c>
      <c r="L616">
        <v>0</v>
      </c>
      <c r="M616">
        <v>5739756</v>
      </c>
      <c r="N616">
        <v>0</v>
      </c>
      <c r="O616" t="s">
        <v>451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</row>
    <row r="617" spans="1:30" x14ac:dyDescent="0.25">
      <c r="A617" t="s">
        <v>562</v>
      </c>
      <c r="B617" t="s">
        <v>555</v>
      </c>
      <c r="C617" t="s">
        <v>443</v>
      </c>
      <c r="D617" t="s">
        <v>686</v>
      </c>
      <c r="E617" t="str">
        <f t="shared" si="9"/>
        <v>210312940</v>
      </c>
      <c r="F617" t="s">
        <v>524</v>
      </c>
      <c r="G617" t="s">
        <v>1110</v>
      </c>
      <c r="H617" t="s">
        <v>520</v>
      </c>
      <c r="I617" t="s">
        <v>453</v>
      </c>
      <c r="J617" t="s">
        <v>1111</v>
      </c>
      <c r="K617">
        <v>11118603.1</v>
      </c>
      <c r="L617">
        <v>0</v>
      </c>
      <c r="M617">
        <v>11118603.1</v>
      </c>
      <c r="N617">
        <v>0</v>
      </c>
      <c r="O617" t="s">
        <v>451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-6929060.2599999998</v>
      </c>
    </row>
    <row r="618" spans="1:30" x14ac:dyDescent="0.25">
      <c r="A618" t="s">
        <v>562</v>
      </c>
      <c r="B618" t="s">
        <v>555</v>
      </c>
      <c r="C618" t="s">
        <v>443</v>
      </c>
      <c r="D618" t="s">
        <v>686</v>
      </c>
      <c r="E618" t="str">
        <f t="shared" si="9"/>
        <v>2201R0820</v>
      </c>
      <c r="F618" t="s">
        <v>692</v>
      </c>
      <c r="G618" t="s">
        <v>688</v>
      </c>
      <c r="H618" t="s">
        <v>520</v>
      </c>
      <c r="I618" t="s">
        <v>453</v>
      </c>
      <c r="J618" t="s">
        <v>1112</v>
      </c>
      <c r="K618">
        <v>1434939</v>
      </c>
      <c r="L618">
        <v>1420589.61</v>
      </c>
      <c r="M618">
        <v>14349.39</v>
      </c>
      <c r="N618">
        <v>0</v>
      </c>
      <c r="O618" t="s">
        <v>503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1506685.95</v>
      </c>
      <c r="AC618">
        <v>1582020</v>
      </c>
      <c r="AD618">
        <v>6929060.2599999998</v>
      </c>
    </row>
    <row r="619" spans="1:30" x14ac:dyDescent="0.25">
      <c r="A619" t="s">
        <v>562</v>
      </c>
      <c r="B619" t="s">
        <v>555</v>
      </c>
      <c r="C619" t="s">
        <v>443</v>
      </c>
      <c r="D619" t="s">
        <v>686</v>
      </c>
      <c r="E619" t="str">
        <f t="shared" si="9"/>
        <v>2103R4970</v>
      </c>
      <c r="F619" t="s">
        <v>690</v>
      </c>
      <c r="G619" t="s">
        <v>691</v>
      </c>
      <c r="H619" t="s">
        <v>584</v>
      </c>
      <c r="I619" t="s">
        <v>453</v>
      </c>
      <c r="J619" t="s">
        <v>1113</v>
      </c>
      <c r="K619">
        <v>9503658.9800000004</v>
      </c>
      <c r="L619">
        <v>6224171.7000000002</v>
      </c>
      <c r="M619">
        <v>3279487.28</v>
      </c>
      <c r="N619">
        <v>0</v>
      </c>
      <c r="O619" t="s">
        <v>503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9881469.0299999993</v>
      </c>
      <c r="AC619">
        <v>9731704.6799999997</v>
      </c>
      <c r="AD619">
        <v>0</v>
      </c>
    </row>
    <row r="620" spans="1:30" x14ac:dyDescent="0.25">
      <c r="A620" t="s">
        <v>38</v>
      </c>
      <c r="B620" t="s">
        <v>1114</v>
      </c>
      <c r="C620" t="s">
        <v>443</v>
      </c>
      <c r="D620" t="s">
        <v>686</v>
      </c>
      <c r="E620" t="str">
        <f t="shared" si="9"/>
        <v/>
      </c>
      <c r="K620">
        <v>6788327.8399999999</v>
      </c>
      <c r="L620">
        <v>4445836.93</v>
      </c>
      <c r="M620">
        <v>2342490.91</v>
      </c>
      <c r="N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7058192.1600000001</v>
      </c>
      <c r="AC620">
        <v>6951217.6299999999</v>
      </c>
      <c r="AD620">
        <v>0</v>
      </c>
    </row>
    <row r="621" spans="1:30" x14ac:dyDescent="0.25">
      <c r="A621" t="s">
        <v>1115</v>
      </c>
      <c r="B621" t="s">
        <v>1114</v>
      </c>
      <c r="C621" t="s">
        <v>443</v>
      </c>
      <c r="D621" t="s">
        <v>686</v>
      </c>
      <c r="E621" t="str">
        <f t="shared" si="9"/>
        <v/>
      </c>
      <c r="K621">
        <v>6788327.8399999999</v>
      </c>
      <c r="L621">
        <v>4445836.93</v>
      </c>
      <c r="M621">
        <v>2342490.91</v>
      </c>
      <c r="N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7058192.1600000001</v>
      </c>
      <c r="AC621">
        <v>6951217.6299999999</v>
      </c>
      <c r="AD621">
        <v>0</v>
      </c>
    </row>
    <row r="622" spans="1:30" x14ac:dyDescent="0.25">
      <c r="A622" t="s">
        <v>1115</v>
      </c>
      <c r="B622" t="s">
        <v>1114</v>
      </c>
      <c r="C622" t="s">
        <v>443</v>
      </c>
      <c r="D622" t="s">
        <v>686</v>
      </c>
      <c r="E622" t="str">
        <f t="shared" si="9"/>
        <v>2103R4970</v>
      </c>
      <c r="F622" t="s">
        <v>690</v>
      </c>
      <c r="G622" t="s">
        <v>691</v>
      </c>
      <c r="H622" t="s">
        <v>584</v>
      </c>
      <c r="I622" t="s">
        <v>453</v>
      </c>
      <c r="J622" t="s">
        <v>1113</v>
      </c>
      <c r="K622">
        <v>6788327.8399999999</v>
      </c>
      <c r="L622">
        <v>4445836.93</v>
      </c>
      <c r="M622">
        <v>2342490.91</v>
      </c>
      <c r="N622">
        <v>0</v>
      </c>
      <c r="O622" t="s">
        <v>503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7058192.1600000001</v>
      </c>
      <c r="AC622">
        <v>6951217.6299999999</v>
      </c>
      <c r="AD622">
        <v>0</v>
      </c>
    </row>
    <row r="623" spans="1:30" x14ac:dyDescent="0.25">
      <c r="A623" t="s">
        <v>38</v>
      </c>
      <c r="B623" t="s">
        <v>1011</v>
      </c>
      <c r="C623" t="s">
        <v>443</v>
      </c>
      <c r="D623" t="s">
        <v>686</v>
      </c>
      <c r="E623" t="str">
        <f t="shared" si="9"/>
        <v/>
      </c>
      <c r="K623">
        <v>2988221.91</v>
      </c>
      <c r="L623">
        <v>1957057.41</v>
      </c>
      <c r="M623">
        <v>1031164.5</v>
      </c>
      <c r="N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3107016.19</v>
      </c>
      <c r="AC623">
        <v>3059926</v>
      </c>
      <c r="AD623">
        <v>0</v>
      </c>
    </row>
    <row r="624" spans="1:30" x14ac:dyDescent="0.25">
      <c r="A624" t="s">
        <v>1012</v>
      </c>
      <c r="B624" t="s">
        <v>1011</v>
      </c>
      <c r="C624" t="s">
        <v>443</v>
      </c>
      <c r="D624" t="s">
        <v>686</v>
      </c>
      <c r="E624" t="str">
        <f t="shared" si="9"/>
        <v/>
      </c>
      <c r="K624">
        <v>2988221.91</v>
      </c>
      <c r="L624">
        <v>1957057.41</v>
      </c>
      <c r="M624">
        <v>1031164.5</v>
      </c>
      <c r="N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3107016.19</v>
      </c>
      <c r="AC624">
        <v>3059926</v>
      </c>
      <c r="AD624">
        <v>0</v>
      </c>
    </row>
    <row r="625" spans="1:30" x14ac:dyDescent="0.25">
      <c r="A625" t="s">
        <v>1012</v>
      </c>
      <c r="B625" t="s">
        <v>1011</v>
      </c>
      <c r="C625" t="s">
        <v>443</v>
      </c>
      <c r="D625" t="s">
        <v>686</v>
      </c>
      <c r="E625" t="str">
        <f t="shared" si="9"/>
        <v>2103R4970</v>
      </c>
      <c r="F625" t="s">
        <v>690</v>
      </c>
      <c r="G625" t="s">
        <v>691</v>
      </c>
      <c r="H625" t="s">
        <v>584</v>
      </c>
      <c r="I625" t="s">
        <v>453</v>
      </c>
      <c r="J625" t="s">
        <v>1113</v>
      </c>
      <c r="K625">
        <v>2988221.91</v>
      </c>
      <c r="L625">
        <v>1957057.41</v>
      </c>
      <c r="M625">
        <v>1031164.5</v>
      </c>
      <c r="N625">
        <v>0</v>
      </c>
      <c r="O625" t="s">
        <v>503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3107016.19</v>
      </c>
      <c r="AC625">
        <v>3059926</v>
      </c>
      <c r="AD625">
        <v>0</v>
      </c>
    </row>
    <row r="626" spans="1:30" x14ac:dyDescent="0.25">
      <c r="A626" t="s">
        <v>693</v>
      </c>
      <c r="C626" t="s">
        <v>443</v>
      </c>
      <c r="D626" t="s">
        <v>694</v>
      </c>
      <c r="E626" t="str">
        <f t="shared" si="9"/>
        <v/>
      </c>
      <c r="K626">
        <v>1258012547.1800001</v>
      </c>
      <c r="L626">
        <v>892606100</v>
      </c>
      <c r="M626">
        <v>365406447.18000001</v>
      </c>
      <c r="N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554783619.19000006</v>
      </c>
      <c r="AC626">
        <v>12073400</v>
      </c>
      <c r="AD626">
        <v>-7564569.46</v>
      </c>
    </row>
    <row r="627" spans="1:30" x14ac:dyDescent="0.25">
      <c r="A627" t="s">
        <v>471</v>
      </c>
      <c r="B627" t="s">
        <v>472</v>
      </c>
      <c r="C627" t="s">
        <v>443</v>
      </c>
      <c r="D627" t="s">
        <v>694</v>
      </c>
      <c r="E627" t="str">
        <f t="shared" si="9"/>
        <v/>
      </c>
      <c r="K627">
        <v>1258012547.1800001</v>
      </c>
      <c r="L627">
        <v>892606100</v>
      </c>
      <c r="M627">
        <v>365406447.18000001</v>
      </c>
      <c r="N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554783619.19000006</v>
      </c>
      <c r="AC627">
        <v>12073400</v>
      </c>
      <c r="AD627">
        <v>7564569.46</v>
      </c>
    </row>
    <row r="628" spans="1:30" x14ac:dyDescent="0.25">
      <c r="A628" t="s">
        <v>471</v>
      </c>
      <c r="B628" t="s">
        <v>472</v>
      </c>
      <c r="C628" t="s">
        <v>443</v>
      </c>
      <c r="D628" t="s">
        <v>694</v>
      </c>
      <c r="E628" t="str">
        <f t="shared" si="9"/>
        <v>51022069И</v>
      </c>
      <c r="F628" t="s">
        <v>1116</v>
      </c>
      <c r="G628" t="s">
        <v>1117</v>
      </c>
      <c r="H628" t="s">
        <v>495</v>
      </c>
      <c r="I628" t="s">
        <v>496</v>
      </c>
      <c r="J628" t="s">
        <v>1118</v>
      </c>
      <c r="K628">
        <v>8214923.8700000001</v>
      </c>
      <c r="L628">
        <v>0</v>
      </c>
      <c r="M628">
        <v>8214923.8700000001</v>
      </c>
      <c r="N628">
        <v>0</v>
      </c>
      <c r="O628" t="s">
        <v>451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</row>
    <row r="629" spans="1:30" x14ac:dyDescent="0.25">
      <c r="A629" t="s">
        <v>471</v>
      </c>
      <c r="B629" t="s">
        <v>472</v>
      </c>
      <c r="C629" t="s">
        <v>443</v>
      </c>
      <c r="D629" t="s">
        <v>694</v>
      </c>
      <c r="E629" t="str">
        <f t="shared" si="9"/>
        <v>51P551390</v>
      </c>
      <c r="F629" t="s">
        <v>1119</v>
      </c>
      <c r="G629" t="s">
        <v>1120</v>
      </c>
      <c r="H629" t="s">
        <v>495</v>
      </c>
      <c r="I629" t="s">
        <v>485</v>
      </c>
      <c r="J629" t="s">
        <v>1121</v>
      </c>
      <c r="K629">
        <v>181867300</v>
      </c>
      <c r="L629">
        <v>0</v>
      </c>
      <c r="M629">
        <v>181867300</v>
      </c>
      <c r="N629">
        <v>0</v>
      </c>
      <c r="O629" t="s">
        <v>451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</row>
    <row r="630" spans="1:30" x14ac:dyDescent="0.25">
      <c r="A630" t="s">
        <v>471</v>
      </c>
      <c r="B630" t="s">
        <v>472</v>
      </c>
      <c r="C630" t="s">
        <v>443</v>
      </c>
      <c r="D630" t="s">
        <v>694</v>
      </c>
      <c r="E630" t="str">
        <f t="shared" si="9"/>
        <v>5102R1110</v>
      </c>
      <c r="F630" t="s">
        <v>1122</v>
      </c>
      <c r="G630" t="s">
        <v>1123</v>
      </c>
      <c r="H630" t="s">
        <v>495</v>
      </c>
      <c r="I630" t="s">
        <v>485</v>
      </c>
      <c r="J630" t="s">
        <v>1124</v>
      </c>
      <c r="K630">
        <v>368772727.26999998</v>
      </c>
      <c r="L630">
        <v>365085000</v>
      </c>
      <c r="M630">
        <v>3687727.27</v>
      </c>
      <c r="N630">
        <v>0</v>
      </c>
      <c r="O630" t="s">
        <v>503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368772727.26999998</v>
      </c>
      <c r="AC630">
        <v>0</v>
      </c>
      <c r="AD630">
        <v>0</v>
      </c>
    </row>
    <row r="631" spans="1:30" x14ac:dyDescent="0.25">
      <c r="A631" t="s">
        <v>471</v>
      </c>
      <c r="B631" t="s">
        <v>472</v>
      </c>
      <c r="C631" t="s">
        <v>443</v>
      </c>
      <c r="D631" t="s">
        <v>694</v>
      </c>
      <c r="E631" t="str">
        <f t="shared" si="9"/>
        <v>5102R1110</v>
      </c>
      <c r="F631" t="s">
        <v>1122</v>
      </c>
      <c r="G631" t="s">
        <v>1123</v>
      </c>
      <c r="H631" t="s">
        <v>495</v>
      </c>
      <c r="I631" t="s">
        <v>485</v>
      </c>
      <c r="J631" t="s">
        <v>1125</v>
      </c>
      <c r="K631">
        <v>148083272.72999999</v>
      </c>
      <c r="L631">
        <v>0</v>
      </c>
      <c r="M631">
        <v>148083272.72999999</v>
      </c>
      <c r="N631">
        <v>0</v>
      </c>
      <c r="O631" t="s">
        <v>451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84715272.730000004</v>
      </c>
      <c r="AC631">
        <v>0</v>
      </c>
      <c r="AD631">
        <v>0</v>
      </c>
    </row>
    <row r="632" spans="1:30" x14ac:dyDescent="0.25">
      <c r="A632" t="s">
        <v>471</v>
      </c>
      <c r="B632" t="s">
        <v>472</v>
      </c>
      <c r="C632" t="s">
        <v>443</v>
      </c>
      <c r="D632" t="s">
        <v>694</v>
      </c>
      <c r="E632" t="str">
        <f t="shared" si="9"/>
        <v>51P551390</v>
      </c>
      <c r="F632" t="s">
        <v>1119</v>
      </c>
      <c r="G632" t="s">
        <v>1120</v>
      </c>
      <c r="H632" t="s">
        <v>495</v>
      </c>
      <c r="I632" t="s">
        <v>485</v>
      </c>
      <c r="J632" t="s">
        <v>1125</v>
      </c>
      <c r="K632">
        <v>4694000</v>
      </c>
      <c r="L632">
        <v>0</v>
      </c>
      <c r="M632">
        <v>4694000</v>
      </c>
      <c r="N632">
        <v>0</v>
      </c>
      <c r="O632" t="s">
        <v>451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5010300</v>
      </c>
      <c r="AC632">
        <v>0</v>
      </c>
      <c r="AD632">
        <v>0</v>
      </c>
    </row>
    <row r="633" spans="1:30" x14ac:dyDescent="0.25">
      <c r="A633" t="s">
        <v>471</v>
      </c>
      <c r="B633" t="s">
        <v>472</v>
      </c>
      <c r="C633" t="s">
        <v>443</v>
      </c>
      <c r="D633" t="s">
        <v>694</v>
      </c>
      <c r="E633" t="str">
        <f t="shared" si="9"/>
        <v>51P551390</v>
      </c>
      <c r="F633" t="s">
        <v>1119</v>
      </c>
      <c r="G633" t="s">
        <v>1120</v>
      </c>
      <c r="H633" t="s">
        <v>495</v>
      </c>
      <c r="I633" t="s">
        <v>485</v>
      </c>
      <c r="J633" t="s">
        <v>1126</v>
      </c>
      <c r="K633">
        <v>5565300</v>
      </c>
      <c r="L633">
        <v>0</v>
      </c>
      <c r="M633">
        <v>5565300</v>
      </c>
      <c r="N633">
        <v>0</v>
      </c>
      <c r="O633" t="s">
        <v>451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13913400</v>
      </c>
      <c r="AC633">
        <v>12073400</v>
      </c>
      <c r="AD633">
        <v>0</v>
      </c>
    </row>
    <row r="634" spans="1:30" x14ac:dyDescent="0.25">
      <c r="A634" t="s">
        <v>471</v>
      </c>
      <c r="B634" t="s">
        <v>472</v>
      </c>
      <c r="C634" t="s">
        <v>443</v>
      </c>
      <c r="D634" t="s">
        <v>694</v>
      </c>
      <c r="E634" t="str">
        <f t="shared" si="9"/>
        <v>51022069И</v>
      </c>
      <c r="F634" t="s">
        <v>1116</v>
      </c>
      <c r="G634" t="s">
        <v>1117</v>
      </c>
      <c r="H634" t="s">
        <v>495</v>
      </c>
      <c r="I634" t="s">
        <v>496</v>
      </c>
      <c r="J634" t="s">
        <v>1127</v>
      </c>
      <c r="K634">
        <v>6237500</v>
      </c>
      <c r="L634">
        <v>0</v>
      </c>
      <c r="M634">
        <v>6237500</v>
      </c>
      <c r="N634">
        <v>0</v>
      </c>
      <c r="O634" t="s">
        <v>451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-5577699.4900000002</v>
      </c>
    </row>
    <row r="635" spans="1:30" x14ac:dyDescent="0.25">
      <c r="A635" t="s">
        <v>471</v>
      </c>
      <c r="B635" t="s">
        <v>472</v>
      </c>
      <c r="C635" t="s">
        <v>443</v>
      </c>
      <c r="D635" t="s">
        <v>694</v>
      </c>
      <c r="E635" t="str">
        <f t="shared" si="9"/>
        <v>51P551390</v>
      </c>
      <c r="F635" t="s">
        <v>1119</v>
      </c>
      <c r="G635" t="s">
        <v>1120</v>
      </c>
      <c r="H635" t="s">
        <v>495</v>
      </c>
      <c r="I635" t="s">
        <v>485</v>
      </c>
      <c r="J635" t="s">
        <v>1128</v>
      </c>
      <c r="K635">
        <v>0</v>
      </c>
      <c r="L635">
        <v>0</v>
      </c>
      <c r="M635">
        <v>0</v>
      </c>
      <c r="N635">
        <v>0</v>
      </c>
      <c r="O635" t="s">
        <v>503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82371919.189999998</v>
      </c>
      <c r="AC635">
        <v>0</v>
      </c>
      <c r="AD635">
        <v>5577699.4900000002</v>
      </c>
    </row>
    <row r="636" spans="1:30" x14ac:dyDescent="0.25">
      <c r="A636" t="s">
        <v>471</v>
      </c>
      <c r="B636" t="s">
        <v>472</v>
      </c>
      <c r="C636" t="s">
        <v>443</v>
      </c>
      <c r="D636" t="s">
        <v>694</v>
      </c>
      <c r="E636" t="str">
        <f t="shared" si="9"/>
        <v>5102R1110</v>
      </c>
      <c r="F636" t="s">
        <v>1122</v>
      </c>
      <c r="G636" t="s">
        <v>1123</v>
      </c>
      <c r="H636" t="s">
        <v>495</v>
      </c>
      <c r="I636" t="s">
        <v>485</v>
      </c>
      <c r="J636" t="s">
        <v>1129</v>
      </c>
      <c r="K636">
        <v>534577523.31</v>
      </c>
      <c r="L636">
        <v>527521100</v>
      </c>
      <c r="M636">
        <v>7056423.3099999996</v>
      </c>
      <c r="N636">
        <v>0</v>
      </c>
      <c r="O636" t="s">
        <v>503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</row>
    <row r="637" spans="1:30" x14ac:dyDescent="0.25">
      <c r="A637" t="s">
        <v>695</v>
      </c>
      <c r="C637" t="s">
        <v>443</v>
      </c>
      <c r="D637" t="s">
        <v>696</v>
      </c>
      <c r="E637" t="str">
        <f t="shared" si="9"/>
        <v/>
      </c>
      <c r="K637">
        <v>25500000</v>
      </c>
      <c r="L637">
        <v>0</v>
      </c>
      <c r="M637">
        <v>25500000</v>
      </c>
      <c r="N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15000000</v>
      </c>
      <c r="AC637">
        <v>15000000</v>
      </c>
      <c r="AD637">
        <v>0</v>
      </c>
    </row>
    <row r="638" spans="1:30" x14ac:dyDescent="0.25">
      <c r="A638" t="s">
        <v>38</v>
      </c>
      <c r="B638" t="s">
        <v>461</v>
      </c>
      <c r="C638" t="s">
        <v>443</v>
      </c>
      <c r="D638" t="s">
        <v>696</v>
      </c>
      <c r="E638" t="str">
        <f t="shared" si="9"/>
        <v/>
      </c>
      <c r="K638">
        <v>15500000</v>
      </c>
      <c r="L638">
        <v>0</v>
      </c>
      <c r="M638">
        <v>15500000</v>
      </c>
      <c r="N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15000000</v>
      </c>
      <c r="AC638">
        <v>15000000</v>
      </c>
      <c r="AD638">
        <v>0</v>
      </c>
    </row>
    <row r="639" spans="1:30" x14ac:dyDescent="0.25">
      <c r="A639" t="s">
        <v>38</v>
      </c>
      <c r="B639" t="s">
        <v>461</v>
      </c>
      <c r="C639" t="s">
        <v>443</v>
      </c>
      <c r="D639" t="s">
        <v>696</v>
      </c>
      <c r="E639" t="str">
        <f t="shared" si="9"/>
        <v>510212820</v>
      </c>
      <c r="F639" t="s">
        <v>697</v>
      </c>
      <c r="G639" t="s">
        <v>698</v>
      </c>
      <c r="H639" t="s">
        <v>551</v>
      </c>
      <c r="I639" t="s">
        <v>453</v>
      </c>
      <c r="J639" t="s">
        <v>699</v>
      </c>
      <c r="K639">
        <v>0</v>
      </c>
      <c r="L639">
        <v>0</v>
      </c>
      <c r="M639">
        <v>0</v>
      </c>
      <c r="N639">
        <v>0</v>
      </c>
      <c r="O639" t="s">
        <v>451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10000000</v>
      </c>
      <c r="AC639">
        <v>10000000</v>
      </c>
      <c r="AD639">
        <v>0</v>
      </c>
    </row>
    <row r="640" spans="1:30" x14ac:dyDescent="0.25">
      <c r="A640" t="s">
        <v>38</v>
      </c>
      <c r="B640" t="s">
        <v>461</v>
      </c>
      <c r="C640" t="s">
        <v>443</v>
      </c>
      <c r="D640" t="s">
        <v>696</v>
      </c>
      <c r="E640" t="str">
        <f t="shared" si="9"/>
        <v>510216570</v>
      </c>
      <c r="F640" t="s">
        <v>447</v>
      </c>
      <c r="G640" t="s">
        <v>448</v>
      </c>
      <c r="H640" t="s">
        <v>449</v>
      </c>
      <c r="I640" t="s">
        <v>453</v>
      </c>
      <c r="J640" t="s">
        <v>700</v>
      </c>
      <c r="K640">
        <v>15500000</v>
      </c>
      <c r="L640">
        <v>0</v>
      </c>
      <c r="M640">
        <v>15500000</v>
      </c>
      <c r="N640">
        <v>0</v>
      </c>
      <c r="O640" t="s">
        <v>451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5000000</v>
      </c>
      <c r="AC640">
        <v>5000000</v>
      </c>
      <c r="AD640">
        <v>0</v>
      </c>
    </row>
    <row r="641" spans="1:30" x14ac:dyDescent="0.25">
      <c r="A641" t="s">
        <v>38</v>
      </c>
      <c r="B641" t="s">
        <v>552</v>
      </c>
      <c r="C641" t="s">
        <v>443</v>
      </c>
      <c r="D641" t="s">
        <v>696</v>
      </c>
      <c r="E641" t="str">
        <f t="shared" si="9"/>
        <v/>
      </c>
      <c r="K641">
        <v>10000000</v>
      </c>
      <c r="L641">
        <v>0</v>
      </c>
      <c r="M641">
        <v>10000000</v>
      </c>
      <c r="N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</row>
    <row r="642" spans="1:30" x14ac:dyDescent="0.25">
      <c r="A642" t="s">
        <v>553</v>
      </c>
      <c r="B642" t="s">
        <v>552</v>
      </c>
      <c r="C642" t="s">
        <v>443</v>
      </c>
      <c r="D642" t="s">
        <v>696</v>
      </c>
      <c r="E642" t="str">
        <f t="shared" si="9"/>
        <v/>
      </c>
      <c r="K642">
        <v>10000000</v>
      </c>
      <c r="L642">
        <v>0</v>
      </c>
      <c r="M642">
        <v>10000000</v>
      </c>
      <c r="N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-6445451.0199999996</v>
      </c>
    </row>
    <row r="643" spans="1:30" x14ac:dyDescent="0.25">
      <c r="A643" t="s">
        <v>553</v>
      </c>
      <c r="B643" t="s">
        <v>552</v>
      </c>
      <c r="C643" t="s">
        <v>443</v>
      </c>
      <c r="D643" t="s">
        <v>696</v>
      </c>
      <c r="E643" t="str">
        <f t="shared" si="9"/>
        <v>510212820</v>
      </c>
      <c r="F643" t="s">
        <v>697</v>
      </c>
      <c r="G643" t="s">
        <v>698</v>
      </c>
      <c r="H643" t="s">
        <v>551</v>
      </c>
      <c r="I643" t="s">
        <v>453</v>
      </c>
      <c r="J643" t="s">
        <v>699</v>
      </c>
      <c r="K643">
        <v>10000000</v>
      </c>
      <c r="L643">
        <v>0</v>
      </c>
      <c r="M643">
        <v>10000000</v>
      </c>
      <c r="N643">
        <v>0</v>
      </c>
      <c r="O643" t="s">
        <v>451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6445451.0199999996</v>
      </c>
    </row>
    <row r="644" spans="1:30" x14ac:dyDescent="0.25">
      <c r="AD644">
        <v>0</v>
      </c>
    </row>
    <row r="645" spans="1:30" x14ac:dyDescent="0.25">
      <c r="A645" t="s">
        <v>701</v>
      </c>
      <c r="K645">
        <v>13338313800</v>
      </c>
      <c r="L645">
        <v>6286460440</v>
      </c>
      <c r="M645">
        <v>7010933750.4399996</v>
      </c>
      <c r="N645">
        <v>40919609.560000002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6545436300</v>
      </c>
      <c r="AC645">
        <v>2288049500</v>
      </c>
      <c r="AD645">
        <v>0</v>
      </c>
    </row>
    <row r="646" spans="1:30" x14ac:dyDescent="0.25">
      <c r="AD646">
        <v>0</v>
      </c>
    </row>
    <row r="647" spans="1:30" x14ac:dyDescent="0.25">
      <c r="AD647">
        <v>0</v>
      </c>
    </row>
    <row r="648" spans="1:30" x14ac:dyDescent="0.25">
      <c r="AD648">
        <v>0</v>
      </c>
    </row>
    <row r="649" spans="1:30" x14ac:dyDescent="0.25">
      <c r="AD649">
        <v>0</v>
      </c>
    </row>
    <row r="650" spans="1:30" x14ac:dyDescent="0.25">
      <c r="AD650">
        <v>-5722314.1500000004</v>
      </c>
    </row>
    <row r="651" spans="1:30" x14ac:dyDescent="0.25">
      <c r="AD651">
        <v>5722314.1500000004</v>
      </c>
    </row>
    <row r="652" spans="1:30" x14ac:dyDescent="0.25">
      <c r="AD652">
        <v>0</v>
      </c>
    </row>
    <row r="653" spans="1:30" x14ac:dyDescent="0.25">
      <c r="AD653">
        <v>0</v>
      </c>
    </row>
    <row r="654" spans="1:30" x14ac:dyDescent="0.25">
      <c r="AD654">
        <v>0</v>
      </c>
    </row>
    <row r="655" spans="1:30" x14ac:dyDescent="0.25">
      <c r="AD655">
        <v>-5181203.97</v>
      </c>
    </row>
    <row r="656" spans="1:30" x14ac:dyDescent="0.25">
      <c r="AD656">
        <v>5181203.97</v>
      </c>
    </row>
    <row r="657" spans="30:30" x14ac:dyDescent="0.25">
      <c r="AD657">
        <v>0</v>
      </c>
    </row>
    <row r="658" spans="30:30" x14ac:dyDescent="0.25">
      <c r="AD658">
        <v>0</v>
      </c>
    </row>
    <row r="659" spans="30:30" x14ac:dyDescent="0.25">
      <c r="AD659">
        <v>0</v>
      </c>
    </row>
    <row r="660" spans="30:30" x14ac:dyDescent="0.25">
      <c r="AD660">
        <v>0</v>
      </c>
    </row>
    <row r="661" spans="30:30" x14ac:dyDescent="0.25">
      <c r="AD661">
        <v>0</v>
      </c>
    </row>
    <row r="662" spans="30:30" x14ac:dyDescent="0.25">
      <c r="AD662">
        <v>0</v>
      </c>
    </row>
    <row r="663" spans="30:30" x14ac:dyDescent="0.25">
      <c r="AD663">
        <v>0</v>
      </c>
    </row>
    <row r="664" spans="30:30" x14ac:dyDescent="0.25">
      <c r="AD664">
        <v>0</v>
      </c>
    </row>
    <row r="665" spans="30:30" x14ac:dyDescent="0.25">
      <c r="AD665">
        <v>0</v>
      </c>
    </row>
    <row r="666" spans="30:30" x14ac:dyDescent="0.25">
      <c r="AD666">
        <v>0</v>
      </c>
    </row>
    <row r="667" spans="30:30" x14ac:dyDescent="0.25">
      <c r="AD667">
        <v>0</v>
      </c>
    </row>
    <row r="668" spans="30:30" x14ac:dyDescent="0.25">
      <c r="AD668">
        <v>-3820136.53</v>
      </c>
    </row>
    <row r="669" spans="30:30" x14ac:dyDescent="0.25">
      <c r="AD669">
        <v>3820136.53</v>
      </c>
    </row>
    <row r="670" spans="30:30" x14ac:dyDescent="0.25">
      <c r="AD670">
        <v>0</v>
      </c>
    </row>
    <row r="671" spans="30:30" x14ac:dyDescent="0.25">
      <c r="AD671">
        <v>0</v>
      </c>
    </row>
    <row r="672" spans="30:30" x14ac:dyDescent="0.25">
      <c r="AD672">
        <v>0</v>
      </c>
    </row>
    <row r="673" spans="30:30" x14ac:dyDescent="0.25">
      <c r="AD673">
        <v>0</v>
      </c>
    </row>
    <row r="674" spans="30:30" x14ac:dyDescent="0.25">
      <c r="AD674">
        <v>0</v>
      </c>
    </row>
    <row r="675" spans="30:30" x14ac:dyDescent="0.25">
      <c r="AD675">
        <v>0</v>
      </c>
    </row>
    <row r="676" spans="30:30" x14ac:dyDescent="0.25">
      <c r="AD676">
        <v>-3151136.12</v>
      </c>
    </row>
    <row r="677" spans="30:30" x14ac:dyDescent="0.25">
      <c r="AD677">
        <v>3151136.12</v>
      </c>
    </row>
    <row r="678" spans="30:30" x14ac:dyDescent="0.25">
      <c r="AD678">
        <v>0</v>
      </c>
    </row>
    <row r="679" spans="30:30" x14ac:dyDescent="0.25">
      <c r="AD679">
        <v>0</v>
      </c>
    </row>
    <row r="680" spans="30:30" x14ac:dyDescent="0.25">
      <c r="AD680">
        <v>0</v>
      </c>
    </row>
    <row r="681" spans="30:30" x14ac:dyDescent="0.25">
      <c r="AD681">
        <v>-6641738.3600000003</v>
      </c>
    </row>
    <row r="682" spans="30:30" x14ac:dyDescent="0.25">
      <c r="AD682">
        <v>6641738.3600000003</v>
      </c>
    </row>
    <row r="683" spans="30:30" x14ac:dyDescent="0.25">
      <c r="AD683">
        <v>0</v>
      </c>
    </row>
    <row r="684" spans="30:30" x14ac:dyDescent="0.25">
      <c r="AD684">
        <v>0</v>
      </c>
    </row>
    <row r="685" spans="30:30" x14ac:dyDescent="0.25">
      <c r="AD685">
        <v>0</v>
      </c>
    </row>
    <row r="686" spans="30:30" x14ac:dyDescent="0.25">
      <c r="AD686">
        <v>0</v>
      </c>
    </row>
    <row r="687" spans="30:30" x14ac:dyDescent="0.25">
      <c r="AD687">
        <v>0</v>
      </c>
    </row>
    <row r="688" spans="30:30" x14ac:dyDescent="0.25">
      <c r="AD688">
        <v>0</v>
      </c>
    </row>
    <row r="689" spans="30:30" x14ac:dyDescent="0.25">
      <c r="AD68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D847"/>
  <sheetViews>
    <sheetView zoomScaleNormal="100" zoomScaleSheetLayoutView="100" workbookViewId="0">
      <pane xSplit="8" ySplit="8" topLeftCell="S815" activePane="bottomRight" state="frozen"/>
      <selection pane="topRight" activeCell="I1" sqref="I1"/>
      <selection pane="bottomLeft" activeCell="A9" sqref="A9"/>
      <selection pane="bottomRight" activeCell="AC827" sqref="AC827:AD828"/>
    </sheetView>
  </sheetViews>
  <sheetFormatPr defaultRowHeight="15" x14ac:dyDescent="0.25"/>
  <cols>
    <col min="2" max="2" width="32.28515625" customWidth="1"/>
    <col min="10" max="13" width="19.140625" customWidth="1"/>
    <col min="17" max="18" width="59.140625" customWidth="1"/>
    <col min="21" max="21" width="47.7109375" customWidth="1"/>
    <col min="25" max="25" width="10.5703125" customWidth="1"/>
    <col min="26" max="26" width="24.28515625" customWidth="1"/>
    <col min="27" max="27" width="17.140625" customWidth="1"/>
    <col min="28" max="28" width="14.140625" customWidth="1"/>
    <col min="29" max="29" width="11.140625" customWidth="1"/>
    <col min="30" max="30" width="13.28515625" customWidth="1"/>
    <col min="31" max="31" width="12.85546875" customWidth="1"/>
    <col min="32" max="32" width="14.42578125" customWidth="1"/>
  </cols>
  <sheetData>
    <row r="6" spans="1:34" x14ac:dyDescent="0.25">
      <c r="F6" s="179" t="s">
        <v>11</v>
      </c>
      <c r="G6" s="180"/>
      <c r="H6" s="180"/>
      <c r="I6" s="180"/>
    </row>
    <row r="7" spans="1:34" x14ac:dyDescent="0.25">
      <c r="F7" s="181"/>
      <c r="G7" s="180"/>
      <c r="H7" s="180"/>
      <c r="I7" s="180"/>
    </row>
    <row r="8" spans="1:34" ht="90.75" thickBot="1" x14ac:dyDescent="0.3">
      <c r="F8" s="7" t="s">
        <v>163</v>
      </c>
      <c r="G8" s="7" t="s">
        <v>162</v>
      </c>
      <c r="H8" s="7" t="s">
        <v>8</v>
      </c>
      <c r="I8" s="7" t="s">
        <v>9</v>
      </c>
      <c r="L8" s="8">
        <v>2019</v>
      </c>
      <c r="M8" s="8">
        <v>2021</v>
      </c>
      <c r="N8" s="8">
        <v>2022</v>
      </c>
      <c r="O8" s="8">
        <v>2023</v>
      </c>
    </row>
    <row r="9" spans="1:34" ht="19.5" customHeight="1" thickBot="1" x14ac:dyDescent="0.3">
      <c r="A9" s="170" t="s">
        <v>309</v>
      </c>
      <c r="B9" s="173" t="s">
        <v>308</v>
      </c>
      <c r="F9" s="9" t="s">
        <v>40</v>
      </c>
      <c r="G9" s="9" t="s">
        <v>40</v>
      </c>
      <c r="H9" s="9" t="s">
        <v>40</v>
      </c>
      <c r="K9" s="10" t="s">
        <v>1</v>
      </c>
      <c r="L9" s="9"/>
      <c r="M9" s="9">
        <v>365446.5</v>
      </c>
      <c r="N9" s="9">
        <v>802875.1</v>
      </c>
      <c r="O9" s="11">
        <v>1069234</v>
      </c>
      <c r="AA9" t="s">
        <v>386</v>
      </c>
      <c r="AB9" t="s">
        <v>388</v>
      </c>
      <c r="AC9" t="s">
        <v>824</v>
      </c>
      <c r="AD9" t="s">
        <v>387</v>
      </c>
      <c r="AE9" t="str">
        <f>AD9</f>
        <v>Роспись</v>
      </c>
      <c r="AF9" t="s">
        <v>825</v>
      </c>
    </row>
    <row r="10" spans="1:34" ht="15.75" thickBot="1" x14ac:dyDescent="0.3">
      <c r="A10" s="171"/>
      <c r="B10" s="174"/>
      <c r="F10" s="12" t="s">
        <v>40</v>
      </c>
      <c r="G10" s="12" t="s">
        <v>40</v>
      </c>
      <c r="H10" s="12" t="s">
        <v>40</v>
      </c>
      <c r="K10" s="13" t="s">
        <v>2</v>
      </c>
      <c r="L10" s="12"/>
      <c r="M10" s="12">
        <v>45989.1</v>
      </c>
      <c r="N10" s="12">
        <v>37795.4</v>
      </c>
      <c r="O10" s="14" t="s">
        <v>826</v>
      </c>
    </row>
    <row r="11" spans="1:34" ht="34.5" thickBot="1" x14ac:dyDescent="0.3">
      <c r="A11" s="171"/>
      <c r="B11" s="174"/>
      <c r="F11" s="12" t="s">
        <v>310</v>
      </c>
      <c r="G11" s="12" t="s">
        <v>311</v>
      </c>
      <c r="H11" s="12" t="s">
        <v>312</v>
      </c>
      <c r="K11" s="13" t="s">
        <v>307</v>
      </c>
      <c r="L11" s="12"/>
      <c r="M11" s="12">
        <v>308195.5</v>
      </c>
      <c r="N11" s="12">
        <v>465532.5</v>
      </c>
      <c r="O11" s="14">
        <v>964527.9</v>
      </c>
      <c r="AA11" s="182" t="s">
        <v>20</v>
      </c>
      <c r="AB11" s="184" t="s">
        <v>15</v>
      </c>
      <c r="AC11" s="181"/>
      <c r="AD11" s="181"/>
      <c r="AE11" s="181"/>
      <c r="AF11" s="185" t="s">
        <v>16</v>
      </c>
      <c r="AH11" t="s">
        <v>702</v>
      </c>
    </row>
    <row r="12" spans="1:34" ht="15.75" thickBot="1" x14ac:dyDescent="0.3">
      <c r="A12" s="171"/>
      <c r="B12" s="174"/>
      <c r="F12" s="12" t="s">
        <v>40</v>
      </c>
      <c r="G12" s="12" t="s">
        <v>40</v>
      </c>
      <c r="H12" s="12" t="s">
        <v>40</v>
      </c>
      <c r="K12" s="13" t="s">
        <v>3</v>
      </c>
      <c r="L12" s="12"/>
      <c r="M12" s="12">
        <v>906.5</v>
      </c>
      <c r="N12" s="12">
        <v>46.2</v>
      </c>
      <c r="O12" s="14">
        <v>70338.7</v>
      </c>
      <c r="AA12" s="183"/>
      <c r="AB12" s="181"/>
      <c r="AC12" s="181"/>
      <c r="AD12" s="181"/>
      <c r="AE12" s="181"/>
      <c r="AF12" s="186"/>
    </row>
    <row r="13" spans="1:34" ht="45.75" thickBot="1" x14ac:dyDescent="0.3">
      <c r="A13" s="172"/>
      <c r="B13" s="175"/>
      <c r="F13" s="12" t="s">
        <v>40</v>
      </c>
      <c r="G13" s="12" t="s">
        <v>40</v>
      </c>
      <c r="H13" s="12" t="s">
        <v>40</v>
      </c>
      <c r="K13" s="13" t="s">
        <v>6</v>
      </c>
      <c r="L13" s="12"/>
      <c r="M13" s="12">
        <v>10355.4</v>
      </c>
      <c r="N13" s="12">
        <v>299501</v>
      </c>
      <c r="O13" s="14">
        <v>34367.4</v>
      </c>
      <c r="AA13" s="183"/>
      <c r="AB13" s="5" t="s">
        <v>21</v>
      </c>
      <c r="AC13" s="7" t="s">
        <v>13</v>
      </c>
      <c r="AD13" s="7" t="s">
        <v>14</v>
      </c>
      <c r="AE13" s="7" t="s">
        <v>22</v>
      </c>
      <c r="AF13" s="186"/>
    </row>
    <row r="14" spans="1:34" ht="15.75" thickBot="1" x14ac:dyDescent="0.3">
      <c r="A14" s="170" t="s">
        <v>313</v>
      </c>
      <c r="B14" s="173" t="s">
        <v>314</v>
      </c>
      <c r="F14" s="9" t="s">
        <v>40</v>
      </c>
      <c r="G14" s="9" t="s">
        <v>40</v>
      </c>
      <c r="H14" s="9" t="s">
        <v>40</v>
      </c>
      <c r="K14" s="10" t="s">
        <v>1</v>
      </c>
      <c r="L14" s="9"/>
      <c r="M14" s="9">
        <v>191648.4</v>
      </c>
      <c r="N14" s="9">
        <v>670759.19999999995</v>
      </c>
      <c r="O14" s="11">
        <v>812482</v>
      </c>
    </row>
    <row r="15" spans="1:34" ht="15.75" thickBot="1" x14ac:dyDescent="0.3">
      <c r="A15" s="171"/>
      <c r="B15" s="174"/>
      <c r="F15" s="12" t="s">
        <v>40</v>
      </c>
      <c r="G15" s="12" t="s">
        <v>40</v>
      </c>
      <c r="H15" s="12" t="s">
        <v>40</v>
      </c>
      <c r="K15" s="13" t="s">
        <v>2</v>
      </c>
      <c r="L15" s="12"/>
      <c r="M15" s="12">
        <v>44765.4</v>
      </c>
      <c r="N15" s="12">
        <v>37795.4</v>
      </c>
      <c r="O15" s="14" t="s">
        <v>826</v>
      </c>
    </row>
    <row r="16" spans="1:34" ht="23.25" thickBot="1" x14ac:dyDescent="0.3">
      <c r="A16" s="171"/>
      <c r="B16" s="174"/>
      <c r="F16" s="12" t="s">
        <v>129</v>
      </c>
      <c r="G16" s="12">
        <v>502</v>
      </c>
      <c r="H16" s="12" t="s">
        <v>130</v>
      </c>
      <c r="K16" s="13" t="s">
        <v>307</v>
      </c>
      <c r="L16" s="12"/>
      <c r="M16" s="12">
        <v>142552.79999999999</v>
      </c>
      <c r="N16" s="12">
        <v>333416.59999999998</v>
      </c>
      <c r="O16" s="14">
        <v>807909</v>
      </c>
    </row>
    <row r="17" spans="1:32" ht="15.75" thickBot="1" x14ac:dyDescent="0.3">
      <c r="A17" s="171"/>
      <c r="B17" s="174"/>
      <c r="F17" s="12" t="s">
        <v>40</v>
      </c>
      <c r="G17" s="12" t="s">
        <v>40</v>
      </c>
      <c r="H17" s="12" t="s">
        <v>40</v>
      </c>
      <c r="K17" s="13" t="s">
        <v>3</v>
      </c>
      <c r="L17" s="12"/>
      <c r="M17" s="12">
        <v>550.20000000000005</v>
      </c>
      <c r="N17" s="12">
        <v>46.2</v>
      </c>
      <c r="O17" s="14" t="s">
        <v>826</v>
      </c>
    </row>
    <row r="18" spans="1:32" ht="15.75" thickBot="1" x14ac:dyDescent="0.3">
      <c r="A18" s="172"/>
      <c r="B18" s="175"/>
      <c r="F18" s="12" t="s">
        <v>40</v>
      </c>
      <c r="G18" s="12" t="s">
        <v>40</v>
      </c>
      <c r="H18" s="12" t="s">
        <v>40</v>
      </c>
      <c r="K18" s="13" t="s">
        <v>6</v>
      </c>
      <c r="L18" s="12"/>
      <c r="M18" s="12">
        <v>3780</v>
      </c>
      <c r="N18" s="12">
        <v>299501</v>
      </c>
      <c r="O18" s="14">
        <v>4573</v>
      </c>
    </row>
    <row r="19" spans="1:32" ht="15" customHeight="1" thickBot="1" x14ac:dyDescent="0.3">
      <c r="A19" s="167" t="s">
        <v>29</v>
      </c>
      <c r="B19" s="176" t="s">
        <v>273</v>
      </c>
      <c r="C19" s="33"/>
      <c r="D19" s="24"/>
      <c r="E19" s="176" t="s">
        <v>315</v>
      </c>
      <c r="F19" s="32" t="s">
        <v>40</v>
      </c>
      <c r="G19" s="32" t="s">
        <v>40</v>
      </c>
      <c r="H19" s="32" t="s">
        <v>40</v>
      </c>
      <c r="I19" s="32" t="s">
        <v>40</v>
      </c>
      <c r="J19" s="27"/>
      <c r="K19" s="26" t="s">
        <v>1</v>
      </c>
      <c r="L19" s="12"/>
      <c r="M19" s="32">
        <v>110197.3</v>
      </c>
      <c r="N19" s="32">
        <v>630413.80000000005</v>
      </c>
      <c r="O19" s="32">
        <v>754906.8</v>
      </c>
      <c r="P19" s="29">
        <f>IF(B19="",#REF!+1,1)</f>
        <v>1</v>
      </c>
      <c r="Q19" s="15" t="str">
        <f>IF(B19="","",B19)</f>
        <v>Строительство блочно-модульных котельных на территории Чувашской Республики</v>
      </c>
      <c r="R19" s="15" t="str">
        <f>'Все источники_ППГ'!B33</f>
        <v>Строительство блочно-модульных котельных на территории Чувашской Республики</v>
      </c>
      <c r="S19">
        <v>1</v>
      </c>
      <c r="T19" t="str">
        <f>IF(Q19=R19,"",1)</f>
        <v/>
      </c>
      <c r="U19" s="15"/>
    </row>
    <row r="20" spans="1:32" ht="15" customHeight="1" thickBot="1" x14ac:dyDescent="0.3">
      <c r="A20" s="168"/>
      <c r="B20" s="177"/>
      <c r="C20" s="33"/>
      <c r="D20" s="25"/>
      <c r="E20" s="177"/>
      <c r="F20" s="32" t="s">
        <v>40</v>
      </c>
      <c r="G20" s="32" t="s">
        <v>40</v>
      </c>
      <c r="H20" s="32" t="s">
        <v>40</v>
      </c>
      <c r="I20" s="32" t="s">
        <v>40</v>
      </c>
      <c r="J20" s="27"/>
      <c r="K20" s="26" t="s">
        <v>2</v>
      </c>
      <c r="L20" s="12"/>
      <c r="M20" s="32"/>
      <c r="N20" s="32"/>
      <c r="O20" s="32"/>
      <c r="P20" s="29">
        <f t="shared" ref="P20:P24" si="0">IF(B20="",P19+1,1)</f>
        <v>2</v>
      </c>
      <c r="Q20" s="15" t="str">
        <f t="shared" ref="Q20:Q24" si="1">IF(B20="","",B20)</f>
        <v/>
      </c>
      <c r="R20" s="15"/>
      <c r="S20">
        <f t="shared" ref="S20:S24" si="2">IF(Q20="",S19,S19+1)</f>
        <v>1</v>
      </c>
      <c r="T20" t="str">
        <f t="shared" ref="T20:T83" si="3">IF(Q20=R20,"",1)</f>
        <v/>
      </c>
      <c r="U20" s="15"/>
    </row>
    <row r="21" spans="1:32" ht="15" customHeight="1" thickBot="1" x14ac:dyDescent="0.3">
      <c r="A21" s="168"/>
      <c r="B21" s="177"/>
      <c r="C21" s="33"/>
      <c r="D21" s="25"/>
      <c r="E21" s="177"/>
      <c r="F21" s="32">
        <v>832</v>
      </c>
      <c r="G21" s="32" t="s">
        <v>40</v>
      </c>
      <c r="H21" s="32" t="s">
        <v>40</v>
      </c>
      <c r="I21" s="32" t="s">
        <v>40</v>
      </c>
      <c r="J21" s="27"/>
      <c r="K21" s="26" t="s">
        <v>307</v>
      </c>
      <c r="L21" s="12"/>
      <c r="M21" s="32">
        <v>109647.1</v>
      </c>
      <c r="N21" s="32">
        <v>330866.59999999998</v>
      </c>
      <c r="O21" s="32">
        <v>750333.8</v>
      </c>
      <c r="P21" s="29">
        <f t="shared" si="0"/>
        <v>3</v>
      </c>
      <c r="Q21" s="15" t="str">
        <f t="shared" si="1"/>
        <v/>
      </c>
      <c r="R21" s="15"/>
      <c r="S21">
        <f t="shared" si="2"/>
        <v>1</v>
      </c>
      <c r="T21" t="str">
        <f t="shared" si="3"/>
        <v/>
      </c>
      <c r="U21" s="15"/>
    </row>
    <row r="22" spans="1:32" ht="15" customHeight="1" thickBot="1" x14ac:dyDescent="0.3">
      <c r="A22" s="168"/>
      <c r="B22" s="177"/>
      <c r="C22" s="33"/>
      <c r="D22" s="25"/>
      <c r="E22" s="177"/>
      <c r="F22" s="32" t="s">
        <v>40</v>
      </c>
      <c r="G22" s="32" t="s">
        <v>40</v>
      </c>
      <c r="H22" s="32" t="s">
        <v>40</v>
      </c>
      <c r="I22" s="32" t="s">
        <v>40</v>
      </c>
      <c r="J22" s="27"/>
      <c r="K22" s="26" t="s">
        <v>3</v>
      </c>
      <c r="L22" s="12"/>
      <c r="M22" s="32">
        <v>550.20000000000005</v>
      </c>
      <c r="N22" s="32">
        <v>46.2</v>
      </c>
      <c r="O22" s="32"/>
      <c r="P22" s="29">
        <f t="shared" si="0"/>
        <v>4</v>
      </c>
      <c r="Q22" s="15" t="str">
        <f t="shared" si="1"/>
        <v/>
      </c>
      <c r="R22" s="15"/>
      <c r="S22">
        <f t="shared" si="2"/>
        <v>1</v>
      </c>
      <c r="T22" t="str">
        <f t="shared" si="3"/>
        <v/>
      </c>
      <c r="U22" s="15"/>
    </row>
    <row r="23" spans="1:32" ht="15" customHeight="1" thickBot="1" x14ac:dyDescent="0.3">
      <c r="A23" s="169"/>
      <c r="B23" s="178"/>
      <c r="C23" s="33"/>
      <c r="D23" s="26"/>
      <c r="E23" s="178"/>
      <c r="F23" s="32" t="s">
        <v>40</v>
      </c>
      <c r="G23" s="32" t="s">
        <v>40</v>
      </c>
      <c r="H23" s="32" t="s">
        <v>40</v>
      </c>
      <c r="I23" s="32" t="s">
        <v>40</v>
      </c>
      <c r="J23" s="27"/>
      <c r="K23" s="26" t="s">
        <v>6</v>
      </c>
      <c r="L23" s="12"/>
      <c r="M23" s="32"/>
      <c r="N23" s="32">
        <v>299501</v>
      </c>
      <c r="O23" s="32">
        <v>4573</v>
      </c>
      <c r="P23" s="29">
        <f t="shared" si="0"/>
        <v>5</v>
      </c>
      <c r="Q23" s="15" t="str">
        <f t="shared" si="1"/>
        <v/>
      </c>
      <c r="R23" s="15"/>
      <c r="S23">
        <f t="shared" si="2"/>
        <v>1</v>
      </c>
      <c r="T23" t="str">
        <f t="shared" si="3"/>
        <v/>
      </c>
      <c r="U23" s="15"/>
    </row>
    <row r="24" spans="1:32" ht="15" customHeight="1" thickBot="1" x14ac:dyDescent="0.3">
      <c r="A24" s="167" t="s">
        <v>32</v>
      </c>
      <c r="B24" s="176" t="s">
        <v>827</v>
      </c>
      <c r="C24" s="33"/>
      <c r="D24" s="24"/>
      <c r="E24" s="176" t="s">
        <v>315</v>
      </c>
      <c r="F24" s="32" t="s">
        <v>40</v>
      </c>
      <c r="G24" s="32" t="s">
        <v>40</v>
      </c>
      <c r="H24" s="32" t="s">
        <v>40</v>
      </c>
      <c r="I24" s="32" t="s">
        <v>40</v>
      </c>
      <c r="J24" s="27"/>
      <c r="K24" s="26" t="s">
        <v>1</v>
      </c>
      <c r="L24" s="12"/>
      <c r="M24" s="32"/>
      <c r="N24" s="32"/>
      <c r="O24" s="32"/>
      <c r="P24" s="29">
        <f t="shared" si="0"/>
        <v>1</v>
      </c>
      <c r="Q24" s="15" t="str">
        <f t="shared" si="1"/>
        <v>Строительство газовой автоматизированной блочно-модульной котельной мощностью 9,5 МВт в г. Шумерле по пер. Школьный на земельном участке с кадастровым номером 21:05:010117:523</v>
      </c>
      <c r="R24" s="15" t="str">
        <f ca="1">IF(Q24="","",OFFSET('Все источники_ППГ'!B37,S24,0))</f>
        <v>Строительство газовой автоматизированной блочно-модульной котельной мощностью 9,5 МВт в г. Шумерле по пер. Школьный на земельном участке с кадастровым номером 21:05:010117:523</v>
      </c>
      <c r="S24">
        <f t="shared" si="2"/>
        <v>2</v>
      </c>
      <c r="T24" t="str">
        <f ca="1">IF(Q24=R24,"",1)</f>
        <v/>
      </c>
      <c r="U24" s="15" t="str">
        <f>IF(Y24="","",VLOOKUP(Y24,Роспись!$E$8:$G$2000,3,FALSE))</f>
        <v/>
      </c>
      <c r="W24">
        <f>IF(ISERROR(SEARCH("федерал",X24,1)),IF(ISERROR(SEARCH("республ",X24,1)),IF(ISERROR(SEARCH("всег",X24,1)),"",0),1),2)</f>
        <v>0</v>
      </c>
      <c r="X24" t="str">
        <f>K24</f>
        <v>всего</v>
      </c>
      <c r="Y24" t="str">
        <f>IF(Z24="","",MID(Z24,2,666))</f>
        <v/>
      </c>
      <c r="Z24" t="str">
        <f>IF(LEN(H24)&lt;3,"",H24)</f>
        <v/>
      </c>
      <c r="AA24">
        <f t="shared" ref="AA24:AB24" si="4">M24</f>
        <v>0</v>
      </c>
      <c r="AB24">
        <f t="shared" si="4"/>
        <v>0</v>
      </c>
      <c r="AC24">
        <f>AB24</f>
        <v>0</v>
      </c>
      <c r="AD24">
        <f>AC24</f>
        <v>0</v>
      </c>
      <c r="AE24">
        <f>AD24</f>
        <v>0</v>
      </c>
      <c r="AF24">
        <f t="shared" ref="AF24" si="5">O24</f>
        <v>0</v>
      </c>
    </row>
    <row r="25" spans="1:32" ht="15" customHeight="1" thickBot="1" x14ac:dyDescent="0.3">
      <c r="A25" s="168"/>
      <c r="B25" s="177"/>
      <c r="C25" s="33"/>
      <c r="D25" s="25"/>
      <c r="E25" s="177"/>
      <c r="F25" s="32" t="s">
        <v>40</v>
      </c>
      <c r="G25" s="32" t="s">
        <v>40</v>
      </c>
      <c r="H25" s="32" t="s">
        <v>40</v>
      </c>
      <c r="I25" s="32" t="s">
        <v>40</v>
      </c>
      <c r="J25" s="27"/>
      <c r="K25" s="26" t="s">
        <v>2</v>
      </c>
      <c r="L25" s="12"/>
      <c r="M25" s="32"/>
      <c r="N25" s="32"/>
      <c r="O25" s="32"/>
      <c r="P25" s="29">
        <f t="shared" ref="P25:P88" si="6">IF(B25="",P24+1,1)</f>
        <v>2</v>
      </c>
      <c r="Q25" s="15" t="str">
        <f t="shared" ref="Q25:Q88" si="7">IF(B25="","",B25)</f>
        <v/>
      </c>
      <c r="R25" s="15" t="str">
        <f ca="1">IF(Q25="","",OFFSET('Все источники_ППГ'!B38,S25,0))</f>
        <v/>
      </c>
      <c r="S25">
        <f t="shared" ref="S25:S88" si="8">IF(Q25="",S24,S24+1)</f>
        <v>2</v>
      </c>
      <c r="T25" t="str">
        <f t="shared" ca="1" si="3"/>
        <v/>
      </c>
      <c r="U25" s="15" t="str">
        <f>IF(Y25="","",VLOOKUP(Y25,Роспись!$E$8:$G$2000,3,FALSE))</f>
        <v/>
      </c>
      <c r="W25">
        <f t="shared" ref="W25:W88" si="9">IF(ISERROR(SEARCH("федерал",X25,1)),IF(ISERROR(SEARCH("республ",X25,1)),IF(ISERROR(SEARCH("всег",X25,1)),"",0),1),2)</f>
        <v>2</v>
      </c>
      <c r="X25" t="str">
        <f t="shared" ref="X25:X88" si="10">K25</f>
        <v>федеральный бюджет</v>
      </c>
      <c r="Y25" t="str">
        <f t="shared" ref="Y25:Y88" si="11">IF(Z25="","",MID(Z25,2,666))</f>
        <v/>
      </c>
      <c r="Z25" t="str">
        <f t="shared" ref="Z25:Z88" si="12">IF(LEN(H25)&lt;3,"",H25)</f>
        <v/>
      </c>
      <c r="AA25">
        <f t="shared" ref="AA25:AA88" si="13">M25</f>
        <v>0</v>
      </c>
      <c r="AB25">
        <f t="shared" ref="AB25:AB88" si="14">N25</f>
        <v>0</v>
      </c>
      <c r="AC25">
        <f t="shared" ref="AC25:AC88" si="15">AB25</f>
        <v>0</v>
      </c>
      <c r="AD25">
        <f t="shared" ref="AD25:AD88" si="16">AC25</f>
        <v>0</v>
      </c>
      <c r="AE25">
        <f t="shared" ref="AE25:AE88" si="17">AD25</f>
        <v>0</v>
      </c>
      <c r="AF25">
        <f t="shared" ref="AF25:AF88" si="18">O25</f>
        <v>0</v>
      </c>
    </row>
    <row r="26" spans="1:32" ht="15" customHeight="1" thickBot="1" x14ac:dyDescent="0.3">
      <c r="A26" s="168"/>
      <c r="B26" s="177"/>
      <c r="C26" s="33"/>
      <c r="D26" s="25"/>
      <c r="E26" s="177"/>
      <c r="F26" s="32">
        <v>832</v>
      </c>
      <c r="G26" s="32">
        <v>502</v>
      </c>
      <c r="H26" s="32" t="s">
        <v>131</v>
      </c>
      <c r="I26" s="32">
        <v>414</v>
      </c>
      <c r="J26" s="27"/>
      <c r="K26" s="26" t="s">
        <v>307</v>
      </c>
      <c r="L26" s="12"/>
      <c r="M26" s="32"/>
      <c r="N26" s="32"/>
      <c r="O26" s="32"/>
      <c r="P26" s="29">
        <f t="shared" si="6"/>
        <v>3</v>
      </c>
      <c r="Q26" s="15" t="str">
        <f t="shared" si="7"/>
        <v/>
      </c>
      <c r="R26" s="15" t="str">
        <f ca="1">IF(Q26="","",OFFSET('Все источники_ППГ'!B39,S26,0))</f>
        <v/>
      </c>
      <c r="S26">
        <f t="shared" si="8"/>
        <v>2</v>
      </c>
      <c r="T26" t="str">
        <f t="shared" ca="1" si="3"/>
        <v/>
      </c>
      <c r="U26" s="15" t="e">
        <f>IF(Y26="","",VLOOKUP(Y26,Роспись!$E$8:$G$2000,3,FALSE))</f>
        <v>#N/A</v>
      </c>
      <c r="W26">
        <f t="shared" si="9"/>
        <v>1</v>
      </c>
      <c r="X26" t="str">
        <f t="shared" si="10"/>
        <v>республиканский бюджет Чувашской Республики</v>
      </c>
      <c r="Y26" t="str">
        <f t="shared" si="11"/>
        <v>110117931</v>
      </c>
      <c r="Z26" t="str">
        <f t="shared" si="12"/>
        <v>А110117931</v>
      </c>
      <c r="AA26">
        <f t="shared" si="13"/>
        <v>0</v>
      </c>
      <c r="AB26">
        <f t="shared" si="14"/>
        <v>0</v>
      </c>
      <c r="AC26">
        <f t="shared" si="15"/>
        <v>0</v>
      </c>
      <c r="AD26">
        <f t="shared" si="16"/>
        <v>0</v>
      </c>
      <c r="AE26">
        <f t="shared" si="17"/>
        <v>0</v>
      </c>
      <c r="AF26">
        <f t="shared" si="18"/>
        <v>0</v>
      </c>
    </row>
    <row r="27" spans="1:32" ht="15" customHeight="1" thickBot="1" x14ac:dyDescent="0.3">
      <c r="A27" s="168"/>
      <c r="B27" s="177"/>
      <c r="C27" s="33"/>
      <c r="D27" s="25"/>
      <c r="E27" s="177"/>
      <c r="F27" s="32" t="s">
        <v>40</v>
      </c>
      <c r="G27" s="32" t="s">
        <v>40</v>
      </c>
      <c r="H27" s="32" t="s">
        <v>40</v>
      </c>
      <c r="I27" s="32" t="s">
        <v>40</v>
      </c>
      <c r="J27" s="27"/>
      <c r="K27" s="26" t="s">
        <v>3</v>
      </c>
      <c r="L27" s="12"/>
      <c r="M27" s="32"/>
      <c r="N27" s="32"/>
      <c r="O27" s="32"/>
      <c r="P27" s="29">
        <f t="shared" si="6"/>
        <v>4</v>
      </c>
      <c r="Q27" s="15" t="str">
        <f t="shared" si="7"/>
        <v/>
      </c>
      <c r="R27" s="15" t="str">
        <f ca="1">IF(Q27="","",OFFSET('Все источники_ППГ'!B40,S27,0))</f>
        <v/>
      </c>
      <c r="S27">
        <f t="shared" si="8"/>
        <v>2</v>
      </c>
      <c r="T27" t="str">
        <f t="shared" ca="1" si="3"/>
        <v/>
      </c>
      <c r="U27" s="15" t="str">
        <f>IF(Y27="","",VLOOKUP(Y27,Роспись!$E$8:$G$2000,3,FALSE))</f>
        <v/>
      </c>
      <c r="W27" t="str">
        <f t="shared" si="9"/>
        <v/>
      </c>
      <c r="X27" t="str">
        <f t="shared" si="10"/>
        <v>местные бюджеты</v>
      </c>
      <c r="Y27" t="str">
        <f t="shared" si="11"/>
        <v/>
      </c>
      <c r="Z27" t="str">
        <f t="shared" si="12"/>
        <v/>
      </c>
      <c r="AA27">
        <f t="shared" si="13"/>
        <v>0</v>
      </c>
      <c r="AB27">
        <f t="shared" si="14"/>
        <v>0</v>
      </c>
      <c r="AC27">
        <f t="shared" si="15"/>
        <v>0</v>
      </c>
      <c r="AD27">
        <f t="shared" si="16"/>
        <v>0</v>
      </c>
      <c r="AE27">
        <f t="shared" si="17"/>
        <v>0</v>
      </c>
      <c r="AF27">
        <f t="shared" si="18"/>
        <v>0</v>
      </c>
    </row>
    <row r="28" spans="1:32" ht="15" customHeight="1" thickBot="1" x14ac:dyDescent="0.3">
      <c r="A28" s="169"/>
      <c r="B28" s="178"/>
      <c r="C28" s="33"/>
      <c r="D28" s="26"/>
      <c r="E28" s="178"/>
      <c r="F28" s="32" t="s">
        <v>40</v>
      </c>
      <c r="G28" s="32" t="s">
        <v>40</v>
      </c>
      <c r="H28" s="32" t="s">
        <v>40</v>
      </c>
      <c r="I28" s="32" t="s">
        <v>40</v>
      </c>
      <c r="J28" s="27"/>
      <c r="K28" s="26" t="s">
        <v>6</v>
      </c>
      <c r="L28" s="12"/>
      <c r="M28" s="32"/>
      <c r="N28" s="32"/>
      <c r="O28" s="32"/>
      <c r="P28" s="29">
        <f t="shared" si="6"/>
        <v>5</v>
      </c>
      <c r="Q28" s="15" t="str">
        <f t="shared" si="7"/>
        <v/>
      </c>
      <c r="R28" s="15" t="str">
        <f ca="1">IF(Q28="","",OFFSET('Все источники_ППГ'!B41,S28,0))</f>
        <v/>
      </c>
      <c r="S28">
        <f t="shared" si="8"/>
        <v>2</v>
      </c>
      <c r="T28" t="str">
        <f t="shared" ca="1" si="3"/>
        <v/>
      </c>
      <c r="U28" s="15" t="str">
        <f>IF(Y28="","",VLOOKUP(Y28,Роспись!$E$8:$G$2000,3,FALSE))</f>
        <v/>
      </c>
      <c r="W28" t="str">
        <f t="shared" si="9"/>
        <v/>
      </c>
      <c r="X28" t="str">
        <f t="shared" si="10"/>
        <v>внебюджетные источники</v>
      </c>
      <c r="Y28" t="str">
        <f t="shared" si="11"/>
        <v/>
      </c>
      <c r="Z28" t="str">
        <f t="shared" si="12"/>
        <v/>
      </c>
      <c r="AA28">
        <f t="shared" si="13"/>
        <v>0</v>
      </c>
      <c r="AB28">
        <f t="shared" si="14"/>
        <v>0</v>
      </c>
      <c r="AC28">
        <f t="shared" si="15"/>
        <v>0</v>
      </c>
      <c r="AD28">
        <f t="shared" si="16"/>
        <v>0</v>
      </c>
      <c r="AE28">
        <f t="shared" si="17"/>
        <v>0</v>
      </c>
      <c r="AF28">
        <f t="shared" si="18"/>
        <v>0</v>
      </c>
    </row>
    <row r="29" spans="1:32" ht="15" customHeight="1" thickBot="1" x14ac:dyDescent="0.3">
      <c r="A29" s="167" t="s">
        <v>115</v>
      </c>
      <c r="B29" s="176" t="s">
        <v>828</v>
      </c>
      <c r="C29" s="33"/>
      <c r="D29" s="24"/>
      <c r="E29" s="176" t="s">
        <v>315</v>
      </c>
      <c r="F29" s="32" t="s">
        <v>40</v>
      </c>
      <c r="G29" s="32" t="s">
        <v>40</v>
      </c>
      <c r="H29" s="32" t="s">
        <v>40</v>
      </c>
      <c r="I29" s="32" t="s">
        <v>40</v>
      </c>
      <c r="J29" s="27"/>
      <c r="K29" s="26" t="s">
        <v>1</v>
      </c>
      <c r="L29" s="12"/>
      <c r="M29" s="32"/>
      <c r="N29" s="32"/>
      <c r="O29" s="32"/>
      <c r="P29" s="29">
        <f t="shared" si="6"/>
        <v>1</v>
      </c>
      <c r="Q29" s="15" t="str">
        <f t="shared" si="7"/>
        <v>Строительство газовой автоматизированной блочно-модульной котельной мощностью 11,0 МВт в г. Шумерле по ул. Карла Маркса на земельном участке с кадастровым номером 21:05:010239:1260</v>
      </c>
      <c r="R29" s="15" t="str">
        <f ca="1">IF(Q29="","",OFFSET('Все источники_ППГ'!B42,S29,0))</f>
        <v>Строительство газовой автоматизированной блочно-модульной котельной мощностью 11,0 МВт в г. Шумерле по ул. Карла Маркса на земельном участке с кадастровым номером 21:05:010239:1260</v>
      </c>
      <c r="S29">
        <f t="shared" si="8"/>
        <v>3</v>
      </c>
      <c r="T29" t="str">
        <f t="shared" ca="1" si="3"/>
        <v/>
      </c>
      <c r="U29" s="15" t="str">
        <f>IF(Y29="","",VLOOKUP(Y29,Роспись!$E$8:$G$2000,3,FALSE))</f>
        <v/>
      </c>
      <c r="W29">
        <f t="shared" si="9"/>
        <v>0</v>
      </c>
      <c r="X29" t="str">
        <f t="shared" si="10"/>
        <v>всего</v>
      </c>
      <c r="Y29" t="str">
        <f t="shared" si="11"/>
        <v/>
      </c>
      <c r="Z29" t="str">
        <f t="shared" si="12"/>
        <v/>
      </c>
      <c r="AA29">
        <f t="shared" si="13"/>
        <v>0</v>
      </c>
      <c r="AB29">
        <f t="shared" si="14"/>
        <v>0</v>
      </c>
      <c r="AC29">
        <f t="shared" si="15"/>
        <v>0</v>
      </c>
      <c r="AD29">
        <f t="shared" si="16"/>
        <v>0</v>
      </c>
      <c r="AE29">
        <f t="shared" si="17"/>
        <v>0</v>
      </c>
      <c r="AF29">
        <f t="shared" si="18"/>
        <v>0</v>
      </c>
    </row>
    <row r="30" spans="1:32" ht="15" customHeight="1" thickBot="1" x14ac:dyDescent="0.3">
      <c r="A30" s="168"/>
      <c r="B30" s="177"/>
      <c r="C30" s="33"/>
      <c r="D30" s="25"/>
      <c r="E30" s="177"/>
      <c r="F30" s="32" t="s">
        <v>40</v>
      </c>
      <c r="G30" s="32" t="s">
        <v>40</v>
      </c>
      <c r="H30" s="32" t="s">
        <v>40</v>
      </c>
      <c r="I30" s="32" t="s">
        <v>40</v>
      </c>
      <c r="J30" s="27"/>
      <c r="K30" s="26" t="s">
        <v>2</v>
      </c>
      <c r="L30" s="12"/>
      <c r="M30" s="32"/>
      <c r="N30" s="32"/>
      <c r="O30" s="32"/>
      <c r="P30" s="29">
        <f t="shared" si="6"/>
        <v>2</v>
      </c>
      <c r="Q30" s="15" t="str">
        <f t="shared" si="7"/>
        <v/>
      </c>
      <c r="R30" s="15" t="str">
        <f ca="1">IF(Q30="","",OFFSET('Все источники_ППГ'!B43,S30,0))</f>
        <v/>
      </c>
      <c r="S30">
        <f t="shared" si="8"/>
        <v>3</v>
      </c>
      <c r="T30" t="str">
        <f t="shared" ca="1" si="3"/>
        <v/>
      </c>
      <c r="U30" s="15" t="str">
        <f>IF(Y30="","",VLOOKUP(Y30,Роспись!$E$8:$G$2000,3,FALSE))</f>
        <v/>
      </c>
      <c r="W30">
        <f t="shared" si="9"/>
        <v>2</v>
      </c>
      <c r="X30" t="str">
        <f t="shared" si="10"/>
        <v>федеральный бюджет</v>
      </c>
      <c r="Y30" t="str">
        <f t="shared" si="11"/>
        <v/>
      </c>
      <c r="Z30" t="str">
        <f t="shared" si="12"/>
        <v/>
      </c>
      <c r="AA30">
        <f t="shared" si="13"/>
        <v>0</v>
      </c>
      <c r="AB30">
        <f t="shared" si="14"/>
        <v>0</v>
      </c>
      <c r="AC30">
        <f t="shared" si="15"/>
        <v>0</v>
      </c>
      <c r="AD30">
        <f t="shared" si="16"/>
        <v>0</v>
      </c>
      <c r="AE30">
        <f t="shared" si="17"/>
        <v>0</v>
      </c>
      <c r="AF30">
        <f t="shared" si="18"/>
        <v>0</v>
      </c>
    </row>
    <row r="31" spans="1:32" ht="15" customHeight="1" thickBot="1" x14ac:dyDescent="0.3">
      <c r="A31" s="168"/>
      <c r="B31" s="177"/>
      <c r="C31" s="33"/>
      <c r="D31" s="25"/>
      <c r="E31" s="177"/>
      <c r="F31" s="32">
        <v>832</v>
      </c>
      <c r="G31" s="32">
        <v>502</v>
      </c>
      <c r="H31" s="32" t="s">
        <v>132</v>
      </c>
      <c r="I31" s="32">
        <v>414</v>
      </c>
      <c r="J31" s="27"/>
      <c r="K31" s="26" t="s">
        <v>307</v>
      </c>
      <c r="L31" s="12"/>
      <c r="M31" s="32"/>
      <c r="N31" s="32"/>
      <c r="O31" s="32"/>
      <c r="P31" s="29">
        <f t="shared" si="6"/>
        <v>3</v>
      </c>
      <c r="Q31" s="15" t="str">
        <f t="shared" si="7"/>
        <v/>
      </c>
      <c r="R31" s="15" t="str">
        <f ca="1">IF(Q31="","",OFFSET('Все источники_ППГ'!B44,S31,0))</f>
        <v/>
      </c>
      <c r="S31">
        <f t="shared" si="8"/>
        <v>3</v>
      </c>
      <c r="T31" t="str">
        <f t="shared" ca="1" si="3"/>
        <v/>
      </c>
      <c r="U31" s="15" t="e">
        <f>IF(Y31="","",VLOOKUP(Y31,Роспись!$E$8:$G$2000,3,FALSE))</f>
        <v>#N/A</v>
      </c>
      <c r="W31">
        <f t="shared" si="9"/>
        <v>1</v>
      </c>
      <c r="X31" t="str">
        <f t="shared" si="10"/>
        <v>республиканский бюджет Чувашской Республики</v>
      </c>
      <c r="Y31" t="str">
        <f t="shared" si="11"/>
        <v>110117932</v>
      </c>
      <c r="Z31" t="str">
        <f t="shared" si="12"/>
        <v>А110117932</v>
      </c>
      <c r="AA31">
        <f t="shared" si="13"/>
        <v>0</v>
      </c>
      <c r="AB31">
        <f t="shared" si="14"/>
        <v>0</v>
      </c>
      <c r="AC31">
        <f t="shared" si="15"/>
        <v>0</v>
      </c>
      <c r="AD31">
        <f t="shared" si="16"/>
        <v>0</v>
      </c>
      <c r="AE31">
        <f t="shared" si="17"/>
        <v>0</v>
      </c>
      <c r="AF31">
        <f t="shared" si="18"/>
        <v>0</v>
      </c>
    </row>
    <row r="32" spans="1:32" ht="15" customHeight="1" thickBot="1" x14ac:dyDescent="0.3">
      <c r="A32" s="168"/>
      <c r="B32" s="177"/>
      <c r="C32" s="33"/>
      <c r="D32" s="25"/>
      <c r="E32" s="177"/>
      <c r="F32" s="32" t="s">
        <v>40</v>
      </c>
      <c r="G32" s="32" t="s">
        <v>40</v>
      </c>
      <c r="H32" s="32" t="s">
        <v>40</v>
      </c>
      <c r="I32" s="32" t="s">
        <v>40</v>
      </c>
      <c r="J32" s="27"/>
      <c r="K32" s="26" t="s">
        <v>3</v>
      </c>
      <c r="L32" s="12"/>
      <c r="M32" s="32"/>
      <c r="N32" s="32"/>
      <c r="O32" s="32"/>
      <c r="P32" s="29">
        <f t="shared" si="6"/>
        <v>4</v>
      </c>
      <c r="Q32" s="15" t="str">
        <f t="shared" si="7"/>
        <v/>
      </c>
      <c r="R32" s="15" t="str">
        <f ca="1">IF(Q32="","",OFFSET('Все источники_ППГ'!B45,S32,0))</f>
        <v/>
      </c>
      <c r="S32">
        <f t="shared" si="8"/>
        <v>3</v>
      </c>
      <c r="T32" t="str">
        <f t="shared" ca="1" si="3"/>
        <v/>
      </c>
      <c r="U32" s="15" t="str">
        <f>IF(Y32="","",VLOOKUP(Y32,Роспись!$E$8:$G$2000,3,FALSE))</f>
        <v/>
      </c>
      <c r="W32" t="str">
        <f t="shared" si="9"/>
        <v/>
      </c>
      <c r="X32" t="str">
        <f t="shared" si="10"/>
        <v>местные бюджеты</v>
      </c>
      <c r="Y32" t="str">
        <f t="shared" si="11"/>
        <v/>
      </c>
      <c r="Z32" t="str">
        <f t="shared" si="12"/>
        <v/>
      </c>
      <c r="AA32">
        <f t="shared" si="13"/>
        <v>0</v>
      </c>
      <c r="AB32">
        <f t="shared" si="14"/>
        <v>0</v>
      </c>
      <c r="AC32">
        <f t="shared" si="15"/>
        <v>0</v>
      </c>
      <c r="AD32">
        <f t="shared" si="16"/>
        <v>0</v>
      </c>
      <c r="AE32">
        <f t="shared" si="17"/>
        <v>0</v>
      </c>
      <c r="AF32">
        <f t="shared" si="18"/>
        <v>0</v>
      </c>
    </row>
    <row r="33" spans="1:32" ht="15" customHeight="1" thickBot="1" x14ac:dyDescent="0.3">
      <c r="A33" s="169"/>
      <c r="B33" s="178"/>
      <c r="C33" s="33"/>
      <c r="D33" s="26"/>
      <c r="E33" s="178"/>
      <c r="F33" s="32" t="s">
        <v>40</v>
      </c>
      <c r="G33" s="32" t="s">
        <v>40</v>
      </c>
      <c r="H33" s="32" t="s">
        <v>40</v>
      </c>
      <c r="I33" s="32" t="s">
        <v>40</v>
      </c>
      <c r="J33" s="27"/>
      <c r="K33" s="26" t="s">
        <v>6</v>
      </c>
      <c r="L33" s="12"/>
      <c r="M33" s="32"/>
      <c r="N33" s="32"/>
      <c r="O33" s="32"/>
      <c r="P33" s="29">
        <f t="shared" si="6"/>
        <v>5</v>
      </c>
      <c r="Q33" s="15" t="str">
        <f t="shared" si="7"/>
        <v/>
      </c>
      <c r="R33" s="15" t="str">
        <f ca="1">IF(Q33="","",OFFSET('Все источники_ППГ'!B46,S33,0))</f>
        <v/>
      </c>
      <c r="S33">
        <f t="shared" si="8"/>
        <v>3</v>
      </c>
      <c r="T33" t="str">
        <f t="shared" ca="1" si="3"/>
        <v/>
      </c>
      <c r="U33" s="15" t="str">
        <f>IF(Y33="","",VLOOKUP(Y33,Роспись!$E$8:$G$2000,3,FALSE))</f>
        <v/>
      </c>
      <c r="W33" t="str">
        <f t="shared" si="9"/>
        <v/>
      </c>
      <c r="X33" t="str">
        <f t="shared" si="10"/>
        <v>внебюджетные источники</v>
      </c>
      <c r="Y33" t="str">
        <f t="shared" si="11"/>
        <v/>
      </c>
      <c r="Z33" t="str">
        <f t="shared" si="12"/>
        <v/>
      </c>
      <c r="AA33">
        <f t="shared" si="13"/>
        <v>0</v>
      </c>
      <c r="AB33">
        <f t="shared" si="14"/>
        <v>0</v>
      </c>
      <c r="AC33">
        <f t="shared" si="15"/>
        <v>0</v>
      </c>
      <c r="AD33">
        <f t="shared" si="16"/>
        <v>0</v>
      </c>
      <c r="AE33">
        <f t="shared" si="17"/>
        <v>0</v>
      </c>
      <c r="AF33">
        <f t="shared" si="18"/>
        <v>0</v>
      </c>
    </row>
    <row r="34" spans="1:32" ht="15" customHeight="1" thickBot="1" x14ac:dyDescent="0.3">
      <c r="A34" s="167" t="s">
        <v>117</v>
      </c>
      <c r="B34" s="176" t="s">
        <v>829</v>
      </c>
      <c r="C34" s="33"/>
      <c r="D34" s="24"/>
      <c r="E34" s="176" t="s">
        <v>315</v>
      </c>
      <c r="F34" s="32" t="s">
        <v>40</v>
      </c>
      <c r="G34" s="32" t="s">
        <v>40</v>
      </c>
      <c r="H34" s="32" t="s">
        <v>40</v>
      </c>
      <c r="I34" s="32" t="s">
        <v>40</v>
      </c>
      <c r="J34" s="27"/>
      <c r="K34" s="26" t="s">
        <v>1</v>
      </c>
      <c r="L34" s="12"/>
      <c r="M34" s="32"/>
      <c r="N34" s="32"/>
      <c r="O34" s="32"/>
      <c r="P34" s="29">
        <f t="shared" si="6"/>
        <v>1</v>
      </c>
      <c r="Q34" s="15" t="str">
        <f t="shared" si="7"/>
        <v>Строительство газовой автоматизированной блочно-модульной котельной мощностью 14,0 МВт в г. Шумерле по ул. Чайковского на земельном участке с кадастровым номером 21:05:010257:793</v>
      </c>
      <c r="R34" s="15" t="str">
        <f ca="1">IF(Q34="","",OFFSET('Все источники_ППГ'!B47,S34,0))</f>
        <v>Строительство газовой автоматизированной блочно-модульной котельной мощностью 14,0 МВт в г. Шумерле по ул. Чайковского на земельном участке с кадастровым номером 21:05:010257:793</v>
      </c>
      <c r="S34">
        <f t="shared" si="8"/>
        <v>4</v>
      </c>
      <c r="T34" t="str">
        <f t="shared" ca="1" si="3"/>
        <v/>
      </c>
      <c r="U34" s="15" t="str">
        <f>IF(Y34="","",VLOOKUP(Y34,Роспись!$E$8:$G$2000,3,FALSE))</f>
        <v/>
      </c>
      <c r="W34">
        <f t="shared" si="9"/>
        <v>0</v>
      </c>
      <c r="X34" t="str">
        <f t="shared" si="10"/>
        <v>всего</v>
      </c>
      <c r="Y34" t="str">
        <f t="shared" si="11"/>
        <v/>
      </c>
      <c r="Z34" t="str">
        <f t="shared" si="12"/>
        <v/>
      </c>
      <c r="AA34">
        <f t="shared" si="13"/>
        <v>0</v>
      </c>
      <c r="AB34">
        <f t="shared" si="14"/>
        <v>0</v>
      </c>
      <c r="AC34">
        <f t="shared" si="15"/>
        <v>0</v>
      </c>
      <c r="AD34">
        <f t="shared" si="16"/>
        <v>0</v>
      </c>
      <c r="AE34">
        <f t="shared" si="17"/>
        <v>0</v>
      </c>
      <c r="AF34">
        <f t="shared" si="18"/>
        <v>0</v>
      </c>
    </row>
    <row r="35" spans="1:32" ht="15" customHeight="1" thickBot="1" x14ac:dyDescent="0.3">
      <c r="A35" s="168"/>
      <c r="B35" s="177"/>
      <c r="C35" s="33"/>
      <c r="D35" s="25"/>
      <c r="E35" s="177"/>
      <c r="F35" s="32" t="s">
        <v>40</v>
      </c>
      <c r="G35" s="32" t="s">
        <v>40</v>
      </c>
      <c r="H35" s="32" t="s">
        <v>40</v>
      </c>
      <c r="I35" s="32" t="s">
        <v>40</v>
      </c>
      <c r="J35" s="27"/>
      <c r="K35" s="26" t="s">
        <v>2</v>
      </c>
      <c r="L35" s="12"/>
      <c r="M35" s="32"/>
      <c r="N35" s="32"/>
      <c r="O35" s="32"/>
      <c r="P35" s="29">
        <f t="shared" si="6"/>
        <v>2</v>
      </c>
      <c r="Q35" s="15" t="str">
        <f t="shared" si="7"/>
        <v/>
      </c>
      <c r="R35" s="15" t="str">
        <f ca="1">IF(Q35="","",OFFSET('Все источники_ППГ'!B48,S35,0))</f>
        <v/>
      </c>
      <c r="S35">
        <f t="shared" si="8"/>
        <v>4</v>
      </c>
      <c r="T35" t="str">
        <f t="shared" ca="1" si="3"/>
        <v/>
      </c>
      <c r="U35" s="15" t="str">
        <f>IF(Y35="","",VLOOKUP(Y35,Роспись!$E$8:$G$2000,3,FALSE))</f>
        <v/>
      </c>
      <c r="W35">
        <f t="shared" si="9"/>
        <v>2</v>
      </c>
      <c r="X35" t="str">
        <f t="shared" si="10"/>
        <v>федеральный бюджет</v>
      </c>
      <c r="Y35" t="str">
        <f t="shared" si="11"/>
        <v/>
      </c>
      <c r="Z35" t="str">
        <f t="shared" si="12"/>
        <v/>
      </c>
      <c r="AA35">
        <f t="shared" si="13"/>
        <v>0</v>
      </c>
      <c r="AB35">
        <f t="shared" si="14"/>
        <v>0</v>
      </c>
      <c r="AC35">
        <f t="shared" si="15"/>
        <v>0</v>
      </c>
      <c r="AD35">
        <f t="shared" si="16"/>
        <v>0</v>
      </c>
      <c r="AE35">
        <f t="shared" si="17"/>
        <v>0</v>
      </c>
      <c r="AF35">
        <f t="shared" si="18"/>
        <v>0</v>
      </c>
    </row>
    <row r="36" spans="1:32" ht="15" customHeight="1" thickBot="1" x14ac:dyDescent="0.3">
      <c r="A36" s="168"/>
      <c r="B36" s="177"/>
      <c r="C36" s="33"/>
      <c r="D36" s="25"/>
      <c r="E36" s="177"/>
      <c r="F36" s="32">
        <v>832</v>
      </c>
      <c r="G36" s="32">
        <v>502</v>
      </c>
      <c r="H36" s="32" t="s">
        <v>133</v>
      </c>
      <c r="I36" s="32">
        <v>414</v>
      </c>
      <c r="J36" s="27"/>
      <c r="K36" s="26" t="s">
        <v>307</v>
      </c>
      <c r="L36" s="12"/>
      <c r="M36" s="32"/>
      <c r="N36" s="32"/>
      <c r="O36" s="32"/>
      <c r="P36" s="29">
        <f t="shared" si="6"/>
        <v>3</v>
      </c>
      <c r="Q36" s="15" t="str">
        <f t="shared" si="7"/>
        <v/>
      </c>
      <c r="R36" s="15" t="str">
        <f ca="1">IF(Q36="","",OFFSET('Все источники_ППГ'!B49,S36,0))</f>
        <v/>
      </c>
      <c r="S36">
        <f t="shared" si="8"/>
        <v>4</v>
      </c>
      <c r="T36" t="str">
        <f t="shared" ca="1" si="3"/>
        <v/>
      </c>
      <c r="U36" s="15" t="e">
        <f>IF(Y36="","",VLOOKUP(Y36,Роспись!$E$8:$G$2000,3,FALSE))</f>
        <v>#N/A</v>
      </c>
      <c r="W36">
        <f t="shared" si="9"/>
        <v>1</v>
      </c>
      <c r="X36" t="str">
        <f t="shared" si="10"/>
        <v>республиканский бюджет Чувашской Республики</v>
      </c>
      <c r="Y36" t="str">
        <f t="shared" si="11"/>
        <v>110117933</v>
      </c>
      <c r="Z36" t="str">
        <f t="shared" si="12"/>
        <v>А110117933</v>
      </c>
      <c r="AA36">
        <f t="shared" si="13"/>
        <v>0</v>
      </c>
      <c r="AB36">
        <f t="shared" si="14"/>
        <v>0</v>
      </c>
      <c r="AC36">
        <f t="shared" si="15"/>
        <v>0</v>
      </c>
      <c r="AD36">
        <f t="shared" si="16"/>
        <v>0</v>
      </c>
      <c r="AE36">
        <f t="shared" si="17"/>
        <v>0</v>
      </c>
      <c r="AF36">
        <f t="shared" si="18"/>
        <v>0</v>
      </c>
    </row>
    <row r="37" spans="1:32" ht="15" customHeight="1" thickBot="1" x14ac:dyDescent="0.3">
      <c r="A37" s="168"/>
      <c r="B37" s="177"/>
      <c r="C37" s="33"/>
      <c r="D37" s="25"/>
      <c r="E37" s="177"/>
      <c r="F37" s="32" t="s">
        <v>40</v>
      </c>
      <c r="G37" s="32" t="s">
        <v>40</v>
      </c>
      <c r="H37" s="32" t="s">
        <v>40</v>
      </c>
      <c r="I37" s="32" t="s">
        <v>40</v>
      </c>
      <c r="J37" s="27"/>
      <c r="K37" s="26" t="s">
        <v>3</v>
      </c>
      <c r="L37" s="12"/>
      <c r="M37" s="32"/>
      <c r="N37" s="32"/>
      <c r="O37" s="32"/>
      <c r="P37" s="29">
        <f t="shared" si="6"/>
        <v>4</v>
      </c>
      <c r="Q37" s="15" t="str">
        <f t="shared" si="7"/>
        <v/>
      </c>
      <c r="R37" s="15" t="str">
        <f ca="1">IF(Q37="","",OFFSET('Все источники_ППГ'!B50,S37,0))</f>
        <v/>
      </c>
      <c r="S37">
        <f t="shared" si="8"/>
        <v>4</v>
      </c>
      <c r="T37" t="str">
        <f t="shared" ca="1" si="3"/>
        <v/>
      </c>
      <c r="U37" s="15" t="str">
        <f>IF(Y37="","",VLOOKUP(Y37,Роспись!$E$8:$G$2000,3,FALSE))</f>
        <v/>
      </c>
      <c r="W37" t="str">
        <f t="shared" si="9"/>
        <v/>
      </c>
      <c r="X37" t="str">
        <f t="shared" si="10"/>
        <v>местные бюджеты</v>
      </c>
      <c r="Y37" t="str">
        <f t="shared" si="11"/>
        <v/>
      </c>
      <c r="Z37" t="str">
        <f t="shared" si="12"/>
        <v/>
      </c>
      <c r="AA37">
        <f t="shared" si="13"/>
        <v>0</v>
      </c>
      <c r="AB37">
        <f t="shared" si="14"/>
        <v>0</v>
      </c>
      <c r="AC37">
        <f t="shared" si="15"/>
        <v>0</v>
      </c>
      <c r="AD37">
        <f t="shared" si="16"/>
        <v>0</v>
      </c>
      <c r="AE37">
        <f t="shared" si="17"/>
        <v>0</v>
      </c>
      <c r="AF37">
        <f t="shared" si="18"/>
        <v>0</v>
      </c>
    </row>
    <row r="38" spans="1:32" ht="15" customHeight="1" thickBot="1" x14ac:dyDescent="0.3">
      <c r="A38" s="169"/>
      <c r="B38" s="178"/>
      <c r="C38" s="33"/>
      <c r="D38" s="26"/>
      <c r="E38" s="178"/>
      <c r="F38" s="32" t="s">
        <v>40</v>
      </c>
      <c r="G38" s="32" t="s">
        <v>40</v>
      </c>
      <c r="H38" s="32" t="s">
        <v>40</v>
      </c>
      <c r="I38" s="32" t="s">
        <v>40</v>
      </c>
      <c r="J38" s="27"/>
      <c r="K38" s="26" t="s">
        <v>6</v>
      </c>
      <c r="L38" s="12"/>
      <c r="M38" s="32"/>
      <c r="N38" s="32"/>
      <c r="O38" s="32"/>
      <c r="P38" s="29">
        <f t="shared" si="6"/>
        <v>5</v>
      </c>
      <c r="Q38" s="15" t="str">
        <f t="shared" si="7"/>
        <v/>
      </c>
      <c r="R38" s="15" t="str">
        <f ca="1">IF(Q38="","",OFFSET('Все источники_ППГ'!B51,S38,0))</f>
        <v/>
      </c>
      <c r="S38">
        <f t="shared" si="8"/>
        <v>4</v>
      </c>
      <c r="T38" t="str">
        <f t="shared" ca="1" si="3"/>
        <v/>
      </c>
      <c r="U38" s="15" t="str">
        <f>IF(Y38="","",VLOOKUP(Y38,Роспись!$E$8:$G$2000,3,FALSE))</f>
        <v/>
      </c>
      <c r="W38" t="str">
        <f t="shared" si="9"/>
        <v/>
      </c>
      <c r="X38" t="str">
        <f t="shared" si="10"/>
        <v>внебюджетные источники</v>
      </c>
      <c r="Y38" t="str">
        <f t="shared" si="11"/>
        <v/>
      </c>
      <c r="Z38" t="str">
        <f t="shared" si="12"/>
        <v/>
      </c>
      <c r="AA38">
        <f t="shared" si="13"/>
        <v>0</v>
      </c>
      <c r="AB38">
        <f t="shared" si="14"/>
        <v>0</v>
      </c>
      <c r="AC38">
        <f t="shared" si="15"/>
        <v>0</v>
      </c>
      <c r="AD38">
        <f t="shared" si="16"/>
        <v>0</v>
      </c>
      <c r="AE38">
        <f t="shared" si="17"/>
        <v>0</v>
      </c>
      <c r="AF38">
        <f t="shared" si="18"/>
        <v>0</v>
      </c>
    </row>
    <row r="39" spans="1:32" ht="15" customHeight="1" thickBot="1" x14ac:dyDescent="0.3">
      <c r="A39" s="167" t="s">
        <v>316</v>
      </c>
      <c r="B39" s="176" t="s">
        <v>830</v>
      </c>
      <c r="C39" s="33"/>
      <c r="D39" s="24"/>
      <c r="E39" s="176" t="s">
        <v>315</v>
      </c>
      <c r="F39" s="32" t="s">
        <v>40</v>
      </c>
      <c r="G39" s="32" t="s">
        <v>40</v>
      </c>
      <c r="H39" s="32" t="s">
        <v>40</v>
      </c>
      <c r="I39" s="32" t="s">
        <v>40</v>
      </c>
      <c r="J39" s="27"/>
      <c r="K39" s="26" t="s">
        <v>1</v>
      </c>
      <c r="L39" s="12"/>
      <c r="M39" s="32"/>
      <c r="N39" s="32"/>
      <c r="O39" s="32"/>
      <c r="P39" s="29">
        <f t="shared" si="6"/>
        <v>1</v>
      </c>
      <c r="Q39" s="15" t="str">
        <f t="shared" si="7"/>
        <v>Строительство газовой автоматизированной блочно-модульной котельной мощностью 8,0 МВт в г. Козловке по ул. Калинина на земельном участке с кадастровым номером 21:12:123206:221</v>
      </c>
      <c r="R39" s="15" t="str">
        <f ca="1">IF(Q39="","",OFFSET('Все источники_ППГ'!B52,S39,0))</f>
        <v>Строительство газовой автоматизированной блочно-модульной котельной мощностью 8,0 МВт в г. Козловке по ул. Калинина на земельном участке с кадастровым номером 21:12:123206:221</v>
      </c>
      <c r="S39">
        <f t="shared" si="8"/>
        <v>5</v>
      </c>
      <c r="T39" t="str">
        <f t="shared" ca="1" si="3"/>
        <v/>
      </c>
      <c r="U39" s="15" t="str">
        <f>IF(Y39="","",VLOOKUP(Y39,Роспись!$E$8:$G$2000,3,FALSE))</f>
        <v/>
      </c>
      <c r="W39">
        <f t="shared" si="9"/>
        <v>0</v>
      </c>
      <c r="X39" t="str">
        <f t="shared" si="10"/>
        <v>всего</v>
      </c>
      <c r="Y39" t="str">
        <f t="shared" si="11"/>
        <v/>
      </c>
      <c r="Z39" t="str">
        <f t="shared" si="12"/>
        <v/>
      </c>
      <c r="AA39">
        <f t="shared" si="13"/>
        <v>0</v>
      </c>
      <c r="AB39">
        <f t="shared" si="14"/>
        <v>0</v>
      </c>
      <c r="AC39">
        <f t="shared" si="15"/>
        <v>0</v>
      </c>
      <c r="AD39">
        <f t="shared" si="16"/>
        <v>0</v>
      </c>
      <c r="AE39">
        <f t="shared" si="17"/>
        <v>0</v>
      </c>
      <c r="AF39">
        <f t="shared" si="18"/>
        <v>0</v>
      </c>
    </row>
    <row r="40" spans="1:32" ht="15" customHeight="1" thickBot="1" x14ac:dyDescent="0.3">
      <c r="A40" s="168"/>
      <c r="B40" s="177"/>
      <c r="C40" s="33"/>
      <c r="D40" s="25"/>
      <c r="E40" s="177"/>
      <c r="F40" s="32" t="s">
        <v>40</v>
      </c>
      <c r="G40" s="32" t="s">
        <v>40</v>
      </c>
      <c r="H40" s="32" t="s">
        <v>40</v>
      </c>
      <c r="I40" s="32" t="s">
        <v>40</v>
      </c>
      <c r="J40" s="27"/>
      <c r="K40" s="26" t="s">
        <v>2</v>
      </c>
      <c r="L40" s="12"/>
      <c r="M40" s="32"/>
      <c r="N40" s="32"/>
      <c r="O40" s="32"/>
      <c r="P40" s="29">
        <f t="shared" si="6"/>
        <v>2</v>
      </c>
      <c r="Q40" s="15" t="str">
        <f t="shared" si="7"/>
        <v/>
      </c>
      <c r="R40" s="15" t="str">
        <f ca="1">IF(Q40="","",OFFSET('Все источники_ППГ'!B53,S40,0))</f>
        <v/>
      </c>
      <c r="S40">
        <f t="shared" si="8"/>
        <v>5</v>
      </c>
      <c r="T40" t="str">
        <f t="shared" ca="1" si="3"/>
        <v/>
      </c>
      <c r="U40" s="15" t="str">
        <f>IF(Y40="","",VLOOKUP(Y40,Роспись!$E$8:$G$2000,3,FALSE))</f>
        <v/>
      </c>
      <c r="W40">
        <f t="shared" si="9"/>
        <v>2</v>
      </c>
      <c r="X40" t="str">
        <f t="shared" si="10"/>
        <v>федеральный бюджет</v>
      </c>
      <c r="Y40" t="str">
        <f t="shared" si="11"/>
        <v/>
      </c>
      <c r="Z40" t="str">
        <f t="shared" si="12"/>
        <v/>
      </c>
      <c r="AA40">
        <f t="shared" si="13"/>
        <v>0</v>
      </c>
      <c r="AB40">
        <f t="shared" si="14"/>
        <v>0</v>
      </c>
      <c r="AC40">
        <f t="shared" si="15"/>
        <v>0</v>
      </c>
      <c r="AD40">
        <f t="shared" si="16"/>
        <v>0</v>
      </c>
      <c r="AE40">
        <f t="shared" si="17"/>
        <v>0</v>
      </c>
      <c r="AF40">
        <f t="shared" si="18"/>
        <v>0</v>
      </c>
    </row>
    <row r="41" spans="1:32" ht="15" customHeight="1" thickBot="1" x14ac:dyDescent="0.3">
      <c r="A41" s="168"/>
      <c r="B41" s="177"/>
      <c r="C41" s="33"/>
      <c r="D41" s="25"/>
      <c r="E41" s="177"/>
      <c r="F41" s="32">
        <v>832</v>
      </c>
      <c r="G41" s="32">
        <v>502</v>
      </c>
      <c r="H41" s="32" t="s">
        <v>134</v>
      </c>
      <c r="I41" s="32">
        <v>414</v>
      </c>
      <c r="J41" s="27"/>
      <c r="K41" s="26" t="s">
        <v>307</v>
      </c>
      <c r="L41" s="12"/>
      <c r="M41" s="32"/>
      <c r="N41" s="32"/>
      <c r="O41" s="32"/>
      <c r="P41" s="29">
        <f t="shared" si="6"/>
        <v>3</v>
      </c>
      <c r="Q41" s="15" t="str">
        <f t="shared" si="7"/>
        <v/>
      </c>
      <c r="R41" s="15" t="str">
        <f ca="1">IF(Q41="","",OFFSET('Все источники_ППГ'!B54,S41,0))</f>
        <v/>
      </c>
      <c r="S41">
        <f t="shared" si="8"/>
        <v>5</v>
      </c>
      <c r="T41" t="str">
        <f t="shared" ca="1" si="3"/>
        <v/>
      </c>
      <c r="U41" s="15" t="e">
        <f>IF(Y41="","",VLOOKUP(Y41,Роспись!$E$8:$G$2000,3,FALSE))</f>
        <v>#N/A</v>
      </c>
      <c r="W41">
        <f t="shared" si="9"/>
        <v>1</v>
      </c>
      <c r="X41" t="str">
        <f t="shared" si="10"/>
        <v>республиканский бюджет Чувашской Республики</v>
      </c>
      <c r="Y41" t="str">
        <f t="shared" si="11"/>
        <v>110117941</v>
      </c>
      <c r="Z41" t="str">
        <f t="shared" si="12"/>
        <v>А110117941</v>
      </c>
      <c r="AA41">
        <f t="shared" si="13"/>
        <v>0</v>
      </c>
      <c r="AB41">
        <f t="shared" si="14"/>
        <v>0</v>
      </c>
      <c r="AC41">
        <f t="shared" si="15"/>
        <v>0</v>
      </c>
      <c r="AD41">
        <f t="shared" si="16"/>
        <v>0</v>
      </c>
      <c r="AE41">
        <f t="shared" si="17"/>
        <v>0</v>
      </c>
      <c r="AF41">
        <f t="shared" si="18"/>
        <v>0</v>
      </c>
    </row>
    <row r="42" spans="1:32" ht="15" customHeight="1" thickBot="1" x14ac:dyDescent="0.3">
      <c r="A42" s="168"/>
      <c r="B42" s="177"/>
      <c r="C42" s="33"/>
      <c r="D42" s="25"/>
      <c r="E42" s="177"/>
      <c r="F42" s="32" t="s">
        <v>40</v>
      </c>
      <c r="G42" s="32" t="s">
        <v>40</v>
      </c>
      <c r="H42" s="32" t="s">
        <v>40</v>
      </c>
      <c r="I42" s="32" t="s">
        <v>40</v>
      </c>
      <c r="J42" s="27"/>
      <c r="K42" s="26" t="s">
        <v>3</v>
      </c>
      <c r="L42" s="12"/>
      <c r="M42" s="32"/>
      <c r="N42" s="32"/>
      <c r="O42" s="32"/>
      <c r="P42" s="29">
        <f t="shared" si="6"/>
        <v>4</v>
      </c>
      <c r="Q42" s="15" t="str">
        <f t="shared" si="7"/>
        <v/>
      </c>
      <c r="R42" s="15" t="str">
        <f ca="1">IF(Q42="","",OFFSET('Все источники_ППГ'!B55,S42,0))</f>
        <v/>
      </c>
      <c r="S42">
        <f t="shared" si="8"/>
        <v>5</v>
      </c>
      <c r="T42" t="str">
        <f t="shared" ca="1" si="3"/>
        <v/>
      </c>
      <c r="U42" s="15" t="str">
        <f>IF(Y42="","",VLOOKUP(Y42,Роспись!$E$8:$G$2000,3,FALSE))</f>
        <v/>
      </c>
      <c r="W42" t="str">
        <f t="shared" si="9"/>
        <v/>
      </c>
      <c r="X42" t="str">
        <f t="shared" si="10"/>
        <v>местные бюджеты</v>
      </c>
      <c r="Y42" t="str">
        <f t="shared" si="11"/>
        <v/>
      </c>
      <c r="Z42" t="str">
        <f t="shared" si="12"/>
        <v/>
      </c>
      <c r="AA42">
        <f t="shared" si="13"/>
        <v>0</v>
      </c>
      <c r="AB42">
        <f t="shared" si="14"/>
        <v>0</v>
      </c>
      <c r="AC42">
        <f t="shared" si="15"/>
        <v>0</v>
      </c>
      <c r="AD42">
        <f t="shared" si="16"/>
        <v>0</v>
      </c>
      <c r="AE42">
        <f t="shared" si="17"/>
        <v>0</v>
      </c>
      <c r="AF42">
        <f t="shared" si="18"/>
        <v>0</v>
      </c>
    </row>
    <row r="43" spans="1:32" ht="15" customHeight="1" thickBot="1" x14ac:dyDescent="0.3">
      <c r="A43" s="169"/>
      <c r="B43" s="178"/>
      <c r="C43" s="33"/>
      <c r="D43" s="26"/>
      <c r="E43" s="178"/>
      <c r="F43" s="32" t="s">
        <v>40</v>
      </c>
      <c r="G43" s="32" t="s">
        <v>40</v>
      </c>
      <c r="H43" s="32" t="s">
        <v>40</v>
      </c>
      <c r="I43" s="32" t="s">
        <v>40</v>
      </c>
      <c r="J43" s="27"/>
      <c r="K43" s="26" t="s">
        <v>6</v>
      </c>
      <c r="L43" s="12"/>
      <c r="M43" s="32"/>
      <c r="N43" s="32"/>
      <c r="O43" s="32"/>
      <c r="P43" s="29">
        <f t="shared" si="6"/>
        <v>5</v>
      </c>
      <c r="Q43" s="15" t="str">
        <f t="shared" si="7"/>
        <v/>
      </c>
      <c r="R43" s="15" t="str">
        <f ca="1">IF(Q43="","",OFFSET('Все источники_ППГ'!B56,S43,0))</f>
        <v/>
      </c>
      <c r="S43">
        <f t="shared" si="8"/>
        <v>5</v>
      </c>
      <c r="T43" t="str">
        <f t="shared" ca="1" si="3"/>
        <v/>
      </c>
      <c r="U43" s="15" t="str">
        <f>IF(Y43="","",VLOOKUP(Y43,Роспись!$E$8:$G$2000,3,FALSE))</f>
        <v/>
      </c>
      <c r="W43" t="str">
        <f t="shared" si="9"/>
        <v/>
      </c>
      <c r="X43" t="str">
        <f t="shared" si="10"/>
        <v>внебюджетные источники</v>
      </c>
      <c r="Y43" t="str">
        <f t="shared" si="11"/>
        <v/>
      </c>
      <c r="Z43" t="str">
        <f t="shared" si="12"/>
        <v/>
      </c>
      <c r="AA43">
        <f t="shared" si="13"/>
        <v>0</v>
      </c>
      <c r="AB43">
        <f t="shared" si="14"/>
        <v>0</v>
      </c>
      <c r="AC43">
        <f t="shared" si="15"/>
        <v>0</v>
      </c>
      <c r="AD43">
        <f t="shared" si="16"/>
        <v>0</v>
      </c>
      <c r="AE43">
        <f t="shared" si="17"/>
        <v>0</v>
      </c>
      <c r="AF43">
        <f t="shared" si="18"/>
        <v>0</v>
      </c>
    </row>
    <row r="44" spans="1:32" ht="15" customHeight="1" thickBot="1" x14ac:dyDescent="0.3">
      <c r="A44" s="167" t="s">
        <v>317</v>
      </c>
      <c r="B44" s="176" t="s">
        <v>831</v>
      </c>
      <c r="C44" s="33"/>
      <c r="D44" s="24"/>
      <c r="E44" s="176" t="s">
        <v>315</v>
      </c>
      <c r="F44" s="32" t="s">
        <v>40</v>
      </c>
      <c r="G44" s="32" t="s">
        <v>40</v>
      </c>
      <c r="H44" s="32" t="s">
        <v>40</v>
      </c>
      <c r="I44" s="32" t="s">
        <v>40</v>
      </c>
      <c r="J44" s="27"/>
      <c r="K44" s="26" t="s">
        <v>1</v>
      </c>
      <c r="L44" s="12"/>
      <c r="M44" s="32"/>
      <c r="N44" s="32"/>
      <c r="O44" s="32"/>
      <c r="P44" s="29">
        <f t="shared" si="6"/>
        <v>1</v>
      </c>
      <c r="Q44" s="15" t="str">
        <f t="shared" si="7"/>
        <v>Строительство газовой автоматизированной блочно-модульной котельной мощностью 12,0 МВт в г. Козловке по ул. Лобачевского на земельном участке с кадастровым номером 21:12:121204:631</v>
      </c>
      <c r="R44" s="15" t="str">
        <f ca="1">IF(Q44="","",OFFSET('Все источники_ППГ'!B57,S44,0))</f>
        <v>Строительство газовой автоматизированной блочно-модульной котельной мощностью 12,0 МВт в г. Козловке по ул. Лобачевского на земельном участке с кадастровым номером 21:12:121204:631</v>
      </c>
      <c r="S44">
        <f t="shared" si="8"/>
        <v>6</v>
      </c>
      <c r="T44">
        <f t="shared" ca="1" si="3"/>
        <v>1</v>
      </c>
      <c r="U44" s="15" t="str">
        <f>IF(Y44="","",VLOOKUP(Y44,Роспись!$E$8:$G$2000,3,FALSE))</f>
        <v/>
      </c>
      <c r="W44">
        <f t="shared" si="9"/>
        <v>0</v>
      </c>
      <c r="X44" t="str">
        <f t="shared" si="10"/>
        <v>всего</v>
      </c>
      <c r="Y44" t="str">
        <f t="shared" si="11"/>
        <v/>
      </c>
      <c r="Z44" t="str">
        <f t="shared" si="12"/>
        <v/>
      </c>
      <c r="AA44">
        <f t="shared" si="13"/>
        <v>0</v>
      </c>
      <c r="AB44">
        <f t="shared" si="14"/>
        <v>0</v>
      </c>
      <c r="AC44">
        <f t="shared" si="15"/>
        <v>0</v>
      </c>
      <c r="AD44">
        <f t="shared" si="16"/>
        <v>0</v>
      </c>
      <c r="AE44">
        <f t="shared" si="17"/>
        <v>0</v>
      </c>
      <c r="AF44">
        <f t="shared" si="18"/>
        <v>0</v>
      </c>
    </row>
    <row r="45" spans="1:32" ht="15" customHeight="1" thickBot="1" x14ac:dyDescent="0.3">
      <c r="A45" s="168"/>
      <c r="B45" s="177"/>
      <c r="C45" s="33"/>
      <c r="D45" s="25"/>
      <c r="E45" s="177"/>
      <c r="F45" s="32" t="s">
        <v>40</v>
      </c>
      <c r="G45" s="32" t="s">
        <v>40</v>
      </c>
      <c r="H45" s="32" t="s">
        <v>40</v>
      </c>
      <c r="I45" s="32" t="s">
        <v>40</v>
      </c>
      <c r="J45" s="27"/>
      <c r="K45" s="26" t="s">
        <v>2</v>
      </c>
      <c r="L45" s="12"/>
      <c r="M45" s="32"/>
      <c r="N45" s="32"/>
      <c r="O45" s="32"/>
      <c r="P45" s="29">
        <f t="shared" si="6"/>
        <v>2</v>
      </c>
      <c r="Q45" s="15" t="str">
        <f t="shared" si="7"/>
        <v/>
      </c>
      <c r="R45" s="15" t="str">
        <f ca="1">IF(Q45="","",OFFSET('Все источники_ППГ'!B58,S45,0))</f>
        <v/>
      </c>
      <c r="S45">
        <f t="shared" si="8"/>
        <v>6</v>
      </c>
      <c r="T45" t="str">
        <f t="shared" ca="1" si="3"/>
        <v/>
      </c>
      <c r="U45" s="15" t="str">
        <f>IF(Y45="","",VLOOKUP(Y45,Роспись!$E$8:$G$2000,3,FALSE))</f>
        <v/>
      </c>
      <c r="W45">
        <f t="shared" si="9"/>
        <v>2</v>
      </c>
      <c r="X45" t="str">
        <f t="shared" si="10"/>
        <v>федеральный бюджет</v>
      </c>
      <c r="Y45" t="str">
        <f t="shared" si="11"/>
        <v/>
      </c>
      <c r="Z45" t="str">
        <f t="shared" si="12"/>
        <v/>
      </c>
      <c r="AA45">
        <f t="shared" si="13"/>
        <v>0</v>
      </c>
      <c r="AB45">
        <f t="shared" si="14"/>
        <v>0</v>
      </c>
      <c r="AC45">
        <f t="shared" si="15"/>
        <v>0</v>
      </c>
      <c r="AD45">
        <f t="shared" si="16"/>
        <v>0</v>
      </c>
      <c r="AE45">
        <f t="shared" si="17"/>
        <v>0</v>
      </c>
      <c r="AF45">
        <f t="shared" si="18"/>
        <v>0</v>
      </c>
    </row>
    <row r="46" spans="1:32" ht="15" customHeight="1" thickBot="1" x14ac:dyDescent="0.3">
      <c r="A46" s="168"/>
      <c r="B46" s="177"/>
      <c r="C46" s="33"/>
      <c r="D46" s="25"/>
      <c r="E46" s="177"/>
      <c r="F46" s="32">
        <v>832</v>
      </c>
      <c r="G46" s="32">
        <v>502</v>
      </c>
      <c r="H46" s="32" t="s">
        <v>135</v>
      </c>
      <c r="I46" s="32">
        <v>414</v>
      </c>
      <c r="J46" s="27"/>
      <c r="K46" s="26" t="s">
        <v>307</v>
      </c>
      <c r="L46" s="12"/>
      <c r="M46" s="32"/>
      <c r="N46" s="32"/>
      <c r="O46" s="32"/>
      <c r="P46" s="29">
        <f t="shared" si="6"/>
        <v>3</v>
      </c>
      <c r="Q46" s="15" t="str">
        <f t="shared" si="7"/>
        <v/>
      </c>
      <c r="R46" s="15" t="str">
        <f ca="1">IF(Q46="","",OFFSET('Все источники_ППГ'!B59,S46,0))</f>
        <v/>
      </c>
      <c r="S46">
        <f t="shared" si="8"/>
        <v>6</v>
      </c>
      <c r="T46" t="str">
        <f t="shared" ca="1" si="3"/>
        <v/>
      </c>
      <c r="U46" s="15" t="e">
        <f>IF(Y46="","",VLOOKUP(Y46,Роспись!$E$8:$G$2000,3,FALSE))</f>
        <v>#N/A</v>
      </c>
      <c r="W46">
        <f t="shared" si="9"/>
        <v>1</v>
      </c>
      <c r="X46" t="str">
        <f t="shared" si="10"/>
        <v>республиканский бюджет Чувашской Республики</v>
      </c>
      <c r="Y46" t="str">
        <f t="shared" si="11"/>
        <v>110117942</v>
      </c>
      <c r="Z46" t="str">
        <f t="shared" si="12"/>
        <v>А110117942</v>
      </c>
      <c r="AA46">
        <f t="shared" si="13"/>
        <v>0</v>
      </c>
      <c r="AB46">
        <f t="shared" si="14"/>
        <v>0</v>
      </c>
      <c r="AC46">
        <f t="shared" si="15"/>
        <v>0</v>
      </c>
      <c r="AD46">
        <f t="shared" si="16"/>
        <v>0</v>
      </c>
      <c r="AE46">
        <f t="shared" si="17"/>
        <v>0</v>
      </c>
      <c r="AF46">
        <f t="shared" si="18"/>
        <v>0</v>
      </c>
    </row>
    <row r="47" spans="1:32" ht="15" customHeight="1" thickBot="1" x14ac:dyDescent="0.3">
      <c r="A47" s="168"/>
      <c r="B47" s="177"/>
      <c r="C47" s="33"/>
      <c r="D47" s="25"/>
      <c r="E47" s="177"/>
      <c r="F47" s="32" t="s">
        <v>40</v>
      </c>
      <c r="G47" s="32" t="s">
        <v>40</v>
      </c>
      <c r="H47" s="32" t="s">
        <v>40</v>
      </c>
      <c r="I47" s="32" t="s">
        <v>40</v>
      </c>
      <c r="J47" s="27"/>
      <c r="K47" s="26" t="s">
        <v>3</v>
      </c>
      <c r="L47" s="12"/>
      <c r="M47" s="32"/>
      <c r="N47" s="32"/>
      <c r="O47" s="32"/>
      <c r="P47" s="29">
        <f t="shared" si="6"/>
        <v>4</v>
      </c>
      <c r="Q47" s="15" t="str">
        <f t="shared" si="7"/>
        <v/>
      </c>
      <c r="R47" s="15" t="str">
        <f ca="1">IF(Q47="","",OFFSET('Все источники_ППГ'!B60,S47,0))</f>
        <v/>
      </c>
      <c r="S47">
        <f t="shared" si="8"/>
        <v>6</v>
      </c>
      <c r="T47" t="str">
        <f t="shared" ca="1" si="3"/>
        <v/>
      </c>
      <c r="U47" s="15" t="str">
        <f>IF(Y47="","",VLOOKUP(Y47,Роспись!$E$8:$G$2000,3,FALSE))</f>
        <v/>
      </c>
      <c r="W47" t="str">
        <f t="shared" si="9"/>
        <v/>
      </c>
      <c r="X47" t="str">
        <f t="shared" si="10"/>
        <v>местные бюджеты</v>
      </c>
      <c r="Y47" t="str">
        <f t="shared" si="11"/>
        <v/>
      </c>
      <c r="Z47" t="str">
        <f t="shared" si="12"/>
        <v/>
      </c>
      <c r="AA47">
        <f t="shared" si="13"/>
        <v>0</v>
      </c>
      <c r="AB47">
        <f t="shared" si="14"/>
        <v>0</v>
      </c>
      <c r="AC47">
        <f t="shared" si="15"/>
        <v>0</v>
      </c>
      <c r="AD47">
        <f t="shared" si="16"/>
        <v>0</v>
      </c>
      <c r="AE47">
        <f t="shared" si="17"/>
        <v>0</v>
      </c>
      <c r="AF47">
        <f t="shared" si="18"/>
        <v>0</v>
      </c>
    </row>
    <row r="48" spans="1:32" ht="15" customHeight="1" thickBot="1" x14ac:dyDescent="0.3">
      <c r="A48" s="169"/>
      <c r="B48" s="178"/>
      <c r="C48" s="33"/>
      <c r="D48" s="26"/>
      <c r="E48" s="178"/>
      <c r="F48" s="32" t="s">
        <v>40</v>
      </c>
      <c r="G48" s="32" t="s">
        <v>40</v>
      </c>
      <c r="H48" s="32" t="s">
        <v>40</v>
      </c>
      <c r="I48" s="32" t="s">
        <v>40</v>
      </c>
      <c r="J48" s="27"/>
      <c r="K48" s="26" t="s">
        <v>6</v>
      </c>
      <c r="L48" s="12"/>
      <c r="M48" s="32"/>
      <c r="N48" s="32"/>
      <c r="O48" s="32"/>
      <c r="P48" s="29">
        <f t="shared" si="6"/>
        <v>5</v>
      </c>
      <c r="Q48" s="15" t="str">
        <f t="shared" si="7"/>
        <v/>
      </c>
      <c r="R48" s="15" t="str">
        <f ca="1">IF(Q48="","",OFFSET('Все источники_ППГ'!B61,S48,0))</f>
        <v/>
      </c>
      <c r="S48">
        <f t="shared" si="8"/>
        <v>6</v>
      </c>
      <c r="T48" t="str">
        <f t="shared" ca="1" si="3"/>
        <v/>
      </c>
      <c r="U48" s="15" t="str">
        <f>IF(Y48="","",VLOOKUP(Y48,Роспись!$E$8:$G$2000,3,FALSE))</f>
        <v/>
      </c>
      <c r="W48" t="str">
        <f t="shared" si="9"/>
        <v/>
      </c>
      <c r="X48" t="str">
        <f t="shared" si="10"/>
        <v>внебюджетные источники</v>
      </c>
      <c r="Y48" t="str">
        <f t="shared" si="11"/>
        <v/>
      </c>
      <c r="Z48" t="str">
        <f t="shared" si="12"/>
        <v/>
      </c>
      <c r="AA48">
        <f t="shared" si="13"/>
        <v>0</v>
      </c>
      <c r="AB48">
        <f t="shared" si="14"/>
        <v>0</v>
      </c>
      <c r="AC48">
        <f t="shared" si="15"/>
        <v>0</v>
      </c>
      <c r="AD48">
        <f t="shared" si="16"/>
        <v>0</v>
      </c>
      <c r="AE48">
        <f t="shared" si="17"/>
        <v>0</v>
      </c>
      <c r="AF48">
        <f t="shared" si="18"/>
        <v>0</v>
      </c>
    </row>
    <row r="49" spans="1:32" ht="15" customHeight="1" thickBot="1" x14ac:dyDescent="0.3">
      <c r="A49" s="167" t="s">
        <v>318</v>
      </c>
      <c r="B49" s="176" t="s">
        <v>379</v>
      </c>
      <c r="C49" s="33"/>
      <c r="D49" s="24"/>
      <c r="E49" s="176" t="s">
        <v>315</v>
      </c>
      <c r="F49" s="32" t="s">
        <v>40</v>
      </c>
      <c r="G49" s="32" t="s">
        <v>40</v>
      </c>
      <c r="H49" s="32" t="s">
        <v>40</v>
      </c>
      <c r="I49" s="32" t="s">
        <v>40</v>
      </c>
      <c r="J49" s="27"/>
      <c r="K49" s="26" t="s">
        <v>1</v>
      </c>
      <c r="L49" s="12"/>
      <c r="M49" s="32"/>
      <c r="N49" s="32"/>
      <c r="O49" s="32"/>
      <c r="P49" s="29">
        <f t="shared" si="6"/>
        <v>1</v>
      </c>
      <c r="Q49" s="15" t="str">
        <f t="shared" si="7"/>
        <v>Строительство тепловых сетей и сетей горячего водоснабжения от газовой автоматизированной блочно-модульной котельной мощностью 14,0 МВт по ул. Чайковского в г. Шумерле Чувашской Республики, в том числе проектно-изыскательские работы</v>
      </c>
      <c r="R49" s="15" t="str">
        <f ca="1">IF(Q49="","",OFFSET('Все источники_ППГ'!B62,S49,0))</f>
        <v>Строительство тепловых сетей и сетей горячего водоснабжения от газовой автоматизированной блочно-модульной котельной мощностью 14,0 МВт по ул. Чайковского в г. Шумерле Чувашской Республики, в том числе проектно-изыскательские работы</v>
      </c>
      <c r="S49">
        <f t="shared" si="8"/>
        <v>7</v>
      </c>
      <c r="T49" t="str">
        <f t="shared" ca="1" si="3"/>
        <v/>
      </c>
      <c r="U49" s="15" t="str">
        <f>IF(Y49="","",VLOOKUP(Y49,Роспись!$E$8:$G$2000,3,FALSE))</f>
        <v/>
      </c>
      <c r="W49">
        <f t="shared" si="9"/>
        <v>0</v>
      </c>
      <c r="X49" t="str">
        <f t="shared" si="10"/>
        <v>всего</v>
      </c>
      <c r="Y49" t="str">
        <f t="shared" si="11"/>
        <v/>
      </c>
      <c r="Z49" t="str">
        <f t="shared" si="12"/>
        <v/>
      </c>
      <c r="AA49">
        <f t="shared" si="13"/>
        <v>0</v>
      </c>
      <c r="AB49">
        <f t="shared" si="14"/>
        <v>0</v>
      </c>
      <c r="AC49">
        <f t="shared" si="15"/>
        <v>0</v>
      </c>
      <c r="AD49">
        <f t="shared" si="16"/>
        <v>0</v>
      </c>
      <c r="AE49">
        <f t="shared" si="17"/>
        <v>0</v>
      </c>
      <c r="AF49">
        <f t="shared" si="18"/>
        <v>0</v>
      </c>
    </row>
    <row r="50" spans="1:32" ht="15" customHeight="1" thickBot="1" x14ac:dyDescent="0.3">
      <c r="A50" s="168"/>
      <c r="B50" s="177"/>
      <c r="C50" s="33"/>
      <c r="D50" s="25"/>
      <c r="E50" s="177"/>
      <c r="F50" s="32" t="s">
        <v>40</v>
      </c>
      <c r="G50" s="32" t="s">
        <v>40</v>
      </c>
      <c r="H50" s="32" t="s">
        <v>40</v>
      </c>
      <c r="I50" s="32" t="s">
        <v>40</v>
      </c>
      <c r="J50" s="27"/>
      <c r="K50" s="26" t="s">
        <v>2</v>
      </c>
      <c r="L50" s="12"/>
      <c r="M50" s="32"/>
      <c r="N50" s="32"/>
      <c r="O50" s="32"/>
      <c r="P50" s="29">
        <f t="shared" si="6"/>
        <v>2</v>
      </c>
      <c r="Q50" s="15" t="str">
        <f t="shared" si="7"/>
        <v/>
      </c>
      <c r="R50" s="15" t="str">
        <f ca="1">IF(Q50="","",OFFSET('Все источники_ППГ'!B63,S50,0))</f>
        <v/>
      </c>
      <c r="S50">
        <f t="shared" si="8"/>
        <v>7</v>
      </c>
      <c r="T50" t="str">
        <f t="shared" ca="1" si="3"/>
        <v/>
      </c>
      <c r="U50" s="15" t="str">
        <f>IF(Y50="","",VLOOKUP(Y50,Роспись!$E$8:$G$2000,3,FALSE))</f>
        <v/>
      </c>
      <c r="W50">
        <f t="shared" si="9"/>
        <v>2</v>
      </c>
      <c r="X50" t="str">
        <f t="shared" si="10"/>
        <v>федеральный бюджет</v>
      </c>
      <c r="Y50" t="str">
        <f t="shared" si="11"/>
        <v/>
      </c>
      <c r="Z50" t="str">
        <f t="shared" si="12"/>
        <v/>
      </c>
      <c r="AA50">
        <f t="shared" si="13"/>
        <v>0</v>
      </c>
      <c r="AB50">
        <f t="shared" si="14"/>
        <v>0</v>
      </c>
      <c r="AC50">
        <f t="shared" si="15"/>
        <v>0</v>
      </c>
      <c r="AD50">
        <f t="shared" si="16"/>
        <v>0</v>
      </c>
      <c r="AE50">
        <f t="shared" si="17"/>
        <v>0</v>
      </c>
      <c r="AF50">
        <f t="shared" si="18"/>
        <v>0</v>
      </c>
    </row>
    <row r="51" spans="1:32" ht="15" customHeight="1" thickBot="1" x14ac:dyDescent="0.3">
      <c r="A51" s="168"/>
      <c r="B51" s="177"/>
      <c r="C51" s="33"/>
      <c r="D51" s="25"/>
      <c r="E51" s="177"/>
      <c r="F51" s="32">
        <v>832</v>
      </c>
      <c r="G51" s="32">
        <v>502</v>
      </c>
      <c r="H51" s="32" t="s">
        <v>136</v>
      </c>
      <c r="I51" s="32">
        <v>414</v>
      </c>
      <c r="J51" s="27"/>
      <c r="K51" s="26" t="s">
        <v>307</v>
      </c>
      <c r="L51" s="12"/>
      <c r="M51" s="32"/>
      <c r="N51" s="32"/>
      <c r="O51" s="32"/>
      <c r="P51" s="29">
        <f t="shared" si="6"/>
        <v>3</v>
      </c>
      <c r="Q51" s="15" t="str">
        <f t="shared" si="7"/>
        <v/>
      </c>
      <c r="R51" s="15" t="str">
        <f ca="1">IF(Q51="","",OFFSET('Все источники_ППГ'!B64,S51,0))</f>
        <v/>
      </c>
      <c r="S51">
        <f t="shared" si="8"/>
        <v>7</v>
      </c>
      <c r="T51" t="str">
        <f t="shared" ca="1" si="3"/>
        <v/>
      </c>
      <c r="U51" s="15" t="e">
        <f>IF(Y51="","",VLOOKUP(Y51,Роспись!$E$8:$G$2000,3,FALSE))</f>
        <v>#N/A</v>
      </c>
      <c r="W51">
        <f t="shared" si="9"/>
        <v>1</v>
      </c>
      <c r="X51" t="str">
        <f t="shared" si="10"/>
        <v>республиканский бюджет Чувашской Республики</v>
      </c>
      <c r="Y51" t="str">
        <f t="shared" si="11"/>
        <v>110117943</v>
      </c>
      <c r="Z51" t="str">
        <f t="shared" si="12"/>
        <v>А110117943</v>
      </c>
      <c r="AA51">
        <f t="shared" si="13"/>
        <v>0</v>
      </c>
      <c r="AB51">
        <f t="shared" si="14"/>
        <v>0</v>
      </c>
      <c r="AC51">
        <f t="shared" si="15"/>
        <v>0</v>
      </c>
      <c r="AD51">
        <f t="shared" si="16"/>
        <v>0</v>
      </c>
      <c r="AE51">
        <f t="shared" si="17"/>
        <v>0</v>
      </c>
      <c r="AF51">
        <f t="shared" si="18"/>
        <v>0</v>
      </c>
    </row>
    <row r="52" spans="1:32" ht="15" customHeight="1" thickBot="1" x14ac:dyDescent="0.3">
      <c r="A52" s="168"/>
      <c r="B52" s="177"/>
      <c r="C52" s="33"/>
      <c r="D52" s="25"/>
      <c r="E52" s="177"/>
      <c r="F52" s="32" t="s">
        <v>40</v>
      </c>
      <c r="G52" s="32" t="s">
        <v>40</v>
      </c>
      <c r="H52" s="32" t="s">
        <v>40</v>
      </c>
      <c r="I52" s="32" t="s">
        <v>40</v>
      </c>
      <c r="J52" s="27"/>
      <c r="K52" s="26" t="s">
        <v>3</v>
      </c>
      <c r="L52" s="12"/>
      <c r="M52" s="32"/>
      <c r="N52" s="32"/>
      <c r="O52" s="32"/>
      <c r="P52" s="29">
        <f t="shared" si="6"/>
        <v>4</v>
      </c>
      <c r="Q52" s="15" t="str">
        <f t="shared" si="7"/>
        <v/>
      </c>
      <c r="R52" s="15" t="str">
        <f ca="1">IF(Q52="","",OFFSET('Все источники_ППГ'!B65,S52,0))</f>
        <v/>
      </c>
      <c r="S52">
        <f t="shared" si="8"/>
        <v>7</v>
      </c>
      <c r="T52" t="str">
        <f t="shared" ca="1" si="3"/>
        <v/>
      </c>
      <c r="U52" s="15" t="str">
        <f>IF(Y52="","",VLOOKUP(Y52,Роспись!$E$8:$G$2000,3,FALSE))</f>
        <v/>
      </c>
      <c r="W52" t="str">
        <f t="shared" si="9"/>
        <v/>
      </c>
      <c r="X52" t="str">
        <f t="shared" si="10"/>
        <v>местные бюджеты</v>
      </c>
      <c r="Y52" t="str">
        <f t="shared" si="11"/>
        <v/>
      </c>
      <c r="Z52" t="str">
        <f t="shared" si="12"/>
        <v/>
      </c>
      <c r="AA52">
        <f t="shared" si="13"/>
        <v>0</v>
      </c>
      <c r="AB52">
        <f t="shared" si="14"/>
        <v>0</v>
      </c>
      <c r="AC52">
        <f t="shared" si="15"/>
        <v>0</v>
      </c>
      <c r="AD52">
        <f t="shared" si="16"/>
        <v>0</v>
      </c>
      <c r="AE52">
        <f t="shared" si="17"/>
        <v>0</v>
      </c>
      <c r="AF52">
        <f t="shared" si="18"/>
        <v>0</v>
      </c>
    </row>
    <row r="53" spans="1:32" ht="15" customHeight="1" thickBot="1" x14ac:dyDescent="0.3">
      <c r="A53" s="169"/>
      <c r="B53" s="178"/>
      <c r="C53" s="33"/>
      <c r="D53" s="26"/>
      <c r="E53" s="178"/>
      <c r="F53" s="32" t="s">
        <v>40</v>
      </c>
      <c r="G53" s="32" t="s">
        <v>40</v>
      </c>
      <c r="H53" s="32" t="s">
        <v>40</v>
      </c>
      <c r="I53" s="32" t="s">
        <v>40</v>
      </c>
      <c r="J53" s="27"/>
      <c r="K53" s="26" t="s">
        <v>6</v>
      </c>
      <c r="L53" s="12"/>
      <c r="M53" s="32"/>
      <c r="N53" s="32"/>
      <c r="O53" s="32"/>
      <c r="P53" s="29">
        <f t="shared" si="6"/>
        <v>5</v>
      </c>
      <c r="Q53" s="15" t="str">
        <f t="shared" si="7"/>
        <v/>
      </c>
      <c r="R53" s="15" t="str">
        <f ca="1">IF(Q53="","",OFFSET('Все источники_ППГ'!B66,S53,0))</f>
        <v/>
      </c>
      <c r="S53">
        <f t="shared" si="8"/>
        <v>7</v>
      </c>
      <c r="T53" t="str">
        <f t="shared" ca="1" si="3"/>
        <v/>
      </c>
      <c r="U53" s="15" t="str">
        <f>IF(Y53="","",VLOOKUP(Y53,Роспись!$E$8:$G$2000,3,FALSE))</f>
        <v/>
      </c>
      <c r="W53" t="str">
        <f t="shared" si="9"/>
        <v/>
      </c>
      <c r="X53" t="str">
        <f t="shared" si="10"/>
        <v>внебюджетные источники</v>
      </c>
      <c r="Y53" t="str">
        <f t="shared" si="11"/>
        <v/>
      </c>
      <c r="Z53" t="str">
        <f t="shared" si="12"/>
        <v/>
      </c>
      <c r="AA53">
        <f t="shared" si="13"/>
        <v>0</v>
      </c>
      <c r="AB53">
        <f t="shared" si="14"/>
        <v>0</v>
      </c>
      <c r="AC53">
        <f t="shared" si="15"/>
        <v>0</v>
      </c>
      <c r="AD53">
        <f t="shared" si="16"/>
        <v>0</v>
      </c>
      <c r="AE53">
        <f t="shared" si="17"/>
        <v>0</v>
      </c>
      <c r="AF53">
        <f t="shared" si="18"/>
        <v>0</v>
      </c>
    </row>
    <row r="54" spans="1:32" ht="15" customHeight="1" thickBot="1" x14ac:dyDescent="0.3">
      <c r="A54" s="167" t="s">
        <v>61</v>
      </c>
      <c r="B54" s="176" t="s">
        <v>832</v>
      </c>
      <c r="C54" s="33"/>
      <c r="D54" s="24"/>
      <c r="E54" s="176" t="s">
        <v>315</v>
      </c>
      <c r="F54" s="32" t="s">
        <v>40</v>
      </c>
      <c r="G54" s="32" t="s">
        <v>40</v>
      </c>
      <c r="H54" s="32" t="s">
        <v>40</v>
      </c>
      <c r="I54" s="32" t="s">
        <v>40</v>
      </c>
      <c r="J54" s="27"/>
      <c r="K54" s="26" t="s">
        <v>1</v>
      </c>
      <c r="L54" s="12"/>
      <c r="M54" s="32">
        <v>3090.4</v>
      </c>
      <c r="N54" s="32"/>
      <c r="O54" s="32"/>
      <c r="P54" s="29">
        <f t="shared" si="6"/>
        <v>1</v>
      </c>
      <c r="Q54" s="15" t="str">
        <f t="shared" si="7"/>
        <v>Строительство тепловых сетей и сетей горячего водоснабжения от газовой автоматизированной блочно-модульной котельной мощностью 10,25 МВт по ул. Коммунальная в г. Шумерле Чувашской Республики</v>
      </c>
      <c r="R54" s="15" t="str">
        <f ca="1">IF(Q54="","",OFFSET('Все источники_ППГ'!B67,S54,0))</f>
        <v>Строительство тепловых сетей и сетей горячего водоснабжения от газовой автоматизированной блочно-модульной котельной мощностью 10,25 МВт по ул. Коммунальная в г. Шумерле Чувашской Республики</v>
      </c>
      <c r="S54">
        <f t="shared" si="8"/>
        <v>8</v>
      </c>
      <c r="T54">
        <f t="shared" ca="1" si="3"/>
        <v>1</v>
      </c>
      <c r="U54" s="15" t="str">
        <f>IF(Y54="","",VLOOKUP(Y54,Роспись!$E$8:$G$2000,3,FALSE))</f>
        <v/>
      </c>
      <c r="W54">
        <f t="shared" si="9"/>
        <v>0</v>
      </c>
      <c r="X54" t="str">
        <f t="shared" si="10"/>
        <v>всего</v>
      </c>
      <c r="Y54" t="str">
        <f t="shared" si="11"/>
        <v/>
      </c>
      <c r="Z54" t="str">
        <f t="shared" si="12"/>
        <v/>
      </c>
      <c r="AA54">
        <f t="shared" si="13"/>
        <v>3090.4</v>
      </c>
      <c r="AB54">
        <f t="shared" si="14"/>
        <v>0</v>
      </c>
      <c r="AC54">
        <f t="shared" si="15"/>
        <v>0</v>
      </c>
      <c r="AD54">
        <f t="shared" si="16"/>
        <v>0</v>
      </c>
      <c r="AE54">
        <f t="shared" si="17"/>
        <v>0</v>
      </c>
      <c r="AF54">
        <f t="shared" si="18"/>
        <v>0</v>
      </c>
    </row>
    <row r="55" spans="1:32" ht="15" customHeight="1" thickBot="1" x14ac:dyDescent="0.3">
      <c r="A55" s="168"/>
      <c r="B55" s="177"/>
      <c r="C55" s="33"/>
      <c r="D55" s="25"/>
      <c r="E55" s="177"/>
      <c r="F55" s="32" t="s">
        <v>40</v>
      </c>
      <c r="G55" s="32" t="s">
        <v>40</v>
      </c>
      <c r="H55" s="32" t="s">
        <v>40</v>
      </c>
      <c r="I55" s="32" t="s">
        <v>40</v>
      </c>
      <c r="J55" s="27"/>
      <c r="K55" s="26" t="s">
        <v>2</v>
      </c>
      <c r="L55" s="12"/>
      <c r="M55" s="32"/>
      <c r="N55" s="32"/>
      <c r="O55" s="32"/>
      <c r="P55" s="29">
        <f t="shared" si="6"/>
        <v>2</v>
      </c>
      <c r="Q55" s="15" t="str">
        <f t="shared" si="7"/>
        <v/>
      </c>
      <c r="R55" s="15" t="str">
        <f ca="1">IF(Q55="","",OFFSET('Все источники_ППГ'!B68,S55,0))</f>
        <v/>
      </c>
      <c r="S55">
        <f t="shared" si="8"/>
        <v>8</v>
      </c>
      <c r="T55" t="str">
        <f t="shared" ca="1" si="3"/>
        <v/>
      </c>
      <c r="U55" s="15" t="str">
        <f>IF(Y55="","",VLOOKUP(Y55,Роспись!$E$8:$G$2000,3,FALSE))</f>
        <v/>
      </c>
      <c r="W55">
        <f t="shared" si="9"/>
        <v>2</v>
      </c>
      <c r="X55" t="str">
        <f t="shared" si="10"/>
        <v>федеральный бюджет</v>
      </c>
      <c r="Y55" t="str">
        <f t="shared" si="11"/>
        <v/>
      </c>
      <c r="Z55" t="str">
        <f t="shared" si="12"/>
        <v/>
      </c>
      <c r="AA55">
        <f t="shared" si="13"/>
        <v>0</v>
      </c>
      <c r="AB55">
        <f t="shared" si="14"/>
        <v>0</v>
      </c>
      <c r="AC55">
        <f t="shared" si="15"/>
        <v>0</v>
      </c>
      <c r="AD55">
        <f t="shared" si="16"/>
        <v>0</v>
      </c>
      <c r="AE55">
        <f t="shared" si="17"/>
        <v>0</v>
      </c>
      <c r="AF55">
        <f t="shared" si="18"/>
        <v>0</v>
      </c>
    </row>
    <row r="56" spans="1:32" ht="15" customHeight="1" thickBot="1" x14ac:dyDescent="0.3">
      <c r="A56" s="168"/>
      <c r="B56" s="177"/>
      <c r="C56" s="33"/>
      <c r="D56" s="25"/>
      <c r="E56" s="177"/>
      <c r="F56" s="32">
        <v>832</v>
      </c>
      <c r="G56" s="32">
        <v>502</v>
      </c>
      <c r="H56" s="32" t="s">
        <v>137</v>
      </c>
      <c r="I56" s="32">
        <v>414</v>
      </c>
      <c r="J56" s="27"/>
      <c r="K56" s="26" t="s">
        <v>307</v>
      </c>
      <c r="L56" s="12"/>
      <c r="M56" s="32">
        <v>3090.4</v>
      </c>
      <c r="N56" s="32"/>
      <c r="O56" s="32"/>
      <c r="P56" s="29">
        <f t="shared" si="6"/>
        <v>3</v>
      </c>
      <c r="Q56" s="15" t="str">
        <f t="shared" si="7"/>
        <v/>
      </c>
      <c r="R56" s="15" t="str">
        <f ca="1">IF(Q56="","",OFFSET('Все источники_ППГ'!B69,S56,0))</f>
        <v/>
      </c>
      <c r="S56">
        <f t="shared" si="8"/>
        <v>8</v>
      </c>
      <c r="T56" t="str">
        <f t="shared" ca="1" si="3"/>
        <v/>
      </c>
      <c r="U56" s="15" t="e">
        <f>IF(Y56="","",VLOOKUP(Y56,Роспись!$E$8:$G$2000,3,FALSE))</f>
        <v>#N/A</v>
      </c>
      <c r="W56">
        <f t="shared" si="9"/>
        <v>1</v>
      </c>
      <c r="X56" t="str">
        <f t="shared" si="10"/>
        <v>республиканский бюджет Чувашской Республики</v>
      </c>
      <c r="Y56" t="str">
        <f t="shared" si="11"/>
        <v>110117944</v>
      </c>
      <c r="Z56" t="str">
        <f t="shared" si="12"/>
        <v>А110117944</v>
      </c>
      <c r="AA56">
        <f t="shared" si="13"/>
        <v>3090.4</v>
      </c>
      <c r="AB56">
        <f t="shared" si="14"/>
        <v>0</v>
      </c>
      <c r="AC56">
        <f t="shared" si="15"/>
        <v>0</v>
      </c>
      <c r="AD56">
        <f t="shared" si="16"/>
        <v>0</v>
      </c>
      <c r="AE56">
        <f t="shared" si="17"/>
        <v>0</v>
      </c>
      <c r="AF56">
        <f t="shared" si="18"/>
        <v>0</v>
      </c>
    </row>
    <row r="57" spans="1:32" ht="15" customHeight="1" thickBot="1" x14ac:dyDescent="0.3">
      <c r="A57" s="168"/>
      <c r="B57" s="177"/>
      <c r="C57" s="33"/>
      <c r="D57" s="25"/>
      <c r="E57" s="177"/>
      <c r="F57" s="32" t="s">
        <v>40</v>
      </c>
      <c r="G57" s="32" t="s">
        <v>40</v>
      </c>
      <c r="H57" s="32" t="s">
        <v>40</v>
      </c>
      <c r="I57" s="32" t="s">
        <v>40</v>
      </c>
      <c r="J57" s="27"/>
      <c r="K57" s="26" t="s">
        <v>3</v>
      </c>
      <c r="L57" s="12"/>
      <c r="M57" s="32"/>
      <c r="N57" s="32"/>
      <c r="O57" s="32"/>
      <c r="P57" s="29">
        <f t="shared" si="6"/>
        <v>4</v>
      </c>
      <c r="Q57" s="15" t="str">
        <f t="shared" si="7"/>
        <v/>
      </c>
      <c r="R57" s="15" t="str">
        <f ca="1">IF(Q57="","",OFFSET('Все источники_ППГ'!B70,S57,0))</f>
        <v/>
      </c>
      <c r="S57">
        <f t="shared" si="8"/>
        <v>8</v>
      </c>
      <c r="T57" t="str">
        <f t="shared" ca="1" si="3"/>
        <v/>
      </c>
      <c r="U57" s="15" t="str">
        <f>IF(Y57="","",VLOOKUP(Y57,Роспись!$E$8:$G$2000,3,FALSE))</f>
        <v/>
      </c>
      <c r="W57" t="str">
        <f t="shared" si="9"/>
        <v/>
      </c>
      <c r="X57" t="str">
        <f t="shared" si="10"/>
        <v>местные бюджеты</v>
      </c>
      <c r="Y57" t="str">
        <f t="shared" si="11"/>
        <v/>
      </c>
      <c r="Z57" t="str">
        <f t="shared" si="12"/>
        <v/>
      </c>
      <c r="AA57">
        <f t="shared" si="13"/>
        <v>0</v>
      </c>
      <c r="AB57">
        <f t="shared" si="14"/>
        <v>0</v>
      </c>
      <c r="AC57">
        <f t="shared" si="15"/>
        <v>0</v>
      </c>
      <c r="AD57">
        <f t="shared" si="16"/>
        <v>0</v>
      </c>
      <c r="AE57">
        <f t="shared" si="17"/>
        <v>0</v>
      </c>
      <c r="AF57">
        <f t="shared" si="18"/>
        <v>0</v>
      </c>
    </row>
    <row r="58" spans="1:32" ht="15" customHeight="1" thickBot="1" x14ac:dyDescent="0.3">
      <c r="A58" s="169"/>
      <c r="B58" s="178"/>
      <c r="C58" s="33"/>
      <c r="D58" s="26"/>
      <c r="E58" s="178"/>
      <c r="F58" s="32" t="s">
        <v>40</v>
      </c>
      <c r="G58" s="32" t="s">
        <v>40</v>
      </c>
      <c r="H58" s="32" t="s">
        <v>40</v>
      </c>
      <c r="I58" s="32" t="s">
        <v>40</v>
      </c>
      <c r="J58" s="27"/>
      <c r="K58" s="26" t="s">
        <v>6</v>
      </c>
      <c r="L58" s="12"/>
      <c r="M58" s="32"/>
      <c r="N58" s="32"/>
      <c r="O58" s="32"/>
      <c r="P58" s="29">
        <f t="shared" si="6"/>
        <v>5</v>
      </c>
      <c r="Q58" s="15" t="str">
        <f t="shared" si="7"/>
        <v/>
      </c>
      <c r="R58" s="15" t="str">
        <f ca="1">IF(Q58="","",OFFSET('Все источники_ППГ'!B71,S58,0))</f>
        <v/>
      </c>
      <c r="S58">
        <f t="shared" si="8"/>
        <v>8</v>
      </c>
      <c r="T58" t="str">
        <f t="shared" ca="1" si="3"/>
        <v/>
      </c>
      <c r="U58" s="15" t="str">
        <f>IF(Y58="","",VLOOKUP(Y58,Роспись!$E$8:$G$2000,3,FALSE))</f>
        <v/>
      </c>
      <c r="W58" t="str">
        <f t="shared" si="9"/>
        <v/>
      </c>
      <c r="X58" t="str">
        <f t="shared" si="10"/>
        <v>внебюджетные источники</v>
      </c>
      <c r="Y58" t="str">
        <f t="shared" si="11"/>
        <v/>
      </c>
      <c r="Z58" t="str">
        <f t="shared" si="12"/>
        <v/>
      </c>
      <c r="AA58">
        <f t="shared" si="13"/>
        <v>0</v>
      </c>
      <c r="AB58">
        <f t="shared" si="14"/>
        <v>0</v>
      </c>
      <c r="AC58">
        <f t="shared" si="15"/>
        <v>0</v>
      </c>
      <c r="AD58">
        <f t="shared" si="16"/>
        <v>0</v>
      </c>
      <c r="AE58">
        <f t="shared" si="17"/>
        <v>0</v>
      </c>
      <c r="AF58">
        <f t="shared" si="18"/>
        <v>0</v>
      </c>
    </row>
    <row r="59" spans="1:32" ht="15" customHeight="1" thickBot="1" x14ac:dyDescent="0.3">
      <c r="A59" s="167" t="s">
        <v>319</v>
      </c>
      <c r="B59" s="176" t="s">
        <v>833</v>
      </c>
      <c r="C59" s="33"/>
      <c r="D59" s="24"/>
      <c r="E59" s="176" t="s">
        <v>315</v>
      </c>
      <c r="F59" s="32" t="s">
        <v>40</v>
      </c>
      <c r="G59" s="32" t="s">
        <v>40</v>
      </c>
      <c r="H59" s="32" t="s">
        <v>40</v>
      </c>
      <c r="I59" s="32" t="s">
        <v>40</v>
      </c>
      <c r="J59" s="27"/>
      <c r="K59" s="26" t="s">
        <v>1</v>
      </c>
      <c r="L59" s="12"/>
      <c r="M59" s="32">
        <v>4079.5</v>
      </c>
      <c r="N59" s="32"/>
      <c r="O59" s="32"/>
      <c r="P59" s="29">
        <f t="shared" si="6"/>
        <v>1</v>
      </c>
      <c r="Q59" s="15" t="str">
        <f t="shared" si="7"/>
        <v>Строительство тепловых сетей и сетей горячего водоснабжения от газовой автоматизированной блочно-модульной котельной мощностью 7,0 МВт по ул. Сурская в г. Шумерле Чувашской Республики</v>
      </c>
      <c r="R59" s="15" t="str">
        <f ca="1">IF(Q59="","",OFFSET('Все источники_ППГ'!B72,S59,0))</f>
        <v>Строительство тепловых сетей и сетей горячего водоснабжения от газо-вой автоматизированной блочно-модульной котельной мощностью 7,0 МВт по ул. Сурская в г. Шумерле Чувашской Республики</v>
      </c>
      <c r="S59">
        <f t="shared" si="8"/>
        <v>9</v>
      </c>
      <c r="T59">
        <f t="shared" ca="1" si="3"/>
        <v>1</v>
      </c>
      <c r="U59" s="15" t="str">
        <f>IF(Y59="","",VLOOKUP(Y59,Роспись!$E$8:$G$2000,3,FALSE))</f>
        <v/>
      </c>
      <c r="W59">
        <f t="shared" si="9"/>
        <v>0</v>
      </c>
      <c r="X59" t="str">
        <f t="shared" si="10"/>
        <v>всего</v>
      </c>
      <c r="Y59" t="str">
        <f t="shared" si="11"/>
        <v/>
      </c>
      <c r="Z59" t="str">
        <f t="shared" si="12"/>
        <v/>
      </c>
      <c r="AA59">
        <f t="shared" si="13"/>
        <v>4079.5</v>
      </c>
      <c r="AB59">
        <f t="shared" si="14"/>
        <v>0</v>
      </c>
      <c r="AC59">
        <f t="shared" si="15"/>
        <v>0</v>
      </c>
      <c r="AD59">
        <f t="shared" si="16"/>
        <v>0</v>
      </c>
      <c r="AE59">
        <f t="shared" si="17"/>
        <v>0</v>
      </c>
      <c r="AF59">
        <f t="shared" si="18"/>
        <v>0</v>
      </c>
    </row>
    <row r="60" spans="1:32" ht="15" customHeight="1" thickBot="1" x14ac:dyDescent="0.3">
      <c r="A60" s="168"/>
      <c r="B60" s="177"/>
      <c r="C60" s="33"/>
      <c r="D60" s="25"/>
      <c r="E60" s="177"/>
      <c r="F60" s="32" t="s">
        <v>40</v>
      </c>
      <c r="G60" s="32" t="s">
        <v>40</v>
      </c>
      <c r="H60" s="32" t="s">
        <v>40</v>
      </c>
      <c r="I60" s="32" t="s">
        <v>40</v>
      </c>
      <c r="J60" s="27"/>
      <c r="K60" s="26" t="s">
        <v>2</v>
      </c>
      <c r="L60" s="12"/>
      <c r="M60" s="32"/>
      <c r="N60" s="32"/>
      <c r="O60" s="32"/>
      <c r="P60" s="29">
        <f t="shared" si="6"/>
        <v>2</v>
      </c>
      <c r="Q60" s="15" t="str">
        <f t="shared" si="7"/>
        <v/>
      </c>
      <c r="R60" s="15" t="str">
        <f ca="1">IF(Q60="","",OFFSET('Все источники_ППГ'!B73,S60,0))</f>
        <v/>
      </c>
      <c r="S60">
        <f t="shared" si="8"/>
        <v>9</v>
      </c>
      <c r="T60" t="str">
        <f t="shared" ca="1" si="3"/>
        <v/>
      </c>
      <c r="U60" s="15" t="str">
        <f>IF(Y60="","",VLOOKUP(Y60,Роспись!$E$8:$G$2000,3,FALSE))</f>
        <v/>
      </c>
      <c r="W60">
        <f t="shared" si="9"/>
        <v>2</v>
      </c>
      <c r="X60" t="str">
        <f t="shared" si="10"/>
        <v>федеральный бюджет</v>
      </c>
      <c r="Y60" t="str">
        <f t="shared" si="11"/>
        <v/>
      </c>
      <c r="Z60" t="str">
        <f t="shared" si="12"/>
        <v/>
      </c>
      <c r="AA60">
        <f t="shared" si="13"/>
        <v>0</v>
      </c>
      <c r="AB60">
        <f t="shared" si="14"/>
        <v>0</v>
      </c>
      <c r="AC60">
        <f t="shared" si="15"/>
        <v>0</v>
      </c>
      <c r="AD60">
        <f t="shared" si="16"/>
        <v>0</v>
      </c>
      <c r="AE60">
        <f t="shared" si="17"/>
        <v>0</v>
      </c>
      <c r="AF60">
        <f t="shared" si="18"/>
        <v>0</v>
      </c>
    </row>
    <row r="61" spans="1:32" ht="15" customHeight="1" thickBot="1" x14ac:dyDescent="0.3">
      <c r="A61" s="168"/>
      <c r="B61" s="177"/>
      <c r="C61" s="33"/>
      <c r="D61" s="25"/>
      <c r="E61" s="177"/>
      <c r="F61" s="32">
        <v>832</v>
      </c>
      <c r="G61" s="32">
        <v>502</v>
      </c>
      <c r="H61" s="32" t="s">
        <v>138</v>
      </c>
      <c r="I61" s="32">
        <v>414</v>
      </c>
      <c r="J61" s="27"/>
      <c r="K61" s="26" t="s">
        <v>307</v>
      </c>
      <c r="L61" s="12"/>
      <c r="M61" s="32">
        <v>4079.5</v>
      </c>
      <c r="N61" s="32"/>
      <c r="O61" s="32"/>
      <c r="P61" s="29">
        <f t="shared" si="6"/>
        <v>3</v>
      </c>
      <c r="Q61" s="15" t="str">
        <f t="shared" si="7"/>
        <v/>
      </c>
      <c r="R61" s="15" t="str">
        <f ca="1">IF(Q61="","",OFFSET('Все источники_ППГ'!B74,S61,0))</f>
        <v/>
      </c>
      <c r="S61">
        <f t="shared" si="8"/>
        <v>9</v>
      </c>
      <c r="T61" t="str">
        <f t="shared" ca="1" si="3"/>
        <v/>
      </c>
      <c r="U61" s="15" t="e">
        <f>IF(Y61="","",VLOOKUP(Y61,Роспись!$E$8:$G$2000,3,FALSE))</f>
        <v>#N/A</v>
      </c>
      <c r="W61">
        <f t="shared" si="9"/>
        <v>1</v>
      </c>
      <c r="X61" t="str">
        <f t="shared" si="10"/>
        <v>республиканский бюджет Чувашской Республики</v>
      </c>
      <c r="Y61" t="str">
        <f t="shared" si="11"/>
        <v>110117945</v>
      </c>
      <c r="Z61" t="str">
        <f t="shared" si="12"/>
        <v>А110117945</v>
      </c>
      <c r="AA61">
        <f t="shared" si="13"/>
        <v>4079.5</v>
      </c>
      <c r="AB61">
        <f t="shared" si="14"/>
        <v>0</v>
      </c>
      <c r="AC61">
        <f t="shared" si="15"/>
        <v>0</v>
      </c>
      <c r="AD61">
        <f t="shared" si="16"/>
        <v>0</v>
      </c>
      <c r="AE61">
        <f t="shared" si="17"/>
        <v>0</v>
      </c>
      <c r="AF61">
        <f t="shared" si="18"/>
        <v>0</v>
      </c>
    </row>
    <row r="62" spans="1:32" ht="15" customHeight="1" thickBot="1" x14ac:dyDescent="0.3">
      <c r="A62" s="168"/>
      <c r="B62" s="177"/>
      <c r="C62" s="33"/>
      <c r="D62" s="25"/>
      <c r="E62" s="177"/>
      <c r="F62" s="32" t="s">
        <v>40</v>
      </c>
      <c r="G62" s="32" t="s">
        <v>40</v>
      </c>
      <c r="H62" s="32" t="s">
        <v>40</v>
      </c>
      <c r="I62" s="32" t="s">
        <v>40</v>
      </c>
      <c r="J62" s="27"/>
      <c r="K62" s="26" t="s">
        <v>3</v>
      </c>
      <c r="L62" s="12"/>
      <c r="M62" s="32"/>
      <c r="N62" s="32"/>
      <c r="O62" s="32"/>
      <c r="P62" s="29">
        <f t="shared" si="6"/>
        <v>4</v>
      </c>
      <c r="Q62" s="15" t="str">
        <f t="shared" si="7"/>
        <v/>
      </c>
      <c r="R62" s="15" t="str">
        <f ca="1">IF(Q62="","",OFFSET('Все источники_ППГ'!B75,S62,0))</f>
        <v/>
      </c>
      <c r="S62">
        <f t="shared" si="8"/>
        <v>9</v>
      </c>
      <c r="T62" t="str">
        <f t="shared" ca="1" si="3"/>
        <v/>
      </c>
      <c r="U62" s="15" t="str">
        <f>IF(Y62="","",VLOOKUP(Y62,Роспись!$E$8:$G$2000,3,FALSE))</f>
        <v/>
      </c>
      <c r="W62" t="str">
        <f t="shared" si="9"/>
        <v/>
      </c>
      <c r="X62" t="str">
        <f t="shared" si="10"/>
        <v>местные бюджеты</v>
      </c>
      <c r="Y62" t="str">
        <f t="shared" si="11"/>
        <v/>
      </c>
      <c r="Z62" t="str">
        <f t="shared" si="12"/>
        <v/>
      </c>
      <c r="AA62">
        <f t="shared" si="13"/>
        <v>0</v>
      </c>
      <c r="AB62">
        <f t="shared" si="14"/>
        <v>0</v>
      </c>
      <c r="AC62">
        <f t="shared" si="15"/>
        <v>0</v>
      </c>
      <c r="AD62">
        <f t="shared" si="16"/>
        <v>0</v>
      </c>
      <c r="AE62">
        <f t="shared" si="17"/>
        <v>0</v>
      </c>
      <c r="AF62">
        <f t="shared" si="18"/>
        <v>0</v>
      </c>
    </row>
    <row r="63" spans="1:32" ht="15" customHeight="1" thickBot="1" x14ac:dyDescent="0.3">
      <c r="A63" s="169"/>
      <c r="B63" s="178"/>
      <c r="C63" s="33"/>
      <c r="D63" s="26"/>
      <c r="E63" s="178"/>
      <c r="F63" s="32" t="s">
        <v>40</v>
      </c>
      <c r="G63" s="32" t="s">
        <v>40</v>
      </c>
      <c r="H63" s="32" t="s">
        <v>40</v>
      </c>
      <c r="I63" s="32" t="s">
        <v>40</v>
      </c>
      <c r="J63" s="27"/>
      <c r="K63" s="26" t="s">
        <v>6</v>
      </c>
      <c r="L63" s="12"/>
      <c r="M63" s="32"/>
      <c r="N63" s="32"/>
      <c r="O63" s="32"/>
      <c r="P63" s="29">
        <f t="shared" si="6"/>
        <v>5</v>
      </c>
      <c r="Q63" s="15" t="str">
        <f t="shared" si="7"/>
        <v/>
      </c>
      <c r="R63" s="15" t="str">
        <f ca="1">IF(Q63="","",OFFSET('Все источники_ППГ'!B76,S63,0))</f>
        <v/>
      </c>
      <c r="S63">
        <f t="shared" si="8"/>
        <v>9</v>
      </c>
      <c r="T63" t="str">
        <f t="shared" ca="1" si="3"/>
        <v/>
      </c>
      <c r="U63" s="15" t="str">
        <f>IF(Y63="","",VLOOKUP(Y63,Роспись!$E$8:$G$2000,3,FALSE))</f>
        <v/>
      </c>
      <c r="W63" t="str">
        <f t="shared" si="9"/>
        <v/>
      </c>
      <c r="X63" t="str">
        <f t="shared" si="10"/>
        <v>внебюджетные источники</v>
      </c>
      <c r="Y63" t="str">
        <f t="shared" si="11"/>
        <v/>
      </c>
      <c r="Z63" t="str">
        <f t="shared" si="12"/>
        <v/>
      </c>
      <c r="AA63">
        <f t="shared" si="13"/>
        <v>0</v>
      </c>
      <c r="AB63">
        <f t="shared" si="14"/>
        <v>0</v>
      </c>
      <c r="AC63">
        <f t="shared" si="15"/>
        <v>0</v>
      </c>
      <c r="AD63">
        <f t="shared" si="16"/>
        <v>0</v>
      </c>
      <c r="AE63">
        <f t="shared" si="17"/>
        <v>0</v>
      </c>
      <c r="AF63">
        <f t="shared" si="18"/>
        <v>0</v>
      </c>
    </row>
    <row r="64" spans="1:32" ht="15" customHeight="1" thickBot="1" x14ac:dyDescent="0.3">
      <c r="A64" s="167" t="s">
        <v>320</v>
      </c>
      <c r="B64" s="176" t="s">
        <v>381</v>
      </c>
      <c r="C64" s="33"/>
      <c r="D64" s="24"/>
      <c r="E64" s="176" t="s">
        <v>315</v>
      </c>
      <c r="F64" s="32" t="s">
        <v>40</v>
      </c>
      <c r="G64" s="32" t="s">
        <v>40</v>
      </c>
      <c r="H64" s="32" t="s">
        <v>40</v>
      </c>
      <c r="I64" s="32" t="s">
        <v>40</v>
      </c>
      <c r="J64" s="27"/>
      <c r="K64" s="26" t="s">
        <v>1</v>
      </c>
      <c r="L64" s="12"/>
      <c r="M64" s="32">
        <v>3624</v>
      </c>
      <c r="N64" s="32"/>
      <c r="O64" s="32"/>
      <c r="P64" s="29">
        <f t="shared" si="6"/>
        <v>1</v>
      </c>
      <c r="Q64" s="15" t="str">
        <f t="shared" si="7"/>
        <v>Строительство тепловых сетей и сетей горячего водоснабжения от газовой автоматизированной блочно-модульной котельной мощностью 16,0 МВт по ул. Ленина в г. Шумерле Чувашской Республики</v>
      </c>
      <c r="R64" s="15" t="str">
        <f ca="1">IF(Q64="","",OFFSET('Все источники_ППГ'!B77,S64,0))</f>
        <v>Строительство тепловых сетей и сетей горячего водоснабжения от газовой автоматизированной блочно-модульной котельной мощностью 16,0 МВт по ул. Ленина в г. Шумерле Чувашской Республики</v>
      </c>
      <c r="S64">
        <f t="shared" si="8"/>
        <v>10</v>
      </c>
      <c r="T64" t="str">
        <f t="shared" ca="1" si="3"/>
        <v/>
      </c>
      <c r="U64" s="15" t="str">
        <f>IF(Y64="","",VLOOKUP(Y64,Роспись!$E$8:$G$2000,3,FALSE))</f>
        <v/>
      </c>
      <c r="W64">
        <f t="shared" si="9"/>
        <v>0</v>
      </c>
      <c r="X64" t="str">
        <f t="shared" si="10"/>
        <v>всего</v>
      </c>
      <c r="Y64" t="str">
        <f t="shared" si="11"/>
        <v/>
      </c>
      <c r="Z64" t="str">
        <f t="shared" si="12"/>
        <v/>
      </c>
      <c r="AA64">
        <f t="shared" si="13"/>
        <v>3624</v>
      </c>
      <c r="AB64">
        <f t="shared" si="14"/>
        <v>0</v>
      </c>
      <c r="AC64">
        <f t="shared" si="15"/>
        <v>0</v>
      </c>
      <c r="AD64">
        <f t="shared" si="16"/>
        <v>0</v>
      </c>
      <c r="AE64">
        <f t="shared" si="17"/>
        <v>0</v>
      </c>
      <c r="AF64">
        <f t="shared" si="18"/>
        <v>0</v>
      </c>
    </row>
    <row r="65" spans="1:32" ht="15" customHeight="1" thickBot="1" x14ac:dyDescent="0.3">
      <c r="A65" s="168"/>
      <c r="B65" s="177"/>
      <c r="C65" s="33"/>
      <c r="D65" s="25"/>
      <c r="E65" s="177"/>
      <c r="F65" s="32" t="s">
        <v>40</v>
      </c>
      <c r="G65" s="32" t="s">
        <v>40</v>
      </c>
      <c r="H65" s="32" t="s">
        <v>40</v>
      </c>
      <c r="I65" s="32" t="s">
        <v>40</v>
      </c>
      <c r="J65" s="27"/>
      <c r="K65" s="26" t="s">
        <v>2</v>
      </c>
      <c r="L65" s="12"/>
      <c r="M65" s="32"/>
      <c r="N65" s="32"/>
      <c r="O65" s="32"/>
      <c r="P65" s="29">
        <f t="shared" si="6"/>
        <v>2</v>
      </c>
      <c r="Q65" s="15" t="str">
        <f t="shared" si="7"/>
        <v/>
      </c>
      <c r="R65" s="15" t="str">
        <f ca="1">IF(Q65="","",OFFSET('Все источники_ППГ'!B78,S65,0))</f>
        <v/>
      </c>
      <c r="S65">
        <f t="shared" si="8"/>
        <v>10</v>
      </c>
      <c r="T65" t="str">
        <f t="shared" ca="1" si="3"/>
        <v/>
      </c>
      <c r="U65" s="15" t="str">
        <f>IF(Y65="","",VLOOKUP(Y65,Роспись!$E$8:$G$2000,3,FALSE))</f>
        <v/>
      </c>
      <c r="W65">
        <f t="shared" si="9"/>
        <v>2</v>
      </c>
      <c r="X65" t="str">
        <f t="shared" si="10"/>
        <v>федеральный бюджет</v>
      </c>
      <c r="Y65" t="str">
        <f t="shared" si="11"/>
        <v/>
      </c>
      <c r="Z65" t="str">
        <f t="shared" si="12"/>
        <v/>
      </c>
      <c r="AA65">
        <f t="shared" si="13"/>
        <v>0</v>
      </c>
      <c r="AB65">
        <f t="shared" si="14"/>
        <v>0</v>
      </c>
      <c r="AC65">
        <f t="shared" si="15"/>
        <v>0</v>
      </c>
      <c r="AD65">
        <f t="shared" si="16"/>
        <v>0</v>
      </c>
      <c r="AE65">
        <f t="shared" si="17"/>
        <v>0</v>
      </c>
      <c r="AF65">
        <f t="shared" si="18"/>
        <v>0</v>
      </c>
    </row>
    <row r="66" spans="1:32" ht="15" customHeight="1" thickBot="1" x14ac:dyDescent="0.3">
      <c r="A66" s="168"/>
      <c r="B66" s="177"/>
      <c r="C66" s="33"/>
      <c r="D66" s="25"/>
      <c r="E66" s="177"/>
      <c r="F66" s="32">
        <v>832</v>
      </c>
      <c r="G66" s="32">
        <v>502</v>
      </c>
      <c r="H66" s="32" t="s">
        <v>859</v>
      </c>
      <c r="I66" s="32">
        <v>414</v>
      </c>
      <c r="J66" s="27"/>
      <c r="K66" s="26" t="s">
        <v>307</v>
      </c>
      <c r="L66" s="12"/>
      <c r="M66" s="32">
        <v>3624</v>
      </c>
      <c r="N66" s="32"/>
      <c r="O66" s="32"/>
      <c r="P66" s="29">
        <f t="shared" si="6"/>
        <v>3</v>
      </c>
      <c r="Q66" s="15" t="str">
        <f t="shared" si="7"/>
        <v/>
      </c>
      <c r="R66" s="15" t="str">
        <f ca="1">IF(Q66="","",OFFSET('Все источники_ППГ'!B79,S66,0))</f>
        <v/>
      </c>
      <c r="S66">
        <f t="shared" si="8"/>
        <v>10</v>
      </c>
      <c r="T66" t="str">
        <f t="shared" ca="1" si="3"/>
        <v/>
      </c>
      <c r="U66" s="15" t="e">
        <f>IF(Y66="","",VLOOKUP(Y66,Роспись!$E$8:$G$2000,3,FALSE))</f>
        <v>#N/A</v>
      </c>
      <c r="W66">
        <f t="shared" si="9"/>
        <v>1</v>
      </c>
      <c r="X66" t="str">
        <f t="shared" si="10"/>
        <v>республиканский бюджет Чувашской Республики</v>
      </c>
      <c r="Y66" t="str">
        <f t="shared" si="11"/>
        <v>1101117946</v>
      </c>
      <c r="Z66" t="str">
        <f t="shared" si="12"/>
        <v>А1101117946</v>
      </c>
      <c r="AA66">
        <f t="shared" si="13"/>
        <v>3624</v>
      </c>
      <c r="AB66">
        <f t="shared" si="14"/>
        <v>0</v>
      </c>
      <c r="AC66">
        <f t="shared" si="15"/>
        <v>0</v>
      </c>
      <c r="AD66">
        <f t="shared" si="16"/>
        <v>0</v>
      </c>
      <c r="AE66">
        <f t="shared" si="17"/>
        <v>0</v>
      </c>
      <c r="AF66">
        <f t="shared" si="18"/>
        <v>0</v>
      </c>
    </row>
    <row r="67" spans="1:32" ht="15" customHeight="1" thickBot="1" x14ac:dyDescent="0.3">
      <c r="A67" s="168"/>
      <c r="B67" s="177"/>
      <c r="C67" s="33"/>
      <c r="D67" s="25"/>
      <c r="E67" s="177"/>
      <c r="F67" s="32" t="s">
        <v>40</v>
      </c>
      <c r="G67" s="32" t="s">
        <v>40</v>
      </c>
      <c r="H67" s="32" t="s">
        <v>40</v>
      </c>
      <c r="I67" s="32" t="s">
        <v>40</v>
      </c>
      <c r="J67" s="27"/>
      <c r="K67" s="26" t="s">
        <v>3</v>
      </c>
      <c r="L67" s="12"/>
      <c r="M67" s="32"/>
      <c r="N67" s="32"/>
      <c r="O67" s="32"/>
      <c r="P67" s="29">
        <f t="shared" si="6"/>
        <v>4</v>
      </c>
      <c r="Q67" s="15" t="str">
        <f t="shared" si="7"/>
        <v/>
      </c>
      <c r="R67" s="15" t="str">
        <f ca="1">IF(Q67="","",OFFSET('Все источники_ППГ'!B80,S67,0))</f>
        <v/>
      </c>
      <c r="S67">
        <f t="shared" si="8"/>
        <v>10</v>
      </c>
      <c r="T67" t="str">
        <f t="shared" ca="1" si="3"/>
        <v/>
      </c>
      <c r="U67" s="15" t="str">
        <f>IF(Y67="","",VLOOKUP(Y67,Роспись!$E$8:$G$2000,3,FALSE))</f>
        <v/>
      </c>
      <c r="W67" t="str">
        <f t="shared" si="9"/>
        <v/>
      </c>
      <c r="X67" t="str">
        <f t="shared" si="10"/>
        <v>местные бюджеты</v>
      </c>
      <c r="Y67" t="str">
        <f t="shared" si="11"/>
        <v/>
      </c>
      <c r="Z67" t="str">
        <f t="shared" si="12"/>
        <v/>
      </c>
      <c r="AA67">
        <f t="shared" si="13"/>
        <v>0</v>
      </c>
      <c r="AB67">
        <f t="shared" si="14"/>
        <v>0</v>
      </c>
      <c r="AC67">
        <f t="shared" si="15"/>
        <v>0</v>
      </c>
      <c r="AD67">
        <f t="shared" si="16"/>
        <v>0</v>
      </c>
      <c r="AE67">
        <f t="shared" si="17"/>
        <v>0</v>
      </c>
      <c r="AF67">
        <f t="shared" si="18"/>
        <v>0</v>
      </c>
    </row>
    <row r="68" spans="1:32" ht="15" customHeight="1" thickBot="1" x14ac:dyDescent="0.3">
      <c r="A68" s="169"/>
      <c r="B68" s="178"/>
      <c r="C68" s="33"/>
      <c r="D68" s="26"/>
      <c r="E68" s="178"/>
      <c r="F68" s="32" t="s">
        <v>40</v>
      </c>
      <c r="G68" s="32" t="s">
        <v>40</v>
      </c>
      <c r="H68" s="32" t="s">
        <v>40</v>
      </c>
      <c r="I68" s="32" t="s">
        <v>40</v>
      </c>
      <c r="J68" s="27"/>
      <c r="K68" s="26" t="s">
        <v>6</v>
      </c>
      <c r="L68" s="12"/>
      <c r="M68" s="32"/>
      <c r="N68" s="32"/>
      <c r="O68" s="32"/>
      <c r="P68" s="29">
        <f t="shared" si="6"/>
        <v>5</v>
      </c>
      <c r="Q68" s="15" t="str">
        <f t="shared" si="7"/>
        <v/>
      </c>
      <c r="R68" s="15" t="str">
        <f ca="1">IF(Q68="","",OFFSET('Все источники_ППГ'!B81,S68,0))</f>
        <v/>
      </c>
      <c r="S68">
        <f t="shared" si="8"/>
        <v>10</v>
      </c>
      <c r="T68" t="str">
        <f t="shared" ca="1" si="3"/>
        <v/>
      </c>
      <c r="U68" s="15" t="str">
        <f>IF(Y68="","",VLOOKUP(Y68,Роспись!$E$8:$G$2000,3,FALSE))</f>
        <v/>
      </c>
      <c r="W68" t="str">
        <f t="shared" si="9"/>
        <v/>
      </c>
      <c r="X68" t="str">
        <f t="shared" si="10"/>
        <v>внебюджетные источники</v>
      </c>
      <c r="Y68" t="str">
        <f t="shared" si="11"/>
        <v/>
      </c>
      <c r="Z68" t="str">
        <f t="shared" si="12"/>
        <v/>
      </c>
      <c r="AA68">
        <f t="shared" si="13"/>
        <v>0</v>
      </c>
      <c r="AB68">
        <f t="shared" si="14"/>
        <v>0</v>
      </c>
      <c r="AC68">
        <f t="shared" si="15"/>
        <v>0</v>
      </c>
      <c r="AD68">
        <f t="shared" si="16"/>
        <v>0</v>
      </c>
      <c r="AE68">
        <f t="shared" si="17"/>
        <v>0</v>
      </c>
      <c r="AF68">
        <f t="shared" si="18"/>
        <v>0</v>
      </c>
    </row>
    <row r="69" spans="1:32" ht="15" customHeight="1" thickBot="1" x14ac:dyDescent="0.3">
      <c r="A69" s="167" t="s">
        <v>321</v>
      </c>
      <c r="B69" s="176" t="s">
        <v>834</v>
      </c>
      <c r="C69" s="33"/>
      <c r="D69" s="24"/>
      <c r="E69" s="176" t="s">
        <v>315</v>
      </c>
      <c r="F69" s="32" t="s">
        <v>40</v>
      </c>
      <c r="G69" s="32" t="s">
        <v>40</v>
      </c>
      <c r="H69" s="32" t="s">
        <v>40</v>
      </c>
      <c r="I69" s="32" t="s">
        <v>40</v>
      </c>
      <c r="J69" s="27"/>
      <c r="K69" s="26" t="s">
        <v>1</v>
      </c>
      <c r="L69" s="12"/>
      <c r="M69" s="32">
        <v>3089.3</v>
      </c>
      <c r="N69" s="32"/>
      <c r="O69" s="32"/>
      <c r="P69" s="29">
        <f t="shared" si="6"/>
        <v>1</v>
      </c>
      <c r="Q69" s="15" t="str">
        <f t="shared" si="7"/>
        <v>Строительство тепловых сетей и сетей горячего водоснабжения от газовой автоматизированной блочно-модульной котельной мощностью 9,5 МВт по адресу пер. Школьный в г. Шумерле Чувашской Республики</v>
      </c>
      <c r="R69" s="15" t="str">
        <f ca="1">IF(Q69="","",OFFSET('Все источники_ППГ'!B82,S69,0))</f>
        <v>Строительство тепловых сетей и сетей горячего водоснабжения от газовой автоматизированной блочно-модульной котельной мощностью 9,5 МВт по адресу пер. Школьный в г. Шумерле Чувашской Республики</v>
      </c>
      <c r="S69">
        <f t="shared" si="8"/>
        <v>11</v>
      </c>
      <c r="T69">
        <f t="shared" ca="1" si="3"/>
        <v>1</v>
      </c>
      <c r="U69" s="15" t="str">
        <f>IF(Y69="","",VLOOKUP(Y69,Роспись!$E$8:$G$2000,3,FALSE))</f>
        <v/>
      </c>
      <c r="W69">
        <f t="shared" si="9"/>
        <v>0</v>
      </c>
      <c r="X69" t="str">
        <f t="shared" si="10"/>
        <v>всего</v>
      </c>
      <c r="Y69" t="str">
        <f t="shared" si="11"/>
        <v/>
      </c>
      <c r="Z69" t="str">
        <f t="shared" si="12"/>
        <v/>
      </c>
      <c r="AA69">
        <f t="shared" si="13"/>
        <v>3089.3</v>
      </c>
      <c r="AB69">
        <f t="shared" si="14"/>
        <v>0</v>
      </c>
      <c r="AC69">
        <f t="shared" si="15"/>
        <v>0</v>
      </c>
      <c r="AD69">
        <f t="shared" si="16"/>
        <v>0</v>
      </c>
      <c r="AE69">
        <f t="shared" si="17"/>
        <v>0</v>
      </c>
      <c r="AF69">
        <f t="shared" si="18"/>
        <v>0</v>
      </c>
    </row>
    <row r="70" spans="1:32" ht="15" customHeight="1" thickBot="1" x14ac:dyDescent="0.3">
      <c r="A70" s="168"/>
      <c r="B70" s="177"/>
      <c r="C70" s="33"/>
      <c r="D70" s="25"/>
      <c r="E70" s="177"/>
      <c r="F70" s="32" t="s">
        <v>40</v>
      </c>
      <c r="G70" s="32" t="s">
        <v>40</v>
      </c>
      <c r="H70" s="32" t="s">
        <v>40</v>
      </c>
      <c r="I70" s="32" t="s">
        <v>40</v>
      </c>
      <c r="J70" s="27"/>
      <c r="K70" s="26" t="s">
        <v>2</v>
      </c>
      <c r="L70" s="12"/>
      <c r="M70" s="32"/>
      <c r="N70" s="32"/>
      <c r="O70" s="32"/>
      <c r="P70" s="29">
        <f t="shared" si="6"/>
        <v>2</v>
      </c>
      <c r="Q70" s="15" t="str">
        <f t="shared" si="7"/>
        <v/>
      </c>
      <c r="R70" s="15" t="str">
        <f ca="1">IF(Q70="","",OFFSET('Все источники_ППГ'!B83,S70,0))</f>
        <v/>
      </c>
      <c r="S70">
        <f t="shared" si="8"/>
        <v>11</v>
      </c>
      <c r="T70" t="str">
        <f t="shared" ca="1" si="3"/>
        <v/>
      </c>
      <c r="U70" s="15" t="str">
        <f>IF(Y70="","",VLOOKUP(Y70,Роспись!$E$8:$G$2000,3,FALSE))</f>
        <v/>
      </c>
      <c r="W70">
        <f t="shared" si="9"/>
        <v>2</v>
      </c>
      <c r="X70" t="str">
        <f t="shared" si="10"/>
        <v>федеральный бюджет</v>
      </c>
      <c r="Y70" t="str">
        <f t="shared" si="11"/>
        <v/>
      </c>
      <c r="Z70" t="str">
        <f t="shared" si="12"/>
        <v/>
      </c>
      <c r="AA70">
        <f t="shared" si="13"/>
        <v>0</v>
      </c>
      <c r="AB70">
        <f t="shared" si="14"/>
        <v>0</v>
      </c>
      <c r="AC70">
        <f t="shared" si="15"/>
        <v>0</v>
      </c>
      <c r="AD70">
        <f t="shared" si="16"/>
        <v>0</v>
      </c>
      <c r="AE70">
        <f t="shared" si="17"/>
        <v>0</v>
      </c>
      <c r="AF70">
        <f t="shared" si="18"/>
        <v>0</v>
      </c>
    </row>
    <row r="71" spans="1:32" ht="15" customHeight="1" thickBot="1" x14ac:dyDescent="0.3">
      <c r="A71" s="168"/>
      <c r="B71" s="177"/>
      <c r="C71" s="33"/>
      <c r="D71" s="25"/>
      <c r="E71" s="177"/>
      <c r="F71" s="32">
        <v>832</v>
      </c>
      <c r="G71" s="32">
        <v>502</v>
      </c>
      <c r="H71" s="32" t="s">
        <v>140</v>
      </c>
      <c r="I71" s="32">
        <v>414</v>
      </c>
      <c r="J71" s="27"/>
      <c r="K71" s="26" t="s">
        <v>307</v>
      </c>
      <c r="L71" s="12"/>
      <c r="M71" s="32">
        <v>3089.3</v>
      </c>
      <c r="N71" s="32"/>
      <c r="O71" s="32"/>
      <c r="P71" s="29">
        <f t="shared" si="6"/>
        <v>3</v>
      </c>
      <c r="Q71" s="15" t="str">
        <f t="shared" si="7"/>
        <v/>
      </c>
      <c r="R71" s="15" t="str">
        <f ca="1">IF(Q71="","",OFFSET('Все источники_ППГ'!B84,S71,0))</f>
        <v/>
      </c>
      <c r="S71">
        <f t="shared" si="8"/>
        <v>11</v>
      </c>
      <c r="T71" t="str">
        <f t="shared" ca="1" si="3"/>
        <v/>
      </c>
      <c r="U71" s="15" t="e">
        <f>IF(Y71="","",VLOOKUP(Y71,Роспись!$E$8:$G$2000,3,FALSE))</f>
        <v>#N/A</v>
      </c>
      <c r="W71">
        <f t="shared" si="9"/>
        <v>1</v>
      </c>
      <c r="X71" t="str">
        <f t="shared" si="10"/>
        <v>республиканский бюджет Чувашской Республики</v>
      </c>
      <c r="Y71" t="str">
        <f t="shared" si="11"/>
        <v>110117947</v>
      </c>
      <c r="Z71" t="str">
        <f t="shared" si="12"/>
        <v>А110117947</v>
      </c>
      <c r="AA71">
        <f t="shared" si="13"/>
        <v>3089.3</v>
      </c>
      <c r="AB71">
        <f t="shared" si="14"/>
        <v>0</v>
      </c>
      <c r="AC71">
        <f t="shared" si="15"/>
        <v>0</v>
      </c>
      <c r="AD71">
        <f t="shared" si="16"/>
        <v>0</v>
      </c>
      <c r="AE71">
        <f t="shared" si="17"/>
        <v>0</v>
      </c>
      <c r="AF71">
        <f t="shared" si="18"/>
        <v>0</v>
      </c>
    </row>
    <row r="72" spans="1:32" ht="15" customHeight="1" thickBot="1" x14ac:dyDescent="0.3">
      <c r="A72" s="168"/>
      <c r="B72" s="177"/>
      <c r="C72" s="33"/>
      <c r="D72" s="25"/>
      <c r="E72" s="177"/>
      <c r="F72" s="32" t="s">
        <v>40</v>
      </c>
      <c r="G72" s="32" t="s">
        <v>40</v>
      </c>
      <c r="H72" s="32" t="s">
        <v>40</v>
      </c>
      <c r="I72" s="32" t="s">
        <v>40</v>
      </c>
      <c r="J72" s="27"/>
      <c r="K72" s="26" t="s">
        <v>3</v>
      </c>
      <c r="L72" s="12"/>
      <c r="M72" s="32"/>
      <c r="N72" s="32"/>
      <c r="O72" s="32"/>
      <c r="P72" s="29">
        <f t="shared" si="6"/>
        <v>4</v>
      </c>
      <c r="Q72" s="15" t="str">
        <f t="shared" si="7"/>
        <v/>
      </c>
      <c r="R72" s="15" t="str">
        <f ca="1">IF(Q72="","",OFFSET('Все источники_ППГ'!B85,S72,0))</f>
        <v/>
      </c>
      <c r="S72">
        <f t="shared" si="8"/>
        <v>11</v>
      </c>
      <c r="T72" t="str">
        <f t="shared" ca="1" si="3"/>
        <v/>
      </c>
      <c r="U72" s="15" t="str">
        <f>IF(Y72="","",VLOOKUP(Y72,Роспись!$E$8:$G$2000,3,FALSE))</f>
        <v/>
      </c>
      <c r="W72" t="str">
        <f t="shared" si="9"/>
        <v/>
      </c>
      <c r="X72" t="str">
        <f t="shared" si="10"/>
        <v>местные бюджеты</v>
      </c>
      <c r="Y72" t="str">
        <f t="shared" si="11"/>
        <v/>
      </c>
      <c r="Z72" t="str">
        <f t="shared" si="12"/>
        <v/>
      </c>
      <c r="AA72">
        <f t="shared" si="13"/>
        <v>0</v>
      </c>
      <c r="AB72">
        <f t="shared" si="14"/>
        <v>0</v>
      </c>
      <c r="AC72">
        <f t="shared" si="15"/>
        <v>0</v>
      </c>
      <c r="AD72">
        <f t="shared" si="16"/>
        <v>0</v>
      </c>
      <c r="AE72">
        <f t="shared" si="17"/>
        <v>0</v>
      </c>
      <c r="AF72">
        <f t="shared" si="18"/>
        <v>0</v>
      </c>
    </row>
    <row r="73" spans="1:32" ht="15" customHeight="1" thickBot="1" x14ac:dyDescent="0.3">
      <c r="A73" s="169"/>
      <c r="B73" s="178"/>
      <c r="C73" s="33"/>
      <c r="D73" s="26"/>
      <c r="E73" s="178"/>
      <c r="F73" s="32" t="s">
        <v>40</v>
      </c>
      <c r="G73" s="32" t="s">
        <v>40</v>
      </c>
      <c r="H73" s="32" t="s">
        <v>40</v>
      </c>
      <c r="I73" s="32" t="s">
        <v>40</v>
      </c>
      <c r="J73" s="27"/>
      <c r="K73" s="26" t="s">
        <v>6</v>
      </c>
      <c r="L73" s="12"/>
      <c r="M73" s="32"/>
      <c r="N73" s="32"/>
      <c r="O73" s="32"/>
      <c r="P73" s="29">
        <f t="shared" si="6"/>
        <v>5</v>
      </c>
      <c r="Q73" s="15" t="str">
        <f t="shared" si="7"/>
        <v/>
      </c>
      <c r="R73" s="15" t="str">
        <f ca="1">IF(Q73="","",OFFSET('Все источники_ППГ'!B86,S73,0))</f>
        <v/>
      </c>
      <c r="S73">
        <f t="shared" si="8"/>
        <v>11</v>
      </c>
      <c r="T73" t="str">
        <f t="shared" ca="1" si="3"/>
        <v/>
      </c>
      <c r="U73" s="15" t="str">
        <f>IF(Y73="","",VLOOKUP(Y73,Роспись!$E$8:$G$2000,3,FALSE))</f>
        <v/>
      </c>
      <c r="W73" t="str">
        <f t="shared" si="9"/>
        <v/>
      </c>
      <c r="X73" t="str">
        <f t="shared" si="10"/>
        <v>внебюджетные источники</v>
      </c>
      <c r="Y73" t="str">
        <f t="shared" si="11"/>
        <v/>
      </c>
      <c r="Z73" t="str">
        <f t="shared" si="12"/>
        <v/>
      </c>
      <c r="AA73">
        <f t="shared" si="13"/>
        <v>0</v>
      </c>
      <c r="AB73">
        <f t="shared" si="14"/>
        <v>0</v>
      </c>
      <c r="AC73">
        <f t="shared" si="15"/>
        <v>0</v>
      </c>
      <c r="AD73">
        <f t="shared" si="16"/>
        <v>0</v>
      </c>
      <c r="AE73">
        <f t="shared" si="17"/>
        <v>0</v>
      </c>
      <c r="AF73">
        <f t="shared" si="18"/>
        <v>0</v>
      </c>
    </row>
    <row r="74" spans="1:32" ht="15" customHeight="1" thickBot="1" x14ac:dyDescent="0.3">
      <c r="A74" s="167" t="s">
        <v>322</v>
      </c>
      <c r="B74" s="176" t="s">
        <v>835</v>
      </c>
      <c r="C74" s="33"/>
      <c r="D74" s="24"/>
      <c r="E74" s="176" t="s">
        <v>315</v>
      </c>
      <c r="F74" s="32" t="s">
        <v>40</v>
      </c>
      <c r="G74" s="32" t="s">
        <v>40</v>
      </c>
      <c r="H74" s="32" t="s">
        <v>40</v>
      </c>
      <c r="I74" s="32" t="s">
        <v>40</v>
      </c>
      <c r="J74" s="27"/>
      <c r="K74" s="26" t="s">
        <v>1</v>
      </c>
      <c r="L74" s="12"/>
      <c r="M74" s="32">
        <v>3297.9</v>
      </c>
      <c r="N74" s="32"/>
      <c r="O74" s="32"/>
      <c r="P74" s="29">
        <f t="shared" si="6"/>
        <v>1</v>
      </c>
      <c r="Q74" s="15" t="str">
        <f t="shared" si="7"/>
        <v>Строительство тепловых сетей и сетей горячего водоснабжения от газовой автоматизированной блочно-модульной котельной мощностью 11,0 МВт по ул. Карла Маркса в г. Шумерле Чувашской Республики</v>
      </c>
      <c r="R74" s="15" t="str">
        <f ca="1">IF(Q74="","",OFFSET('Все источники_ППГ'!B87,S74,0))</f>
        <v>Строительство тепловых сетей и сетей горячего водоснабжения от газовой автоматизированной блочно-модульной котельной мощностью 11,0 МВт по ул. Карла Маркса в г. Шумерле Чувашской Республики</v>
      </c>
      <c r="S74">
        <f t="shared" si="8"/>
        <v>12</v>
      </c>
      <c r="T74">
        <f t="shared" ca="1" si="3"/>
        <v>1</v>
      </c>
      <c r="U74" s="15" t="str">
        <f>IF(Y74="","",VLOOKUP(Y74,Роспись!$E$8:$G$2000,3,FALSE))</f>
        <v/>
      </c>
      <c r="W74">
        <f t="shared" si="9"/>
        <v>0</v>
      </c>
      <c r="X74" t="str">
        <f t="shared" si="10"/>
        <v>всего</v>
      </c>
      <c r="Y74" t="str">
        <f t="shared" si="11"/>
        <v/>
      </c>
      <c r="Z74" t="str">
        <f t="shared" si="12"/>
        <v/>
      </c>
      <c r="AA74">
        <f t="shared" si="13"/>
        <v>3297.9</v>
      </c>
      <c r="AB74">
        <f t="shared" si="14"/>
        <v>0</v>
      </c>
      <c r="AC74">
        <f t="shared" si="15"/>
        <v>0</v>
      </c>
      <c r="AD74">
        <f t="shared" si="16"/>
        <v>0</v>
      </c>
      <c r="AE74">
        <f t="shared" si="17"/>
        <v>0</v>
      </c>
      <c r="AF74">
        <f t="shared" si="18"/>
        <v>0</v>
      </c>
    </row>
    <row r="75" spans="1:32" ht="15" customHeight="1" thickBot="1" x14ac:dyDescent="0.3">
      <c r="A75" s="168"/>
      <c r="B75" s="177"/>
      <c r="C75" s="33"/>
      <c r="D75" s="25"/>
      <c r="E75" s="177"/>
      <c r="F75" s="32" t="s">
        <v>40</v>
      </c>
      <c r="G75" s="32" t="s">
        <v>40</v>
      </c>
      <c r="H75" s="32" t="s">
        <v>40</v>
      </c>
      <c r="I75" s="32" t="s">
        <v>40</v>
      </c>
      <c r="J75" s="27"/>
      <c r="K75" s="26" t="s">
        <v>2</v>
      </c>
      <c r="L75" s="12"/>
      <c r="M75" s="32"/>
      <c r="N75" s="32"/>
      <c r="O75" s="32"/>
      <c r="P75" s="29">
        <f t="shared" si="6"/>
        <v>2</v>
      </c>
      <c r="Q75" s="15" t="str">
        <f t="shared" si="7"/>
        <v/>
      </c>
      <c r="R75" s="15" t="str">
        <f ca="1">IF(Q75="","",OFFSET('Все источники_ППГ'!B88,S75,0))</f>
        <v/>
      </c>
      <c r="S75">
        <f t="shared" si="8"/>
        <v>12</v>
      </c>
      <c r="T75" t="str">
        <f t="shared" ca="1" si="3"/>
        <v/>
      </c>
      <c r="U75" s="15" t="str">
        <f>IF(Y75="","",VLOOKUP(Y75,Роспись!$E$8:$G$2000,3,FALSE))</f>
        <v/>
      </c>
      <c r="W75">
        <f t="shared" si="9"/>
        <v>2</v>
      </c>
      <c r="X75" t="str">
        <f t="shared" si="10"/>
        <v>федеральный бюджет</v>
      </c>
      <c r="Y75" t="str">
        <f t="shared" si="11"/>
        <v/>
      </c>
      <c r="Z75" t="str">
        <f t="shared" si="12"/>
        <v/>
      </c>
      <c r="AA75">
        <f t="shared" si="13"/>
        <v>0</v>
      </c>
      <c r="AB75">
        <f t="shared" si="14"/>
        <v>0</v>
      </c>
      <c r="AC75">
        <f t="shared" si="15"/>
        <v>0</v>
      </c>
      <c r="AD75">
        <f t="shared" si="16"/>
        <v>0</v>
      </c>
      <c r="AE75">
        <f t="shared" si="17"/>
        <v>0</v>
      </c>
      <c r="AF75">
        <f t="shared" si="18"/>
        <v>0</v>
      </c>
    </row>
    <row r="76" spans="1:32" ht="15" customHeight="1" thickBot="1" x14ac:dyDescent="0.3">
      <c r="A76" s="168"/>
      <c r="B76" s="177"/>
      <c r="C76" s="33"/>
      <c r="D76" s="25"/>
      <c r="E76" s="177"/>
      <c r="F76" s="32">
        <v>832</v>
      </c>
      <c r="G76" s="32">
        <v>502</v>
      </c>
      <c r="H76" s="32" t="s">
        <v>141</v>
      </c>
      <c r="I76" s="32">
        <v>414</v>
      </c>
      <c r="J76" s="27"/>
      <c r="K76" s="26" t="s">
        <v>307</v>
      </c>
      <c r="L76" s="12"/>
      <c r="M76" s="32">
        <v>3297.9</v>
      </c>
      <c r="N76" s="32"/>
      <c r="O76" s="32"/>
      <c r="P76" s="29">
        <f t="shared" si="6"/>
        <v>3</v>
      </c>
      <c r="Q76" s="15" t="str">
        <f t="shared" si="7"/>
        <v/>
      </c>
      <c r="R76" s="15" t="str">
        <f ca="1">IF(Q76="","",OFFSET('Все источники_ППГ'!B89,S76,0))</f>
        <v/>
      </c>
      <c r="S76">
        <f t="shared" si="8"/>
        <v>12</v>
      </c>
      <c r="T76" t="str">
        <f t="shared" ca="1" si="3"/>
        <v/>
      </c>
      <c r="U76" s="15" t="e">
        <f>IF(Y76="","",VLOOKUP(Y76,Роспись!$E$8:$G$2000,3,FALSE))</f>
        <v>#N/A</v>
      </c>
      <c r="W76">
        <f t="shared" si="9"/>
        <v>1</v>
      </c>
      <c r="X76" t="str">
        <f t="shared" si="10"/>
        <v>республиканский бюджет Чувашской Республики</v>
      </c>
      <c r="Y76" t="str">
        <f t="shared" si="11"/>
        <v>110117948</v>
      </c>
      <c r="Z76" t="str">
        <f t="shared" si="12"/>
        <v>А110117948</v>
      </c>
      <c r="AA76">
        <f t="shared" si="13"/>
        <v>3297.9</v>
      </c>
      <c r="AB76">
        <f t="shared" si="14"/>
        <v>0</v>
      </c>
      <c r="AC76">
        <f t="shared" si="15"/>
        <v>0</v>
      </c>
      <c r="AD76">
        <f t="shared" si="16"/>
        <v>0</v>
      </c>
      <c r="AE76">
        <f t="shared" si="17"/>
        <v>0</v>
      </c>
      <c r="AF76">
        <f t="shared" si="18"/>
        <v>0</v>
      </c>
    </row>
    <row r="77" spans="1:32" ht="15" customHeight="1" thickBot="1" x14ac:dyDescent="0.3">
      <c r="A77" s="168"/>
      <c r="B77" s="177"/>
      <c r="C77" s="33"/>
      <c r="D77" s="25"/>
      <c r="E77" s="177"/>
      <c r="F77" s="32" t="s">
        <v>40</v>
      </c>
      <c r="G77" s="32" t="s">
        <v>40</v>
      </c>
      <c r="H77" s="32" t="s">
        <v>40</v>
      </c>
      <c r="I77" s="32" t="s">
        <v>40</v>
      </c>
      <c r="J77" s="27"/>
      <c r="K77" s="26" t="s">
        <v>3</v>
      </c>
      <c r="L77" s="12"/>
      <c r="M77" s="32"/>
      <c r="N77" s="32"/>
      <c r="O77" s="32"/>
      <c r="P77" s="29">
        <f t="shared" si="6"/>
        <v>4</v>
      </c>
      <c r="Q77" s="15" t="str">
        <f t="shared" si="7"/>
        <v/>
      </c>
      <c r="R77" s="15" t="str">
        <f ca="1">IF(Q77="","",OFFSET('Все источники_ППГ'!B90,S77,0))</f>
        <v/>
      </c>
      <c r="S77">
        <f t="shared" si="8"/>
        <v>12</v>
      </c>
      <c r="T77" t="str">
        <f t="shared" ca="1" si="3"/>
        <v/>
      </c>
      <c r="U77" s="15" t="str">
        <f>IF(Y77="","",VLOOKUP(Y77,Роспись!$E$8:$G$2000,3,FALSE))</f>
        <v/>
      </c>
      <c r="W77" t="str">
        <f t="shared" si="9"/>
        <v/>
      </c>
      <c r="X77" t="str">
        <f t="shared" si="10"/>
        <v>местные бюджеты</v>
      </c>
      <c r="Y77" t="str">
        <f t="shared" si="11"/>
        <v/>
      </c>
      <c r="Z77" t="str">
        <f t="shared" si="12"/>
        <v/>
      </c>
      <c r="AA77">
        <f t="shared" si="13"/>
        <v>0</v>
      </c>
      <c r="AB77">
        <f t="shared" si="14"/>
        <v>0</v>
      </c>
      <c r="AC77">
        <f t="shared" si="15"/>
        <v>0</v>
      </c>
      <c r="AD77">
        <f t="shared" si="16"/>
        <v>0</v>
      </c>
      <c r="AE77">
        <f t="shared" si="17"/>
        <v>0</v>
      </c>
      <c r="AF77">
        <f t="shared" si="18"/>
        <v>0</v>
      </c>
    </row>
    <row r="78" spans="1:32" ht="15" customHeight="1" thickBot="1" x14ac:dyDescent="0.3">
      <c r="A78" s="169"/>
      <c r="B78" s="178"/>
      <c r="C78" s="33"/>
      <c r="D78" s="26"/>
      <c r="E78" s="178"/>
      <c r="F78" s="32" t="s">
        <v>40</v>
      </c>
      <c r="G78" s="32" t="s">
        <v>40</v>
      </c>
      <c r="H78" s="32" t="s">
        <v>40</v>
      </c>
      <c r="I78" s="32" t="s">
        <v>40</v>
      </c>
      <c r="J78" s="27"/>
      <c r="K78" s="26" t="s">
        <v>6</v>
      </c>
      <c r="L78" s="12"/>
      <c r="M78" s="32"/>
      <c r="N78" s="32"/>
      <c r="O78" s="32"/>
      <c r="P78" s="29">
        <f t="shared" si="6"/>
        <v>5</v>
      </c>
      <c r="Q78" s="15" t="str">
        <f t="shared" si="7"/>
        <v/>
      </c>
      <c r="R78" s="15" t="str">
        <f ca="1">IF(Q78="","",OFFSET('Все источники_ППГ'!B91,S78,0))</f>
        <v/>
      </c>
      <c r="S78">
        <f t="shared" si="8"/>
        <v>12</v>
      </c>
      <c r="T78" t="str">
        <f t="shared" ca="1" si="3"/>
        <v/>
      </c>
      <c r="U78" s="15" t="str">
        <f>IF(Y78="","",VLOOKUP(Y78,Роспись!$E$8:$G$2000,3,FALSE))</f>
        <v/>
      </c>
      <c r="W78" t="str">
        <f t="shared" si="9"/>
        <v/>
      </c>
      <c r="X78" t="str">
        <f t="shared" si="10"/>
        <v>внебюджетные источники</v>
      </c>
      <c r="Y78" t="str">
        <f t="shared" si="11"/>
        <v/>
      </c>
      <c r="Z78" t="str">
        <f t="shared" si="12"/>
        <v/>
      </c>
      <c r="AA78">
        <f t="shared" si="13"/>
        <v>0</v>
      </c>
      <c r="AB78">
        <f t="shared" si="14"/>
        <v>0</v>
      </c>
      <c r="AC78">
        <f t="shared" si="15"/>
        <v>0</v>
      </c>
      <c r="AD78">
        <f t="shared" si="16"/>
        <v>0</v>
      </c>
      <c r="AE78">
        <f t="shared" si="17"/>
        <v>0</v>
      </c>
      <c r="AF78">
        <f t="shared" si="18"/>
        <v>0</v>
      </c>
    </row>
    <row r="79" spans="1:32" ht="15" customHeight="1" thickBot="1" x14ac:dyDescent="0.3">
      <c r="A79" s="167" t="s">
        <v>323</v>
      </c>
      <c r="B79" s="176" t="s">
        <v>836</v>
      </c>
      <c r="C79" s="33"/>
      <c r="D79" s="24"/>
      <c r="E79" s="176" t="s">
        <v>315</v>
      </c>
      <c r="F79" s="32" t="s">
        <v>40</v>
      </c>
      <c r="G79" s="32" t="s">
        <v>40</v>
      </c>
      <c r="H79" s="32" t="s">
        <v>40</v>
      </c>
      <c r="I79" s="32" t="s">
        <v>40</v>
      </c>
      <c r="J79" s="27"/>
      <c r="K79" s="26" t="s">
        <v>1</v>
      </c>
      <c r="L79" s="12"/>
      <c r="M79" s="32">
        <v>3585</v>
      </c>
      <c r="N79" s="32"/>
      <c r="O79" s="32"/>
      <c r="P79" s="29">
        <f t="shared" si="6"/>
        <v>1</v>
      </c>
      <c r="Q79" s="15" t="str">
        <f t="shared" si="7"/>
        <v>Строительство тепловых сетей и сетей горячего водоснабжения от газовой автоматизированной блочно-модульной котельной мощностью 8,0 МВт по ул. Калинина в г. Козловке Чувашской Республики</v>
      </c>
      <c r="R79" s="15" t="str">
        <f ca="1">IF(Q79="","",OFFSET('Все источники_ППГ'!B92,S79,0))</f>
        <v>Строительство тепловых сетей и сетей горячего водоснабжения от газовой автоматизированной блочно-модульной котельной мощностью 8,0 МВт по ул. Калинина в г. Козловке Чувашской Республики</v>
      </c>
      <c r="S79">
        <f t="shared" si="8"/>
        <v>13</v>
      </c>
      <c r="T79">
        <f t="shared" ca="1" si="3"/>
        <v>1</v>
      </c>
      <c r="U79" s="15" t="str">
        <f>IF(Y79="","",VLOOKUP(Y79,Роспись!$E$8:$G$2000,3,FALSE))</f>
        <v/>
      </c>
      <c r="W79">
        <f t="shared" si="9"/>
        <v>0</v>
      </c>
      <c r="X79" t="str">
        <f t="shared" si="10"/>
        <v>всего</v>
      </c>
      <c r="Y79" t="str">
        <f t="shared" si="11"/>
        <v/>
      </c>
      <c r="Z79" t="str">
        <f t="shared" si="12"/>
        <v/>
      </c>
      <c r="AA79">
        <f t="shared" si="13"/>
        <v>3585</v>
      </c>
      <c r="AB79">
        <f t="shared" si="14"/>
        <v>0</v>
      </c>
      <c r="AC79">
        <f t="shared" si="15"/>
        <v>0</v>
      </c>
      <c r="AD79">
        <f t="shared" si="16"/>
        <v>0</v>
      </c>
      <c r="AE79">
        <f t="shared" si="17"/>
        <v>0</v>
      </c>
      <c r="AF79">
        <f t="shared" si="18"/>
        <v>0</v>
      </c>
    </row>
    <row r="80" spans="1:32" ht="15" customHeight="1" thickBot="1" x14ac:dyDescent="0.3">
      <c r="A80" s="168"/>
      <c r="B80" s="177"/>
      <c r="C80" s="33"/>
      <c r="D80" s="25"/>
      <c r="E80" s="177"/>
      <c r="F80" s="32" t="s">
        <v>40</v>
      </c>
      <c r="G80" s="32" t="s">
        <v>40</v>
      </c>
      <c r="H80" s="32" t="s">
        <v>40</v>
      </c>
      <c r="I80" s="32" t="s">
        <v>40</v>
      </c>
      <c r="J80" s="27"/>
      <c r="K80" s="26" t="s">
        <v>2</v>
      </c>
      <c r="L80" s="12"/>
      <c r="M80" s="32"/>
      <c r="N80" s="32"/>
      <c r="O80" s="32"/>
      <c r="P80" s="29">
        <f t="shared" si="6"/>
        <v>2</v>
      </c>
      <c r="Q80" s="15" t="str">
        <f t="shared" si="7"/>
        <v/>
      </c>
      <c r="R80" s="15" t="str">
        <f ca="1">IF(Q80="","",OFFSET('Все источники_ППГ'!B93,S80,0))</f>
        <v/>
      </c>
      <c r="S80">
        <f t="shared" si="8"/>
        <v>13</v>
      </c>
      <c r="T80" t="str">
        <f t="shared" ca="1" si="3"/>
        <v/>
      </c>
      <c r="U80" s="15" t="str">
        <f>IF(Y80="","",VLOOKUP(Y80,Роспись!$E$8:$G$2000,3,FALSE))</f>
        <v/>
      </c>
      <c r="W80">
        <f t="shared" si="9"/>
        <v>2</v>
      </c>
      <c r="X80" t="str">
        <f t="shared" si="10"/>
        <v>федеральный бюджет</v>
      </c>
      <c r="Y80" t="str">
        <f t="shared" si="11"/>
        <v/>
      </c>
      <c r="Z80" t="str">
        <f t="shared" si="12"/>
        <v/>
      </c>
      <c r="AA80">
        <f t="shared" si="13"/>
        <v>0</v>
      </c>
      <c r="AB80">
        <f t="shared" si="14"/>
        <v>0</v>
      </c>
      <c r="AC80">
        <f t="shared" si="15"/>
        <v>0</v>
      </c>
      <c r="AD80">
        <f t="shared" si="16"/>
        <v>0</v>
      </c>
      <c r="AE80">
        <f t="shared" si="17"/>
        <v>0</v>
      </c>
      <c r="AF80">
        <f t="shared" si="18"/>
        <v>0</v>
      </c>
    </row>
    <row r="81" spans="1:32" ht="15" customHeight="1" thickBot="1" x14ac:dyDescent="0.3">
      <c r="A81" s="168"/>
      <c r="B81" s="177"/>
      <c r="C81" s="33"/>
      <c r="D81" s="25"/>
      <c r="E81" s="177"/>
      <c r="F81" s="32">
        <v>832</v>
      </c>
      <c r="G81" s="32">
        <v>502</v>
      </c>
      <c r="H81" s="32" t="s">
        <v>142</v>
      </c>
      <c r="I81" s="32">
        <v>414</v>
      </c>
      <c r="J81" s="27"/>
      <c r="K81" s="26" t="s">
        <v>307</v>
      </c>
      <c r="L81" s="12"/>
      <c r="M81" s="32">
        <v>3585</v>
      </c>
      <c r="N81" s="32"/>
      <c r="O81" s="32"/>
      <c r="P81" s="29">
        <f t="shared" si="6"/>
        <v>3</v>
      </c>
      <c r="Q81" s="15" t="str">
        <f t="shared" si="7"/>
        <v/>
      </c>
      <c r="R81" s="15" t="str">
        <f ca="1">IF(Q81="","",OFFSET('Все источники_ППГ'!B94,S81,0))</f>
        <v/>
      </c>
      <c r="S81">
        <f t="shared" si="8"/>
        <v>13</v>
      </c>
      <c r="T81" t="str">
        <f t="shared" ca="1" si="3"/>
        <v/>
      </c>
      <c r="U81" s="15" t="e">
        <f>IF(Y81="","",VLOOKUP(Y81,Роспись!$E$8:$G$2000,3,FALSE))</f>
        <v>#N/A</v>
      </c>
      <c r="W81">
        <f t="shared" si="9"/>
        <v>1</v>
      </c>
      <c r="X81" t="str">
        <f t="shared" si="10"/>
        <v>республиканский бюджет Чувашской Республики</v>
      </c>
      <c r="Y81" t="str">
        <f t="shared" si="11"/>
        <v>110117949</v>
      </c>
      <c r="Z81" t="str">
        <f t="shared" si="12"/>
        <v>А110117949</v>
      </c>
      <c r="AA81">
        <f t="shared" si="13"/>
        <v>3585</v>
      </c>
      <c r="AB81">
        <f t="shared" si="14"/>
        <v>0</v>
      </c>
      <c r="AC81">
        <f t="shared" si="15"/>
        <v>0</v>
      </c>
      <c r="AD81">
        <f t="shared" si="16"/>
        <v>0</v>
      </c>
      <c r="AE81">
        <f t="shared" si="17"/>
        <v>0</v>
      </c>
      <c r="AF81">
        <f t="shared" si="18"/>
        <v>0</v>
      </c>
    </row>
    <row r="82" spans="1:32" ht="15" customHeight="1" thickBot="1" x14ac:dyDescent="0.3">
      <c r="A82" s="168"/>
      <c r="B82" s="177"/>
      <c r="C82" s="33"/>
      <c r="D82" s="25"/>
      <c r="E82" s="177"/>
      <c r="F82" s="32" t="s">
        <v>40</v>
      </c>
      <c r="G82" s="32" t="s">
        <v>40</v>
      </c>
      <c r="H82" s="32" t="s">
        <v>40</v>
      </c>
      <c r="I82" s="32" t="s">
        <v>40</v>
      </c>
      <c r="J82" s="27"/>
      <c r="K82" s="26" t="s">
        <v>3</v>
      </c>
      <c r="L82" s="12"/>
      <c r="M82" s="32"/>
      <c r="N82" s="32"/>
      <c r="O82" s="32"/>
      <c r="P82" s="29">
        <f t="shared" si="6"/>
        <v>4</v>
      </c>
      <c r="Q82" s="15" t="str">
        <f t="shared" si="7"/>
        <v/>
      </c>
      <c r="R82" s="15" t="str">
        <f ca="1">IF(Q82="","",OFFSET('Все источники_ППГ'!B95,S82,0))</f>
        <v/>
      </c>
      <c r="S82">
        <f t="shared" si="8"/>
        <v>13</v>
      </c>
      <c r="T82" t="str">
        <f t="shared" ca="1" si="3"/>
        <v/>
      </c>
      <c r="U82" s="15" t="str">
        <f>IF(Y82="","",VLOOKUP(Y82,Роспись!$E$8:$G$2000,3,FALSE))</f>
        <v/>
      </c>
      <c r="W82" t="str">
        <f t="shared" si="9"/>
        <v/>
      </c>
      <c r="X82" t="str">
        <f t="shared" si="10"/>
        <v>местные бюджеты</v>
      </c>
      <c r="Y82" t="str">
        <f t="shared" si="11"/>
        <v/>
      </c>
      <c r="Z82" t="str">
        <f t="shared" si="12"/>
        <v/>
      </c>
      <c r="AA82">
        <f t="shared" si="13"/>
        <v>0</v>
      </c>
      <c r="AB82">
        <f t="shared" si="14"/>
        <v>0</v>
      </c>
      <c r="AC82">
        <f t="shared" si="15"/>
        <v>0</v>
      </c>
      <c r="AD82">
        <f t="shared" si="16"/>
        <v>0</v>
      </c>
      <c r="AE82">
        <f t="shared" si="17"/>
        <v>0</v>
      </c>
      <c r="AF82">
        <f t="shared" si="18"/>
        <v>0</v>
      </c>
    </row>
    <row r="83" spans="1:32" ht="15" customHeight="1" thickBot="1" x14ac:dyDescent="0.3">
      <c r="A83" s="169"/>
      <c r="B83" s="178"/>
      <c r="C83" s="33"/>
      <c r="D83" s="26"/>
      <c r="E83" s="178"/>
      <c r="F83" s="32" t="s">
        <v>40</v>
      </c>
      <c r="G83" s="32" t="s">
        <v>40</v>
      </c>
      <c r="H83" s="32" t="s">
        <v>40</v>
      </c>
      <c r="I83" s="32" t="s">
        <v>40</v>
      </c>
      <c r="J83" s="27"/>
      <c r="K83" s="26" t="s">
        <v>6</v>
      </c>
      <c r="L83" s="12"/>
      <c r="M83" s="32"/>
      <c r="N83" s="32"/>
      <c r="O83" s="32"/>
      <c r="P83" s="29">
        <f t="shared" si="6"/>
        <v>5</v>
      </c>
      <c r="Q83" s="15" t="str">
        <f t="shared" si="7"/>
        <v/>
      </c>
      <c r="R83" s="15" t="str">
        <f ca="1">IF(Q83="","",OFFSET('Все источники_ППГ'!B96,S83,0))</f>
        <v/>
      </c>
      <c r="S83">
        <f t="shared" si="8"/>
        <v>13</v>
      </c>
      <c r="T83" t="str">
        <f t="shared" ca="1" si="3"/>
        <v/>
      </c>
      <c r="U83" s="15" t="str">
        <f>IF(Y83="","",VLOOKUP(Y83,Роспись!$E$8:$G$2000,3,FALSE))</f>
        <v/>
      </c>
      <c r="W83" t="str">
        <f t="shared" si="9"/>
        <v/>
      </c>
      <c r="X83" t="str">
        <f t="shared" si="10"/>
        <v>внебюджетные источники</v>
      </c>
      <c r="Y83" t="str">
        <f t="shared" si="11"/>
        <v/>
      </c>
      <c r="Z83" t="str">
        <f t="shared" si="12"/>
        <v/>
      </c>
      <c r="AA83">
        <f t="shared" si="13"/>
        <v>0</v>
      </c>
      <c r="AB83">
        <f t="shared" si="14"/>
        <v>0</v>
      </c>
      <c r="AC83">
        <f t="shared" si="15"/>
        <v>0</v>
      </c>
      <c r="AD83">
        <f t="shared" si="16"/>
        <v>0</v>
      </c>
      <c r="AE83">
        <f t="shared" si="17"/>
        <v>0</v>
      </c>
      <c r="AF83">
        <f t="shared" si="18"/>
        <v>0</v>
      </c>
    </row>
    <row r="84" spans="1:32" ht="15" customHeight="1" thickBot="1" x14ac:dyDescent="0.3">
      <c r="A84" s="167" t="s">
        <v>324</v>
      </c>
      <c r="B84" s="176" t="s">
        <v>385</v>
      </c>
      <c r="C84" s="33"/>
      <c r="D84" s="24"/>
      <c r="E84" s="176" t="s">
        <v>315</v>
      </c>
      <c r="F84" s="32" t="s">
        <v>40</v>
      </c>
      <c r="G84" s="32" t="s">
        <v>40</v>
      </c>
      <c r="H84" s="32" t="s">
        <v>40</v>
      </c>
      <c r="I84" s="32" t="s">
        <v>40</v>
      </c>
      <c r="J84" s="27"/>
      <c r="K84" s="26" t="s">
        <v>1</v>
      </c>
      <c r="L84" s="12"/>
      <c r="M84" s="32"/>
      <c r="N84" s="32"/>
      <c r="O84" s="32"/>
      <c r="P84" s="29">
        <f t="shared" si="6"/>
        <v>1</v>
      </c>
      <c r="Q84" s="15" t="str">
        <f t="shared" si="7"/>
        <v>Строительство тепловых сетей и сетей горячего водоснабжения от газовой автоматизированной блочно-модульной котельной мощностью 12,0 МВт по ул. Лобачевского в г. Козловке Чувашской Республики, в том числе проектно-изыскательские работы</v>
      </c>
      <c r="R84" s="15" t="str">
        <f ca="1">IF(Q84="","",OFFSET('Все источники_ППГ'!B97,S84,0))</f>
        <v>Строительство тепловых сетей и сетей горячего водоснабжения от газовой автоматизированной блочно-модульной котельной мощностью 12,0 МВт по ул. Лобачевского в г. Козловке Чувашской Республики, в том числе проектно-изыскательские работы</v>
      </c>
      <c r="S84">
        <f t="shared" si="8"/>
        <v>14</v>
      </c>
      <c r="T84" t="str">
        <f t="shared" ref="T84:T147" ca="1" si="19">IF(Q84=R84,"",1)</f>
        <v/>
      </c>
      <c r="U84" s="15" t="str">
        <f>IF(Y84="","",VLOOKUP(Y84,Роспись!$E$8:$G$2000,3,FALSE))</f>
        <v/>
      </c>
      <c r="W84">
        <f t="shared" si="9"/>
        <v>0</v>
      </c>
      <c r="X84" t="str">
        <f t="shared" si="10"/>
        <v>всего</v>
      </c>
      <c r="Y84" t="str">
        <f t="shared" si="11"/>
        <v/>
      </c>
      <c r="Z84" t="str">
        <f t="shared" si="12"/>
        <v/>
      </c>
      <c r="AA84">
        <f t="shared" si="13"/>
        <v>0</v>
      </c>
      <c r="AB84">
        <f t="shared" si="14"/>
        <v>0</v>
      </c>
      <c r="AC84">
        <f t="shared" si="15"/>
        <v>0</v>
      </c>
      <c r="AD84">
        <f t="shared" si="16"/>
        <v>0</v>
      </c>
      <c r="AE84">
        <f t="shared" si="17"/>
        <v>0</v>
      </c>
      <c r="AF84">
        <f t="shared" si="18"/>
        <v>0</v>
      </c>
    </row>
    <row r="85" spans="1:32" ht="15" customHeight="1" thickBot="1" x14ac:dyDescent="0.3">
      <c r="A85" s="168"/>
      <c r="B85" s="177"/>
      <c r="C85" s="33"/>
      <c r="D85" s="25"/>
      <c r="E85" s="177"/>
      <c r="F85" s="32" t="s">
        <v>40</v>
      </c>
      <c r="G85" s="32" t="s">
        <v>40</v>
      </c>
      <c r="H85" s="32" t="s">
        <v>40</v>
      </c>
      <c r="I85" s="32" t="s">
        <v>40</v>
      </c>
      <c r="J85" s="27"/>
      <c r="K85" s="26" t="s">
        <v>2</v>
      </c>
      <c r="L85" s="12"/>
      <c r="M85" s="32"/>
      <c r="N85" s="32"/>
      <c r="O85" s="32"/>
      <c r="P85" s="29">
        <f t="shared" si="6"/>
        <v>2</v>
      </c>
      <c r="Q85" s="15" t="str">
        <f t="shared" si="7"/>
        <v/>
      </c>
      <c r="R85" s="15" t="str">
        <f ca="1">IF(Q85="","",OFFSET('Все источники_ППГ'!B98,S85,0))</f>
        <v/>
      </c>
      <c r="S85">
        <f t="shared" si="8"/>
        <v>14</v>
      </c>
      <c r="T85" t="str">
        <f t="shared" ca="1" si="19"/>
        <v/>
      </c>
      <c r="U85" s="15" t="str">
        <f>IF(Y85="","",VLOOKUP(Y85,Роспись!$E$8:$G$2000,3,FALSE))</f>
        <v/>
      </c>
      <c r="W85">
        <f t="shared" si="9"/>
        <v>2</v>
      </c>
      <c r="X85" t="str">
        <f t="shared" si="10"/>
        <v>федеральный бюджет</v>
      </c>
      <c r="Y85" t="str">
        <f t="shared" si="11"/>
        <v/>
      </c>
      <c r="Z85" t="str">
        <f t="shared" si="12"/>
        <v/>
      </c>
      <c r="AA85">
        <f t="shared" si="13"/>
        <v>0</v>
      </c>
      <c r="AB85">
        <f t="shared" si="14"/>
        <v>0</v>
      </c>
      <c r="AC85">
        <f t="shared" si="15"/>
        <v>0</v>
      </c>
      <c r="AD85">
        <f t="shared" si="16"/>
        <v>0</v>
      </c>
      <c r="AE85">
        <f t="shared" si="17"/>
        <v>0</v>
      </c>
      <c r="AF85">
        <f t="shared" si="18"/>
        <v>0</v>
      </c>
    </row>
    <row r="86" spans="1:32" ht="15" customHeight="1" thickBot="1" x14ac:dyDescent="0.3">
      <c r="A86" s="168"/>
      <c r="B86" s="177"/>
      <c r="C86" s="33"/>
      <c r="D86" s="25"/>
      <c r="E86" s="177"/>
      <c r="F86" s="32">
        <v>832</v>
      </c>
      <c r="G86" s="32">
        <v>502</v>
      </c>
      <c r="H86" s="32" t="s">
        <v>325</v>
      </c>
      <c r="I86" s="32">
        <v>414</v>
      </c>
      <c r="J86" s="27"/>
      <c r="K86" s="26" t="s">
        <v>307</v>
      </c>
      <c r="L86" s="12"/>
      <c r="M86" s="32"/>
      <c r="N86" s="32"/>
      <c r="O86" s="32"/>
      <c r="P86" s="29">
        <f t="shared" si="6"/>
        <v>3</v>
      </c>
      <c r="Q86" s="15" t="str">
        <f t="shared" si="7"/>
        <v/>
      </c>
      <c r="R86" s="15" t="str">
        <f ca="1">IF(Q86="","",OFFSET('Все источники_ППГ'!B99,S86,0))</f>
        <v/>
      </c>
      <c r="S86">
        <f t="shared" si="8"/>
        <v>14</v>
      </c>
      <c r="T86" t="str">
        <f t="shared" ca="1" si="19"/>
        <v/>
      </c>
      <c r="U86" s="15" t="e">
        <f>IF(Y86="","",VLOOKUP(Y86,Роспись!$E$8:$G$2000,3,FALSE))</f>
        <v>#N/A</v>
      </c>
      <c r="W86">
        <f t="shared" si="9"/>
        <v>1</v>
      </c>
      <c r="X86" t="str">
        <f t="shared" si="10"/>
        <v>республиканский бюджет Чувашской Республики</v>
      </c>
      <c r="Y86" t="str">
        <f t="shared" si="11"/>
        <v>11011794А</v>
      </c>
      <c r="Z86" t="str">
        <f t="shared" si="12"/>
        <v>А11011794А</v>
      </c>
      <c r="AA86">
        <f t="shared" si="13"/>
        <v>0</v>
      </c>
      <c r="AB86">
        <f t="shared" si="14"/>
        <v>0</v>
      </c>
      <c r="AC86">
        <f t="shared" si="15"/>
        <v>0</v>
      </c>
      <c r="AD86">
        <f t="shared" si="16"/>
        <v>0</v>
      </c>
      <c r="AE86">
        <f t="shared" si="17"/>
        <v>0</v>
      </c>
      <c r="AF86">
        <f t="shared" si="18"/>
        <v>0</v>
      </c>
    </row>
    <row r="87" spans="1:32" ht="15" customHeight="1" thickBot="1" x14ac:dyDescent="0.3">
      <c r="A87" s="168"/>
      <c r="B87" s="177"/>
      <c r="C87" s="33"/>
      <c r="D87" s="25"/>
      <c r="E87" s="177"/>
      <c r="F87" s="32" t="s">
        <v>40</v>
      </c>
      <c r="G87" s="32" t="s">
        <v>40</v>
      </c>
      <c r="H87" s="32" t="s">
        <v>40</v>
      </c>
      <c r="I87" s="32" t="s">
        <v>40</v>
      </c>
      <c r="J87" s="27"/>
      <c r="K87" s="26" t="s">
        <v>3</v>
      </c>
      <c r="L87" s="12"/>
      <c r="M87" s="32"/>
      <c r="N87" s="32"/>
      <c r="O87" s="32"/>
      <c r="P87" s="29">
        <f t="shared" si="6"/>
        <v>4</v>
      </c>
      <c r="Q87" s="15" t="str">
        <f t="shared" si="7"/>
        <v/>
      </c>
      <c r="R87" s="15" t="str">
        <f ca="1">IF(Q87="","",OFFSET('Все источники_ППГ'!B100,S87,0))</f>
        <v/>
      </c>
      <c r="S87">
        <f t="shared" si="8"/>
        <v>14</v>
      </c>
      <c r="T87" t="str">
        <f t="shared" ca="1" si="19"/>
        <v/>
      </c>
      <c r="U87" s="15" t="str">
        <f>IF(Y87="","",VLOOKUP(Y87,Роспись!$E$8:$G$2000,3,FALSE))</f>
        <v/>
      </c>
      <c r="W87" t="str">
        <f t="shared" si="9"/>
        <v/>
      </c>
      <c r="X87" t="str">
        <f t="shared" si="10"/>
        <v>местные бюджеты</v>
      </c>
      <c r="Y87" t="str">
        <f t="shared" si="11"/>
        <v/>
      </c>
      <c r="Z87" t="str">
        <f t="shared" si="12"/>
        <v/>
      </c>
      <c r="AA87">
        <f t="shared" si="13"/>
        <v>0</v>
      </c>
      <c r="AB87">
        <f t="shared" si="14"/>
        <v>0</v>
      </c>
      <c r="AC87">
        <f t="shared" si="15"/>
        <v>0</v>
      </c>
      <c r="AD87">
        <f t="shared" si="16"/>
        <v>0</v>
      </c>
      <c r="AE87">
        <f t="shared" si="17"/>
        <v>0</v>
      </c>
      <c r="AF87">
        <f t="shared" si="18"/>
        <v>0</v>
      </c>
    </row>
    <row r="88" spans="1:32" ht="15" customHeight="1" thickBot="1" x14ac:dyDescent="0.3">
      <c r="A88" s="169"/>
      <c r="B88" s="178"/>
      <c r="C88" s="33"/>
      <c r="D88" s="26"/>
      <c r="E88" s="178"/>
      <c r="F88" s="32" t="s">
        <v>40</v>
      </c>
      <c r="G88" s="32" t="s">
        <v>40</v>
      </c>
      <c r="H88" s="32" t="s">
        <v>40</v>
      </c>
      <c r="I88" s="32" t="s">
        <v>40</v>
      </c>
      <c r="J88" s="27"/>
      <c r="K88" s="26" t="s">
        <v>6</v>
      </c>
      <c r="L88" s="12"/>
      <c r="M88" s="32"/>
      <c r="N88" s="32"/>
      <c r="O88" s="32"/>
      <c r="P88" s="29">
        <f t="shared" si="6"/>
        <v>5</v>
      </c>
      <c r="Q88" s="15" t="str">
        <f t="shared" si="7"/>
        <v/>
      </c>
      <c r="R88" s="15" t="str">
        <f ca="1">IF(Q88="","",OFFSET('Все источники_ППГ'!B101,S88,0))</f>
        <v/>
      </c>
      <c r="S88">
        <f t="shared" si="8"/>
        <v>14</v>
      </c>
      <c r="T88" t="str">
        <f t="shared" ca="1" si="19"/>
        <v/>
      </c>
      <c r="U88" s="15" t="str">
        <f>IF(Y88="","",VLOOKUP(Y88,Роспись!$E$8:$G$2000,3,FALSE))</f>
        <v/>
      </c>
      <c r="W88" t="str">
        <f t="shared" si="9"/>
        <v/>
      </c>
      <c r="X88" t="str">
        <f t="shared" si="10"/>
        <v>внебюджетные источники</v>
      </c>
      <c r="Y88" t="str">
        <f t="shared" si="11"/>
        <v/>
      </c>
      <c r="Z88" t="str">
        <f t="shared" si="12"/>
        <v/>
      </c>
      <c r="AA88">
        <f t="shared" si="13"/>
        <v>0</v>
      </c>
      <c r="AB88">
        <f t="shared" si="14"/>
        <v>0</v>
      </c>
      <c r="AC88">
        <f t="shared" si="15"/>
        <v>0</v>
      </c>
      <c r="AD88">
        <f t="shared" si="16"/>
        <v>0</v>
      </c>
      <c r="AE88">
        <f t="shared" si="17"/>
        <v>0</v>
      </c>
      <c r="AF88">
        <f t="shared" si="18"/>
        <v>0</v>
      </c>
    </row>
    <row r="89" spans="1:32" ht="15" customHeight="1" thickBot="1" x14ac:dyDescent="0.3">
      <c r="A89" s="167" t="s">
        <v>326</v>
      </c>
      <c r="B89" s="176" t="s">
        <v>837</v>
      </c>
      <c r="C89" s="33"/>
      <c r="D89" s="24"/>
      <c r="E89" s="176" t="s">
        <v>315</v>
      </c>
      <c r="F89" s="32" t="s">
        <v>40</v>
      </c>
      <c r="G89" s="32" t="s">
        <v>40</v>
      </c>
      <c r="H89" s="32" t="s">
        <v>40</v>
      </c>
      <c r="I89" s="32" t="s">
        <v>40</v>
      </c>
      <c r="J89" s="27"/>
      <c r="K89" s="26" t="s">
        <v>1</v>
      </c>
      <c r="L89" s="12"/>
      <c r="M89" s="32"/>
      <c r="N89" s="32"/>
      <c r="O89" s="32"/>
      <c r="P89" s="29">
        <f t="shared" ref="P89:P121" si="20">IF(B89="",P88+1,1)</f>
        <v>1</v>
      </c>
      <c r="Q89" s="15" t="str">
        <f t="shared" ref="Q89:Q121" si="21">IF(B89="","",B89)</f>
        <v>Строительство блочно-модульных котельных в микрорайонах «Коновалово» и «Советская» г. Мариинский Посад, в том числе проектно-изыска­тельские работы</v>
      </c>
      <c r="R89" s="15" t="str">
        <f ca="1">IF(Q89="","",OFFSET('Все источники_ППГ'!B102,S89,0))</f>
        <v>Строительство блочно-модульных котельных в микрорайонах «Коновалово» и «Советская» г. Мариинский Посад, в том числе проектно-изыскательские работы</v>
      </c>
      <c r="S89">
        <f t="shared" ref="S89:S121" si="22">IF(Q89="",S88,S88+1)</f>
        <v>15</v>
      </c>
      <c r="T89" t="str">
        <f t="shared" ca="1" si="19"/>
        <v/>
      </c>
      <c r="U89" s="15" t="str">
        <f>IF(Y89="","",VLOOKUP(Y89,Роспись!$E$8:$G$2000,3,FALSE))</f>
        <v/>
      </c>
      <c r="W89">
        <f t="shared" ref="W89:W121" si="23">IF(ISERROR(SEARCH("федерал",X89,1)),IF(ISERROR(SEARCH("республ",X89,1)),IF(ISERROR(SEARCH("всег",X89,1)),"",0),1),2)</f>
        <v>0</v>
      </c>
      <c r="X89" t="str">
        <f t="shared" ref="X89:X121" si="24">K89</f>
        <v>всего</v>
      </c>
      <c r="Y89" t="str">
        <f t="shared" ref="Y89:Y121" si="25">IF(Z89="","",MID(Z89,2,666))</f>
        <v/>
      </c>
      <c r="Z89" t="str">
        <f t="shared" ref="Z89:Z121" si="26">IF(LEN(H89)&lt;3,"",H89)</f>
        <v/>
      </c>
      <c r="AA89">
        <f t="shared" ref="AA89:AA121" si="27">M89</f>
        <v>0</v>
      </c>
      <c r="AB89">
        <f t="shared" ref="AB89:AB121" si="28">N89</f>
        <v>0</v>
      </c>
      <c r="AC89">
        <f t="shared" ref="AC89:AC152" si="29">AB89</f>
        <v>0</v>
      </c>
      <c r="AD89">
        <f t="shared" ref="AD89:AD112" si="30">AC89</f>
        <v>0</v>
      </c>
      <c r="AE89">
        <f t="shared" ref="AE89:AE120" si="31">AD89</f>
        <v>0</v>
      </c>
      <c r="AF89">
        <f t="shared" ref="AF89:AF121" si="32">O89</f>
        <v>0</v>
      </c>
    </row>
    <row r="90" spans="1:32" ht="15" customHeight="1" thickBot="1" x14ac:dyDescent="0.3">
      <c r="A90" s="168"/>
      <c r="B90" s="177"/>
      <c r="C90" s="33"/>
      <c r="D90" s="25"/>
      <c r="E90" s="177"/>
      <c r="F90" s="32" t="s">
        <v>40</v>
      </c>
      <c r="G90" s="32" t="s">
        <v>40</v>
      </c>
      <c r="H90" s="32" t="s">
        <v>40</v>
      </c>
      <c r="I90" s="32" t="s">
        <v>40</v>
      </c>
      <c r="J90" s="27"/>
      <c r="K90" s="26" t="s">
        <v>2</v>
      </c>
      <c r="L90" s="12"/>
      <c r="M90" s="32"/>
      <c r="N90" s="32"/>
      <c r="O90" s="32"/>
      <c r="P90" s="29">
        <f t="shared" si="20"/>
        <v>2</v>
      </c>
      <c r="Q90" s="15" t="str">
        <f t="shared" si="21"/>
        <v/>
      </c>
      <c r="R90" s="15" t="str">
        <f ca="1">IF(Q90="","",OFFSET('Все источники_ППГ'!B103,S90,0))</f>
        <v/>
      </c>
      <c r="S90">
        <f t="shared" si="22"/>
        <v>15</v>
      </c>
      <c r="T90" t="str">
        <f t="shared" ca="1" si="19"/>
        <v/>
      </c>
      <c r="U90" s="15" t="str">
        <f>IF(Y90="","",VLOOKUP(Y90,Роспись!$E$8:$G$2000,3,FALSE))</f>
        <v/>
      </c>
      <c r="W90">
        <f t="shared" si="23"/>
        <v>2</v>
      </c>
      <c r="X90" t="str">
        <f t="shared" si="24"/>
        <v>федеральный бюджет</v>
      </c>
      <c r="Y90" t="str">
        <f t="shared" si="25"/>
        <v/>
      </c>
      <c r="Z90" t="str">
        <f t="shared" si="26"/>
        <v/>
      </c>
      <c r="AA90">
        <f t="shared" si="27"/>
        <v>0</v>
      </c>
      <c r="AB90">
        <f t="shared" si="28"/>
        <v>0</v>
      </c>
      <c r="AC90">
        <f t="shared" si="29"/>
        <v>0</v>
      </c>
      <c r="AD90">
        <f t="shared" si="30"/>
        <v>0</v>
      </c>
      <c r="AE90">
        <f t="shared" si="31"/>
        <v>0</v>
      </c>
      <c r="AF90">
        <f t="shared" si="32"/>
        <v>0</v>
      </c>
    </row>
    <row r="91" spans="1:32" ht="15" customHeight="1" thickBot="1" x14ac:dyDescent="0.3">
      <c r="A91" s="168"/>
      <c r="B91" s="177"/>
      <c r="C91" s="33"/>
      <c r="D91" s="25"/>
      <c r="E91" s="177"/>
      <c r="F91" s="32">
        <v>832</v>
      </c>
      <c r="G91" s="32">
        <v>502</v>
      </c>
      <c r="H91" s="32" t="s">
        <v>327</v>
      </c>
      <c r="I91" s="32">
        <v>522</v>
      </c>
      <c r="J91" s="27"/>
      <c r="K91" s="26" t="s">
        <v>307</v>
      </c>
      <c r="L91" s="12"/>
      <c r="M91" s="32"/>
      <c r="N91" s="32"/>
      <c r="O91" s="32"/>
      <c r="P91" s="29">
        <f t="shared" si="20"/>
        <v>3</v>
      </c>
      <c r="Q91" s="15" t="str">
        <f t="shared" si="21"/>
        <v/>
      </c>
      <c r="R91" s="15" t="str">
        <f ca="1">IF(Q91="","",OFFSET('Все источники_ППГ'!B104,S91,0))</f>
        <v/>
      </c>
      <c r="S91">
        <f t="shared" si="22"/>
        <v>15</v>
      </c>
      <c r="T91" t="str">
        <f t="shared" ca="1" si="19"/>
        <v/>
      </c>
      <c r="U91" s="15" t="e">
        <f>IF(Y91="","",VLOOKUP(Y91,Роспись!$E$8:$G$2000,3,FALSE))</f>
        <v>#N/A</v>
      </c>
      <c r="W91">
        <f t="shared" si="23"/>
        <v>1</v>
      </c>
      <c r="X91" t="str">
        <f t="shared" si="24"/>
        <v>республиканский бюджет Чувашской Республики</v>
      </c>
      <c r="Y91" t="str">
        <f t="shared" si="25"/>
        <v>11011794Б</v>
      </c>
      <c r="Z91" t="str">
        <f t="shared" si="26"/>
        <v>А11011794Б</v>
      </c>
      <c r="AA91">
        <f t="shared" si="27"/>
        <v>0</v>
      </c>
      <c r="AB91">
        <f t="shared" si="28"/>
        <v>0</v>
      </c>
      <c r="AC91">
        <f t="shared" si="29"/>
        <v>0</v>
      </c>
      <c r="AD91">
        <f t="shared" si="30"/>
        <v>0</v>
      </c>
      <c r="AE91">
        <f t="shared" si="31"/>
        <v>0</v>
      </c>
      <c r="AF91">
        <f t="shared" si="32"/>
        <v>0</v>
      </c>
    </row>
    <row r="92" spans="1:32" ht="15" customHeight="1" thickBot="1" x14ac:dyDescent="0.3">
      <c r="A92" s="168"/>
      <c r="B92" s="177"/>
      <c r="C92" s="33"/>
      <c r="D92" s="25"/>
      <c r="E92" s="177"/>
      <c r="F92" s="32" t="s">
        <v>40</v>
      </c>
      <c r="G92" s="32" t="s">
        <v>40</v>
      </c>
      <c r="H92" s="32" t="s">
        <v>40</v>
      </c>
      <c r="I92" s="32" t="s">
        <v>40</v>
      </c>
      <c r="J92" s="27"/>
      <c r="K92" s="26" t="s">
        <v>3</v>
      </c>
      <c r="L92" s="12"/>
      <c r="M92" s="32"/>
      <c r="N92" s="32"/>
      <c r="O92" s="32"/>
      <c r="P92" s="29">
        <f t="shared" si="20"/>
        <v>4</v>
      </c>
      <c r="Q92" s="15" t="str">
        <f t="shared" si="21"/>
        <v/>
      </c>
      <c r="R92" s="15" t="str">
        <f ca="1">IF(Q92="","",OFFSET('Все источники_ППГ'!B105,S92,0))</f>
        <v/>
      </c>
      <c r="S92">
        <f t="shared" si="22"/>
        <v>15</v>
      </c>
      <c r="T92" t="str">
        <f t="shared" ca="1" si="19"/>
        <v/>
      </c>
      <c r="U92" s="15" t="str">
        <f>IF(Y92="","",VLOOKUP(Y92,Роспись!$E$8:$G$2000,3,FALSE))</f>
        <v/>
      </c>
      <c r="W92" t="str">
        <f t="shared" si="23"/>
        <v/>
      </c>
      <c r="X92" t="str">
        <f t="shared" si="24"/>
        <v>местные бюджеты</v>
      </c>
      <c r="Y92" t="str">
        <f t="shared" si="25"/>
        <v/>
      </c>
      <c r="Z92" t="str">
        <f t="shared" si="26"/>
        <v/>
      </c>
      <c r="AA92">
        <f t="shared" si="27"/>
        <v>0</v>
      </c>
      <c r="AB92">
        <f t="shared" si="28"/>
        <v>0</v>
      </c>
      <c r="AC92">
        <f t="shared" si="29"/>
        <v>0</v>
      </c>
      <c r="AD92">
        <f t="shared" si="30"/>
        <v>0</v>
      </c>
      <c r="AE92">
        <f t="shared" si="31"/>
        <v>0</v>
      </c>
      <c r="AF92">
        <f t="shared" si="32"/>
        <v>0</v>
      </c>
    </row>
    <row r="93" spans="1:32" ht="15" customHeight="1" thickBot="1" x14ac:dyDescent="0.3">
      <c r="A93" s="169"/>
      <c r="B93" s="178"/>
      <c r="C93" s="33"/>
      <c r="D93" s="26"/>
      <c r="E93" s="178"/>
      <c r="F93" s="32" t="s">
        <v>40</v>
      </c>
      <c r="G93" s="32" t="s">
        <v>40</v>
      </c>
      <c r="H93" s="32" t="s">
        <v>40</v>
      </c>
      <c r="I93" s="32" t="s">
        <v>40</v>
      </c>
      <c r="J93" s="27"/>
      <c r="K93" s="26" t="s">
        <v>6</v>
      </c>
      <c r="L93" s="12"/>
      <c r="M93" s="32"/>
      <c r="N93" s="32"/>
      <c r="O93" s="32"/>
      <c r="P93" s="29">
        <f t="shared" si="20"/>
        <v>5</v>
      </c>
      <c r="Q93" s="15" t="str">
        <f t="shared" si="21"/>
        <v/>
      </c>
      <c r="R93" s="15" t="str">
        <f ca="1">IF(Q93="","",OFFSET('Все источники_ППГ'!B106,S93,0))</f>
        <v/>
      </c>
      <c r="S93">
        <f t="shared" si="22"/>
        <v>15</v>
      </c>
      <c r="T93" t="str">
        <f t="shared" ca="1" si="19"/>
        <v/>
      </c>
      <c r="U93" s="15" t="str">
        <f>IF(Y93="","",VLOOKUP(Y93,Роспись!$E$8:$G$2000,3,FALSE))</f>
        <v/>
      </c>
      <c r="W93" t="str">
        <f t="shared" si="23"/>
        <v/>
      </c>
      <c r="X93" t="str">
        <f t="shared" si="24"/>
        <v>внебюджетные источники</v>
      </c>
      <c r="Y93" t="str">
        <f t="shared" si="25"/>
        <v/>
      </c>
      <c r="Z93" t="str">
        <f t="shared" si="26"/>
        <v/>
      </c>
      <c r="AA93">
        <f t="shared" si="27"/>
        <v>0</v>
      </c>
      <c r="AB93">
        <f t="shared" si="28"/>
        <v>0</v>
      </c>
      <c r="AC93">
        <f t="shared" si="29"/>
        <v>0</v>
      </c>
      <c r="AD93">
        <f t="shared" si="30"/>
        <v>0</v>
      </c>
      <c r="AE93">
        <f t="shared" si="31"/>
        <v>0</v>
      </c>
      <c r="AF93">
        <f t="shared" si="32"/>
        <v>0</v>
      </c>
    </row>
    <row r="94" spans="1:32" ht="15" customHeight="1" thickBot="1" x14ac:dyDescent="0.3">
      <c r="A94" s="167" t="s">
        <v>328</v>
      </c>
      <c r="B94" s="176" t="s">
        <v>838</v>
      </c>
      <c r="C94" s="33"/>
      <c r="D94" s="24"/>
      <c r="E94" s="176" t="s">
        <v>315</v>
      </c>
      <c r="F94" s="32" t="s">
        <v>40</v>
      </c>
      <c r="G94" s="32" t="s">
        <v>40</v>
      </c>
      <c r="H94" s="32" t="s">
        <v>40</v>
      </c>
      <c r="I94" s="32" t="s">
        <v>40</v>
      </c>
      <c r="J94" s="27"/>
      <c r="K94" s="26" t="s">
        <v>1</v>
      </c>
      <c r="L94" s="12"/>
      <c r="M94" s="32"/>
      <c r="N94" s="32"/>
      <c r="O94" s="32"/>
      <c r="P94" s="29">
        <f t="shared" si="20"/>
        <v>1</v>
      </c>
      <c r="Q94" s="15" t="str">
        <f t="shared" si="21"/>
        <v>Строительство блочно-модульной котельной по адресу: Чувашская Республика, г. Канаш, ул. Свободы, д. 30А</v>
      </c>
      <c r="R94" s="15" t="str">
        <f ca="1">IF(Q94="","",OFFSET('Все источники_ППГ'!B107,S94,0))</f>
        <v>Строительство блочно-модульной котельной по адресу: Чувашская Республика, г. Канаш, ул. Свободы, д. 30А</v>
      </c>
      <c r="S94">
        <f t="shared" si="22"/>
        <v>16</v>
      </c>
      <c r="T94">
        <f t="shared" ca="1" si="19"/>
        <v>1</v>
      </c>
      <c r="U94" s="15" t="str">
        <f>IF(Y94="","",VLOOKUP(Y94,Роспись!$E$8:$G$2000,3,FALSE))</f>
        <v/>
      </c>
      <c r="W94">
        <f t="shared" si="23"/>
        <v>0</v>
      </c>
      <c r="X94" t="str">
        <f t="shared" si="24"/>
        <v>всего</v>
      </c>
      <c r="Y94" t="str">
        <f t="shared" si="25"/>
        <v/>
      </c>
      <c r="Z94" t="str">
        <f t="shared" si="26"/>
        <v/>
      </c>
      <c r="AA94">
        <f t="shared" si="27"/>
        <v>0</v>
      </c>
      <c r="AB94">
        <f t="shared" si="28"/>
        <v>0</v>
      </c>
      <c r="AC94">
        <f t="shared" si="29"/>
        <v>0</v>
      </c>
      <c r="AD94">
        <f t="shared" si="30"/>
        <v>0</v>
      </c>
      <c r="AE94">
        <f t="shared" si="31"/>
        <v>0</v>
      </c>
      <c r="AF94">
        <f t="shared" si="32"/>
        <v>0</v>
      </c>
    </row>
    <row r="95" spans="1:32" ht="15" customHeight="1" thickBot="1" x14ac:dyDescent="0.3">
      <c r="A95" s="168"/>
      <c r="B95" s="177"/>
      <c r="C95" s="33"/>
      <c r="D95" s="25"/>
      <c r="E95" s="177"/>
      <c r="F95" s="32" t="s">
        <v>40</v>
      </c>
      <c r="G95" s="32" t="s">
        <v>40</v>
      </c>
      <c r="H95" s="32" t="s">
        <v>40</v>
      </c>
      <c r="I95" s="32" t="s">
        <v>40</v>
      </c>
      <c r="J95" s="27"/>
      <c r="K95" s="26" t="s">
        <v>2</v>
      </c>
      <c r="L95" s="12"/>
      <c r="M95" s="32"/>
      <c r="N95" s="32"/>
      <c r="O95" s="32"/>
      <c r="P95" s="29">
        <f t="shared" si="20"/>
        <v>2</v>
      </c>
      <c r="Q95" s="15" t="str">
        <f t="shared" si="21"/>
        <v/>
      </c>
      <c r="R95" s="15" t="str">
        <f ca="1">IF(Q95="","",OFFSET('Все источники_ППГ'!B108,S95,0))</f>
        <v/>
      </c>
      <c r="S95">
        <f t="shared" si="22"/>
        <v>16</v>
      </c>
      <c r="T95" t="str">
        <f t="shared" ca="1" si="19"/>
        <v/>
      </c>
      <c r="U95" s="15" t="str">
        <f>IF(Y95="","",VLOOKUP(Y95,Роспись!$E$8:$G$2000,3,FALSE))</f>
        <v/>
      </c>
      <c r="W95">
        <f t="shared" si="23"/>
        <v>2</v>
      </c>
      <c r="X95" t="str">
        <f t="shared" si="24"/>
        <v>федеральный бюджет</v>
      </c>
      <c r="Y95" t="str">
        <f t="shared" si="25"/>
        <v/>
      </c>
      <c r="Z95" t="str">
        <f t="shared" si="26"/>
        <v/>
      </c>
      <c r="AA95">
        <f t="shared" si="27"/>
        <v>0</v>
      </c>
      <c r="AB95">
        <f t="shared" si="28"/>
        <v>0</v>
      </c>
      <c r="AC95">
        <f t="shared" si="29"/>
        <v>0</v>
      </c>
      <c r="AD95">
        <f t="shared" si="30"/>
        <v>0</v>
      </c>
      <c r="AE95">
        <f t="shared" si="31"/>
        <v>0</v>
      </c>
      <c r="AF95">
        <f t="shared" si="32"/>
        <v>0</v>
      </c>
    </row>
    <row r="96" spans="1:32" ht="15" customHeight="1" thickBot="1" x14ac:dyDescent="0.3">
      <c r="A96" s="168"/>
      <c r="B96" s="177"/>
      <c r="C96" s="33"/>
      <c r="D96" s="25"/>
      <c r="E96" s="177"/>
      <c r="F96" s="32">
        <v>832</v>
      </c>
      <c r="G96" s="32">
        <v>502</v>
      </c>
      <c r="H96" s="32" t="s">
        <v>329</v>
      </c>
      <c r="I96" s="32">
        <v>522</v>
      </c>
      <c r="J96" s="27"/>
      <c r="K96" s="26" t="s">
        <v>307</v>
      </c>
      <c r="L96" s="12"/>
      <c r="M96" s="32"/>
      <c r="N96" s="32"/>
      <c r="O96" s="32"/>
      <c r="P96" s="29">
        <f t="shared" si="20"/>
        <v>3</v>
      </c>
      <c r="Q96" s="15" t="str">
        <f t="shared" si="21"/>
        <v/>
      </c>
      <c r="R96" s="15" t="str">
        <f ca="1">IF(Q96="","",OFFSET('Все источники_ППГ'!B109,S96,0))</f>
        <v/>
      </c>
      <c r="S96">
        <f t="shared" si="22"/>
        <v>16</v>
      </c>
      <c r="T96" t="str">
        <f t="shared" ca="1" si="19"/>
        <v/>
      </c>
      <c r="U96" s="15" t="e">
        <f>IF(Y96="","",VLOOKUP(Y96,Роспись!$E$8:$G$2000,3,FALSE))</f>
        <v>#N/A</v>
      </c>
      <c r="W96">
        <f t="shared" si="23"/>
        <v>1</v>
      </c>
      <c r="X96" t="str">
        <f t="shared" si="24"/>
        <v>республиканский бюджет Чувашской Республики</v>
      </c>
      <c r="Y96" t="str">
        <f t="shared" si="25"/>
        <v>11011794В</v>
      </c>
      <c r="Z96" t="str">
        <f t="shared" si="26"/>
        <v>А11011794В</v>
      </c>
      <c r="AA96">
        <f t="shared" si="27"/>
        <v>0</v>
      </c>
      <c r="AB96">
        <f t="shared" si="28"/>
        <v>0</v>
      </c>
      <c r="AC96">
        <f t="shared" si="29"/>
        <v>0</v>
      </c>
      <c r="AD96">
        <f t="shared" si="30"/>
        <v>0</v>
      </c>
      <c r="AE96">
        <f t="shared" si="31"/>
        <v>0</v>
      </c>
      <c r="AF96">
        <f t="shared" si="32"/>
        <v>0</v>
      </c>
    </row>
    <row r="97" spans="1:32" ht="15" customHeight="1" thickBot="1" x14ac:dyDescent="0.3">
      <c r="A97" s="168"/>
      <c r="B97" s="177"/>
      <c r="C97" s="33"/>
      <c r="D97" s="25"/>
      <c r="E97" s="177"/>
      <c r="F97" s="32" t="s">
        <v>40</v>
      </c>
      <c r="G97" s="32" t="s">
        <v>40</v>
      </c>
      <c r="H97" s="32" t="s">
        <v>40</v>
      </c>
      <c r="I97" s="32" t="s">
        <v>40</v>
      </c>
      <c r="J97" s="27"/>
      <c r="K97" s="26" t="s">
        <v>3</v>
      </c>
      <c r="L97" s="12"/>
      <c r="M97" s="32"/>
      <c r="N97" s="32"/>
      <c r="O97" s="32"/>
      <c r="P97" s="29">
        <f t="shared" si="20"/>
        <v>4</v>
      </c>
      <c r="Q97" s="15" t="str">
        <f t="shared" si="21"/>
        <v/>
      </c>
      <c r="R97" s="15" t="str">
        <f ca="1">IF(Q97="","",OFFSET('Все источники_ППГ'!B110,S97,0))</f>
        <v/>
      </c>
      <c r="S97">
        <f t="shared" si="22"/>
        <v>16</v>
      </c>
      <c r="T97" t="str">
        <f t="shared" ca="1" si="19"/>
        <v/>
      </c>
      <c r="U97" s="15" t="str">
        <f>IF(Y97="","",VLOOKUP(Y97,Роспись!$E$8:$G$2000,3,FALSE))</f>
        <v/>
      </c>
      <c r="W97" t="str">
        <f t="shared" si="23"/>
        <v/>
      </c>
      <c r="X97" t="str">
        <f t="shared" si="24"/>
        <v>местные бюджеты</v>
      </c>
      <c r="Y97" t="str">
        <f t="shared" si="25"/>
        <v/>
      </c>
      <c r="Z97" t="str">
        <f t="shared" si="26"/>
        <v/>
      </c>
      <c r="AA97">
        <f t="shared" si="27"/>
        <v>0</v>
      </c>
      <c r="AB97">
        <f t="shared" si="28"/>
        <v>0</v>
      </c>
      <c r="AC97">
        <f t="shared" si="29"/>
        <v>0</v>
      </c>
      <c r="AD97">
        <f t="shared" si="30"/>
        <v>0</v>
      </c>
      <c r="AE97">
        <f t="shared" si="31"/>
        <v>0</v>
      </c>
      <c r="AF97">
        <f t="shared" si="32"/>
        <v>0</v>
      </c>
    </row>
    <row r="98" spans="1:32" ht="15" customHeight="1" thickBot="1" x14ac:dyDescent="0.3">
      <c r="A98" s="169"/>
      <c r="B98" s="178"/>
      <c r="C98" s="33"/>
      <c r="D98" s="26"/>
      <c r="E98" s="178"/>
      <c r="F98" s="32" t="s">
        <v>40</v>
      </c>
      <c r="G98" s="32" t="s">
        <v>40</v>
      </c>
      <c r="H98" s="32" t="s">
        <v>40</v>
      </c>
      <c r="I98" s="32" t="s">
        <v>40</v>
      </c>
      <c r="J98" s="27"/>
      <c r="K98" s="26" t="s">
        <v>6</v>
      </c>
      <c r="L98" s="12"/>
      <c r="M98" s="32"/>
      <c r="N98" s="32"/>
      <c r="O98" s="32"/>
      <c r="P98" s="29">
        <f t="shared" si="20"/>
        <v>5</v>
      </c>
      <c r="Q98" s="15" t="str">
        <f t="shared" si="21"/>
        <v/>
      </c>
      <c r="R98" s="15" t="str">
        <f ca="1">IF(Q98="","",OFFSET('Все источники_ППГ'!B111,S98,0))</f>
        <v/>
      </c>
      <c r="S98">
        <f t="shared" si="22"/>
        <v>16</v>
      </c>
      <c r="T98" t="str">
        <f t="shared" ca="1" si="19"/>
        <v/>
      </c>
      <c r="U98" s="15" t="str">
        <f>IF(Y98="","",VLOOKUP(Y98,Роспись!$E$8:$G$2000,3,FALSE))</f>
        <v/>
      </c>
      <c r="W98" t="str">
        <f t="shared" si="23"/>
        <v/>
      </c>
      <c r="X98" t="str">
        <f t="shared" si="24"/>
        <v>внебюджетные источники</v>
      </c>
      <c r="Y98" t="str">
        <f t="shared" si="25"/>
        <v/>
      </c>
      <c r="Z98" t="str">
        <f t="shared" si="26"/>
        <v/>
      </c>
      <c r="AA98">
        <f t="shared" si="27"/>
        <v>0</v>
      </c>
      <c r="AB98">
        <f t="shared" si="28"/>
        <v>0</v>
      </c>
      <c r="AC98">
        <f t="shared" si="29"/>
        <v>0</v>
      </c>
      <c r="AD98">
        <f t="shared" si="30"/>
        <v>0</v>
      </c>
      <c r="AF98">
        <f t="shared" si="32"/>
        <v>0</v>
      </c>
    </row>
    <row r="99" spans="1:32" ht="15" customHeight="1" thickBot="1" x14ac:dyDescent="0.3">
      <c r="A99" s="167" t="s">
        <v>70</v>
      </c>
      <c r="B99" s="176" t="s">
        <v>839</v>
      </c>
      <c r="C99" s="33"/>
      <c r="D99" s="24"/>
      <c r="E99" s="176" t="s">
        <v>330</v>
      </c>
      <c r="F99" s="32" t="s">
        <v>40</v>
      </c>
      <c r="G99" s="32" t="s">
        <v>40</v>
      </c>
      <c r="H99" s="32" t="s">
        <v>40</v>
      </c>
      <c r="I99" s="32" t="s">
        <v>40</v>
      </c>
      <c r="J99" s="27"/>
      <c r="K99" s="26" t="s">
        <v>1</v>
      </c>
      <c r="L99" s="12"/>
      <c r="M99" s="32">
        <v>1826.8</v>
      </c>
      <c r="N99" s="32">
        <v>50919.1</v>
      </c>
      <c r="O99" s="32">
        <v>500</v>
      </c>
      <c r="P99" s="29">
        <f t="shared" si="20"/>
        <v>1</v>
      </c>
      <c r="Q99" s="15" t="str">
        <f t="shared" si="21"/>
        <v>Строительство блочно-модульной котельной на природном газе для АУ Чувашии «ФОЦ «Росинка» Минспорта Чувашии»</v>
      </c>
      <c r="R99" s="15" t="str">
        <f ca="1">IF(Q99="","",OFFSET('Все источники_ППГ'!B112,S99,0))</f>
        <v>Строительство блочно-модульной котельной на природном газе для АУ Чувашии «ФОЦ «Росинка» Минспорта Чувашии</v>
      </c>
      <c r="S99">
        <f t="shared" si="22"/>
        <v>17</v>
      </c>
      <c r="T99">
        <f t="shared" ca="1" si="19"/>
        <v>1</v>
      </c>
      <c r="U99" s="15" t="str">
        <f>IF(Y99="","",VLOOKUP(Y99,Роспись!$E$8:$G$2000,3,FALSE))</f>
        <v/>
      </c>
      <c r="W99">
        <f t="shared" si="23"/>
        <v>0</v>
      </c>
      <c r="X99" t="str">
        <f t="shared" si="24"/>
        <v>всего</v>
      </c>
      <c r="Y99" t="str">
        <f t="shared" si="25"/>
        <v/>
      </c>
      <c r="Z99" t="str">
        <f t="shared" si="26"/>
        <v/>
      </c>
      <c r="AA99">
        <f t="shared" si="27"/>
        <v>1826.8</v>
      </c>
      <c r="AB99">
        <f t="shared" si="28"/>
        <v>50919.1</v>
      </c>
      <c r="AC99">
        <f t="shared" si="29"/>
        <v>50919.1</v>
      </c>
      <c r="AD99">
        <f t="shared" si="30"/>
        <v>50919.1</v>
      </c>
      <c r="AF99">
        <f t="shared" si="32"/>
        <v>500</v>
      </c>
    </row>
    <row r="100" spans="1:32" ht="15" customHeight="1" thickBot="1" x14ac:dyDescent="0.3">
      <c r="A100" s="168"/>
      <c r="B100" s="177"/>
      <c r="C100" s="33"/>
      <c r="D100" s="25"/>
      <c r="E100" s="177"/>
      <c r="F100" s="32" t="s">
        <v>40</v>
      </c>
      <c r="G100" s="32" t="s">
        <v>40</v>
      </c>
      <c r="H100" s="32" t="s">
        <v>40</v>
      </c>
      <c r="I100" s="32" t="s">
        <v>40</v>
      </c>
      <c r="J100" s="27"/>
      <c r="K100" s="26" t="s">
        <v>2</v>
      </c>
      <c r="L100" s="12"/>
      <c r="M100" s="32"/>
      <c r="N100" s="32"/>
      <c r="O100" s="32"/>
      <c r="P100" s="29">
        <f t="shared" si="20"/>
        <v>2</v>
      </c>
      <c r="Q100" s="15" t="str">
        <f t="shared" si="21"/>
        <v/>
      </c>
      <c r="R100" s="15" t="str">
        <f ca="1">IF(Q100="","",OFFSET('Все источники_ППГ'!B113,S100,0))</f>
        <v/>
      </c>
      <c r="S100">
        <f t="shared" si="22"/>
        <v>17</v>
      </c>
      <c r="T100" t="str">
        <f t="shared" ca="1" si="19"/>
        <v/>
      </c>
      <c r="U100" s="15" t="str">
        <f>IF(Y100="","",VLOOKUP(Y100,Роспись!$E$8:$G$2000,3,FALSE))</f>
        <v/>
      </c>
      <c r="W100">
        <f t="shared" si="23"/>
        <v>2</v>
      </c>
      <c r="X100" t="str">
        <f t="shared" si="24"/>
        <v>федеральный бюджет</v>
      </c>
      <c r="Y100" t="str">
        <f t="shared" si="25"/>
        <v/>
      </c>
      <c r="Z100" t="str">
        <f t="shared" si="26"/>
        <v/>
      </c>
      <c r="AA100">
        <f t="shared" si="27"/>
        <v>0</v>
      </c>
      <c r="AB100">
        <f t="shared" si="28"/>
        <v>0</v>
      </c>
      <c r="AC100">
        <f t="shared" si="29"/>
        <v>0</v>
      </c>
      <c r="AD100">
        <f t="shared" si="30"/>
        <v>0</v>
      </c>
      <c r="AF100">
        <f t="shared" si="32"/>
        <v>0</v>
      </c>
    </row>
    <row r="101" spans="1:32" ht="15" customHeight="1" thickBot="1" x14ac:dyDescent="0.3">
      <c r="A101" s="168"/>
      <c r="B101" s="177"/>
      <c r="C101" s="33"/>
      <c r="D101" s="25"/>
      <c r="E101" s="177"/>
      <c r="F101" s="32">
        <v>867</v>
      </c>
      <c r="G101" s="32">
        <v>1102</v>
      </c>
      <c r="H101" s="32" t="s">
        <v>146</v>
      </c>
      <c r="I101" s="32">
        <v>465</v>
      </c>
      <c r="J101" s="27"/>
      <c r="K101" s="26" t="s">
        <v>307</v>
      </c>
      <c r="L101" s="12"/>
      <c r="M101" s="32">
        <v>1826.8</v>
      </c>
      <c r="N101" s="32">
        <v>50919.1</v>
      </c>
      <c r="O101" s="32">
        <v>500</v>
      </c>
      <c r="P101" s="29">
        <f t="shared" si="20"/>
        <v>3</v>
      </c>
      <c r="Q101" s="15" t="str">
        <f t="shared" si="21"/>
        <v/>
      </c>
      <c r="R101" s="15" t="str">
        <f ca="1">IF(Q101="","",OFFSET('Все источники_ППГ'!B114,S101,0))</f>
        <v/>
      </c>
      <c r="S101">
        <f t="shared" si="22"/>
        <v>17</v>
      </c>
      <c r="T101" t="str">
        <f t="shared" ca="1" si="19"/>
        <v/>
      </c>
      <c r="U101" s="15" t="e">
        <f>IF(Y101="","",VLOOKUP(Y101,Роспись!$E$8:$G$2000,3,FALSE))</f>
        <v>#N/A</v>
      </c>
      <c r="W101">
        <f t="shared" si="23"/>
        <v>1</v>
      </c>
      <c r="X101" t="str">
        <f t="shared" si="24"/>
        <v>республиканский бюджет Чувашской Республики</v>
      </c>
      <c r="Y101" t="str">
        <f t="shared" si="25"/>
        <v>110118270</v>
      </c>
      <c r="Z101" t="str">
        <f t="shared" si="26"/>
        <v>А110118270</v>
      </c>
      <c r="AA101">
        <f t="shared" si="27"/>
        <v>1826.8</v>
      </c>
      <c r="AB101">
        <f t="shared" si="28"/>
        <v>50919.1</v>
      </c>
      <c r="AC101">
        <f t="shared" si="29"/>
        <v>50919.1</v>
      </c>
      <c r="AD101">
        <f t="shared" si="30"/>
        <v>50919.1</v>
      </c>
      <c r="AF101">
        <f t="shared" si="32"/>
        <v>500</v>
      </c>
    </row>
    <row r="102" spans="1:32" ht="15" customHeight="1" thickBot="1" x14ac:dyDescent="0.3">
      <c r="A102" s="168"/>
      <c r="B102" s="177"/>
      <c r="C102" s="33"/>
      <c r="D102" s="25"/>
      <c r="E102" s="177"/>
      <c r="F102" s="32" t="s">
        <v>40</v>
      </c>
      <c r="G102" s="32" t="s">
        <v>40</v>
      </c>
      <c r="H102" s="32" t="s">
        <v>40</v>
      </c>
      <c r="I102" s="32" t="s">
        <v>40</v>
      </c>
      <c r="J102" s="27"/>
      <c r="K102" s="26" t="s">
        <v>3</v>
      </c>
      <c r="L102" s="12"/>
      <c r="M102" s="32"/>
      <c r="N102" s="32"/>
      <c r="O102" s="32"/>
      <c r="P102" s="29">
        <f t="shared" si="20"/>
        <v>4</v>
      </c>
      <c r="Q102" s="15" t="str">
        <f t="shared" si="21"/>
        <v/>
      </c>
      <c r="R102" s="15" t="str">
        <f ca="1">IF(Q102="","",OFFSET('Все источники_ППГ'!B115,S102,0))</f>
        <v/>
      </c>
      <c r="S102">
        <f t="shared" si="22"/>
        <v>17</v>
      </c>
      <c r="T102" t="str">
        <f t="shared" ca="1" si="19"/>
        <v/>
      </c>
      <c r="U102" s="15" t="str">
        <f>IF(Y102="","",VLOOKUP(Y102,Роспись!$E$8:$G$2000,3,FALSE))</f>
        <v/>
      </c>
      <c r="W102" t="str">
        <f t="shared" si="23"/>
        <v/>
      </c>
      <c r="X102" t="str">
        <f t="shared" si="24"/>
        <v>местные бюджеты</v>
      </c>
      <c r="Y102" t="str">
        <f t="shared" si="25"/>
        <v/>
      </c>
      <c r="Z102" t="str">
        <f t="shared" si="26"/>
        <v/>
      </c>
      <c r="AA102">
        <f t="shared" si="27"/>
        <v>0</v>
      </c>
      <c r="AB102">
        <f t="shared" si="28"/>
        <v>0</v>
      </c>
      <c r="AC102">
        <f t="shared" si="29"/>
        <v>0</v>
      </c>
      <c r="AD102">
        <f t="shared" si="30"/>
        <v>0</v>
      </c>
      <c r="AF102">
        <f t="shared" si="32"/>
        <v>0</v>
      </c>
    </row>
    <row r="103" spans="1:32" ht="15" customHeight="1" thickBot="1" x14ac:dyDescent="0.3">
      <c r="A103" s="169"/>
      <c r="B103" s="178"/>
      <c r="C103" s="33"/>
      <c r="D103" s="26"/>
      <c r="E103" s="178"/>
      <c r="F103" s="32" t="s">
        <v>40</v>
      </c>
      <c r="G103" s="32" t="s">
        <v>40</v>
      </c>
      <c r="H103" s="32" t="s">
        <v>40</v>
      </c>
      <c r="I103" s="32" t="s">
        <v>40</v>
      </c>
      <c r="J103" s="27"/>
      <c r="K103" s="26" t="s">
        <v>6</v>
      </c>
      <c r="L103" s="12"/>
      <c r="M103" s="32"/>
      <c r="N103" s="32"/>
      <c r="O103" s="32"/>
      <c r="P103" s="29">
        <f t="shared" si="20"/>
        <v>5</v>
      </c>
      <c r="Q103" s="15" t="str">
        <f t="shared" si="21"/>
        <v/>
      </c>
      <c r="R103" s="15" t="str">
        <f ca="1">IF(Q103="","",OFFSET('Все источники_ППГ'!B116,S103,0))</f>
        <v/>
      </c>
      <c r="S103">
        <f t="shared" si="22"/>
        <v>17</v>
      </c>
      <c r="T103" t="str">
        <f t="shared" ca="1" si="19"/>
        <v/>
      </c>
      <c r="U103" s="15" t="str">
        <f>IF(Y103="","",VLOOKUP(Y103,Роспись!$E$8:$G$2000,3,FALSE))</f>
        <v/>
      </c>
      <c r="W103" t="str">
        <f t="shared" si="23"/>
        <v/>
      </c>
      <c r="X103" t="str">
        <f t="shared" si="24"/>
        <v>внебюджетные источники</v>
      </c>
      <c r="Y103" t="str">
        <f t="shared" si="25"/>
        <v/>
      </c>
      <c r="Z103" t="str">
        <f t="shared" si="26"/>
        <v/>
      </c>
      <c r="AA103">
        <f t="shared" si="27"/>
        <v>0</v>
      </c>
      <c r="AB103">
        <f t="shared" si="28"/>
        <v>0</v>
      </c>
      <c r="AC103">
        <f t="shared" si="29"/>
        <v>0</v>
      </c>
      <c r="AD103">
        <f t="shared" si="30"/>
        <v>0</v>
      </c>
      <c r="AF103">
        <f t="shared" si="32"/>
        <v>0</v>
      </c>
    </row>
    <row r="104" spans="1:32" ht="15" customHeight="1" thickBot="1" x14ac:dyDescent="0.3">
      <c r="A104" s="167" t="s">
        <v>331</v>
      </c>
      <c r="B104" s="176" t="s">
        <v>840</v>
      </c>
      <c r="C104" s="33"/>
      <c r="D104" s="24"/>
      <c r="E104" s="176" t="s">
        <v>315</v>
      </c>
      <c r="F104" s="32" t="s">
        <v>40</v>
      </c>
      <c r="G104" s="32" t="s">
        <v>40</v>
      </c>
      <c r="H104" s="32" t="s">
        <v>40</v>
      </c>
      <c r="I104" s="32" t="s">
        <v>40</v>
      </c>
      <c r="J104" s="27"/>
      <c r="K104" s="26" t="s">
        <v>1</v>
      </c>
      <c r="L104" s="12"/>
      <c r="M104" s="32">
        <v>24000</v>
      </c>
      <c r="N104" s="32">
        <v>24000</v>
      </c>
      <c r="O104" s="32">
        <v>279357.40000000002</v>
      </c>
      <c r="P104" s="29">
        <f t="shared" si="20"/>
        <v>1</v>
      </c>
      <c r="Q104" s="15" t="str">
        <f t="shared" si="21"/>
        <v>Строительство газовой автоматизированной блочно-модульной котельной с тепловыми сетями и сетями горячего водоснабжения в мкр. Стрелка в г. Алатырь Чувашской Республики</v>
      </c>
      <c r="R104" s="15" t="str">
        <f ca="1">IF(Q104="","",OFFSET('Все источники_ППГ'!B117,S104,0))</f>
        <v>Строительство газовой автоматизированной блочно-модульной котельной с тепловыми сетями и сетями горячего водоснабжения в мкр. Стрелка в г. Алатырь Чувашской Республики</v>
      </c>
      <c r="S104">
        <f t="shared" si="22"/>
        <v>18</v>
      </c>
      <c r="T104">
        <f t="shared" ca="1" si="19"/>
        <v>1</v>
      </c>
      <c r="U104" s="15" t="str">
        <f>IF(Y104="","",VLOOKUP(Y104,Роспись!$E$8:$G$2000,3,FALSE))</f>
        <v/>
      </c>
      <c r="W104">
        <f t="shared" si="23"/>
        <v>0</v>
      </c>
      <c r="X104" t="str">
        <f t="shared" si="24"/>
        <v>всего</v>
      </c>
      <c r="Y104" t="str">
        <f t="shared" si="25"/>
        <v/>
      </c>
      <c r="Z104" t="str">
        <f t="shared" si="26"/>
        <v/>
      </c>
      <c r="AA104">
        <f t="shared" si="27"/>
        <v>24000</v>
      </c>
      <c r="AB104">
        <f t="shared" si="28"/>
        <v>24000</v>
      </c>
      <c r="AC104">
        <f t="shared" si="29"/>
        <v>24000</v>
      </c>
      <c r="AD104">
        <f t="shared" si="30"/>
        <v>24000</v>
      </c>
      <c r="AF104">
        <f t="shared" si="32"/>
        <v>279357.40000000002</v>
      </c>
    </row>
    <row r="105" spans="1:32" ht="15" customHeight="1" thickBot="1" x14ac:dyDescent="0.3">
      <c r="A105" s="168"/>
      <c r="B105" s="177"/>
      <c r="C105" s="33"/>
      <c r="D105" s="25"/>
      <c r="E105" s="177"/>
      <c r="F105" s="32" t="s">
        <v>40</v>
      </c>
      <c r="G105" s="32" t="s">
        <v>40</v>
      </c>
      <c r="H105" s="32" t="s">
        <v>40</v>
      </c>
      <c r="I105" s="32" t="s">
        <v>40</v>
      </c>
      <c r="J105" s="27"/>
      <c r="K105" s="26" t="s">
        <v>2</v>
      </c>
      <c r="L105" s="12"/>
      <c r="M105" s="32"/>
      <c r="N105" s="32"/>
      <c r="O105" s="32"/>
      <c r="P105" s="29">
        <f t="shared" si="20"/>
        <v>2</v>
      </c>
      <c r="Q105" s="15" t="str">
        <f t="shared" si="21"/>
        <v/>
      </c>
      <c r="R105" s="15" t="str">
        <f ca="1">IF(Q105="","",OFFSET('Все источники_ППГ'!B118,S105,0))</f>
        <v/>
      </c>
      <c r="S105">
        <f t="shared" si="22"/>
        <v>18</v>
      </c>
      <c r="T105" t="str">
        <f t="shared" ca="1" si="19"/>
        <v/>
      </c>
      <c r="U105" s="15" t="str">
        <f>IF(Y105="","",VLOOKUP(Y105,Роспись!$E$8:$G$2000,3,FALSE))</f>
        <v/>
      </c>
      <c r="W105">
        <f t="shared" si="23"/>
        <v>2</v>
      </c>
      <c r="X105" t="str">
        <f t="shared" si="24"/>
        <v>федеральный бюджет</v>
      </c>
      <c r="Y105" t="str">
        <f t="shared" si="25"/>
        <v/>
      </c>
      <c r="Z105" t="str">
        <f t="shared" si="26"/>
        <v/>
      </c>
      <c r="AA105">
        <f t="shared" si="27"/>
        <v>0</v>
      </c>
      <c r="AB105">
        <f t="shared" si="28"/>
        <v>0</v>
      </c>
      <c r="AC105">
        <f t="shared" si="29"/>
        <v>0</v>
      </c>
      <c r="AD105">
        <f t="shared" si="30"/>
        <v>0</v>
      </c>
      <c r="AF105">
        <f t="shared" si="32"/>
        <v>0</v>
      </c>
    </row>
    <row r="106" spans="1:32" ht="15" customHeight="1" thickBot="1" x14ac:dyDescent="0.3">
      <c r="A106" s="168"/>
      <c r="B106" s="177"/>
      <c r="C106" s="33"/>
      <c r="D106" s="25"/>
      <c r="E106" s="177"/>
      <c r="F106" s="32">
        <v>832</v>
      </c>
      <c r="G106" s="32">
        <v>502</v>
      </c>
      <c r="H106" s="32" t="s">
        <v>860</v>
      </c>
      <c r="I106" s="32">
        <v>466</v>
      </c>
      <c r="J106" s="27"/>
      <c r="K106" s="26" t="s">
        <v>307</v>
      </c>
      <c r="L106" s="12"/>
      <c r="M106" s="32">
        <v>24000</v>
      </c>
      <c r="N106" s="32">
        <v>24000</v>
      </c>
      <c r="O106" s="32">
        <v>279357.40000000002</v>
      </c>
      <c r="P106" s="29">
        <f t="shared" si="20"/>
        <v>3</v>
      </c>
      <c r="Q106" s="15" t="str">
        <f t="shared" si="21"/>
        <v/>
      </c>
      <c r="R106" s="15" t="str">
        <f ca="1">IF(Q106="","",OFFSET('Все источники_ППГ'!B119,S106,0))</f>
        <v/>
      </c>
      <c r="S106">
        <f t="shared" si="22"/>
        <v>18</v>
      </c>
      <c r="T106" t="str">
        <f t="shared" ca="1" si="19"/>
        <v/>
      </c>
      <c r="U106" s="15" t="str">
        <f>IF(Y106="","",VLOOKUP(Y106,Роспись!$E$8:$G$2000,3,FALSE))</f>
        <v>Создание и модернизация блочно-модульных котельных, тепловых сетей и сетей горячего водоснабжения</v>
      </c>
      <c r="W106">
        <f t="shared" si="23"/>
        <v>1</v>
      </c>
      <c r="X106" t="str">
        <f t="shared" si="24"/>
        <v>республиканский бюджет Чувашской Республики</v>
      </c>
      <c r="Y106" t="str">
        <f t="shared" si="25"/>
        <v>11012067И</v>
      </c>
      <c r="Z106" t="str">
        <f t="shared" si="26"/>
        <v>A11012067И</v>
      </c>
      <c r="AA106">
        <f t="shared" si="27"/>
        <v>24000</v>
      </c>
      <c r="AB106">
        <f t="shared" si="28"/>
        <v>24000</v>
      </c>
      <c r="AC106">
        <f t="shared" si="29"/>
        <v>24000</v>
      </c>
      <c r="AD106">
        <f t="shared" si="30"/>
        <v>24000</v>
      </c>
      <c r="AF106">
        <f t="shared" si="32"/>
        <v>279357.40000000002</v>
      </c>
    </row>
    <row r="107" spans="1:32" ht="15" customHeight="1" thickBot="1" x14ac:dyDescent="0.3">
      <c r="A107" s="168"/>
      <c r="B107" s="177"/>
      <c r="C107" s="33"/>
      <c r="D107" s="25"/>
      <c r="E107" s="177"/>
      <c r="F107" s="32" t="s">
        <v>40</v>
      </c>
      <c r="G107" s="32" t="s">
        <v>40</v>
      </c>
      <c r="H107" s="32" t="s">
        <v>40</v>
      </c>
      <c r="I107" s="32" t="s">
        <v>40</v>
      </c>
      <c r="J107" s="27"/>
      <c r="K107" s="26" t="s">
        <v>3</v>
      </c>
      <c r="L107" s="12"/>
      <c r="M107" s="32"/>
      <c r="N107" s="32"/>
      <c r="O107" s="32"/>
      <c r="P107" s="29">
        <f t="shared" si="20"/>
        <v>4</v>
      </c>
      <c r="Q107" s="15" t="str">
        <f t="shared" si="21"/>
        <v/>
      </c>
      <c r="R107" s="15" t="str">
        <f ca="1">IF(Q107="","",OFFSET('Все источники_ППГ'!B120,S107,0))</f>
        <v/>
      </c>
      <c r="S107">
        <f t="shared" si="22"/>
        <v>18</v>
      </c>
      <c r="T107" t="str">
        <f t="shared" ca="1" si="19"/>
        <v/>
      </c>
      <c r="U107" s="15" t="str">
        <f>IF(Y107="","",VLOOKUP(Y107,Роспись!$E$8:$G$2000,3,FALSE))</f>
        <v/>
      </c>
      <c r="W107" t="str">
        <f t="shared" si="23"/>
        <v/>
      </c>
      <c r="X107" t="str">
        <f t="shared" si="24"/>
        <v>местные бюджеты</v>
      </c>
      <c r="Y107" t="str">
        <f t="shared" si="25"/>
        <v/>
      </c>
      <c r="Z107" t="str">
        <f t="shared" si="26"/>
        <v/>
      </c>
      <c r="AA107">
        <f t="shared" si="27"/>
        <v>0</v>
      </c>
      <c r="AB107">
        <f t="shared" si="28"/>
        <v>0</v>
      </c>
      <c r="AC107">
        <f t="shared" si="29"/>
        <v>0</v>
      </c>
      <c r="AD107">
        <f t="shared" si="30"/>
        <v>0</v>
      </c>
      <c r="AF107">
        <f t="shared" si="32"/>
        <v>0</v>
      </c>
    </row>
    <row r="108" spans="1:32" ht="15" customHeight="1" thickBot="1" x14ac:dyDescent="0.3">
      <c r="A108" s="169"/>
      <c r="B108" s="178"/>
      <c r="C108" s="33"/>
      <c r="D108" s="26"/>
      <c r="E108" s="178"/>
      <c r="F108" s="32" t="s">
        <v>40</v>
      </c>
      <c r="G108" s="32" t="s">
        <v>40</v>
      </c>
      <c r="H108" s="32" t="s">
        <v>40</v>
      </c>
      <c r="I108" s="32" t="s">
        <v>40</v>
      </c>
      <c r="J108" s="27"/>
      <c r="K108" s="26" t="s">
        <v>6</v>
      </c>
      <c r="L108" s="12"/>
      <c r="M108" s="32"/>
      <c r="N108" s="32"/>
      <c r="O108" s="32"/>
      <c r="P108" s="29">
        <f t="shared" si="20"/>
        <v>5</v>
      </c>
      <c r="Q108" s="15" t="str">
        <f t="shared" si="21"/>
        <v/>
      </c>
      <c r="R108" s="15" t="str">
        <f ca="1">IF(Q108="","",OFFSET('Все источники_ППГ'!B121,S108,0))</f>
        <v/>
      </c>
      <c r="S108">
        <f t="shared" si="22"/>
        <v>18</v>
      </c>
      <c r="T108" t="str">
        <f t="shared" ca="1" si="19"/>
        <v/>
      </c>
      <c r="U108" s="15" t="str">
        <f>IF(Y108="","",VLOOKUP(Y108,Роспись!$E$8:$G$2000,3,FALSE))</f>
        <v/>
      </c>
      <c r="W108" t="str">
        <f t="shared" si="23"/>
        <v/>
      </c>
      <c r="X108" t="str">
        <f t="shared" si="24"/>
        <v>внебюджетные источники</v>
      </c>
      <c r="Y108" t="str">
        <f t="shared" si="25"/>
        <v/>
      </c>
      <c r="Z108" t="str">
        <f t="shared" si="26"/>
        <v/>
      </c>
      <c r="AA108">
        <f t="shared" si="27"/>
        <v>0</v>
      </c>
      <c r="AB108">
        <f t="shared" si="28"/>
        <v>0</v>
      </c>
      <c r="AC108">
        <f t="shared" si="29"/>
        <v>0</v>
      </c>
      <c r="AD108">
        <f t="shared" si="30"/>
        <v>0</v>
      </c>
      <c r="AF108">
        <f t="shared" si="32"/>
        <v>0</v>
      </c>
    </row>
    <row r="109" spans="1:32" ht="15" customHeight="1" thickBot="1" x14ac:dyDescent="0.3">
      <c r="A109" s="167" t="s">
        <v>167</v>
      </c>
      <c r="B109" s="176" t="s">
        <v>841</v>
      </c>
      <c r="C109" s="33"/>
      <c r="D109" s="24"/>
      <c r="E109" s="176" t="s">
        <v>315</v>
      </c>
      <c r="F109" s="32" t="s">
        <v>40</v>
      </c>
      <c r="G109" s="32" t="s">
        <v>40</v>
      </c>
      <c r="H109" s="32" t="s">
        <v>40</v>
      </c>
      <c r="I109" s="32" t="s">
        <v>40</v>
      </c>
      <c r="J109" s="27"/>
      <c r="K109" s="26" t="s">
        <v>1</v>
      </c>
      <c r="L109" s="12"/>
      <c r="M109" s="32">
        <v>25000</v>
      </c>
      <c r="N109" s="32">
        <v>25000</v>
      </c>
      <c r="O109" s="32">
        <v>275195.40000000002</v>
      </c>
      <c r="P109" s="29">
        <f t="shared" si="20"/>
        <v>1</v>
      </c>
      <c r="Q109" s="15" t="str">
        <f t="shared" si="21"/>
        <v>Строительство газовой автоматизированной блочно-модульной котельной с тепловыми сетями и сетями горячего водоснабжения по ул. Комсомола в г. Алатырь Чувашской Республики</v>
      </c>
      <c r="R109" s="15" t="str">
        <f ca="1">IF(Q109="","",OFFSET('Все источники_ППГ'!B122,S109,0))</f>
        <v>Строительство газовой автоматизированной блочно-модульной котельной с тепловыми сетями и сетями горячего водоснабжения по ул. Комсомола в г. Алатырь Чувашской Республики</v>
      </c>
      <c r="S109">
        <f t="shared" si="22"/>
        <v>19</v>
      </c>
      <c r="T109">
        <f t="shared" ca="1" si="19"/>
        <v>1</v>
      </c>
      <c r="U109" s="15" t="str">
        <f>IF(Y109="","",VLOOKUP(Y109,Роспись!$E$8:$G$2000,3,FALSE))</f>
        <v/>
      </c>
      <c r="W109">
        <f t="shared" si="23"/>
        <v>0</v>
      </c>
      <c r="X109" t="str">
        <f t="shared" si="24"/>
        <v>всего</v>
      </c>
      <c r="Y109" t="str">
        <f t="shared" si="25"/>
        <v/>
      </c>
      <c r="Z109" t="str">
        <f t="shared" si="26"/>
        <v/>
      </c>
      <c r="AA109">
        <f t="shared" si="27"/>
        <v>25000</v>
      </c>
      <c r="AB109">
        <f t="shared" si="28"/>
        <v>25000</v>
      </c>
      <c r="AC109">
        <f t="shared" si="29"/>
        <v>25000</v>
      </c>
      <c r="AD109">
        <f t="shared" si="30"/>
        <v>25000</v>
      </c>
      <c r="AF109">
        <f t="shared" si="32"/>
        <v>275195.40000000002</v>
      </c>
    </row>
    <row r="110" spans="1:32" ht="15" customHeight="1" thickBot="1" x14ac:dyDescent="0.3">
      <c r="A110" s="168"/>
      <c r="B110" s="177"/>
      <c r="C110" s="33"/>
      <c r="D110" s="25"/>
      <c r="E110" s="177"/>
      <c r="F110" s="32" t="s">
        <v>40</v>
      </c>
      <c r="G110" s="32" t="s">
        <v>40</v>
      </c>
      <c r="H110" s="32" t="s">
        <v>40</v>
      </c>
      <c r="I110" s="32" t="s">
        <v>40</v>
      </c>
      <c r="J110" s="27"/>
      <c r="K110" s="26" t="s">
        <v>2</v>
      </c>
      <c r="L110" s="12"/>
      <c r="M110" s="32"/>
      <c r="N110" s="32"/>
      <c r="O110" s="32"/>
      <c r="P110" s="29">
        <f t="shared" si="20"/>
        <v>2</v>
      </c>
      <c r="Q110" s="15" t="str">
        <f t="shared" si="21"/>
        <v/>
      </c>
      <c r="R110" s="15" t="str">
        <f ca="1">IF(Q110="","",OFFSET('Все источники_ППГ'!B123,S110,0))</f>
        <v/>
      </c>
      <c r="S110">
        <f t="shared" si="22"/>
        <v>19</v>
      </c>
      <c r="T110" t="str">
        <f t="shared" ca="1" si="19"/>
        <v/>
      </c>
      <c r="U110" s="15" t="str">
        <f>IF(Y110="","",VLOOKUP(Y110,Роспись!$E$8:$G$2000,3,FALSE))</f>
        <v/>
      </c>
      <c r="W110">
        <f t="shared" si="23"/>
        <v>2</v>
      </c>
      <c r="X110" t="str">
        <f t="shared" si="24"/>
        <v>федеральный бюджет</v>
      </c>
      <c r="Y110" t="str">
        <f t="shared" si="25"/>
        <v/>
      </c>
      <c r="Z110" t="str">
        <f t="shared" si="26"/>
        <v/>
      </c>
      <c r="AA110">
        <f t="shared" si="27"/>
        <v>0</v>
      </c>
      <c r="AB110">
        <f t="shared" si="28"/>
        <v>0</v>
      </c>
      <c r="AC110">
        <f t="shared" si="29"/>
        <v>0</v>
      </c>
      <c r="AD110">
        <f t="shared" si="30"/>
        <v>0</v>
      </c>
      <c r="AF110">
        <f t="shared" si="32"/>
        <v>0</v>
      </c>
    </row>
    <row r="111" spans="1:32" ht="15" customHeight="1" thickBot="1" x14ac:dyDescent="0.3">
      <c r="A111" s="168"/>
      <c r="B111" s="177"/>
      <c r="C111" s="33"/>
      <c r="D111" s="25"/>
      <c r="E111" s="177"/>
      <c r="F111" s="32">
        <v>832</v>
      </c>
      <c r="G111" s="32">
        <v>502</v>
      </c>
      <c r="H111" s="32" t="s">
        <v>860</v>
      </c>
      <c r="I111" s="32">
        <v>466</v>
      </c>
      <c r="J111" s="27"/>
      <c r="K111" s="26" t="s">
        <v>307</v>
      </c>
      <c r="L111" s="12"/>
      <c r="M111" s="32">
        <v>25000</v>
      </c>
      <c r="N111" s="32">
        <v>25000</v>
      </c>
      <c r="O111" s="32">
        <v>275195.40000000002</v>
      </c>
      <c r="P111" s="29">
        <f t="shared" si="20"/>
        <v>3</v>
      </c>
      <c r="Q111" s="15" t="str">
        <f t="shared" si="21"/>
        <v/>
      </c>
      <c r="R111" s="15" t="str">
        <f ca="1">IF(Q111="","",OFFSET('Все источники_ППГ'!B124,S111,0))</f>
        <v/>
      </c>
      <c r="S111">
        <f t="shared" si="22"/>
        <v>19</v>
      </c>
      <c r="T111" t="str">
        <f t="shared" ca="1" si="19"/>
        <v/>
      </c>
      <c r="U111" s="15" t="str">
        <f>IF(Y111="","",VLOOKUP(Y111,Роспись!$E$8:$G$2000,3,FALSE))</f>
        <v>Создание и модернизация блочно-модульных котельных, тепловых сетей и сетей горячего водоснабжения</v>
      </c>
      <c r="W111">
        <f t="shared" si="23"/>
        <v>1</v>
      </c>
      <c r="X111" t="str">
        <f t="shared" si="24"/>
        <v>республиканский бюджет Чувашской Республики</v>
      </c>
      <c r="Y111" t="str">
        <f t="shared" si="25"/>
        <v>11012067И</v>
      </c>
      <c r="Z111" t="str">
        <f t="shared" si="26"/>
        <v>A11012067И</v>
      </c>
      <c r="AA111">
        <f t="shared" si="27"/>
        <v>25000</v>
      </c>
      <c r="AB111">
        <f t="shared" si="28"/>
        <v>25000</v>
      </c>
      <c r="AC111">
        <f t="shared" si="29"/>
        <v>25000</v>
      </c>
      <c r="AD111">
        <f t="shared" si="30"/>
        <v>25000</v>
      </c>
      <c r="AF111">
        <f t="shared" si="32"/>
        <v>275195.40000000002</v>
      </c>
    </row>
    <row r="112" spans="1:32" ht="15" customHeight="1" thickBot="1" x14ac:dyDescent="0.3">
      <c r="A112" s="168"/>
      <c r="B112" s="177"/>
      <c r="C112" s="33"/>
      <c r="D112" s="25"/>
      <c r="E112" s="177"/>
      <c r="F112" s="32" t="s">
        <v>40</v>
      </c>
      <c r="G112" s="32" t="s">
        <v>40</v>
      </c>
      <c r="H112" s="32" t="s">
        <v>40</v>
      </c>
      <c r="I112" s="32" t="s">
        <v>40</v>
      </c>
      <c r="J112" s="27"/>
      <c r="K112" s="26" t="s">
        <v>3</v>
      </c>
      <c r="L112" s="12"/>
      <c r="M112" s="32"/>
      <c r="N112" s="32"/>
      <c r="O112" s="32"/>
      <c r="P112" s="29">
        <f t="shared" si="20"/>
        <v>4</v>
      </c>
      <c r="Q112" s="15" t="str">
        <f t="shared" si="21"/>
        <v/>
      </c>
      <c r="R112" s="15" t="str">
        <f ca="1">IF(Q112="","",OFFSET('Все источники_ППГ'!B125,S112,0))</f>
        <v/>
      </c>
      <c r="S112">
        <f t="shared" si="22"/>
        <v>19</v>
      </c>
      <c r="T112" t="str">
        <f t="shared" ca="1" si="19"/>
        <v/>
      </c>
      <c r="U112" s="15" t="str">
        <f>IF(Y112="","",VLOOKUP(Y112,Роспись!$E$8:$G$2000,3,FALSE))</f>
        <v/>
      </c>
      <c r="W112" t="str">
        <f t="shared" si="23"/>
        <v/>
      </c>
      <c r="X112" t="str">
        <f t="shared" si="24"/>
        <v>местные бюджеты</v>
      </c>
      <c r="Y112" t="str">
        <f t="shared" si="25"/>
        <v/>
      </c>
      <c r="Z112" t="str">
        <f t="shared" si="26"/>
        <v/>
      </c>
      <c r="AA112">
        <f t="shared" si="27"/>
        <v>0</v>
      </c>
      <c r="AB112">
        <f t="shared" si="28"/>
        <v>0</v>
      </c>
      <c r="AC112">
        <f t="shared" si="29"/>
        <v>0</v>
      </c>
      <c r="AD112">
        <f t="shared" si="30"/>
        <v>0</v>
      </c>
      <c r="AE112">
        <f t="shared" si="31"/>
        <v>0</v>
      </c>
      <c r="AF112">
        <f t="shared" si="32"/>
        <v>0</v>
      </c>
    </row>
    <row r="113" spans="1:32" ht="15" customHeight="1" thickBot="1" x14ac:dyDescent="0.3">
      <c r="A113" s="169"/>
      <c r="B113" s="178"/>
      <c r="C113" s="33"/>
      <c r="D113" s="26"/>
      <c r="E113" s="178"/>
      <c r="F113" s="32" t="s">
        <v>40</v>
      </c>
      <c r="G113" s="32" t="s">
        <v>40</v>
      </c>
      <c r="H113" s="32" t="s">
        <v>40</v>
      </c>
      <c r="I113" s="32" t="s">
        <v>40</v>
      </c>
      <c r="J113" s="27"/>
      <c r="K113" s="26" t="s">
        <v>6</v>
      </c>
      <c r="L113" s="12"/>
      <c r="M113" s="32"/>
      <c r="N113" s="32"/>
      <c r="O113" s="32"/>
      <c r="P113" s="29">
        <f t="shared" si="20"/>
        <v>5</v>
      </c>
      <c r="Q113" s="15" t="str">
        <f t="shared" si="21"/>
        <v/>
      </c>
      <c r="R113" s="15" t="str">
        <f ca="1">IF(Q113="","",OFFSET('Все источники_ППГ'!B126,S113,0))</f>
        <v/>
      </c>
      <c r="S113">
        <f t="shared" si="22"/>
        <v>19</v>
      </c>
      <c r="T113" t="str">
        <f t="shared" ca="1" si="19"/>
        <v/>
      </c>
      <c r="U113" s="15" t="str">
        <f>IF(Y113="","",VLOOKUP(Y113,Роспись!$E$8:$G$2000,3,FALSE))</f>
        <v/>
      </c>
      <c r="W113" t="str">
        <f t="shared" si="23"/>
        <v/>
      </c>
      <c r="X113" t="str">
        <f t="shared" si="24"/>
        <v>внебюджетные источники</v>
      </c>
      <c r="Y113" t="str">
        <f t="shared" si="25"/>
        <v/>
      </c>
      <c r="Z113" t="str">
        <f t="shared" si="26"/>
        <v/>
      </c>
      <c r="AA113">
        <f t="shared" si="27"/>
        <v>0</v>
      </c>
      <c r="AB113">
        <f t="shared" si="28"/>
        <v>0</v>
      </c>
      <c r="AC113">
        <f t="shared" si="29"/>
        <v>0</v>
      </c>
      <c r="AD113">
        <f>IF(W113=0,SUM(AD114:AD117),IF(Y113="",0,VLOOKUP(Y113,Роспись!$E$9:$R$2000,IF(W113=2,13,14),FALSE)/1000))</f>
        <v>0</v>
      </c>
      <c r="AE113">
        <f t="shared" si="31"/>
        <v>0</v>
      </c>
      <c r="AF113">
        <f t="shared" si="32"/>
        <v>0</v>
      </c>
    </row>
    <row r="114" spans="1:32" ht="15" customHeight="1" thickBot="1" x14ac:dyDescent="0.3">
      <c r="A114" s="167" t="s">
        <v>168</v>
      </c>
      <c r="B114" s="176" t="s">
        <v>842</v>
      </c>
      <c r="C114" s="33"/>
      <c r="D114" s="24"/>
      <c r="E114" s="176" t="s">
        <v>315</v>
      </c>
      <c r="F114" s="32" t="s">
        <v>40</v>
      </c>
      <c r="G114" s="32" t="s">
        <v>40</v>
      </c>
      <c r="H114" s="32" t="s">
        <v>40</v>
      </c>
      <c r="I114" s="32" t="s">
        <v>40</v>
      </c>
      <c r="J114" s="27"/>
      <c r="K114" s="26" t="s">
        <v>1</v>
      </c>
      <c r="L114" s="12"/>
      <c r="M114" s="32">
        <v>4800</v>
      </c>
      <c r="N114" s="32">
        <v>4800</v>
      </c>
      <c r="O114" s="32"/>
      <c r="P114" s="29">
        <f t="shared" si="20"/>
        <v>1</v>
      </c>
      <c r="Q114" s="15" t="str">
        <f t="shared" si="21"/>
        <v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Чкалова в г. Шумерля Чувашской Республики</v>
      </c>
      <c r="R114" s="15" t="str">
        <f ca="1">IF(Q114="","",OFFSET('Все источники_ППГ'!B127,S114,0))</f>
        <v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Чкалова в г. Шумерля Чувашской Республики</v>
      </c>
      <c r="S114">
        <f t="shared" si="22"/>
        <v>20</v>
      </c>
      <c r="T114">
        <f t="shared" ca="1" si="19"/>
        <v>1</v>
      </c>
      <c r="U114" s="15" t="str">
        <f>IF(Y114="","",VLOOKUP(Y114,Роспись!$E$8:$G$2000,3,FALSE))</f>
        <v/>
      </c>
      <c r="W114">
        <f t="shared" si="23"/>
        <v>0</v>
      </c>
      <c r="X114" t="str">
        <f t="shared" si="24"/>
        <v>всего</v>
      </c>
      <c r="Y114" t="str">
        <f t="shared" si="25"/>
        <v/>
      </c>
      <c r="Z114" t="str">
        <f t="shared" si="26"/>
        <v/>
      </c>
      <c r="AA114">
        <f t="shared" si="27"/>
        <v>4800</v>
      </c>
      <c r="AB114">
        <f t="shared" si="28"/>
        <v>4800</v>
      </c>
      <c r="AC114">
        <f t="shared" si="29"/>
        <v>4800</v>
      </c>
      <c r="AD114">
        <f>AC114</f>
        <v>4800</v>
      </c>
      <c r="AE114">
        <f t="shared" si="31"/>
        <v>4800</v>
      </c>
      <c r="AF114">
        <f t="shared" si="32"/>
        <v>0</v>
      </c>
    </row>
    <row r="115" spans="1:32" ht="15" customHeight="1" thickBot="1" x14ac:dyDescent="0.3">
      <c r="A115" s="168"/>
      <c r="B115" s="177"/>
      <c r="C115" s="33"/>
      <c r="D115" s="25"/>
      <c r="E115" s="177"/>
      <c r="F115" s="32" t="s">
        <v>40</v>
      </c>
      <c r="G115" s="32" t="s">
        <v>40</v>
      </c>
      <c r="H115" s="32" t="s">
        <v>40</v>
      </c>
      <c r="I115" s="32" t="s">
        <v>40</v>
      </c>
      <c r="J115" s="27"/>
      <c r="K115" s="26" t="s">
        <v>2</v>
      </c>
      <c r="L115" s="12"/>
      <c r="M115" s="32"/>
      <c r="N115" s="32"/>
      <c r="O115" s="32"/>
      <c r="P115" s="29">
        <f t="shared" si="20"/>
        <v>2</v>
      </c>
      <c r="Q115" s="15" t="str">
        <f t="shared" si="21"/>
        <v/>
      </c>
      <c r="R115" s="15" t="str">
        <f ca="1">IF(Q115="","",OFFSET('Все источники_ППГ'!B128,S115,0))</f>
        <v/>
      </c>
      <c r="S115">
        <f t="shared" si="22"/>
        <v>20</v>
      </c>
      <c r="T115" t="str">
        <f t="shared" ca="1" si="19"/>
        <v/>
      </c>
      <c r="U115" s="15" t="str">
        <f>IF(Y115="","",VLOOKUP(Y115,Роспись!$E$8:$G$2000,3,FALSE))</f>
        <v/>
      </c>
      <c r="W115">
        <f t="shared" si="23"/>
        <v>2</v>
      </c>
      <c r="X115" t="str">
        <f t="shared" si="24"/>
        <v>федеральный бюджет</v>
      </c>
      <c r="Y115" t="str">
        <f t="shared" si="25"/>
        <v/>
      </c>
      <c r="Z115" t="str">
        <f t="shared" si="26"/>
        <v/>
      </c>
      <c r="AA115">
        <f t="shared" si="27"/>
        <v>0</v>
      </c>
      <c r="AB115">
        <f t="shared" si="28"/>
        <v>0</v>
      </c>
      <c r="AC115">
        <f t="shared" si="29"/>
        <v>0</v>
      </c>
      <c r="AD115">
        <f>IF(W115=0,SUM(AD116:AD119),IF(Y115="",0,VLOOKUP(Y115,Роспись!$E$9:$R$2000,IF(W115=2,13,14),FALSE)/1000))</f>
        <v>0</v>
      </c>
      <c r="AE115">
        <f t="shared" si="31"/>
        <v>0</v>
      </c>
      <c r="AF115">
        <f t="shared" si="32"/>
        <v>0</v>
      </c>
    </row>
    <row r="116" spans="1:32" ht="15" customHeight="1" thickBot="1" x14ac:dyDescent="0.3">
      <c r="A116" s="168"/>
      <c r="B116" s="177"/>
      <c r="C116" s="33"/>
      <c r="D116" s="25"/>
      <c r="E116" s="177"/>
      <c r="F116" s="32">
        <v>832</v>
      </c>
      <c r="G116" s="32">
        <v>502</v>
      </c>
      <c r="H116" s="32" t="s">
        <v>334</v>
      </c>
      <c r="I116" s="32">
        <v>466</v>
      </c>
      <c r="J116" s="27"/>
      <c r="K116" s="26" t="s">
        <v>307</v>
      </c>
      <c r="L116" s="12"/>
      <c r="M116" s="32">
        <v>4800</v>
      </c>
      <c r="N116" s="32">
        <v>4800</v>
      </c>
      <c r="O116" s="32"/>
      <c r="P116" s="29">
        <f t="shared" si="20"/>
        <v>3</v>
      </c>
      <c r="Q116" s="15" t="str">
        <f t="shared" si="21"/>
        <v/>
      </c>
      <c r="R116" s="15" t="str">
        <f ca="1">IF(Q116="","",OFFSET('Все источники_ППГ'!B129,S116,0))</f>
        <v/>
      </c>
      <c r="S116">
        <f t="shared" si="22"/>
        <v>20</v>
      </c>
      <c r="T116" t="str">
        <f t="shared" ca="1" si="19"/>
        <v/>
      </c>
      <c r="U116" s="15" t="e">
        <f>IF(Y116="","",VLOOKUP(Y116,Роспись!$E$8:$G$2000,3,FALSE))</f>
        <v>#N/A</v>
      </c>
      <c r="W116">
        <f t="shared" si="23"/>
        <v>1</v>
      </c>
      <c r="X116" t="str">
        <f t="shared" si="24"/>
        <v>республиканский бюджет Чувашской Республики</v>
      </c>
      <c r="Y116" t="str">
        <f t="shared" si="25"/>
        <v>110117934</v>
      </c>
      <c r="Z116" t="str">
        <f t="shared" si="26"/>
        <v>A110117934</v>
      </c>
      <c r="AA116">
        <f t="shared" si="27"/>
        <v>4800</v>
      </c>
      <c r="AB116">
        <f t="shared" si="28"/>
        <v>4800</v>
      </c>
      <c r="AC116">
        <f t="shared" si="29"/>
        <v>4800</v>
      </c>
      <c r="AD116">
        <f>AC116</f>
        <v>4800</v>
      </c>
      <c r="AE116">
        <f t="shared" si="31"/>
        <v>4800</v>
      </c>
      <c r="AF116">
        <f t="shared" si="32"/>
        <v>0</v>
      </c>
    </row>
    <row r="117" spans="1:32" ht="15" customHeight="1" thickBot="1" x14ac:dyDescent="0.3">
      <c r="A117" s="168"/>
      <c r="B117" s="177"/>
      <c r="C117" s="33"/>
      <c r="D117" s="25"/>
      <c r="E117" s="177"/>
      <c r="F117" s="32" t="s">
        <v>40</v>
      </c>
      <c r="G117" s="32" t="s">
        <v>40</v>
      </c>
      <c r="H117" s="32" t="s">
        <v>40</v>
      </c>
      <c r="I117" s="32" t="s">
        <v>40</v>
      </c>
      <c r="J117" s="27"/>
      <c r="K117" s="26" t="s">
        <v>3</v>
      </c>
      <c r="L117" s="12"/>
      <c r="M117" s="32"/>
      <c r="N117" s="32"/>
      <c r="O117" s="32"/>
      <c r="P117" s="29">
        <f t="shared" si="20"/>
        <v>4</v>
      </c>
      <c r="Q117" s="15" t="str">
        <f t="shared" si="21"/>
        <v/>
      </c>
      <c r="R117" s="15" t="str">
        <f ca="1">IF(Q117="","",OFFSET('Все источники_ППГ'!B130,S117,0))</f>
        <v/>
      </c>
      <c r="S117">
        <f t="shared" si="22"/>
        <v>20</v>
      </c>
      <c r="T117" t="str">
        <f t="shared" ca="1" si="19"/>
        <v/>
      </c>
      <c r="U117" s="15" t="str">
        <f>IF(Y117="","",VLOOKUP(Y117,Роспись!$E$8:$G$2000,3,FALSE))</f>
        <v/>
      </c>
      <c r="W117" t="str">
        <f t="shared" si="23"/>
        <v/>
      </c>
      <c r="X117" t="str">
        <f t="shared" si="24"/>
        <v>местные бюджеты</v>
      </c>
      <c r="Y117" t="str">
        <f t="shared" si="25"/>
        <v/>
      </c>
      <c r="Z117" t="str">
        <f t="shared" si="26"/>
        <v/>
      </c>
      <c r="AA117">
        <f t="shared" si="27"/>
        <v>0</v>
      </c>
      <c r="AB117">
        <f t="shared" si="28"/>
        <v>0</v>
      </c>
      <c r="AC117">
        <f t="shared" si="29"/>
        <v>0</v>
      </c>
      <c r="AD117">
        <f>IF(W117=0,SUM(AD118:AD121),IF(Y117="",0,VLOOKUP(Y117,Роспись!$E$9:$R$2000,IF(W117=2,13,14),FALSE)/1000))</f>
        <v>0</v>
      </c>
      <c r="AE117">
        <f t="shared" si="31"/>
        <v>0</v>
      </c>
      <c r="AF117">
        <f t="shared" si="32"/>
        <v>0</v>
      </c>
    </row>
    <row r="118" spans="1:32" ht="15" customHeight="1" thickBot="1" x14ac:dyDescent="0.3">
      <c r="A118" s="169"/>
      <c r="B118" s="178"/>
      <c r="C118" s="33"/>
      <c r="D118" s="26"/>
      <c r="E118" s="178"/>
      <c r="F118" s="32" t="s">
        <v>40</v>
      </c>
      <c r="G118" s="32" t="s">
        <v>40</v>
      </c>
      <c r="H118" s="32" t="s">
        <v>40</v>
      </c>
      <c r="I118" s="32" t="s">
        <v>40</v>
      </c>
      <c r="J118" s="27"/>
      <c r="K118" s="26" t="s">
        <v>6</v>
      </c>
      <c r="L118" s="12"/>
      <c r="M118" s="32"/>
      <c r="N118" s="32"/>
      <c r="O118" s="32"/>
      <c r="P118" s="29">
        <f t="shared" si="20"/>
        <v>5</v>
      </c>
      <c r="Q118" s="15" t="str">
        <f t="shared" si="21"/>
        <v/>
      </c>
      <c r="R118" s="15" t="str">
        <f ca="1">IF(Q118="","",OFFSET('Все источники_ППГ'!B131,S118,0))</f>
        <v/>
      </c>
      <c r="S118">
        <f t="shared" si="22"/>
        <v>20</v>
      </c>
      <c r="T118" t="str">
        <f t="shared" ca="1" si="19"/>
        <v/>
      </c>
      <c r="U118" s="15" t="str">
        <f>IF(Y118="","",VLOOKUP(Y118,Роспись!$E$8:$G$2000,3,FALSE))</f>
        <v/>
      </c>
      <c r="W118" t="str">
        <f t="shared" si="23"/>
        <v/>
      </c>
      <c r="X118" t="str">
        <f t="shared" si="24"/>
        <v>внебюджетные источники</v>
      </c>
      <c r="Y118" t="str">
        <f t="shared" si="25"/>
        <v/>
      </c>
      <c r="Z118" t="str">
        <f t="shared" si="26"/>
        <v/>
      </c>
      <c r="AA118">
        <f t="shared" si="27"/>
        <v>0</v>
      </c>
      <c r="AB118">
        <f t="shared" si="28"/>
        <v>0</v>
      </c>
      <c r="AC118">
        <f t="shared" si="29"/>
        <v>0</v>
      </c>
      <c r="AD118">
        <f>IF(W118=0,SUM(AD119:AD122),IF(Y118="",0,VLOOKUP(Y118,Роспись!$E$9:$R$2000,IF(W118=2,13,14),FALSE)/1000))</f>
        <v>0</v>
      </c>
      <c r="AE118">
        <f t="shared" si="31"/>
        <v>0</v>
      </c>
      <c r="AF118">
        <f t="shared" si="32"/>
        <v>0</v>
      </c>
    </row>
    <row r="119" spans="1:32" ht="15" customHeight="1" thickBot="1" x14ac:dyDescent="0.3">
      <c r="A119" s="167" t="s">
        <v>335</v>
      </c>
      <c r="B119" s="176" t="s">
        <v>376</v>
      </c>
      <c r="C119" s="33"/>
      <c r="D119" s="24"/>
      <c r="E119" s="176" t="s">
        <v>315</v>
      </c>
      <c r="F119" s="32" t="s">
        <v>40</v>
      </c>
      <c r="G119" s="32" t="s">
        <v>40</v>
      </c>
      <c r="H119" s="32" t="s">
        <v>40</v>
      </c>
      <c r="I119" s="32" t="s">
        <v>40</v>
      </c>
      <c r="J119" s="27"/>
      <c r="K119" s="26" t="s">
        <v>1</v>
      </c>
      <c r="L119" s="12"/>
      <c r="M119" s="32">
        <v>4000</v>
      </c>
      <c r="N119" s="32">
        <v>4000</v>
      </c>
      <c r="O119" s="32"/>
      <c r="P119" s="29">
        <f t="shared" si="20"/>
        <v>1</v>
      </c>
      <c r="Q119" s="15" t="str">
        <f t="shared" si="21"/>
        <v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Черняховского в г. Шумерля Чувашской Республики</v>
      </c>
      <c r="R119" s="15" t="str">
        <f ca="1">IF(Q119="","",OFFSET('Все источники_ППГ'!B132,S119,0))</f>
        <v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Черняховского в г. Шумерля Чувашской Республики</v>
      </c>
      <c r="S119">
        <f t="shared" si="22"/>
        <v>21</v>
      </c>
      <c r="T119" t="str">
        <f t="shared" ca="1" si="19"/>
        <v/>
      </c>
      <c r="U119" s="15" t="str">
        <f>IF(Y119="","",VLOOKUP(Y119,Роспись!$E$8:$G$2000,3,FALSE))</f>
        <v/>
      </c>
      <c r="W119">
        <f t="shared" si="23"/>
        <v>0</v>
      </c>
      <c r="X119" t="str">
        <f t="shared" si="24"/>
        <v>всего</v>
      </c>
      <c r="Y119" t="str">
        <f t="shared" si="25"/>
        <v/>
      </c>
      <c r="Z119" t="str">
        <f t="shared" si="26"/>
        <v/>
      </c>
      <c r="AA119">
        <f t="shared" si="27"/>
        <v>4000</v>
      </c>
      <c r="AB119">
        <f t="shared" si="28"/>
        <v>4000</v>
      </c>
      <c r="AC119">
        <f t="shared" si="29"/>
        <v>4000</v>
      </c>
      <c r="AD119">
        <f>IF(W119=0,SUM(AD120:AD123),IF(Y119="",0,VLOOKUP(Y119,Роспись!$E$9:$R$2000,IF(W119=2,13,14),FALSE)/1000))</f>
        <v>4000</v>
      </c>
      <c r="AE119">
        <f t="shared" si="31"/>
        <v>4000</v>
      </c>
      <c r="AF119">
        <f t="shared" si="32"/>
        <v>0</v>
      </c>
    </row>
    <row r="120" spans="1:32" ht="15" customHeight="1" thickBot="1" x14ac:dyDescent="0.3">
      <c r="A120" s="168"/>
      <c r="B120" s="177"/>
      <c r="C120" s="33"/>
      <c r="D120" s="25"/>
      <c r="E120" s="177"/>
      <c r="F120" s="32" t="s">
        <v>40</v>
      </c>
      <c r="G120" s="32" t="s">
        <v>40</v>
      </c>
      <c r="H120" s="32" t="s">
        <v>40</v>
      </c>
      <c r="I120" s="32" t="s">
        <v>40</v>
      </c>
      <c r="J120" s="27"/>
      <c r="K120" s="26" t="s">
        <v>2</v>
      </c>
      <c r="L120" s="12"/>
      <c r="M120" s="32"/>
      <c r="N120" s="32"/>
      <c r="O120" s="32"/>
      <c r="P120" s="29">
        <f t="shared" si="20"/>
        <v>2</v>
      </c>
      <c r="Q120" s="15" t="str">
        <f t="shared" si="21"/>
        <v/>
      </c>
      <c r="R120" s="15" t="str">
        <f ca="1">IF(Q120="","",OFFSET('Все источники_ППГ'!B133,S120,0))</f>
        <v/>
      </c>
      <c r="S120">
        <f t="shared" si="22"/>
        <v>21</v>
      </c>
      <c r="T120" t="str">
        <f t="shared" ca="1" si="19"/>
        <v/>
      </c>
      <c r="U120" s="15" t="str">
        <f>IF(Y120="","",VLOOKUP(Y120,Роспись!$E$8:$G$2000,3,FALSE))</f>
        <v/>
      </c>
      <c r="W120">
        <f t="shared" si="23"/>
        <v>2</v>
      </c>
      <c r="X120" t="str">
        <f t="shared" si="24"/>
        <v>федеральный бюджет</v>
      </c>
      <c r="Y120" t="str">
        <f t="shared" si="25"/>
        <v/>
      </c>
      <c r="Z120" t="str">
        <f t="shared" si="26"/>
        <v/>
      </c>
      <c r="AA120">
        <f t="shared" si="27"/>
        <v>0</v>
      </c>
      <c r="AB120">
        <f t="shared" si="28"/>
        <v>0</v>
      </c>
      <c r="AC120">
        <f t="shared" si="29"/>
        <v>0</v>
      </c>
      <c r="AD120">
        <f>IF(W120=0,SUM(AD121:AD124),IF(Y120="",0,VLOOKUP(Y120,Роспись!$E$9:$R$2000,IF(W120=2,13,14),FALSE)/1000))</f>
        <v>0</v>
      </c>
      <c r="AE120">
        <f t="shared" si="31"/>
        <v>0</v>
      </c>
      <c r="AF120">
        <f t="shared" si="32"/>
        <v>0</v>
      </c>
    </row>
    <row r="121" spans="1:32" ht="15" customHeight="1" thickBot="1" x14ac:dyDescent="0.3">
      <c r="A121" s="168"/>
      <c r="B121" s="177"/>
      <c r="C121" s="33"/>
      <c r="D121" s="25"/>
      <c r="E121" s="177"/>
      <c r="F121" s="32">
        <v>832</v>
      </c>
      <c r="G121" s="32">
        <v>502</v>
      </c>
      <c r="H121" s="32" t="s">
        <v>336</v>
      </c>
      <c r="I121" s="32">
        <v>466</v>
      </c>
      <c r="J121" s="27"/>
      <c r="K121" s="26" t="s">
        <v>307</v>
      </c>
      <c r="L121" s="12"/>
      <c r="M121" s="32">
        <v>4000</v>
      </c>
      <c r="N121" s="32">
        <v>4000</v>
      </c>
      <c r="O121" s="32"/>
      <c r="P121" s="29">
        <f t="shared" si="20"/>
        <v>3</v>
      </c>
      <c r="Q121" s="15" t="str">
        <f t="shared" si="21"/>
        <v/>
      </c>
      <c r="R121" s="15" t="str">
        <f ca="1">IF(Q121="","",OFFSET('Все источники_ППГ'!B134,S121,0))</f>
        <v/>
      </c>
      <c r="S121">
        <f t="shared" si="22"/>
        <v>21</v>
      </c>
      <c r="T121" t="str">
        <f t="shared" ca="1" si="19"/>
        <v/>
      </c>
      <c r="U121" s="15" t="e">
        <f>IF(Y121="","",VLOOKUP(Y121,Роспись!$E$8:$G$2000,3,FALSE))</f>
        <v>#N/A</v>
      </c>
      <c r="W121">
        <f t="shared" si="23"/>
        <v>1</v>
      </c>
      <c r="X121" t="str">
        <f t="shared" si="24"/>
        <v>республиканский бюджет Чувашской Республики</v>
      </c>
      <c r="Y121" t="str">
        <f t="shared" si="25"/>
        <v>110117935</v>
      </c>
      <c r="Z121" t="str">
        <f t="shared" si="26"/>
        <v>A110117935</v>
      </c>
      <c r="AA121">
        <f t="shared" si="27"/>
        <v>4000</v>
      </c>
      <c r="AB121">
        <f t="shared" si="28"/>
        <v>4000</v>
      </c>
      <c r="AC121">
        <f t="shared" si="29"/>
        <v>4000</v>
      </c>
      <c r="AD121">
        <f>AC121</f>
        <v>4000</v>
      </c>
      <c r="AE121">
        <f t="shared" ref="AE121" si="33">AD121</f>
        <v>4000</v>
      </c>
      <c r="AF121">
        <f t="shared" si="32"/>
        <v>0</v>
      </c>
    </row>
    <row r="122" spans="1:32" ht="15" customHeight="1" thickBot="1" x14ac:dyDescent="0.3">
      <c r="A122" s="168"/>
      <c r="B122" s="177"/>
      <c r="C122" s="33"/>
      <c r="D122" s="25"/>
      <c r="E122" s="177"/>
      <c r="F122" s="32" t="s">
        <v>40</v>
      </c>
      <c r="G122" s="32" t="s">
        <v>40</v>
      </c>
      <c r="H122" s="32" t="s">
        <v>40</v>
      </c>
      <c r="I122" s="32" t="s">
        <v>40</v>
      </c>
      <c r="J122" s="27"/>
      <c r="K122" s="26" t="s">
        <v>3</v>
      </c>
      <c r="L122" s="12"/>
      <c r="M122" s="32"/>
      <c r="N122" s="32"/>
      <c r="O122" s="32"/>
      <c r="P122" s="39">
        <f t="shared" ref="P122:P185" si="34">IF(B122="",P121+1,1)</f>
        <v>4</v>
      </c>
      <c r="Q122" s="15" t="str">
        <f t="shared" ref="Q122:Q185" si="35">IF(B122="","",B122)</f>
        <v/>
      </c>
      <c r="R122" s="15" t="str">
        <f ca="1">IF(Q122="","",OFFSET('Все источники_ППГ'!B135,S122,0))</f>
        <v/>
      </c>
      <c r="S122">
        <f t="shared" ref="S122:S185" si="36">IF(Q122="",S121,S121+1)</f>
        <v>21</v>
      </c>
      <c r="T122" t="str">
        <f t="shared" ca="1" si="19"/>
        <v/>
      </c>
      <c r="U122" s="15" t="str">
        <f>IF(Y122="","",VLOOKUP(Y122,Роспись!$E$8:$G$2000,3,FALSE))</f>
        <v/>
      </c>
      <c r="W122" t="str">
        <f t="shared" ref="W122:W185" si="37">IF(ISERROR(SEARCH("федерал",X122,1)),IF(ISERROR(SEARCH("республ",X122,1)),IF(ISERROR(SEARCH("всег",X122,1)),"",0),1),2)</f>
        <v/>
      </c>
      <c r="X122" t="str">
        <f t="shared" ref="X122:X185" si="38">K122</f>
        <v>местные бюджеты</v>
      </c>
      <c r="Y122" t="str">
        <f t="shared" ref="Y122:Y185" si="39">IF(Z122="","",MID(Z122,2,666))</f>
        <v/>
      </c>
      <c r="Z122" t="str">
        <f t="shared" ref="Z122:Z185" si="40">IF(LEN(H122)&lt;3,"",H122)</f>
        <v/>
      </c>
      <c r="AA122">
        <f t="shared" ref="AA122:AA185" si="41">M122</f>
        <v>0</v>
      </c>
      <c r="AB122">
        <f t="shared" ref="AB122:AB185" si="42">N122</f>
        <v>0</v>
      </c>
      <c r="AC122">
        <f t="shared" si="29"/>
        <v>0</v>
      </c>
      <c r="AD122">
        <f>IF(W122=0,SUM(AD123:AD126),IF(Y122="",0,VLOOKUP(Y122,Роспись!$E$9:$R$2000,IF(W122=2,13,14),FALSE)/1000))</f>
        <v>0</v>
      </c>
      <c r="AE122">
        <f t="shared" ref="AE122:AE156" si="43">AD122</f>
        <v>0</v>
      </c>
      <c r="AF122">
        <f t="shared" ref="AF122:AF185" si="44">O122</f>
        <v>0</v>
      </c>
    </row>
    <row r="123" spans="1:32" ht="15" customHeight="1" thickBot="1" x14ac:dyDescent="0.3">
      <c r="A123" s="169"/>
      <c r="B123" s="178"/>
      <c r="C123" s="33"/>
      <c r="D123" s="26"/>
      <c r="E123" s="178"/>
      <c r="F123" s="32" t="s">
        <v>40</v>
      </c>
      <c r="G123" s="32" t="s">
        <v>40</v>
      </c>
      <c r="H123" s="32" t="s">
        <v>40</v>
      </c>
      <c r="I123" s="32" t="s">
        <v>40</v>
      </c>
      <c r="J123" s="27"/>
      <c r="K123" s="26" t="s">
        <v>6</v>
      </c>
      <c r="L123" s="12"/>
      <c r="M123" s="32"/>
      <c r="N123" s="32"/>
      <c r="O123" s="32"/>
      <c r="P123" s="39">
        <f t="shared" si="34"/>
        <v>5</v>
      </c>
      <c r="Q123" s="15" t="str">
        <f t="shared" si="35"/>
        <v/>
      </c>
      <c r="R123" s="15" t="str">
        <f ca="1">IF(Q123="","",OFFSET('Все источники_ППГ'!B136,S123,0))</f>
        <v/>
      </c>
      <c r="S123">
        <f t="shared" si="36"/>
        <v>21</v>
      </c>
      <c r="T123" t="str">
        <f t="shared" ca="1" si="19"/>
        <v/>
      </c>
      <c r="U123" s="15" t="str">
        <f>IF(Y123="","",VLOOKUP(Y123,Роспись!$E$8:$G$2000,3,FALSE))</f>
        <v/>
      </c>
      <c r="W123" t="str">
        <f t="shared" si="37"/>
        <v/>
      </c>
      <c r="X123" t="str">
        <f t="shared" si="38"/>
        <v>внебюджетные источники</v>
      </c>
      <c r="Y123" t="str">
        <f t="shared" si="39"/>
        <v/>
      </c>
      <c r="Z123" t="str">
        <f t="shared" si="40"/>
        <v/>
      </c>
      <c r="AA123">
        <f t="shared" si="41"/>
        <v>0</v>
      </c>
      <c r="AB123">
        <f t="shared" si="42"/>
        <v>0</v>
      </c>
      <c r="AC123">
        <f t="shared" si="29"/>
        <v>0</v>
      </c>
      <c r="AD123">
        <f>IF(W123=0,SUM(AD124:AD127),IF(Y123="",0,VLOOKUP(Y123,Роспись!$E$9:$R$2000,IF(W123=2,13,14),FALSE)/1000))</f>
        <v>0</v>
      </c>
      <c r="AE123">
        <f t="shared" si="43"/>
        <v>0</v>
      </c>
      <c r="AF123">
        <f t="shared" si="44"/>
        <v>0</v>
      </c>
    </row>
    <row r="124" spans="1:32" ht="15" customHeight="1" thickBot="1" x14ac:dyDescent="0.3">
      <c r="A124" s="167" t="s">
        <v>170</v>
      </c>
      <c r="B124" s="176" t="s">
        <v>843</v>
      </c>
      <c r="C124" s="33"/>
      <c r="D124" s="24"/>
      <c r="E124" s="176" t="s">
        <v>315</v>
      </c>
      <c r="F124" s="32" t="s">
        <v>40</v>
      </c>
      <c r="G124" s="32" t="s">
        <v>40</v>
      </c>
      <c r="H124" s="32" t="s">
        <v>40</v>
      </c>
      <c r="I124" s="32" t="s">
        <v>40</v>
      </c>
      <c r="J124" s="27"/>
      <c r="K124" s="26" t="s">
        <v>1</v>
      </c>
      <c r="L124" s="12"/>
      <c r="M124" s="32">
        <v>4500</v>
      </c>
      <c r="N124" s="32">
        <v>4500</v>
      </c>
      <c r="O124" s="32"/>
      <c r="P124" s="39">
        <f t="shared" si="34"/>
        <v>1</v>
      </c>
      <c r="Q124" s="15" t="str">
        <f t="shared" si="35"/>
        <v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Котовского в г. Шумерля Чувашской Республики</v>
      </c>
      <c r="R124" s="15" t="str">
        <f ca="1">IF(Q124="","",OFFSET('Все источники_ППГ'!B137,S124,0))</f>
        <v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Котовского в г. Шумерля Чувашской Республики</v>
      </c>
      <c r="S124">
        <f t="shared" si="36"/>
        <v>22</v>
      </c>
      <c r="T124">
        <f t="shared" ca="1" si="19"/>
        <v>1</v>
      </c>
      <c r="U124" s="15" t="str">
        <f>IF(Y124="","",VLOOKUP(Y124,Роспись!$E$8:$G$2000,3,FALSE))</f>
        <v/>
      </c>
      <c r="W124">
        <f t="shared" si="37"/>
        <v>0</v>
      </c>
      <c r="X124" t="str">
        <f t="shared" si="38"/>
        <v>всего</v>
      </c>
      <c r="Y124" t="str">
        <f t="shared" si="39"/>
        <v/>
      </c>
      <c r="Z124" t="str">
        <f t="shared" si="40"/>
        <v/>
      </c>
      <c r="AA124">
        <f t="shared" si="41"/>
        <v>4500</v>
      </c>
      <c r="AB124">
        <f t="shared" si="42"/>
        <v>4500</v>
      </c>
      <c r="AC124">
        <f t="shared" si="29"/>
        <v>4500</v>
      </c>
      <c r="AD124">
        <f>IF(W124=0,SUM(AD125:AD128),IF(Y124="",0,VLOOKUP(Y124,Роспись!$E$9:$R$2000,IF(W124=2,13,14),FALSE)/1000))</f>
        <v>4500</v>
      </c>
      <c r="AE124">
        <f t="shared" si="43"/>
        <v>4500</v>
      </c>
      <c r="AF124">
        <f t="shared" si="44"/>
        <v>0</v>
      </c>
    </row>
    <row r="125" spans="1:32" ht="15" customHeight="1" thickBot="1" x14ac:dyDescent="0.3">
      <c r="A125" s="168"/>
      <c r="B125" s="177"/>
      <c r="C125" s="33"/>
      <c r="D125" s="25"/>
      <c r="E125" s="177"/>
      <c r="F125" s="32" t="s">
        <v>40</v>
      </c>
      <c r="G125" s="32" t="s">
        <v>40</v>
      </c>
      <c r="H125" s="32" t="s">
        <v>40</v>
      </c>
      <c r="I125" s="32" t="s">
        <v>40</v>
      </c>
      <c r="J125" s="27"/>
      <c r="K125" s="26" t="s">
        <v>2</v>
      </c>
      <c r="L125" s="12"/>
      <c r="M125" s="32"/>
      <c r="N125" s="32"/>
      <c r="O125" s="32"/>
      <c r="P125" s="39">
        <f t="shared" si="34"/>
        <v>2</v>
      </c>
      <c r="Q125" s="15" t="str">
        <f t="shared" si="35"/>
        <v/>
      </c>
      <c r="R125" s="15" t="str">
        <f ca="1">IF(Q125="","",OFFSET('Все источники_ППГ'!B138,S125,0))</f>
        <v/>
      </c>
      <c r="S125">
        <f t="shared" si="36"/>
        <v>22</v>
      </c>
      <c r="T125" t="str">
        <f t="shared" ca="1" si="19"/>
        <v/>
      </c>
      <c r="U125" s="15" t="str">
        <f>IF(Y125="","",VLOOKUP(Y125,Роспись!$E$8:$G$2000,3,FALSE))</f>
        <v/>
      </c>
      <c r="W125">
        <f t="shared" si="37"/>
        <v>2</v>
      </c>
      <c r="X125" t="str">
        <f t="shared" si="38"/>
        <v>федеральный бюджет</v>
      </c>
      <c r="Y125" t="str">
        <f t="shared" si="39"/>
        <v/>
      </c>
      <c r="Z125" t="str">
        <f t="shared" si="40"/>
        <v/>
      </c>
      <c r="AA125">
        <f t="shared" si="41"/>
        <v>0</v>
      </c>
      <c r="AB125">
        <f t="shared" si="42"/>
        <v>0</v>
      </c>
      <c r="AC125">
        <f t="shared" si="29"/>
        <v>0</v>
      </c>
      <c r="AD125">
        <f>IF(W125=0,SUM(AD126:AD129),IF(Y125="",0,VLOOKUP(Y125,Роспись!$E$9:$R$2000,IF(W125=2,13,14),FALSE)/1000))</f>
        <v>0</v>
      </c>
      <c r="AE125">
        <f t="shared" si="43"/>
        <v>0</v>
      </c>
      <c r="AF125">
        <f t="shared" si="44"/>
        <v>0</v>
      </c>
    </row>
    <row r="126" spans="1:32" ht="15" customHeight="1" thickBot="1" x14ac:dyDescent="0.3">
      <c r="A126" s="168"/>
      <c r="B126" s="177"/>
      <c r="C126" s="33"/>
      <c r="D126" s="25"/>
      <c r="E126" s="177"/>
      <c r="F126" s="32">
        <v>832</v>
      </c>
      <c r="G126" s="32">
        <v>502</v>
      </c>
      <c r="H126" s="32" t="s">
        <v>337</v>
      </c>
      <c r="I126" s="32">
        <v>466</v>
      </c>
      <c r="J126" s="27"/>
      <c r="K126" s="26" t="s">
        <v>307</v>
      </c>
      <c r="L126" s="12"/>
      <c r="M126" s="32">
        <v>4500</v>
      </c>
      <c r="N126" s="32">
        <v>4500</v>
      </c>
      <c r="O126" s="32"/>
      <c r="P126" s="39">
        <f t="shared" si="34"/>
        <v>3</v>
      </c>
      <c r="Q126" s="15" t="str">
        <f t="shared" si="35"/>
        <v/>
      </c>
      <c r="R126" s="15" t="str">
        <f ca="1">IF(Q126="","",OFFSET('Все источники_ППГ'!B139,S126,0))</f>
        <v/>
      </c>
      <c r="S126">
        <f t="shared" si="36"/>
        <v>22</v>
      </c>
      <c r="T126" t="str">
        <f t="shared" ca="1" si="19"/>
        <v/>
      </c>
      <c r="U126" s="15" t="e">
        <f>IF(Y126="","",VLOOKUP(Y126,Роспись!$E$8:$G$2000,3,FALSE))</f>
        <v>#N/A</v>
      </c>
      <c r="W126">
        <f t="shared" si="37"/>
        <v>1</v>
      </c>
      <c r="X126" t="str">
        <f t="shared" si="38"/>
        <v>республиканский бюджет Чувашской Республики</v>
      </c>
      <c r="Y126" t="str">
        <f t="shared" si="39"/>
        <v>110117936</v>
      </c>
      <c r="Z126" t="str">
        <f t="shared" si="40"/>
        <v>A110117936</v>
      </c>
      <c r="AA126">
        <f t="shared" si="41"/>
        <v>4500</v>
      </c>
      <c r="AB126">
        <f t="shared" si="42"/>
        <v>4500</v>
      </c>
      <c r="AC126">
        <f t="shared" si="29"/>
        <v>4500</v>
      </c>
      <c r="AD126">
        <f>AC126</f>
        <v>4500</v>
      </c>
      <c r="AE126">
        <f t="shared" si="43"/>
        <v>4500</v>
      </c>
      <c r="AF126">
        <f t="shared" si="44"/>
        <v>0</v>
      </c>
    </row>
    <row r="127" spans="1:32" ht="15" customHeight="1" thickBot="1" x14ac:dyDescent="0.3">
      <c r="A127" s="168"/>
      <c r="B127" s="177"/>
      <c r="C127" s="33"/>
      <c r="D127" s="25"/>
      <c r="E127" s="177"/>
      <c r="F127" s="32" t="s">
        <v>40</v>
      </c>
      <c r="G127" s="32" t="s">
        <v>40</v>
      </c>
      <c r="H127" s="32" t="s">
        <v>40</v>
      </c>
      <c r="I127" s="32" t="s">
        <v>40</v>
      </c>
      <c r="J127" s="27"/>
      <c r="K127" s="26" t="s">
        <v>3</v>
      </c>
      <c r="L127" s="12"/>
      <c r="M127" s="32"/>
      <c r="N127" s="32"/>
      <c r="O127" s="32"/>
      <c r="P127" s="39">
        <f t="shared" si="34"/>
        <v>4</v>
      </c>
      <c r="Q127" s="15" t="str">
        <f t="shared" si="35"/>
        <v/>
      </c>
      <c r="R127" s="15" t="str">
        <f ca="1">IF(Q127="","",OFFSET('Все источники_ППГ'!B140,S127,0))</f>
        <v/>
      </c>
      <c r="S127">
        <f t="shared" si="36"/>
        <v>22</v>
      </c>
      <c r="T127" t="str">
        <f t="shared" ca="1" si="19"/>
        <v/>
      </c>
      <c r="U127" s="15" t="str">
        <f>IF(Y127="","",VLOOKUP(Y127,Роспись!$E$8:$G$2000,3,FALSE))</f>
        <v/>
      </c>
      <c r="W127" t="str">
        <f t="shared" si="37"/>
        <v/>
      </c>
      <c r="X127" t="str">
        <f t="shared" si="38"/>
        <v>местные бюджеты</v>
      </c>
      <c r="Y127" t="str">
        <f t="shared" si="39"/>
        <v/>
      </c>
      <c r="Z127" t="str">
        <f t="shared" si="40"/>
        <v/>
      </c>
      <c r="AA127">
        <f t="shared" si="41"/>
        <v>0</v>
      </c>
      <c r="AB127">
        <f t="shared" si="42"/>
        <v>0</v>
      </c>
      <c r="AC127">
        <f t="shared" si="29"/>
        <v>0</v>
      </c>
      <c r="AD127">
        <f>IF(W127=0,SUM(AD128:AD131),IF(Y127="",0,VLOOKUP(Y127,Роспись!$E$9:$R$2000,IF(W127=2,13,14),FALSE)/1000))</f>
        <v>0</v>
      </c>
      <c r="AE127">
        <f t="shared" si="43"/>
        <v>0</v>
      </c>
      <c r="AF127">
        <f t="shared" si="44"/>
        <v>0</v>
      </c>
    </row>
    <row r="128" spans="1:32" ht="15" customHeight="1" thickBot="1" x14ac:dyDescent="0.3">
      <c r="A128" s="169"/>
      <c r="B128" s="178"/>
      <c r="C128" s="33"/>
      <c r="D128" s="26"/>
      <c r="E128" s="178"/>
      <c r="F128" s="32" t="s">
        <v>40</v>
      </c>
      <c r="G128" s="32" t="s">
        <v>40</v>
      </c>
      <c r="H128" s="32" t="s">
        <v>40</v>
      </c>
      <c r="I128" s="32" t="s">
        <v>40</v>
      </c>
      <c r="J128" s="27"/>
      <c r="K128" s="26" t="s">
        <v>6</v>
      </c>
      <c r="L128" s="12"/>
      <c r="M128" s="32"/>
      <c r="N128" s="32"/>
      <c r="O128" s="32"/>
      <c r="P128" s="39">
        <f t="shared" si="34"/>
        <v>5</v>
      </c>
      <c r="Q128" s="15" t="str">
        <f t="shared" si="35"/>
        <v/>
      </c>
      <c r="R128" s="15" t="str">
        <f ca="1">IF(Q128="","",OFFSET('Все источники_ППГ'!B141,S128,0))</f>
        <v/>
      </c>
      <c r="S128">
        <f t="shared" si="36"/>
        <v>22</v>
      </c>
      <c r="T128" t="str">
        <f t="shared" ca="1" si="19"/>
        <v/>
      </c>
      <c r="U128" s="15" t="str">
        <f>IF(Y128="","",VLOOKUP(Y128,Роспись!$E$8:$G$2000,3,FALSE))</f>
        <v/>
      </c>
      <c r="W128" t="str">
        <f t="shared" si="37"/>
        <v/>
      </c>
      <c r="X128" t="str">
        <f t="shared" si="38"/>
        <v>внебюджетные источники</v>
      </c>
      <c r="Y128" t="str">
        <f t="shared" si="39"/>
        <v/>
      </c>
      <c r="Z128" t="str">
        <f t="shared" si="40"/>
        <v/>
      </c>
      <c r="AA128">
        <f t="shared" si="41"/>
        <v>0</v>
      </c>
      <c r="AB128">
        <f t="shared" si="42"/>
        <v>0</v>
      </c>
      <c r="AC128">
        <f t="shared" si="29"/>
        <v>0</v>
      </c>
      <c r="AD128">
        <f>IF(W128=0,SUM(AD129:AD132),IF(Y128="",0,VLOOKUP(Y128,Роспись!$E$9:$R$2000,IF(W128=2,13,14),FALSE)/1000))</f>
        <v>0</v>
      </c>
      <c r="AE128">
        <f t="shared" si="43"/>
        <v>0</v>
      </c>
      <c r="AF128">
        <f t="shared" si="44"/>
        <v>0</v>
      </c>
    </row>
    <row r="129" spans="1:32" ht="15" customHeight="1" thickBot="1" x14ac:dyDescent="0.3">
      <c r="A129" s="167" t="s">
        <v>338</v>
      </c>
      <c r="B129" s="176" t="s">
        <v>844</v>
      </c>
      <c r="C129" s="33"/>
      <c r="D129" s="24"/>
      <c r="E129" s="176" t="s">
        <v>315</v>
      </c>
      <c r="F129" s="32" t="s">
        <v>40</v>
      </c>
      <c r="G129" s="32" t="s">
        <v>40</v>
      </c>
      <c r="H129" s="32" t="s">
        <v>40</v>
      </c>
      <c r="I129" s="32" t="s">
        <v>40</v>
      </c>
      <c r="J129" s="27"/>
      <c r="K129" s="26" t="s">
        <v>1</v>
      </c>
      <c r="L129" s="12"/>
      <c r="M129" s="32">
        <v>4900</v>
      </c>
      <c r="N129" s="32">
        <v>4900</v>
      </c>
      <c r="O129" s="32"/>
      <c r="P129" s="39">
        <f t="shared" si="34"/>
        <v>1</v>
      </c>
      <c r="Q129" s="15" t="str">
        <f t="shared" si="35"/>
        <v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МОПРа в г. Шумерля Чувашской Республики</v>
      </c>
      <c r="R129" s="15" t="str">
        <f ca="1">IF(Q129="","",OFFSET('Все источники_ППГ'!B142,S129,0))</f>
        <v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МОПРа в г. Шумерля Чувашской Республики</v>
      </c>
      <c r="S129">
        <f t="shared" si="36"/>
        <v>23</v>
      </c>
      <c r="T129">
        <f t="shared" ca="1" si="19"/>
        <v>1</v>
      </c>
      <c r="U129" s="15" t="str">
        <f>IF(Y129="","",VLOOKUP(Y129,Роспись!$E$8:$G$2000,3,FALSE))</f>
        <v/>
      </c>
      <c r="W129">
        <f t="shared" si="37"/>
        <v>0</v>
      </c>
      <c r="X129" t="str">
        <f t="shared" si="38"/>
        <v>всего</v>
      </c>
      <c r="Y129" t="str">
        <f t="shared" si="39"/>
        <v/>
      </c>
      <c r="Z129" t="str">
        <f t="shared" si="40"/>
        <v/>
      </c>
      <c r="AA129">
        <f t="shared" si="41"/>
        <v>4900</v>
      </c>
      <c r="AB129">
        <f t="shared" si="42"/>
        <v>4900</v>
      </c>
      <c r="AC129">
        <f t="shared" si="29"/>
        <v>4900</v>
      </c>
      <c r="AD129">
        <f>IF(W129=0,SUM(AD130:AD133),IF(Y129="",0,VLOOKUP(Y129,Роспись!$E$9:$R$2000,IF(W129=2,13,14),FALSE)/1000))</f>
        <v>4900</v>
      </c>
      <c r="AE129">
        <f t="shared" si="43"/>
        <v>4900</v>
      </c>
      <c r="AF129">
        <f t="shared" si="44"/>
        <v>0</v>
      </c>
    </row>
    <row r="130" spans="1:32" ht="15" customHeight="1" thickBot="1" x14ac:dyDescent="0.3">
      <c r="A130" s="168"/>
      <c r="B130" s="177"/>
      <c r="C130" s="33"/>
      <c r="D130" s="25"/>
      <c r="E130" s="177"/>
      <c r="F130" s="32" t="s">
        <v>40</v>
      </c>
      <c r="G130" s="32" t="s">
        <v>40</v>
      </c>
      <c r="H130" s="32" t="s">
        <v>40</v>
      </c>
      <c r="I130" s="32" t="s">
        <v>40</v>
      </c>
      <c r="J130" s="27"/>
      <c r="K130" s="26" t="s">
        <v>2</v>
      </c>
      <c r="L130" s="12"/>
      <c r="M130" s="32"/>
      <c r="N130" s="32"/>
      <c r="O130" s="32"/>
      <c r="P130" s="39">
        <f t="shared" si="34"/>
        <v>2</v>
      </c>
      <c r="Q130" s="15" t="str">
        <f t="shared" si="35"/>
        <v/>
      </c>
      <c r="R130" s="15" t="str">
        <f ca="1">IF(Q130="","",OFFSET('Все источники_ППГ'!B143,S130,0))</f>
        <v/>
      </c>
      <c r="S130">
        <f t="shared" si="36"/>
        <v>23</v>
      </c>
      <c r="T130" t="str">
        <f t="shared" ca="1" si="19"/>
        <v/>
      </c>
      <c r="U130" s="15" t="str">
        <f>IF(Y130="","",VLOOKUP(Y130,Роспись!$E$8:$G$2000,3,FALSE))</f>
        <v/>
      </c>
      <c r="W130">
        <f t="shared" si="37"/>
        <v>2</v>
      </c>
      <c r="X130" t="str">
        <f t="shared" si="38"/>
        <v>федеральный бюджет</v>
      </c>
      <c r="Y130" t="str">
        <f t="shared" si="39"/>
        <v/>
      </c>
      <c r="Z130" t="str">
        <f t="shared" si="40"/>
        <v/>
      </c>
      <c r="AA130">
        <f t="shared" si="41"/>
        <v>0</v>
      </c>
      <c r="AB130">
        <f t="shared" si="42"/>
        <v>0</v>
      </c>
      <c r="AC130">
        <f t="shared" si="29"/>
        <v>0</v>
      </c>
      <c r="AD130">
        <f>IF(W130=0,SUM(AD131:AD134),IF(Y130="",0,VLOOKUP(Y130,Роспись!$E$9:$R$2000,IF(W130=2,13,14),FALSE)/1000))</f>
        <v>0</v>
      </c>
      <c r="AE130">
        <f t="shared" si="43"/>
        <v>0</v>
      </c>
      <c r="AF130">
        <f t="shared" si="44"/>
        <v>0</v>
      </c>
    </row>
    <row r="131" spans="1:32" ht="15" customHeight="1" thickBot="1" x14ac:dyDescent="0.3">
      <c r="A131" s="168"/>
      <c r="B131" s="177"/>
      <c r="C131" s="33"/>
      <c r="D131" s="25"/>
      <c r="E131" s="177"/>
      <c r="F131" s="32">
        <v>832</v>
      </c>
      <c r="G131" s="32">
        <v>502</v>
      </c>
      <c r="H131" s="32" t="s">
        <v>339</v>
      </c>
      <c r="I131" s="32">
        <v>466</v>
      </c>
      <c r="J131" s="27"/>
      <c r="K131" s="26" t="s">
        <v>307</v>
      </c>
      <c r="L131" s="12"/>
      <c r="M131" s="32">
        <v>4900</v>
      </c>
      <c r="N131" s="32">
        <v>4900</v>
      </c>
      <c r="O131" s="32"/>
      <c r="P131" s="39">
        <f t="shared" si="34"/>
        <v>3</v>
      </c>
      <c r="Q131" s="15" t="str">
        <f t="shared" si="35"/>
        <v/>
      </c>
      <c r="R131" s="15" t="str">
        <f ca="1">IF(Q131="","",OFFSET('Все источники_ППГ'!B144,S131,0))</f>
        <v/>
      </c>
      <c r="S131">
        <f t="shared" si="36"/>
        <v>23</v>
      </c>
      <c r="T131" t="str">
        <f t="shared" ca="1" si="19"/>
        <v/>
      </c>
      <c r="U131" s="15" t="e">
        <f>IF(Y131="","",VLOOKUP(Y131,Роспись!$E$8:$G$2000,3,FALSE))</f>
        <v>#N/A</v>
      </c>
      <c r="W131">
        <f t="shared" si="37"/>
        <v>1</v>
      </c>
      <c r="X131" t="str">
        <f t="shared" si="38"/>
        <v>республиканский бюджет Чувашской Республики</v>
      </c>
      <c r="Y131" t="str">
        <f t="shared" si="39"/>
        <v>110117937</v>
      </c>
      <c r="Z131" t="str">
        <f t="shared" si="40"/>
        <v>A110117937</v>
      </c>
      <c r="AA131">
        <f t="shared" si="41"/>
        <v>4900</v>
      </c>
      <c r="AB131">
        <f t="shared" si="42"/>
        <v>4900</v>
      </c>
      <c r="AC131">
        <f t="shared" si="29"/>
        <v>4900</v>
      </c>
      <c r="AD131">
        <f>AC131</f>
        <v>4900</v>
      </c>
      <c r="AE131">
        <f t="shared" ref="AE131" si="45">AD131</f>
        <v>4900</v>
      </c>
      <c r="AF131">
        <f t="shared" si="44"/>
        <v>0</v>
      </c>
    </row>
    <row r="132" spans="1:32" ht="15" customHeight="1" thickBot="1" x14ac:dyDescent="0.3">
      <c r="A132" s="168"/>
      <c r="B132" s="177"/>
      <c r="C132" s="33"/>
      <c r="D132" s="25"/>
      <c r="E132" s="177"/>
      <c r="F132" s="32" t="s">
        <v>40</v>
      </c>
      <c r="G132" s="32" t="s">
        <v>40</v>
      </c>
      <c r="H132" s="32" t="s">
        <v>40</v>
      </c>
      <c r="I132" s="32" t="s">
        <v>40</v>
      </c>
      <c r="J132" s="27"/>
      <c r="K132" s="26" t="s">
        <v>3</v>
      </c>
      <c r="L132" s="12"/>
      <c r="M132" s="32"/>
      <c r="N132" s="32"/>
      <c r="O132" s="32"/>
      <c r="P132" s="39">
        <f t="shared" si="34"/>
        <v>4</v>
      </c>
      <c r="Q132" s="15" t="str">
        <f t="shared" si="35"/>
        <v/>
      </c>
      <c r="R132" s="15" t="str">
        <f ca="1">IF(Q132="","",OFFSET('Все источники_ППГ'!B145,S132,0))</f>
        <v/>
      </c>
      <c r="S132">
        <f t="shared" si="36"/>
        <v>23</v>
      </c>
      <c r="T132" t="str">
        <f t="shared" ca="1" si="19"/>
        <v/>
      </c>
      <c r="U132" s="15" t="str">
        <f>IF(Y132="","",VLOOKUP(Y132,Роспись!$E$8:$G$2000,3,FALSE))</f>
        <v/>
      </c>
      <c r="W132" t="str">
        <f t="shared" si="37"/>
        <v/>
      </c>
      <c r="X132" t="str">
        <f t="shared" si="38"/>
        <v>местные бюджеты</v>
      </c>
      <c r="Y132" t="str">
        <f t="shared" si="39"/>
        <v/>
      </c>
      <c r="Z132" t="str">
        <f t="shared" si="40"/>
        <v/>
      </c>
      <c r="AA132">
        <f t="shared" si="41"/>
        <v>0</v>
      </c>
      <c r="AB132">
        <f t="shared" si="42"/>
        <v>0</v>
      </c>
      <c r="AC132">
        <f t="shared" si="29"/>
        <v>0</v>
      </c>
      <c r="AD132">
        <f>IF(W132=0,SUM(AD133:AD136),IF(Y132="",0,VLOOKUP(Y132,Роспись!$E$9:$R$2000,IF(W132=2,13,14),FALSE)/1000))</f>
        <v>0</v>
      </c>
      <c r="AE132">
        <f t="shared" si="43"/>
        <v>0</v>
      </c>
      <c r="AF132">
        <f t="shared" si="44"/>
        <v>0</v>
      </c>
    </row>
    <row r="133" spans="1:32" ht="15" customHeight="1" thickBot="1" x14ac:dyDescent="0.3">
      <c r="A133" s="169"/>
      <c r="B133" s="178"/>
      <c r="C133" s="33"/>
      <c r="D133" s="26"/>
      <c r="E133" s="178"/>
      <c r="F133" s="32" t="s">
        <v>40</v>
      </c>
      <c r="G133" s="32" t="s">
        <v>40</v>
      </c>
      <c r="H133" s="32" t="s">
        <v>40</v>
      </c>
      <c r="I133" s="32" t="s">
        <v>40</v>
      </c>
      <c r="J133" s="27"/>
      <c r="K133" s="26" t="s">
        <v>6</v>
      </c>
      <c r="L133" s="12"/>
      <c r="M133" s="32"/>
      <c r="N133" s="32"/>
      <c r="O133" s="32"/>
      <c r="P133" s="39">
        <f t="shared" si="34"/>
        <v>5</v>
      </c>
      <c r="Q133" s="15" t="str">
        <f t="shared" si="35"/>
        <v/>
      </c>
      <c r="R133" s="15" t="str">
        <f ca="1">IF(Q133="","",OFFSET('Все источники_ППГ'!B146,S133,0))</f>
        <v/>
      </c>
      <c r="S133">
        <f t="shared" si="36"/>
        <v>23</v>
      </c>
      <c r="T133" t="str">
        <f t="shared" ca="1" si="19"/>
        <v/>
      </c>
      <c r="U133" s="15" t="str">
        <f>IF(Y133="","",VLOOKUP(Y133,Роспись!$E$8:$G$2000,3,FALSE))</f>
        <v/>
      </c>
      <c r="W133" t="str">
        <f t="shared" si="37"/>
        <v/>
      </c>
      <c r="X133" t="str">
        <f t="shared" si="38"/>
        <v>внебюджетные источники</v>
      </c>
      <c r="Y133" t="str">
        <f t="shared" si="39"/>
        <v/>
      </c>
      <c r="Z133" t="str">
        <f t="shared" si="40"/>
        <v/>
      </c>
      <c r="AA133">
        <f t="shared" si="41"/>
        <v>0</v>
      </c>
      <c r="AB133">
        <f t="shared" si="42"/>
        <v>0</v>
      </c>
      <c r="AC133">
        <f t="shared" si="29"/>
        <v>0</v>
      </c>
      <c r="AD133">
        <f>IF(W133=0,SUM(AD134:AD137),IF(Y133="",0,VLOOKUP(Y133,Роспись!$E$9:$R$2000,IF(W133=2,13,14),FALSE)/1000))</f>
        <v>0</v>
      </c>
      <c r="AE133">
        <f t="shared" si="43"/>
        <v>0</v>
      </c>
      <c r="AF133">
        <f t="shared" si="44"/>
        <v>0</v>
      </c>
    </row>
    <row r="134" spans="1:32" ht="15" customHeight="1" thickBot="1" x14ac:dyDescent="0.3">
      <c r="A134" s="167" t="s">
        <v>340</v>
      </c>
      <c r="B134" s="176" t="s">
        <v>845</v>
      </c>
      <c r="C134" s="33"/>
      <c r="D134" s="24"/>
      <c r="E134" s="176" t="s">
        <v>315</v>
      </c>
      <c r="F134" s="32" t="s">
        <v>40</v>
      </c>
      <c r="G134" s="32" t="s">
        <v>40</v>
      </c>
      <c r="H134" s="32" t="s">
        <v>40</v>
      </c>
      <c r="I134" s="32" t="s">
        <v>40</v>
      </c>
      <c r="J134" s="27"/>
      <c r="K134" s="26" t="s">
        <v>1</v>
      </c>
      <c r="L134" s="12"/>
      <c r="M134" s="32">
        <v>4500</v>
      </c>
      <c r="N134" s="32">
        <v>4500</v>
      </c>
      <c r="O134" s="32"/>
      <c r="P134" s="39">
        <f t="shared" si="34"/>
        <v>1</v>
      </c>
      <c r="Q134" s="15" t="str">
        <f t="shared" si="35"/>
        <v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в пос. Лесной в г. Шумерля Чувашской Республики</v>
      </c>
      <c r="R134" s="15" t="str">
        <f ca="1">IF(Q134="","",OFFSET('Все источники_ППГ'!B147,S134,0))</f>
        <v>Строительство газовой автоматизированной блочно-модульной котельной с тепловыми сетями и сетями горячего водоснабжения с подве-дением всех инженерных ком-муникаций в пос. Лесной г. Шумерля Чувашской Республики</v>
      </c>
      <c r="S134">
        <f t="shared" si="36"/>
        <v>24</v>
      </c>
      <c r="T134">
        <f t="shared" ca="1" si="19"/>
        <v>1</v>
      </c>
      <c r="U134" s="15" t="str">
        <f>IF(Y134="","",VLOOKUP(Y134,Роспись!$E$8:$G$2000,3,FALSE))</f>
        <v/>
      </c>
      <c r="W134">
        <f t="shared" si="37"/>
        <v>0</v>
      </c>
      <c r="X134" t="str">
        <f t="shared" si="38"/>
        <v>всего</v>
      </c>
      <c r="Y134" t="str">
        <f t="shared" si="39"/>
        <v/>
      </c>
      <c r="Z134" t="str">
        <f t="shared" si="40"/>
        <v/>
      </c>
      <c r="AA134">
        <f t="shared" si="41"/>
        <v>4500</v>
      </c>
      <c r="AB134">
        <f t="shared" si="42"/>
        <v>4500</v>
      </c>
      <c r="AC134">
        <f t="shared" si="29"/>
        <v>4500</v>
      </c>
      <c r="AD134">
        <f>IF(W134=0,SUM(AD135:AD138),IF(Y134="",0,VLOOKUP(Y134,Роспись!$E$9:$R$2000,IF(W134=2,13,14),FALSE)/1000))</f>
        <v>4500</v>
      </c>
      <c r="AE134">
        <f t="shared" si="43"/>
        <v>4500</v>
      </c>
      <c r="AF134">
        <f t="shared" si="44"/>
        <v>0</v>
      </c>
    </row>
    <row r="135" spans="1:32" ht="15" customHeight="1" thickBot="1" x14ac:dyDescent="0.3">
      <c r="A135" s="168"/>
      <c r="B135" s="177"/>
      <c r="C135" s="33"/>
      <c r="D135" s="25"/>
      <c r="E135" s="177"/>
      <c r="F135" s="32" t="s">
        <v>40</v>
      </c>
      <c r="G135" s="32" t="s">
        <v>40</v>
      </c>
      <c r="H135" s="32" t="s">
        <v>40</v>
      </c>
      <c r="I135" s="32" t="s">
        <v>40</v>
      </c>
      <c r="J135" s="27"/>
      <c r="K135" s="26" t="s">
        <v>2</v>
      </c>
      <c r="L135" s="12"/>
      <c r="M135" s="32"/>
      <c r="N135" s="32"/>
      <c r="O135" s="32"/>
      <c r="P135" s="39">
        <f t="shared" si="34"/>
        <v>2</v>
      </c>
      <c r="Q135" s="15" t="str">
        <f t="shared" si="35"/>
        <v/>
      </c>
      <c r="R135" s="15" t="str">
        <f ca="1">IF(Q135="","",OFFSET('Все источники_ППГ'!B148,S135,0))</f>
        <v/>
      </c>
      <c r="S135">
        <f t="shared" si="36"/>
        <v>24</v>
      </c>
      <c r="T135" t="str">
        <f t="shared" ca="1" si="19"/>
        <v/>
      </c>
      <c r="U135" s="15" t="str">
        <f>IF(Y135="","",VLOOKUP(Y135,Роспись!$E$8:$G$2000,3,FALSE))</f>
        <v/>
      </c>
      <c r="W135">
        <f t="shared" si="37"/>
        <v>2</v>
      </c>
      <c r="X135" t="str">
        <f t="shared" si="38"/>
        <v>федеральный бюджет</v>
      </c>
      <c r="Y135" t="str">
        <f t="shared" si="39"/>
        <v/>
      </c>
      <c r="Z135" t="str">
        <f t="shared" si="40"/>
        <v/>
      </c>
      <c r="AA135">
        <f t="shared" si="41"/>
        <v>0</v>
      </c>
      <c r="AB135">
        <f t="shared" si="42"/>
        <v>0</v>
      </c>
      <c r="AC135">
        <f t="shared" si="29"/>
        <v>0</v>
      </c>
      <c r="AD135">
        <f>IF(W135=0,SUM(AD136:AD139),IF(Y135="",0,VLOOKUP(Y135,Роспись!$E$9:$R$2000,IF(W135=2,13,14),FALSE)/1000))</f>
        <v>0</v>
      </c>
      <c r="AE135">
        <f t="shared" si="43"/>
        <v>0</v>
      </c>
      <c r="AF135">
        <f t="shared" si="44"/>
        <v>0</v>
      </c>
    </row>
    <row r="136" spans="1:32" ht="15" customHeight="1" thickBot="1" x14ac:dyDescent="0.3">
      <c r="A136" s="168"/>
      <c r="B136" s="177"/>
      <c r="C136" s="33"/>
      <c r="D136" s="25"/>
      <c r="E136" s="177"/>
      <c r="F136" s="32">
        <v>832</v>
      </c>
      <c r="G136" s="32">
        <v>502</v>
      </c>
      <c r="H136" s="32" t="s">
        <v>341</v>
      </c>
      <c r="I136" s="32">
        <v>466</v>
      </c>
      <c r="J136" s="27"/>
      <c r="K136" s="26" t="s">
        <v>307</v>
      </c>
      <c r="L136" s="12"/>
      <c r="M136" s="32">
        <v>4500</v>
      </c>
      <c r="N136" s="32">
        <v>4500</v>
      </c>
      <c r="O136" s="32"/>
      <c r="P136" s="39">
        <f t="shared" si="34"/>
        <v>3</v>
      </c>
      <c r="Q136" s="15" t="str">
        <f t="shared" si="35"/>
        <v/>
      </c>
      <c r="R136" s="15" t="str">
        <f ca="1">IF(Q136="","",OFFSET('Все источники_ППГ'!B149,S136,0))</f>
        <v/>
      </c>
      <c r="S136">
        <f t="shared" si="36"/>
        <v>24</v>
      </c>
      <c r="T136" t="str">
        <f t="shared" ca="1" si="19"/>
        <v/>
      </c>
      <c r="U136" s="15" t="e">
        <f>IF(Y136="","",VLOOKUP(Y136,Роспись!$E$8:$G$2000,3,FALSE))</f>
        <v>#N/A</v>
      </c>
      <c r="W136">
        <f t="shared" si="37"/>
        <v>1</v>
      </c>
      <c r="X136" t="str">
        <f t="shared" si="38"/>
        <v>республиканский бюджет Чувашской Республики</v>
      </c>
      <c r="Y136" t="str">
        <f t="shared" si="39"/>
        <v>110117938</v>
      </c>
      <c r="Z136" t="str">
        <f t="shared" si="40"/>
        <v>A110117938</v>
      </c>
      <c r="AA136">
        <f t="shared" si="41"/>
        <v>4500</v>
      </c>
      <c r="AB136">
        <f t="shared" si="42"/>
        <v>4500</v>
      </c>
      <c r="AC136">
        <f t="shared" si="29"/>
        <v>4500</v>
      </c>
      <c r="AD136">
        <f>AC136</f>
        <v>4500</v>
      </c>
      <c r="AE136">
        <f t="shared" ref="AE136" si="46">AD136</f>
        <v>4500</v>
      </c>
      <c r="AF136">
        <f t="shared" si="44"/>
        <v>0</v>
      </c>
    </row>
    <row r="137" spans="1:32" ht="15" customHeight="1" thickBot="1" x14ac:dyDescent="0.3">
      <c r="A137" s="168"/>
      <c r="B137" s="177"/>
      <c r="C137" s="33"/>
      <c r="D137" s="25"/>
      <c r="E137" s="177"/>
      <c r="F137" s="32" t="s">
        <v>40</v>
      </c>
      <c r="G137" s="32" t="s">
        <v>40</v>
      </c>
      <c r="H137" s="32" t="s">
        <v>40</v>
      </c>
      <c r="I137" s="32" t="s">
        <v>40</v>
      </c>
      <c r="J137" s="27"/>
      <c r="K137" s="26" t="s">
        <v>3</v>
      </c>
      <c r="L137" s="12"/>
      <c r="M137" s="32"/>
      <c r="N137" s="32"/>
      <c r="O137" s="32"/>
      <c r="P137" s="39">
        <f t="shared" si="34"/>
        <v>4</v>
      </c>
      <c r="Q137" s="15" t="str">
        <f t="shared" si="35"/>
        <v/>
      </c>
      <c r="R137" s="15" t="str">
        <f ca="1">IF(Q137="","",OFFSET('Все источники_ППГ'!B150,S137,0))</f>
        <v/>
      </c>
      <c r="S137">
        <f t="shared" si="36"/>
        <v>24</v>
      </c>
      <c r="T137" t="str">
        <f t="shared" ca="1" si="19"/>
        <v/>
      </c>
      <c r="U137" s="15" t="str">
        <f>IF(Y137="","",VLOOKUP(Y137,Роспись!$E$8:$G$2000,3,FALSE))</f>
        <v/>
      </c>
      <c r="W137" t="str">
        <f t="shared" si="37"/>
        <v/>
      </c>
      <c r="X137" t="str">
        <f t="shared" si="38"/>
        <v>местные бюджеты</v>
      </c>
      <c r="Y137" t="str">
        <f t="shared" si="39"/>
        <v/>
      </c>
      <c r="Z137" t="str">
        <f t="shared" si="40"/>
        <v/>
      </c>
      <c r="AA137">
        <f t="shared" si="41"/>
        <v>0</v>
      </c>
      <c r="AB137">
        <f t="shared" si="42"/>
        <v>0</v>
      </c>
      <c r="AC137">
        <f t="shared" si="29"/>
        <v>0</v>
      </c>
      <c r="AD137">
        <f>IF(W137=0,SUM(AD138:AD141),IF(Y137="",0,VLOOKUP(Y137,Роспись!$E$9:$R$2000,IF(W137=2,13,14),FALSE)/1000))</f>
        <v>0</v>
      </c>
      <c r="AE137">
        <f t="shared" si="43"/>
        <v>0</v>
      </c>
      <c r="AF137">
        <f t="shared" si="44"/>
        <v>0</v>
      </c>
    </row>
    <row r="138" spans="1:32" ht="15" customHeight="1" thickBot="1" x14ac:dyDescent="0.3">
      <c r="A138" s="169"/>
      <c r="B138" s="178"/>
      <c r="C138" s="33"/>
      <c r="D138" s="26"/>
      <c r="E138" s="178"/>
      <c r="F138" s="32" t="s">
        <v>40</v>
      </c>
      <c r="G138" s="32" t="s">
        <v>40</v>
      </c>
      <c r="H138" s="32" t="s">
        <v>40</v>
      </c>
      <c r="I138" s="32" t="s">
        <v>40</v>
      </c>
      <c r="J138" s="27"/>
      <c r="K138" s="26" t="s">
        <v>6</v>
      </c>
      <c r="L138" s="12"/>
      <c r="M138" s="32"/>
      <c r="N138" s="32"/>
      <c r="O138" s="32"/>
      <c r="P138" s="39">
        <f t="shared" si="34"/>
        <v>5</v>
      </c>
      <c r="Q138" s="15" t="str">
        <f t="shared" si="35"/>
        <v/>
      </c>
      <c r="R138" s="15" t="str">
        <f ca="1">IF(Q138="","",OFFSET('Все источники_ППГ'!B151,S138,0))</f>
        <v/>
      </c>
      <c r="S138">
        <f t="shared" si="36"/>
        <v>24</v>
      </c>
      <c r="T138" t="str">
        <f t="shared" ca="1" si="19"/>
        <v/>
      </c>
      <c r="U138" s="15" t="str">
        <f>IF(Y138="","",VLOOKUP(Y138,Роспись!$E$8:$G$2000,3,FALSE))</f>
        <v/>
      </c>
      <c r="W138" t="str">
        <f t="shared" si="37"/>
        <v/>
      </c>
      <c r="X138" t="str">
        <f t="shared" si="38"/>
        <v>внебюджетные источники</v>
      </c>
      <c r="Y138" t="str">
        <f t="shared" si="39"/>
        <v/>
      </c>
      <c r="Z138" t="str">
        <f t="shared" si="40"/>
        <v/>
      </c>
      <c r="AA138">
        <f t="shared" si="41"/>
        <v>0</v>
      </c>
      <c r="AB138">
        <f t="shared" si="42"/>
        <v>0</v>
      </c>
      <c r="AC138">
        <f t="shared" si="29"/>
        <v>0</v>
      </c>
      <c r="AD138">
        <f>IF(W138=0,SUM(AD139:AD142),IF(Y138="",0,VLOOKUP(Y138,Роспись!$E$9:$R$2000,IF(W138=2,13,14),FALSE)/1000))</f>
        <v>0</v>
      </c>
      <c r="AE138">
        <f t="shared" si="43"/>
        <v>0</v>
      </c>
      <c r="AF138">
        <f t="shared" si="44"/>
        <v>0</v>
      </c>
    </row>
    <row r="139" spans="1:32" ht="15" customHeight="1" thickBot="1" x14ac:dyDescent="0.3">
      <c r="A139" s="167" t="s">
        <v>342</v>
      </c>
      <c r="B139" s="176" t="s">
        <v>846</v>
      </c>
      <c r="C139" s="33"/>
      <c r="D139" s="24"/>
      <c r="E139" s="176" t="s">
        <v>315</v>
      </c>
      <c r="F139" s="32" t="s">
        <v>40</v>
      </c>
      <c r="G139" s="32" t="s">
        <v>40</v>
      </c>
      <c r="H139" s="32" t="s">
        <v>40</v>
      </c>
      <c r="I139" s="32" t="s">
        <v>40</v>
      </c>
      <c r="J139" s="27"/>
      <c r="K139" s="26" t="s">
        <v>1</v>
      </c>
      <c r="L139" s="12"/>
      <c r="M139" s="32">
        <v>4900</v>
      </c>
      <c r="N139" s="32">
        <v>4900</v>
      </c>
      <c r="O139" s="32"/>
      <c r="P139" s="39">
        <f t="shared" si="34"/>
        <v>1</v>
      </c>
      <c r="Q139" s="15" t="str">
        <f t="shared" si="35"/>
        <v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Ленина в г. Шумерля Чувашской Республики</v>
      </c>
      <c r="R139" s="15" t="str">
        <f ca="1">IF(Q139="","",OFFSET('Все источники_ППГ'!B152,S139,0))</f>
        <v>Строительство газовой автоматизированной блочно-модульной котельной с тепловыми сетями и сетями горячего водоснабжения с подве-дением всех инженерных ком-муникаций по ул. Ленина в г. Шу-мерля Чувашской Республики</v>
      </c>
      <c r="S139">
        <f t="shared" si="36"/>
        <v>25</v>
      </c>
      <c r="T139">
        <f t="shared" ca="1" si="19"/>
        <v>1</v>
      </c>
      <c r="U139" s="15" t="str">
        <f>IF(Y139="","",VLOOKUP(Y139,Роспись!$E$8:$G$2000,3,FALSE))</f>
        <v/>
      </c>
      <c r="W139">
        <f t="shared" si="37"/>
        <v>0</v>
      </c>
      <c r="X139" t="str">
        <f t="shared" si="38"/>
        <v>всего</v>
      </c>
      <c r="Y139" t="str">
        <f t="shared" si="39"/>
        <v/>
      </c>
      <c r="Z139" t="str">
        <f t="shared" si="40"/>
        <v/>
      </c>
      <c r="AA139">
        <f t="shared" si="41"/>
        <v>4900</v>
      </c>
      <c r="AB139">
        <f t="shared" si="42"/>
        <v>4900</v>
      </c>
      <c r="AC139">
        <f t="shared" si="29"/>
        <v>4900</v>
      </c>
      <c r="AD139">
        <f>IF(W139=0,SUM(AD140:AD143),IF(Y139="",0,VLOOKUP(Y139,Роспись!$E$9:$R$2000,IF(W139=2,13,14),FALSE)/1000))</f>
        <v>4900</v>
      </c>
      <c r="AE139">
        <f t="shared" si="43"/>
        <v>4900</v>
      </c>
      <c r="AF139">
        <f t="shared" si="44"/>
        <v>0</v>
      </c>
    </row>
    <row r="140" spans="1:32" ht="15" customHeight="1" thickBot="1" x14ac:dyDescent="0.3">
      <c r="A140" s="168"/>
      <c r="B140" s="177"/>
      <c r="C140" s="33"/>
      <c r="D140" s="25"/>
      <c r="E140" s="177"/>
      <c r="F140" s="32" t="s">
        <v>40</v>
      </c>
      <c r="G140" s="32" t="s">
        <v>40</v>
      </c>
      <c r="H140" s="32" t="s">
        <v>40</v>
      </c>
      <c r="I140" s="32" t="s">
        <v>40</v>
      </c>
      <c r="J140" s="27"/>
      <c r="K140" s="26" t="s">
        <v>2</v>
      </c>
      <c r="L140" s="12"/>
      <c r="M140" s="32"/>
      <c r="N140" s="32"/>
      <c r="O140" s="32"/>
      <c r="P140" s="39">
        <f t="shared" si="34"/>
        <v>2</v>
      </c>
      <c r="Q140" s="15" t="str">
        <f t="shared" si="35"/>
        <v/>
      </c>
      <c r="R140" s="15" t="str">
        <f ca="1">IF(Q140="","",OFFSET('Все источники_ППГ'!B153,S140,0))</f>
        <v/>
      </c>
      <c r="S140">
        <f t="shared" si="36"/>
        <v>25</v>
      </c>
      <c r="T140" t="str">
        <f t="shared" ca="1" si="19"/>
        <v/>
      </c>
      <c r="U140" s="15" t="str">
        <f>IF(Y140="","",VLOOKUP(Y140,Роспись!$E$8:$G$2000,3,FALSE))</f>
        <v/>
      </c>
      <c r="W140">
        <f t="shared" si="37"/>
        <v>2</v>
      </c>
      <c r="X140" t="str">
        <f t="shared" si="38"/>
        <v>федеральный бюджет</v>
      </c>
      <c r="Y140" t="str">
        <f t="shared" si="39"/>
        <v/>
      </c>
      <c r="Z140" t="str">
        <f t="shared" si="40"/>
        <v/>
      </c>
      <c r="AA140">
        <f t="shared" si="41"/>
        <v>0</v>
      </c>
      <c r="AB140">
        <f t="shared" si="42"/>
        <v>0</v>
      </c>
      <c r="AC140">
        <f t="shared" si="29"/>
        <v>0</v>
      </c>
      <c r="AD140">
        <f>IF(W140=0,SUM(AD141:AD144),IF(Y140="",0,VLOOKUP(Y140,Роспись!$E$9:$R$2000,IF(W140=2,13,14),FALSE)/1000))</f>
        <v>0</v>
      </c>
      <c r="AE140">
        <f t="shared" si="43"/>
        <v>0</v>
      </c>
      <c r="AF140">
        <f t="shared" si="44"/>
        <v>0</v>
      </c>
    </row>
    <row r="141" spans="1:32" ht="15" customHeight="1" thickBot="1" x14ac:dyDescent="0.3">
      <c r="A141" s="168"/>
      <c r="B141" s="177"/>
      <c r="C141" s="33"/>
      <c r="D141" s="25"/>
      <c r="E141" s="177"/>
      <c r="F141" s="32">
        <v>832</v>
      </c>
      <c r="G141" s="32">
        <v>502</v>
      </c>
      <c r="H141" s="32" t="s">
        <v>343</v>
      </c>
      <c r="I141" s="32">
        <v>466</v>
      </c>
      <c r="J141" s="27"/>
      <c r="K141" s="26" t="s">
        <v>307</v>
      </c>
      <c r="L141" s="12"/>
      <c r="M141" s="32">
        <v>4900</v>
      </c>
      <c r="N141" s="32">
        <v>4900</v>
      </c>
      <c r="O141" s="32"/>
      <c r="P141" s="39">
        <f t="shared" si="34"/>
        <v>3</v>
      </c>
      <c r="Q141" s="15" t="str">
        <f t="shared" si="35"/>
        <v/>
      </c>
      <c r="R141" s="15" t="str">
        <f ca="1">IF(Q141="","",OFFSET('Все источники_ППГ'!B154,S141,0))</f>
        <v/>
      </c>
      <c r="S141">
        <f t="shared" si="36"/>
        <v>25</v>
      </c>
      <c r="T141" t="str">
        <f t="shared" ca="1" si="19"/>
        <v/>
      </c>
      <c r="U141" s="15" t="e">
        <f>IF(Y141="","",VLOOKUP(Y141,Роспись!$E$8:$G$2000,3,FALSE))</f>
        <v>#N/A</v>
      </c>
      <c r="W141">
        <f t="shared" si="37"/>
        <v>1</v>
      </c>
      <c r="X141" t="str">
        <f t="shared" si="38"/>
        <v>республиканский бюджет Чувашской Республики</v>
      </c>
      <c r="Y141" t="str">
        <f t="shared" si="39"/>
        <v>110117939</v>
      </c>
      <c r="Z141" t="str">
        <f t="shared" si="40"/>
        <v>A110117939</v>
      </c>
      <c r="AA141">
        <f t="shared" si="41"/>
        <v>4900</v>
      </c>
      <c r="AB141">
        <f t="shared" si="42"/>
        <v>4900</v>
      </c>
      <c r="AC141">
        <f t="shared" si="29"/>
        <v>4900</v>
      </c>
      <c r="AD141">
        <f>AC141</f>
        <v>4900</v>
      </c>
      <c r="AE141">
        <f t="shared" si="43"/>
        <v>4900</v>
      </c>
      <c r="AF141">
        <f t="shared" si="44"/>
        <v>0</v>
      </c>
    </row>
    <row r="142" spans="1:32" ht="15" customHeight="1" thickBot="1" x14ac:dyDescent="0.3">
      <c r="A142" s="168"/>
      <c r="B142" s="177"/>
      <c r="C142" s="33"/>
      <c r="D142" s="25"/>
      <c r="E142" s="177"/>
      <c r="F142" s="32" t="s">
        <v>40</v>
      </c>
      <c r="G142" s="32" t="s">
        <v>40</v>
      </c>
      <c r="H142" s="32" t="s">
        <v>40</v>
      </c>
      <c r="I142" s="32" t="s">
        <v>40</v>
      </c>
      <c r="J142" s="27"/>
      <c r="K142" s="26" t="s">
        <v>3</v>
      </c>
      <c r="L142" s="12"/>
      <c r="M142" s="32"/>
      <c r="N142" s="32"/>
      <c r="O142" s="32"/>
      <c r="P142" s="39">
        <f t="shared" si="34"/>
        <v>4</v>
      </c>
      <c r="Q142" s="15" t="str">
        <f t="shared" si="35"/>
        <v/>
      </c>
      <c r="R142" s="15" t="str">
        <f ca="1">IF(Q142="","",OFFSET('Все источники_ППГ'!B155,S142,0))</f>
        <v/>
      </c>
      <c r="S142">
        <f t="shared" si="36"/>
        <v>25</v>
      </c>
      <c r="T142" t="str">
        <f t="shared" ca="1" si="19"/>
        <v/>
      </c>
      <c r="U142" s="15" t="str">
        <f>IF(Y142="","",VLOOKUP(Y142,Роспись!$E$8:$G$2000,3,FALSE))</f>
        <v/>
      </c>
      <c r="W142" t="str">
        <f t="shared" si="37"/>
        <v/>
      </c>
      <c r="X142" t="str">
        <f t="shared" si="38"/>
        <v>местные бюджеты</v>
      </c>
      <c r="Y142" t="str">
        <f t="shared" si="39"/>
        <v/>
      </c>
      <c r="Z142" t="str">
        <f t="shared" si="40"/>
        <v/>
      </c>
      <c r="AA142">
        <f t="shared" si="41"/>
        <v>0</v>
      </c>
      <c r="AB142">
        <f t="shared" si="42"/>
        <v>0</v>
      </c>
      <c r="AC142">
        <f t="shared" si="29"/>
        <v>0</v>
      </c>
      <c r="AD142">
        <f>IF(W142=0,SUM(AD143:AD146),IF(Y142="",0,VLOOKUP(Y142,Роспись!$E$9:$R$2000,IF(W142=2,13,14),FALSE)/1000))</f>
        <v>0</v>
      </c>
      <c r="AE142">
        <f t="shared" si="43"/>
        <v>0</v>
      </c>
      <c r="AF142">
        <f t="shared" si="44"/>
        <v>0</v>
      </c>
    </row>
    <row r="143" spans="1:32" ht="15" customHeight="1" thickBot="1" x14ac:dyDescent="0.3">
      <c r="A143" s="169"/>
      <c r="B143" s="178"/>
      <c r="C143" s="33"/>
      <c r="D143" s="26"/>
      <c r="E143" s="178"/>
      <c r="F143" s="32" t="s">
        <v>40</v>
      </c>
      <c r="G143" s="32" t="s">
        <v>40</v>
      </c>
      <c r="H143" s="32" t="s">
        <v>40</v>
      </c>
      <c r="I143" s="32" t="s">
        <v>40</v>
      </c>
      <c r="J143" s="27"/>
      <c r="K143" s="26" t="s">
        <v>6</v>
      </c>
      <c r="L143" s="12"/>
      <c r="M143" s="32"/>
      <c r="N143" s="32"/>
      <c r="O143" s="32"/>
      <c r="P143" s="39">
        <f t="shared" si="34"/>
        <v>5</v>
      </c>
      <c r="Q143" s="15" t="str">
        <f t="shared" si="35"/>
        <v/>
      </c>
      <c r="R143" s="15" t="str">
        <f ca="1">IF(Q143="","",OFFSET('Все источники_ППГ'!B156,S143,0))</f>
        <v/>
      </c>
      <c r="S143">
        <f t="shared" si="36"/>
        <v>25</v>
      </c>
      <c r="T143" t="str">
        <f t="shared" ca="1" si="19"/>
        <v/>
      </c>
      <c r="U143" s="15" t="str">
        <f>IF(Y143="","",VLOOKUP(Y143,Роспись!$E$8:$G$2000,3,FALSE))</f>
        <v/>
      </c>
      <c r="W143" t="str">
        <f t="shared" si="37"/>
        <v/>
      </c>
      <c r="X143" t="str">
        <f t="shared" si="38"/>
        <v>внебюджетные источники</v>
      </c>
      <c r="Y143" t="str">
        <f t="shared" si="39"/>
        <v/>
      </c>
      <c r="Z143" t="str">
        <f t="shared" si="40"/>
        <v/>
      </c>
      <c r="AA143">
        <f t="shared" si="41"/>
        <v>0</v>
      </c>
      <c r="AB143">
        <f t="shared" si="42"/>
        <v>0</v>
      </c>
      <c r="AC143">
        <f t="shared" si="29"/>
        <v>0</v>
      </c>
      <c r="AD143">
        <f>IF(W143=0,SUM(AD144:AD147),IF(Y143="",0,VLOOKUP(Y143,Роспись!$E$9:$R$2000,IF(W143=2,13,14),FALSE)/1000))</f>
        <v>0</v>
      </c>
      <c r="AE143">
        <f t="shared" si="43"/>
        <v>0</v>
      </c>
      <c r="AF143">
        <f t="shared" si="44"/>
        <v>0</v>
      </c>
    </row>
    <row r="144" spans="1:32" ht="15" customHeight="1" thickBot="1" x14ac:dyDescent="0.3">
      <c r="A144" s="167" t="s">
        <v>344</v>
      </c>
      <c r="B144" s="176" t="s">
        <v>177</v>
      </c>
      <c r="C144" s="33"/>
      <c r="D144" s="24"/>
      <c r="E144" s="176" t="s">
        <v>315</v>
      </c>
      <c r="F144" s="32" t="s">
        <v>40</v>
      </c>
      <c r="G144" s="32" t="s">
        <v>40</v>
      </c>
      <c r="H144" s="32" t="s">
        <v>40</v>
      </c>
      <c r="I144" s="32" t="s">
        <v>40</v>
      </c>
      <c r="J144" s="27"/>
      <c r="K144" s="26" t="s">
        <v>1</v>
      </c>
      <c r="L144" s="12"/>
      <c r="M144" s="32">
        <v>11004.4</v>
      </c>
      <c r="N144" s="32">
        <v>8816.9</v>
      </c>
      <c r="O144" s="32"/>
      <c r="P144" s="39">
        <f t="shared" si="34"/>
        <v>1</v>
      </c>
      <c r="Q144" s="15" t="str">
        <f t="shared" si="35"/>
        <v>Модернизация котельных и сетей теплоснабжения в с. Красные Четаи Красночетайского района Чувашской Республики</v>
      </c>
      <c r="R144" s="15" t="str">
        <f ca="1">IF(Q144="","",OFFSET('Все источники_ППГ'!B157,S144,0))</f>
        <v>Модернизация котельных и сетей теплоснабжения в с. Красные Четаи Красночетайского района Чувашской Республики</v>
      </c>
      <c r="S144">
        <f t="shared" si="36"/>
        <v>26</v>
      </c>
      <c r="T144" t="str">
        <f t="shared" ca="1" si="19"/>
        <v/>
      </c>
      <c r="U144" s="15" t="str">
        <f>IF(Y144="","",VLOOKUP(Y144,Роспись!$E$8:$G$2000,3,FALSE))</f>
        <v/>
      </c>
      <c r="W144">
        <f t="shared" si="37"/>
        <v>0</v>
      </c>
      <c r="X144" t="str">
        <f t="shared" si="38"/>
        <v>всего</v>
      </c>
      <c r="Y144" t="str">
        <f t="shared" si="39"/>
        <v/>
      </c>
      <c r="Z144" t="str">
        <f t="shared" si="40"/>
        <v/>
      </c>
      <c r="AA144">
        <f t="shared" si="41"/>
        <v>11004.4</v>
      </c>
      <c r="AB144">
        <f t="shared" si="42"/>
        <v>8816.9</v>
      </c>
      <c r="AC144">
        <f t="shared" si="29"/>
        <v>8816.9</v>
      </c>
      <c r="AD144">
        <f>IF(W144=0,SUM(AD145:AD148),IF(Y144="",0,VLOOKUP(Y144,Роспись!$E$9:$R$2000,IF(W144=2,13,14),FALSE)/1000))</f>
        <v>8770.6860500000003</v>
      </c>
      <c r="AE144">
        <f>AE146</f>
        <v>8770.6860500000003</v>
      </c>
      <c r="AF144">
        <f t="shared" si="44"/>
        <v>0</v>
      </c>
    </row>
    <row r="145" spans="1:32" ht="15" customHeight="1" thickBot="1" x14ac:dyDescent="0.3">
      <c r="A145" s="168"/>
      <c r="B145" s="177"/>
      <c r="C145" s="33"/>
      <c r="D145" s="25"/>
      <c r="E145" s="177"/>
      <c r="F145" s="32" t="s">
        <v>40</v>
      </c>
      <c r="G145" s="32" t="s">
        <v>40</v>
      </c>
      <c r="H145" s="32" t="s">
        <v>40</v>
      </c>
      <c r="I145" s="32" t="s">
        <v>40</v>
      </c>
      <c r="J145" s="27"/>
      <c r="K145" s="26" t="s">
        <v>2</v>
      </c>
      <c r="L145" s="12"/>
      <c r="M145" s="32"/>
      <c r="N145" s="32"/>
      <c r="O145" s="32"/>
      <c r="P145" s="39">
        <f t="shared" si="34"/>
        <v>2</v>
      </c>
      <c r="Q145" s="15" t="str">
        <f t="shared" si="35"/>
        <v/>
      </c>
      <c r="R145" s="15" t="str">
        <f ca="1">IF(Q145="","",OFFSET('Все источники_ППГ'!B158,S145,0))</f>
        <v/>
      </c>
      <c r="S145">
        <f t="shared" si="36"/>
        <v>26</v>
      </c>
      <c r="T145" t="str">
        <f t="shared" ca="1" si="19"/>
        <v/>
      </c>
      <c r="U145" s="15" t="str">
        <f>IF(Y145="","",VLOOKUP(Y145,Роспись!$E$8:$G$2000,3,FALSE))</f>
        <v/>
      </c>
      <c r="W145">
        <f t="shared" si="37"/>
        <v>2</v>
      </c>
      <c r="X145" t="str">
        <f t="shared" si="38"/>
        <v>федеральный бюджет</v>
      </c>
      <c r="Y145" t="str">
        <f t="shared" si="39"/>
        <v/>
      </c>
      <c r="Z145" t="str">
        <f t="shared" si="40"/>
        <v/>
      </c>
      <c r="AA145">
        <f t="shared" si="41"/>
        <v>0</v>
      </c>
      <c r="AB145">
        <f t="shared" si="42"/>
        <v>0</v>
      </c>
      <c r="AC145">
        <f t="shared" si="29"/>
        <v>0</v>
      </c>
      <c r="AD145">
        <f>IF(W145=0,SUM(AD146:AD149),IF(Y145="",0,VLOOKUP(Y145,Роспись!$E$9:$R$2000,IF(W145=2,13,14),FALSE)/1000))</f>
        <v>0</v>
      </c>
      <c r="AE145">
        <f t="shared" si="43"/>
        <v>0</v>
      </c>
      <c r="AF145">
        <f t="shared" si="44"/>
        <v>0</v>
      </c>
    </row>
    <row r="146" spans="1:32" ht="15" customHeight="1" thickBot="1" x14ac:dyDescent="0.3">
      <c r="A146" s="168"/>
      <c r="B146" s="177"/>
      <c r="C146" s="33"/>
      <c r="D146" s="25"/>
      <c r="E146" s="177"/>
      <c r="F146" s="32">
        <v>832</v>
      </c>
      <c r="G146" s="32">
        <v>502</v>
      </c>
      <c r="H146" s="32" t="s">
        <v>345</v>
      </c>
      <c r="I146" s="32">
        <v>522</v>
      </c>
      <c r="J146" s="27"/>
      <c r="K146" s="26" t="s">
        <v>307</v>
      </c>
      <c r="L146" s="12"/>
      <c r="M146" s="32">
        <v>10454.200000000001</v>
      </c>
      <c r="N146" s="32">
        <v>8770.7000000000007</v>
      </c>
      <c r="O146" s="32"/>
      <c r="P146" s="39">
        <f t="shared" si="34"/>
        <v>3</v>
      </c>
      <c r="Q146" s="15" t="str">
        <f t="shared" si="35"/>
        <v/>
      </c>
      <c r="R146" s="15" t="str">
        <f ca="1">IF(Q146="","",OFFSET('Все источники_ППГ'!B159,S146,0))</f>
        <v/>
      </c>
      <c r="S146">
        <f t="shared" si="36"/>
        <v>26</v>
      </c>
      <c r="T146" t="str">
        <f t="shared" ca="1" si="19"/>
        <v/>
      </c>
      <c r="U146" s="15" t="e">
        <f>IF(Y146="","",VLOOKUP(Y146,Роспись!$E$8:$G$2000,3,FALSE))</f>
        <v>#N/A</v>
      </c>
      <c r="W146">
        <f t="shared" si="37"/>
        <v>1</v>
      </c>
      <c r="X146" t="str">
        <f t="shared" si="38"/>
        <v>республиканский бюджет Чувашской Республики</v>
      </c>
      <c r="Y146" t="str">
        <f t="shared" si="39"/>
        <v>110100330</v>
      </c>
      <c r="Z146" t="str">
        <f t="shared" si="40"/>
        <v>A110100330</v>
      </c>
      <c r="AA146">
        <f t="shared" si="41"/>
        <v>10454.200000000001</v>
      </c>
      <c r="AB146">
        <f t="shared" si="42"/>
        <v>8770.7000000000007</v>
      </c>
      <c r="AC146">
        <f t="shared" si="29"/>
        <v>8770.7000000000007</v>
      </c>
      <c r="AD146">
        <f>8770686.05/1000</f>
        <v>8770.6860500000003</v>
      </c>
      <c r="AE146">
        <f t="shared" si="43"/>
        <v>8770.6860500000003</v>
      </c>
      <c r="AF146">
        <f t="shared" si="44"/>
        <v>0</v>
      </c>
    </row>
    <row r="147" spans="1:32" ht="15" customHeight="1" thickBot="1" x14ac:dyDescent="0.3">
      <c r="A147" s="168"/>
      <c r="B147" s="177"/>
      <c r="C147" s="33"/>
      <c r="D147" s="25"/>
      <c r="E147" s="177"/>
      <c r="F147" s="32" t="s">
        <v>40</v>
      </c>
      <c r="G147" s="32" t="s">
        <v>40</v>
      </c>
      <c r="H147" s="32" t="s">
        <v>40</v>
      </c>
      <c r="I147" s="32" t="s">
        <v>40</v>
      </c>
      <c r="J147" s="27"/>
      <c r="K147" s="26" t="s">
        <v>3</v>
      </c>
      <c r="L147" s="12"/>
      <c r="M147" s="32">
        <v>550.20000000000005</v>
      </c>
      <c r="N147" s="32">
        <v>46.2</v>
      </c>
      <c r="O147" s="32"/>
      <c r="P147" s="39">
        <f t="shared" si="34"/>
        <v>4</v>
      </c>
      <c r="Q147" s="15" t="str">
        <f t="shared" si="35"/>
        <v/>
      </c>
      <c r="R147" s="15" t="str">
        <f ca="1">IF(Q147="","",OFFSET('Все источники_ППГ'!B160,S147,0))</f>
        <v/>
      </c>
      <c r="S147">
        <f t="shared" si="36"/>
        <v>26</v>
      </c>
      <c r="T147" t="str">
        <f t="shared" ca="1" si="19"/>
        <v/>
      </c>
      <c r="U147" s="15" t="str">
        <f>IF(Y147="","",VLOOKUP(Y147,Роспись!$E$8:$G$2000,3,FALSE))</f>
        <v/>
      </c>
      <c r="W147" t="str">
        <f t="shared" si="37"/>
        <v/>
      </c>
      <c r="X147" t="str">
        <f t="shared" si="38"/>
        <v>местные бюджеты</v>
      </c>
      <c r="Y147" t="str">
        <f t="shared" si="39"/>
        <v/>
      </c>
      <c r="Z147" t="str">
        <f t="shared" si="40"/>
        <v/>
      </c>
      <c r="AA147">
        <f t="shared" si="41"/>
        <v>550.20000000000005</v>
      </c>
      <c r="AB147">
        <f t="shared" si="42"/>
        <v>46.2</v>
      </c>
      <c r="AC147">
        <v>0</v>
      </c>
      <c r="AD147">
        <f>IF(W147=0,SUM(AD148:AD151),IF(Y147="",0,VLOOKUP(Y147,Роспись!$E$9:$R$2000,IF(W147=2,13,14),FALSE)/1000))</f>
        <v>0</v>
      </c>
      <c r="AE147">
        <f t="shared" si="43"/>
        <v>0</v>
      </c>
      <c r="AF147">
        <f t="shared" si="44"/>
        <v>0</v>
      </c>
    </row>
    <row r="148" spans="1:32" ht="15" customHeight="1" thickBot="1" x14ac:dyDescent="0.3">
      <c r="A148" s="169"/>
      <c r="B148" s="178"/>
      <c r="C148" s="33"/>
      <c r="D148" s="26"/>
      <c r="E148" s="178"/>
      <c r="F148" s="32" t="s">
        <v>40</v>
      </c>
      <c r="G148" s="32" t="s">
        <v>40</v>
      </c>
      <c r="H148" s="32" t="s">
        <v>40</v>
      </c>
      <c r="I148" s="32" t="s">
        <v>40</v>
      </c>
      <c r="J148" s="27"/>
      <c r="K148" s="26" t="s">
        <v>6</v>
      </c>
      <c r="L148" s="12"/>
      <c r="M148" s="32"/>
      <c r="N148" s="32"/>
      <c r="O148" s="32"/>
      <c r="P148" s="39">
        <f t="shared" si="34"/>
        <v>5</v>
      </c>
      <c r="Q148" s="15" t="str">
        <f t="shared" si="35"/>
        <v/>
      </c>
      <c r="R148" s="15" t="str">
        <f ca="1">IF(Q148="","",OFFSET('Все источники_ППГ'!B161,S148,0))</f>
        <v/>
      </c>
      <c r="S148">
        <f t="shared" si="36"/>
        <v>26</v>
      </c>
      <c r="T148" t="str">
        <f t="shared" ref="T148:T208" ca="1" si="47">IF(Q148=R148,"",1)</f>
        <v/>
      </c>
      <c r="U148" s="15" t="str">
        <f>IF(Y148="","",VLOOKUP(Y148,Роспись!$E$8:$G$2000,3,FALSE))</f>
        <v/>
      </c>
      <c r="W148" t="str">
        <f t="shared" si="37"/>
        <v/>
      </c>
      <c r="X148" t="str">
        <f t="shared" si="38"/>
        <v>внебюджетные источники</v>
      </c>
      <c r="Y148" t="str">
        <f t="shared" si="39"/>
        <v/>
      </c>
      <c r="Z148" t="str">
        <f t="shared" si="40"/>
        <v/>
      </c>
      <c r="AA148">
        <f t="shared" si="41"/>
        <v>0</v>
      </c>
      <c r="AB148">
        <f t="shared" si="42"/>
        <v>0</v>
      </c>
      <c r="AC148">
        <f t="shared" si="29"/>
        <v>0</v>
      </c>
      <c r="AD148">
        <f>IF(W148=0,SUM(AD149:AD152),IF(Y148="",0,VLOOKUP(Y148,Роспись!$E$9:$R$2000,IF(W148=2,13,14),FALSE)/1000))</f>
        <v>0</v>
      </c>
      <c r="AE148">
        <f t="shared" si="43"/>
        <v>0</v>
      </c>
      <c r="AF148">
        <f t="shared" si="44"/>
        <v>0</v>
      </c>
    </row>
    <row r="149" spans="1:32" ht="15" customHeight="1" thickBot="1" x14ac:dyDescent="0.3">
      <c r="A149" s="167" t="s">
        <v>847</v>
      </c>
      <c r="B149" s="176" t="s">
        <v>848</v>
      </c>
      <c r="C149" s="33"/>
      <c r="D149" s="24"/>
      <c r="E149" s="176" t="s">
        <v>315</v>
      </c>
      <c r="F149" s="32" t="s">
        <v>40</v>
      </c>
      <c r="G149" s="32" t="s">
        <v>40</v>
      </c>
      <c r="H149" s="32" t="s">
        <v>40</v>
      </c>
      <c r="I149" s="32" t="s">
        <v>40</v>
      </c>
      <c r="J149" s="27"/>
      <c r="K149" s="26" t="s">
        <v>1</v>
      </c>
      <c r="L149" s="12"/>
      <c r="M149" s="32"/>
      <c r="N149" s="32">
        <v>49824.800000000003</v>
      </c>
      <c r="O149" s="32"/>
      <c r="P149" s="39">
        <f t="shared" si="34"/>
        <v>1</v>
      </c>
      <c r="Q149" s="15" t="str">
        <f t="shared" si="35"/>
        <v>Строительство газовых автоматизированных блочно-модульных котельных с тепловыми сетями по адресам: ул. Московская, ул. 40 лет Победы, ул. Артиллерийская города Алатырь Чувашской Республики</v>
      </c>
      <c r="R149" s="15" t="str">
        <f ca="1">IF(Q149="","",OFFSET('Все источники_ППГ'!B162,S149,0))</f>
        <v>Строительство газовых автоматизированных блочно-модульных котельных с тепловыми сетями по адресам: ул. Московская, ул. 40 лет Победы, ул. Артиллерийская города Алатырь Чувашской Республики</v>
      </c>
      <c r="S149">
        <f t="shared" si="36"/>
        <v>27</v>
      </c>
      <c r="T149">
        <f t="shared" ca="1" si="47"/>
        <v>1</v>
      </c>
      <c r="U149" s="15" t="str">
        <f>IF(Y149="","",VLOOKUP(Y149,Роспись!$E$8:$G$2000,3,FALSE))</f>
        <v/>
      </c>
      <c r="W149">
        <f t="shared" si="37"/>
        <v>0</v>
      </c>
      <c r="X149" t="str">
        <f t="shared" si="38"/>
        <v>всего</v>
      </c>
      <c r="Y149" t="str">
        <f t="shared" si="39"/>
        <v/>
      </c>
      <c r="Z149" t="str">
        <f t="shared" si="40"/>
        <v/>
      </c>
      <c r="AA149">
        <f t="shared" si="41"/>
        <v>0</v>
      </c>
      <c r="AB149">
        <f t="shared" si="42"/>
        <v>49824.800000000003</v>
      </c>
      <c r="AC149">
        <f t="shared" si="29"/>
        <v>49824.800000000003</v>
      </c>
      <c r="AD149">
        <f>IF(W149=0,SUM(AD150:AD153),IF(Y149="",0,VLOOKUP(Y149,Роспись!$E$9:$R$2000,IF(W149=2,13,14),FALSE)/1000))</f>
        <v>49824.800000000003</v>
      </c>
      <c r="AE149">
        <f>AE151</f>
        <v>9964.9599999999991</v>
      </c>
      <c r="AF149">
        <f t="shared" si="44"/>
        <v>0</v>
      </c>
    </row>
    <row r="150" spans="1:32" ht="15" customHeight="1" thickBot="1" x14ac:dyDescent="0.3">
      <c r="A150" s="168"/>
      <c r="B150" s="177"/>
      <c r="C150" s="33"/>
      <c r="D150" s="25"/>
      <c r="E150" s="177"/>
      <c r="F150" s="32" t="s">
        <v>40</v>
      </c>
      <c r="G150" s="32" t="s">
        <v>40</v>
      </c>
      <c r="H150" s="32" t="s">
        <v>40</v>
      </c>
      <c r="I150" s="32" t="s">
        <v>40</v>
      </c>
      <c r="J150" s="27"/>
      <c r="K150" s="26" t="s">
        <v>2</v>
      </c>
      <c r="L150" s="12"/>
      <c r="M150" s="32"/>
      <c r="N150" s="32"/>
      <c r="O150" s="32"/>
      <c r="P150" s="39">
        <f t="shared" si="34"/>
        <v>2</v>
      </c>
      <c r="Q150" s="15" t="str">
        <f t="shared" si="35"/>
        <v/>
      </c>
      <c r="R150" s="15" t="str">
        <f ca="1">IF(Q150="","",OFFSET('Все источники_ППГ'!B163,S150,0))</f>
        <v/>
      </c>
      <c r="S150">
        <f t="shared" si="36"/>
        <v>27</v>
      </c>
      <c r="T150" t="str">
        <f t="shared" ca="1" si="47"/>
        <v/>
      </c>
      <c r="U150" s="15" t="str">
        <f>IF(Y150="","",VLOOKUP(Y150,Роспись!$E$8:$G$2000,3,FALSE))</f>
        <v/>
      </c>
      <c r="W150">
        <f t="shared" si="37"/>
        <v>2</v>
      </c>
      <c r="X150" t="str">
        <f t="shared" si="38"/>
        <v>федеральный бюджет</v>
      </c>
      <c r="Y150" t="str">
        <f t="shared" si="39"/>
        <v/>
      </c>
      <c r="Z150" t="str">
        <f t="shared" si="40"/>
        <v/>
      </c>
      <c r="AA150">
        <f t="shared" si="41"/>
        <v>0</v>
      </c>
      <c r="AB150">
        <f t="shared" si="42"/>
        <v>0</v>
      </c>
      <c r="AC150">
        <f t="shared" si="29"/>
        <v>0</v>
      </c>
      <c r="AD150">
        <f>IF(W150=0,SUM(AD151:AD154),IF(Y150="",0,VLOOKUP(Y150,Роспись!$E$9:$R$2000,IF(W150=2,13,14),FALSE)/1000))</f>
        <v>0</v>
      </c>
      <c r="AE150">
        <f t="shared" si="43"/>
        <v>0</v>
      </c>
      <c r="AF150">
        <f t="shared" si="44"/>
        <v>0</v>
      </c>
    </row>
    <row r="151" spans="1:32" ht="15" customHeight="1" thickBot="1" x14ac:dyDescent="0.3">
      <c r="A151" s="168"/>
      <c r="B151" s="177"/>
      <c r="C151" s="33"/>
      <c r="D151" s="25"/>
      <c r="E151" s="177"/>
      <c r="F151" s="32">
        <v>832</v>
      </c>
      <c r="G151" s="32">
        <v>502</v>
      </c>
      <c r="H151" s="32" t="s">
        <v>861</v>
      </c>
      <c r="I151" s="32">
        <v>460</v>
      </c>
      <c r="J151" s="27"/>
      <c r="K151" s="26" t="s">
        <v>307</v>
      </c>
      <c r="L151" s="12"/>
      <c r="M151" s="32"/>
      <c r="N151" s="32">
        <v>49824.800000000003</v>
      </c>
      <c r="O151" s="32"/>
      <c r="P151" s="39">
        <f t="shared" si="34"/>
        <v>3</v>
      </c>
      <c r="Q151" s="15" t="str">
        <f t="shared" si="35"/>
        <v/>
      </c>
      <c r="R151" s="15" t="str">
        <f ca="1">IF(Q151="","",OFFSET('Все источники_ППГ'!B164,S151,0))</f>
        <v/>
      </c>
      <c r="S151">
        <f t="shared" si="36"/>
        <v>27</v>
      </c>
      <c r="T151" t="str">
        <f t="shared" ca="1" si="47"/>
        <v/>
      </c>
      <c r="U151" s="15" t="e">
        <f>IF(Y151="","",VLOOKUP(Y151,Роспись!$E$8:$G$2000,3,FALSE))</f>
        <v>#N/A</v>
      </c>
      <c r="W151">
        <f t="shared" si="37"/>
        <v>1</v>
      </c>
      <c r="X151" t="str">
        <f t="shared" si="38"/>
        <v>республиканский бюджет Чувашской Республики</v>
      </c>
      <c r="Y151" t="str">
        <f t="shared" si="39"/>
        <v>110122050</v>
      </c>
      <c r="Z151" t="str">
        <f t="shared" si="40"/>
        <v>A110122050</v>
      </c>
      <c r="AA151">
        <f t="shared" si="41"/>
        <v>0</v>
      </c>
      <c r="AB151">
        <f t="shared" si="42"/>
        <v>49824.800000000003</v>
      </c>
      <c r="AC151">
        <f t="shared" si="29"/>
        <v>49824.800000000003</v>
      </c>
      <c r="AD151">
        <f>AC151</f>
        <v>49824.800000000003</v>
      </c>
      <c r="AE151">
        <f>9964960/1000</f>
        <v>9964.9599999999991</v>
      </c>
      <c r="AF151">
        <f t="shared" si="44"/>
        <v>0</v>
      </c>
    </row>
    <row r="152" spans="1:32" ht="15" customHeight="1" thickBot="1" x14ac:dyDescent="0.3">
      <c r="A152" s="168"/>
      <c r="B152" s="177"/>
      <c r="C152" s="33"/>
      <c r="D152" s="25"/>
      <c r="E152" s="177"/>
      <c r="F152" s="32" t="s">
        <v>40</v>
      </c>
      <c r="G152" s="32" t="s">
        <v>40</v>
      </c>
      <c r="H152" s="32" t="s">
        <v>40</v>
      </c>
      <c r="I152" s="32" t="s">
        <v>40</v>
      </c>
      <c r="J152" s="27"/>
      <c r="K152" s="26" t="s">
        <v>3</v>
      </c>
      <c r="L152" s="12"/>
      <c r="M152" s="32"/>
      <c r="N152" s="32"/>
      <c r="O152" s="32"/>
      <c r="P152" s="39">
        <f t="shared" si="34"/>
        <v>4</v>
      </c>
      <c r="Q152" s="15" t="str">
        <f t="shared" si="35"/>
        <v/>
      </c>
      <c r="R152" s="15" t="str">
        <f ca="1">IF(Q152="","",OFFSET('Все источники_ППГ'!B165,S152,0))</f>
        <v/>
      </c>
      <c r="S152">
        <f t="shared" si="36"/>
        <v>27</v>
      </c>
      <c r="T152" t="str">
        <f t="shared" ca="1" si="47"/>
        <v/>
      </c>
      <c r="U152" s="15" t="str">
        <f>IF(Y152="","",VLOOKUP(Y152,Роспись!$E$8:$G$2000,3,FALSE))</f>
        <v/>
      </c>
      <c r="W152" t="str">
        <f t="shared" si="37"/>
        <v/>
      </c>
      <c r="X152" t="str">
        <f t="shared" si="38"/>
        <v>местные бюджеты</v>
      </c>
      <c r="Y152" t="str">
        <f t="shared" si="39"/>
        <v/>
      </c>
      <c r="Z152" t="str">
        <f t="shared" si="40"/>
        <v/>
      </c>
      <c r="AA152">
        <f t="shared" si="41"/>
        <v>0</v>
      </c>
      <c r="AB152">
        <f t="shared" si="42"/>
        <v>0</v>
      </c>
      <c r="AC152">
        <f t="shared" si="29"/>
        <v>0</v>
      </c>
      <c r="AD152">
        <f>IF(W152=0,SUM(AD153:AD156),IF(Y152="",0,VLOOKUP(Y152,Роспись!$E$9:$R$2000,IF(W152=2,13,14),FALSE)/1000))</f>
        <v>0</v>
      </c>
      <c r="AE152">
        <f t="shared" si="43"/>
        <v>0</v>
      </c>
      <c r="AF152">
        <f t="shared" si="44"/>
        <v>0</v>
      </c>
    </row>
    <row r="153" spans="1:32" ht="15" customHeight="1" thickBot="1" x14ac:dyDescent="0.3">
      <c r="A153" s="169"/>
      <c r="B153" s="178"/>
      <c r="C153" s="33"/>
      <c r="D153" s="26"/>
      <c r="E153" s="178"/>
      <c r="F153" s="32" t="s">
        <v>40</v>
      </c>
      <c r="G153" s="32" t="s">
        <v>40</v>
      </c>
      <c r="H153" s="32" t="s">
        <v>40</v>
      </c>
      <c r="I153" s="32" t="s">
        <v>40</v>
      </c>
      <c r="J153" s="27"/>
      <c r="K153" s="26" t="s">
        <v>6</v>
      </c>
      <c r="L153" s="12"/>
      <c r="M153" s="32"/>
      <c r="N153" s="32"/>
      <c r="O153" s="32"/>
      <c r="P153" s="39">
        <f t="shared" si="34"/>
        <v>5</v>
      </c>
      <c r="Q153" s="15" t="str">
        <f t="shared" si="35"/>
        <v/>
      </c>
      <c r="R153" s="15" t="str">
        <f ca="1">IF(Q153="","",OFFSET('Все источники_ППГ'!B166,S153,0))</f>
        <v/>
      </c>
      <c r="S153">
        <f t="shared" si="36"/>
        <v>27</v>
      </c>
      <c r="T153" t="str">
        <f t="shared" ca="1" si="47"/>
        <v/>
      </c>
      <c r="U153" s="15" t="str">
        <f>IF(Y153="","",VLOOKUP(Y153,Роспись!$E$8:$G$2000,3,FALSE))</f>
        <v/>
      </c>
      <c r="W153" t="str">
        <f t="shared" si="37"/>
        <v/>
      </c>
      <c r="X153" t="str">
        <f t="shared" si="38"/>
        <v>внебюджетные источники</v>
      </c>
      <c r="Y153" t="str">
        <f t="shared" si="39"/>
        <v/>
      </c>
      <c r="Z153" t="str">
        <f t="shared" si="40"/>
        <v/>
      </c>
      <c r="AA153">
        <f t="shared" si="41"/>
        <v>0</v>
      </c>
      <c r="AB153">
        <f t="shared" si="42"/>
        <v>0</v>
      </c>
      <c r="AC153">
        <f t="shared" ref="AC153:AC175" si="48">AB153</f>
        <v>0</v>
      </c>
      <c r="AD153">
        <f>IF(W153=0,SUM(AD154:AD157),IF(Y153="",0,VLOOKUP(Y153,Роспись!$E$9:$R$2000,IF(W153=2,13,14),FALSE)/1000))</f>
        <v>0</v>
      </c>
      <c r="AE153">
        <f t="shared" si="43"/>
        <v>0</v>
      </c>
      <c r="AF153">
        <f t="shared" si="44"/>
        <v>0</v>
      </c>
    </row>
    <row r="154" spans="1:32" ht="15" customHeight="1" thickBot="1" x14ac:dyDescent="0.3">
      <c r="A154" s="167" t="s">
        <v>849</v>
      </c>
      <c r="B154" s="176" t="s">
        <v>771</v>
      </c>
      <c r="C154" s="33"/>
      <c r="D154" s="24"/>
      <c r="E154" s="176" t="s">
        <v>315</v>
      </c>
      <c r="F154" s="32" t="s">
        <v>40</v>
      </c>
      <c r="G154" s="32" t="s">
        <v>40</v>
      </c>
      <c r="H154" s="32" t="s">
        <v>40</v>
      </c>
      <c r="I154" s="32" t="s">
        <v>40</v>
      </c>
      <c r="J154" s="27"/>
      <c r="K154" s="26" t="s">
        <v>1</v>
      </c>
      <c r="L154" s="12"/>
      <c r="M154" s="32"/>
      <c r="N154" s="32">
        <v>440894</v>
      </c>
      <c r="O154" s="32">
        <v>181578</v>
      </c>
      <c r="P154" s="39">
        <f t="shared" si="34"/>
        <v>1</v>
      </c>
      <c r="Q154" s="15" t="str">
        <f t="shared" si="35"/>
        <v>Строительство тепловых сетей и сетей горячего водоснабжения от газовых автоматизированных блочно-модульных котельных в городе Шумерле и в городе Козловке</v>
      </c>
      <c r="R154" s="15" t="str">
        <f ca="1">IF(Q154="","",OFFSET('Все источники_ППГ'!B167,S154,0))</f>
        <v>Строительство тепловых сетей и сетей горячего водоснабжения от газовых автоматизированных блочно-модульных котельных в городе Шумерле и в городе Козловке</v>
      </c>
      <c r="S154">
        <f t="shared" si="36"/>
        <v>28</v>
      </c>
      <c r="T154" t="str">
        <f t="shared" ca="1" si="47"/>
        <v/>
      </c>
      <c r="U154" s="15" t="str">
        <f>IF(Y154="","",VLOOKUP(Y154,Роспись!$E$8:$G$2000,3,FALSE))</f>
        <v/>
      </c>
      <c r="W154">
        <f t="shared" si="37"/>
        <v>0</v>
      </c>
      <c r="X154" t="str">
        <f t="shared" si="38"/>
        <v>всего</v>
      </c>
      <c r="Y154" t="str">
        <f t="shared" si="39"/>
        <v/>
      </c>
      <c r="Z154" t="str">
        <f t="shared" si="40"/>
        <v/>
      </c>
      <c r="AA154">
        <f t="shared" si="41"/>
        <v>0</v>
      </c>
      <c r="AB154">
        <f t="shared" si="42"/>
        <v>440894</v>
      </c>
      <c r="AC154">
        <f t="shared" si="48"/>
        <v>440894</v>
      </c>
      <c r="AD154">
        <f t="shared" ref="AD154:AD171" si="49">AC154</f>
        <v>440894</v>
      </c>
      <c r="AE154">
        <f t="shared" si="43"/>
        <v>440894</v>
      </c>
      <c r="AF154">
        <f t="shared" si="44"/>
        <v>181578</v>
      </c>
    </row>
    <row r="155" spans="1:32" ht="15" customHeight="1" thickBot="1" x14ac:dyDescent="0.3">
      <c r="A155" s="168"/>
      <c r="B155" s="177"/>
      <c r="C155" s="33"/>
      <c r="D155" s="25"/>
      <c r="E155" s="177"/>
      <c r="F155" s="32" t="s">
        <v>40</v>
      </c>
      <c r="G155" s="32" t="s">
        <v>40</v>
      </c>
      <c r="H155" s="32" t="s">
        <v>40</v>
      </c>
      <c r="I155" s="32" t="s">
        <v>40</v>
      </c>
      <c r="J155" s="27"/>
      <c r="K155" s="26" t="s">
        <v>2</v>
      </c>
      <c r="L155" s="12"/>
      <c r="M155" s="32"/>
      <c r="N155" s="32"/>
      <c r="O155" s="32"/>
      <c r="P155" s="39">
        <f t="shared" si="34"/>
        <v>2</v>
      </c>
      <c r="Q155" s="15" t="str">
        <f t="shared" si="35"/>
        <v/>
      </c>
      <c r="R155" s="15" t="str">
        <f ca="1">IF(Q155="","",OFFSET('Все источники_ППГ'!B168,S155,0))</f>
        <v/>
      </c>
      <c r="S155">
        <f t="shared" si="36"/>
        <v>28</v>
      </c>
      <c r="T155" t="str">
        <f t="shared" ca="1" si="47"/>
        <v/>
      </c>
      <c r="U155" s="15" t="str">
        <f>IF(Y155="","",VLOOKUP(Y155,Роспись!$E$8:$G$2000,3,FALSE))</f>
        <v/>
      </c>
      <c r="W155">
        <f t="shared" si="37"/>
        <v>2</v>
      </c>
      <c r="X155" t="str">
        <f t="shared" si="38"/>
        <v>федеральный бюджет</v>
      </c>
      <c r="Y155" t="str">
        <f t="shared" si="39"/>
        <v/>
      </c>
      <c r="Z155" t="str">
        <f t="shared" si="40"/>
        <v/>
      </c>
      <c r="AA155">
        <f t="shared" si="41"/>
        <v>0</v>
      </c>
      <c r="AB155">
        <f t="shared" si="42"/>
        <v>0</v>
      </c>
      <c r="AC155">
        <f t="shared" si="48"/>
        <v>0</v>
      </c>
      <c r="AD155">
        <f t="shared" si="49"/>
        <v>0</v>
      </c>
      <c r="AE155">
        <f t="shared" si="43"/>
        <v>0</v>
      </c>
      <c r="AF155">
        <f t="shared" si="44"/>
        <v>0</v>
      </c>
    </row>
    <row r="156" spans="1:32" ht="15" customHeight="1" thickBot="1" x14ac:dyDescent="0.3">
      <c r="A156" s="168"/>
      <c r="B156" s="177"/>
      <c r="C156" s="33"/>
      <c r="D156" s="25"/>
      <c r="E156" s="177"/>
      <c r="F156" s="32">
        <v>832</v>
      </c>
      <c r="G156" s="32">
        <v>502</v>
      </c>
      <c r="H156" s="32" t="s">
        <v>860</v>
      </c>
      <c r="I156" s="32">
        <v>400</v>
      </c>
      <c r="J156" s="27"/>
      <c r="K156" s="26" t="s">
        <v>307</v>
      </c>
      <c r="L156" s="12"/>
      <c r="M156" s="32"/>
      <c r="N156" s="32">
        <v>141393</v>
      </c>
      <c r="O156" s="32">
        <v>181578</v>
      </c>
      <c r="P156" s="39">
        <f t="shared" si="34"/>
        <v>3</v>
      </c>
      <c r="Q156" s="15" t="str">
        <f t="shared" si="35"/>
        <v/>
      </c>
      <c r="R156" s="15" t="str">
        <f ca="1">IF(Q156="","",OFFSET('Все источники_ППГ'!B169,S156,0))</f>
        <v/>
      </c>
      <c r="S156">
        <f t="shared" si="36"/>
        <v>28</v>
      </c>
      <c r="T156" t="str">
        <f t="shared" ca="1" si="47"/>
        <v/>
      </c>
      <c r="U156" s="15" t="str">
        <f>IF(Y156="","",VLOOKUP(Y156,Роспись!$E$8:$G$2000,3,FALSE))</f>
        <v>Создание и модернизация блочно-модульных котельных, тепловых сетей и сетей горячего водоснабжения</v>
      </c>
      <c r="W156">
        <f t="shared" si="37"/>
        <v>1</v>
      </c>
      <c r="X156" t="str">
        <f t="shared" si="38"/>
        <v>республиканский бюджет Чувашской Республики</v>
      </c>
      <c r="Y156" t="str">
        <f t="shared" si="39"/>
        <v>11012067И</v>
      </c>
      <c r="Z156" t="str">
        <f t="shared" si="40"/>
        <v>A11012067И</v>
      </c>
      <c r="AA156">
        <f t="shared" si="41"/>
        <v>0</v>
      </c>
      <c r="AB156">
        <f t="shared" si="42"/>
        <v>141393</v>
      </c>
      <c r="AC156">
        <f t="shared" si="48"/>
        <v>141393</v>
      </c>
      <c r="AD156">
        <f t="shared" si="49"/>
        <v>141393</v>
      </c>
      <c r="AE156">
        <f t="shared" si="43"/>
        <v>141393</v>
      </c>
      <c r="AF156">
        <f t="shared" si="44"/>
        <v>181578</v>
      </c>
    </row>
    <row r="157" spans="1:32" ht="15" customHeight="1" thickBot="1" x14ac:dyDescent="0.3">
      <c r="A157" s="168"/>
      <c r="B157" s="177"/>
      <c r="C157" s="33"/>
      <c r="D157" s="25"/>
      <c r="E157" s="177"/>
      <c r="F157" s="32" t="s">
        <v>40</v>
      </c>
      <c r="G157" s="32" t="s">
        <v>40</v>
      </c>
      <c r="H157" s="32" t="s">
        <v>40</v>
      </c>
      <c r="I157" s="32" t="s">
        <v>40</v>
      </c>
      <c r="J157" s="27"/>
      <c r="K157" s="26" t="s">
        <v>3</v>
      </c>
      <c r="L157" s="12"/>
      <c r="M157" s="32"/>
      <c r="N157" s="32"/>
      <c r="O157" s="32"/>
      <c r="P157" s="39">
        <f t="shared" si="34"/>
        <v>4</v>
      </c>
      <c r="Q157" s="15" t="str">
        <f t="shared" si="35"/>
        <v/>
      </c>
      <c r="R157" s="15" t="str">
        <f ca="1">IF(Q157="","",OFFSET('Все источники_ППГ'!B170,S157,0))</f>
        <v/>
      </c>
      <c r="S157">
        <f t="shared" si="36"/>
        <v>28</v>
      </c>
      <c r="T157" t="str">
        <f t="shared" ca="1" si="47"/>
        <v/>
      </c>
      <c r="U157" s="15" t="str">
        <f>IF(Y157="","",VLOOKUP(Y157,Роспись!$E$8:$G$2000,3,FALSE))</f>
        <v/>
      </c>
      <c r="W157" t="str">
        <f t="shared" si="37"/>
        <v/>
      </c>
      <c r="X157" t="str">
        <f t="shared" si="38"/>
        <v>местные бюджеты</v>
      </c>
      <c r="Y157" t="str">
        <f t="shared" si="39"/>
        <v/>
      </c>
      <c r="Z157" t="str">
        <f t="shared" si="40"/>
        <v/>
      </c>
      <c r="AA157">
        <f t="shared" si="41"/>
        <v>0</v>
      </c>
      <c r="AB157">
        <f t="shared" si="42"/>
        <v>0</v>
      </c>
      <c r="AC157">
        <f t="shared" si="48"/>
        <v>0</v>
      </c>
      <c r="AD157">
        <f t="shared" si="49"/>
        <v>0</v>
      </c>
      <c r="AF157">
        <f t="shared" si="44"/>
        <v>0</v>
      </c>
    </row>
    <row r="158" spans="1:32" ht="15" customHeight="1" thickBot="1" x14ac:dyDescent="0.3">
      <c r="A158" s="169"/>
      <c r="B158" s="178"/>
      <c r="C158" s="33"/>
      <c r="D158" s="26"/>
      <c r="E158" s="178"/>
      <c r="F158" s="32" t="s">
        <v>40</v>
      </c>
      <c r="G158" s="32" t="s">
        <v>40</v>
      </c>
      <c r="H158" s="32" t="s">
        <v>40</v>
      </c>
      <c r="I158" s="32" t="s">
        <v>40</v>
      </c>
      <c r="J158" s="27"/>
      <c r="K158" s="26" t="s">
        <v>6</v>
      </c>
      <c r="L158" s="12"/>
      <c r="M158" s="32"/>
      <c r="N158" s="32">
        <v>299501</v>
      </c>
      <c r="O158" s="32"/>
      <c r="P158" s="39">
        <f t="shared" si="34"/>
        <v>5</v>
      </c>
      <c r="Q158" s="15" t="str">
        <f t="shared" si="35"/>
        <v/>
      </c>
      <c r="R158" s="15" t="str">
        <f ca="1">IF(Q158="","",OFFSET('Все источники_ППГ'!B171,S158,0))</f>
        <v/>
      </c>
      <c r="S158">
        <f t="shared" si="36"/>
        <v>28</v>
      </c>
      <c r="T158" t="str">
        <f t="shared" ca="1" si="47"/>
        <v/>
      </c>
      <c r="U158" s="15" t="str">
        <f>IF(Y158="","",VLOOKUP(Y158,Роспись!$E$8:$G$2000,3,FALSE))</f>
        <v/>
      </c>
      <c r="W158" t="str">
        <f t="shared" si="37"/>
        <v/>
      </c>
      <c r="X158" t="str">
        <f t="shared" si="38"/>
        <v>внебюджетные источники</v>
      </c>
      <c r="Y158" t="str">
        <f t="shared" si="39"/>
        <v/>
      </c>
      <c r="Z158" t="str">
        <f t="shared" si="40"/>
        <v/>
      </c>
      <c r="AA158">
        <f t="shared" si="41"/>
        <v>0</v>
      </c>
      <c r="AB158">
        <f t="shared" si="42"/>
        <v>299501</v>
      </c>
      <c r="AC158">
        <f t="shared" si="48"/>
        <v>299501</v>
      </c>
      <c r="AD158">
        <f t="shared" si="49"/>
        <v>299501</v>
      </c>
      <c r="AF158">
        <f t="shared" si="44"/>
        <v>0</v>
      </c>
    </row>
    <row r="159" spans="1:32" ht="15" customHeight="1" thickBot="1" x14ac:dyDescent="0.3">
      <c r="A159" s="167" t="s">
        <v>850</v>
      </c>
      <c r="B159" s="176" t="s">
        <v>851</v>
      </c>
      <c r="C159" s="33"/>
      <c r="D159" s="24"/>
      <c r="E159" s="176" t="s">
        <v>315</v>
      </c>
      <c r="F159" s="32" t="s">
        <v>40</v>
      </c>
      <c r="G159" s="32" t="s">
        <v>40</v>
      </c>
      <c r="H159" s="32" t="s">
        <v>40</v>
      </c>
      <c r="I159" s="32" t="s">
        <v>40</v>
      </c>
      <c r="J159" s="27"/>
      <c r="K159" s="26" t="s">
        <v>1</v>
      </c>
      <c r="L159" s="12"/>
      <c r="M159" s="32"/>
      <c r="N159" s="32">
        <v>440894</v>
      </c>
      <c r="O159" s="32">
        <v>60597</v>
      </c>
      <c r="P159" s="39">
        <f t="shared" si="34"/>
        <v>1</v>
      </c>
      <c r="Q159" s="15" t="str">
        <f t="shared" si="35"/>
        <v>Строительство тепловых сетей и сетей горячего водоснабжения от газовых автоматизированных блочно-модульных котельных в городе Шумерле и в городе Козловке, 1 этап</v>
      </c>
      <c r="R159" s="15" t="str">
        <f ca="1">IF(Q159="","",OFFSET('Все источники_ППГ'!B172,S159,0))</f>
        <v>Строительство тепловых сетей и сетей горячего водоснабжения от газовых автоматизированных блочно-модульных котельных в городе Шумерле и в городе Козловке, 1 этап</v>
      </c>
      <c r="S159">
        <f t="shared" si="36"/>
        <v>29</v>
      </c>
      <c r="T159">
        <f t="shared" ca="1" si="47"/>
        <v>1</v>
      </c>
      <c r="U159" s="15" t="str">
        <f>IF(Y159="","",VLOOKUP(Y159,Роспись!$E$8:$G$2000,3,FALSE))</f>
        <v/>
      </c>
      <c r="W159">
        <f t="shared" si="37"/>
        <v>0</v>
      </c>
      <c r="X159" t="str">
        <f t="shared" si="38"/>
        <v>всего</v>
      </c>
      <c r="Y159" t="str">
        <f t="shared" si="39"/>
        <v/>
      </c>
      <c r="Z159" t="str">
        <f t="shared" si="40"/>
        <v/>
      </c>
      <c r="AA159">
        <f t="shared" si="41"/>
        <v>0</v>
      </c>
      <c r="AB159">
        <f t="shared" si="42"/>
        <v>440894</v>
      </c>
      <c r="AC159">
        <f t="shared" si="48"/>
        <v>440894</v>
      </c>
      <c r="AD159">
        <f t="shared" si="49"/>
        <v>440894</v>
      </c>
      <c r="AF159">
        <f t="shared" si="44"/>
        <v>60597</v>
      </c>
    </row>
    <row r="160" spans="1:32" ht="15" customHeight="1" thickBot="1" x14ac:dyDescent="0.3">
      <c r="A160" s="168"/>
      <c r="B160" s="177"/>
      <c r="C160" s="33"/>
      <c r="D160" s="25"/>
      <c r="E160" s="177"/>
      <c r="F160" s="32" t="s">
        <v>40</v>
      </c>
      <c r="G160" s="32" t="s">
        <v>40</v>
      </c>
      <c r="H160" s="32" t="s">
        <v>40</v>
      </c>
      <c r="I160" s="32" t="s">
        <v>40</v>
      </c>
      <c r="J160" s="27"/>
      <c r="K160" s="26" t="s">
        <v>2</v>
      </c>
      <c r="L160" s="12"/>
      <c r="M160" s="32"/>
      <c r="N160" s="32"/>
      <c r="O160" s="32"/>
      <c r="P160" s="39">
        <f t="shared" si="34"/>
        <v>2</v>
      </c>
      <c r="Q160" s="15" t="str">
        <f t="shared" si="35"/>
        <v/>
      </c>
      <c r="R160" s="15" t="str">
        <f ca="1">IF(Q160="","",OFFSET('Все источники_ППГ'!B173,S160,0))</f>
        <v/>
      </c>
      <c r="S160">
        <f t="shared" si="36"/>
        <v>29</v>
      </c>
      <c r="T160" t="str">
        <f t="shared" ca="1" si="47"/>
        <v/>
      </c>
      <c r="U160" s="15" t="str">
        <f>IF(Y160="","",VLOOKUP(Y160,Роспись!$E$8:$G$2000,3,FALSE))</f>
        <v/>
      </c>
      <c r="W160">
        <f t="shared" si="37"/>
        <v>2</v>
      </c>
      <c r="X160" t="str">
        <f t="shared" si="38"/>
        <v>федеральный бюджет</v>
      </c>
      <c r="Y160" t="str">
        <f t="shared" si="39"/>
        <v/>
      </c>
      <c r="Z160" t="str">
        <f t="shared" si="40"/>
        <v/>
      </c>
      <c r="AA160">
        <f t="shared" si="41"/>
        <v>0</v>
      </c>
      <c r="AB160">
        <f t="shared" si="42"/>
        <v>0</v>
      </c>
      <c r="AC160">
        <f t="shared" si="48"/>
        <v>0</v>
      </c>
      <c r="AD160">
        <f t="shared" si="49"/>
        <v>0</v>
      </c>
      <c r="AF160">
        <f t="shared" si="44"/>
        <v>0</v>
      </c>
    </row>
    <row r="161" spans="1:32" ht="15" customHeight="1" thickBot="1" x14ac:dyDescent="0.3">
      <c r="A161" s="168"/>
      <c r="B161" s="177"/>
      <c r="C161" s="33"/>
      <c r="D161" s="25"/>
      <c r="E161" s="177"/>
      <c r="F161" s="32">
        <v>832</v>
      </c>
      <c r="G161" s="32">
        <v>502</v>
      </c>
      <c r="H161" s="32" t="s">
        <v>860</v>
      </c>
      <c r="I161" s="32">
        <v>400</v>
      </c>
      <c r="J161" s="27"/>
      <c r="K161" s="26" t="s">
        <v>307</v>
      </c>
      <c r="L161" s="12"/>
      <c r="M161" s="32"/>
      <c r="N161" s="32">
        <v>141393</v>
      </c>
      <c r="O161" s="32">
        <v>60597</v>
      </c>
      <c r="P161" s="39">
        <f t="shared" si="34"/>
        <v>3</v>
      </c>
      <c r="Q161" s="15" t="str">
        <f t="shared" si="35"/>
        <v/>
      </c>
      <c r="R161" s="15" t="str">
        <f ca="1">IF(Q161="","",OFFSET('Все источники_ППГ'!B174,S161,0))</f>
        <v/>
      </c>
      <c r="S161">
        <f t="shared" si="36"/>
        <v>29</v>
      </c>
      <c r="T161" t="str">
        <f t="shared" ca="1" si="47"/>
        <v/>
      </c>
      <c r="U161" s="15" t="str">
        <f>IF(Y161="","",VLOOKUP(Y161,Роспись!$E$8:$G$2000,3,FALSE))</f>
        <v>Создание и модернизация блочно-модульных котельных, тепловых сетей и сетей горячего водоснабжения</v>
      </c>
      <c r="W161">
        <f t="shared" si="37"/>
        <v>1</v>
      </c>
      <c r="X161" t="str">
        <f t="shared" si="38"/>
        <v>республиканский бюджет Чувашской Республики</v>
      </c>
      <c r="Y161" t="str">
        <f t="shared" si="39"/>
        <v>11012067И</v>
      </c>
      <c r="Z161" t="str">
        <f t="shared" si="40"/>
        <v>A11012067И</v>
      </c>
      <c r="AA161">
        <f t="shared" si="41"/>
        <v>0</v>
      </c>
      <c r="AB161">
        <f t="shared" si="42"/>
        <v>141393</v>
      </c>
      <c r="AC161">
        <f t="shared" si="48"/>
        <v>141393</v>
      </c>
      <c r="AD161">
        <f t="shared" si="49"/>
        <v>141393</v>
      </c>
      <c r="AF161">
        <f t="shared" si="44"/>
        <v>60597</v>
      </c>
    </row>
    <row r="162" spans="1:32" ht="15" customHeight="1" thickBot="1" x14ac:dyDescent="0.3">
      <c r="A162" s="168"/>
      <c r="B162" s="177"/>
      <c r="C162" s="33"/>
      <c r="D162" s="25"/>
      <c r="E162" s="177"/>
      <c r="F162" s="32" t="s">
        <v>40</v>
      </c>
      <c r="G162" s="32" t="s">
        <v>40</v>
      </c>
      <c r="H162" s="32" t="s">
        <v>40</v>
      </c>
      <c r="I162" s="32" t="s">
        <v>40</v>
      </c>
      <c r="J162" s="27"/>
      <c r="K162" s="26" t="s">
        <v>3</v>
      </c>
      <c r="L162" s="12"/>
      <c r="M162" s="32"/>
      <c r="N162" s="32"/>
      <c r="O162" s="32"/>
      <c r="P162" s="39">
        <f t="shared" si="34"/>
        <v>4</v>
      </c>
      <c r="Q162" s="15" t="str">
        <f t="shared" si="35"/>
        <v/>
      </c>
      <c r="R162" s="15" t="str">
        <f ca="1">IF(Q162="","",OFFSET('Все источники_ППГ'!B175,S162,0))</f>
        <v/>
      </c>
      <c r="S162">
        <f t="shared" si="36"/>
        <v>29</v>
      </c>
      <c r="T162" t="str">
        <f t="shared" ca="1" si="47"/>
        <v/>
      </c>
      <c r="U162" s="15" t="str">
        <f>IF(Y162="","",VLOOKUP(Y162,Роспись!$E$8:$G$2000,3,FALSE))</f>
        <v/>
      </c>
      <c r="W162" t="str">
        <f t="shared" si="37"/>
        <v/>
      </c>
      <c r="X162" t="str">
        <f t="shared" si="38"/>
        <v>местные бюджеты</v>
      </c>
      <c r="Y162" t="str">
        <f t="shared" si="39"/>
        <v/>
      </c>
      <c r="Z162" t="str">
        <f t="shared" si="40"/>
        <v/>
      </c>
      <c r="AA162">
        <f t="shared" si="41"/>
        <v>0</v>
      </c>
      <c r="AB162">
        <f t="shared" si="42"/>
        <v>0</v>
      </c>
      <c r="AC162">
        <f t="shared" si="48"/>
        <v>0</v>
      </c>
      <c r="AD162">
        <f t="shared" si="49"/>
        <v>0</v>
      </c>
      <c r="AF162">
        <f t="shared" si="44"/>
        <v>0</v>
      </c>
    </row>
    <row r="163" spans="1:32" ht="15" customHeight="1" thickBot="1" x14ac:dyDescent="0.3">
      <c r="A163" s="169"/>
      <c r="B163" s="178"/>
      <c r="C163" s="33"/>
      <c r="D163" s="26"/>
      <c r="E163" s="178"/>
      <c r="F163" s="32" t="s">
        <v>40</v>
      </c>
      <c r="G163" s="32" t="s">
        <v>40</v>
      </c>
      <c r="H163" s="32" t="s">
        <v>40</v>
      </c>
      <c r="I163" s="32" t="s">
        <v>40</v>
      </c>
      <c r="J163" s="27"/>
      <c r="K163" s="26" t="s">
        <v>6</v>
      </c>
      <c r="L163" s="12"/>
      <c r="M163" s="32"/>
      <c r="N163" s="32">
        <v>299501</v>
      </c>
      <c r="O163" s="32"/>
      <c r="P163" s="39">
        <f t="shared" si="34"/>
        <v>5</v>
      </c>
      <c r="Q163" s="15" t="str">
        <f t="shared" si="35"/>
        <v/>
      </c>
      <c r="R163" s="15" t="str">
        <f ca="1">IF(Q163="","",OFFSET('Все источники_ППГ'!B176,S163,0))</f>
        <v/>
      </c>
      <c r="S163">
        <f t="shared" si="36"/>
        <v>29</v>
      </c>
      <c r="T163" t="str">
        <f t="shared" ca="1" si="47"/>
        <v/>
      </c>
      <c r="U163" s="15" t="str">
        <f>IF(Y163="","",VLOOKUP(Y163,Роспись!$E$8:$G$2000,3,FALSE))</f>
        <v/>
      </c>
      <c r="W163" t="str">
        <f t="shared" si="37"/>
        <v/>
      </c>
      <c r="X163" t="str">
        <f t="shared" si="38"/>
        <v>внебюджетные источники</v>
      </c>
      <c r="Y163" t="str">
        <f t="shared" si="39"/>
        <v/>
      </c>
      <c r="Z163" t="str">
        <f t="shared" si="40"/>
        <v/>
      </c>
      <c r="AA163">
        <f t="shared" si="41"/>
        <v>0</v>
      </c>
      <c r="AB163">
        <f t="shared" si="42"/>
        <v>299501</v>
      </c>
      <c r="AF163">
        <f t="shared" si="44"/>
        <v>0</v>
      </c>
    </row>
    <row r="164" spans="1:32" ht="15" customHeight="1" thickBot="1" x14ac:dyDescent="0.3">
      <c r="A164" s="167" t="s">
        <v>852</v>
      </c>
      <c r="B164" s="176" t="s">
        <v>853</v>
      </c>
      <c r="C164" s="33"/>
      <c r="D164" s="24"/>
      <c r="E164" s="176" t="s">
        <v>315</v>
      </c>
      <c r="F164" s="32" t="s">
        <v>40</v>
      </c>
      <c r="G164" s="32" t="s">
        <v>40</v>
      </c>
      <c r="H164" s="32" t="s">
        <v>40</v>
      </c>
      <c r="I164" s="32" t="s">
        <v>40</v>
      </c>
      <c r="J164" s="27"/>
      <c r="K164" s="26" t="s">
        <v>1</v>
      </c>
      <c r="L164" s="12"/>
      <c r="M164" s="32"/>
      <c r="N164" s="32"/>
      <c r="O164" s="32">
        <v>120981</v>
      </c>
      <c r="P164" s="39">
        <f t="shared" si="34"/>
        <v>1</v>
      </c>
      <c r="Q164" s="15" t="str">
        <f t="shared" si="35"/>
        <v>Строительство тепловых сетей и сетей горячего водоснабжения от газовых автоматизированных блочно-модульных котельных в городе Шумерле и в городе Козловке, 2 этап</v>
      </c>
      <c r="R164" s="15" t="str">
        <f ca="1">IF(Q164="","",OFFSET('Все источники_ППГ'!B177,S164,0))</f>
        <v>Строительство тепловых сетей и сетей горячего водоснабжения от газовых автоматизированных блочно-модульных котельных в городе Шумерле и в городе Козловке, 2 этап</v>
      </c>
      <c r="S164">
        <f t="shared" si="36"/>
        <v>30</v>
      </c>
      <c r="T164">
        <f t="shared" ca="1" si="47"/>
        <v>1</v>
      </c>
      <c r="U164" s="15" t="str">
        <f>IF(Y164="","",VLOOKUP(Y164,Роспись!$E$8:$G$2000,3,FALSE))</f>
        <v/>
      </c>
      <c r="W164">
        <f t="shared" si="37"/>
        <v>0</v>
      </c>
      <c r="X164" t="str">
        <f t="shared" si="38"/>
        <v>всего</v>
      </c>
      <c r="Y164" t="str">
        <f t="shared" si="39"/>
        <v/>
      </c>
      <c r="Z164" t="str">
        <f t="shared" si="40"/>
        <v/>
      </c>
      <c r="AA164">
        <f t="shared" si="41"/>
        <v>0</v>
      </c>
      <c r="AB164">
        <f t="shared" si="42"/>
        <v>0</v>
      </c>
      <c r="AC164">
        <f t="shared" si="48"/>
        <v>0</v>
      </c>
      <c r="AD164">
        <f t="shared" si="49"/>
        <v>0</v>
      </c>
      <c r="AF164">
        <f t="shared" si="44"/>
        <v>120981</v>
      </c>
    </row>
    <row r="165" spans="1:32" ht="15" customHeight="1" thickBot="1" x14ac:dyDescent="0.3">
      <c r="A165" s="168"/>
      <c r="B165" s="177"/>
      <c r="C165" s="33"/>
      <c r="D165" s="25"/>
      <c r="E165" s="177"/>
      <c r="F165" s="32" t="s">
        <v>40</v>
      </c>
      <c r="G165" s="32" t="s">
        <v>40</v>
      </c>
      <c r="H165" s="32" t="s">
        <v>40</v>
      </c>
      <c r="I165" s="32" t="s">
        <v>40</v>
      </c>
      <c r="J165" s="27"/>
      <c r="K165" s="26" t="s">
        <v>2</v>
      </c>
      <c r="L165" s="12"/>
      <c r="M165" s="32"/>
      <c r="N165" s="32"/>
      <c r="O165" s="32"/>
      <c r="P165" s="39">
        <f t="shared" si="34"/>
        <v>2</v>
      </c>
      <c r="Q165" s="15" t="str">
        <f t="shared" si="35"/>
        <v/>
      </c>
      <c r="R165" s="15" t="str">
        <f ca="1">IF(Q165="","",OFFSET('Все источники_ППГ'!B178,S165,0))</f>
        <v/>
      </c>
      <c r="S165">
        <f t="shared" si="36"/>
        <v>30</v>
      </c>
      <c r="T165" t="str">
        <f t="shared" ca="1" si="47"/>
        <v/>
      </c>
      <c r="U165" s="15" t="str">
        <f>IF(Y165="","",VLOOKUP(Y165,Роспись!$E$8:$G$2000,3,FALSE))</f>
        <v/>
      </c>
      <c r="W165">
        <f t="shared" si="37"/>
        <v>2</v>
      </c>
      <c r="X165" t="str">
        <f t="shared" si="38"/>
        <v>федеральный бюджет</v>
      </c>
      <c r="Y165" t="str">
        <f t="shared" si="39"/>
        <v/>
      </c>
      <c r="Z165" t="str">
        <f t="shared" si="40"/>
        <v/>
      </c>
      <c r="AA165">
        <f t="shared" si="41"/>
        <v>0</v>
      </c>
      <c r="AB165">
        <f t="shared" si="42"/>
        <v>0</v>
      </c>
      <c r="AC165">
        <f t="shared" si="48"/>
        <v>0</v>
      </c>
      <c r="AD165">
        <f t="shared" si="49"/>
        <v>0</v>
      </c>
      <c r="AF165">
        <f t="shared" si="44"/>
        <v>0</v>
      </c>
    </row>
    <row r="166" spans="1:32" ht="15" customHeight="1" thickBot="1" x14ac:dyDescent="0.3">
      <c r="A166" s="168"/>
      <c r="B166" s="177"/>
      <c r="C166" s="33"/>
      <c r="D166" s="25"/>
      <c r="E166" s="177"/>
      <c r="F166" s="32">
        <v>832</v>
      </c>
      <c r="G166" s="32">
        <v>502</v>
      </c>
      <c r="H166" s="32" t="s">
        <v>860</v>
      </c>
      <c r="I166" s="32">
        <v>520</v>
      </c>
      <c r="J166" s="27"/>
      <c r="K166" s="26" t="s">
        <v>307</v>
      </c>
      <c r="L166" s="12"/>
      <c r="M166" s="32"/>
      <c r="N166" s="32"/>
      <c r="O166" s="32">
        <v>120981</v>
      </c>
      <c r="P166" s="39">
        <f t="shared" si="34"/>
        <v>3</v>
      </c>
      <c r="Q166" s="15" t="str">
        <f t="shared" si="35"/>
        <v/>
      </c>
      <c r="R166" s="15" t="str">
        <f ca="1">IF(Q166="","",OFFSET('Все источники_ППГ'!B179,S166,0))</f>
        <v/>
      </c>
      <c r="S166">
        <f t="shared" si="36"/>
        <v>30</v>
      </c>
      <c r="T166" t="str">
        <f t="shared" ca="1" si="47"/>
        <v/>
      </c>
      <c r="U166" s="15" t="str">
        <f>IF(Y166="","",VLOOKUP(Y166,Роспись!$E$8:$G$2000,3,FALSE))</f>
        <v>Создание и модернизация блочно-модульных котельных, тепловых сетей и сетей горячего водоснабжения</v>
      </c>
      <c r="W166">
        <f t="shared" si="37"/>
        <v>1</v>
      </c>
      <c r="X166" t="str">
        <f t="shared" si="38"/>
        <v>республиканский бюджет Чувашской Республики</v>
      </c>
      <c r="Y166" t="str">
        <f t="shared" si="39"/>
        <v>11012067И</v>
      </c>
      <c r="Z166" t="str">
        <f t="shared" si="40"/>
        <v>A11012067И</v>
      </c>
      <c r="AA166">
        <f t="shared" si="41"/>
        <v>0</v>
      </c>
      <c r="AB166">
        <f t="shared" si="42"/>
        <v>0</v>
      </c>
      <c r="AC166">
        <f t="shared" si="48"/>
        <v>0</v>
      </c>
      <c r="AD166">
        <f t="shared" si="49"/>
        <v>0</v>
      </c>
      <c r="AF166">
        <f t="shared" si="44"/>
        <v>120981</v>
      </c>
    </row>
    <row r="167" spans="1:32" ht="15" customHeight="1" thickBot="1" x14ac:dyDescent="0.3">
      <c r="A167" s="168"/>
      <c r="B167" s="177"/>
      <c r="C167" s="33"/>
      <c r="D167" s="25"/>
      <c r="E167" s="177"/>
      <c r="F167" s="32" t="s">
        <v>40</v>
      </c>
      <c r="G167" s="32" t="s">
        <v>40</v>
      </c>
      <c r="H167" s="32" t="s">
        <v>40</v>
      </c>
      <c r="I167" s="32" t="s">
        <v>40</v>
      </c>
      <c r="J167" s="27"/>
      <c r="K167" s="26" t="s">
        <v>3</v>
      </c>
      <c r="L167" s="12"/>
      <c r="M167" s="32"/>
      <c r="N167" s="32"/>
      <c r="O167" s="32"/>
      <c r="P167" s="39">
        <f t="shared" si="34"/>
        <v>4</v>
      </c>
      <c r="Q167" s="15" t="str">
        <f t="shared" si="35"/>
        <v/>
      </c>
      <c r="R167" s="15" t="str">
        <f ca="1">IF(Q167="","",OFFSET('Все источники_ППГ'!B180,S167,0))</f>
        <v/>
      </c>
      <c r="S167">
        <f t="shared" si="36"/>
        <v>30</v>
      </c>
      <c r="T167" t="str">
        <f t="shared" ca="1" si="47"/>
        <v/>
      </c>
      <c r="U167" s="15" t="str">
        <f>IF(Y167="","",VLOOKUP(Y167,Роспись!$E$8:$G$2000,3,FALSE))</f>
        <v/>
      </c>
      <c r="W167" t="str">
        <f t="shared" si="37"/>
        <v/>
      </c>
      <c r="X167" t="str">
        <f t="shared" si="38"/>
        <v>местные бюджеты</v>
      </c>
      <c r="Y167" t="str">
        <f t="shared" si="39"/>
        <v/>
      </c>
      <c r="Z167" t="str">
        <f t="shared" si="40"/>
        <v/>
      </c>
      <c r="AA167">
        <f t="shared" si="41"/>
        <v>0</v>
      </c>
      <c r="AB167">
        <f t="shared" si="42"/>
        <v>0</v>
      </c>
      <c r="AC167">
        <f t="shared" si="48"/>
        <v>0</v>
      </c>
      <c r="AD167">
        <f t="shared" si="49"/>
        <v>0</v>
      </c>
      <c r="AF167">
        <f t="shared" si="44"/>
        <v>0</v>
      </c>
    </row>
    <row r="168" spans="1:32" ht="15" customHeight="1" thickBot="1" x14ac:dyDescent="0.3">
      <c r="A168" s="169"/>
      <c r="B168" s="178"/>
      <c r="C168" s="33"/>
      <c r="D168" s="26"/>
      <c r="E168" s="178"/>
      <c r="F168" s="32" t="s">
        <v>40</v>
      </c>
      <c r="G168" s="32" t="s">
        <v>40</v>
      </c>
      <c r="H168" s="32" t="s">
        <v>40</v>
      </c>
      <c r="I168" s="32" t="s">
        <v>40</v>
      </c>
      <c r="J168" s="27"/>
      <c r="K168" s="26" t="s">
        <v>6</v>
      </c>
      <c r="L168" s="12"/>
      <c r="M168" s="32"/>
      <c r="N168" s="32"/>
      <c r="O168" s="32"/>
      <c r="P168" s="39">
        <f t="shared" si="34"/>
        <v>5</v>
      </c>
      <c r="Q168" s="15" t="str">
        <f t="shared" si="35"/>
        <v/>
      </c>
      <c r="R168" s="15" t="str">
        <f ca="1">IF(Q168="","",OFFSET('Все источники_ППГ'!B181,S168,0))</f>
        <v/>
      </c>
      <c r="S168">
        <f t="shared" si="36"/>
        <v>30</v>
      </c>
      <c r="T168" t="str">
        <f t="shared" ca="1" si="47"/>
        <v/>
      </c>
      <c r="U168" s="15" t="str">
        <f>IF(Y168="","",VLOOKUP(Y168,Роспись!$E$8:$G$2000,3,FALSE))</f>
        <v/>
      </c>
      <c r="W168" t="str">
        <f t="shared" si="37"/>
        <v/>
      </c>
      <c r="X168" t="str">
        <f t="shared" si="38"/>
        <v>внебюджетные источники</v>
      </c>
      <c r="Y168" t="str">
        <f t="shared" si="39"/>
        <v/>
      </c>
      <c r="Z168" t="str">
        <f t="shared" si="40"/>
        <v/>
      </c>
      <c r="AA168">
        <f t="shared" si="41"/>
        <v>0</v>
      </c>
      <c r="AB168">
        <f t="shared" si="42"/>
        <v>0</v>
      </c>
      <c r="AC168">
        <f t="shared" si="48"/>
        <v>0</v>
      </c>
      <c r="AD168">
        <f t="shared" si="49"/>
        <v>0</v>
      </c>
      <c r="AF168">
        <f t="shared" si="44"/>
        <v>0</v>
      </c>
    </row>
    <row r="169" spans="1:32" ht="15" customHeight="1" thickBot="1" x14ac:dyDescent="0.3">
      <c r="A169" s="167" t="s">
        <v>777</v>
      </c>
      <c r="B169" s="176" t="s">
        <v>854</v>
      </c>
      <c r="C169" s="33"/>
      <c r="D169" s="28"/>
      <c r="E169" s="176" t="s">
        <v>315</v>
      </c>
      <c r="F169" s="32" t="s">
        <v>40</v>
      </c>
      <c r="G169" s="32" t="s">
        <v>40</v>
      </c>
      <c r="H169" s="32" t="s">
        <v>40</v>
      </c>
      <c r="I169" s="32" t="s">
        <v>40</v>
      </c>
      <c r="J169" s="28"/>
      <c r="K169" s="26" t="s">
        <v>1</v>
      </c>
      <c r="L169" s="28"/>
      <c r="M169" s="32"/>
      <c r="N169" s="32">
        <v>3359</v>
      </c>
      <c r="O169" s="32">
        <v>18276</v>
      </c>
      <c r="P169" s="39">
        <f t="shared" si="34"/>
        <v>1</v>
      </c>
      <c r="Q169" s="15" t="str">
        <f t="shared" si="35"/>
        <v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осуществляю­щими деятельность по развитию и модернизации объектов коммунальной инфраструк­туры Чувашской Республики</v>
      </c>
      <c r="R169" s="15" t="str">
        <f ca="1">IF(Q169="","",OFFSET('Все источники_ППГ'!B182,S169,0))</f>
        <v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осуществляющими деятельность по развитию и модернизации объектов коммунальной инфраструктуры Чувашской Республики</v>
      </c>
      <c r="S169">
        <f t="shared" si="36"/>
        <v>31</v>
      </c>
      <c r="T169" t="str">
        <f t="shared" ca="1" si="47"/>
        <v/>
      </c>
      <c r="U169" s="15" t="str">
        <f>IF(Y169="","",VLOOKUP(Y169,Роспись!$E$8:$G$2000,3,FALSE))</f>
        <v/>
      </c>
      <c r="W169">
        <f t="shared" si="37"/>
        <v>0</v>
      </c>
      <c r="X169" t="str">
        <f t="shared" si="38"/>
        <v>всего</v>
      </c>
      <c r="Y169" t="str">
        <f t="shared" si="39"/>
        <v/>
      </c>
      <c r="Z169" t="str">
        <f t="shared" si="40"/>
        <v/>
      </c>
      <c r="AA169">
        <f t="shared" si="41"/>
        <v>0</v>
      </c>
      <c r="AB169">
        <f t="shared" si="42"/>
        <v>3359</v>
      </c>
      <c r="AC169">
        <f t="shared" si="48"/>
        <v>3359</v>
      </c>
      <c r="AD169">
        <f t="shared" si="49"/>
        <v>3359</v>
      </c>
      <c r="AF169">
        <f t="shared" si="44"/>
        <v>18276</v>
      </c>
    </row>
    <row r="170" spans="1:32" ht="15" customHeight="1" thickBot="1" x14ac:dyDescent="0.3">
      <c r="A170" s="168"/>
      <c r="B170" s="177"/>
      <c r="C170" s="33"/>
      <c r="D170" s="29"/>
      <c r="E170" s="177"/>
      <c r="F170" s="32" t="s">
        <v>40</v>
      </c>
      <c r="G170" s="32" t="s">
        <v>40</v>
      </c>
      <c r="H170" s="32" t="s">
        <v>40</v>
      </c>
      <c r="I170" s="32" t="s">
        <v>40</v>
      </c>
      <c r="J170" s="29"/>
      <c r="K170" s="26" t="s">
        <v>2</v>
      </c>
      <c r="L170" s="29"/>
      <c r="M170" s="32"/>
      <c r="N170" s="32"/>
      <c r="O170" s="32"/>
      <c r="P170" s="39">
        <f t="shared" si="34"/>
        <v>2</v>
      </c>
      <c r="Q170" s="15" t="str">
        <f t="shared" si="35"/>
        <v/>
      </c>
      <c r="R170" s="15" t="str">
        <f ca="1">IF(Q170="","",OFFSET('Все источники_ППГ'!B183,S170,0))</f>
        <v/>
      </c>
      <c r="S170">
        <f t="shared" si="36"/>
        <v>31</v>
      </c>
      <c r="T170" t="str">
        <f t="shared" ca="1" si="47"/>
        <v/>
      </c>
      <c r="U170" s="15" t="str">
        <f>IF(Y170="","",VLOOKUP(Y170,Роспись!$E$8:$G$2000,3,FALSE))</f>
        <v/>
      </c>
      <c r="W170">
        <f t="shared" si="37"/>
        <v>2</v>
      </c>
      <c r="X170" t="str">
        <f t="shared" si="38"/>
        <v>федеральный бюджет</v>
      </c>
      <c r="Y170" t="str">
        <f t="shared" si="39"/>
        <v/>
      </c>
      <c r="Z170" t="str">
        <f t="shared" si="40"/>
        <v/>
      </c>
      <c r="AA170">
        <f t="shared" si="41"/>
        <v>0</v>
      </c>
      <c r="AB170">
        <f t="shared" si="42"/>
        <v>0</v>
      </c>
      <c r="AC170">
        <f t="shared" si="48"/>
        <v>0</v>
      </c>
      <c r="AD170">
        <f t="shared" si="49"/>
        <v>0</v>
      </c>
      <c r="AF170">
        <f t="shared" si="44"/>
        <v>0</v>
      </c>
    </row>
    <row r="171" spans="1:32" ht="15" customHeight="1" thickBot="1" x14ac:dyDescent="0.3">
      <c r="A171" s="168"/>
      <c r="B171" s="177"/>
      <c r="C171" s="33"/>
      <c r="D171" s="29"/>
      <c r="E171" s="177"/>
      <c r="F171" s="32">
        <v>832</v>
      </c>
      <c r="G171" s="32">
        <v>412</v>
      </c>
      <c r="H171" s="32" t="s">
        <v>862</v>
      </c>
      <c r="I171" s="32">
        <v>810</v>
      </c>
      <c r="J171" s="29"/>
      <c r="K171" s="26" t="s">
        <v>307</v>
      </c>
      <c r="L171" s="29"/>
      <c r="M171" s="32"/>
      <c r="N171" s="32">
        <v>3359</v>
      </c>
      <c r="O171" s="32">
        <v>13703</v>
      </c>
      <c r="P171" s="39">
        <f t="shared" si="34"/>
        <v>3</v>
      </c>
      <c r="Q171" s="15" t="str">
        <f t="shared" si="35"/>
        <v/>
      </c>
      <c r="R171" s="15" t="str">
        <f ca="1">IF(Q171="","",OFFSET('Все источники_ППГ'!B184,S171,0))</f>
        <v/>
      </c>
      <c r="S171">
        <f t="shared" si="36"/>
        <v>31</v>
      </c>
      <c r="T171" t="str">
        <f t="shared" ca="1" si="47"/>
        <v/>
      </c>
      <c r="U171" s="15" t="str">
        <f>IF(Y171="","",VLOOKUP(Y171,Роспись!$E$8:$G$2000,3,FALSE))</f>
        <v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осуществляющими деятельность по развитию и модернизации объектов коммунальной инфраструктуры Чувашской Республики</v>
      </c>
      <c r="W171">
        <f t="shared" si="37"/>
        <v>1</v>
      </c>
      <c r="X171" t="str">
        <f t="shared" si="38"/>
        <v>республиканский бюджет Чувашской Республики</v>
      </c>
      <c r="Y171" t="str">
        <f t="shared" si="39"/>
        <v>110122060</v>
      </c>
      <c r="Z171" t="str">
        <f t="shared" si="40"/>
        <v>A110122060</v>
      </c>
      <c r="AA171">
        <f t="shared" si="41"/>
        <v>0</v>
      </c>
      <c r="AB171">
        <f t="shared" si="42"/>
        <v>3359</v>
      </c>
      <c r="AC171">
        <f t="shared" si="48"/>
        <v>3359</v>
      </c>
      <c r="AD171">
        <f t="shared" si="49"/>
        <v>3359</v>
      </c>
      <c r="AF171">
        <f t="shared" si="44"/>
        <v>13703</v>
      </c>
    </row>
    <row r="172" spans="1:32" ht="15" customHeight="1" thickBot="1" x14ac:dyDescent="0.3">
      <c r="A172" s="168"/>
      <c r="B172" s="177"/>
      <c r="C172" s="33"/>
      <c r="D172" s="29"/>
      <c r="E172" s="177"/>
      <c r="F172" s="32" t="s">
        <v>40</v>
      </c>
      <c r="G172" s="32" t="s">
        <v>40</v>
      </c>
      <c r="H172" s="32" t="s">
        <v>40</v>
      </c>
      <c r="I172" s="32" t="s">
        <v>40</v>
      </c>
      <c r="J172" s="29"/>
      <c r="K172" s="26" t="s">
        <v>3</v>
      </c>
      <c r="L172" s="29"/>
      <c r="M172" s="32"/>
      <c r="N172" s="32"/>
      <c r="O172" s="32"/>
      <c r="P172" s="39">
        <f t="shared" si="34"/>
        <v>4</v>
      </c>
      <c r="Q172" s="15" t="str">
        <f t="shared" si="35"/>
        <v/>
      </c>
      <c r="R172" s="15" t="str">
        <f ca="1">IF(Q172="","",OFFSET('Все источники_ППГ'!B185,S172,0))</f>
        <v/>
      </c>
      <c r="S172">
        <f t="shared" si="36"/>
        <v>31</v>
      </c>
      <c r="T172" t="str">
        <f t="shared" ca="1" si="47"/>
        <v/>
      </c>
      <c r="U172" s="15" t="str">
        <f>IF(Y172="","",VLOOKUP(Y172,Роспись!$E$8:$G$2000,3,FALSE))</f>
        <v/>
      </c>
      <c r="W172" t="str">
        <f t="shared" si="37"/>
        <v/>
      </c>
      <c r="X172" t="str">
        <f t="shared" si="38"/>
        <v>местные бюджеты</v>
      </c>
      <c r="Y172" t="str">
        <f t="shared" si="39"/>
        <v/>
      </c>
      <c r="Z172" t="str">
        <f t="shared" si="40"/>
        <v/>
      </c>
      <c r="AA172">
        <f t="shared" si="41"/>
        <v>0</v>
      </c>
      <c r="AB172">
        <f t="shared" si="42"/>
        <v>0</v>
      </c>
      <c r="AC172">
        <f t="shared" si="48"/>
        <v>0</v>
      </c>
      <c r="AD172">
        <f>IF(W172=0,SUM(AD173:AD176),IF(Y172="",0,VLOOKUP(Y172,Роспись!$E$9:$R$2000,IF(W172=2,13,14),FALSE)/1000))</f>
        <v>0</v>
      </c>
      <c r="AF172">
        <f t="shared" si="44"/>
        <v>0</v>
      </c>
    </row>
    <row r="173" spans="1:32" ht="15" customHeight="1" thickBot="1" x14ac:dyDescent="0.3">
      <c r="A173" s="169"/>
      <c r="B173" s="178"/>
      <c r="C173" s="33"/>
      <c r="D173" s="29"/>
      <c r="E173" s="178"/>
      <c r="F173" s="32" t="s">
        <v>40</v>
      </c>
      <c r="G173" s="32" t="s">
        <v>40</v>
      </c>
      <c r="H173" s="32" t="s">
        <v>40</v>
      </c>
      <c r="I173" s="32" t="s">
        <v>40</v>
      </c>
      <c r="J173" s="29"/>
      <c r="K173" s="26" t="s">
        <v>6</v>
      </c>
      <c r="L173" s="29"/>
      <c r="M173" s="32"/>
      <c r="N173" s="32"/>
      <c r="O173" s="32">
        <v>4573</v>
      </c>
      <c r="P173" s="39">
        <f t="shared" si="34"/>
        <v>5</v>
      </c>
      <c r="Q173" s="15" t="str">
        <f t="shared" si="35"/>
        <v/>
      </c>
      <c r="R173" s="15" t="str">
        <f ca="1">IF(Q173="","",OFFSET('Все источники_ППГ'!B186,S173,0))</f>
        <v/>
      </c>
      <c r="S173">
        <f t="shared" si="36"/>
        <v>31</v>
      </c>
      <c r="T173" t="str">
        <f t="shared" ca="1" si="47"/>
        <v/>
      </c>
      <c r="U173" s="15" t="str">
        <f>IF(Y173="","",VLOOKUP(Y173,Роспись!$E$8:$G$2000,3,FALSE))</f>
        <v/>
      </c>
      <c r="W173" t="str">
        <f t="shared" si="37"/>
        <v/>
      </c>
      <c r="X173" t="str">
        <f t="shared" si="38"/>
        <v>внебюджетные источники</v>
      </c>
      <c r="Y173" t="str">
        <f t="shared" si="39"/>
        <v/>
      </c>
      <c r="Z173" t="str">
        <f t="shared" si="40"/>
        <v/>
      </c>
      <c r="AA173">
        <f t="shared" si="41"/>
        <v>0</v>
      </c>
      <c r="AB173">
        <f t="shared" si="42"/>
        <v>0</v>
      </c>
      <c r="AC173">
        <f t="shared" si="48"/>
        <v>0</v>
      </c>
      <c r="AD173">
        <f>IF(W173=0,SUM(AD174:AD177),IF(Y173="",0,VLOOKUP(Y173,Роспись!$E$9:$R$2000,IF(W173=2,13,14),FALSE)/1000))</f>
        <v>0</v>
      </c>
      <c r="AF173">
        <f t="shared" si="44"/>
        <v>4573</v>
      </c>
    </row>
    <row r="174" spans="1:32" ht="15" customHeight="1" thickBot="1" x14ac:dyDescent="0.3">
      <c r="A174" s="167" t="s">
        <v>780</v>
      </c>
      <c r="B174" s="176" t="s">
        <v>855</v>
      </c>
      <c r="C174" s="33"/>
      <c r="D174" s="29"/>
      <c r="E174" s="176" t="s">
        <v>315</v>
      </c>
      <c r="F174" s="32" t="s">
        <v>40</v>
      </c>
      <c r="G174" s="32" t="s">
        <v>40</v>
      </c>
      <c r="H174" s="32" t="s">
        <v>40</v>
      </c>
      <c r="I174" s="32" t="s">
        <v>40</v>
      </c>
      <c r="J174" s="29"/>
      <c r="K174" s="26" t="s">
        <v>1</v>
      </c>
      <c r="L174" s="29"/>
      <c r="M174" s="32"/>
      <c r="N174" s="32">
        <v>3359</v>
      </c>
      <c r="O174" s="32">
        <v>18276</v>
      </c>
      <c r="P174" s="39">
        <f t="shared" si="34"/>
        <v>1</v>
      </c>
      <c r="Q174" s="15" t="str">
        <f t="shared" si="35"/>
        <v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осуществляющими деятельность по развитию и модернизации объектов коммунальной инфраструктуры Чувашской Рес­публики, 1 этап</v>
      </c>
      <c r="R174" s="15" t="str">
        <f ca="1">IF(Q174="","",OFFSET('Все источники_ППГ'!B187,S174,0))</f>
        <v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осуществляющими деятельность по развитию и модернизации объектов коммунальной инфраструктуры Чувашской Республики, 1 этап</v>
      </c>
      <c r="S174">
        <f t="shared" si="36"/>
        <v>32</v>
      </c>
      <c r="T174" t="str">
        <f t="shared" ca="1" si="47"/>
        <v/>
      </c>
      <c r="U174" s="15" t="str">
        <f>IF(Y174="","",VLOOKUP(Y174,Роспись!$E$8:$G$2000,3,FALSE))</f>
        <v/>
      </c>
      <c r="W174">
        <f t="shared" si="37"/>
        <v>0</v>
      </c>
      <c r="X174" t="str">
        <f t="shared" si="38"/>
        <v>всего</v>
      </c>
      <c r="Y174" t="str">
        <f t="shared" si="39"/>
        <v/>
      </c>
      <c r="Z174" t="str">
        <f t="shared" si="40"/>
        <v/>
      </c>
      <c r="AA174">
        <f t="shared" si="41"/>
        <v>0</v>
      </c>
      <c r="AB174">
        <f t="shared" si="42"/>
        <v>3359</v>
      </c>
      <c r="AC174">
        <f t="shared" si="48"/>
        <v>3359</v>
      </c>
      <c r="AD174">
        <f>IF(W174=0,SUM(AD175:AD178),IF(Y174="",0,VLOOKUP(Y174,Роспись!$E$9:$R$2000,IF(W174=2,13,14),FALSE)/1000))</f>
        <v>3359</v>
      </c>
      <c r="AF174">
        <f t="shared" si="44"/>
        <v>18276</v>
      </c>
    </row>
    <row r="175" spans="1:32" ht="15" customHeight="1" thickBot="1" x14ac:dyDescent="0.3">
      <c r="A175" s="168"/>
      <c r="B175" s="177"/>
      <c r="C175" s="33"/>
      <c r="D175" s="29"/>
      <c r="E175" s="177"/>
      <c r="F175" s="32" t="s">
        <v>40</v>
      </c>
      <c r="G175" s="32" t="s">
        <v>40</v>
      </c>
      <c r="H175" s="32" t="s">
        <v>40</v>
      </c>
      <c r="I175" s="32" t="s">
        <v>40</v>
      </c>
      <c r="J175" s="29"/>
      <c r="K175" s="26" t="s">
        <v>2</v>
      </c>
      <c r="L175" s="29"/>
      <c r="M175" s="32"/>
      <c r="N175" s="32"/>
      <c r="O175" s="32"/>
      <c r="P175" s="39">
        <f t="shared" si="34"/>
        <v>2</v>
      </c>
      <c r="Q175" s="15" t="str">
        <f t="shared" si="35"/>
        <v/>
      </c>
      <c r="R175" s="15" t="str">
        <f ca="1">IF(Q175="","",OFFSET('Все источники_ППГ'!B188,S175,0))</f>
        <v/>
      </c>
      <c r="S175">
        <f t="shared" si="36"/>
        <v>32</v>
      </c>
      <c r="T175" t="str">
        <f t="shared" ca="1" si="47"/>
        <v/>
      </c>
      <c r="U175" s="15" t="str">
        <f>IF(Y175="","",VLOOKUP(Y175,Роспись!$E$8:$G$2000,3,FALSE))</f>
        <v/>
      </c>
      <c r="W175">
        <f t="shared" si="37"/>
        <v>2</v>
      </c>
      <c r="X175" t="str">
        <f t="shared" si="38"/>
        <v>федеральный бюджет</v>
      </c>
      <c r="Y175" t="str">
        <f t="shared" si="39"/>
        <v/>
      </c>
      <c r="Z175" t="str">
        <f t="shared" si="40"/>
        <v/>
      </c>
      <c r="AA175">
        <f t="shared" si="41"/>
        <v>0</v>
      </c>
      <c r="AB175">
        <f t="shared" si="42"/>
        <v>0</v>
      </c>
      <c r="AC175">
        <f t="shared" si="48"/>
        <v>0</v>
      </c>
      <c r="AD175">
        <f t="shared" ref="AD175:AD187" si="50">AC175</f>
        <v>0</v>
      </c>
      <c r="AF175">
        <f t="shared" si="44"/>
        <v>0</v>
      </c>
    </row>
    <row r="176" spans="1:32" ht="15" customHeight="1" thickBot="1" x14ac:dyDescent="0.3">
      <c r="A176" s="168"/>
      <c r="B176" s="177"/>
      <c r="C176" s="33"/>
      <c r="D176" s="29"/>
      <c r="E176" s="177"/>
      <c r="F176" s="32">
        <v>832</v>
      </c>
      <c r="G176" s="32">
        <v>412</v>
      </c>
      <c r="H176" s="32" t="s">
        <v>862</v>
      </c>
      <c r="I176" s="32">
        <v>810</v>
      </c>
      <c r="J176" s="29"/>
      <c r="K176" s="26" t="s">
        <v>307</v>
      </c>
      <c r="L176" s="29"/>
      <c r="M176" s="32"/>
      <c r="N176" s="32">
        <v>3359</v>
      </c>
      <c r="O176" s="32">
        <v>13703</v>
      </c>
      <c r="P176" s="39">
        <f t="shared" si="34"/>
        <v>3</v>
      </c>
      <c r="Q176" s="15" t="str">
        <f t="shared" si="35"/>
        <v/>
      </c>
      <c r="R176" s="15" t="str">
        <f ca="1">IF(Q176="","",OFFSET('Все источники_ППГ'!B189,S176,0))</f>
        <v/>
      </c>
      <c r="S176">
        <f t="shared" si="36"/>
        <v>32</v>
      </c>
      <c r="T176" t="str">
        <f t="shared" ca="1" si="47"/>
        <v/>
      </c>
      <c r="U176" s="15" t="str">
        <f>IF(Y176="","",VLOOKUP(Y176,Роспись!$E$8:$G$2000,3,FALSE))</f>
        <v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осуществляющими деятельность по развитию и модернизации объектов коммунальной инфраструктуры Чувашской Республики</v>
      </c>
      <c r="W176">
        <f t="shared" si="37"/>
        <v>1</v>
      </c>
      <c r="X176" t="str">
        <f t="shared" si="38"/>
        <v>республиканский бюджет Чувашской Республики</v>
      </c>
      <c r="Y176" t="str">
        <f t="shared" si="39"/>
        <v>110122060</v>
      </c>
      <c r="Z176" t="str">
        <f t="shared" si="40"/>
        <v>A110122060</v>
      </c>
      <c r="AA176">
        <f t="shared" si="41"/>
        <v>0</v>
      </c>
      <c r="AB176">
        <f t="shared" si="42"/>
        <v>3359</v>
      </c>
      <c r="AC176">
        <f>AB176</f>
        <v>3359</v>
      </c>
      <c r="AD176">
        <f t="shared" si="50"/>
        <v>3359</v>
      </c>
      <c r="AF176">
        <f t="shared" si="44"/>
        <v>13703</v>
      </c>
    </row>
    <row r="177" spans="1:32" ht="15" customHeight="1" thickBot="1" x14ac:dyDescent="0.3">
      <c r="A177" s="168"/>
      <c r="B177" s="177"/>
      <c r="C177" s="33"/>
      <c r="E177" s="177"/>
      <c r="F177" s="32" t="s">
        <v>40</v>
      </c>
      <c r="G177" s="32" t="s">
        <v>40</v>
      </c>
      <c r="H177" s="32" t="s">
        <v>40</v>
      </c>
      <c r="I177" s="32" t="s">
        <v>40</v>
      </c>
      <c r="K177" s="26" t="s">
        <v>3</v>
      </c>
      <c r="M177" s="32"/>
      <c r="N177" s="32"/>
      <c r="O177" s="32"/>
      <c r="P177" s="39">
        <f t="shared" si="34"/>
        <v>4</v>
      </c>
      <c r="Q177" s="15" t="str">
        <f t="shared" si="35"/>
        <v/>
      </c>
      <c r="R177" s="15" t="str">
        <f ca="1">IF(Q177="","",OFFSET('Все источники_ППГ'!B190,S177,0))</f>
        <v/>
      </c>
      <c r="S177">
        <f t="shared" si="36"/>
        <v>32</v>
      </c>
      <c r="T177" t="str">
        <f t="shared" ca="1" si="47"/>
        <v/>
      </c>
      <c r="U177" s="15" t="str">
        <f>IF(Y177="","",VLOOKUP(Y177,Роспись!$E$8:$G$2000,3,FALSE))</f>
        <v/>
      </c>
      <c r="W177" t="str">
        <f t="shared" si="37"/>
        <v/>
      </c>
      <c r="X177" t="str">
        <f t="shared" si="38"/>
        <v>местные бюджеты</v>
      </c>
      <c r="Y177" t="str">
        <f t="shared" si="39"/>
        <v/>
      </c>
      <c r="Z177" t="str">
        <f t="shared" si="40"/>
        <v/>
      </c>
      <c r="AA177">
        <f t="shared" si="41"/>
        <v>0</v>
      </c>
      <c r="AB177">
        <f t="shared" si="42"/>
        <v>0</v>
      </c>
      <c r="AC177">
        <f>IF(W177=0,SUM(AC178:AC181),IF(Y177="",0,VLOOKUP(Y177,Роспись!$E$9:$R$2000,IF(W177=2,8,9),FALSE)/1000))</f>
        <v>0</v>
      </c>
      <c r="AD177">
        <f t="shared" si="50"/>
        <v>0</v>
      </c>
      <c r="AF177">
        <f t="shared" si="44"/>
        <v>0</v>
      </c>
    </row>
    <row r="178" spans="1:32" ht="15" customHeight="1" thickBot="1" x14ac:dyDescent="0.3">
      <c r="A178" s="169"/>
      <c r="B178" s="178"/>
      <c r="C178" s="33"/>
      <c r="E178" s="178"/>
      <c r="F178" s="32" t="s">
        <v>40</v>
      </c>
      <c r="G178" s="32" t="s">
        <v>40</v>
      </c>
      <c r="H178" s="32" t="s">
        <v>40</v>
      </c>
      <c r="I178" s="32" t="s">
        <v>40</v>
      </c>
      <c r="K178" s="26" t="s">
        <v>6</v>
      </c>
      <c r="M178" s="32"/>
      <c r="N178" s="32"/>
      <c r="O178" s="32">
        <v>4573</v>
      </c>
      <c r="P178" s="39">
        <f t="shared" si="34"/>
        <v>5</v>
      </c>
      <c r="Q178" s="15" t="str">
        <f t="shared" si="35"/>
        <v/>
      </c>
      <c r="R178" s="15" t="str">
        <f ca="1">IF(Q178="","",OFFSET('Все источники_ППГ'!B191,S178,0))</f>
        <v/>
      </c>
      <c r="S178">
        <f t="shared" si="36"/>
        <v>32</v>
      </c>
      <c r="T178" t="str">
        <f t="shared" ca="1" si="47"/>
        <v/>
      </c>
      <c r="U178" s="15" t="str">
        <f>IF(Y178="","",VLOOKUP(Y178,Роспись!$E$8:$G$2000,3,FALSE))</f>
        <v/>
      </c>
      <c r="W178" t="str">
        <f t="shared" si="37"/>
        <v/>
      </c>
      <c r="X178" t="str">
        <f t="shared" si="38"/>
        <v>внебюджетные источники</v>
      </c>
      <c r="Y178" t="str">
        <f t="shared" si="39"/>
        <v/>
      </c>
      <c r="Z178" t="str">
        <f t="shared" si="40"/>
        <v/>
      </c>
      <c r="AA178">
        <f t="shared" si="41"/>
        <v>0</v>
      </c>
      <c r="AB178">
        <f t="shared" si="42"/>
        <v>0</v>
      </c>
      <c r="AC178">
        <f t="shared" ref="AC178:AD241" si="51">AB178</f>
        <v>0</v>
      </c>
      <c r="AD178">
        <f t="shared" si="50"/>
        <v>0</v>
      </c>
      <c r="AF178">
        <f t="shared" si="44"/>
        <v>4573</v>
      </c>
    </row>
    <row r="179" spans="1:32" ht="15" customHeight="1" thickBot="1" x14ac:dyDescent="0.3">
      <c r="A179" s="167" t="s">
        <v>781</v>
      </c>
      <c r="B179" s="176" t="s">
        <v>856</v>
      </c>
      <c r="C179" s="33"/>
      <c r="E179" s="176" t="s">
        <v>315</v>
      </c>
      <c r="F179" s="32" t="s">
        <v>40</v>
      </c>
      <c r="G179" s="32" t="s">
        <v>40</v>
      </c>
      <c r="H179" s="32" t="s">
        <v>40</v>
      </c>
      <c r="I179" s="32" t="s">
        <v>40</v>
      </c>
      <c r="K179" s="26" t="s">
        <v>1</v>
      </c>
      <c r="M179" s="32"/>
      <c r="N179" s="32"/>
      <c r="O179" s="32"/>
      <c r="P179" s="39">
        <f t="shared" si="34"/>
        <v>1</v>
      </c>
      <c r="Q179" s="15" t="str">
        <f t="shared" si="35"/>
        <v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осуществляю­щими деятельность по развитию и модернизации объектов коммунальной инфраструктуры Чувашской Республики, 2 этап</v>
      </c>
      <c r="R179" s="15" t="str">
        <f ca="1">IF(Q179="","",OFFSET('Все источники_ППГ'!B192,S179,0))</f>
        <v>Возмещение части затрат на обслуживание кредитов, привлекаемых за счет средств Фонда национального благосостояния хозяйствующими субъектами, осуществляющими деятельность по развитию и модернизации объектов коммунальной инфраструктуры Чувашской Республики, 2 этап</v>
      </c>
      <c r="S179">
        <f t="shared" si="36"/>
        <v>33</v>
      </c>
      <c r="T179" t="str">
        <f t="shared" ca="1" si="47"/>
        <v/>
      </c>
      <c r="U179" s="15" t="str">
        <f>IF(Y179="","",VLOOKUP(Y179,Роспись!$E$8:$G$2000,3,FALSE))</f>
        <v/>
      </c>
      <c r="W179">
        <f t="shared" si="37"/>
        <v>0</v>
      </c>
      <c r="X179" t="str">
        <f t="shared" si="38"/>
        <v>всего</v>
      </c>
      <c r="Y179" t="str">
        <f t="shared" si="39"/>
        <v/>
      </c>
      <c r="Z179" t="str">
        <f t="shared" si="40"/>
        <v/>
      </c>
      <c r="AA179">
        <f t="shared" si="41"/>
        <v>0</v>
      </c>
      <c r="AB179">
        <f t="shared" si="42"/>
        <v>0</v>
      </c>
      <c r="AC179">
        <f t="shared" si="51"/>
        <v>0</v>
      </c>
      <c r="AD179">
        <f t="shared" si="50"/>
        <v>0</v>
      </c>
      <c r="AF179">
        <f t="shared" si="44"/>
        <v>0</v>
      </c>
    </row>
    <row r="180" spans="1:32" ht="15" customHeight="1" thickBot="1" x14ac:dyDescent="0.3">
      <c r="A180" s="168"/>
      <c r="B180" s="177"/>
      <c r="C180" s="33"/>
      <c r="E180" s="177"/>
      <c r="F180" s="32" t="s">
        <v>40</v>
      </c>
      <c r="G180" s="32" t="s">
        <v>40</v>
      </c>
      <c r="H180" s="32" t="s">
        <v>40</v>
      </c>
      <c r="I180" s="32" t="s">
        <v>40</v>
      </c>
      <c r="K180" s="26" t="s">
        <v>2</v>
      </c>
      <c r="M180" s="32"/>
      <c r="N180" s="32"/>
      <c r="O180" s="32"/>
      <c r="P180" s="39">
        <f t="shared" si="34"/>
        <v>2</v>
      </c>
      <c r="Q180" s="15" t="str">
        <f t="shared" si="35"/>
        <v/>
      </c>
      <c r="R180" s="15" t="str">
        <f ca="1">IF(Q180="","",OFFSET('Все источники_ППГ'!B193,S180,0))</f>
        <v/>
      </c>
      <c r="S180">
        <f t="shared" si="36"/>
        <v>33</v>
      </c>
      <c r="T180" t="str">
        <f t="shared" ca="1" si="47"/>
        <v/>
      </c>
      <c r="U180" s="15" t="str">
        <f>IF(Y180="","",VLOOKUP(Y180,Роспись!$E$8:$G$2000,3,FALSE))</f>
        <v/>
      </c>
      <c r="W180">
        <f t="shared" si="37"/>
        <v>2</v>
      </c>
      <c r="X180" t="str">
        <f t="shared" si="38"/>
        <v>федеральный бюджет</v>
      </c>
      <c r="Y180" t="str">
        <f t="shared" si="39"/>
        <v/>
      </c>
      <c r="Z180" t="str">
        <f t="shared" si="40"/>
        <v/>
      </c>
      <c r="AA180">
        <f t="shared" si="41"/>
        <v>0</v>
      </c>
      <c r="AB180">
        <f t="shared" si="42"/>
        <v>0</v>
      </c>
      <c r="AC180">
        <f t="shared" si="51"/>
        <v>0</v>
      </c>
      <c r="AD180">
        <f t="shared" si="50"/>
        <v>0</v>
      </c>
      <c r="AF180">
        <f t="shared" si="44"/>
        <v>0</v>
      </c>
    </row>
    <row r="181" spans="1:32" ht="15" customHeight="1" thickBot="1" x14ac:dyDescent="0.3">
      <c r="A181" s="168"/>
      <c r="B181" s="177"/>
      <c r="C181" s="33"/>
      <c r="E181" s="177"/>
      <c r="F181" s="32">
        <v>832</v>
      </c>
      <c r="G181" s="32">
        <v>502</v>
      </c>
      <c r="H181" s="32" t="s">
        <v>351</v>
      </c>
      <c r="I181" s="32">
        <v>520</v>
      </c>
      <c r="K181" s="26" t="s">
        <v>307</v>
      </c>
      <c r="M181" s="32"/>
      <c r="N181" s="32"/>
      <c r="O181" s="32"/>
      <c r="P181" s="39">
        <f t="shared" si="34"/>
        <v>3</v>
      </c>
      <c r="Q181" s="15" t="str">
        <f t="shared" si="35"/>
        <v/>
      </c>
      <c r="R181" s="15" t="str">
        <f ca="1">IF(Q181="","",OFFSET('Все источники_ППГ'!B194,S181,0))</f>
        <v/>
      </c>
      <c r="S181">
        <f t="shared" si="36"/>
        <v>33</v>
      </c>
      <c r="T181" t="str">
        <f t="shared" ca="1" si="47"/>
        <v/>
      </c>
      <c r="U181" s="15" t="e">
        <f>IF(Y181="","",VLOOKUP(Y181,Роспись!$E$8:$G$2000,3,FALSE))</f>
        <v>#N/A</v>
      </c>
      <c r="W181">
        <f t="shared" si="37"/>
        <v>1</v>
      </c>
      <c r="X181" t="str">
        <f t="shared" si="38"/>
        <v>республиканский бюджет Чувашской Республики</v>
      </c>
      <c r="Y181" t="str">
        <f t="shared" si="39"/>
        <v>110119760</v>
      </c>
      <c r="Z181" t="str">
        <f t="shared" si="40"/>
        <v>А110119760</v>
      </c>
      <c r="AA181">
        <f t="shared" si="41"/>
        <v>0</v>
      </c>
      <c r="AB181">
        <f t="shared" si="42"/>
        <v>0</v>
      </c>
      <c r="AC181">
        <f t="shared" si="51"/>
        <v>0</v>
      </c>
      <c r="AD181">
        <f t="shared" si="50"/>
        <v>0</v>
      </c>
      <c r="AF181">
        <f t="shared" si="44"/>
        <v>0</v>
      </c>
    </row>
    <row r="182" spans="1:32" ht="15" customHeight="1" thickBot="1" x14ac:dyDescent="0.3">
      <c r="A182" s="168"/>
      <c r="B182" s="177"/>
      <c r="C182" s="33"/>
      <c r="E182" s="177"/>
      <c r="F182" s="32" t="s">
        <v>40</v>
      </c>
      <c r="G182" s="32" t="s">
        <v>40</v>
      </c>
      <c r="H182" s="32" t="s">
        <v>40</v>
      </c>
      <c r="I182" s="32" t="s">
        <v>40</v>
      </c>
      <c r="K182" s="26" t="s">
        <v>3</v>
      </c>
      <c r="M182" s="32"/>
      <c r="N182" s="32"/>
      <c r="O182" s="32"/>
      <c r="P182" s="39">
        <f t="shared" si="34"/>
        <v>4</v>
      </c>
      <c r="Q182" s="15" t="str">
        <f t="shared" si="35"/>
        <v/>
      </c>
      <c r="R182" s="15" t="str">
        <f ca="1">IF(Q182="","",OFFSET('Все источники_ППГ'!B195,S182,0))</f>
        <v/>
      </c>
      <c r="S182">
        <f t="shared" si="36"/>
        <v>33</v>
      </c>
      <c r="T182" t="str">
        <f t="shared" ca="1" si="47"/>
        <v/>
      </c>
      <c r="U182" s="15" t="str">
        <f>IF(Y182="","",VLOOKUP(Y182,Роспись!$E$8:$G$2000,3,FALSE))</f>
        <v/>
      </c>
      <c r="W182" t="str">
        <f t="shared" si="37"/>
        <v/>
      </c>
      <c r="X182" t="str">
        <f t="shared" si="38"/>
        <v>местные бюджеты</v>
      </c>
      <c r="Y182" t="str">
        <f t="shared" si="39"/>
        <v/>
      </c>
      <c r="Z182" t="str">
        <f t="shared" si="40"/>
        <v/>
      </c>
      <c r="AA182">
        <f t="shared" si="41"/>
        <v>0</v>
      </c>
      <c r="AB182">
        <f t="shared" si="42"/>
        <v>0</v>
      </c>
      <c r="AC182">
        <f t="shared" si="51"/>
        <v>0</v>
      </c>
      <c r="AD182">
        <f t="shared" si="50"/>
        <v>0</v>
      </c>
      <c r="AF182">
        <f t="shared" si="44"/>
        <v>0</v>
      </c>
    </row>
    <row r="183" spans="1:32" ht="15" customHeight="1" thickBot="1" x14ac:dyDescent="0.3">
      <c r="A183" s="169"/>
      <c r="B183" s="178"/>
      <c r="C183" s="33"/>
      <c r="E183" s="178"/>
      <c r="F183" s="32" t="s">
        <v>40</v>
      </c>
      <c r="G183" s="32" t="s">
        <v>40</v>
      </c>
      <c r="H183" s="32" t="s">
        <v>40</v>
      </c>
      <c r="I183" s="32" t="s">
        <v>40</v>
      </c>
      <c r="K183" s="26" t="s">
        <v>6</v>
      </c>
      <c r="M183" s="32"/>
      <c r="N183" s="32"/>
      <c r="O183" s="32"/>
      <c r="P183" s="39">
        <f t="shared" si="34"/>
        <v>5</v>
      </c>
      <c r="Q183" s="15" t="str">
        <f t="shared" si="35"/>
        <v/>
      </c>
      <c r="R183" s="15" t="str">
        <f ca="1">IF(Q183="","",OFFSET('Все источники_ППГ'!B196,S183,0))</f>
        <v/>
      </c>
      <c r="S183">
        <f t="shared" si="36"/>
        <v>33</v>
      </c>
      <c r="T183" t="str">
        <f t="shared" ca="1" si="47"/>
        <v/>
      </c>
      <c r="U183" s="15" t="str">
        <f>IF(Y183="","",VLOOKUP(Y183,Роспись!$E$8:$G$2000,3,FALSE))</f>
        <v/>
      </c>
      <c r="W183" t="str">
        <f t="shared" si="37"/>
        <v/>
      </c>
      <c r="X183" t="str">
        <f t="shared" si="38"/>
        <v>внебюджетные источники</v>
      </c>
      <c r="Y183" t="str">
        <f t="shared" si="39"/>
        <v/>
      </c>
      <c r="Z183" t="str">
        <f t="shared" si="40"/>
        <v/>
      </c>
      <c r="AA183">
        <f t="shared" si="41"/>
        <v>0</v>
      </c>
      <c r="AB183">
        <f t="shared" si="42"/>
        <v>0</v>
      </c>
      <c r="AC183">
        <f t="shared" si="51"/>
        <v>0</v>
      </c>
      <c r="AD183">
        <f t="shared" si="50"/>
        <v>0</v>
      </c>
      <c r="AF183">
        <f t="shared" si="44"/>
        <v>0</v>
      </c>
    </row>
    <row r="184" spans="1:32" ht="15" customHeight="1" thickBot="1" x14ac:dyDescent="0.3">
      <c r="A184" s="167" t="s">
        <v>71</v>
      </c>
      <c r="B184" s="176" t="s">
        <v>346</v>
      </c>
      <c r="C184" s="33"/>
      <c r="E184" s="176" t="s">
        <v>315</v>
      </c>
      <c r="F184" s="32" t="s">
        <v>40</v>
      </c>
      <c r="G184" s="32" t="s">
        <v>40</v>
      </c>
      <c r="H184" s="32" t="s">
        <v>40</v>
      </c>
      <c r="I184" s="32" t="s">
        <v>40</v>
      </c>
      <c r="K184" s="26" t="s">
        <v>1</v>
      </c>
      <c r="M184" s="32">
        <v>76941.100000000006</v>
      </c>
      <c r="N184" s="32">
        <v>37795.4</v>
      </c>
      <c r="O184" s="32"/>
      <c r="P184" s="39">
        <f t="shared" si="34"/>
        <v>1</v>
      </c>
      <c r="Q184" s="15" t="str">
        <f t="shared" si="35"/>
        <v>Модернизация (реконструкция) ветхих коммунальных сетей</v>
      </c>
      <c r="R184" s="15" t="str">
        <f ca="1">IF(Q184="","",OFFSET('Все источники_ППГ'!B197,S184,0))</f>
        <v>Модернизация (реконструкция) ветхих коммунальных сетей</v>
      </c>
      <c r="S184">
        <f t="shared" si="36"/>
        <v>34</v>
      </c>
      <c r="T184" t="str">
        <f t="shared" ca="1" si="47"/>
        <v/>
      </c>
      <c r="U184" s="15" t="str">
        <f>IF(Y184="","",VLOOKUP(Y184,Роспись!$E$8:$G$2000,3,FALSE))</f>
        <v/>
      </c>
      <c r="W184">
        <f t="shared" si="37"/>
        <v>0</v>
      </c>
      <c r="X184" t="str">
        <f t="shared" si="38"/>
        <v>всего</v>
      </c>
      <c r="Y184" t="str">
        <f t="shared" si="39"/>
        <v/>
      </c>
      <c r="Z184" t="str">
        <f t="shared" si="40"/>
        <v/>
      </c>
      <c r="AA184">
        <f t="shared" si="41"/>
        <v>76941.100000000006</v>
      </c>
      <c r="AB184">
        <f t="shared" si="42"/>
        <v>37795.4</v>
      </c>
      <c r="AC184">
        <f t="shared" si="51"/>
        <v>37795.4</v>
      </c>
      <c r="AD184">
        <f t="shared" si="50"/>
        <v>37795.4</v>
      </c>
      <c r="AF184">
        <f t="shared" si="44"/>
        <v>0</v>
      </c>
    </row>
    <row r="185" spans="1:32" ht="15" customHeight="1" thickBot="1" x14ac:dyDescent="0.3">
      <c r="A185" s="168"/>
      <c r="B185" s="177"/>
      <c r="C185" s="33"/>
      <c r="E185" s="177"/>
      <c r="F185" s="32" t="s">
        <v>40</v>
      </c>
      <c r="G185" s="32" t="s">
        <v>40</v>
      </c>
      <c r="H185" s="32" t="s">
        <v>40</v>
      </c>
      <c r="I185" s="32" t="s">
        <v>40</v>
      </c>
      <c r="K185" s="26" t="s">
        <v>2</v>
      </c>
      <c r="M185" s="32">
        <v>44765.4</v>
      </c>
      <c r="N185" s="32">
        <v>37795.4</v>
      </c>
      <c r="O185" s="32"/>
      <c r="P185" s="39">
        <f t="shared" si="34"/>
        <v>2</v>
      </c>
      <c r="Q185" s="15" t="str">
        <f t="shared" si="35"/>
        <v/>
      </c>
      <c r="R185" s="15" t="str">
        <f ca="1">IF(Q185="","",OFFSET('Все источники_ППГ'!B198,S185,0))</f>
        <v/>
      </c>
      <c r="S185">
        <f t="shared" si="36"/>
        <v>34</v>
      </c>
      <c r="T185" t="str">
        <f t="shared" ca="1" si="47"/>
        <v/>
      </c>
      <c r="U185" s="15" t="str">
        <f>IF(Y185="","",VLOOKUP(Y185,Роспись!$E$8:$G$2000,3,FALSE))</f>
        <v/>
      </c>
      <c r="W185">
        <f t="shared" si="37"/>
        <v>2</v>
      </c>
      <c r="X185" t="str">
        <f t="shared" si="38"/>
        <v>федеральный бюджет</v>
      </c>
      <c r="Y185" t="str">
        <f t="shared" si="39"/>
        <v/>
      </c>
      <c r="Z185" t="str">
        <f t="shared" si="40"/>
        <v/>
      </c>
      <c r="AA185">
        <f t="shared" si="41"/>
        <v>44765.4</v>
      </c>
      <c r="AB185">
        <f t="shared" si="42"/>
        <v>37795.4</v>
      </c>
      <c r="AC185">
        <f t="shared" si="51"/>
        <v>37795.4</v>
      </c>
      <c r="AD185">
        <f t="shared" si="50"/>
        <v>37795.4</v>
      </c>
      <c r="AF185">
        <f t="shared" si="44"/>
        <v>0</v>
      </c>
    </row>
    <row r="186" spans="1:32" ht="15" customHeight="1" thickBot="1" x14ac:dyDescent="0.3">
      <c r="A186" s="168"/>
      <c r="B186" s="177"/>
      <c r="C186" s="33"/>
      <c r="E186" s="177"/>
      <c r="F186" s="32">
        <v>832</v>
      </c>
      <c r="G186" s="32" t="s">
        <v>40</v>
      </c>
      <c r="H186" s="32" t="s">
        <v>40</v>
      </c>
      <c r="I186" s="32" t="s">
        <v>40</v>
      </c>
      <c r="K186" s="26" t="s">
        <v>307</v>
      </c>
      <c r="M186" s="32">
        <v>28395.7</v>
      </c>
      <c r="N186" s="32"/>
      <c r="O186" s="32"/>
      <c r="P186" s="39">
        <f t="shared" ref="P186:P208" si="52">IF(B186="",P185+1,1)</f>
        <v>3</v>
      </c>
      <c r="Q186" s="15" t="str">
        <f t="shared" ref="Q186:Q208" si="53">IF(B186="","",B186)</f>
        <v/>
      </c>
      <c r="R186" s="15" t="str">
        <f ca="1">IF(Q186="","",OFFSET('Все источники_ППГ'!B199,S186,0))</f>
        <v/>
      </c>
      <c r="S186">
        <f t="shared" ref="S186:S208" si="54">IF(Q186="",S185,S185+1)</f>
        <v>34</v>
      </c>
      <c r="T186" t="str">
        <f t="shared" ca="1" si="47"/>
        <v/>
      </c>
      <c r="U186" s="15" t="str">
        <f>IF(Y186="","",VLOOKUP(Y186,Роспись!$E$8:$G$2000,3,FALSE))</f>
        <v/>
      </c>
      <c r="W186">
        <f t="shared" ref="W186:W208" si="55">IF(ISERROR(SEARCH("федерал",X186,1)),IF(ISERROR(SEARCH("республ",X186,1)),IF(ISERROR(SEARCH("всег",X186,1)),"",0),1),2)</f>
        <v>1</v>
      </c>
      <c r="X186" t="str">
        <f t="shared" ref="X186:X208" si="56">K186</f>
        <v>республиканский бюджет Чувашской Республики</v>
      </c>
      <c r="Y186" t="str">
        <f t="shared" ref="Y186:Y208" si="57">IF(Z186="","",MID(Z186,2,666))</f>
        <v/>
      </c>
      <c r="Z186" t="str">
        <f t="shared" ref="Z186:Z208" si="58">IF(LEN(H186)&lt;3,"",H186)</f>
        <v/>
      </c>
      <c r="AA186">
        <f t="shared" ref="AA186:AA208" si="59">M186</f>
        <v>28395.7</v>
      </c>
      <c r="AB186">
        <f t="shared" ref="AB186:AB208" si="60">N186</f>
        <v>0</v>
      </c>
      <c r="AC186">
        <f t="shared" si="51"/>
        <v>0</v>
      </c>
      <c r="AD186">
        <f t="shared" si="50"/>
        <v>0</v>
      </c>
      <c r="AF186">
        <f t="shared" ref="AF186:AF208" si="61">O186</f>
        <v>0</v>
      </c>
    </row>
    <row r="187" spans="1:32" ht="15" customHeight="1" thickBot="1" x14ac:dyDescent="0.3">
      <c r="A187" s="168"/>
      <c r="B187" s="177"/>
      <c r="C187" s="33"/>
      <c r="E187" s="177"/>
      <c r="F187" s="32" t="s">
        <v>40</v>
      </c>
      <c r="G187" s="32" t="s">
        <v>40</v>
      </c>
      <c r="H187" s="32" t="s">
        <v>40</v>
      </c>
      <c r="I187" s="32" t="s">
        <v>40</v>
      </c>
      <c r="K187" s="26" t="s">
        <v>3</v>
      </c>
      <c r="M187" s="32"/>
      <c r="N187" s="32"/>
      <c r="O187" s="32"/>
      <c r="P187" s="39">
        <f t="shared" si="52"/>
        <v>4</v>
      </c>
      <c r="Q187" s="15" t="str">
        <f t="shared" si="53"/>
        <v/>
      </c>
      <c r="R187" s="15" t="str">
        <f ca="1">IF(Q187="","",OFFSET('Все источники_ППГ'!B200,S187,0))</f>
        <v/>
      </c>
      <c r="S187">
        <f t="shared" si="54"/>
        <v>34</v>
      </c>
      <c r="T187" t="str">
        <f t="shared" ca="1" si="47"/>
        <v/>
      </c>
      <c r="U187" s="15" t="str">
        <f>IF(Y187="","",VLOOKUP(Y187,Роспись!$E$8:$G$2000,3,FALSE))</f>
        <v/>
      </c>
      <c r="W187" t="str">
        <f t="shared" si="55"/>
        <v/>
      </c>
      <c r="X187" t="str">
        <f t="shared" si="56"/>
        <v>местные бюджеты</v>
      </c>
      <c r="Y187" t="str">
        <f t="shared" si="57"/>
        <v/>
      </c>
      <c r="Z187" t="str">
        <f t="shared" si="58"/>
        <v/>
      </c>
      <c r="AA187">
        <f t="shared" si="59"/>
        <v>0</v>
      </c>
      <c r="AB187">
        <f t="shared" si="60"/>
        <v>0</v>
      </c>
      <c r="AC187">
        <f t="shared" si="51"/>
        <v>0</v>
      </c>
      <c r="AD187">
        <f t="shared" si="50"/>
        <v>0</v>
      </c>
      <c r="AF187">
        <f t="shared" si="61"/>
        <v>0</v>
      </c>
    </row>
    <row r="188" spans="1:32" ht="15" customHeight="1" thickBot="1" x14ac:dyDescent="0.3">
      <c r="A188" s="169"/>
      <c r="B188" s="178"/>
      <c r="C188" s="33"/>
      <c r="E188" s="178"/>
      <c r="F188" s="32" t="s">
        <v>40</v>
      </c>
      <c r="G188" s="32" t="s">
        <v>40</v>
      </c>
      <c r="H188" s="32" t="s">
        <v>40</v>
      </c>
      <c r="I188" s="32" t="s">
        <v>40</v>
      </c>
      <c r="K188" s="26" t="s">
        <v>6</v>
      </c>
      <c r="M188" s="32">
        <v>3780</v>
      </c>
      <c r="N188" s="32"/>
      <c r="O188" s="32"/>
      <c r="P188" s="39">
        <f t="shared" si="52"/>
        <v>5</v>
      </c>
      <c r="Q188" s="15" t="str">
        <f t="shared" si="53"/>
        <v/>
      </c>
      <c r="R188" s="15" t="str">
        <f ca="1">IF(Q188="","",OFFSET('Все источники_ППГ'!B201,S188,0))</f>
        <v/>
      </c>
      <c r="S188">
        <f t="shared" si="54"/>
        <v>34</v>
      </c>
      <c r="T188" t="str">
        <f t="shared" ca="1" si="47"/>
        <v/>
      </c>
      <c r="U188" s="15" t="str">
        <f>IF(Y188="","",VLOOKUP(Y188,Роспись!$E$8:$G$2000,3,FALSE))</f>
        <v/>
      </c>
      <c r="W188" t="str">
        <f t="shared" si="55"/>
        <v/>
      </c>
      <c r="X188" t="str">
        <f t="shared" si="56"/>
        <v>внебюджетные источники</v>
      </c>
      <c r="Y188" t="str">
        <f t="shared" si="57"/>
        <v/>
      </c>
      <c r="Z188" t="str">
        <f t="shared" si="58"/>
        <v/>
      </c>
      <c r="AA188">
        <f t="shared" si="59"/>
        <v>3780</v>
      </c>
      <c r="AB188">
        <f t="shared" si="60"/>
        <v>0</v>
      </c>
      <c r="AC188">
        <f t="shared" si="51"/>
        <v>0</v>
      </c>
      <c r="AD188">
        <f>IF(W188=0,SUM(AD189:AD192),IF(Y188="",0,VLOOKUP(Y188,Роспись!$E$9:$R$2000,IF(W188=2,13,14),FALSE)/1000))</f>
        <v>0</v>
      </c>
      <c r="AF188">
        <f t="shared" si="61"/>
        <v>0</v>
      </c>
    </row>
    <row r="189" spans="1:32" ht="15" customHeight="1" thickBot="1" x14ac:dyDescent="0.3">
      <c r="A189" s="167" t="s">
        <v>347</v>
      </c>
      <c r="B189" s="176" t="s">
        <v>857</v>
      </c>
      <c r="C189" s="33"/>
      <c r="E189" s="176" t="s">
        <v>315</v>
      </c>
      <c r="F189" s="32" t="s">
        <v>40</v>
      </c>
      <c r="G189" s="32" t="s">
        <v>40</v>
      </c>
      <c r="H189" s="32" t="s">
        <v>40</v>
      </c>
      <c r="I189" s="32" t="s">
        <v>40</v>
      </c>
      <c r="K189" s="26" t="s">
        <v>1</v>
      </c>
      <c r="M189" s="32">
        <v>76941.100000000006</v>
      </c>
      <c r="N189" s="32">
        <v>37795.4</v>
      </c>
      <c r="O189" s="32"/>
      <c r="P189" s="39">
        <f t="shared" si="52"/>
        <v>1</v>
      </c>
      <c r="Q189" s="15" t="str">
        <f t="shared" si="53"/>
        <v>Обеспечение мероприятий по модернизации систем коммунальной инфраструктуры за счет средств государственной корпорации – Фонда содействия реформированию жилищно-коммунального хозяйства</v>
      </c>
      <c r="R189" s="15" t="str">
        <f ca="1">IF(Q189="","",OFFSET('Все источники_ППГ'!B202,S189,0))</f>
        <v>Обеспечение мероприятий по модернизации систем коммунальной инфраструктуры за счет средств государственной корпорации – Фонда содействия реформированию жилищно-коммунального хозяйства</v>
      </c>
      <c r="S189">
        <f t="shared" si="54"/>
        <v>35</v>
      </c>
      <c r="T189" t="str">
        <f t="shared" ca="1" si="47"/>
        <v/>
      </c>
      <c r="U189" s="15" t="str">
        <f>IF(Y189="","",VLOOKUP(Y189,Роспись!$E$8:$G$2000,3,FALSE))</f>
        <v/>
      </c>
      <c r="W189">
        <f t="shared" si="55"/>
        <v>0</v>
      </c>
      <c r="X189" t="str">
        <f t="shared" si="56"/>
        <v>всего</v>
      </c>
      <c r="Y189" t="str">
        <f t="shared" si="57"/>
        <v/>
      </c>
      <c r="Z189" t="str">
        <f t="shared" si="58"/>
        <v/>
      </c>
      <c r="AA189">
        <f t="shared" si="59"/>
        <v>76941.100000000006</v>
      </c>
      <c r="AB189">
        <f t="shared" si="60"/>
        <v>37795.4</v>
      </c>
      <c r="AC189">
        <f t="shared" si="51"/>
        <v>37795.4</v>
      </c>
      <c r="AD189">
        <f t="shared" ref="AD189" si="62">AC189</f>
        <v>37795.4</v>
      </c>
      <c r="AE189">
        <f t="shared" ref="AE189:AE208" si="63">AD189</f>
        <v>37795.4</v>
      </c>
      <c r="AF189">
        <f t="shared" si="61"/>
        <v>0</v>
      </c>
    </row>
    <row r="190" spans="1:32" ht="15" customHeight="1" thickBot="1" x14ac:dyDescent="0.3">
      <c r="A190" s="168"/>
      <c r="B190" s="177"/>
      <c r="C190" s="33"/>
      <c r="E190" s="177"/>
      <c r="F190" s="32">
        <v>832</v>
      </c>
      <c r="G190" s="32">
        <v>502</v>
      </c>
      <c r="H190" s="32" t="s">
        <v>348</v>
      </c>
      <c r="I190" s="32">
        <v>522</v>
      </c>
      <c r="K190" s="26" t="s">
        <v>2</v>
      </c>
      <c r="M190" s="32">
        <v>44765.4</v>
      </c>
      <c r="N190" s="32">
        <v>37795.4</v>
      </c>
      <c r="O190" s="32"/>
      <c r="P190" s="39">
        <f t="shared" si="52"/>
        <v>2</v>
      </c>
      <c r="Q190" s="15" t="str">
        <f t="shared" si="53"/>
        <v/>
      </c>
      <c r="R190" s="15" t="str">
        <f ca="1">IF(Q190="","",OFFSET('Все источники_ППГ'!B203,S190,0))</f>
        <v/>
      </c>
      <c r="S190">
        <f t="shared" si="54"/>
        <v>35</v>
      </c>
      <c r="T190" t="str">
        <f t="shared" ca="1" si="47"/>
        <v/>
      </c>
      <c r="U190" s="15" t="e">
        <f>IF(Y190="","",VLOOKUP(Y190,Роспись!$E$8:$G$2000,3,FALSE))</f>
        <v>#N/A</v>
      </c>
      <c r="W190">
        <f t="shared" si="55"/>
        <v>2</v>
      </c>
      <c r="X190" t="str">
        <f t="shared" si="56"/>
        <v>федеральный бюджет</v>
      </c>
      <c r="Y190" t="str">
        <f t="shared" si="57"/>
        <v>110109505</v>
      </c>
      <c r="Z190" t="str">
        <f t="shared" si="58"/>
        <v>А110109505</v>
      </c>
      <c r="AA190">
        <f t="shared" si="59"/>
        <v>44765.4</v>
      </c>
      <c r="AB190">
        <f t="shared" si="60"/>
        <v>37795.4</v>
      </c>
      <c r="AC190">
        <f t="shared" si="51"/>
        <v>37795.4</v>
      </c>
      <c r="AD190">
        <f t="shared" ref="AD190" si="64">AC190</f>
        <v>37795.4</v>
      </c>
      <c r="AE190">
        <f t="shared" si="63"/>
        <v>37795.4</v>
      </c>
      <c r="AF190">
        <f t="shared" si="61"/>
        <v>0</v>
      </c>
    </row>
    <row r="191" spans="1:32" ht="15" customHeight="1" thickBot="1" x14ac:dyDescent="0.3">
      <c r="A191" s="168"/>
      <c r="B191" s="177"/>
      <c r="C191" s="33"/>
      <c r="E191" s="177"/>
      <c r="F191" s="32">
        <v>832</v>
      </c>
      <c r="G191" s="32">
        <v>502</v>
      </c>
      <c r="H191" s="32" t="s">
        <v>349</v>
      </c>
      <c r="I191" s="32">
        <v>522</v>
      </c>
      <c r="K191" s="26" t="s">
        <v>307</v>
      </c>
      <c r="M191" s="32">
        <v>28395.7</v>
      </c>
      <c r="N191" s="32"/>
      <c r="O191" s="32"/>
      <c r="P191" s="39">
        <f t="shared" si="52"/>
        <v>3</v>
      </c>
      <c r="Q191" s="15" t="str">
        <f t="shared" si="53"/>
        <v/>
      </c>
      <c r="R191" s="15" t="str">
        <f ca="1">IF(Q191="","",OFFSET('Все источники_ППГ'!B204,S191,0))</f>
        <v/>
      </c>
      <c r="S191">
        <f t="shared" si="54"/>
        <v>35</v>
      </c>
      <c r="T191" t="str">
        <f t="shared" ca="1" si="47"/>
        <v/>
      </c>
      <c r="U191" s="15" t="e">
        <f>IF(Y191="","",VLOOKUP(Y191,Роспись!$E$8:$G$2000,3,FALSE))</f>
        <v>#N/A</v>
      </c>
      <c r="W191">
        <f t="shared" si="55"/>
        <v>1</v>
      </c>
      <c r="X191" t="str">
        <f t="shared" si="56"/>
        <v>республиканский бюджет Чувашской Республики</v>
      </c>
      <c r="Y191" t="str">
        <f t="shared" si="57"/>
        <v>110109605</v>
      </c>
      <c r="Z191" t="str">
        <f t="shared" si="58"/>
        <v>А110109605</v>
      </c>
      <c r="AA191">
        <f t="shared" si="59"/>
        <v>28395.7</v>
      </c>
      <c r="AB191">
        <f t="shared" si="60"/>
        <v>0</v>
      </c>
      <c r="AC191">
        <f t="shared" si="51"/>
        <v>0</v>
      </c>
      <c r="AD191">
        <f>AC191</f>
        <v>0</v>
      </c>
      <c r="AF191">
        <f t="shared" si="61"/>
        <v>0</v>
      </c>
    </row>
    <row r="192" spans="1:32" ht="15" customHeight="1" thickBot="1" x14ac:dyDescent="0.3">
      <c r="A192" s="168"/>
      <c r="B192" s="177"/>
      <c r="C192" s="33"/>
      <c r="E192" s="177"/>
      <c r="F192" s="32" t="s">
        <v>40</v>
      </c>
      <c r="G192" s="32" t="s">
        <v>40</v>
      </c>
      <c r="H192" s="32" t="s">
        <v>40</v>
      </c>
      <c r="I192" s="32" t="s">
        <v>40</v>
      </c>
      <c r="K192" s="26" t="s">
        <v>3</v>
      </c>
      <c r="M192" s="32"/>
      <c r="N192" s="32"/>
      <c r="O192" s="32"/>
      <c r="P192" s="39">
        <f t="shared" si="52"/>
        <v>4</v>
      </c>
      <c r="Q192" s="15" t="str">
        <f t="shared" si="53"/>
        <v/>
      </c>
      <c r="R192" s="15" t="str">
        <f ca="1">IF(Q192="","",OFFSET('Все источники_ППГ'!B205,S192,0))</f>
        <v/>
      </c>
      <c r="S192">
        <f t="shared" si="54"/>
        <v>35</v>
      </c>
      <c r="T192" t="str">
        <f t="shared" ca="1" si="47"/>
        <v/>
      </c>
      <c r="U192" s="15" t="str">
        <f>IF(Y192="","",VLOOKUP(Y192,Роспись!$E$8:$G$2000,3,FALSE))</f>
        <v/>
      </c>
      <c r="W192" t="str">
        <f t="shared" si="55"/>
        <v/>
      </c>
      <c r="X192" t="str">
        <f t="shared" si="56"/>
        <v>местные бюджеты</v>
      </c>
      <c r="Y192" t="str">
        <f t="shared" si="57"/>
        <v/>
      </c>
      <c r="Z192" t="str">
        <f t="shared" si="58"/>
        <v/>
      </c>
      <c r="AA192">
        <f t="shared" si="59"/>
        <v>0</v>
      </c>
      <c r="AB192">
        <f t="shared" si="60"/>
        <v>0</v>
      </c>
      <c r="AC192">
        <f t="shared" si="51"/>
        <v>0</v>
      </c>
      <c r="AD192">
        <f>IF(W192=0,SUM(AD193:AD196),IF(Y192="",0,VLOOKUP(Y192,Роспись!$E$9:$R$2000,IF(W192=2,13,14),FALSE)/1000))</f>
        <v>0</v>
      </c>
      <c r="AF192">
        <f t="shared" si="61"/>
        <v>0</v>
      </c>
    </row>
    <row r="193" spans="1:32" ht="15" customHeight="1" thickBot="1" x14ac:dyDescent="0.3">
      <c r="A193" s="169"/>
      <c r="B193" s="178"/>
      <c r="C193" s="33"/>
      <c r="E193" s="178"/>
      <c r="F193" s="32" t="s">
        <v>40</v>
      </c>
      <c r="G193" s="32" t="s">
        <v>40</v>
      </c>
      <c r="H193" s="32" t="s">
        <v>40</v>
      </c>
      <c r="I193" s="32" t="s">
        <v>40</v>
      </c>
      <c r="K193" s="26" t="s">
        <v>6</v>
      </c>
      <c r="M193" s="32">
        <v>3780</v>
      </c>
      <c r="N193" s="32"/>
      <c r="O193" s="32"/>
      <c r="P193" s="39">
        <f t="shared" si="52"/>
        <v>5</v>
      </c>
      <c r="Q193" s="15" t="str">
        <f t="shared" si="53"/>
        <v/>
      </c>
      <c r="R193" s="15" t="str">
        <f ca="1">IF(Q193="","",OFFSET('Все источники_ППГ'!B206,S193,0))</f>
        <v/>
      </c>
      <c r="S193">
        <f t="shared" si="54"/>
        <v>35</v>
      </c>
      <c r="T193" t="str">
        <f t="shared" ca="1" si="47"/>
        <v/>
      </c>
      <c r="U193" s="15" t="str">
        <f>IF(Y193="","",VLOOKUP(Y193,Роспись!$E$8:$G$2000,3,FALSE))</f>
        <v/>
      </c>
      <c r="W193" t="str">
        <f t="shared" si="55"/>
        <v/>
      </c>
      <c r="X193" t="str">
        <f t="shared" si="56"/>
        <v>внебюджетные источники</v>
      </c>
      <c r="Y193" t="str">
        <f t="shared" si="57"/>
        <v/>
      </c>
      <c r="Z193" t="str">
        <f t="shared" si="58"/>
        <v/>
      </c>
      <c r="AA193">
        <f t="shared" si="59"/>
        <v>3780</v>
      </c>
      <c r="AB193">
        <f t="shared" si="60"/>
        <v>0</v>
      </c>
      <c r="AC193">
        <f t="shared" si="51"/>
        <v>0</v>
      </c>
      <c r="AD193">
        <f>IF(W193=0,SUM(AD194:AD197),IF(Y193="",0,VLOOKUP(Y193,Роспись!$E$9:$R$2000,IF(W193=2,13,14),FALSE)/1000))</f>
        <v>0</v>
      </c>
      <c r="AF193">
        <f t="shared" si="61"/>
        <v>0</v>
      </c>
    </row>
    <row r="194" spans="1:32" ht="15" customHeight="1" thickBot="1" x14ac:dyDescent="0.3">
      <c r="A194" s="167" t="s">
        <v>72</v>
      </c>
      <c r="B194" s="176" t="s">
        <v>350</v>
      </c>
      <c r="C194" s="33"/>
      <c r="E194" s="176" t="s">
        <v>315</v>
      </c>
      <c r="F194" s="32" t="s">
        <v>40</v>
      </c>
      <c r="G194" s="32" t="s">
        <v>40</v>
      </c>
      <c r="H194" s="32" t="s">
        <v>40</v>
      </c>
      <c r="I194" s="32" t="s">
        <v>40</v>
      </c>
      <c r="K194" s="26" t="s">
        <v>1</v>
      </c>
      <c r="M194" s="32">
        <v>4510</v>
      </c>
      <c r="N194" s="32">
        <v>2550</v>
      </c>
      <c r="O194" s="32">
        <v>440.8</v>
      </c>
      <c r="P194" s="39">
        <f t="shared" si="52"/>
        <v>1</v>
      </c>
      <c r="Q194" s="15" t="str">
        <f t="shared" si="53"/>
        <v>Возмещение части затрат на уплату процентов по кредитам, привлекаемым хозяйствующими субъектами, осуществляющими деятельность по развитию и модернизации объектов коммунальной инфраструктуры Чувашской Республики</v>
      </c>
      <c r="R194" s="15" t="str">
        <f ca="1">IF(Q194="","",OFFSET('Все источники_ППГ'!B207,S194,0))</f>
        <v>Возмещение части затрат на уплату процентов по кредитам, привлекаемым хозяйствующими субъектами, осуществляющими деятельность по развитию и модернизации объектов коммунальной инфраструктуры Чувашской Республики</v>
      </c>
      <c r="S194">
        <f t="shared" si="54"/>
        <v>36</v>
      </c>
      <c r="T194" t="str">
        <f t="shared" ca="1" si="47"/>
        <v/>
      </c>
      <c r="U194" s="15" t="str">
        <f>IF(Y194="","",VLOOKUP(Y194,Роспись!$E$8:$G$2000,3,FALSE))</f>
        <v/>
      </c>
      <c r="W194">
        <f t="shared" si="55"/>
        <v>0</v>
      </c>
      <c r="X194" t="str">
        <f t="shared" si="56"/>
        <v>всего</v>
      </c>
      <c r="Y194" t="str">
        <f t="shared" si="57"/>
        <v/>
      </c>
      <c r="Z194" t="str">
        <f t="shared" si="58"/>
        <v/>
      </c>
      <c r="AA194">
        <f t="shared" si="59"/>
        <v>4510</v>
      </c>
      <c r="AB194">
        <f t="shared" si="60"/>
        <v>2550</v>
      </c>
      <c r="AC194">
        <f t="shared" si="51"/>
        <v>2550</v>
      </c>
      <c r="AD194">
        <f>IF(W194=0,SUM(AD195:AD198),IF(Y194="",0,VLOOKUP(Y194,Роспись!$E$9:$R$2000,IF(W194=2,13,14),FALSE)/1000))</f>
        <v>2550</v>
      </c>
      <c r="AE194">
        <f>2541479.69/1000</f>
        <v>2541.4796900000001</v>
      </c>
      <c r="AF194">
        <f t="shared" si="61"/>
        <v>440.8</v>
      </c>
    </row>
    <row r="195" spans="1:32" ht="15" customHeight="1" thickBot="1" x14ac:dyDescent="0.3">
      <c r="A195" s="168"/>
      <c r="B195" s="177"/>
      <c r="C195" s="33"/>
      <c r="E195" s="177"/>
      <c r="F195" s="32" t="s">
        <v>40</v>
      </c>
      <c r="G195" s="32" t="s">
        <v>40</v>
      </c>
      <c r="H195" s="32" t="s">
        <v>40</v>
      </c>
      <c r="I195" s="32" t="s">
        <v>40</v>
      </c>
      <c r="K195" s="26" t="s">
        <v>2</v>
      </c>
      <c r="M195" s="32"/>
      <c r="N195" s="32"/>
      <c r="O195" s="32"/>
      <c r="P195" s="39">
        <f t="shared" si="52"/>
        <v>2</v>
      </c>
      <c r="Q195" s="15" t="str">
        <f t="shared" si="53"/>
        <v/>
      </c>
      <c r="R195" s="15" t="str">
        <f ca="1">IF(Q195="","",OFFSET('Все источники_ППГ'!B208,S195,0))</f>
        <v/>
      </c>
      <c r="S195">
        <f t="shared" si="54"/>
        <v>36</v>
      </c>
      <c r="T195" t="str">
        <f t="shared" ca="1" si="47"/>
        <v/>
      </c>
      <c r="U195" s="15" t="str">
        <f>IF(Y195="","",VLOOKUP(Y195,Роспись!$E$8:$G$2000,3,FALSE))</f>
        <v/>
      </c>
      <c r="W195">
        <f t="shared" si="55"/>
        <v>2</v>
      </c>
      <c r="X195" t="str">
        <f t="shared" si="56"/>
        <v>федеральный бюджет</v>
      </c>
      <c r="Y195" t="str">
        <f t="shared" si="57"/>
        <v/>
      </c>
      <c r="Z195" t="str">
        <f t="shared" si="58"/>
        <v/>
      </c>
      <c r="AA195">
        <f t="shared" si="59"/>
        <v>0</v>
      </c>
      <c r="AB195">
        <f t="shared" si="60"/>
        <v>0</v>
      </c>
      <c r="AC195">
        <f t="shared" si="51"/>
        <v>0</v>
      </c>
      <c r="AD195">
        <f>IF(W195=0,SUM(AD196:AD199),IF(Y195="",0,VLOOKUP(Y195,Роспись!$E$9:$R$2000,IF(W195=2,13,14),FALSE)/1000))</f>
        <v>0</v>
      </c>
      <c r="AE195">
        <f t="shared" si="63"/>
        <v>0</v>
      </c>
      <c r="AF195">
        <f t="shared" si="61"/>
        <v>0</v>
      </c>
    </row>
    <row r="196" spans="1:32" ht="15" customHeight="1" thickBot="1" x14ac:dyDescent="0.3">
      <c r="A196" s="168"/>
      <c r="B196" s="177"/>
      <c r="C196" s="33"/>
      <c r="E196" s="177"/>
      <c r="F196" s="32">
        <v>832</v>
      </c>
      <c r="G196" s="32">
        <v>412</v>
      </c>
      <c r="H196" s="32" t="s">
        <v>147</v>
      </c>
      <c r="I196" s="32">
        <v>811</v>
      </c>
      <c r="K196" s="26" t="s">
        <v>307</v>
      </c>
      <c r="M196" s="32">
        <v>4510</v>
      </c>
      <c r="N196" s="32">
        <v>2550</v>
      </c>
      <c r="O196" s="32">
        <v>440.8</v>
      </c>
      <c r="P196" s="39">
        <f t="shared" si="52"/>
        <v>3</v>
      </c>
      <c r="Q196" s="15" t="str">
        <f t="shared" si="53"/>
        <v/>
      </c>
      <c r="R196" s="15" t="str">
        <f ca="1">IF(Q196="","",OFFSET('Все источники_ППГ'!B209,S196,0))</f>
        <v/>
      </c>
      <c r="S196">
        <f t="shared" si="54"/>
        <v>36</v>
      </c>
      <c r="T196" t="str">
        <f t="shared" ca="1" si="47"/>
        <v/>
      </c>
      <c r="U196" s="15" t="str">
        <f>IF(Y196="","",VLOOKUP(Y196,Роспись!$E$8:$G$2000,3,FALSE))</f>
        <v>Возмещение части затрат на уплату процентов по кредитам, привлекаемым хозяйствующими субъектами, осуществляющими деятельность по развитию и модернизации объектов коммунальной инфраструктуры Чувашской Республики</v>
      </c>
      <c r="W196">
        <f t="shared" si="55"/>
        <v>1</v>
      </c>
      <c r="X196" t="str">
        <f t="shared" si="56"/>
        <v>республиканский бюджет Чувашской Республики</v>
      </c>
      <c r="Y196" t="str">
        <f t="shared" si="57"/>
        <v>110160390</v>
      </c>
      <c r="Z196" t="str">
        <f t="shared" si="58"/>
        <v>А110160390</v>
      </c>
      <c r="AA196">
        <f t="shared" si="59"/>
        <v>4510</v>
      </c>
      <c r="AB196">
        <f t="shared" si="60"/>
        <v>2550</v>
      </c>
      <c r="AC196">
        <f t="shared" si="51"/>
        <v>2550</v>
      </c>
      <c r="AD196">
        <f>AC196</f>
        <v>2550</v>
      </c>
      <c r="AE196">
        <f>2541479.69/1000</f>
        <v>2541.4796900000001</v>
      </c>
      <c r="AF196">
        <f t="shared" si="61"/>
        <v>440.8</v>
      </c>
    </row>
    <row r="197" spans="1:32" ht="15" customHeight="1" thickBot="1" x14ac:dyDescent="0.3">
      <c r="A197" s="168"/>
      <c r="B197" s="177"/>
      <c r="C197" s="33"/>
      <c r="E197" s="177"/>
      <c r="F197" s="32" t="s">
        <v>40</v>
      </c>
      <c r="G197" s="32" t="s">
        <v>40</v>
      </c>
      <c r="H197" s="32" t="s">
        <v>40</v>
      </c>
      <c r="I197" s="32" t="s">
        <v>40</v>
      </c>
      <c r="K197" s="26" t="s">
        <v>3</v>
      </c>
      <c r="M197" s="32"/>
      <c r="N197" s="32"/>
      <c r="O197" s="32"/>
      <c r="P197" s="39">
        <f t="shared" si="52"/>
        <v>4</v>
      </c>
      <c r="Q197" s="15" t="str">
        <f t="shared" si="53"/>
        <v/>
      </c>
      <c r="R197" s="15" t="str">
        <f ca="1">IF(Q197="","",OFFSET('Все источники_ППГ'!B210,S197,0))</f>
        <v/>
      </c>
      <c r="S197">
        <f t="shared" si="54"/>
        <v>36</v>
      </c>
      <c r="T197" t="str">
        <f t="shared" ca="1" si="47"/>
        <v/>
      </c>
      <c r="U197" s="15" t="str">
        <f>IF(Y197="","",VLOOKUP(Y197,Роспись!$E$8:$G$2000,3,FALSE))</f>
        <v/>
      </c>
      <c r="W197" t="str">
        <f t="shared" si="55"/>
        <v/>
      </c>
      <c r="X197" t="str">
        <f t="shared" si="56"/>
        <v>местные бюджеты</v>
      </c>
      <c r="Y197" t="str">
        <f t="shared" si="57"/>
        <v/>
      </c>
      <c r="Z197" t="str">
        <f t="shared" si="58"/>
        <v/>
      </c>
      <c r="AA197">
        <f t="shared" si="59"/>
        <v>0</v>
      </c>
      <c r="AB197">
        <f t="shared" si="60"/>
        <v>0</v>
      </c>
      <c r="AC197">
        <f t="shared" si="51"/>
        <v>0</v>
      </c>
      <c r="AD197">
        <f>IF(W197=0,SUM(AD198:AD201),IF(Y197="",0,VLOOKUP(Y197,Роспись!$E$9:$R$2000,IF(W197=2,13,14),FALSE)/1000))</f>
        <v>0</v>
      </c>
      <c r="AF197">
        <f t="shared" si="61"/>
        <v>0</v>
      </c>
    </row>
    <row r="198" spans="1:32" ht="15" customHeight="1" thickBot="1" x14ac:dyDescent="0.3">
      <c r="A198" s="169"/>
      <c r="B198" s="178"/>
      <c r="C198" s="33"/>
      <c r="E198" s="178"/>
      <c r="F198" s="32" t="s">
        <v>40</v>
      </c>
      <c r="G198" s="32" t="s">
        <v>40</v>
      </c>
      <c r="H198" s="32" t="s">
        <v>40</v>
      </c>
      <c r="I198" s="32" t="s">
        <v>40</v>
      </c>
      <c r="K198" s="26" t="s">
        <v>6</v>
      </c>
      <c r="M198" s="32"/>
      <c r="N198" s="32"/>
      <c r="O198" s="32"/>
      <c r="P198" s="39">
        <f t="shared" si="52"/>
        <v>5</v>
      </c>
      <c r="Q198" s="15" t="str">
        <f t="shared" si="53"/>
        <v/>
      </c>
      <c r="R198" s="15" t="str">
        <f ca="1">IF(Q198="","",OFFSET('Все источники_ППГ'!B211,S198,0))</f>
        <v/>
      </c>
      <c r="S198">
        <f t="shared" si="54"/>
        <v>36</v>
      </c>
      <c r="T198" t="str">
        <f t="shared" ca="1" si="47"/>
        <v/>
      </c>
      <c r="U198" s="15" t="str">
        <f>IF(Y198="","",VLOOKUP(Y198,Роспись!$E$8:$G$2000,3,FALSE))</f>
        <v/>
      </c>
      <c r="W198" t="str">
        <f t="shared" si="55"/>
        <v/>
      </c>
      <c r="X198" t="str">
        <f t="shared" si="56"/>
        <v>внебюджетные источники</v>
      </c>
      <c r="Y198" t="str">
        <f t="shared" si="57"/>
        <v/>
      </c>
      <c r="Z198" t="str">
        <f t="shared" si="58"/>
        <v/>
      </c>
      <c r="AA198">
        <f t="shared" si="59"/>
        <v>0</v>
      </c>
      <c r="AB198">
        <f t="shared" si="60"/>
        <v>0</v>
      </c>
      <c r="AC198">
        <f t="shared" si="51"/>
        <v>0</v>
      </c>
      <c r="AD198">
        <f t="shared" ref="AD198:AD233" si="65">AC198</f>
        <v>0</v>
      </c>
      <c r="AF198">
        <f t="shared" si="61"/>
        <v>0</v>
      </c>
    </row>
    <row r="199" spans="1:32" ht="15" customHeight="1" thickBot="1" x14ac:dyDescent="0.3">
      <c r="A199" s="167" t="s">
        <v>73</v>
      </c>
      <c r="B199" s="176" t="s">
        <v>74</v>
      </c>
      <c r="C199" s="33"/>
      <c r="E199" s="176" t="s">
        <v>315</v>
      </c>
      <c r="F199" s="32" t="s">
        <v>40</v>
      </c>
      <c r="G199" s="32" t="s">
        <v>40</v>
      </c>
      <c r="H199" s="32" t="s">
        <v>40</v>
      </c>
      <c r="I199" s="32" t="s">
        <v>40</v>
      </c>
      <c r="K199" s="26" t="s">
        <v>1</v>
      </c>
      <c r="M199" s="32"/>
      <c r="N199" s="32"/>
      <c r="O199" s="32"/>
      <c r="P199" s="39">
        <f t="shared" si="52"/>
        <v>1</v>
      </c>
      <c r="Q199" s="15" t="str">
        <f t="shared" si="53"/>
        <v>Реализация отдельных полномочий в области обращения с твердыми коммунальными отходами</v>
      </c>
      <c r="R199" s="15" t="str">
        <f ca="1">IF(Q199="","",OFFSET('Все источники_ППГ'!B212,S199,0))</f>
        <v>Реализация отдельных полномочий в области обращения с твердыми коммунальными отходами</v>
      </c>
      <c r="S199">
        <f t="shared" si="54"/>
        <v>37</v>
      </c>
      <c r="T199" t="str">
        <f t="shared" ca="1" si="47"/>
        <v/>
      </c>
      <c r="U199" s="15" t="str">
        <f>IF(Y199="","",VLOOKUP(Y199,Роспись!$E$8:$G$2000,3,FALSE))</f>
        <v/>
      </c>
      <c r="W199">
        <f t="shared" si="55"/>
        <v>0</v>
      </c>
      <c r="X199" t="str">
        <f t="shared" si="56"/>
        <v>всего</v>
      </c>
      <c r="Y199" t="str">
        <f t="shared" si="57"/>
        <v/>
      </c>
      <c r="Z199" t="str">
        <f t="shared" si="58"/>
        <v/>
      </c>
      <c r="AA199">
        <f t="shared" si="59"/>
        <v>0</v>
      </c>
      <c r="AB199">
        <f t="shared" si="60"/>
        <v>0</v>
      </c>
      <c r="AC199">
        <f t="shared" si="51"/>
        <v>0</v>
      </c>
      <c r="AD199">
        <f t="shared" si="65"/>
        <v>0</v>
      </c>
      <c r="AF199">
        <f t="shared" si="61"/>
        <v>0</v>
      </c>
    </row>
    <row r="200" spans="1:32" ht="15" customHeight="1" thickBot="1" x14ac:dyDescent="0.3">
      <c r="A200" s="168"/>
      <c r="B200" s="177"/>
      <c r="C200" s="33"/>
      <c r="E200" s="177"/>
      <c r="F200" s="32" t="s">
        <v>40</v>
      </c>
      <c r="G200" s="32" t="s">
        <v>40</v>
      </c>
      <c r="H200" s="32" t="s">
        <v>40</v>
      </c>
      <c r="I200" s="32" t="s">
        <v>40</v>
      </c>
      <c r="K200" s="26" t="s">
        <v>2</v>
      </c>
      <c r="M200" s="32"/>
      <c r="N200" s="32"/>
      <c r="O200" s="32"/>
      <c r="P200" s="39">
        <f t="shared" si="52"/>
        <v>2</v>
      </c>
      <c r="Q200" s="15" t="str">
        <f t="shared" si="53"/>
        <v/>
      </c>
      <c r="R200" s="15" t="str">
        <f ca="1">IF(Q200="","",OFFSET('Все источники_ППГ'!B213,S200,0))</f>
        <v/>
      </c>
      <c r="S200">
        <f t="shared" si="54"/>
        <v>37</v>
      </c>
      <c r="T200" t="str">
        <f t="shared" ca="1" si="47"/>
        <v/>
      </c>
      <c r="U200" s="15" t="str">
        <f>IF(Y200="","",VLOOKUP(Y200,Роспись!$E$8:$G$2000,3,FALSE))</f>
        <v/>
      </c>
      <c r="W200">
        <f t="shared" si="55"/>
        <v>2</v>
      </c>
      <c r="X200" t="str">
        <f t="shared" si="56"/>
        <v>федеральный бюджет</v>
      </c>
      <c r="Y200" t="str">
        <f t="shared" si="57"/>
        <v/>
      </c>
      <c r="Z200" t="str">
        <f t="shared" si="58"/>
        <v/>
      </c>
      <c r="AA200">
        <f t="shared" si="59"/>
        <v>0</v>
      </c>
      <c r="AB200">
        <f t="shared" si="60"/>
        <v>0</v>
      </c>
      <c r="AC200">
        <f t="shared" si="51"/>
        <v>0</v>
      </c>
      <c r="AD200">
        <f t="shared" si="65"/>
        <v>0</v>
      </c>
      <c r="AF200">
        <f t="shared" si="61"/>
        <v>0</v>
      </c>
    </row>
    <row r="201" spans="1:32" ht="15" customHeight="1" thickBot="1" x14ac:dyDescent="0.3">
      <c r="A201" s="168"/>
      <c r="B201" s="177"/>
      <c r="C201" s="33"/>
      <c r="E201" s="177"/>
      <c r="F201" s="32">
        <v>832</v>
      </c>
      <c r="G201" s="32">
        <v>502</v>
      </c>
      <c r="H201" s="32" t="s">
        <v>351</v>
      </c>
      <c r="I201" s="32">
        <v>520</v>
      </c>
      <c r="K201" s="26" t="s">
        <v>307</v>
      </c>
      <c r="M201" s="32"/>
      <c r="N201" s="32"/>
      <c r="O201" s="32"/>
      <c r="P201" s="39">
        <f t="shared" si="52"/>
        <v>3</v>
      </c>
      <c r="Q201" s="15" t="str">
        <f t="shared" si="53"/>
        <v/>
      </c>
      <c r="R201" s="15" t="str">
        <f ca="1">IF(Q201="","",OFFSET('Все источники_ППГ'!B214,S201,0))</f>
        <v/>
      </c>
      <c r="S201">
        <f t="shared" si="54"/>
        <v>37</v>
      </c>
      <c r="T201" t="str">
        <f t="shared" ca="1" si="47"/>
        <v/>
      </c>
      <c r="U201" s="15" t="e">
        <f>IF(Y201="","",VLOOKUP(Y201,Роспись!$E$8:$G$2000,3,FALSE))</f>
        <v>#N/A</v>
      </c>
      <c r="W201">
        <f t="shared" si="55"/>
        <v>1</v>
      </c>
      <c r="X201" t="str">
        <f t="shared" si="56"/>
        <v>республиканский бюджет Чувашской Республики</v>
      </c>
      <c r="Y201" t="str">
        <f t="shared" si="57"/>
        <v>110119760</v>
      </c>
      <c r="Z201" t="str">
        <f t="shared" si="58"/>
        <v>А110119760</v>
      </c>
      <c r="AA201">
        <f t="shared" si="59"/>
        <v>0</v>
      </c>
      <c r="AB201">
        <f t="shared" si="60"/>
        <v>0</v>
      </c>
      <c r="AC201">
        <f t="shared" si="51"/>
        <v>0</v>
      </c>
      <c r="AD201">
        <f t="shared" si="65"/>
        <v>0</v>
      </c>
      <c r="AF201">
        <f t="shared" si="61"/>
        <v>0</v>
      </c>
    </row>
    <row r="202" spans="1:32" ht="15" customHeight="1" thickBot="1" x14ac:dyDescent="0.3">
      <c r="A202" s="168"/>
      <c r="B202" s="177"/>
      <c r="C202" s="33"/>
      <c r="E202" s="177"/>
      <c r="F202" s="32" t="s">
        <v>40</v>
      </c>
      <c r="G202" s="32" t="s">
        <v>40</v>
      </c>
      <c r="H202" s="32" t="s">
        <v>40</v>
      </c>
      <c r="I202" s="32" t="s">
        <v>40</v>
      </c>
      <c r="K202" s="26" t="s">
        <v>3</v>
      </c>
      <c r="M202" s="32"/>
      <c r="N202" s="32"/>
      <c r="O202" s="32"/>
      <c r="P202" s="39">
        <f t="shared" si="52"/>
        <v>4</v>
      </c>
      <c r="Q202" s="15" t="str">
        <f t="shared" si="53"/>
        <v/>
      </c>
      <c r="R202" s="15" t="str">
        <f ca="1">IF(Q202="","",OFFSET('Все источники_ППГ'!B215,S202,0))</f>
        <v/>
      </c>
      <c r="S202">
        <f t="shared" si="54"/>
        <v>37</v>
      </c>
      <c r="T202" t="str">
        <f t="shared" ca="1" si="47"/>
        <v/>
      </c>
      <c r="U202" s="15" t="str">
        <f>IF(Y202="","",VLOOKUP(Y202,Роспись!$E$8:$G$2000,3,FALSE))</f>
        <v/>
      </c>
      <c r="W202" t="str">
        <f t="shared" si="55"/>
        <v/>
      </c>
      <c r="X202" t="str">
        <f t="shared" si="56"/>
        <v>местные бюджеты</v>
      </c>
      <c r="Y202" t="str">
        <f t="shared" si="57"/>
        <v/>
      </c>
      <c r="Z202" t="str">
        <f t="shared" si="58"/>
        <v/>
      </c>
      <c r="AA202">
        <f t="shared" si="59"/>
        <v>0</v>
      </c>
      <c r="AB202">
        <f t="shared" si="60"/>
        <v>0</v>
      </c>
      <c r="AC202">
        <f t="shared" si="51"/>
        <v>0</v>
      </c>
      <c r="AD202">
        <f t="shared" si="65"/>
        <v>0</v>
      </c>
      <c r="AF202">
        <f t="shared" si="61"/>
        <v>0</v>
      </c>
    </row>
    <row r="203" spans="1:32" ht="15" customHeight="1" thickBot="1" x14ac:dyDescent="0.3">
      <c r="A203" s="169"/>
      <c r="B203" s="178"/>
      <c r="C203" s="33"/>
      <c r="E203" s="178"/>
      <c r="F203" s="32" t="s">
        <v>40</v>
      </c>
      <c r="G203" s="32" t="s">
        <v>40</v>
      </c>
      <c r="H203" s="32" t="s">
        <v>40</v>
      </c>
      <c r="I203" s="32" t="s">
        <v>40</v>
      </c>
      <c r="K203" s="26" t="s">
        <v>6</v>
      </c>
      <c r="M203" s="32"/>
      <c r="N203" s="32"/>
      <c r="O203" s="32"/>
      <c r="P203" s="39">
        <f t="shared" si="52"/>
        <v>5</v>
      </c>
      <c r="Q203" s="15" t="str">
        <f t="shared" si="53"/>
        <v/>
      </c>
      <c r="R203" s="15" t="str">
        <f ca="1">IF(Q203="","",OFFSET('Все источники_ППГ'!B216,S203,0))</f>
        <v/>
      </c>
      <c r="S203">
        <f t="shared" si="54"/>
        <v>37</v>
      </c>
      <c r="T203" t="str">
        <f t="shared" ca="1" si="47"/>
        <v/>
      </c>
      <c r="U203" s="15" t="str">
        <f>IF(Y203="","",VLOOKUP(Y203,Роспись!$E$8:$G$2000,3,FALSE))</f>
        <v/>
      </c>
      <c r="W203" t="str">
        <f t="shared" si="55"/>
        <v/>
      </c>
      <c r="X203" t="str">
        <f t="shared" si="56"/>
        <v>внебюджетные источники</v>
      </c>
      <c r="Y203" t="str">
        <f t="shared" si="57"/>
        <v/>
      </c>
      <c r="Z203" t="str">
        <f t="shared" si="58"/>
        <v/>
      </c>
      <c r="AA203">
        <f t="shared" si="59"/>
        <v>0</v>
      </c>
      <c r="AB203">
        <f t="shared" si="60"/>
        <v>0</v>
      </c>
      <c r="AC203">
        <f t="shared" si="51"/>
        <v>0</v>
      </c>
      <c r="AD203">
        <f t="shared" si="65"/>
        <v>0</v>
      </c>
      <c r="AF203">
        <f t="shared" si="61"/>
        <v>0</v>
      </c>
    </row>
    <row r="204" spans="1:32" ht="15" customHeight="1" thickBot="1" x14ac:dyDescent="0.3">
      <c r="A204" s="167" t="s">
        <v>217</v>
      </c>
      <c r="B204" s="176" t="s">
        <v>858</v>
      </c>
      <c r="C204" s="33"/>
      <c r="E204" s="176" t="s">
        <v>315</v>
      </c>
      <c r="F204" s="32" t="s">
        <v>40</v>
      </c>
      <c r="G204" s="32" t="s">
        <v>40</v>
      </c>
      <c r="H204" s="32" t="s">
        <v>40</v>
      </c>
      <c r="I204" s="32" t="s">
        <v>40</v>
      </c>
      <c r="K204" s="26" t="s">
        <v>1</v>
      </c>
      <c r="M204" s="32"/>
      <c r="N204" s="32"/>
      <c r="O204" s="32">
        <v>57134.400000000001</v>
      </c>
      <c r="P204" s="39">
        <f t="shared" si="52"/>
        <v>1</v>
      </c>
      <c r="Q204" s="15" t="str">
        <f t="shared" si="53"/>
        <v>Предоставление субсидий государственным унитарным предприятиям, осуществляющим деятельность в сфере водоснабжения, водоотведения и очистки сточных вод, на развитие систем коммунальной инфраструктуры и объектов, используемых для водоснабжения, водоотведения и очистки сточных вод</v>
      </c>
      <c r="R204" s="15" t="str">
        <f ca="1">IF(Q204="","",OFFSET('Все источники_ППГ'!B217,S204,0))</f>
        <v>Предоставление субсидий государственным унитарным предприятиям, осуществляющим деятельность в сфере водоснабжения, водоотведения и очистки сточных вод, на развитие систем коммунальной инфраструктуры и объектов, используемых для водоснабжения, водоотведения и очистки сточных вод</v>
      </c>
      <c r="S204">
        <f t="shared" si="54"/>
        <v>38</v>
      </c>
      <c r="T204" t="str">
        <f t="shared" ca="1" si="47"/>
        <v/>
      </c>
      <c r="U204" s="15" t="str">
        <f>IF(Y204="","",VLOOKUP(Y204,Роспись!$E$8:$G$2000,3,FALSE))</f>
        <v/>
      </c>
      <c r="W204">
        <f t="shared" si="55"/>
        <v>0</v>
      </c>
      <c r="X204" t="str">
        <f t="shared" si="56"/>
        <v>всего</v>
      </c>
      <c r="Y204" t="str">
        <f t="shared" si="57"/>
        <v/>
      </c>
      <c r="Z204" t="str">
        <f t="shared" si="58"/>
        <v/>
      </c>
      <c r="AA204">
        <f t="shared" si="59"/>
        <v>0</v>
      </c>
      <c r="AB204">
        <f t="shared" si="60"/>
        <v>0</v>
      </c>
      <c r="AC204">
        <f t="shared" si="51"/>
        <v>0</v>
      </c>
      <c r="AD204">
        <f t="shared" si="65"/>
        <v>0</v>
      </c>
      <c r="AF204">
        <f t="shared" si="61"/>
        <v>57134.400000000001</v>
      </c>
    </row>
    <row r="205" spans="1:32" ht="15" customHeight="1" thickBot="1" x14ac:dyDescent="0.3">
      <c r="A205" s="168"/>
      <c r="B205" s="177"/>
      <c r="C205" s="33"/>
      <c r="E205" s="177"/>
      <c r="F205" s="32" t="s">
        <v>40</v>
      </c>
      <c r="G205" s="32" t="s">
        <v>40</v>
      </c>
      <c r="H205" s="32" t="s">
        <v>40</v>
      </c>
      <c r="I205" s="32" t="s">
        <v>40</v>
      </c>
      <c r="K205" s="26" t="s">
        <v>2</v>
      </c>
      <c r="M205" s="32"/>
      <c r="N205" s="32"/>
      <c r="O205" s="32"/>
      <c r="P205" s="39">
        <f t="shared" si="52"/>
        <v>2</v>
      </c>
      <c r="Q205" s="15" t="str">
        <f t="shared" si="53"/>
        <v/>
      </c>
      <c r="R205" s="15" t="str">
        <f ca="1">IF(Q205="","",OFFSET('Все источники_ППГ'!B218,S205,0))</f>
        <v/>
      </c>
      <c r="S205">
        <f t="shared" si="54"/>
        <v>38</v>
      </c>
      <c r="T205" t="str">
        <f t="shared" ca="1" si="47"/>
        <v/>
      </c>
      <c r="U205" s="15" t="str">
        <f>IF(Y205="","",VLOOKUP(Y205,Роспись!$E$8:$G$2000,3,FALSE))</f>
        <v/>
      </c>
      <c r="W205">
        <f t="shared" si="55"/>
        <v>2</v>
      </c>
      <c r="X205" t="str">
        <f t="shared" si="56"/>
        <v>федеральный бюджет</v>
      </c>
      <c r="Y205" t="str">
        <f t="shared" si="57"/>
        <v/>
      </c>
      <c r="Z205" t="str">
        <f t="shared" si="58"/>
        <v/>
      </c>
      <c r="AA205">
        <f t="shared" si="59"/>
        <v>0</v>
      </c>
      <c r="AB205">
        <f t="shared" si="60"/>
        <v>0</v>
      </c>
      <c r="AC205">
        <f t="shared" si="51"/>
        <v>0</v>
      </c>
      <c r="AD205">
        <f t="shared" si="65"/>
        <v>0</v>
      </c>
      <c r="AF205">
        <f t="shared" si="61"/>
        <v>0</v>
      </c>
    </row>
    <row r="206" spans="1:32" ht="15" customHeight="1" thickBot="1" x14ac:dyDescent="0.3">
      <c r="A206" s="168"/>
      <c r="B206" s="177"/>
      <c r="C206" s="33"/>
      <c r="E206" s="177"/>
      <c r="F206" s="32">
        <v>832</v>
      </c>
      <c r="G206" s="32">
        <v>502</v>
      </c>
      <c r="H206" s="32" t="s">
        <v>863</v>
      </c>
      <c r="I206" s="32">
        <v>811</v>
      </c>
      <c r="K206" s="26" t="s">
        <v>307</v>
      </c>
      <c r="M206" s="32"/>
      <c r="N206" s="32"/>
      <c r="O206" s="32">
        <v>57134.400000000001</v>
      </c>
      <c r="P206" s="39">
        <f t="shared" si="52"/>
        <v>3</v>
      </c>
      <c r="Q206" s="15" t="str">
        <f t="shared" si="53"/>
        <v/>
      </c>
      <c r="R206" s="15" t="str">
        <f ca="1">IF(Q206="","",OFFSET('Все источники_ППГ'!B219,S206,0))</f>
        <v/>
      </c>
      <c r="S206">
        <f t="shared" si="54"/>
        <v>38</v>
      </c>
      <c r="T206" t="str">
        <f t="shared" ca="1" si="47"/>
        <v/>
      </c>
      <c r="U206" s="15" t="str">
        <f>IF(Y206="","",VLOOKUP(Y206,Роспись!$E$8:$G$2000,3,FALSE))</f>
        <v>Предоставление субсидий государственным унитарным предприятиям, осуществляющим деятельность в сфере водоснабжения, водоотведения и очистки сточных вод, на развитие систем коммунальной инфраструктуры и объектов, используемых для водоснабжения, водоотведен</v>
      </c>
      <c r="W206">
        <f t="shared" si="55"/>
        <v>1</v>
      </c>
      <c r="X206" t="str">
        <f t="shared" si="56"/>
        <v>республиканский бюджет Чувашской Республики</v>
      </c>
      <c r="Y206" t="str">
        <f t="shared" si="57"/>
        <v>110122490</v>
      </c>
      <c r="Z206" t="str">
        <f t="shared" si="58"/>
        <v>A110122490</v>
      </c>
      <c r="AA206">
        <f t="shared" si="59"/>
        <v>0</v>
      </c>
      <c r="AB206">
        <f t="shared" si="60"/>
        <v>0</v>
      </c>
      <c r="AC206">
        <f t="shared" si="51"/>
        <v>0</v>
      </c>
      <c r="AD206">
        <f t="shared" si="65"/>
        <v>0</v>
      </c>
      <c r="AF206">
        <f t="shared" si="61"/>
        <v>57134.400000000001</v>
      </c>
    </row>
    <row r="207" spans="1:32" ht="15" customHeight="1" thickBot="1" x14ac:dyDescent="0.3">
      <c r="A207" s="168"/>
      <c r="B207" s="177"/>
      <c r="C207" s="33"/>
      <c r="E207" s="177"/>
      <c r="F207" s="32" t="s">
        <v>40</v>
      </c>
      <c r="G207" s="32" t="s">
        <v>40</v>
      </c>
      <c r="H207" s="32" t="s">
        <v>40</v>
      </c>
      <c r="I207" s="32" t="s">
        <v>40</v>
      </c>
      <c r="K207" s="26" t="s">
        <v>3</v>
      </c>
      <c r="M207" s="32"/>
      <c r="N207" s="32"/>
      <c r="O207" s="32"/>
      <c r="P207" s="39">
        <f t="shared" si="52"/>
        <v>4</v>
      </c>
      <c r="Q207" s="15" t="str">
        <f t="shared" si="53"/>
        <v/>
      </c>
      <c r="R207" s="15" t="str">
        <f ca="1">IF(Q207="","",OFFSET('Все источники_ППГ'!B220,S207,0))</f>
        <v/>
      </c>
      <c r="S207">
        <f t="shared" si="54"/>
        <v>38</v>
      </c>
      <c r="T207" t="str">
        <f t="shared" ca="1" si="47"/>
        <v/>
      </c>
      <c r="U207" s="15" t="str">
        <f>IF(Y207="","",VLOOKUP(Y207,Роспись!$E$8:$G$2000,3,FALSE))</f>
        <v/>
      </c>
      <c r="W207" t="str">
        <f t="shared" si="55"/>
        <v/>
      </c>
      <c r="X207" t="str">
        <f t="shared" si="56"/>
        <v>местные бюджеты</v>
      </c>
      <c r="Y207" t="str">
        <f t="shared" si="57"/>
        <v/>
      </c>
      <c r="Z207" t="str">
        <f t="shared" si="58"/>
        <v/>
      </c>
      <c r="AA207">
        <f t="shared" si="59"/>
        <v>0</v>
      </c>
      <c r="AB207">
        <f t="shared" si="60"/>
        <v>0</v>
      </c>
      <c r="AC207">
        <f t="shared" si="51"/>
        <v>0</v>
      </c>
      <c r="AD207">
        <f t="shared" si="65"/>
        <v>0</v>
      </c>
      <c r="AE207">
        <f t="shared" si="63"/>
        <v>0</v>
      </c>
      <c r="AF207">
        <f t="shared" si="61"/>
        <v>0</v>
      </c>
    </row>
    <row r="208" spans="1:32" ht="15" customHeight="1" thickBot="1" x14ac:dyDescent="0.3">
      <c r="A208" s="169"/>
      <c r="B208" s="178"/>
      <c r="C208" s="33"/>
      <c r="E208" s="178"/>
      <c r="F208" s="32" t="s">
        <v>40</v>
      </c>
      <c r="G208" s="32" t="s">
        <v>40</v>
      </c>
      <c r="H208" s="32" t="s">
        <v>40</v>
      </c>
      <c r="I208" s="32" t="s">
        <v>40</v>
      </c>
      <c r="K208" s="26" t="s">
        <v>6</v>
      </c>
      <c r="M208" s="32"/>
      <c r="N208" s="32"/>
      <c r="O208" s="32"/>
      <c r="P208" s="39">
        <f t="shared" si="52"/>
        <v>5</v>
      </c>
      <c r="Q208" s="15" t="str">
        <f t="shared" si="53"/>
        <v/>
      </c>
      <c r="R208" s="15" t="str">
        <f ca="1">IF(Q208="","",OFFSET('Все источники_ППГ'!B221,S208,0))</f>
        <v/>
      </c>
      <c r="S208">
        <f t="shared" si="54"/>
        <v>38</v>
      </c>
      <c r="T208" t="str">
        <f t="shared" ca="1" si="47"/>
        <v/>
      </c>
      <c r="U208" s="15" t="str">
        <f>IF(Y208="","",VLOOKUP(Y208,Роспись!$E$8:$G$2000,3,FALSE))</f>
        <v/>
      </c>
      <c r="W208" t="str">
        <f t="shared" si="55"/>
        <v/>
      </c>
      <c r="X208" t="str">
        <f t="shared" si="56"/>
        <v>внебюджетные источники</v>
      </c>
      <c r="Y208" t="str">
        <f t="shared" si="57"/>
        <v/>
      </c>
      <c r="Z208" t="str">
        <f t="shared" si="58"/>
        <v/>
      </c>
      <c r="AA208">
        <f t="shared" si="59"/>
        <v>0</v>
      </c>
      <c r="AB208">
        <f t="shared" si="60"/>
        <v>0</v>
      </c>
      <c r="AC208">
        <f t="shared" si="51"/>
        <v>0</v>
      </c>
      <c r="AD208">
        <f t="shared" si="65"/>
        <v>0</v>
      </c>
      <c r="AE208">
        <f t="shared" si="63"/>
        <v>0</v>
      </c>
      <c r="AF208">
        <f t="shared" si="61"/>
        <v>0</v>
      </c>
    </row>
    <row r="209" spans="1:32" ht="45.75" thickBot="1" x14ac:dyDescent="0.3">
      <c r="A209" s="187" t="s">
        <v>39</v>
      </c>
      <c r="B209" s="176" t="s">
        <v>75</v>
      </c>
      <c r="C209" s="33"/>
      <c r="F209" s="32" t="s">
        <v>40</v>
      </c>
      <c r="G209" s="32" t="s">
        <v>40</v>
      </c>
      <c r="H209" s="32" t="s">
        <v>40</v>
      </c>
      <c r="I209" s="32" t="s">
        <v>40</v>
      </c>
      <c r="K209" s="41" t="s">
        <v>1</v>
      </c>
      <c r="M209" s="32">
        <v>12021.4</v>
      </c>
      <c r="N209" s="32"/>
      <c r="O209" s="32">
        <v>11090</v>
      </c>
      <c r="P209" s="40">
        <f t="shared" ref="P209:P272" si="66">IF(B209="",P208+1,1)</f>
        <v>1</v>
      </c>
      <c r="Q209" s="15" t="str">
        <f t="shared" ref="Q209:Q272" si="67">IF(B209="","",B209)</f>
        <v>Оказание государственной поддержки собственникам помещений (гражданам) при переводе многоквартирного дома с централизованного на индивидуальное отопление</v>
      </c>
      <c r="R209" s="15" t="str">
        <f ca="1">IF(Q209="","",OFFSET('Все источники_ППГ'!B222,S209,0))</f>
        <v>Оказание государственной поддержки собственникам помещений (гражданам) при переводе многоквартирного дома с централизованного на индивидуальное отопление</v>
      </c>
      <c r="S209">
        <f t="shared" ref="S209:S272" si="68">IF(Q209="",S208,S208+1)</f>
        <v>39</v>
      </c>
      <c r="T209" t="str">
        <f t="shared" ref="T209:T272" ca="1" si="69">IF(Q209=R209,"",1)</f>
        <v/>
      </c>
      <c r="U209" s="15" t="str">
        <f>IF(Y209="","",VLOOKUP(Y209,Роспись!$E$8:$G$2000,3,FALSE))</f>
        <v/>
      </c>
      <c r="W209">
        <f t="shared" ref="W209:W272" si="70">IF(ISERROR(SEARCH("федерал",X209,1)),IF(ISERROR(SEARCH("республ",X209,1)),IF(ISERROR(SEARCH("всег",X209,1)),"",0),1),2)</f>
        <v>0</v>
      </c>
      <c r="X209" t="str">
        <f t="shared" ref="X209:X272" si="71">K209</f>
        <v>всего</v>
      </c>
      <c r="Y209" t="str">
        <f t="shared" ref="Y209:Y272" si="72">IF(Z209="","",MID(Z209,2,666))</f>
        <v/>
      </c>
      <c r="Z209" t="str">
        <f t="shared" ref="Z209:Z272" si="73">IF(LEN(H209)&lt;3,"",H209)</f>
        <v/>
      </c>
      <c r="AA209">
        <f t="shared" ref="AA209:AA272" si="74">M209</f>
        <v>12021.4</v>
      </c>
      <c r="AB209">
        <f t="shared" ref="AB209:AB272" si="75">N209</f>
        <v>0</v>
      </c>
      <c r="AC209">
        <f t="shared" si="51"/>
        <v>0</v>
      </c>
      <c r="AD209">
        <f t="shared" si="65"/>
        <v>0</v>
      </c>
      <c r="AF209">
        <f t="shared" ref="AF209:AF272" si="76">O209</f>
        <v>11090</v>
      </c>
    </row>
    <row r="210" spans="1:32" ht="16.5" customHeight="1" thickBot="1" x14ac:dyDescent="0.3">
      <c r="A210" s="188"/>
      <c r="B210" s="177"/>
      <c r="C210" s="33"/>
      <c r="F210" s="32" t="s">
        <v>40</v>
      </c>
      <c r="G210" s="32" t="s">
        <v>40</v>
      </c>
      <c r="H210" s="32" t="s">
        <v>40</v>
      </c>
      <c r="I210" s="32" t="s">
        <v>40</v>
      </c>
      <c r="K210" s="41" t="s">
        <v>2</v>
      </c>
      <c r="M210" s="32"/>
      <c r="N210" s="32"/>
      <c r="O210" s="32"/>
      <c r="P210" s="40">
        <f t="shared" si="66"/>
        <v>2</v>
      </c>
      <c r="Q210" s="15" t="str">
        <f t="shared" si="67"/>
        <v/>
      </c>
      <c r="R210" s="15" t="str">
        <f ca="1">IF(Q210="","",OFFSET('Все источники_ППГ'!B223,S210,0))</f>
        <v/>
      </c>
      <c r="S210">
        <f t="shared" si="68"/>
        <v>39</v>
      </c>
      <c r="T210" t="str">
        <f t="shared" ca="1" si="69"/>
        <v/>
      </c>
      <c r="U210" s="15" t="str">
        <f>IF(Y210="","",VLOOKUP(Y210,Роспись!$E$8:$G$2000,3,FALSE))</f>
        <v/>
      </c>
      <c r="W210">
        <f t="shared" si="70"/>
        <v>2</v>
      </c>
      <c r="X210" t="str">
        <f t="shared" si="71"/>
        <v>федеральный бюджет</v>
      </c>
      <c r="Y210" t="str">
        <f t="shared" si="72"/>
        <v/>
      </c>
      <c r="Z210" t="str">
        <f t="shared" si="73"/>
        <v/>
      </c>
      <c r="AA210">
        <f t="shared" si="74"/>
        <v>0</v>
      </c>
      <c r="AB210">
        <f t="shared" si="75"/>
        <v>0</v>
      </c>
      <c r="AC210">
        <f t="shared" si="51"/>
        <v>0</v>
      </c>
      <c r="AD210">
        <f t="shared" si="65"/>
        <v>0</v>
      </c>
      <c r="AF210">
        <f t="shared" si="76"/>
        <v>0</v>
      </c>
    </row>
    <row r="211" spans="1:32" ht="16.5" customHeight="1" thickBot="1" x14ac:dyDescent="0.3">
      <c r="A211" s="188"/>
      <c r="B211" s="177"/>
      <c r="C211" s="33"/>
      <c r="F211" s="32">
        <v>832</v>
      </c>
      <c r="G211" s="32">
        <v>502</v>
      </c>
      <c r="H211" s="32" t="s">
        <v>352</v>
      </c>
      <c r="I211" s="32">
        <v>520</v>
      </c>
      <c r="K211" s="41" t="s">
        <v>307</v>
      </c>
      <c r="M211" s="32">
        <v>5089.7</v>
      </c>
      <c r="N211" s="32"/>
      <c r="O211" s="32">
        <v>10271.6</v>
      </c>
      <c r="P211" s="40">
        <f t="shared" si="66"/>
        <v>3</v>
      </c>
      <c r="Q211" s="15" t="str">
        <f t="shared" si="67"/>
        <v/>
      </c>
      <c r="R211" s="15" t="str">
        <f ca="1">IF(Q211="","",OFFSET('Все источники_ППГ'!B224,S211,0))</f>
        <v/>
      </c>
      <c r="S211">
        <f t="shared" si="68"/>
        <v>39</v>
      </c>
      <c r="T211" t="str">
        <f t="shared" ca="1" si="69"/>
        <v/>
      </c>
      <c r="U211" s="15" t="e">
        <f>IF(Y211="","",VLOOKUP(Y211,Роспись!$E$8:$G$2000,3,FALSE))</f>
        <v>#N/A</v>
      </c>
      <c r="W211">
        <f t="shared" si="70"/>
        <v>1</v>
      </c>
      <c r="X211" t="str">
        <f t="shared" si="71"/>
        <v>республиканский бюджет Чувашской Республики</v>
      </c>
      <c r="Y211" t="str">
        <f t="shared" si="72"/>
        <v>110200000</v>
      </c>
      <c r="Z211" t="str">
        <f t="shared" si="73"/>
        <v>А110200000</v>
      </c>
      <c r="AA211">
        <f t="shared" si="74"/>
        <v>5089.7</v>
      </c>
      <c r="AB211">
        <f t="shared" si="75"/>
        <v>0</v>
      </c>
      <c r="AC211">
        <f t="shared" si="51"/>
        <v>0</v>
      </c>
      <c r="AD211">
        <f t="shared" si="65"/>
        <v>0</v>
      </c>
      <c r="AF211">
        <f t="shared" si="76"/>
        <v>10271.6</v>
      </c>
    </row>
    <row r="212" spans="1:32" ht="16.5" customHeight="1" thickBot="1" x14ac:dyDescent="0.3">
      <c r="A212" s="188"/>
      <c r="B212" s="177"/>
      <c r="C212" s="33"/>
      <c r="F212" s="32" t="s">
        <v>40</v>
      </c>
      <c r="G212" s="32" t="s">
        <v>40</v>
      </c>
      <c r="H212" s="32" t="s">
        <v>40</v>
      </c>
      <c r="I212" s="32" t="s">
        <v>40</v>
      </c>
      <c r="K212" s="41" t="s">
        <v>3</v>
      </c>
      <c r="M212" s="32">
        <v>356.3</v>
      </c>
      <c r="N212" s="32"/>
      <c r="O212" s="32">
        <v>818.4</v>
      </c>
      <c r="P212" s="40">
        <f t="shared" si="66"/>
        <v>4</v>
      </c>
      <c r="Q212" s="15" t="str">
        <f t="shared" si="67"/>
        <v/>
      </c>
      <c r="R212" s="15" t="str">
        <f ca="1">IF(Q212="","",OFFSET('Все источники_ППГ'!B225,S212,0))</f>
        <v/>
      </c>
      <c r="S212">
        <f t="shared" si="68"/>
        <v>39</v>
      </c>
      <c r="T212" t="str">
        <f t="shared" ca="1" si="69"/>
        <v/>
      </c>
      <c r="U212" s="15" t="str">
        <f>IF(Y212="","",VLOOKUP(Y212,Роспись!$E$8:$G$2000,3,FALSE))</f>
        <v/>
      </c>
      <c r="W212" t="str">
        <f t="shared" si="70"/>
        <v/>
      </c>
      <c r="X212" t="str">
        <f t="shared" si="71"/>
        <v>местные бюджеты</v>
      </c>
      <c r="Y212" t="str">
        <f t="shared" si="72"/>
        <v/>
      </c>
      <c r="Z212" t="str">
        <f t="shared" si="73"/>
        <v/>
      </c>
      <c r="AA212">
        <f t="shared" si="74"/>
        <v>356.3</v>
      </c>
      <c r="AB212">
        <f t="shared" si="75"/>
        <v>0</v>
      </c>
      <c r="AC212">
        <f t="shared" si="51"/>
        <v>0</v>
      </c>
      <c r="AD212">
        <f t="shared" si="65"/>
        <v>0</v>
      </c>
      <c r="AF212">
        <f t="shared" si="76"/>
        <v>818.4</v>
      </c>
    </row>
    <row r="213" spans="1:32" ht="16.5" customHeight="1" thickBot="1" x14ac:dyDescent="0.3">
      <c r="A213" s="189"/>
      <c r="B213" s="178"/>
      <c r="C213" s="33"/>
      <c r="F213" s="32" t="s">
        <v>40</v>
      </c>
      <c r="G213" s="32" t="s">
        <v>40</v>
      </c>
      <c r="H213" s="32" t="s">
        <v>40</v>
      </c>
      <c r="I213" s="32" t="s">
        <v>40</v>
      </c>
      <c r="K213" s="41" t="s">
        <v>6</v>
      </c>
      <c r="M213" s="32">
        <v>6575.4</v>
      </c>
      <c r="N213" s="32"/>
      <c r="O213" s="32"/>
      <c r="P213" s="40">
        <f t="shared" si="66"/>
        <v>5</v>
      </c>
      <c r="Q213" s="15" t="str">
        <f t="shared" si="67"/>
        <v/>
      </c>
      <c r="R213" s="15" t="str">
        <f ca="1">IF(Q213="","",OFFSET('Все источники_ППГ'!B226,S213,0))</f>
        <v/>
      </c>
      <c r="S213">
        <f t="shared" si="68"/>
        <v>39</v>
      </c>
      <c r="T213" t="str">
        <f t="shared" ca="1" si="69"/>
        <v/>
      </c>
      <c r="U213" s="15" t="str">
        <f>IF(Y213="","",VLOOKUP(Y213,Роспись!$E$8:$G$2000,3,FALSE))</f>
        <v/>
      </c>
      <c r="W213" t="str">
        <f t="shared" si="70"/>
        <v/>
      </c>
      <c r="X213" t="str">
        <f t="shared" si="71"/>
        <v>внебюджетные источники</v>
      </c>
      <c r="Y213" t="str">
        <f t="shared" si="72"/>
        <v/>
      </c>
      <c r="Z213" t="str">
        <f t="shared" si="73"/>
        <v/>
      </c>
      <c r="AA213">
        <f t="shared" si="74"/>
        <v>6575.4</v>
      </c>
      <c r="AB213">
        <f t="shared" si="75"/>
        <v>0</v>
      </c>
      <c r="AC213">
        <f t="shared" si="51"/>
        <v>0</v>
      </c>
      <c r="AD213">
        <f t="shared" si="65"/>
        <v>0</v>
      </c>
      <c r="AF213">
        <f t="shared" si="76"/>
        <v>0</v>
      </c>
    </row>
    <row r="214" spans="1:32" ht="30.75" thickBot="1" x14ac:dyDescent="0.3">
      <c r="A214" s="167" t="s">
        <v>92</v>
      </c>
      <c r="B214" s="176" t="s">
        <v>353</v>
      </c>
      <c r="C214" s="33"/>
      <c r="F214" s="32" t="s">
        <v>40</v>
      </c>
      <c r="G214" s="32" t="s">
        <v>40</v>
      </c>
      <c r="H214" s="32" t="s">
        <v>40</v>
      </c>
      <c r="I214" s="32" t="s">
        <v>40</v>
      </c>
      <c r="K214" s="41" t="s">
        <v>1</v>
      </c>
      <c r="M214" s="32">
        <v>12021.4</v>
      </c>
      <c r="N214" s="32"/>
      <c r="O214" s="32">
        <v>11090</v>
      </c>
      <c r="P214" s="40">
        <f t="shared" si="66"/>
        <v>1</v>
      </c>
      <c r="Q214" s="15" t="str">
        <f t="shared" si="67"/>
        <v>Перевод многоквартирных домов с централизованного на индивидуальное отопление</v>
      </c>
      <c r="R214" s="15" t="str">
        <f ca="1">IF(Q214="","",OFFSET('Все источники_ППГ'!B227,S214,0))</f>
        <v>Перевод многоквартирных домов с централизованного на индивидуальное отопление</v>
      </c>
      <c r="S214">
        <v>41</v>
      </c>
      <c r="T214" t="str">
        <f t="shared" ca="1" si="69"/>
        <v/>
      </c>
      <c r="U214" s="15" t="str">
        <f>IF(Y214="","",VLOOKUP(Y214,Роспись!$E$8:$G$2000,3,FALSE))</f>
        <v/>
      </c>
      <c r="W214">
        <f t="shared" si="70"/>
        <v>0</v>
      </c>
      <c r="X214" t="str">
        <f t="shared" si="71"/>
        <v>всего</v>
      </c>
      <c r="Y214" t="str">
        <f t="shared" si="72"/>
        <v/>
      </c>
      <c r="Z214" t="str">
        <f t="shared" si="73"/>
        <v/>
      </c>
      <c r="AA214">
        <f t="shared" si="74"/>
        <v>12021.4</v>
      </c>
      <c r="AB214">
        <f t="shared" si="75"/>
        <v>0</v>
      </c>
      <c r="AC214">
        <f t="shared" si="51"/>
        <v>0</v>
      </c>
      <c r="AD214">
        <f t="shared" si="65"/>
        <v>0</v>
      </c>
      <c r="AF214">
        <f t="shared" si="76"/>
        <v>11090</v>
      </c>
    </row>
    <row r="215" spans="1:32" ht="15.75" thickBot="1" x14ac:dyDescent="0.3">
      <c r="A215" s="168"/>
      <c r="B215" s="177"/>
      <c r="C215" s="33"/>
      <c r="F215" s="32" t="s">
        <v>40</v>
      </c>
      <c r="G215" s="32" t="s">
        <v>40</v>
      </c>
      <c r="H215" s="32" t="s">
        <v>40</v>
      </c>
      <c r="I215" s="32" t="s">
        <v>40</v>
      </c>
      <c r="K215" s="41" t="s">
        <v>2</v>
      </c>
      <c r="M215" s="32"/>
      <c r="N215" s="32"/>
      <c r="O215" s="32"/>
      <c r="P215" s="40">
        <f t="shared" si="66"/>
        <v>2</v>
      </c>
      <c r="Q215" s="15" t="str">
        <f t="shared" si="67"/>
        <v/>
      </c>
      <c r="R215" s="15" t="str">
        <f ca="1">IF(Q215="","",OFFSET('Все источники_ППГ'!B228,S215,0))</f>
        <v/>
      </c>
      <c r="S215">
        <f t="shared" si="68"/>
        <v>41</v>
      </c>
      <c r="T215" t="str">
        <f t="shared" ca="1" si="69"/>
        <v/>
      </c>
      <c r="U215" s="15" t="str">
        <f>IF(Y215="","",VLOOKUP(Y215,Роспись!$E$8:$G$2000,3,FALSE))</f>
        <v/>
      </c>
      <c r="W215">
        <f t="shared" si="70"/>
        <v>2</v>
      </c>
      <c r="X215" t="str">
        <f t="shared" si="71"/>
        <v>федеральный бюджет</v>
      </c>
      <c r="Y215" t="str">
        <f t="shared" si="72"/>
        <v/>
      </c>
      <c r="Z215" t="str">
        <f t="shared" si="73"/>
        <v/>
      </c>
      <c r="AA215">
        <f t="shared" si="74"/>
        <v>0</v>
      </c>
      <c r="AB215">
        <f t="shared" si="75"/>
        <v>0</v>
      </c>
      <c r="AC215">
        <f t="shared" si="51"/>
        <v>0</v>
      </c>
      <c r="AD215">
        <f t="shared" si="65"/>
        <v>0</v>
      </c>
      <c r="AF215">
        <f t="shared" si="76"/>
        <v>0</v>
      </c>
    </row>
    <row r="216" spans="1:32" ht="45.75" thickBot="1" x14ac:dyDescent="0.3">
      <c r="A216" s="168"/>
      <c r="B216" s="177"/>
      <c r="C216" s="33"/>
      <c r="F216" s="32">
        <v>832</v>
      </c>
      <c r="G216" s="32">
        <v>502</v>
      </c>
      <c r="H216" s="32" t="s">
        <v>354</v>
      </c>
      <c r="I216" s="32">
        <v>521</v>
      </c>
      <c r="K216" s="41" t="s">
        <v>307</v>
      </c>
      <c r="M216" s="32">
        <v>5089.7</v>
      </c>
      <c r="N216" s="32"/>
      <c r="O216" s="32">
        <v>10271.6</v>
      </c>
      <c r="P216" s="40">
        <f t="shared" si="66"/>
        <v>3</v>
      </c>
      <c r="Q216" s="15" t="str">
        <f t="shared" si="67"/>
        <v/>
      </c>
      <c r="R216" s="15" t="str">
        <f ca="1">IF(Q216="","",OFFSET('Все источники_ППГ'!B229,S216,0))</f>
        <v/>
      </c>
      <c r="S216">
        <f t="shared" si="68"/>
        <v>41</v>
      </c>
      <c r="T216" t="str">
        <f t="shared" ca="1" si="69"/>
        <v/>
      </c>
      <c r="U216" s="15" t="str">
        <f>IF(Y216="","",VLOOKUP(Y216,Роспись!$E$8:$G$2000,3,FALSE))</f>
        <v>Перевод многоквартирных домов с централизованного на индивидуальное отопление</v>
      </c>
      <c r="W216">
        <f t="shared" si="70"/>
        <v>1</v>
      </c>
      <c r="X216" t="str">
        <f t="shared" si="71"/>
        <v>республиканский бюджет Чувашской Республики</v>
      </c>
      <c r="Y216" t="str">
        <f t="shared" si="72"/>
        <v>110215670</v>
      </c>
      <c r="Z216" t="str">
        <f t="shared" si="73"/>
        <v>A110215670</v>
      </c>
      <c r="AA216">
        <f t="shared" si="74"/>
        <v>5089.7</v>
      </c>
      <c r="AB216">
        <f t="shared" si="75"/>
        <v>0</v>
      </c>
      <c r="AC216">
        <f t="shared" si="51"/>
        <v>0</v>
      </c>
      <c r="AD216">
        <f t="shared" si="65"/>
        <v>0</v>
      </c>
      <c r="AF216">
        <f t="shared" si="76"/>
        <v>10271.6</v>
      </c>
    </row>
    <row r="217" spans="1:32" ht="15.75" thickBot="1" x14ac:dyDescent="0.3">
      <c r="A217" s="168"/>
      <c r="B217" s="177"/>
      <c r="C217" s="33"/>
      <c r="F217" s="32" t="s">
        <v>40</v>
      </c>
      <c r="G217" s="32" t="s">
        <v>40</v>
      </c>
      <c r="H217" s="32" t="s">
        <v>40</v>
      </c>
      <c r="I217" s="32" t="s">
        <v>40</v>
      </c>
      <c r="K217" s="41" t="s">
        <v>3</v>
      </c>
      <c r="M217" s="32">
        <v>356.3</v>
      </c>
      <c r="N217" s="32"/>
      <c r="O217" s="32">
        <v>818.4</v>
      </c>
      <c r="P217" s="40">
        <f t="shared" si="66"/>
        <v>4</v>
      </c>
      <c r="Q217" s="15" t="str">
        <f t="shared" si="67"/>
        <v/>
      </c>
      <c r="R217" s="15" t="str">
        <f ca="1">IF(Q217="","",OFFSET('Все источники_ППГ'!B230,S217,0))</f>
        <v/>
      </c>
      <c r="S217">
        <f t="shared" si="68"/>
        <v>41</v>
      </c>
      <c r="T217" t="str">
        <f t="shared" ca="1" si="69"/>
        <v/>
      </c>
      <c r="U217" s="15" t="str">
        <f>IF(Y217="","",VLOOKUP(Y217,Роспись!$E$8:$G$2000,3,FALSE))</f>
        <v/>
      </c>
      <c r="W217" t="str">
        <f t="shared" si="70"/>
        <v/>
      </c>
      <c r="X217" t="str">
        <f t="shared" si="71"/>
        <v>местные бюджеты</v>
      </c>
      <c r="Y217" t="str">
        <f t="shared" si="72"/>
        <v/>
      </c>
      <c r="Z217" t="str">
        <f t="shared" si="73"/>
        <v/>
      </c>
      <c r="AA217">
        <f t="shared" si="74"/>
        <v>356.3</v>
      </c>
      <c r="AB217">
        <f t="shared" si="75"/>
        <v>0</v>
      </c>
      <c r="AC217">
        <f t="shared" si="51"/>
        <v>0</v>
      </c>
      <c r="AD217">
        <f t="shared" si="65"/>
        <v>0</v>
      </c>
      <c r="AF217">
        <f t="shared" si="76"/>
        <v>818.4</v>
      </c>
    </row>
    <row r="218" spans="1:32" ht="15.75" thickBot="1" x14ac:dyDescent="0.3">
      <c r="A218" s="169"/>
      <c r="B218" s="178"/>
      <c r="C218" s="33"/>
      <c r="F218" s="32" t="s">
        <v>40</v>
      </c>
      <c r="G218" s="32" t="s">
        <v>40</v>
      </c>
      <c r="H218" s="32" t="s">
        <v>40</v>
      </c>
      <c r="I218" s="32" t="s">
        <v>40</v>
      </c>
      <c r="K218" s="41" t="s">
        <v>6</v>
      </c>
      <c r="M218" s="32">
        <v>6575.4</v>
      </c>
      <c r="N218" s="32"/>
      <c r="O218" s="32"/>
      <c r="P218" s="40">
        <f t="shared" si="66"/>
        <v>5</v>
      </c>
      <c r="Q218" s="15" t="str">
        <f t="shared" si="67"/>
        <v/>
      </c>
      <c r="R218" s="15" t="str">
        <f ca="1">IF(Q218="","",OFFSET('Все источники_ППГ'!B231,S218,0))</f>
        <v/>
      </c>
      <c r="S218">
        <f t="shared" si="68"/>
        <v>41</v>
      </c>
      <c r="T218" t="str">
        <f t="shared" ca="1" si="69"/>
        <v/>
      </c>
      <c r="U218" s="15" t="str">
        <f>IF(Y218="","",VLOOKUP(Y218,Роспись!$E$8:$G$2000,3,FALSE))</f>
        <v/>
      </c>
      <c r="W218" t="str">
        <f t="shared" si="70"/>
        <v/>
      </c>
      <c r="X218" t="str">
        <f t="shared" si="71"/>
        <v>внебюджетные источники</v>
      </c>
      <c r="Y218" t="str">
        <f t="shared" si="72"/>
        <v/>
      </c>
      <c r="Z218" t="str">
        <f t="shared" si="73"/>
        <v/>
      </c>
      <c r="AA218">
        <f t="shared" si="74"/>
        <v>6575.4</v>
      </c>
      <c r="AB218">
        <f t="shared" si="75"/>
        <v>0</v>
      </c>
      <c r="AC218">
        <f t="shared" si="51"/>
        <v>0</v>
      </c>
      <c r="AD218">
        <f t="shared" si="65"/>
        <v>0</v>
      </c>
      <c r="AF218">
        <f t="shared" si="76"/>
        <v>0</v>
      </c>
    </row>
    <row r="219" spans="1:32" ht="105.75" thickBot="1" x14ac:dyDescent="0.3">
      <c r="A219" s="167" t="s">
        <v>355</v>
      </c>
      <c r="B219" s="176" t="s">
        <v>77</v>
      </c>
      <c r="C219" s="33"/>
      <c r="F219" s="32" t="s">
        <v>40</v>
      </c>
      <c r="G219" s="32" t="s">
        <v>40</v>
      </c>
      <c r="H219" s="32" t="s">
        <v>40</v>
      </c>
      <c r="I219" s="32" t="s">
        <v>40</v>
      </c>
      <c r="K219" s="41" t="s">
        <v>1</v>
      </c>
      <c r="M219" s="32">
        <v>131776.70000000001</v>
      </c>
      <c r="N219" s="32">
        <v>45815.9</v>
      </c>
      <c r="O219" s="32">
        <v>245662</v>
      </c>
      <c r="P219" s="40">
        <f t="shared" si="66"/>
        <v>1</v>
      </c>
      <c r="Q219" s="15" t="str">
        <f t="shared" si="67"/>
        <v>Улучшение потребительских и эксплуатационных характеристик жилищного фонда, обеспечивающих гражданам безопасные и комфортные условия проживания</v>
      </c>
      <c r="R219" s="15" t="str">
        <f ca="1">IF(Q219="","",OFFSET('Все источники_ППГ'!B232,S219,0))</f>
        <v xml:space="preserve">
Улучшение потребительских и эксплуатационных характеристик жилищного фонда, обеспечивающих гражданам безопасные и комфортные условия проживания.
</v>
      </c>
      <c r="S219">
        <f t="shared" si="68"/>
        <v>42</v>
      </c>
      <c r="T219">
        <f t="shared" ca="1" si="69"/>
        <v>1</v>
      </c>
      <c r="U219" s="15" t="str">
        <f>IF(Y219="","",VLOOKUP(Y219,Роспись!$E$8:$G$2000,3,FALSE))</f>
        <v/>
      </c>
      <c r="W219">
        <f t="shared" si="70"/>
        <v>0</v>
      </c>
      <c r="X219" t="str">
        <f t="shared" si="71"/>
        <v>всего</v>
      </c>
      <c r="Y219" t="str">
        <f t="shared" si="72"/>
        <v/>
      </c>
      <c r="Z219" t="str">
        <f t="shared" si="73"/>
        <v/>
      </c>
      <c r="AA219">
        <f t="shared" si="74"/>
        <v>131776.70000000001</v>
      </c>
      <c r="AB219">
        <f t="shared" si="75"/>
        <v>45815.9</v>
      </c>
      <c r="AC219">
        <f t="shared" si="51"/>
        <v>45815.9</v>
      </c>
      <c r="AD219">
        <f t="shared" si="65"/>
        <v>45815.9</v>
      </c>
      <c r="AF219">
        <f t="shared" si="76"/>
        <v>245662</v>
      </c>
    </row>
    <row r="220" spans="1:32" ht="15.75" thickBot="1" x14ac:dyDescent="0.3">
      <c r="A220" s="168"/>
      <c r="B220" s="177"/>
      <c r="C220" s="33"/>
      <c r="F220" s="32" t="s">
        <v>40</v>
      </c>
      <c r="G220" s="32" t="s">
        <v>40</v>
      </c>
      <c r="H220" s="32" t="s">
        <v>40</v>
      </c>
      <c r="I220" s="32" t="s">
        <v>40</v>
      </c>
      <c r="K220" s="41" t="s">
        <v>2</v>
      </c>
      <c r="M220" s="32">
        <v>1223.7</v>
      </c>
      <c r="N220" s="32"/>
      <c r="O220" s="32"/>
      <c r="P220" s="40">
        <f t="shared" si="66"/>
        <v>2</v>
      </c>
      <c r="Q220" s="15" t="str">
        <f t="shared" si="67"/>
        <v/>
      </c>
      <c r="R220" s="15" t="str">
        <f ca="1">IF(Q220="","",OFFSET('Все источники_ППГ'!B233,S220,0))</f>
        <v/>
      </c>
      <c r="S220">
        <f t="shared" si="68"/>
        <v>42</v>
      </c>
      <c r="T220" t="str">
        <f t="shared" ca="1" si="69"/>
        <v/>
      </c>
      <c r="U220" s="15" t="str">
        <f>IF(Y220="","",VLOOKUP(Y220,Роспись!$E$8:$G$2000,3,FALSE))</f>
        <v/>
      </c>
      <c r="W220">
        <f t="shared" si="70"/>
        <v>2</v>
      </c>
      <c r="X220" t="str">
        <f t="shared" si="71"/>
        <v>федеральный бюджет</v>
      </c>
      <c r="Y220" t="str">
        <f t="shared" si="72"/>
        <v/>
      </c>
      <c r="Z220" t="str">
        <f t="shared" si="73"/>
        <v/>
      </c>
      <c r="AA220">
        <f t="shared" si="74"/>
        <v>1223.7</v>
      </c>
      <c r="AB220">
        <f t="shared" si="75"/>
        <v>0</v>
      </c>
      <c r="AC220">
        <f t="shared" si="51"/>
        <v>0</v>
      </c>
      <c r="AD220">
        <f t="shared" si="65"/>
        <v>0</v>
      </c>
      <c r="AF220">
        <f t="shared" si="76"/>
        <v>0</v>
      </c>
    </row>
    <row r="221" spans="1:32" ht="23.25" thickBot="1" x14ac:dyDescent="0.3">
      <c r="A221" s="168"/>
      <c r="B221" s="177"/>
      <c r="C221" s="33"/>
      <c r="F221" s="32" t="s">
        <v>356</v>
      </c>
      <c r="G221" s="32" t="s">
        <v>357</v>
      </c>
      <c r="H221" s="32" t="s">
        <v>148</v>
      </c>
      <c r="I221" s="32" t="s">
        <v>40</v>
      </c>
      <c r="K221" s="41" t="s">
        <v>307</v>
      </c>
      <c r="M221" s="32">
        <v>130553</v>
      </c>
      <c r="N221" s="32">
        <v>45815.9</v>
      </c>
      <c r="O221" s="32">
        <v>146347.29999999999</v>
      </c>
      <c r="P221" s="40">
        <f t="shared" si="66"/>
        <v>3</v>
      </c>
      <c r="Q221" s="15" t="str">
        <f t="shared" si="67"/>
        <v/>
      </c>
      <c r="R221" s="15" t="str">
        <f ca="1">IF(Q221="","",OFFSET('Все источники_ППГ'!B234,S221,0))</f>
        <v/>
      </c>
      <c r="S221">
        <f t="shared" si="68"/>
        <v>42</v>
      </c>
      <c r="T221" t="str">
        <f t="shared" ca="1" si="69"/>
        <v/>
      </c>
      <c r="U221" s="15" t="e">
        <f>IF(Y221="","",VLOOKUP(Y221,Роспись!$E$8:$G$2000,3,FALSE))</f>
        <v>#N/A</v>
      </c>
      <c r="W221">
        <f t="shared" si="70"/>
        <v>1</v>
      </c>
      <c r="X221" t="str">
        <f t="shared" si="71"/>
        <v>республиканский бюджет Чувашской Республики</v>
      </c>
      <c r="Y221" t="str">
        <f t="shared" si="72"/>
        <v>110300000</v>
      </c>
      <c r="Z221" t="str">
        <f t="shared" si="73"/>
        <v>А110300000</v>
      </c>
      <c r="AA221">
        <f t="shared" si="74"/>
        <v>130553</v>
      </c>
      <c r="AB221">
        <f t="shared" si="75"/>
        <v>45815.9</v>
      </c>
      <c r="AC221">
        <f t="shared" si="51"/>
        <v>45815.9</v>
      </c>
      <c r="AD221">
        <f t="shared" si="65"/>
        <v>45815.9</v>
      </c>
      <c r="AF221">
        <f t="shared" si="76"/>
        <v>146347.29999999999</v>
      </c>
    </row>
    <row r="222" spans="1:32" ht="15.75" thickBot="1" x14ac:dyDescent="0.3">
      <c r="A222" s="168"/>
      <c r="B222" s="177"/>
      <c r="C222" s="33"/>
      <c r="F222" s="32" t="s">
        <v>40</v>
      </c>
      <c r="G222" s="32" t="s">
        <v>40</v>
      </c>
      <c r="H222" s="32" t="s">
        <v>40</v>
      </c>
      <c r="I222" s="32" t="s">
        <v>40</v>
      </c>
      <c r="K222" s="41" t="s">
        <v>3</v>
      </c>
      <c r="M222" s="32"/>
      <c r="N222" s="32"/>
      <c r="O222" s="32">
        <v>69520.3</v>
      </c>
      <c r="P222" s="40">
        <f t="shared" si="66"/>
        <v>4</v>
      </c>
      <c r="Q222" s="15" t="str">
        <f t="shared" si="67"/>
        <v/>
      </c>
      <c r="R222" s="15" t="str">
        <f ca="1">IF(Q222="","",OFFSET('Все источники_ППГ'!B235,S222,0))</f>
        <v/>
      </c>
      <c r="S222">
        <f t="shared" si="68"/>
        <v>42</v>
      </c>
      <c r="T222" t="str">
        <f t="shared" ca="1" si="69"/>
        <v/>
      </c>
      <c r="U222" s="15" t="str">
        <f>IF(Y222="","",VLOOKUP(Y222,Роспись!$E$8:$G$2000,3,FALSE))</f>
        <v/>
      </c>
      <c r="W222" t="str">
        <f t="shared" si="70"/>
        <v/>
      </c>
      <c r="X222" t="str">
        <f t="shared" si="71"/>
        <v>местные бюджеты</v>
      </c>
      <c r="Y222" t="str">
        <f t="shared" si="72"/>
        <v/>
      </c>
      <c r="Z222" t="str">
        <f t="shared" si="73"/>
        <v/>
      </c>
      <c r="AA222">
        <f t="shared" si="74"/>
        <v>0</v>
      </c>
      <c r="AB222">
        <f t="shared" si="75"/>
        <v>0</v>
      </c>
      <c r="AC222">
        <f t="shared" si="51"/>
        <v>0</v>
      </c>
      <c r="AD222">
        <f t="shared" si="65"/>
        <v>0</v>
      </c>
      <c r="AF222">
        <f t="shared" si="76"/>
        <v>69520.3</v>
      </c>
    </row>
    <row r="223" spans="1:32" ht="15.75" thickBot="1" x14ac:dyDescent="0.3">
      <c r="A223" s="169"/>
      <c r="B223" s="178"/>
      <c r="C223" s="33"/>
      <c r="F223" s="32" t="s">
        <v>40</v>
      </c>
      <c r="G223" s="32" t="s">
        <v>40</v>
      </c>
      <c r="H223" s="32" t="s">
        <v>40</v>
      </c>
      <c r="I223" s="32" t="s">
        <v>40</v>
      </c>
      <c r="K223" s="41" t="s">
        <v>6</v>
      </c>
      <c r="M223" s="32"/>
      <c r="N223" s="32"/>
      <c r="O223" s="32">
        <v>29794.400000000001</v>
      </c>
      <c r="P223" s="40">
        <f t="shared" si="66"/>
        <v>5</v>
      </c>
      <c r="Q223" s="15" t="str">
        <f t="shared" si="67"/>
        <v/>
      </c>
      <c r="R223" s="15" t="str">
        <f ca="1">IF(Q223="","",OFFSET('Все источники_ППГ'!B236,S223,0))</f>
        <v/>
      </c>
      <c r="S223">
        <f t="shared" si="68"/>
        <v>42</v>
      </c>
      <c r="T223" t="str">
        <f t="shared" ca="1" si="69"/>
        <v/>
      </c>
      <c r="U223" s="15" t="str">
        <f>IF(Y223="","",VLOOKUP(Y223,Роспись!$E$8:$G$2000,3,FALSE))</f>
        <v/>
      </c>
      <c r="W223" t="str">
        <f t="shared" si="70"/>
        <v/>
      </c>
      <c r="X223" t="str">
        <f t="shared" si="71"/>
        <v>внебюджетные источники</v>
      </c>
      <c r="Y223" t="str">
        <f t="shared" si="72"/>
        <v/>
      </c>
      <c r="Z223" t="str">
        <f t="shared" si="73"/>
        <v/>
      </c>
      <c r="AA223">
        <f t="shared" si="74"/>
        <v>0</v>
      </c>
      <c r="AB223">
        <f t="shared" si="75"/>
        <v>0</v>
      </c>
      <c r="AC223">
        <f t="shared" si="51"/>
        <v>0</v>
      </c>
      <c r="AD223">
        <f t="shared" si="65"/>
        <v>0</v>
      </c>
      <c r="AF223">
        <f t="shared" si="76"/>
        <v>29794.400000000001</v>
      </c>
    </row>
    <row r="224" spans="1:32" ht="15.75" thickBot="1" x14ac:dyDescent="0.3">
      <c r="A224" s="167" t="s">
        <v>36</v>
      </c>
      <c r="B224" s="176" t="s">
        <v>358</v>
      </c>
      <c r="C224" s="33"/>
      <c r="F224" s="32" t="s">
        <v>40</v>
      </c>
      <c r="G224" s="32" t="s">
        <v>40</v>
      </c>
      <c r="H224" s="32" t="s">
        <v>40</v>
      </c>
      <c r="I224" s="32" t="s">
        <v>40</v>
      </c>
      <c r="K224" s="41" t="s">
        <v>1</v>
      </c>
      <c r="M224" s="32"/>
      <c r="N224" s="32"/>
      <c r="O224" s="32">
        <v>500</v>
      </c>
      <c r="P224" s="40">
        <f t="shared" si="66"/>
        <v>1</v>
      </c>
      <c r="Q224" s="15" t="str">
        <f t="shared" si="67"/>
        <v>Проведение экспертизы тарифных решений</v>
      </c>
      <c r="R224" s="15" t="str">
        <f ca="1">IF(Q224="","",OFFSET('Все источники_ППГ'!B237,S224,0))</f>
        <v>Проведение экспертизы тарифных решений</v>
      </c>
      <c r="S224">
        <v>44</v>
      </c>
      <c r="T224" t="str">
        <f t="shared" ca="1" si="69"/>
        <v/>
      </c>
      <c r="U224" s="15" t="str">
        <f>IF(Y224="","",VLOOKUP(Y224,Роспись!$E$8:$G$2000,3,FALSE))</f>
        <v/>
      </c>
      <c r="W224">
        <f t="shared" si="70"/>
        <v>0</v>
      </c>
      <c r="X224" t="str">
        <f t="shared" si="71"/>
        <v>всего</v>
      </c>
      <c r="Y224" t="str">
        <f t="shared" si="72"/>
        <v/>
      </c>
      <c r="Z224" t="str">
        <f t="shared" si="73"/>
        <v/>
      </c>
      <c r="AA224">
        <f t="shared" si="74"/>
        <v>0</v>
      </c>
      <c r="AB224">
        <f t="shared" si="75"/>
        <v>0</v>
      </c>
      <c r="AC224">
        <f t="shared" si="51"/>
        <v>0</v>
      </c>
      <c r="AD224">
        <f t="shared" si="65"/>
        <v>0</v>
      </c>
      <c r="AF224">
        <f t="shared" si="76"/>
        <v>500</v>
      </c>
    </row>
    <row r="225" spans="1:32" ht="15.75" thickBot="1" x14ac:dyDescent="0.3">
      <c r="A225" s="168"/>
      <c r="B225" s="177"/>
      <c r="C225" s="33"/>
      <c r="F225" s="32" t="s">
        <v>40</v>
      </c>
      <c r="G225" s="32" t="s">
        <v>40</v>
      </c>
      <c r="H225" s="32" t="s">
        <v>40</v>
      </c>
      <c r="I225" s="32" t="s">
        <v>40</v>
      </c>
      <c r="K225" s="41" t="s">
        <v>2</v>
      </c>
      <c r="M225" s="32"/>
      <c r="N225" s="32"/>
      <c r="O225" s="32"/>
      <c r="P225" s="40">
        <f t="shared" si="66"/>
        <v>2</v>
      </c>
      <c r="Q225" s="15" t="str">
        <f t="shared" si="67"/>
        <v/>
      </c>
      <c r="R225" s="15" t="str">
        <f ca="1">IF(Q225="","",OFFSET('Все источники_ППГ'!B238,S225,0))</f>
        <v/>
      </c>
      <c r="S225">
        <f t="shared" si="68"/>
        <v>44</v>
      </c>
      <c r="T225" t="str">
        <f t="shared" ca="1" si="69"/>
        <v/>
      </c>
      <c r="U225" s="15" t="str">
        <f>IF(Y225="","",VLOOKUP(Y225,Роспись!$E$8:$G$2000,3,FALSE))</f>
        <v/>
      </c>
      <c r="W225">
        <f t="shared" si="70"/>
        <v>2</v>
      </c>
      <c r="X225" t="str">
        <f t="shared" si="71"/>
        <v>федеральный бюджет</v>
      </c>
      <c r="Y225" t="str">
        <f t="shared" si="72"/>
        <v/>
      </c>
      <c r="Z225" t="str">
        <f t="shared" si="73"/>
        <v/>
      </c>
      <c r="AA225">
        <f t="shared" si="74"/>
        <v>0</v>
      </c>
      <c r="AB225">
        <f t="shared" si="75"/>
        <v>0</v>
      </c>
      <c r="AC225">
        <f t="shared" si="51"/>
        <v>0</v>
      </c>
      <c r="AD225">
        <f t="shared" si="65"/>
        <v>0</v>
      </c>
      <c r="AF225">
        <f t="shared" si="76"/>
        <v>0</v>
      </c>
    </row>
    <row r="226" spans="1:32" ht="23.25" thickBot="1" x14ac:dyDescent="0.3">
      <c r="A226" s="168"/>
      <c r="B226" s="177"/>
      <c r="C226" s="33"/>
      <c r="F226" s="32">
        <v>807</v>
      </c>
      <c r="G226" s="32">
        <v>412</v>
      </c>
      <c r="H226" s="32" t="s">
        <v>359</v>
      </c>
      <c r="I226" s="32">
        <v>244</v>
      </c>
      <c r="K226" s="41" t="s">
        <v>307</v>
      </c>
      <c r="M226" s="32"/>
      <c r="N226" s="32"/>
      <c r="O226" s="32">
        <v>500</v>
      </c>
      <c r="P226" s="40">
        <f t="shared" si="66"/>
        <v>3</v>
      </c>
      <c r="Q226" s="15" t="str">
        <f t="shared" si="67"/>
        <v/>
      </c>
      <c r="R226" s="15" t="str">
        <f ca="1">IF(Q226="","",OFFSET('Все источники_ППГ'!B239,S226,0))</f>
        <v/>
      </c>
      <c r="S226">
        <f t="shared" si="68"/>
        <v>44</v>
      </c>
      <c r="T226" t="str">
        <f t="shared" ca="1" si="69"/>
        <v/>
      </c>
      <c r="U226" s="15" t="e">
        <f>IF(Y226="","",VLOOKUP(Y226,Роспись!$E$8:$G$2000,3,FALSE))</f>
        <v>#N/A</v>
      </c>
      <c r="W226">
        <f t="shared" si="70"/>
        <v>1</v>
      </c>
      <c r="X226" t="str">
        <f t="shared" si="71"/>
        <v>республиканский бюджет Чувашской Республики</v>
      </c>
      <c r="Y226" t="str">
        <f t="shared" si="72"/>
        <v>110316560</v>
      </c>
      <c r="Z226" t="str">
        <f t="shared" si="73"/>
        <v>А110316560</v>
      </c>
      <c r="AA226">
        <f t="shared" si="74"/>
        <v>0</v>
      </c>
      <c r="AB226">
        <f t="shared" si="75"/>
        <v>0</v>
      </c>
      <c r="AC226">
        <f t="shared" si="51"/>
        <v>0</v>
      </c>
      <c r="AD226">
        <f t="shared" si="65"/>
        <v>0</v>
      </c>
      <c r="AF226">
        <f t="shared" si="76"/>
        <v>500</v>
      </c>
    </row>
    <row r="227" spans="1:32" ht="15.75" thickBot="1" x14ac:dyDescent="0.3">
      <c r="A227" s="168"/>
      <c r="B227" s="177"/>
      <c r="C227" s="33"/>
      <c r="F227" s="32" t="s">
        <v>40</v>
      </c>
      <c r="G227" s="32" t="s">
        <v>40</v>
      </c>
      <c r="H227" s="32" t="s">
        <v>40</v>
      </c>
      <c r="I227" s="32" t="s">
        <v>40</v>
      </c>
      <c r="K227" s="41" t="s">
        <v>3</v>
      </c>
      <c r="M227" s="32"/>
      <c r="N227" s="32"/>
      <c r="O227" s="32"/>
      <c r="P227" s="40">
        <f t="shared" si="66"/>
        <v>4</v>
      </c>
      <c r="Q227" s="15" t="str">
        <f t="shared" si="67"/>
        <v/>
      </c>
      <c r="R227" s="15" t="str">
        <f ca="1">IF(Q227="","",OFFSET('Все источники_ППГ'!B240,S227,0))</f>
        <v/>
      </c>
      <c r="S227">
        <f t="shared" si="68"/>
        <v>44</v>
      </c>
      <c r="T227" t="str">
        <f t="shared" ca="1" si="69"/>
        <v/>
      </c>
      <c r="U227" s="15" t="str">
        <f>IF(Y227="","",VLOOKUP(Y227,Роспись!$E$8:$G$2000,3,FALSE))</f>
        <v/>
      </c>
      <c r="W227" t="str">
        <f t="shared" si="70"/>
        <v/>
      </c>
      <c r="X227" t="str">
        <f t="shared" si="71"/>
        <v>местные бюджеты</v>
      </c>
      <c r="Y227" t="str">
        <f t="shared" si="72"/>
        <v/>
      </c>
      <c r="Z227" t="str">
        <f t="shared" si="73"/>
        <v/>
      </c>
      <c r="AA227">
        <f t="shared" si="74"/>
        <v>0</v>
      </c>
      <c r="AB227">
        <f t="shared" si="75"/>
        <v>0</v>
      </c>
      <c r="AC227">
        <f t="shared" si="51"/>
        <v>0</v>
      </c>
      <c r="AD227">
        <f t="shared" si="65"/>
        <v>0</v>
      </c>
      <c r="AF227">
        <f t="shared" si="76"/>
        <v>0</v>
      </c>
    </row>
    <row r="228" spans="1:32" ht="15.75" thickBot="1" x14ac:dyDescent="0.3">
      <c r="A228" s="169"/>
      <c r="B228" s="178"/>
      <c r="C228" s="33"/>
      <c r="F228" s="32" t="s">
        <v>40</v>
      </c>
      <c r="G228" s="32" t="s">
        <v>40</v>
      </c>
      <c r="H228" s="32" t="s">
        <v>40</v>
      </c>
      <c r="I228" s="32" t="s">
        <v>40</v>
      </c>
      <c r="K228" s="41" t="s">
        <v>6</v>
      </c>
      <c r="M228" s="32"/>
      <c r="N228" s="32"/>
      <c r="O228" s="32"/>
      <c r="P228" s="40">
        <f t="shared" si="66"/>
        <v>5</v>
      </c>
      <c r="Q228" s="15" t="str">
        <f t="shared" si="67"/>
        <v/>
      </c>
      <c r="R228" s="15" t="str">
        <f ca="1">IF(Q228="","",OFFSET('Все источники_ППГ'!B241,S228,0))</f>
        <v/>
      </c>
      <c r="S228">
        <f t="shared" si="68"/>
        <v>44</v>
      </c>
      <c r="T228" t="str">
        <f t="shared" ca="1" si="69"/>
        <v/>
      </c>
      <c r="U228" s="15" t="str">
        <f>IF(Y228="","",VLOOKUP(Y228,Роспись!$E$8:$G$2000,3,FALSE))</f>
        <v/>
      </c>
      <c r="W228" t="str">
        <f t="shared" si="70"/>
        <v/>
      </c>
      <c r="X228" t="str">
        <f t="shared" si="71"/>
        <v>внебюджетные источники</v>
      </c>
      <c r="Y228" t="str">
        <f t="shared" si="72"/>
        <v/>
      </c>
      <c r="Z228" t="str">
        <f t="shared" si="73"/>
        <v/>
      </c>
      <c r="AA228">
        <f t="shared" si="74"/>
        <v>0</v>
      </c>
      <c r="AB228">
        <f t="shared" si="75"/>
        <v>0</v>
      </c>
      <c r="AC228">
        <f t="shared" si="51"/>
        <v>0</v>
      </c>
      <c r="AD228">
        <f t="shared" si="65"/>
        <v>0</v>
      </c>
      <c r="AF228">
        <f t="shared" si="76"/>
        <v>0</v>
      </c>
    </row>
    <row r="229" spans="1:32" ht="47.25" customHeight="1" thickBot="1" x14ac:dyDescent="0.3">
      <c r="A229" s="167" t="s">
        <v>80</v>
      </c>
      <c r="B229" s="176" t="s">
        <v>79</v>
      </c>
      <c r="C229" s="33"/>
      <c r="F229" s="32" t="s">
        <v>40</v>
      </c>
      <c r="G229" s="32" t="s">
        <v>40</v>
      </c>
      <c r="H229" s="32" t="s">
        <v>40</v>
      </c>
      <c r="I229" s="32" t="s">
        <v>40</v>
      </c>
      <c r="K229" s="41" t="s">
        <v>1</v>
      </c>
      <c r="M229" s="32">
        <v>3422.4</v>
      </c>
      <c r="N229" s="32">
        <v>2692.5</v>
      </c>
      <c r="O229" s="32">
        <v>2343.1999999999998</v>
      </c>
      <c r="P229" s="40">
        <f t="shared" si="66"/>
        <v>1</v>
      </c>
      <c r="Q229" s="15" t="str">
        <f t="shared" si="67"/>
        <v>Обеспечение мероприятий по капитальному ремонту многоквартирных домов, находящихся в государственной собственности Чувашской Республики</v>
      </c>
      <c r="R229" s="15" t="str">
        <f ca="1">IF(Q229="","",OFFSET('Все источники_ППГ'!B242,S229,0))</f>
        <v>Обеспечение мероприятий по капитальному ремонту многоквартирных домов, находящихся в государственной собственности Чувашской Республики</v>
      </c>
      <c r="S229">
        <f t="shared" si="68"/>
        <v>45</v>
      </c>
      <c r="T229" t="str">
        <f t="shared" ca="1" si="69"/>
        <v/>
      </c>
      <c r="U229" s="15" t="str">
        <f>IF(Y229="","",VLOOKUP(Y229,Роспись!$E$8:$G$2000,3,FALSE))</f>
        <v/>
      </c>
      <c r="W229">
        <f t="shared" si="70"/>
        <v>0</v>
      </c>
      <c r="X229" t="str">
        <f t="shared" si="71"/>
        <v>всего</v>
      </c>
      <c r="Y229" t="str">
        <f t="shared" si="72"/>
        <v/>
      </c>
      <c r="Z229" t="str">
        <f t="shared" si="73"/>
        <v/>
      </c>
      <c r="AA229">
        <f t="shared" si="74"/>
        <v>3422.4</v>
      </c>
      <c r="AB229">
        <f t="shared" si="75"/>
        <v>2692.5</v>
      </c>
      <c r="AC229">
        <f t="shared" si="51"/>
        <v>2692.5</v>
      </c>
      <c r="AD229">
        <f t="shared" si="65"/>
        <v>2692.5</v>
      </c>
      <c r="AF229">
        <f t="shared" si="76"/>
        <v>2343.1999999999998</v>
      </c>
    </row>
    <row r="230" spans="1:32" ht="15.75" thickBot="1" x14ac:dyDescent="0.3">
      <c r="A230" s="168"/>
      <c r="B230" s="177"/>
      <c r="C230" s="33"/>
      <c r="F230" s="32" t="s">
        <v>40</v>
      </c>
      <c r="G230" s="32" t="s">
        <v>40</v>
      </c>
      <c r="H230" s="32" t="s">
        <v>40</v>
      </c>
      <c r="I230" s="32" t="s">
        <v>40</v>
      </c>
      <c r="K230" s="41" t="s">
        <v>2</v>
      </c>
      <c r="M230" s="32"/>
      <c r="N230" s="32"/>
      <c r="O230" s="32"/>
      <c r="P230" s="40">
        <f t="shared" si="66"/>
        <v>2</v>
      </c>
      <c r="Q230" s="15" t="str">
        <f t="shared" si="67"/>
        <v/>
      </c>
      <c r="R230" s="15" t="str">
        <f ca="1">IF(Q230="","",OFFSET('Все источники_ППГ'!B243,S230,0))</f>
        <v/>
      </c>
      <c r="S230">
        <f t="shared" si="68"/>
        <v>45</v>
      </c>
      <c r="T230" t="str">
        <f t="shared" ca="1" si="69"/>
        <v/>
      </c>
      <c r="U230" s="15" t="str">
        <f>IF(Y230="","",VLOOKUP(Y230,Роспись!$E$8:$G$2000,3,FALSE))</f>
        <v/>
      </c>
      <c r="W230">
        <f t="shared" si="70"/>
        <v>2</v>
      </c>
      <c r="X230" t="str">
        <f t="shared" si="71"/>
        <v>федеральный бюджет</v>
      </c>
      <c r="Y230" t="str">
        <f t="shared" si="72"/>
        <v/>
      </c>
      <c r="Z230" t="str">
        <f t="shared" si="73"/>
        <v/>
      </c>
      <c r="AA230">
        <f t="shared" si="74"/>
        <v>0</v>
      </c>
      <c r="AB230">
        <f t="shared" si="75"/>
        <v>0</v>
      </c>
      <c r="AC230">
        <f t="shared" si="51"/>
        <v>0</v>
      </c>
      <c r="AD230">
        <f t="shared" si="65"/>
        <v>0</v>
      </c>
      <c r="AF230">
        <f t="shared" si="76"/>
        <v>0</v>
      </c>
    </row>
    <row r="231" spans="1:32" ht="23.25" thickBot="1" x14ac:dyDescent="0.3">
      <c r="A231" s="168"/>
      <c r="B231" s="177"/>
      <c r="C231" s="33"/>
      <c r="F231" s="32">
        <v>840</v>
      </c>
      <c r="G231" s="32">
        <v>501</v>
      </c>
      <c r="H231" s="32" t="s">
        <v>360</v>
      </c>
      <c r="I231" s="32">
        <v>244</v>
      </c>
      <c r="K231" s="41" t="s">
        <v>307</v>
      </c>
      <c r="M231" s="32">
        <v>3422.4</v>
      </c>
      <c r="N231" s="32">
        <v>2692.5</v>
      </c>
      <c r="O231" s="32">
        <v>2343.1999999999998</v>
      </c>
      <c r="P231" s="40">
        <f t="shared" si="66"/>
        <v>3</v>
      </c>
      <c r="Q231" s="15" t="str">
        <f t="shared" si="67"/>
        <v/>
      </c>
      <c r="R231" s="15" t="str">
        <f ca="1">IF(Q231="","",OFFSET('Все источники_ППГ'!B244,S231,0))</f>
        <v/>
      </c>
      <c r="S231">
        <f t="shared" si="68"/>
        <v>45</v>
      </c>
      <c r="T231" t="str">
        <f t="shared" ca="1" si="69"/>
        <v/>
      </c>
      <c r="U231" s="15" t="e">
        <f>IF(Y231="","",VLOOKUP(Y231,Роспись!$E$8:$G$2000,3,FALSE))</f>
        <v>#N/A</v>
      </c>
      <c r="W231">
        <f t="shared" si="70"/>
        <v>1</v>
      </c>
      <c r="X231" t="str">
        <f t="shared" si="71"/>
        <v>республиканский бюджет Чувашской Республики</v>
      </c>
      <c r="Y231" t="str">
        <f t="shared" si="72"/>
        <v>110312770</v>
      </c>
      <c r="Z231" t="str">
        <f t="shared" si="73"/>
        <v>А110312770</v>
      </c>
      <c r="AA231">
        <f t="shared" si="74"/>
        <v>3422.4</v>
      </c>
      <c r="AB231">
        <f t="shared" si="75"/>
        <v>2692.5</v>
      </c>
      <c r="AC231">
        <f t="shared" si="51"/>
        <v>2692.5</v>
      </c>
      <c r="AD231">
        <f t="shared" si="65"/>
        <v>2692.5</v>
      </c>
      <c r="AF231">
        <f t="shared" si="76"/>
        <v>2343.1999999999998</v>
      </c>
    </row>
    <row r="232" spans="1:32" ht="15.75" thickBot="1" x14ac:dyDescent="0.3">
      <c r="A232" s="168"/>
      <c r="B232" s="177"/>
      <c r="C232" s="33"/>
      <c r="F232" s="32" t="s">
        <v>40</v>
      </c>
      <c r="G232" s="32" t="s">
        <v>40</v>
      </c>
      <c r="H232" s="32" t="s">
        <v>40</v>
      </c>
      <c r="I232" s="32" t="s">
        <v>40</v>
      </c>
      <c r="K232" s="41" t="s">
        <v>3</v>
      </c>
      <c r="M232" s="32"/>
      <c r="N232" s="32"/>
      <c r="O232" s="32"/>
      <c r="P232" s="40">
        <f t="shared" si="66"/>
        <v>4</v>
      </c>
      <c r="Q232" s="15" t="str">
        <f t="shared" si="67"/>
        <v/>
      </c>
      <c r="R232" s="15" t="str">
        <f ca="1">IF(Q232="","",OFFSET('Все источники_ППГ'!B245,S232,0))</f>
        <v/>
      </c>
      <c r="S232">
        <f t="shared" si="68"/>
        <v>45</v>
      </c>
      <c r="T232" t="str">
        <f t="shared" ca="1" si="69"/>
        <v/>
      </c>
      <c r="U232" s="15" t="str">
        <f>IF(Y232="","",VLOOKUP(Y232,Роспись!$E$8:$G$2000,3,FALSE))</f>
        <v/>
      </c>
      <c r="W232" t="str">
        <f t="shared" si="70"/>
        <v/>
      </c>
      <c r="X232" t="str">
        <f t="shared" si="71"/>
        <v>местные бюджеты</v>
      </c>
      <c r="Y232" t="str">
        <f t="shared" si="72"/>
        <v/>
      </c>
      <c r="Z232" t="str">
        <f t="shared" si="73"/>
        <v/>
      </c>
      <c r="AA232">
        <f t="shared" si="74"/>
        <v>0</v>
      </c>
      <c r="AB232">
        <f t="shared" si="75"/>
        <v>0</v>
      </c>
      <c r="AC232">
        <f t="shared" si="51"/>
        <v>0</v>
      </c>
      <c r="AD232">
        <f t="shared" si="65"/>
        <v>0</v>
      </c>
      <c r="AF232">
        <f t="shared" si="76"/>
        <v>0</v>
      </c>
    </row>
    <row r="233" spans="1:32" ht="15.75" thickBot="1" x14ac:dyDescent="0.3">
      <c r="A233" s="169"/>
      <c r="B233" s="178"/>
      <c r="C233" s="33"/>
      <c r="F233" s="32" t="s">
        <v>40</v>
      </c>
      <c r="G233" s="32" t="s">
        <v>40</v>
      </c>
      <c r="H233" s="32" t="s">
        <v>40</v>
      </c>
      <c r="I233" s="32" t="s">
        <v>40</v>
      </c>
      <c r="K233" s="41" t="s">
        <v>6</v>
      </c>
      <c r="M233" s="32"/>
      <c r="N233" s="32"/>
      <c r="O233" s="32"/>
      <c r="P233" s="40">
        <f t="shared" si="66"/>
        <v>5</v>
      </c>
      <c r="Q233" s="15" t="str">
        <f t="shared" si="67"/>
        <v/>
      </c>
      <c r="R233" s="15" t="str">
        <f ca="1">IF(Q233="","",OFFSET('Все источники_ППГ'!B246,S233,0))</f>
        <v/>
      </c>
      <c r="S233">
        <f t="shared" si="68"/>
        <v>45</v>
      </c>
      <c r="T233" t="str">
        <f t="shared" ca="1" si="69"/>
        <v/>
      </c>
      <c r="U233" s="15" t="str">
        <f>IF(Y233="","",VLOOKUP(Y233,Роспись!$E$8:$G$2000,3,FALSE))</f>
        <v/>
      </c>
      <c r="W233" t="str">
        <f t="shared" si="70"/>
        <v/>
      </c>
      <c r="X233" t="str">
        <f t="shared" si="71"/>
        <v>внебюджетные источники</v>
      </c>
      <c r="Y233" t="str">
        <f t="shared" si="72"/>
        <v/>
      </c>
      <c r="Z233" t="str">
        <f t="shared" si="73"/>
        <v/>
      </c>
      <c r="AA233">
        <f t="shared" si="74"/>
        <v>0</v>
      </c>
      <c r="AB233">
        <f t="shared" si="75"/>
        <v>0</v>
      </c>
      <c r="AC233">
        <f t="shared" si="51"/>
        <v>0</v>
      </c>
      <c r="AD233">
        <f t="shared" si="65"/>
        <v>0</v>
      </c>
      <c r="AF233">
        <f t="shared" si="76"/>
        <v>0</v>
      </c>
    </row>
    <row r="234" spans="1:32" ht="45.75" thickBot="1" x14ac:dyDescent="0.3">
      <c r="A234" s="167" t="s">
        <v>81</v>
      </c>
      <c r="B234" s="176" t="s">
        <v>361</v>
      </c>
      <c r="C234" s="33"/>
      <c r="F234" s="32" t="s">
        <v>40</v>
      </c>
      <c r="G234" s="32" t="s">
        <v>40</v>
      </c>
      <c r="H234" s="32" t="s">
        <v>40</v>
      </c>
      <c r="I234" s="32" t="s">
        <v>40</v>
      </c>
      <c r="K234" s="41" t="s">
        <v>1</v>
      </c>
      <c r="M234" s="32">
        <v>37124.1</v>
      </c>
      <c r="N234" s="32">
        <v>42978</v>
      </c>
      <c r="O234" s="32">
        <v>44164.6</v>
      </c>
      <c r="P234" s="40">
        <f t="shared" si="66"/>
        <v>1</v>
      </c>
      <c r="Q234" s="15" t="str">
        <f t="shared" si="67"/>
        <v>Обеспечение деятельности некоммерческой организации «Республиканский фонд капитального ремонта многоквартирных домов»</v>
      </c>
      <c r="R234" s="15" t="str">
        <f ca="1">IF(Q234="","",OFFSET('Все источники_ППГ'!B247,S234,0))</f>
        <v>Обеспечение деятельности некоммерческой организации "Республиканский фонд капитального ремонта многоквартирных домов"</v>
      </c>
      <c r="S234">
        <f t="shared" si="68"/>
        <v>46</v>
      </c>
      <c r="T234">
        <f t="shared" ca="1" si="69"/>
        <v>1</v>
      </c>
      <c r="U234" s="15" t="str">
        <f>IF(Y234="","",VLOOKUP(Y234,Роспись!$E$8:$G$2000,3,FALSE))</f>
        <v/>
      </c>
      <c r="W234">
        <f t="shared" si="70"/>
        <v>0</v>
      </c>
      <c r="X234" t="str">
        <f t="shared" si="71"/>
        <v>всего</v>
      </c>
      <c r="Y234" t="str">
        <f t="shared" si="72"/>
        <v/>
      </c>
      <c r="Z234" t="str">
        <f t="shared" si="73"/>
        <v/>
      </c>
      <c r="AA234">
        <f t="shared" si="74"/>
        <v>37124.1</v>
      </c>
      <c r="AB234">
        <f t="shared" si="75"/>
        <v>42978</v>
      </c>
      <c r="AC234">
        <f t="shared" si="51"/>
        <v>42978</v>
      </c>
      <c r="AD234">
        <f t="shared" si="51"/>
        <v>42978</v>
      </c>
      <c r="AE234">
        <f>42977977.61/1000</f>
        <v>42977.977610000002</v>
      </c>
      <c r="AF234">
        <f t="shared" si="76"/>
        <v>44164.6</v>
      </c>
    </row>
    <row r="235" spans="1:32" ht="15.75" thickBot="1" x14ac:dyDescent="0.3">
      <c r="A235" s="168"/>
      <c r="B235" s="177"/>
      <c r="C235" s="33"/>
      <c r="F235" s="32" t="s">
        <v>40</v>
      </c>
      <c r="G235" s="32" t="s">
        <v>40</v>
      </c>
      <c r="H235" s="32" t="s">
        <v>40</v>
      </c>
      <c r="I235" s="32" t="s">
        <v>40</v>
      </c>
      <c r="K235" s="41" t="s">
        <v>2</v>
      </c>
      <c r="M235" s="32"/>
      <c r="N235" s="32"/>
      <c r="O235" s="32"/>
      <c r="P235" s="40">
        <f t="shared" si="66"/>
        <v>2</v>
      </c>
      <c r="Q235" s="15" t="str">
        <f t="shared" si="67"/>
        <v/>
      </c>
      <c r="R235" s="15" t="str">
        <f ca="1">IF(Q235="","",OFFSET('Все источники_ППГ'!B248,S235,0))</f>
        <v/>
      </c>
      <c r="S235">
        <f t="shared" si="68"/>
        <v>46</v>
      </c>
      <c r="T235" t="str">
        <f t="shared" ca="1" si="69"/>
        <v/>
      </c>
      <c r="U235" s="15" t="str">
        <f>IF(Y235="","",VLOOKUP(Y235,Роспись!$E$8:$G$2000,3,FALSE))</f>
        <v/>
      </c>
      <c r="W235">
        <f t="shared" si="70"/>
        <v>2</v>
      </c>
      <c r="X235" t="str">
        <f t="shared" si="71"/>
        <v>федеральный бюджет</v>
      </c>
      <c r="Y235" t="str">
        <f t="shared" si="72"/>
        <v/>
      </c>
      <c r="Z235" t="str">
        <f t="shared" si="73"/>
        <v/>
      </c>
      <c r="AA235">
        <f t="shared" si="74"/>
        <v>0</v>
      </c>
      <c r="AB235">
        <f t="shared" si="75"/>
        <v>0</v>
      </c>
      <c r="AC235">
        <f t="shared" si="51"/>
        <v>0</v>
      </c>
      <c r="AD235">
        <f>IF(W235=0,SUM(AD236:AD239),IF(Y235="",0,VLOOKUP(Y235,Роспись!$E$9:$R$2000,IF(W235=2,13,14),FALSE)/1000))</f>
        <v>0</v>
      </c>
      <c r="AE235">
        <f t="shared" ref="AE235:AE272" si="77">AD235</f>
        <v>0</v>
      </c>
      <c r="AF235">
        <f t="shared" si="76"/>
        <v>0</v>
      </c>
    </row>
    <row r="236" spans="1:32" ht="45.75" thickBot="1" x14ac:dyDescent="0.3">
      <c r="A236" s="168"/>
      <c r="B236" s="177"/>
      <c r="C236" s="33"/>
      <c r="F236" s="32">
        <v>832</v>
      </c>
      <c r="G236" s="32">
        <v>501</v>
      </c>
      <c r="H236" s="32" t="s">
        <v>164</v>
      </c>
      <c r="I236" s="32">
        <v>632</v>
      </c>
      <c r="K236" s="41" t="s">
        <v>307</v>
      </c>
      <c r="M236" s="32">
        <v>37124.1</v>
      </c>
      <c r="N236" s="32">
        <v>42978</v>
      </c>
      <c r="O236" s="32">
        <v>44164.6</v>
      </c>
      <c r="P236" s="40">
        <f t="shared" si="66"/>
        <v>3</v>
      </c>
      <c r="Q236" s="15" t="str">
        <f t="shared" si="67"/>
        <v/>
      </c>
      <c r="R236" s="15" t="str">
        <f ca="1">IF(Q236="","",OFFSET('Все источники_ППГ'!B249,S236,0))</f>
        <v/>
      </c>
      <c r="S236">
        <f t="shared" si="68"/>
        <v>46</v>
      </c>
      <c r="T236" t="str">
        <f t="shared" ca="1" si="69"/>
        <v/>
      </c>
      <c r="U236" s="15" t="str">
        <f>IF(Y236="","",VLOOKUP(Y236,Роспись!$E$8:$G$2000,3,FALSE))</f>
        <v>Обеспечение деятельности некоммерческой организации "Республиканский фонд капитального ремонта многоквартирных домов"</v>
      </c>
      <c r="W236">
        <f t="shared" si="70"/>
        <v>1</v>
      </c>
      <c r="X236" t="str">
        <f t="shared" si="71"/>
        <v>республиканский бюджет Чувашской Республики</v>
      </c>
      <c r="Y236" t="str">
        <f t="shared" si="72"/>
        <v>110312760</v>
      </c>
      <c r="Z236" t="str">
        <f t="shared" si="73"/>
        <v>А110312760</v>
      </c>
      <c r="AA236">
        <f t="shared" si="74"/>
        <v>37124.1</v>
      </c>
      <c r="AB236">
        <f t="shared" si="75"/>
        <v>42978</v>
      </c>
      <c r="AC236">
        <f t="shared" si="51"/>
        <v>42978</v>
      </c>
      <c r="AD236">
        <f t="shared" si="51"/>
        <v>42978</v>
      </c>
      <c r="AE236">
        <f>42977977.61/1000</f>
        <v>42977.977610000002</v>
      </c>
      <c r="AF236">
        <f t="shared" si="76"/>
        <v>44164.6</v>
      </c>
    </row>
    <row r="237" spans="1:32" ht="15.75" thickBot="1" x14ac:dyDescent="0.3">
      <c r="A237" s="168"/>
      <c r="B237" s="177"/>
      <c r="C237" s="33"/>
      <c r="F237" s="32" t="s">
        <v>40</v>
      </c>
      <c r="G237" s="32" t="s">
        <v>40</v>
      </c>
      <c r="H237" s="32" t="s">
        <v>40</v>
      </c>
      <c r="I237" s="32" t="s">
        <v>40</v>
      </c>
      <c r="K237" s="41" t="s">
        <v>3</v>
      </c>
      <c r="M237" s="32"/>
      <c r="N237" s="32"/>
      <c r="O237" s="32"/>
      <c r="P237" s="40">
        <f t="shared" si="66"/>
        <v>4</v>
      </c>
      <c r="Q237" s="15" t="str">
        <f t="shared" si="67"/>
        <v/>
      </c>
      <c r="R237" s="15" t="str">
        <f ca="1">IF(Q237="","",OFFSET('Все источники_ППГ'!B250,S237,0))</f>
        <v/>
      </c>
      <c r="S237">
        <f t="shared" si="68"/>
        <v>46</v>
      </c>
      <c r="T237" t="str">
        <f t="shared" ca="1" si="69"/>
        <v/>
      </c>
      <c r="U237" s="15" t="str">
        <f>IF(Y237="","",VLOOKUP(Y237,Роспись!$E$8:$G$2000,3,FALSE))</f>
        <v/>
      </c>
      <c r="W237" t="str">
        <f t="shared" si="70"/>
        <v/>
      </c>
      <c r="X237" t="str">
        <f t="shared" si="71"/>
        <v>местные бюджеты</v>
      </c>
      <c r="Y237" t="str">
        <f t="shared" si="72"/>
        <v/>
      </c>
      <c r="Z237" t="str">
        <f t="shared" si="73"/>
        <v/>
      </c>
      <c r="AA237">
        <f t="shared" si="74"/>
        <v>0</v>
      </c>
      <c r="AB237">
        <f t="shared" si="75"/>
        <v>0</v>
      </c>
      <c r="AC237">
        <f t="shared" si="51"/>
        <v>0</v>
      </c>
      <c r="AD237">
        <f>IF(W237=0,SUM(AD238:AD241),IF(Y237="",0,VLOOKUP(Y237,Роспись!$E$9:$R$2000,IF(W237=2,13,14),FALSE)/1000))</f>
        <v>0</v>
      </c>
      <c r="AE237">
        <f t="shared" si="77"/>
        <v>0</v>
      </c>
      <c r="AF237">
        <f t="shared" si="76"/>
        <v>0</v>
      </c>
    </row>
    <row r="238" spans="1:32" ht="15.75" thickBot="1" x14ac:dyDescent="0.3">
      <c r="A238" s="169"/>
      <c r="B238" s="178"/>
      <c r="C238" s="33"/>
      <c r="F238" s="32" t="s">
        <v>40</v>
      </c>
      <c r="G238" s="32" t="s">
        <v>40</v>
      </c>
      <c r="H238" s="32" t="s">
        <v>40</v>
      </c>
      <c r="I238" s="32" t="s">
        <v>40</v>
      </c>
      <c r="K238" s="41" t="s">
        <v>6</v>
      </c>
      <c r="M238" s="32"/>
      <c r="N238" s="32"/>
      <c r="O238" s="32"/>
      <c r="P238" s="40">
        <f t="shared" si="66"/>
        <v>5</v>
      </c>
      <c r="Q238" s="15" t="str">
        <f t="shared" si="67"/>
        <v/>
      </c>
      <c r="R238" s="15" t="str">
        <f ca="1">IF(Q238="","",OFFSET('Все источники_ППГ'!B251,S238,0))</f>
        <v/>
      </c>
      <c r="S238">
        <f t="shared" si="68"/>
        <v>46</v>
      </c>
      <c r="T238" t="str">
        <f t="shared" ca="1" si="69"/>
        <v/>
      </c>
      <c r="U238" s="15" t="str">
        <f>IF(Y238="","",VLOOKUP(Y238,Роспись!$E$8:$G$2000,3,FALSE))</f>
        <v/>
      </c>
      <c r="W238" t="str">
        <f t="shared" si="70"/>
        <v/>
      </c>
      <c r="X238" t="str">
        <f t="shared" si="71"/>
        <v>внебюджетные источники</v>
      </c>
      <c r="Y238" t="str">
        <f t="shared" si="72"/>
        <v/>
      </c>
      <c r="Z238" t="str">
        <f t="shared" si="73"/>
        <v/>
      </c>
      <c r="AA238">
        <f t="shared" si="74"/>
        <v>0</v>
      </c>
      <c r="AB238">
        <f t="shared" si="75"/>
        <v>0</v>
      </c>
      <c r="AC238">
        <f t="shared" si="51"/>
        <v>0</v>
      </c>
      <c r="AD238">
        <f t="shared" ref="AD238:AD277" si="78">AC238</f>
        <v>0</v>
      </c>
      <c r="AF238">
        <f t="shared" si="76"/>
        <v>0</v>
      </c>
    </row>
    <row r="239" spans="1:32" ht="75.75" thickBot="1" x14ac:dyDescent="0.3">
      <c r="A239" s="167" t="s">
        <v>82</v>
      </c>
      <c r="B239" s="176" t="s">
        <v>870</v>
      </c>
      <c r="C239" s="33"/>
      <c r="F239" s="32" t="s">
        <v>40</v>
      </c>
      <c r="G239" s="32" t="s">
        <v>40</v>
      </c>
      <c r="H239" s="32" t="s">
        <v>40</v>
      </c>
      <c r="I239" s="32" t="s">
        <v>40</v>
      </c>
      <c r="K239" s="41" t="s">
        <v>1</v>
      </c>
      <c r="M239" s="32">
        <v>21.7</v>
      </c>
      <c r="N239" s="32">
        <v>22.6</v>
      </c>
      <c r="O239" s="32">
        <v>24.7</v>
      </c>
      <c r="P239" s="40">
        <f t="shared" si="66"/>
        <v>1</v>
      </c>
      <c r="Q239" s="15" t="str">
        <f t="shared" si="67"/>
        <v>Проведение контрольных (надзорных) мероприятий при осуществлении регионального государственного лицензионного контроля за осуществлением предпринимательской деятельности по управлению многоквартирными домами</v>
      </c>
      <c r="R239" s="15" t="str">
        <f ca="1">IF(Q239="","",OFFSET('Все источники_ППГ'!B252,S239,0))</f>
        <v>Проведение контрольных (надзорных) мероприятий при осуществлении регионального государственного лицензионного контроля за осуществлением предпринимательской деятельности по управлению многоквартирными домами</v>
      </c>
      <c r="S239">
        <f t="shared" si="68"/>
        <v>47</v>
      </c>
      <c r="T239" t="str">
        <f t="shared" ca="1" si="69"/>
        <v/>
      </c>
      <c r="U239" s="15" t="str">
        <f>IF(Y239="","",VLOOKUP(Y239,Роспись!$E$8:$G$2000,3,FALSE))</f>
        <v/>
      </c>
      <c r="W239">
        <f t="shared" si="70"/>
        <v>0</v>
      </c>
      <c r="X239" t="str">
        <f t="shared" si="71"/>
        <v>всего</v>
      </c>
      <c r="Y239" t="str">
        <f t="shared" si="72"/>
        <v/>
      </c>
      <c r="Z239" t="str">
        <f t="shared" si="73"/>
        <v/>
      </c>
      <c r="AA239">
        <f t="shared" si="74"/>
        <v>21.7</v>
      </c>
      <c r="AB239">
        <f t="shared" si="75"/>
        <v>22.6</v>
      </c>
      <c r="AC239">
        <f t="shared" si="51"/>
        <v>22.6</v>
      </c>
      <c r="AD239">
        <f t="shared" si="78"/>
        <v>22.6</v>
      </c>
      <c r="AF239">
        <f t="shared" si="76"/>
        <v>24.7</v>
      </c>
    </row>
    <row r="240" spans="1:32" ht="15.75" thickBot="1" x14ac:dyDescent="0.3">
      <c r="A240" s="168"/>
      <c r="B240" s="177"/>
      <c r="C240" s="33"/>
      <c r="F240" s="32" t="s">
        <v>40</v>
      </c>
      <c r="G240" s="32" t="s">
        <v>40</v>
      </c>
      <c r="H240" s="32" t="s">
        <v>40</v>
      </c>
      <c r="I240" s="32" t="s">
        <v>40</v>
      </c>
      <c r="K240" s="41" t="s">
        <v>2</v>
      </c>
      <c r="M240" s="32"/>
      <c r="N240" s="32"/>
      <c r="O240" s="32"/>
      <c r="P240" s="40">
        <f t="shared" si="66"/>
        <v>2</v>
      </c>
      <c r="Q240" s="15" t="str">
        <f t="shared" si="67"/>
        <v/>
      </c>
      <c r="R240" s="15" t="str">
        <f ca="1">IF(Q240="","",OFFSET('Все источники_ППГ'!B253,S240,0))</f>
        <v/>
      </c>
      <c r="S240">
        <f t="shared" si="68"/>
        <v>47</v>
      </c>
      <c r="T240" t="str">
        <f t="shared" ca="1" si="69"/>
        <v/>
      </c>
      <c r="U240" s="15" t="str">
        <f>IF(Y240="","",VLOOKUP(Y240,Роспись!$E$8:$G$2000,3,FALSE))</f>
        <v/>
      </c>
      <c r="W240">
        <f t="shared" si="70"/>
        <v>2</v>
      </c>
      <c r="X240" t="str">
        <f t="shared" si="71"/>
        <v>федеральный бюджет</v>
      </c>
      <c r="Y240" t="str">
        <f t="shared" si="72"/>
        <v/>
      </c>
      <c r="Z240" t="str">
        <f t="shared" si="73"/>
        <v/>
      </c>
      <c r="AA240">
        <f t="shared" si="74"/>
        <v>0</v>
      </c>
      <c r="AB240">
        <f t="shared" si="75"/>
        <v>0</v>
      </c>
      <c r="AC240">
        <f t="shared" si="51"/>
        <v>0</v>
      </c>
      <c r="AD240">
        <f t="shared" si="78"/>
        <v>0</v>
      </c>
      <c r="AF240">
        <f t="shared" si="76"/>
        <v>0</v>
      </c>
    </row>
    <row r="241" spans="1:38" ht="23.25" thickBot="1" x14ac:dyDescent="0.3">
      <c r="A241" s="168"/>
      <c r="B241" s="177"/>
      <c r="C241" s="33"/>
      <c r="F241" s="32">
        <v>833</v>
      </c>
      <c r="G241" s="32">
        <v>505</v>
      </c>
      <c r="H241" s="32" t="s">
        <v>362</v>
      </c>
      <c r="I241" s="32">
        <v>530</v>
      </c>
      <c r="K241" s="41" t="s">
        <v>307</v>
      </c>
      <c r="M241" s="32">
        <v>21.7</v>
      </c>
      <c r="N241" s="32">
        <v>22.6</v>
      </c>
      <c r="O241" s="32">
        <v>24.7</v>
      </c>
      <c r="P241" s="40">
        <f t="shared" si="66"/>
        <v>3</v>
      </c>
      <c r="Q241" s="15" t="str">
        <f t="shared" si="67"/>
        <v/>
      </c>
      <c r="R241" s="15" t="str">
        <f ca="1">IF(Q241="","",OFFSET('Все источники_ППГ'!B254,S241,0))</f>
        <v/>
      </c>
      <c r="S241">
        <f t="shared" si="68"/>
        <v>47</v>
      </c>
      <c r="T241" t="str">
        <f t="shared" ca="1" si="69"/>
        <v/>
      </c>
      <c r="U241" s="15" t="e">
        <f>IF(Y241="","",VLOOKUP(Y241,Роспись!$E$8:$G$2000,3,FALSE))</f>
        <v>#N/A</v>
      </c>
      <c r="W241">
        <f t="shared" si="70"/>
        <v>1</v>
      </c>
      <c r="X241" t="str">
        <f t="shared" si="71"/>
        <v>республиканский бюджет Чувашской Республики</v>
      </c>
      <c r="Y241" t="str">
        <f t="shared" si="72"/>
        <v>110317740</v>
      </c>
      <c r="Z241" t="str">
        <f t="shared" si="73"/>
        <v>А110317740</v>
      </c>
      <c r="AA241">
        <f t="shared" si="74"/>
        <v>21.7</v>
      </c>
      <c r="AB241">
        <f t="shared" si="75"/>
        <v>22.6</v>
      </c>
      <c r="AC241">
        <f t="shared" si="51"/>
        <v>22.6</v>
      </c>
      <c r="AD241">
        <f t="shared" si="78"/>
        <v>22.6</v>
      </c>
      <c r="AF241">
        <f t="shared" si="76"/>
        <v>24.7</v>
      </c>
    </row>
    <row r="242" spans="1:38" ht="15.75" thickBot="1" x14ac:dyDescent="0.3">
      <c r="A242" s="168"/>
      <c r="B242" s="177"/>
      <c r="C242" s="33"/>
      <c r="F242" s="32" t="s">
        <v>40</v>
      </c>
      <c r="G242" s="32" t="s">
        <v>40</v>
      </c>
      <c r="H242" s="32" t="s">
        <v>40</v>
      </c>
      <c r="I242" s="32" t="s">
        <v>40</v>
      </c>
      <c r="K242" s="41" t="s">
        <v>3</v>
      </c>
      <c r="M242" s="32"/>
      <c r="N242" s="32"/>
      <c r="O242" s="32"/>
      <c r="P242" s="40">
        <f t="shared" si="66"/>
        <v>4</v>
      </c>
      <c r="Q242" s="15" t="str">
        <f t="shared" si="67"/>
        <v/>
      </c>
      <c r="R242" s="15" t="str">
        <f ca="1">IF(Q242="","",OFFSET('Все источники_ППГ'!B255,S242,0))</f>
        <v/>
      </c>
      <c r="S242">
        <f t="shared" si="68"/>
        <v>47</v>
      </c>
      <c r="T242" t="str">
        <f t="shared" ca="1" si="69"/>
        <v/>
      </c>
      <c r="U242" s="15" t="str">
        <f>IF(Y242="","",VLOOKUP(Y242,Роспись!$E$8:$G$2000,3,FALSE))</f>
        <v/>
      </c>
      <c r="W242" t="str">
        <f t="shared" si="70"/>
        <v/>
      </c>
      <c r="X242" t="str">
        <f t="shared" si="71"/>
        <v>местные бюджеты</v>
      </c>
      <c r="Y242" t="str">
        <f t="shared" si="72"/>
        <v/>
      </c>
      <c r="Z242" t="str">
        <f t="shared" si="73"/>
        <v/>
      </c>
      <c r="AA242">
        <f t="shared" si="74"/>
        <v>0</v>
      </c>
      <c r="AB242">
        <f t="shared" si="75"/>
        <v>0</v>
      </c>
      <c r="AC242">
        <f t="shared" ref="AC242:AD288" si="79">AB242</f>
        <v>0</v>
      </c>
      <c r="AD242">
        <f t="shared" si="78"/>
        <v>0</v>
      </c>
      <c r="AF242">
        <f t="shared" si="76"/>
        <v>0</v>
      </c>
    </row>
    <row r="243" spans="1:38" s="16" customFormat="1" ht="15.75" thickBot="1" x14ac:dyDescent="0.3">
      <c r="A243" s="169"/>
      <c r="B243" s="178"/>
      <c r="C243" s="33"/>
      <c r="F243" s="32" t="s">
        <v>40</v>
      </c>
      <c r="G243" s="32" t="s">
        <v>40</v>
      </c>
      <c r="H243" s="32" t="s">
        <v>40</v>
      </c>
      <c r="I243" s="32" t="s">
        <v>40</v>
      </c>
      <c r="K243" s="41" t="s">
        <v>6</v>
      </c>
      <c r="M243" s="32"/>
      <c r="N243" s="32"/>
      <c r="O243" s="32"/>
      <c r="P243" s="40">
        <f t="shared" si="66"/>
        <v>5</v>
      </c>
      <c r="Q243" s="15" t="str">
        <f t="shared" si="67"/>
        <v/>
      </c>
      <c r="R243" s="15" t="str">
        <f ca="1">IF(Q243="","",OFFSET('Все источники_ППГ'!B256,S243,0))</f>
        <v/>
      </c>
      <c r="S243">
        <f t="shared" si="68"/>
        <v>47</v>
      </c>
      <c r="T243" t="str">
        <f t="shared" ca="1" si="69"/>
        <v/>
      </c>
      <c r="U243" s="15" t="str">
        <f>IF(Y243="","",VLOOKUP(Y243,Роспись!$E$8:$G$2000,3,FALSE))</f>
        <v/>
      </c>
      <c r="V243"/>
      <c r="W243" t="str">
        <f t="shared" si="70"/>
        <v/>
      </c>
      <c r="X243" t="str">
        <f t="shared" si="71"/>
        <v>внебюджетные источники</v>
      </c>
      <c r="Y243" t="str">
        <f t="shared" si="72"/>
        <v/>
      </c>
      <c r="Z243" t="str">
        <f t="shared" si="73"/>
        <v/>
      </c>
      <c r="AA243">
        <f t="shared" si="74"/>
        <v>0</v>
      </c>
      <c r="AB243">
        <f t="shared" si="75"/>
        <v>0</v>
      </c>
      <c r="AC243">
        <f t="shared" si="79"/>
        <v>0</v>
      </c>
      <c r="AD243">
        <f t="shared" si="78"/>
        <v>0</v>
      </c>
      <c r="AE243"/>
      <c r="AF243">
        <f t="shared" si="76"/>
        <v>0</v>
      </c>
      <c r="AG243"/>
      <c r="AH243"/>
      <c r="AI243"/>
      <c r="AJ243"/>
      <c r="AK243"/>
      <c r="AL243"/>
    </row>
    <row r="244" spans="1:38" ht="30.75" thickBot="1" x14ac:dyDescent="0.3">
      <c r="A244" s="167" t="s">
        <v>83</v>
      </c>
      <c r="B244" s="176" t="s">
        <v>84</v>
      </c>
      <c r="C244" s="33"/>
      <c r="F244" s="32" t="s">
        <v>40</v>
      </c>
      <c r="G244" s="32" t="s">
        <v>40</v>
      </c>
      <c r="H244" s="32" t="s">
        <v>40</v>
      </c>
      <c r="I244" s="32" t="s">
        <v>40</v>
      </c>
      <c r="K244" s="41" t="s">
        <v>1</v>
      </c>
      <c r="M244" s="32"/>
      <c r="N244" s="32"/>
      <c r="O244" s="32"/>
      <c r="P244" s="40">
        <f t="shared" si="66"/>
        <v>1</v>
      </c>
      <c r="Q244" s="15" t="str">
        <f t="shared" si="67"/>
        <v>Реализация полномочий органов местного самоуправления, связанных с общегосударственным управлением</v>
      </c>
      <c r="R244" s="15" t="str">
        <f ca="1">IF(Q244="","",OFFSET('Все источники_ППГ'!B257,S244,0))</f>
        <v>Реализация полномочий органов местного самоуправления, связанных с общегосударственным управлением</v>
      </c>
      <c r="S244">
        <f t="shared" si="68"/>
        <v>48</v>
      </c>
      <c r="T244" t="str">
        <f t="shared" ca="1" si="69"/>
        <v/>
      </c>
      <c r="U244" s="15" t="str">
        <f>IF(Y244="","",VLOOKUP(Y244,Роспись!$E$8:$G$2000,3,FALSE))</f>
        <v/>
      </c>
      <c r="W244">
        <f t="shared" si="70"/>
        <v>0</v>
      </c>
      <c r="X244" t="str">
        <f t="shared" si="71"/>
        <v>всего</v>
      </c>
      <c r="Y244" t="str">
        <f t="shared" si="72"/>
        <v/>
      </c>
      <c r="Z244" t="str">
        <f t="shared" si="73"/>
        <v/>
      </c>
      <c r="AA244">
        <f t="shared" si="74"/>
        <v>0</v>
      </c>
      <c r="AB244">
        <f t="shared" si="75"/>
        <v>0</v>
      </c>
      <c r="AC244">
        <f t="shared" si="79"/>
        <v>0</v>
      </c>
      <c r="AD244">
        <f t="shared" si="78"/>
        <v>0</v>
      </c>
      <c r="AF244">
        <f t="shared" si="76"/>
        <v>0</v>
      </c>
    </row>
    <row r="245" spans="1:38" ht="15.75" thickBot="1" x14ac:dyDescent="0.3">
      <c r="A245" s="168"/>
      <c r="B245" s="177"/>
      <c r="C245" s="33"/>
      <c r="F245" s="32" t="s">
        <v>40</v>
      </c>
      <c r="G245" s="32" t="s">
        <v>40</v>
      </c>
      <c r="H245" s="32" t="s">
        <v>40</v>
      </c>
      <c r="I245" s="32" t="s">
        <v>40</v>
      </c>
      <c r="K245" s="41" t="s">
        <v>2</v>
      </c>
      <c r="M245" s="32"/>
      <c r="N245" s="32"/>
      <c r="O245" s="32"/>
      <c r="P245" s="40">
        <f t="shared" si="66"/>
        <v>2</v>
      </c>
      <c r="Q245" s="15" t="str">
        <f t="shared" si="67"/>
        <v/>
      </c>
      <c r="R245" s="15" t="str">
        <f ca="1">IF(Q245="","",OFFSET('Все источники_ППГ'!B258,S245,0))</f>
        <v/>
      </c>
      <c r="S245">
        <f t="shared" si="68"/>
        <v>48</v>
      </c>
      <c r="T245" t="str">
        <f t="shared" ca="1" si="69"/>
        <v/>
      </c>
      <c r="U245" s="15" t="str">
        <f>IF(Y245="","",VLOOKUP(Y245,Роспись!$E$8:$G$2000,3,FALSE))</f>
        <v/>
      </c>
      <c r="W245">
        <f t="shared" si="70"/>
        <v>2</v>
      </c>
      <c r="X245" t="str">
        <f t="shared" si="71"/>
        <v>федеральный бюджет</v>
      </c>
      <c r="Y245" t="str">
        <f t="shared" si="72"/>
        <v/>
      </c>
      <c r="Z245" t="str">
        <f t="shared" si="73"/>
        <v/>
      </c>
      <c r="AA245">
        <f t="shared" si="74"/>
        <v>0</v>
      </c>
      <c r="AB245">
        <f t="shared" si="75"/>
        <v>0</v>
      </c>
      <c r="AC245">
        <f t="shared" si="79"/>
        <v>0</v>
      </c>
      <c r="AD245">
        <f t="shared" si="78"/>
        <v>0</v>
      </c>
      <c r="AF245">
        <f t="shared" si="76"/>
        <v>0</v>
      </c>
    </row>
    <row r="246" spans="1:38" ht="23.25" thickBot="1" x14ac:dyDescent="0.3">
      <c r="A246" s="168"/>
      <c r="B246" s="177"/>
      <c r="C246" s="33"/>
      <c r="F246" s="32">
        <v>832</v>
      </c>
      <c r="G246" s="32">
        <v>1403</v>
      </c>
      <c r="H246" s="32" t="s">
        <v>161</v>
      </c>
      <c r="I246" s="32">
        <v>521</v>
      </c>
      <c r="K246" s="41" t="s">
        <v>307</v>
      </c>
      <c r="M246" s="32"/>
      <c r="N246" s="32"/>
      <c r="O246" s="32"/>
      <c r="P246" s="40">
        <f t="shared" si="66"/>
        <v>3</v>
      </c>
      <c r="Q246" s="15" t="str">
        <f t="shared" si="67"/>
        <v/>
      </c>
      <c r="R246" s="15" t="str">
        <f ca="1">IF(Q246="","",OFFSET('Все источники_ППГ'!B259,S246,0))</f>
        <v/>
      </c>
      <c r="S246">
        <f t="shared" si="68"/>
        <v>48</v>
      </c>
      <c r="T246" t="str">
        <f t="shared" ca="1" si="69"/>
        <v/>
      </c>
      <c r="U246" s="15" t="e">
        <f>IF(Y246="","",VLOOKUP(Y246,Роспись!$E$8:$G$2000,3,FALSE))</f>
        <v>#N/A</v>
      </c>
      <c r="W246">
        <f t="shared" si="70"/>
        <v>1</v>
      </c>
      <c r="X246" t="str">
        <f t="shared" si="71"/>
        <v>республиканский бюджет Чувашской Республики</v>
      </c>
      <c r="Y246" t="str">
        <f t="shared" si="72"/>
        <v>110318300</v>
      </c>
      <c r="Z246" t="str">
        <f t="shared" si="73"/>
        <v>А110318300</v>
      </c>
      <c r="AA246">
        <f t="shared" si="74"/>
        <v>0</v>
      </c>
      <c r="AB246">
        <f t="shared" si="75"/>
        <v>0</v>
      </c>
      <c r="AC246">
        <f t="shared" si="79"/>
        <v>0</v>
      </c>
      <c r="AD246">
        <f t="shared" si="78"/>
        <v>0</v>
      </c>
      <c r="AF246">
        <f t="shared" si="76"/>
        <v>0</v>
      </c>
    </row>
    <row r="247" spans="1:38" ht="15.75" thickBot="1" x14ac:dyDescent="0.3">
      <c r="A247" s="168"/>
      <c r="B247" s="177"/>
      <c r="C247" s="33"/>
      <c r="F247" s="32" t="s">
        <v>40</v>
      </c>
      <c r="G247" s="32" t="s">
        <v>40</v>
      </c>
      <c r="H247" s="32" t="s">
        <v>40</v>
      </c>
      <c r="I247" s="32" t="s">
        <v>40</v>
      </c>
      <c r="K247" s="41" t="s">
        <v>3</v>
      </c>
      <c r="M247" s="32"/>
      <c r="N247" s="32"/>
      <c r="O247" s="32"/>
      <c r="P247" s="40">
        <f t="shared" si="66"/>
        <v>4</v>
      </c>
      <c r="Q247" s="15" t="str">
        <f t="shared" si="67"/>
        <v/>
      </c>
      <c r="R247" s="15" t="str">
        <f ca="1">IF(Q247="","",OFFSET('Все источники_ППГ'!B260,S247,0))</f>
        <v/>
      </c>
      <c r="S247">
        <f t="shared" si="68"/>
        <v>48</v>
      </c>
      <c r="T247" t="str">
        <f t="shared" ca="1" si="69"/>
        <v/>
      </c>
      <c r="U247" s="15" t="str">
        <f>IF(Y247="","",VLOOKUP(Y247,Роспись!$E$8:$G$2000,3,FALSE))</f>
        <v/>
      </c>
      <c r="W247" t="str">
        <f t="shared" si="70"/>
        <v/>
      </c>
      <c r="X247" t="str">
        <f t="shared" si="71"/>
        <v>местные бюджеты</v>
      </c>
      <c r="Y247" t="str">
        <f t="shared" si="72"/>
        <v/>
      </c>
      <c r="Z247" t="str">
        <f t="shared" si="73"/>
        <v/>
      </c>
      <c r="AA247">
        <f t="shared" si="74"/>
        <v>0</v>
      </c>
      <c r="AB247">
        <f t="shared" si="75"/>
        <v>0</v>
      </c>
      <c r="AC247">
        <f t="shared" si="79"/>
        <v>0</v>
      </c>
      <c r="AD247">
        <f t="shared" si="78"/>
        <v>0</v>
      </c>
      <c r="AF247">
        <f t="shared" si="76"/>
        <v>0</v>
      </c>
    </row>
    <row r="248" spans="1:38" ht="15.75" thickBot="1" x14ac:dyDescent="0.3">
      <c r="A248" s="169"/>
      <c r="B248" s="178"/>
      <c r="C248" s="33"/>
      <c r="F248" s="32" t="s">
        <v>40</v>
      </c>
      <c r="G248" s="32" t="s">
        <v>40</v>
      </c>
      <c r="H248" s="32" t="s">
        <v>40</v>
      </c>
      <c r="I248" s="32" t="s">
        <v>40</v>
      </c>
      <c r="K248" s="41" t="s">
        <v>6</v>
      </c>
      <c r="M248" s="32"/>
      <c r="N248" s="32"/>
      <c r="O248" s="32"/>
      <c r="P248" s="40">
        <f t="shared" si="66"/>
        <v>5</v>
      </c>
      <c r="Q248" s="15" t="str">
        <f t="shared" si="67"/>
        <v/>
      </c>
      <c r="R248" s="15" t="str">
        <f ca="1">IF(Q248="","",OFFSET('Все источники_ППГ'!B261,S248,0))</f>
        <v/>
      </c>
      <c r="S248">
        <f t="shared" si="68"/>
        <v>48</v>
      </c>
      <c r="T248" t="str">
        <f t="shared" ca="1" si="69"/>
        <v/>
      </c>
      <c r="U248" s="15" t="str">
        <f>IF(Y248="","",VLOOKUP(Y248,Роспись!$E$8:$G$2000,3,FALSE))</f>
        <v/>
      </c>
      <c r="W248" t="str">
        <f t="shared" si="70"/>
        <v/>
      </c>
      <c r="X248" t="str">
        <f t="shared" si="71"/>
        <v>внебюджетные источники</v>
      </c>
      <c r="Y248" t="str">
        <f t="shared" si="72"/>
        <v/>
      </c>
      <c r="Z248" t="str">
        <f t="shared" si="73"/>
        <v/>
      </c>
      <c r="AA248">
        <f t="shared" si="74"/>
        <v>0</v>
      </c>
      <c r="AB248">
        <f t="shared" si="75"/>
        <v>0</v>
      </c>
      <c r="AC248">
        <f t="shared" si="79"/>
        <v>0</v>
      </c>
      <c r="AD248">
        <f t="shared" si="78"/>
        <v>0</v>
      </c>
      <c r="AF248">
        <f t="shared" si="76"/>
        <v>0</v>
      </c>
    </row>
    <row r="249" spans="1:38" ht="60.75" thickBot="1" x14ac:dyDescent="0.3">
      <c r="A249" s="167" t="s">
        <v>181</v>
      </c>
      <c r="B249" s="176" t="s">
        <v>372</v>
      </c>
      <c r="C249" s="33"/>
      <c r="F249" s="32" t="s">
        <v>40</v>
      </c>
      <c r="G249" s="32" t="s">
        <v>40</v>
      </c>
      <c r="H249" s="32" t="s">
        <v>40</v>
      </c>
      <c r="I249" s="32" t="s">
        <v>40</v>
      </c>
      <c r="K249" s="41" t="s">
        <v>1</v>
      </c>
      <c r="M249" s="32"/>
      <c r="N249" s="32"/>
      <c r="O249" s="32"/>
      <c r="P249" s="40">
        <f t="shared" si="66"/>
        <v>1</v>
      </c>
      <c r="Q249" s="15" t="str">
        <f t="shared" si="67"/>
        <v>Проведение работ по усилению и восстановлению наружных стен многоквартирного жилого дома, расположенного по адресу: Чувашская Республика, г. Цивильск, ул. Никитина, д. 10</v>
      </c>
      <c r="R249" s="15" t="str">
        <f ca="1">IF(Q249="","",OFFSET('Все источники_ППГ'!B262,S249,0))</f>
        <v xml:space="preserve"> Проведение работ по усилению и восстановлению наружных стен многоквартирного жилого дома, расположенного по адресу: Чувашская Республика, г. Цивильск, ул. Никитина д. 10</v>
      </c>
      <c r="S249">
        <f t="shared" si="68"/>
        <v>49</v>
      </c>
      <c r="T249">
        <f t="shared" ca="1" si="69"/>
        <v>1</v>
      </c>
      <c r="U249" s="15" t="str">
        <f>IF(Y249="","",VLOOKUP(Y249,Роспись!$E$8:$G$2000,3,FALSE))</f>
        <v/>
      </c>
      <c r="W249">
        <f t="shared" si="70"/>
        <v>0</v>
      </c>
      <c r="X249" t="str">
        <f t="shared" si="71"/>
        <v>всего</v>
      </c>
      <c r="Y249" t="str">
        <f t="shared" si="72"/>
        <v/>
      </c>
      <c r="Z249" t="str">
        <f t="shared" si="73"/>
        <v/>
      </c>
      <c r="AA249">
        <f t="shared" si="74"/>
        <v>0</v>
      </c>
      <c r="AB249">
        <f t="shared" si="75"/>
        <v>0</v>
      </c>
      <c r="AC249">
        <f t="shared" si="79"/>
        <v>0</v>
      </c>
      <c r="AD249">
        <f t="shared" si="78"/>
        <v>0</v>
      </c>
      <c r="AF249">
        <f t="shared" si="76"/>
        <v>0</v>
      </c>
    </row>
    <row r="250" spans="1:38" ht="15.75" thickBot="1" x14ac:dyDescent="0.3">
      <c r="A250" s="168"/>
      <c r="B250" s="177"/>
      <c r="C250" s="33"/>
      <c r="F250" s="32" t="s">
        <v>40</v>
      </c>
      <c r="G250" s="32" t="s">
        <v>40</v>
      </c>
      <c r="H250" s="32" t="s">
        <v>40</v>
      </c>
      <c r="I250" s="32" t="s">
        <v>40</v>
      </c>
      <c r="K250" s="41" t="s">
        <v>2</v>
      </c>
      <c r="M250" s="32"/>
      <c r="N250" s="32"/>
      <c r="O250" s="32"/>
      <c r="P250" s="40">
        <f t="shared" si="66"/>
        <v>2</v>
      </c>
      <c r="Q250" s="15" t="str">
        <f t="shared" si="67"/>
        <v/>
      </c>
      <c r="R250" s="15" t="str">
        <f ca="1">IF(Q250="","",OFFSET('Все источники_ППГ'!B263,S250,0))</f>
        <v/>
      </c>
      <c r="S250">
        <f t="shared" si="68"/>
        <v>49</v>
      </c>
      <c r="T250" t="str">
        <f t="shared" ca="1" si="69"/>
        <v/>
      </c>
      <c r="U250" s="15" t="str">
        <f>IF(Y250="","",VLOOKUP(Y250,Роспись!$E$8:$G$2000,3,FALSE))</f>
        <v/>
      </c>
      <c r="W250">
        <f t="shared" si="70"/>
        <v>2</v>
      </c>
      <c r="X250" t="str">
        <f t="shared" si="71"/>
        <v>федеральный бюджет</v>
      </c>
      <c r="Y250" t="str">
        <f t="shared" si="72"/>
        <v/>
      </c>
      <c r="Z250" t="str">
        <f t="shared" si="73"/>
        <v/>
      </c>
      <c r="AA250">
        <f t="shared" si="74"/>
        <v>0</v>
      </c>
      <c r="AB250">
        <f t="shared" si="75"/>
        <v>0</v>
      </c>
      <c r="AC250">
        <f t="shared" si="79"/>
        <v>0</v>
      </c>
      <c r="AD250">
        <f t="shared" si="78"/>
        <v>0</v>
      </c>
      <c r="AF250">
        <f t="shared" si="76"/>
        <v>0</v>
      </c>
    </row>
    <row r="251" spans="1:38" ht="23.25" thickBot="1" x14ac:dyDescent="0.3">
      <c r="A251" s="168"/>
      <c r="B251" s="177"/>
      <c r="C251" s="33"/>
      <c r="F251" s="32">
        <v>832</v>
      </c>
      <c r="G251" s="32">
        <v>501</v>
      </c>
      <c r="H251" s="32" t="s">
        <v>182</v>
      </c>
      <c r="I251" s="32">
        <v>540</v>
      </c>
      <c r="K251" s="41" t="s">
        <v>307</v>
      </c>
      <c r="M251" s="32"/>
      <c r="N251" s="32"/>
      <c r="O251" s="32"/>
      <c r="P251" s="40">
        <f t="shared" si="66"/>
        <v>3</v>
      </c>
      <c r="Q251" s="15" t="str">
        <f t="shared" si="67"/>
        <v/>
      </c>
      <c r="R251" s="15" t="str">
        <f ca="1">IF(Q251="","",OFFSET('Все источники_ППГ'!B264,S251,0))</f>
        <v/>
      </c>
      <c r="S251">
        <f t="shared" si="68"/>
        <v>49</v>
      </c>
      <c r="T251" t="str">
        <f t="shared" ca="1" si="69"/>
        <v/>
      </c>
      <c r="U251" s="15" t="e">
        <f>IF(Y251="","",VLOOKUP(Y251,Роспись!$E$8:$G$2000,3,FALSE))</f>
        <v>#N/A</v>
      </c>
      <c r="W251">
        <f t="shared" si="70"/>
        <v>1</v>
      </c>
      <c r="X251" t="str">
        <f t="shared" si="71"/>
        <v>республиканский бюджет Чувашской Республики</v>
      </c>
      <c r="Y251" t="str">
        <f t="shared" si="72"/>
        <v>11031581R</v>
      </c>
      <c r="Z251" t="str">
        <f t="shared" si="73"/>
        <v>А11031581R</v>
      </c>
      <c r="AA251">
        <f t="shared" si="74"/>
        <v>0</v>
      </c>
      <c r="AB251">
        <f t="shared" si="75"/>
        <v>0</v>
      </c>
      <c r="AC251">
        <f t="shared" si="79"/>
        <v>0</v>
      </c>
      <c r="AD251">
        <f t="shared" si="78"/>
        <v>0</v>
      </c>
      <c r="AF251">
        <f t="shared" si="76"/>
        <v>0</v>
      </c>
    </row>
    <row r="252" spans="1:38" ht="15.75" thickBot="1" x14ac:dyDescent="0.3">
      <c r="A252" s="168"/>
      <c r="B252" s="177"/>
      <c r="C252" s="33"/>
      <c r="F252" s="32" t="s">
        <v>40</v>
      </c>
      <c r="G252" s="32" t="s">
        <v>40</v>
      </c>
      <c r="H252" s="32" t="s">
        <v>40</v>
      </c>
      <c r="I252" s="32" t="s">
        <v>40</v>
      </c>
      <c r="K252" s="41" t="s">
        <v>3</v>
      </c>
      <c r="M252" s="32"/>
      <c r="N252" s="32"/>
      <c r="O252" s="32"/>
      <c r="P252" s="40">
        <f t="shared" si="66"/>
        <v>4</v>
      </c>
      <c r="Q252" s="15" t="str">
        <f t="shared" si="67"/>
        <v/>
      </c>
      <c r="R252" s="15" t="str">
        <f ca="1">IF(Q252="","",OFFSET('Все источники_ППГ'!B265,S252,0))</f>
        <v/>
      </c>
      <c r="S252">
        <f t="shared" si="68"/>
        <v>49</v>
      </c>
      <c r="T252" t="str">
        <f t="shared" ca="1" si="69"/>
        <v/>
      </c>
      <c r="U252" s="15" t="str">
        <f>IF(Y252="","",VLOOKUP(Y252,Роспись!$E$8:$G$2000,3,FALSE))</f>
        <v/>
      </c>
      <c r="W252" t="str">
        <f t="shared" si="70"/>
        <v/>
      </c>
      <c r="X252" t="str">
        <f t="shared" si="71"/>
        <v>местные бюджеты</v>
      </c>
      <c r="Y252" t="str">
        <f t="shared" si="72"/>
        <v/>
      </c>
      <c r="Z252" t="str">
        <f t="shared" si="73"/>
        <v/>
      </c>
      <c r="AA252">
        <f t="shared" si="74"/>
        <v>0</v>
      </c>
      <c r="AB252">
        <f t="shared" si="75"/>
        <v>0</v>
      </c>
      <c r="AC252">
        <f t="shared" si="79"/>
        <v>0</v>
      </c>
      <c r="AD252">
        <f t="shared" si="78"/>
        <v>0</v>
      </c>
      <c r="AF252">
        <f t="shared" si="76"/>
        <v>0</v>
      </c>
    </row>
    <row r="253" spans="1:38" ht="15.75" thickBot="1" x14ac:dyDescent="0.3">
      <c r="A253" s="169"/>
      <c r="B253" s="178"/>
      <c r="C253" s="33"/>
      <c r="F253" s="32" t="s">
        <v>40</v>
      </c>
      <c r="G253" s="32" t="s">
        <v>40</v>
      </c>
      <c r="H253" s="32" t="s">
        <v>40</v>
      </c>
      <c r="I253" s="32" t="s">
        <v>40</v>
      </c>
      <c r="K253" s="41" t="s">
        <v>6</v>
      </c>
      <c r="M253" s="32"/>
      <c r="N253" s="32"/>
      <c r="O253" s="32"/>
      <c r="P253" s="40">
        <f t="shared" si="66"/>
        <v>5</v>
      </c>
      <c r="Q253" s="15" t="str">
        <f t="shared" si="67"/>
        <v/>
      </c>
      <c r="R253" s="15" t="str">
        <f ca="1">IF(Q253="","",OFFSET('Все источники_ППГ'!B266,S253,0))</f>
        <v/>
      </c>
      <c r="S253">
        <f t="shared" si="68"/>
        <v>49</v>
      </c>
      <c r="T253" t="str">
        <f t="shared" ca="1" si="69"/>
        <v/>
      </c>
      <c r="U253" s="15" t="str">
        <f>IF(Y253="","",VLOOKUP(Y253,Роспись!$E$8:$G$2000,3,FALSE))</f>
        <v/>
      </c>
      <c r="W253" t="str">
        <f t="shared" si="70"/>
        <v/>
      </c>
      <c r="X253" t="str">
        <f t="shared" si="71"/>
        <v>внебюджетные источники</v>
      </c>
      <c r="Y253" t="str">
        <f t="shared" si="72"/>
        <v/>
      </c>
      <c r="Z253" t="str">
        <f t="shared" si="73"/>
        <v/>
      </c>
      <c r="AA253">
        <f t="shared" si="74"/>
        <v>0</v>
      </c>
      <c r="AB253">
        <f t="shared" si="75"/>
        <v>0</v>
      </c>
      <c r="AC253">
        <f t="shared" si="79"/>
        <v>0</v>
      </c>
      <c r="AD253">
        <f t="shared" si="78"/>
        <v>0</v>
      </c>
      <c r="AF253">
        <f t="shared" si="76"/>
        <v>0</v>
      </c>
    </row>
    <row r="254" spans="1:38" ht="60.75" thickBot="1" x14ac:dyDescent="0.3">
      <c r="A254" s="167" t="s">
        <v>183</v>
      </c>
      <c r="B254" s="176" t="s">
        <v>871</v>
      </c>
      <c r="C254" s="33"/>
      <c r="F254" s="32" t="s">
        <v>40</v>
      </c>
      <c r="G254" s="32" t="s">
        <v>40</v>
      </c>
      <c r="H254" s="32" t="s">
        <v>40</v>
      </c>
      <c r="I254" s="32" t="s">
        <v>40</v>
      </c>
      <c r="K254" s="41" t="s">
        <v>1</v>
      </c>
      <c r="M254" s="32">
        <v>1223.7</v>
      </c>
      <c r="N254" s="32"/>
      <c r="O254" s="32"/>
      <c r="P254" s="40">
        <f t="shared" si="66"/>
        <v>1</v>
      </c>
      <c r="Q254" s="15" t="str">
        <f t="shared" si="67"/>
        <v>Предоставление финансовой поддержки за счет средств государственной корпорации – Фонда содействия реформированию жилищно-коммуналь­ного хозяйства на проведение капитального ремонта многоквартирных домов</v>
      </c>
      <c r="R254" s="15" t="str">
        <f ca="1">IF(Q254="","",OFFSET('Все источники_ППГ'!B267,S254,0))</f>
        <v xml:space="preserve"> Предоставление финансовой поддержки за счет средств государственной корпорации - Фонда содействия реформированию жилищно-коммунального хозяйства на проведение капитального ремонта многоквартирных домов</v>
      </c>
      <c r="S254">
        <f t="shared" si="68"/>
        <v>50</v>
      </c>
      <c r="T254">
        <f t="shared" ca="1" si="69"/>
        <v>1</v>
      </c>
      <c r="U254" s="15" t="str">
        <f>IF(Y254="","",VLOOKUP(Y254,Роспись!$E$8:$G$2000,3,FALSE))</f>
        <v/>
      </c>
      <c r="W254">
        <f t="shared" si="70"/>
        <v>0</v>
      </c>
      <c r="X254" t="str">
        <f t="shared" si="71"/>
        <v>всего</v>
      </c>
      <c r="Y254" t="str">
        <f t="shared" si="72"/>
        <v/>
      </c>
      <c r="Z254" t="str">
        <f t="shared" si="73"/>
        <v/>
      </c>
      <c r="AA254">
        <f t="shared" si="74"/>
        <v>1223.7</v>
      </c>
      <c r="AB254">
        <f t="shared" si="75"/>
        <v>0</v>
      </c>
      <c r="AC254">
        <f t="shared" si="79"/>
        <v>0</v>
      </c>
      <c r="AD254">
        <f t="shared" si="78"/>
        <v>0</v>
      </c>
      <c r="AF254">
        <f t="shared" si="76"/>
        <v>0</v>
      </c>
    </row>
    <row r="255" spans="1:38" ht="15.75" thickBot="1" x14ac:dyDescent="0.3">
      <c r="A255" s="168"/>
      <c r="B255" s="177"/>
      <c r="C255" s="33"/>
      <c r="F255" s="32" t="s">
        <v>40</v>
      </c>
      <c r="G255" s="32" t="s">
        <v>40</v>
      </c>
      <c r="H255" s="32" t="s">
        <v>40</v>
      </c>
      <c r="I255" s="32" t="s">
        <v>40</v>
      </c>
      <c r="K255" s="41" t="s">
        <v>2</v>
      </c>
      <c r="M255" s="32">
        <v>1223.7</v>
      </c>
      <c r="N255" s="32"/>
      <c r="O255" s="32"/>
      <c r="P255" s="40">
        <f t="shared" si="66"/>
        <v>2</v>
      </c>
      <c r="Q255" s="15" t="str">
        <f t="shared" si="67"/>
        <v/>
      </c>
      <c r="R255" s="15" t="str">
        <f ca="1">IF(Q255="","",OFFSET('Все источники_ППГ'!B268,S255,0))</f>
        <v/>
      </c>
      <c r="S255">
        <f t="shared" si="68"/>
        <v>50</v>
      </c>
      <c r="T255" t="str">
        <f t="shared" ca="1" si="69"/>
        <v/>
      </c>
      <c r="U255" s="15" t="str">
        <f>IF(Y255="","",VLOOKUP(Y255,Роспись!$E$8:$G$2000,3,FALSE))</f>
        <v/>
      </c>
      <c r="W255">
        <f t="shared" si="70"/>
        <v>2</v>
      </c>
      <c r="X255" t="str">
        <f t="shared" si="71"/>
        <v>федеральный бюджет</v>
      </c>
      <c r="Y255" t="str">
        <f t="shared" si="72"/>
        <v/>
      </c>
      <c r="Z255" t="str">
        <f t="shared" si="73"/>
        <v/>
      </c>
      <c r="AA255">
        <f t="shared" si="74"/>
        <v>1223.7</v>
      </c>
      <c r="AB255">
        <f t="shared" si="75"/>
        <v>0</v>
      </c>
      <c r="AC255">
        <f t="shared" si="79"/>
        <v>0</v>
      </c>
      <c r="AD255">
        <f t="shared" si="78"/>
        <v>0</v>
      </c>
      <c r="AF255">
        <f t="shared" si="76"/>
        <v>0</v>
      </c>
    </row>
    <row r="256" spans="1:38" ht="23.25" thickBot="1" x14ac:dyDescent="0.3">
      <c r="A256" s="168"/>
      <c r="B256" s="177"/>
      <c r="C256" s="33"/>
      <c r="F256" s="32">
        <v>832</v>
      </c>
      <c r="G256" s="32">
        <v>501</v>
      </c>
      <c r="H256" s="32" t="s">
        <v>363</v>
      </c>
      <c r="I256" s="32">
        <v>540</v>
      </c>
      <c r="K256" s="41" t="s">
        <v>307</v>
      </c>
      <c r="M256" s="32"/>
      <c r="N256" s="32"/>
      <c r="O256" s="32"/>
      <c r="P256" s="40">
        <f t="shared" si="66"/>
        <v>3</v>
      </c>
      <c r="Q256" s="15" t="str">
        <f t="shared" si="67"/>
        <v/>
      </c>
      <c r="R256" s="15" t="str">
        <f ca="1">IF(Q256="","",OFFSET('Все источники_ППГ'!B269,S256,0))</f>
        <v/>
      </c>
      <c r="S256">
        <f t="shared" si="68"/>
        <v>50</v>
      </c>
      <c r="T256" t="str">
        <f t="shared" ca="1" si="69"/>
        <v/>
      </c>
      <c r="U256" s="15" t="e">
        <f>IF(Y256="","",VLOOKUP(Y256,Роспись!$E$8:$G$2000,3,FALSE))</f>
        <v>#N/A</v>
      </c>
      <c r="W256">
        <f t="shared" si="70"/>
        <v>1</v>
      </c>
      <c r="X256" t="str">
        <f t="shared" si="71"/>
        <v>республиканский бюджет Чувашской Республики</v>
      </c>
      <c r="Y256" t="str">
        <f t="shared" si="72"/>
        <v>110300820</v>
      </c>
      <c r="Z256" t="str">
        <f t="shared" si="73"/>
        <v>А110300820</v>
      </c>
      <c r="AA256">
        <f t="shared" si="74"/>
        <v>0</v>
      </c>
      <c r="AB256">
        <f t="shared" si="75"/>
        <v>0</v>
      </c>
      <c r="AC256">
        <f t="shared" si="79"/>
        <v>0</v>
      </c>
      <c r="AD256">
        <f t="shared" si="78"/>
        <v>0</v>
      </c>
      <c r="AF256">
        <f t="shared" si="76"/>
        <v>0</v>
      </c>
    </row>
    <row r="257" spans="1:32" ht="15.75" thickBot="1" x14ac:dyDescent="0.3">
      <c r="A257" s="168"/>
      <c r="B257" s="177"/>
      <c r="C257" s="33"/>
      <c r="F257" s="32" t="s">
        <v>40</v>
      </c>
      <c r="G257" s="32" t="s">
        <v>40</v>
      </c>
      <c r="H257" s="32" t="s">
        <v>40</v>
      </c>
      <c r="I257" s="32" t="s">
        <v>40</v>
      </c>
      <c r="K257" s="41" t="s">
        <v>3</v>
      </c>
      <c r="M257" s="32"/>
      <c r="N257" s="32"/>
      <c r="O257" s="32"/>
      <c r="P257" s="40">
        <f t="shared" si="66"/>
        <v>4</v>
      </c>
      <c r="Q257" s="15" t="str">
        <f t="shared" si="67"/>
        <v/>
      </c>
      <c r="R257" s="15" t="str">
        <f ca="1">IF(Q257="","",OFFSET('Все источники_ППГ'!B270,S257,0))</f>
        <v/>
      </c>
      <c r="S257">
        <f t="shared" si="68"/>
        <v>50</v>
      </c>
      <c r="T257" t="str">
        <f t="shared" ca="1" si="69"/>
        <v/>
      </c>
      <c r="U257" s="15" t="str">
        <f>IF(Y257="","",VLOOKUP(Y257,Роспись!$E$8:$G$2000,3,FALSE))</f>
        <v/>
      </c>
      <c r="W257" t="str">
        <f t="shared" si="70"/>
        <v/>
      </c>
      <c r="X257" t="str">
        <f t="shared" si="71"/>
        <v>местные бюджеты</v>
      </c>
      <c r="Y257" t="str">
        <f t="shared" si="72"/>
        <v/>
      </c>
      <c r="Z257" t="str">
        <f t="shared" si="73"/>
        <v/>
      </c>
      <c r="AA257">
        <f t="shared" si="74"/>
        <v>0</v>
      </c>
      <c r="AB257">
        <f t="shared" si="75"/>
        <v>0</v>
      </c>
      <c r="AC257">
        <f t="shared" si="79"/>
        <v>0</v>
      </c>
      <c r="AD257">
        <f t="shared" si="78"/>
        <v>0</v>
      </c>
      <c r="AF257">
        <f t="shared" si="76"/>
        <v>0</v>
      </c>
    </row>
    <row r="258" spans="1:32" ht="15.75" thickBot="1" x14ac:dyDescent="0.3">
      <c r="A258" s="169"/>
      <c r="B258" s="178"/>
      <c r="C258" s="33"/>
      <c r="F258" s="32" t="s">
        <v>40</v>
      </c>
      <c r="G258" s="32" t="s">
        <v>40</v>
      </c>
      <c r="H258" s="32" t="s">
        <v>40</v>
      </c>
      <c r="I258" s="32" t="s">
        <v>40</v>
      </c>
      <c r="K258" s="41" t="s">
        <v>6</v>
      </c>
      <c r="M258" s="32"/>
      <c r="N258" s="32"/>
      <c r="O258" s="32"/>
      <c r="P258" s="40">
        <f t="shared" si="66"/>
        <v>5</v>
      </c>
      <c r="Q258" s="15" t="str">
        <f t="shared" si="67"/>
        <v/>
      </c>
      <c r="R258" s="15" t="str">
        <f ca="1">IF(Q258="","",OFFSET('Все источники_ППГ'!B271,S258,0))</f>
        <v/>
      </c>
      <c r="S258">
        <f t="shared" si="68"/>
        <v>50</v>
      </c>
      <c r="T258" t="str">
        <f t="shared" ca="1" si="69"/>
        <v/>
      </c>
      <c r="U258" s="15" t="str">
        <f>IF(Y258="","",VLOOKUP(Y258,Роспись!$E$8:$G$2000,3,FALSE))</f>
        <v/>
      </c>
      <c r="W258" t="str">
        <f t="shared" si="70"/>
        <v/>
      </c>
      <c r="X258" t="str">
        <f t="shared" si="71"/>
        <v>внебюджетные источники</v>
      </c>
      <c r="Y258" t="str">
        <f t="shared" si="72"/>
        <v/>
      </c>
      <c r="Z258" t="str">
        <f t="shared" si="73"/>
        <v/>
      </c>
      <c r="AA258">
        <f t="shared" si="74"/>
        <v>0</v>
      </c>
      <c r="AB258">
        <f t="shared" si="75"/>
        <v>0</v>
      </c>
      <c r="AC258">
        <f t="shared" si="79"/>
        <v>0</v>
      </c>
      <c r="AD258">
        <f t="shared" si="78"/>
        <v>0</v>
      </c>
      <c r="AF258">
        <f t="shared" si="76"/>
        <v>0</v>
      </c>
    </row>
    <row r="259" spans="1:32" ht="60.75" thickBot="1" x14ac:dyDescent="0.3">
      <c r="A259" s="167" t="s">
        <v>289</v>
      </c>
      <c r="B259" s="176" t="s">
        <v>364</v>
      </c>
      <c r="C259" s="33"/>
      <c r="F259" s="32" t="s">
        <v>40</v>
      </c>
      <c r="G259" s="32" t="s">
        <v>40</v>
      </c>
      <c r="H259" s="32" t="s">
        <v>40</v>
      </c>
      <c r="I259" s="32" t="s">
        <v>40</v>
      </c>
      <c r="K259" s="41" t="s">
        <v>1</v>
      </c>
      <c r="M259" s="32">
        <v>89984.8</v>
      </c>
      <c r="N259" s="32"/>
      <c r="O259" s="32"/>
      <c r="P259" s="40">
        <f t="shared" si="66"/>
        <v>1</v>
      </c>
      <c r="Q259" s="15" t="str">
        <f t="shared" si="67"/>
        <v>Возмещение части затрат муниципальных унитарных предприятий, связанных со сверхнормативным потреблением топливно-энергетических ресурсов при производстве и (или) передаче тепловой энергии</v>
      </c>
      <c r="R259" s="15" t="str">
        <f ca="1">IF(Q259="","",OFFSET('Все источники_ППГ'!B272,S259,0))</f>
        <v xml:space="preserve"> Возмещение части затрат муниципальных унитарных предприятий, связанных со сверхнормативным потреблением топливно-энергетических ресурсов при производстве и (или) передаче тепловой энергии</v>
      </c>
      <c r="S259">
        <f t="shared" si="68"/>
        <v>51</v>
      </c>
      <c r="T259">
        <f t="shared" ca="1" si="69"/>
        <v>1</v>
      </c>
      <c r="U259" s="15" t="str">
        <f>IF(Y259="","",VLOOKUP(Y259,Роспись!$E$8:$G$2000,3,FALSE))</f>
        <v/>
      </c>
      <c r="W259">
        <f t="shared" si="70"/>
        <v>0</v>
      </c>
      <c r="X259" t="str">
        <f t="shared" si="71"/>
        <v>всего</v>
      </c>
      <c r="Y259" t="str">
        <f t="shared" si="72"/>
        <v/>
      </c>
      <c r="Z259" t="str">
        <f t="shared" si="73"/>
        <v/>
      </c>
      <c r="AA259">
        <f t="shared" si="74"/>
        <v>89984.8</v>
      </c>
      <c r="AB259">
        <f t="shared" si="75"/>
        <v>0</v>
      </c>
      <c r="AC259">
        <f t="shared" si="79"/>
        <v>0</v>
      </c>
      <c r="AD259">
        <f t="shared" si="78"/>
        <v>0</v>
      </c>
      <c r="AF259">
        <f t="shared" si="76"/>
        <v>0</v>
      </c>
    </row>
    <row r="260" spans="1:32" ht="15.75" thickBot="1" x14ac:dyDescent="0.3">
      <c r="A260" s="168"/>
      <c r="B260" s="177"/>
      <c r="C260" s="33"/>
      <c r="F260" s="32" t="s">
        <v>40</v>
      </c>
      <c r="G260" s="32" t="s">
        <v>40</v>
      </c>
      <c r="H260" s="32" t="s">
        <v>40</v>
      </c>
      <c r="I260" s="32" t="s">
        <v>40</v>
      </c>
      <c r="K260" s="41" t="s">
        <v>2</v>
      </c>
      <c r="M260" s="32"/>
      <c r="N260" s="32"/>
      <c r="O260" s="32"/>
      <c r="P260" s="40">
        <f t="shared" si="66"/>
        <v>2</v>
      </c>
      <c r="Q260" s="15" t="str">
        <f t="shared" si="67"/>
        <v/>
      </c>
      <c r="R260" s="15" t="str">
        <f ca="1">IF(Q260="","",OFFSET('Все источники_ППГ'!B273,S260,0))</f>
        <v/>
      </c>
      <c r="S260">
        <f t="shared" si="68"/>
        <v>51</v>
      </c>
      <c r="T260" t="str">
        <f t="shared" ca="1" si="69"/>
        <v/>
      </c>
      <c r="U260" s="15" t="str">
        <f>IF(Y260="","",VLOOKUP(Y260,Роспись!$E$8:$G$2000,3,FALSE))</f>
        <v/>
      </c>
      <c r="W260">
        <f t="shared" si="70"/>
        <v>2</v>
      </c>
      <c r="X260" t="str">
        <f t="shared" si="71"/>
        <v>федеральный бюджет</v>
      </c>
      <c r="Y260" t="str">
        <f t="shared" si="72"/>
        <v/>
      </c>
      <c r="Z260" t="str">
        <f t="shared" si="73"/>
        <v/>
      </c>
      <c r="AA260">
        <f t="shared" si="74"/>
        <v>0</v>
      </c>
      <c r="AB260">
        <f t="shared" si="75"/>
        <v>0</v>
      </c>
      <c r="AC260">
        <f t="shared" si="79"/>
        <v>0</v>
      </c>
      <c r="AD260">
        <f t="shared" si="78"/>
        <v>0</v>
      </c>
      <c r="AF260">
        <f t="shared" si="76"/>
        <v>0</v>
      </c>
    </row>
    <row r="261" spans="1:32" ht="23.25" thickBot="1" x14ac:dyDescent="0.3">
      <c r="A261" s="168"/>
      <c r="B261" s="177"/>
      <c r="C261" s="33"/>
      <c r="F261" s="32">
        <v>832</v>
      </c>
      <c r="G261" s="32">
        <v>501</v>
      </c>
      <c r="H261" s="32" t="s">
        <v>365</v>
      </c>
      <c r="I261" s="32">
        <v>521</v>
      </c>
      <c r="K261" s="41" t="s">
        <v>307</v>
      </c>
      <c r="M261" s="32">
        <v>89984.8</v>
      </c>
      <c r="N261" s="32"/>
      <c r="O261" s="32"/>
      <c r="P261" s="40">
        <f t="shared" si="66"/>
        <v>3</v>
      </c>
      <c r="Q261" s="15" t="str">
        <f t="shared" si="67"/>
        <v/>
      </c>
      <c r="R261" s="15" t="str">
        <f ca="1">IF(Q261="","",OFFSET('Все источники_ППГ'!B274,S261,0))</f>
        <v/>
      </c>
      <c r="S261">
        <f t="shared" si="68"/>
        <v>51</v>
      </c>
      <c r="T261" t="str">
        <f t="shared" ca="1" si="69"/>
        <v/>
      </c>
      <c r="U261" s="15" t="e">
        <f>IF(Y261="","",VLOOKUP(Y261,Роспись!$E$8:$G$2000,3,FALSE))</f>
        <v>#N/A</v>
      </c>
      <c r="W261">
        <f t="shared" si="70"/>
        <v>1</v>
      </c>
      <c r="X261" t="str">
        <f t="shared" si="71"/>
        <v>республиканский бюджет Чувашской Республики</v>
      </c>
      <c r="Y261" t="str">
        <f t="shared" si="72"/>
        <v>110301570</v>
      </c>
      <c r="Z261" t="str">
        <f t="shared" si="73"/>
        <v>A110301570</v>
      </c>
      <c r="AA261">
        <f t="shared" si="74"/>
        <v>89984.8</v>
      </c>
      <c r="AB261">
        <f t="shared" si="75"/>
        <v>0</v>
      </c>
      <c r="AC261">
        <f t="shared" si="79"/>
        <v>0</v>
      </c>
      <c r="AD261">
        <f t="shared" si="78"/>
        <v>0</v>
      </c>
      <c r="AF261">
        <f t="shared" si="76"/>
        <v>0</v>
      </c>
    </row>
    <row r="262" spans="1:32" ht="15.75" thickBot="1" x14ac:dyDescent="0.3">
      <c r="A262" s="168"/>
      <c r="B262" s="177"/>
      <c r="C262" s="33"/>
      <c r="F262" s="32" t="s">
        <v>40</v>
      </c>
      <c r="G262" s="32" t="s">
        <v>40</v>
      </c>
      <c r="H262" s="32" t="s">
        <v>40</v>
      </c>
      <c r="I262" s="32" t="s">
        <v>40</v>
      </c>
      <c r="K262" s="41" t="s">
        <v>3</v>
      </c>
      <c r="M262" s="32"/>
      <c r="N262" s="32"/>
      <c r="O262" s="32"/>
      <c r="P262" s="40">
        <f t="shared" si="66"/>
        <v>4</v>
      </c>
      <c r="Q262" s="15" t="str">
        <f t="shared" si="67"/>
        <v/>
      </c>
      <c r="R262" s="15" t="str">
        <f ca="1">IF(Q262="","",OFFSET('Все источники_ППГ'!B275,S262,0))</f>
        <v/>
      </c>
      <c r="S262">
        <f t="shared" si="68"/>
        <v>51</v>
      </c>
      <c r="T262" t="str">
        <f t="shared" ca="1" si="69"/>
        <v/>
      </c>
      <c r="U262" s="15" t="str">
        <f>IF(Y262="","",VLOOKUP(Y262,Роспись!$E$8:$G$2000,3,FALSE))</f>
        <v/>
      </c>
      <c r="W262" t="str">
        <f t="shared" si="70"/>
        <v/>
      </c>
      <c r="X262" t="str">
        <f t="shared" si="71"/>
        <v>местные бюджеты</v>
      </c>
      <c r="Y262" t="str">
        <f t="shared" si="72"/>
        <v/>
      </c>
      <c r="Z262" t="str">
        <f t="shared" si="73"/>
        <v/>
      </c>
      <c r="AA262">
        <f t="shared" si="74"/>
        <v>0</v>
      </c>
      <c r="AB262">
        <f t="shared" si="75"/>
        <v>0</v>
      </c>
      <c r="AC262">
        <f t="shared" si="79"/>
        <v>0</v>
      </c>
      <c r="AD262">
        <f t="shared" si="78"/>
        <v>0</v>
      </c>
      <c r="AF262">
        <f t="shared" si="76"/>
        <v>0</v>
      </c>
    </row>
    <row r="263" spans="1:32" ht="15.75" thickBot="1" x14ac:dyDescent="0.3">
      <c r="A263" s="169"/>
      <c r="B263" s="178"/>
      <c r="C263" s="33"/>
      <c r="F263" s="32" t="s">
        <v>40</v>
      </c>
      <c r="G263" s="32" t="s">
        <v>40</v>
      </c>
      <c r="H263" s="32" t="s">
        <v>40</v>
      </c>
      <c r="I263" s="32" t="s">
        <v>40</v>
      </c>
      <c r="K263" s="41" t="s">
        <v>6</v>
      </c>
      <c r="M263" s="32"/>
      <c r="N263" s="32"/>
      <c r="O263" s="32"/>
      <c r="P263" s="40">
        <f t="shared" si="66"/>
        <v>5</v>
      </c>
      <c r="Q263" s="15" t="str">
        <f t="shared" si="67"/>
        <v/>
      </c>
      <c r="R263" s="15" t="str">
        <f ca="1">IF(Q263="","",OFFSET('Все источники_ППГ'!B276,S263,0))</f>
        <v/>
      </c>
      <c r="S263">
        <f t="shared" si="68"/>
        <v>51</v>
      </c>
      <c r="T263" t="str">
        <f t="shared" ca="1" si="69"/>
        <v/>
      </c>
      <c r="U263" s="15" t="str">
        <f>IF(Y263="","",VLOOKUP(Y263,Роспись!$E$8:$G$2000,3,FALSE))</f>
        <v/>
      </c>
      <c r="W263" t="str">
        <f t="shared" si="70"/>
        <v/>
      </c>
      <c r="X263" t="str">
        <f t="shared" si="71"/>
        <v>внебюджетные источники</v>
      </c>
      <c r="Y263" t="str">
        <f t="shared" si="72"/>
        <v/>
      </c>
      <c r="Z263" t="str">
        <f t="shared" si="73"/>
        <v/>
      </c>
      <c r="AA263">
        <f t="shared" si="74"/>
        <v>0</v>
      </c>
      <c r="AB263">
        <f t="shared" si="75"/>
        <v>0</v>
      </c>
      <c r="AC263">
        <f t="shared" si="79"/>
        <v>0</v>
      </c>
      <c r="AD263">
        <f t="shared" si="78"/>
        <v>0</v>
      </c>
      <c r="AF263">
        <f t="shared" si="76"/>
        <v>0</v>
      </c>
    </row>
    <row r="264" spans="1:32" ht="15.75" thickBot="1" x14ac:dyDescent="0.3">
      <c r="A264" s="167" t="s">
        <v>786</v>
      </c>
      <c r="B264" s="176" t="s">
        <v>788</v>
      </c>
      <c r="C264" s="33"/>
      <c r="F264" s="32" t="s">
        <v>40</v>
      </c>
      <c r="G264" s="32" t="s">
        <v>40</v>
      </c>
      <c r="H264" s="32" t="s">
        <v>40</v>
      </c>
      <c r="I264" s="32" t="s">
        <v>40</v>
      </c>
      <c r="K264" s="41" t="s">
        <v>1</v>
      </c>
      <c r="M264" s="32"/>
      <c r="N264" s="32"/>
      <c r="O264" s="32">
        <v>198629.5</v>
      </c>
      <c r="P264" s="40">
        <f t="shared" si="66"/>
        <v>1</v>
      </c>
      <c r="Q264" s="15" t="str">
        <f t="shared" si="67"/>
        <v>Модернизация лифтов и лифтового оборудования</v>
      </c>
      <c r="R264" s="15" t="str">
        <f ca="1">IF(Q264="","",OFFSET('Все источники_ППГ'!B277,S264,0))</f>
        <v>Модернизация лифтов и лифтового оборудования</v>
      </c>
      <c r="S264">
        <f t="shared" si="68"/>
        <v>52</v>
      </c>
      <c r="T264" t="str">
        <f t="shared" ca="1" si="69"/>
        <v/>
      </c>
      <c r="U264" s="15" t="str">
        <f>IF(Y264="","",VLOOKUP(Y264,Роспись!$E$8:$G$2000,3,FALSE))</f>
        <v/>
      </c>
      <c r="W264">
        <f t="shared" si="70"/>
        <v>0</v>
      </c>
      <c r="X264" t="str">
        <f t="shared" si="71"/>
        <v>всего</v>
      </c>
      <c r="Y264" t="str">
        <f t="shared" si="72"/>
        <v/>
      </c>
      <c r="Z264" t="str">
        <f t="shared" si="73"/>
        <v/>
      </c>
      <c r="AA264">
        <f t="shared" si="74"/>
        <v>0</v>
      </c>
      <c r="AB264">
        <f t="shared" si="75"/>
        <v>0</v>
      </c>
      <c r="AC264">
        <f t="shared" si="79"/>
        <v>0</v>
      </c>
      <c r="AD264">
        <f t="shared" si="78"/>
        <v>0</v>
      </c>
      <c r="AF264">
        <f t="shared" si="76"/>
        <v>198629.5</v>
      </c>
    </row>
    <row r="265" spans="1:32" ht="15.75" thickBot="1" x14ac:dyDescent="0.3">
      <c r="A265" s="168"/>
      <c r="B265" s="177"/>
      <c r="C265" s="33"/>
      <c r="F265" s="32" t="s">
        <v>40</v>
      </c>
      <c r="G265" s="32" t="s">
        <v>40</v>
      </c>
      <c r="H265" s="32" t="s">
        <v>40</v>
      </c>
      <c r="I265" s="32" t="s">
        <v>40</v>
      </c>
      <c r="K265" s="41" t="s">
        <v>2</v>
      </c>
      <c r="M265" s="32"/>
      <c r="N265" s="32"/>
      <c r="O265" s="32"/>
      <c r="P265" s="40">
        <f t="shared" si="66"/>
        <v>2</v>
      </c>
      <c r="Q265" s="15" t="str">
        <f t="shared" si="67"/>
        <v/>
      </c>
      <c r="R265" s="15" t="str">
        <f ca="1">IF(Q265="","",OFFSET('Все источники_ППГ'!B278,S265,0))</f>
        <v/>
      </c>
      <c r="S265">
        <f t="shared" si="68"/>
        <v>52</v>
      </c>
      <c r="T265" t="str">
        <f t="shared" ca="1" si="69"/>
        <v/>
      </c>
      <c r="U265" s="15" t="str">
        <f>IF(Y265="","",VLOOKUP(Y265,Роспись!$E$8:$G$2000,3,FALSE))</f>
        <v/>
      </c>
      <c r="W265">
        <f t="shared" si="70"/>
        <v>2</v>
      </c>
      <c r="X265" t="str">
        <f t="shared" si="71"/>
        <v>федеральный бюджет</v>
      </c>
      <c r="Y265" t="str">
        <f t="shared" si="72"/>
        <v/>
      </c>
      <c r="Z265" t="str">
        <f t="shared" si="73"/>
        <v/>
      </c>
      <c r="AA265">
        <f t="shared" si="74"/>
        <v>0</v>
      </c>
      <c r="AB265">
        <f t="shared" si="75"/>
        <v>0</v>
      </c>
      <c r="AC265">
        <f t="shared" si="79"/>
        <v>0</v>
      </c>
      <c r="AD265">
        <f t="shared" si="78"/>
        <v>0</v>
      </c>
      <c r="AF265">
        <f t="shared" si="76"/>
        <v>0</v>
      </c>
    </row>
    <row r="266" spans="1:32" ht="23.25" thickBot="1" x14ac:dyDescent="0.3">
      <c r="A266" s="168"/>
      <c r="B266" s="177"/>
      <c r="C266" s="33"/>
      <c r="F266" s="32">
        <v>832</v>
      </c>
      <c r="G266" s="32">
        <v>501</v>
      </c>
      <c r="H266" s="32" t="s">
        <v>365</v>
      </c>
      <c r="I266" s="32">
        <v>521</v>
      </c>
      <c r="K266" s="41" t="s">
        <v>307</v>
      </c>
      <c r="M266" s="32"/>
      <c r="N266" s="32"/>
      <c r="O266" s="32">
        <v>99314.8</v>
      </c>
      <c r="P266" s="40">
        <f t="shared" si="66"/>
        <v>3</v>
      </c>
      <c r="Q266" s="15" t="str">
        <f t="shared" si="67"/>
        <v/>
      </c>
      <c r="R266" s="15" t="str">
        <f ca="1">IF(Q266="","",OFFSET('Все источники_ППГ'!B279,S266,0))</f>
        <v/>
      </c>
      <c r="S266">
        <f t="shared" si="68"/>
        <v>52</v>
      </c>
      <c r="T266" t="str">
        <f t="shared" ca="1" si="69"/>
        <v/>
      </c>
      <c r="U266" s="15" t="e">
        <f>IF(Y266="","",VLOOKUP(Y266,Роспись!$E$8:$G$2000,3,FALSE))</f>
        <v>#N/A</v>
      </c>
      <c r="W266">
        <f t="shared" si="70"/>
        <v>1</v>
      </c>
      <c r="X266" t="str">
        <f t="shared" si="71"/>
        <v>республиканский бюджет Чувашской Республики</v>
      </c>
      <c r="Y266" t="str">
        <f t="shared" si="72"/>
        <v>110301570</v>
      </c>
      <c r="Z266" t="str">
        <f t="shared" si="73"/>
        <v>A110301570</v>
      </c>
      <c r="AA266">
        <f t="shared" si="74"/>
        <v>0</v>
      </c>
      <c r="AB266">
        <f t="shared" si="75"/>
        <v>0</v>
      </c>
      <c r="AC266">
        <f t="shared" si="79"/>
        <v>0</v>
      </c>
      <c r="AD266">
        <f t="shared" si="78"/>
        <v>0</v>
      </c>
      <c r="AF266">
        <f t="shared" si="76"/>
        <v>99314.8</v>
      </c>
    </row>
    <row r="267" spans="1:32" ht="15.75" thickBot="1" x14ac:dyDescent="0.3">
      <c r="A267" s="168"/>
      <c r="B267" s="177"/>
      <c r="C267" s="33"/>
      <c r="F267" s="32" t="s">
        <v>40</v>
      </c>
      <c r="G267" s="32" t="s">
        <v>40</v>
      </c>
      <c r="H267" s="32" t="s">
        <v>40</v>
      </c>
      <c r="I267" s="32" t="s">
        <v>40</v>
      </c>
      <c r="K267" s="41" t="s">
        <v>3</v>
      </c>
      <c r="M267" s="32"/>
      <c r="N267" s="32"/>
      <c r="O267" s="32">
        <v>69520.3</v>
      </c>
      <c r="P267" s="40">
        <f t="shared" si="66"/>
        <v>4</v>
      </c>
      <c r="Q267" s="15" t="str">
        <f t="shared" si="67"/>
        <v/>
      </c>
      <c r="R267" s="15" t="str">
        <f ca="1">IF(Q267="","",OFFSET('Все источники_ППГ'!B280,S267,0))</f>
        <v/>
      </c>
      <c r="S267">
        <f t="shared" si="68"/>
        <v>52</v>
      </c>
      <c r="T267" t="str">
        <f t="shared" ca="1" si="69"/>
        <v/>
      </c>
      <c r="U267" s="15" t="str">
        <f>IF(Y267="","",VLOOKUP(Y267,Роспись!$E$8:$G$2000,3,FALSE))</f>
        <v/>
      </c>
      <c r="W267" t="str">
        <f t="shared" si="70"/>
        <v/>
      </c>
      <c r="X267" t="str">
        <f t="shared" si="71"/>
        <v>местные бюджеты</v>
      </c>
      <c r="Y267" t="str">
        <f t="shared" si="72"/>
        <v/>
      </c>
      <c r="Z267" t="str">
        <f t="shared" si="73"/>
        <v/>
      </c>
      <c r="AA267">
        <f t="shared" si="74"/>
        <v>0</v>
      </c>
      <c r="AB267">
        <f t="shared" si="75"/>
        <v>0</v>
      </c>
      <c r="AC267">
        <f t="shared" si="79"/>
        <v>0</v>
      </c>
      <c r="AD267">
        <f t="shared" si="78"/>
        <v>0</v>
      </c>
      <c r="AF267">
        <f t="shared" si="76"/>
        <v>69520.3</v>
      </c>
    </row>
    <row r="268" spans="1:32" ht="15.75" thickBot="1" x14ac:dyDescent="0.3">
      <c r="A268" s="169"/>
      <c r="B268" s="178"/>
      <c r="C268" s="33"/>
      <c r="F268" s="32" t="s">
        <v>40</v>
      </c>
      <c r="G268" s="32" t="s">
        <v>40</v>
      </c>
      <c r="H268" s="32" t="s">
        <v>40</v>
      </c>
      <c r="I268" s="32" t="s">
        <v>40</v>
      </c>
      <c r="K268" s="41" t="s">
        <v>6</v>
      </c>
      <c r="M268" s="32"/>
      <c r="N268" s="32"/>
      <c r="O268" s="32">
        <v>29794.400000000001</v>
      </c>
      <c r="P268" s="40">
        <f t="shared" si="66"/>
        <v>5</v>
      </c>
      <c r="Q268" s="15" t="str">
        <f t="shared" si="67"/>
        <v/>
      </c>
      <c r="R268" s="15" t="str">
        <f ca="1">IF(Q268="","",OFFSET('Все источники_ППГ'!B281,S268,0))</f>
        <v/>
      </c>
      <c r="S268">
        <f t="shared" si="68"/>
        <v>52</v>
      </c>
      <c r="T268" t="str">
        <f t="shared" ca="1" si="69"/>
        <v/>
      </c>
      <c r="U268" s="15" t="str">
        <f>IF(Y268="","",VLOOKUP(Y268,Роспись!$E$8:$G$2000,3,FALSE))</f>
        <v/>
      </c>
      <c r="W268" t="str">
        <f t="shared" si="70"/>
        <v/>
      </c>
      <c r="X268" t="str">
        <f t="shared" si="71"/>
        <v>внебюджетные источники</v>
      </c>
      <c r="Y268" t="str">
        <f t="shared" si="72"/>
        <v/>
      </c>
      <c r="Z268" t="str">
        <f t="shared" si="73"/>
        <v/>
      </c>
      <c r="AA268">
        <f t="shared" si="74"/>
        <v>0</v>
      </c>
      <c r="AB268">
        <f t="shared" si="75"/>
        <v>0</v>
      </c>
      <c r="AC268">
        <f t="shared" si="79"/>
        <v>0</v>
      </c>
      <c r="AD268">
        <f t="shared" si="78"/>
        <v>0</v>
      </c>
      <c r="AF268">
        <f t="shared" si="76"/>
        <v>29794.400000000001</v>
      </c>
    </row>
    <row r="269" spans="1:32" ht="30.75" thickBot="1" x14ac:dyDescent="0.3">
      <c r="A269" s="167" t="s">
        <v>787</v>
      </c>
      <c r="B269" s="176" t="s">
        <v>790</v>
      </c>
      <c r="C269" s="33"/>
      <c r="F269" s="32" t="s">
        <v>40</v>
      </c>
      <c r="G269" s="32" t="s">
        <v>40</v>
      </c>
      <c r="H269" s="32" t="s">
        <v>40</v>
      </c>
      <c r="I269" s="32" t="s">
        <v>40</v>
      </c>
      <c r="K269" s="41" t="s">
        <v>1</v>
      </c>
      <c r="M269" s="32"/>
      <c r="N269" s="32">
        <v>122.8</v>
      </c>
      <c r="O269" s="32"/>
      <c r="P269" s="40">
        <f t="shared" si="66"/>
        <v>1</v>
      </c>
      <c r="Q269" s="15" t="str">
        <f t="shared" si="67"/>
        <v>Проведение неотложных аварийно-восстановительных работ на объектах жилищного фонда</v>
      </c>
      <c r="R269" s="15" t="str">
        <f ca="1">IF(Q269="","",OFFSET('Все источники_ППГ'!B282,S269,0))</f>
        <v>Проведение неотложных аварийно-восстановительных работ на объектах жилищного фонда</v>
      </c>
      <c r="S269">
        <f t="shared" si="68"/>
        <v>53</v>
      </c>
      <c r="T269" t="str">
        <f t="shared" ca="1" si="69"/>
        <v/>
      </c>
      <c r="U269" s="15" t="str">
        <f>IF(Y269="","",VLOOKUP(Y269,Роспись!$E$8:$G$2000,3,FALSE))</f>
        <v/>
      </c>
      <c r="W269">
        <f t="shared" si="70"/>
        <v>0</v>
      </c>
      <c r="X269" t="str">
        <f t="shared" si="71"/>
        <v>всего</v>
      </c>
      <c r="Y269" t="str">
        <f t="shared" si="72"/>
        <v/>
      </c>
      <c r="Z269" t="str">
        <f t="shared" si="73"/>
        <v/>
      </c>
      <c r="AA269">
        <f t="shared" si="74"/>
        <v>0</v>
      </c>
      <c r="AB269">
        <f t="shared" si="75"/>
        <v>122.8</v>
      </c>
      <c r="AC269">
        <f t="shared" si="79"/>
        <v>122.8</v>
      </c>
      <c r="AD269">
        <f t="shared" si="78"/>
        <v>122.8</v>
      </c>
      <c r="AE269">
        <f>122781.03/1000</f>
        <v>122.78103</v>
      </c>
      <c r="AF269">
        <f t="shared" si="76"/>
        <v>0</v>
      </c>
    </row>
    <row r="270" spans="1:32" ht="15.75" thickBot="1" x14ac:dyDescent="0.3">
      <c r="A270" s="168"/>
      <c r="B270" s="177"/>
      <c r="C270" s="33"/>
      <c r="F270" s="32" t="s">
        <v>40</v>
      </c>
      <c r="G270" s="32" t="s">
        <v>40</v>
      </c>
      <c r="H270" s="32" t="s">
        <v>40</v>
      </c>
      <c r="I270" s="32" t="s">
        <v>40</v>
      </c>
      <c r="K270" s="41" t="s">
        <v>2</v>
      </c>
      <c r="M270" s="32"/>
      <c r="N270" s="32"/>
      <c r="O270" s="32"/>
      <c r="P270" s="40">
        <f t="shared" si="66"/>
        <v>2</v>
      </c>
      <c r="Q270" s="15" t="str">
        <f t="shared" si="67"/>
        <v/>
      </c>
      <c r="R270" s="15" t="str">
        <f ca="1">IF(Q270="","",OFFSET('Все источники_ППГ'!B283,S270,0))</f>
        <v/>
      </c>
      <c r="S270">
        <f t="shared" si="68"/>
        <v>53</v>
      </c>
      <c r="T270" t="str">
        <f t="shared" ca="1" si="69"/>
        <v/>
      </c>
      <c r="U270" s="15" t="str">
        <f>IF(Y270="","",VLOOKUP(Y270,Роспись!$E$8:$G$2000,3,FALSE))</f>
        <v/>
      </c>
      <c r="W270">
        <f t="shared" si="70"/>
        <v>2</v>
      </c>
      <c r="X270" t="str">
        <f t="shared" si="71"/>
        <v>федеральный бюджет</v>
      </c>
      <c r="Y270" t="str">
        <f t="shared" si="72"/>
        <v/>
      </c>
      <c r="Z270" t="str">
        <f t="shared" si="73"/>
        <v/>
      </c>
      <c r="AA270">
        <f t="shared" si="74"/>
        <v>0</v>
      </c>
      <c r="AB270">
        <f t="shared" si="75"/>
        <v>0</v>
      </c>
      <c r="AC270">
        <f t="shared" si="79"/>
        <v>0</v>
      </c>
      <c r="AD270">
        <f t="shared" si="78"/>
        <v>0</v>
      </c>
      <c r="AE270">
        <f t="shared" si="77"/>
        <v>0</v>
      </c>
      <c r="AF270">
        <f t="shared" si="76"/>
        <v>0</v>
      </c>
    </row>
    <row r="271" spans="1:32" ht="23.25" thickBot="1" x14ac:dyDescent="0.3">
      <c r="A271" s="168"/>
      <c r="B271" s="177"/>
      <c r="C271" s="33"/>
      <c r="F271" s="32">
        <v>832</v>
      </c>
      <c r="G271" s="32">
        <v>501</v>
      </c>
      <c r="H271" s="32" t="s">
        <v>789</v>
      </c>
      <c r="I271" s="32">
        <v>540</v>
      </c>
      <c r="K271" s="41" t="s">
        <v>307</v>
      </c>
      <c r="M271" s="32"/>
      <c r="N271" s="32">
        <v>122.8</v>
      </c>
      <c r="O271" s="32"/>
      <c r="P271" s="40">
        <f t="shared" si="66"/>
        <v>3</v>
      </c>
      <c r="Q271" s="15" t="str">
        <f t="shared" si="67"/>
        <v/>
      </c>
      <c r="R271" s="15" t="str">
        <f ca="1">IF(Q271="","",OFFSET('Все источники_ППГ'!B284,S271,0))</f>
        <v/>
      </c>
      <c r="S271">
        <f t="shared" si="68"/>
        <v>53</v>
      </c>
      <c r="T271" t="str">
        <f t="shared" ca="1" si="69"/>
        <v/>
      </c>
      <c r="U271" s="15" t="e">
        <f>IF(Y271="","",VLOOKUP(Y271,Роспись!$E$8:$G$2000,3,FALSE))</f>
        <v>#N/A</v>
      </c>
      <c r="W271">
        <f t="shared" si="70"/>
        <v>1</v>
      </c>
      <c r="X271" t="str">
        <f t="shared" si="71"/>
        <v>республиканский бюджет Чувашской Республики</v>
      </c>
      <c r="Y271" t="str">
        <f t="shared" si="72"/>
        <v>110320350</v>
      </c>
      <c r="Z271" t="str">
        <f t="shared" si="73"/>
        <v>A110320350</v>
      </c>
      <c r="AA271">
        <f t="shared" si="74"/>
        <v>0</v>
      </c>
      <c r="AB271">
        <f t="shared" si="75"/>
        <v>122.8</v>
      </c>
      <c r="AC271">
        <f t="shared" si="79"/>
        <v>122.8</v>
      </c>
      <c r="AD271">
        <f t="shared" si="78"/>
        <v>122.8</v>
      </c>
      <c r="AE271">
        <f>122781.03/1000</f>
        <v>122.78103</v>
      </c>
      <c r="AF271">
        <f t="shared" si="76"/>
        <v>0</v>
      </c>
    </row>
    <row r="272" spans="1:32" ht="15.75" thickBot="1" x14ac:dyDescent="0.3">
      <c r="A272" s="168"/>
      <c r="B272" s="177"/>
      <c r="C272" s="33"/>
      <c r="F272" s="32" t="s">
        <v>40</v>
      </c>
      <c r="G272" s="32" t="s">
        <v>40</v>
      </c>
      <c r="H272" s="32" t="s">
        <v>40</v>
      </c>
      <c r="I272" s="32" t="s">
        <v>40</v>
      </c>
      <c r="K272" s="41" t="s">
        <v>3</v>
      </c>
      <c r="M272" s="32"/>
      <c r="N272" s="32"/>
      <c r="O272" s="32"/>
      <c r="P272" s="40">
        <f t="shared" si="66"/>
        <v>4</v>
      </c>
      <c r="Q272" s="15" t="str">
        <f t="shared" si="67"/>
        <v/>
      </c>
      <c r="R272" s="15" t="str">
        <f ca="1">IF(Q272="","",OFFSET('Все источники_ППГ'!B285,S272,0))</f>
        <v/>
      </c>
      <c r="S272">
        <f t="shared" si="68"/>
        <v>53</v>
      </c>
      <c r="T272" t="str">
        <f t="shared" ca="1" si="69"/>
        <v/>
      </c>
      <c r="U272" s="15" t="str">
        <f>IF(Y272="","",VLOOKUP(Y272,Роспись!$E$8:$G$2000,3,FALSE))</f>
        <v/>
      </c>
      <c r="W272" t="str">
        <f t="shared" si="70"/>
        <v/>
      </c>
      <c r="X272" t="str">
        <f t="shared" si="71"/>
        <v>местные бюджеты</v>
      </c>
      <c r="Y272" t="str">
        <f t="shared" si="72"/>
        <v/>
      </c>
      <c r="Z272" t="str">
        <f t="shared" si="73"/>
        <v/>
      </c>
      <c r="AA272">
        <f t="shared" si="74"/>
        <v>0</v>
      </c>
      <c r="AB272">
        <f t="shared" si="75"/>
        <v>0</v>
      </c>
      <c r="AC272">
        <f t="shared" si="79"/>
        <v>0</v>
      </c>
      <c r="AD272">
        <f t="shared" si="78"/>
        <v>0</v>
      </c>
      <c r="AE272">
        <f t="shared" si="77"/>
        <v>0</v>
      </c>
      <c r="AF272">
        <f t="shared" si="76"/>
        <v>0</v>
      </c>
    </row>
    <row r="273" spans="1:32" ht="15.75" thickBot="1" x14ac:dyDescent="0.3">
      <c r="A273" s="169"/>
      <c r="B273" s="178"/>
      <c r="C273" s="33"/>
      <c r="F273" s="32" t="s">
        <v>40</v>
      </c>
      <c r="G273" s="32" t="s">
        <v>40</v>
      </c>
      <c r="H273" s="32" t="s">
        <v>40</v>
      </c>
      <c r="I273" s="32" t="s">
        <v>40</v>
      </c>
      <c r="K273" s="41" t="s">
        <v>6</v>
      </c>
      <c r="M273" s="32"/>
      <c r="N273" s="32"/>
      <c r="O273" s="32"/>
      <c r="P273" s="40">
        <f t="shared" ref="P273:P288" si="80">IF(B273="",P272+1,1)</f>
        <v>5</v>
      </c>
      <c r="Q273" s="15" t="str">
        <f t="shared" ref="Q273:Q288" si="81">IF(B273="","",B273)</f>
        <v/>
      </c>
      <c r="R273" s="15" t="str">
        <f ca="1">IF(Q273="","",OFFSET('Все источники_ППГ'!B286,S273,0))</f>
        <v/>
      </c>
      <c r="S273">
        <f t="shared" ref="S273:S288" si="82">IF(Q273="",S272,S272+1)</f>
        <v>53</v>
      </c>
      <c r="T273" t="str">
        <f t="shared" ref="T273:T288" ca="1" si="83">IF(Q273=R273,"",1)</f>
        <v/>
      </c>
      <c r="U273" s="15" t="str">
        <f>IF(Y273="","",VLOOKUP(Y273,Роспись!$E$8:$G$2000,3,FALSE))</f>
        <v/>
      </c>
      <c r="W273" t="str">
        <f t="shared" ref="W273:W288" si="84">IF(ISERROR(SEARCH("федерал",X273,1)),IF(ISERROR(SEARCH("республ",X273,1)),IF(ISERROR(SEARCH("всег",X273,1)),"",0),1),2)</f>
        <v/>
      </c>
      <c r="X273" t="str">
        <f t="shared" ref="X273:X288" si="85">K273</f>
        <v>внебюджетные источники</v>
      </c>
      <c r="Y273" t="str">
        <f t="shared" ref="Y273:Y288" si="86">IF(Z273="","",MID(Z273,2,666))</f>
        <v/>
      </c>
      <c r="Z273" t="str">
        <f t="shared" ref="Z273:Z288" si="87">IF(LEN(H273)&lt;3,"",H273)</f>
        <v/>
      </c>
      <c r="AA273">
        <f t="shared" ref="AA273:AA288" si="88">M273</f>
        <v>0</v>
      </c>
      <c r="AB273">
        <f t="shared" ref="AB273:AB288" si="89">N273</f>
        <v>0</v>
      </c>
      <c r="AC273">
        <f t="shared" si="79"/>
        <v>0</v>
      </c>
      <c r="AD273">
        <f t="shared" si="78"/>
        <v>0</v>
      </c>
      <c r="AF273">
        <f t="shared" ref="AF273:AF288" si="90">O273</f>
        <v>0</v>
      </c>
    </row>
    <row r="274" spans="1:32" ht="30.75" thickBot="1" x14ac:dyDescent="0.3">
      <c r="A274" s="167" t="s">
        <v>290</v>
      </c>
      <c r="B274" s="176" t="s">
        <v>366</v>
      </c>
      <c r="C274" s="33"/>
      <c r="F274" s="32" t="s">
        <v>40</v>
      </c>
      <c r="G274" s="32" t="s">
        <v>40</v>
      </c>
      <c r="H274" s="32" t="s">
        <v>40</v>
      </c>
      <c r="I274" s="32" t="s">
        <v>40</v>
      </c>
      <c r="K274" s="41" t="s">
        <v>1</v>
      </c>
      <c r="M274" s="32">
        <v>30000</v>
      </c>
      <c r="N274" s="32">
        <v>86300</v>
      </c>
      <c r="O274" s="32"/>
      <c r="P274" s="40">
        <f t="shared" si="80"/>
        <v>1</v>
      </c>
      <c r="Q274" s="15" t="str">
        <f t="shared" si="81"/>
        <v>Создание, развитие и обеспечение функционирования системы автоматического сбора данных</v>
      </c>
      <c r="R274" s="15" t="str">
        <f ca="1">IF(Q274="","",OFFSET('Все источники_ППГ'!B287,S274,0))</f>
        <v>Создание, развитие и обеспечение функционирования системы автоматического сбора данных</v>
      </c>
      <c r="S274">
        <f t="shared" si="82"/>
        <v>54</v>
      </c>
      <c r="T274" t="str">
        <f t="shared" ca="1" si="83"/>
        <v/>
      </c>
      <c r="U274" s="15" t="str">
        <f>IF(Y274="","",VLOOKUP(Y274,Роспись!$E$8:$G$2000,3,FALSE))</f>
        <v/>
      </c>
      <c r="W274">
        <f t="shared" si="84"/>
        <v>0</v>
      </c>
      <c r="X274" t="str">
        <f t="shared" si="85"/>
        <v>всего</v>
      </c>
      <c r="Y274" t="str">
        <f t="shared" si="86"/>
        <v/>
      </c>
      <c r="Z274" t="str">
        <f t="shared" si="87"/>
        <v/>
      </c>
      <c r="AA274">
        <f t="shared" si="88"/>
        <v>30000</v>
      </c>
      <c r="AB274">
        <f t="shared" si="89"/>
        <v>86300</v>
      </c>
      <c r="AC274">
        <f t="shared" si="79"/>
        <v>86300</v>
      </c>
      <c r="AD274">
        <f t="shared" si="78"/>
        <v>86300</v>
      </c>
      <c r="AF274">
        <f t="shared" si="90"/>
        <v>0</v>
      </c>
    </row>
    <row r="275" spans="1:32" ht="15.75" thickBot="1" x14ac:dyDescent="0.3">
      <c r="A275" s="168"/>
      <c r="B275" s="177"/>
      <c r="C275" s="33"/>
      <c r="F275" s="32" t="s">
        <v>40</v>
      </c>
      <c r="G275" s="32" t="s">
        <v>40</v>
      </c>
      <c r="H275" s="32" t="s">
        <v>40</v>
      </c>
      <c r="I275" s="32" t="s">
        <v>40</v>
      </c>
      <c r="K275" s="41" t="s">
        <v>2</v>
      </c>
      <c r="M275" s="32"/>
      <c r="N275" s="32"/>
      <c r="O275" s="32"/>
      <c r="P275" s="40">
        <f t="shared" si="80"/>
        <v>2</v>
      </c>
      <c r="Q275" s="15" t="str">
        <f t="shared" si="81"/>
        <v/>
      </c>
      <c r="R275" s="15" t="str">
        <f ca="1">IF(Q275="","",OFFSET('Все источники_ППГ'!B288,S275,0))</f>
        <v/>
      </c>
      <c r="S275">
        <f t="shared" si="82"/>
        <v>54</v>
      </c>
      <c r="T275" t="str">
        <f t="shared" ca="1" si="83"/>
        <v/>
      </c>
      <c r="U275" s="15" t="str">
        <f>IF(Y275="","",VLOOKUP(Y275,Роспись!$E$8:$G$2000,3,FALSE))</f>
        <v/>
      </c>
      <c r="W275">
        <f t="shared" si="84"/>
        <v>2</v>
      </c>
      <c r="X275" t="str">
        <f t="shared" si="85"/>
        <v>федеральный бюджет</v>
      </c>
      <c r="Y275" t="str">
        <f t="shared" si="86"/>
        <v/>
      </c>
      <c r="Z275" t="str">
        <f t="shared" si="87"/>
        <v/>
      </c>
      <c r="AA275">
        <f t="shared" si="88"/>
        <v>0</v>
      </c>
      <c r="AB275">
        <f t="shared" si="89"/>
        <v>0</v>
      </c>
      <c r="AC275">
        <f t="shared" si="79"/>
        <v>0</v>
      </c>
      <c r="AD275">
        <f t="shared" si="78"/>
        <v>0</v>
      </c>
      <c r="AF275">
        <f t="shared" si="90"/>
        <v>0</v>
      </c>
    </row>
    <row r="276" spans="1:32" ht="23.25" thickBot="1" x14ac:dyDescent="0.3">
      <c r="A276" s="168"/>
      <c r="B276" s="177"/>
      <c r="C276" s="33"/>
      <c r="F276" s="32">
        <v>832</v>
      </c>
      <c r="G276" s="32">
        <v>502</v>
      </c>
      <c r="H276" s="32" t="s">
        <v>367</v>
      </c>
      <c r="I276" s="32" t="s">
        <v>40</v>
      </c>
      <c r="K276" s="41" t="s">
        <v>307</v>
      </c>
      <c r="M276" s="32">
        <v>30000</v>
      </c>
      <c r="N276" s="32">
        <v>86300</v>
      </c>
      <c r="O276" s="32"/>
      <c r="P276" s="40">
        <f t="shared" si="80"/>
        <v>3</v>
      </c>
      <c r="Q276" s="15" t="str">
        <f t="shared" si="81"/>
        <v/>
      </c>
      <c r="R276" s="15" t="str">
        <f ca="1">IF(Q276="","",OFFSET('Все источники_ППГ'!B289,S276,0))</f>
        <v/>
      </c>
      <c r="S276">
        <f t="shared" si="82"/>
        <v>54</v>
      </c>
      <c r="T276" t="str">
        <f t="shared" ca="1" si="83"/>
        <v/>
      </c>
      <c r="U276" s="15" t="e">
        <f>IF(Y276="","",VLOOKUP(Y276,Роспись!$E$8:$G$2000,3,FALSE))</f>
        <v>#N/A</v>
      </c>
      <c r="W276">
        <f t="shared" si="84"/>
        <v>1</v>
      </c>
      <c r="X276" t="str">
        <f t="shared" si="85"/>
        <v>республиканский бюджет Чувашской Республики</v>
      </c>
      <c r="Y276" t="str">
        <f t="shared" si="86"/>
        <v>110400000</v>
      </c>
      <c r="Z276" t="str">
        <f t="shared" si="87"/>
        <v>A110400000</v>
      </c>
      <c r="AA276">
        <f t="shared" si="88"/>
        <v>30000</v>
      </c>
      <c r="AB276">
        <f t="shared" si="89"/>
        <v>86300</v>
      </c>
      <c r="AC276">
        <f t="shared" si="79"/>
        <v>86300</v>
      </c>
      <c r="AD276">
        <f t="shared" si="78"/>
        <v>86300</v>
      </c>
      <c r="AF276">
        <f t="shared" si="90"/>
        <v>0</v>
      </c>
    </row>
    <row r="277" spans="1:32" ht="15.75" thickBot="1" x14ac:dyDescent="0.3">
      <c r="A277" s="168"/>
      <c r="B277" s="177"/>
      <c r="C277" s="33"/>
      <c r="F277" s="32" t="s">
        <v>40</v>
      </c>
      <c r="G277" s="32" t="s">
        <v>40</v>
      </c>
      <c r="H277" s="32" t="s">
        <v>40</v>
      </c>
      <c r="I277" s="32" t="s">
        <v>40</v>
      </c>
      <c r="K277" s="41" t="s">
        <v>3</v>
      </c>
      <c r="M277" s="32"/>
      <c r="N277" s="32"/>
      <c r="O277" s="32"/>
      <c r="P277" s="40">
        <f t="shared" si="80"/>
        <v>4</v>
      </c>
      <c r="Q277" s="15" t="str">
        <f t="shared" si="81"/>
        <v/>
      </c>
      <c r="R277" s="15" t="str">
        <f ca="1">IF(Q277="","",OFFSET('Все источники_ППГ'!B290,S277,0))</f>
        <v/>
      </c>
      <c r="S277">
        <f t="shared" si="82"/>
        <v>54</v>
      </c>
      <c r="T277" t="str">
        <f t="shared" ca="1" si="83"/>
        <v/>
      </c>
      <c r="U277" s="15" t="str">
        <f>IF(Y277="","",VLOOKUP(Y277,Роспись!$E$8:$G$2000,3,FALSE))</f>
        <v/>
      </c>
      <c r="W277" t="str">
        <f t="shared" si="84"/>
        <v/>
      </c>
      <c r="X277" t="str">
        <f t="shared" si="85"/>
        <v>местные бюджеты</v>
      </c>
      <c r="Y277" t="str">
        <f t="shared" si="86"/>
        <v/>
      </c>
      <c r="Z277" t="str">
        <f t="shared" si="87"/>
        <v/>
      </c>
      <c r="AA277">
        <f t="shared" si="88"/>
        <v>0</v>
      </c>
      <c r="AB277">
        <f t="shared" si="89"/>
        <v>0</v>
      </c>
      <c r="AC277">
        <f t="shared" si="79"/>
        <v>0</v>
      </c>
      <c r="AD277">
        <f t="shared" si="78"/>
        <v>0</v>
      </c>
      <c r="AF277">
        <f t="shared" si="90"/>
        <v>0</v>
      </c>
    </row>
    <row r="278" spans="1:32" ht="15.75" thickBot="1" x14ac:dyDescent="0.3">
      <c r="A278" s="169"/>
      <c r="B278" s="178"/>
      <c r="C278" s="33"/>
      <c r="F278" s="32" t="s">
        <v>40</v>
      </c>
      <c r="G278" s="32" t="s">
        <v>40</v>
      </c>
      <c r="H278" s="32" t="s">
        <v>40</v>
      </c>
      <c r="I278" s="32" t="s">
        <v>40</v>
      </c>
      <c r="K278" s="41" t="s">
        <v>6</v>
      </c>
      <c r="M278" s="32"/>
      <c r="N278" s="32"/>
      <c r="O278" s="32"/>
      <c r="P278" s="40">
        <f t="shared" si="80"/>
        <v>5</v>
      </c>
      <c r="Q278" s="15" t="str">
        <f t="shared" si="81"/>
        <v/>
      </c>
      <c r="R278" s="15" t="str">
        <f ca="1">IF(Q278="","",OFFSET('Все источники_ППГ'!B291,S278,0))</f>
        <v/>
      </c>
      <c r="S278">
        <f t="shared" si="82"/>
        <v>54</v>
      </c>
      <c r="T278" t="str">
        <f t="shared" ca="1" si="83"/>
        <v/>
      </c>
      <c r="U278" s="15" t="str">
        <f>IF(Y278="","",VLOOKUP(Y278,Роспись!$E$8:$G$2000,3,FALSE))</f>
        <v/>
      </c>
      <c r="W278" t="str">
        <f t="shared" si="84"/>
        <v/>
      </c>
      <c r="X278" t="str">
        <f t="shared" si="85"/>
        <v>внебюджетные источники</v>
      </c>
      <c r="Y278" t="str">
        <f t="shared" si="86"/>
        <v/>
      </c>
      <c r="Z278" t="str">
        <f t="shared" si="87"/>
        <v/>
      </c>
      <c r="AA278">
        <f t="shared" si="88"/>
        <v>0</v>
      </c>
      <c r="AB278">
        <f t="shared" si="89"/>
        <v>0</v>
      </c>
      <c r="AC278">
        <f t="shared" si="79"/>
        <v>0</v>
      </c>
      <c r="AD278">
        <f>AC278</f>
        <v>0</v>
      </c>
      <c r="AF278">
        <f t="shared" si="90"/>
        <v>0</v>
      </c>
    </row>
    <row r="279" spans="1:32" ht="45.75" thickBot="1" x14ac:dyDescent="0.3">
      <c r="A279" s="167" t="s">
        <v>369</v>
      </c>
      <c r="B279" s="176" t="s">
        <v>370</v>
      </c>
      <c r="C279" s="33"/>
      <c r="F279" s="32" t="s">
        <v>40</v>
      </c>
      <c r="G279" s="32" t="s">
        <v>40</v>
      </c>
      <c r="H279" s="32" t="s">
        <v>40</v>
      </c>
      <c r="I279" s="32" t="s">
        <v>40</v>
      </c>
      <c r="K279" s="41" t="s">
        <v>1</v>
      </c>
      <c r="M279" s="32">
        <v>30000</v>
      </c>
      <c r="N279" s="32">
        <v>20000</v>
      </c>
      <c r="O279" s="32"/>
      <c r="P279" s="40">
        <f t="shared" si="80"/>
        <v>1</v>
      </c>
      <c r="Q279" s="15" t="str">
        <f t="shared" si="81"/>
        <v>Создание, развитие и обеспечение функционирования информационной системы «Диспетчерская служба теплоснабжения Чувашской Республики»</v>
      </c>
      <c r="R279" s="15" t="str">
        <f ca="1">IF(Q279="","",OFFSET('Все источники_ППГ'!B292,S279,0))</f>
        <v>Создание, развитие и обеспечение функционирования информационной системы "Диспетчерская служба теплоснабжения Чувашской Республики"</v>
      </c>
      <c r="S279">
        <v>56</v>
      </c>
      <c r="T279">
        <f t="shared" ca="1" si="83"/>
        <v>1</v>
      </c>
      <c r="U279" s="15" t="str">
        <f>IF(Y279="","",VLOOKUP(Y279,Роспись!$E$8:$G$2000,3,FALSE))</f>
        <v/>
      </c>
      <c r="W279">
        <f t="shared" si="84"/>
        <v>0</v>
      </c>
      <c r="X279" t="str">
        <f t="shared" si="85"/>
        <v>всего</v>
      </c>
      <c r="Y279" t="str">
        <f t="shared" si="86"/>
        <v/>
      </c>
      <c r="Z279" t="str">
        <f t="shared" si="87"/>
        <v/>
      </c>
      <c r="AA279">
        <f t="shared" si="88"/>
        <v>30000</v>
      </c>
      <c r="AB279">
        <f t="shared" si="89"/>
        <v>20000</v>
      </c>
      <c r="AC279">
        <f t="shared" si="79"/>
        <v>20000</v>
      </c>
      <c r="AD279">
        <f>IF(W279=0,SUM(AD280:AD283),IF(Y279="",0,VLOOKUP(Y279,Роспись!$E$9:$R$2000,IF(W279=2,13,14),FALSE)/1000))</f>
        <v>20000</v>
      </c>
      <c r="AE279">
        <f>19921923.84/1000</f>
        <v>19921.923839999999</v>
      </c>
      <c r="AF279">
        <f t="shared" si="90"/>
        <v>0</v>
      </c>
    </row>
    <row r="280" spans="1:32" ht="15.75" thickBot="1" x14ac:dyDescent="0.3">
      <c r="A280" s="168"/>
      <c r="B280" s="177"/>
      <c r="C280" s="33"/>
      <c r="F280" s="32" t="s">
        <v>40</v>
      </c>
      <c r="G280" s="32" t="s">
        <v>40</v>
      </c>
      <c r="H280" s="32" t="s">
        <v>40</v>
      </c>
      <c r="I280" s="32" t="s">
        <v>40</v>
      </c>
      <c r="K280" s="41" t="s">
        <v>2</v>
      </c>
      <c r="M280" s="32"/>
      <c r="N280" s="32"/>
      <c r="O280" s="32"/>
      <c r="P280" s="40">
        <f t="shared" si="80"/>
        <v>2</v>
      </c>
      <c r="Q280" s="15" t="str">
        <f t="shared" si="81"/>
        <v/>
      </c>
      <c r="R280" s="15" t="str">
        <f ca="1">IF(Q280="","",OFFSET('Все источники_ППГ'!B293,S280,0))</f>
        <v/>
      </c>
      <c r="S280">
        <f t="shared" si="82"/>
        <v>56</v>
      </c>
      <c r="T280" t="str">
        <f t="shared" ca="1" si="83"/>
        <v/>
      </c>
      <c r="U280" s="15" t="str">
        <f>IF(Y280="","",VLOOKUP(Y280,Роспись!$E$8:$G$2000,3,FALSE))</f>
        <v/>
      </c>
      <c r="W280">
        <f t="shared" si="84"/>
        <v>2</v>
      </c>
      <c r="X280" t="str">
        <f t="shared" si="85"/>
        <v>федеральный бюджет</v>
      </c>
      <c r="Y280" t="str">
        <f t="shared" si="86"/>
        <v/>
      </c>
      <c r="Z280" t="str">
        <f t="shared" si="87"/>
        <v/>
      </c>
      <c r="AA280">
        <f t="shared" si="88"/>
        <v>0</v>
      </c>
      <c r="AB280">
        <f t="shared" si="89"/>
        <v>0</v>
      </c>
      <c r="AC280">
        <f t="shared" si="79"/>
        <v>0</v>
      </c>
      <c r="AD280">
        <f>IF(W280=0,SUM(AD281:AD284),IF(Y280="",0,VLOOKUP(Y280,Роспись!$E$9:$R$2000,IF(W280=2,13,14),FALSE)/1000))</f>
        <v>0</v>
      </c>
      <c r="AE280">
        <f t="shared" ref="AE280:AE288" si="91">AD280</f>
        <v>0</v>
      </c>
      <c r="AF280">
        <f t="shared" si="90"/>
        <v>0</v>
      </c>
    </row>
    <row r="281" spans="1:32" ht="23.25" thickBot="1" x14ac:dyDescent="0.3">
      <c r="A281" s="168"/>
      <c r="B281" s="177"/>
      <c r="C281" s="33"/>
      <c r="F281" s="32">
        <v>832</v>
      </c>
      <c r="G281" s="32">
        <v>502</v>
      </c>
      <c r="H281" s="32" t="s">
        <v>371</v>
      </c>
      <c r="I281" s="32">
        <v>812</v>
      </c>
      <c r="K281" s="41" t="s">
        <v>307</v>
      </c>
      <c r="M281" s="32">
        <v>30000</v>
      </c>
      <c r="N281" s="32">
        <v>20000</v>
      </c>
      <c r="O281" s="32"/>
      <c r="P281" s="40">
        <f t="shared" si="80"/>
        <v>3</v>
      </c>
      <c r="Q281" s="15" t="str">
        <f t="shared" si="81"/>
        <v/>
      </c>
      <c r="R281" s="15" t="str">
        <f ca="1">IF(Q281="","",OFFSET('Все источники_ППГ'!B294,S281,0))</f>
        <v/>
      </c>
      <c r="S281">
        <f t="shared" si="82"/>
        <v>56</v>
      </c>
      <c r="T281" t="str">
        <f t="shared" ca="1" si="83"/>
        <v/>
      </c>
      <c r="U281" s="15" t="e">
        <f>IF(Y281="","",VLOOKUP(Y281,Роспись!$E$8:$G$2000,3,FALSE))</f>
        <v>#N/A</v>
      </c>
      <c r="W281">
        <f t="shared" si="84"/>
        <v>1</v>
      </c>
      <c r="X281" t="str">
        <f t="shared" si="85"/>
        <v>республиканский бюджет Чувашской Республики</v>
      </c>
      <c r="Y281" t="str">
        <f t="shared" si="86"/>
        <v>110402680</v>
      </c>
      <c r="Z281" t="str">
        <f t="shared" si="87"/>
        <v>A110402680</v>
      </c>
      <c r="AA281">
        <f t="shared" si="88"/>
        <v>30000</v>
      </c>
      <c r="AB281">
        <f t="shared" si="89"/>
        <v>20000</v>
      </c>
      <c r="AC281">
        <f t="shared" si="79"/>
        <v>20000</v>
      </c>
      <c r="AD281">
        <f t="shared" si="79"/>
        <v>20000</v>
      </c>
      <c r="AE281">
        <f>19921923.84/1000</f>
        <v>19921.923839999999</v>
      </c>
      <c r="AF281">
        <f t="shared" si="90"/>
        <v>0</v>
      </c>
    </row>
    <row r="282" spans="1:32" ht="15.75" thickBot="1" x14ac:dyDescent="0.3">
      <c r="A282" s="168"/>
      <c r="B282" s="177"/>
      <c r="C282" s="33"/>
      <c r="F282" s="32" t="s">
        <v>40</v>
      </c>
      <c r="G282" s="32" t="s">
        <v>40</v>
      </c>
      <c r="H282" s="32" t="s">
        <v>40</v>
      </c>
      <c r="I282" s="32" t="s">
        <v>40</v>
      </c>
      <c r="K282" s="41" t="s">
        <v>3</v>
      </c>
      <c r="M282" s="32"/>
      <c r="N282" s="32"/>
      <c r="O282" s="32"/>
      <c r="P282" s="40">
        <f t="shared" si="80"/>
        <v>4</v>
      </c>
      <c r="Q282" s="15" t="str">
        <f t="shared" si="81"/>
        <v/>
      </c>
      <c r="R282" s="15" t="str">
        <f ca="1">IF(Q282="","",OFFSET('Все источники_ППГ'!B295,S282,0))</f>
        <v/>
      </c>
      <c r="S282">
        <f t="shared" si="82"/>
        <v>56</v>
      </c>
      <c r="T282" t="str">
        <f t="shared" ca="1" si="83"/>
        <v/>
      </c>
      <c r="U282" s="15" t="str">
        <f>IF(Y282="","",VLOOKUP(Y282,Роспись!$E$8:$G$2000,3,FALSE))</f>
        <v/>
      </c>
      <c r="W282" t="str">
        <f t="shared" si="84"/>
        <v/>
      </c>
      <c r="X282" t="str">
        <f t="shared" si="85"/>
        <v>местные бюджеты</v>
      </c>
      <c r="Y282" t="str">
        <f t="shared" si="86"/>
        <v/>
      </c>
      <c r="Z282" t="str">
        <f t="shared" si="87"/>
        <v/>
      </c>
      <c r="AA282">
        <f t="shared" si="88"/>
        <v>0</v>
      </c>
      <c r="AB282">
        <f t="shared" si="89"/>
        <v>0</v>
      </c>
      <c r="AC282">
        <f t="shared" si="79"/>
        <v>0</v>
      </c>
      <c r="AD282">
        <f>IF(W282=0,SUM(AD283:AD286),IF(Y282="",0,VLOOKUP(Y282,Роспись!$E$9:$R$2000,IF(W282=2,13,14),FALSE)/1000))</f>
        <v>0</v>
      </c>
      <c r="AE282">
        <f t="shared" si="91"/>
        <v>0</v>
      </c>
      <c r="AF282">
        <f t="shared" si="90"/>
        <v>0</v>
      </c>
    </row>
    <row r="283" spans="1:32" ht="15.75" thickBot="1" x14ac:dyDescent="0.3">
      <c r="A283" s="169"/>
      <c r="B283" s="178"/>
      <c r="C283" s="33"/>
      <c r="F283" s="32" t="s">
        <v>40</v>
      </c>
      <c r="G283" s="32" t="s">
        <v>40</v>
      </c>
      <c r="H283" s="32" t="s">
        <v>40</v>
      </c>
      <c r="I283" s="32" t="s">
        <v>40</v>
      </c>
      <c r="K283" s="41" t="s">
        <v>6</v>
      </c>
      <c r="M283" s="32"/>
      <c r="N283" s="32"/>
      <c r="O283" s="32"/>
      <c r="P283" s="40">
        <f t="shared" si="80"/>
        <v>5</v>
      </c>
      <c r="Q283" s="15" t="str">
        <f t="shared" si="81"/>
        <v/>
      </c>
      <c r="R283" s="15" t="str">
        <f ca="1">IF(Q283="","",OFFSET('Все источники_ППГ'!B296,S283,0))</f>
        <v/>
      </c>
      <c r="S283">
        <f t="shared" si="82"/>
        <v>56</v>
      </c>
      <c r="T283" t="str">
        <f t="shared" ca="1" si="83"/>
        <v/>
      </c>
      <c r="U283" s="15" t="str">
        <f>IF(Y283="","",VLOOKUP(Y283,Роспись!$E$8:$G$2000,3,FALSE))</f>
        <v/>
      </c>
      <c r="W283" t="str">
        <f t="shared" si="84"/>
        <v/>
      </c>
      <c r="X283" t="str">
        <f t="shared" si="85"/>
        <v>внебюджетные источники</v>
      </c>
      <c r="Y283" t="str">
        <f t="shared" si="86"/>
        <v/>
      </c>
      <c r="Z283" t="str">
        <f t="shared" si="87"/>
        <v/>
      </c>
      <c r="AA283">
        <f t="shared" si="88"/>
        <v>0</v>
      </c>
      <c r="AB283">
        <f t="shared" si="89"/>
        <v>0</v>
      </c>
      <c r="AC283">
        <f t="shared" si="79"/>
        <v>0</v>
      </c>
      <c r="AD283">
        <f>IF(W283=0,SUM(AD284:AD287),IF(Y283="",0,VLOOKUP(Y283,Роспись!$E$9:$R$2000,IF(W283=2,13,14),FALSE)/1000))</f>
        <v>0</v>
      </c>
      <c r="AE283">
        <f t="shared" si="91"/>
        <v>0</v>
      </c>
      <c r="AF283">
        <f t="shared" si="90"/>
        <v>0</v>
      </c>
    </row>
    <row r="284" spans="1:32" ht="45.75" thickBot="1" x14ac:dyDescent="0.3">
      <c r="A284" s="167" t="s">
        <v>872</v>
      </c>
      <c r="B284" s="176" t="s">
        <v>873</v>
      </c>
      <c r="C284" s="33"/>
      <c r="F284" s="32" t="s">
        <v>40</v>
      </c>
      <c r="G284" s="32" t="s">
        <v>40</v>
      </c>
      <c r="H284" s="32" t="s">
        <v>40</v>
      </c>
      <c r="I284" s="32" t="s">
        <v>40</v>
      </c>
      <c r="K284" s="41" t="s">
        <v>1</v>
      </c>
      <c r="M284" s="32"/>
      <c r="N284" s="32">
        <v>66300</v>
      </c>
      <c r="O284" s="32"/>
      <c r="P284" s="40">
        <f t="shared" si="80"/>
        <v>1</v>
      </c>
      <c r="Q284" s="15" t="str">
        <f t="shared" si="81"/>
        <v>Оснащение приборами учета и контроля объектов теплоснабжения диспетчерской службы теплоснабжения Чувашской Республики</v>
      </c>
      <c r="R284" s="15" t="str">
        <f ca="1">IF(Q284="","",OFFSET('Все источники_ППГ'!B297,S284,0))</f>
        <v>Оснащение приборами учета и контроля объектов теплоснабжения диспетчерской службы теплоснабжения Чувашской республики</v>
      </c>
      <c r="S284">
        <f t="shared" si="82"/>
        <v>57</v>
      </c>
      <c r="T284" t="str">
        <f t="shared" ca="1" si="83"/>
        <v/>
      </c>
      <c r="U284" s="15" t="str">
        <f>IF(Y284="","",VLOOKUP(Y284,Роспись!$E$8:$G$2000,3,FALSE))</f>
        <v/>
      </c>
      <c r="W284">
        <f t="shared" si="84"/>
        <v>0</v>
      </c>
      <c r="X284" t="str">
        <f t="shared" si="85"/>
        <v>всего</v>
      </c>
      <c r="Y284" t="str">
        <f t="shared" si="86"/>
        <v/>
      </c>
      <c r="Z284" t="str">
        <f t="shared" si="87"/>
        <v/>
      </c>
      <c r="AA284">
        <f t="shared" si="88"/>
        <v>0</v>
      </c>
      <c r="AB284">
        <f t="shared" si="89"/>
        <v>66300</v>
      </c>
      <c r="AC284">
        <f t="shared" si="79"/>
        <v>66300</v>
      </c>
      <c r="AD284">
        <f t="shared" si="79"/>
        <v>66300</v>
      </c>
      <c r="AE284">
        <f t="shared" si="91"/>
        <v>66300</v>
      </c>
      <c r="AF284">
        <f t="shared" si="90"/>
        <v>0</v>
      </c>
    </row>
    <row r="285" spans="1:32" ht="15.75" thickBot="1" x14ac:dyDescent="0.3">
      <c r="A285" s="168"/>
      <c r="B285" s="177"/>
      <c r="C285" s="33"/>
      <c r="F285" s="32" t="s">
        <v>40</v>
      </c>
      <c r="G285" s="32" t="s">
        <v>40</v>
      </c>
      <c r="H285" s="32" t="s">
        <v>40</v>
      </c>
      <c r="I285" s="32" t="s">
        <v>40</v>
      </c>
      <c r="K285" s="41" t="s">
        <v>2</v>
      </c>
      <c r="M285" s="32"/>
      <c r="N285" s="32"/>
      <c r="O285" s="32"/>
      <c r="P285" s="40">
        <f t="shared" si="80"/>
        <v>2</v>
      </c>
      <c r="Q285" s="15" t="str">
        <f t="shared" si="81"/>
        <v/>
      </c>
      <c r="R285" s="15" t="str">
        <f ca="1">IF(Q285="","",OFFSET('Все источники_ППГ'!B298,S285,0))</f>
        <v/>
      </c>
      <c r="S285">
        <f t="shared" si="82"/>
        <v>57</v>
      </c>
      <c r="T285" t="str">
        <f t="shared" ca="1" si="83"/>
        <v/>
      </c>
      <c r="U285" s="15" t="str">
        <f>IF(Y285="","",VLOOKUP(Y285,Роспись!$E$8:$G$2000,3,FALSE))</f>
        <v/>
      </c>
      <c r="W285">
        <f t="shared" si="84"/>
        <v>2</v>
      </c>
      <c r="X285" t="str">
        <f t="shared" si="85"/>
        <v>федеральный бюджет</v>
      </c>
      <c r="Y285" t="str">
        <f t="shared" si="86"/>
        <v/>
      </c>
      <c r="Z285" t="str">
        <f t="shared" si="87"/>
        <v/>
      </c>
      <c r="AA285">
        <f t="shared" si="88"/>
        <v>0</v>
      </c>
      <c r="AB285">
        <f t="shared" si="89"/>
        <v>0</v>
      </c>
      <c r="AC285">
        <f t="shared" si="79"/>
        <v>0</v>
      </c>
      <c r="AD285">
        <f>IF(W285=0,SUM(AD286:AD289),IF(Y285="",0,VLOOKUP(Y285,Роспись!$E$9:$R$2000,IF(W285=2,13,14),FALSE)/1000))</f>
        <v>0</v>
      </c>
      <c r="AE285">
        <f t="shared" si="91"/>
        <v>0</v>
      </c>
      <c r="AF285">
        <f t="shared" si="90"/>
        <v>0</v>
      </c>
    </row>
    <row r="286" spans="1:32" ht="23.25" thickBot="1" x14ac:dyDescent="0.3">
      <c r="A286" s="168"/>
      <c r="B286" s="177"/>
      <c r="C286" s="33"/>
      <c r="F286" s="32">
        <v>832</v>
      </c>
      <c r="G286" s="32">
        <v>502</v>
      </c>
      <c r="H286" s="32" t="s">
        <v>793</v>
      </c>
      <c r="I286" s="32">
        <v>810</v>
      </c>
      <c r="K286" s="41" t="s">
        <v>307</v>
      </c>
      <c r="M286" s="32"/>
      <c r="N286" s="32">
        <v>66300</v>
      </c>
      <c r="O286" s="32"/>
      <c r="P286" s="40">
        <f t="shared" si="80"/>
        <v>3</v>
      </c>
      <c r="Q286" s="15" t="str">
        <f t="shared" si="81"/>
        <v/>
      </c>
      <c r="R286" s="15" t="str">
        <f ca="1">IF(Q286="","",OFFSET('Все источники_ППГ'!B299,S286,0))</f>
        <v/>
      </c>
      <c r="S286">
        <f t="shared" si="82"/>
        <v>57</v>
      </c>
      <c r="T286" t="str">
        <f t="shared" ca="1" si="83"/>
        <v/>
      </c>
      <c r="U286" s="15" t="e">
        <f>IF(Y286="","",VLOOKUP(Y286,Роспись!$E$8:$G$2000,3,FALSE))</f>
        <v>#N/A</v>
      </c>
      <c r="W286">
        <f t="shared" si="84"/>
        <v>1</v>
      </c>
      <c r="X286" t="str">
        <f t="shared" si="85"/>
        <v>республиканский бюджет Чувашской Республики</v>
      </c>
      <c r="Y286" t="str">
        <f t="shared" si="86"/>
        <v>110422220</v>
      </c>
      <c r="Z286" t="str">
        <f t="shared" si="87"/>
        <v>A110422220</v>
      </c>
      <c r="AA286">
        <f t="shared" si="88"/>
        <v>0</v>
      </c>
      <c r="AB286">
        <f t="shared" si="89"/>
        <v>66300</v>
      </c>
      <c r="AC286">
        <f t="shared" si="79"/>
        <v>66300</v>
      </c>
      <c r="AD286">
        <f t="shared" si="79"/>
        <v>66300</v>
      </c>
      <c r="AE286">
        <f t="shared" si="91"/>
        <v>66300</v>
      </c>
      <c r="AF286">
        <f t="shared" si="90"/>
        <v>0</v>
      </c>
    </row>
    <row r="287" spans="1:32" ht="15.75" thickBot="1" x14ac:dyDescent="0.3">
      <c r="A287" s="168"/>
      <c r="B287" s="177"/>
      <c r="C287" s="33"/>
      <c r="F287" s="32" t="s">
        <v>40</v>
      </c>
      <c r="G287" s="32" t="s">
        <v>40</v>
      </c>
      <c r="H287" s="32" t="s">
        <v>40</v>
      </c>
      <c r="I287" s="32" t="s">
        <v>40</v>
      </c>
      <c r="K287" s="41" t="s">
        <v>3</v>
      </c>
      <c r="M287" s="32"/>
      <c r="N287" s="32"/>
      <c r="O287" s="32"/>
      <c r="P287" s="40">
        <f t="shared" si="80"/>
        <v>4</v>
      </c>
      <c r="Q287" s="15" t="str">
        <f t="shared" si="81"/>
        <v/>
      </c>
      <c r="R287" s="15" t="str">
        <f ca="1">IF(Q287="","",OFFSET('Все источники_ППГ'!B300,S287,0))</f>
        <v/>
      </c>
      <c r="S287">
        <f t="shared" si="82"/>
        <v>57</v>
      </c>
      <c r="T287" t="str">
        <f t="shared" ca="1" si="83"/>
        <v/>
      </c>
      <c r="U287" s="15" t="str">
        <f>IF(Y287="","",VLOOKUP(Y287,Роспись!$E$8:$G$2000,3,FALSE))</f>
        <v/>
      </c>
      <c r="W287" t="str">
        <f t="shared" si="84"/>
        <v/>
      </c>
      <c r="X287" t="str">
        <f t="shared" si="85"/>
        <v>местные бюджеты</v>
      </c>
      <c r="Y287" t="str">
        <f t="shared" si="86"/>
        <v/>
      </c>
      <c r="Z287" t="str">
        <f t="shared" si="87"/>
        <v/>
      </c>
      <c r="AA287">
        <f t="shared" si="88"/>
        <v>0</v>
      </c>
      <c r="AB287">
        <f t="shared" si="89"/>
        <v>0</v>
      </c>
      <c r="AC287">
        <f t="shared" si="79"/>
        <v>0</v>
      </c>
      <c r="AD287">
        <f>IF(W287=0,SUM(AD288:AD291),IF(Y287="",0,VLOOKUP(Y287,Роспись!$E$9:$R$2000,IF(W287=2,13,14),FALSE)/1000))</f>
        <v>0</v>
      </c>
      <c r="AE287">
        <f t="shared" si="91"/>
        <v>0</v>
      </c>
      <c r="AF287">
        <f t="shared" si="90"/>
        <v>0</v>
      </c>
    </row>
    <row r="288" spans="1:32" ht="15.75" thickBot="1" x14ac:dyDescent="0.3">
      <c r="A288" s="169"/>
      <c r="B288" s="178"/>
      <c r="C288" s="33"/>
      <c r="F288" s="32" t="s">
        <v>40</v>
      </c>
      <c r="G288" s="32" t="s">
        <v>40</v>
      </c>
      <c r="H288" s="32" t="s">
        <v>40</v>
      </c>
      <c r="I288" s="32" t="s">
        <v>40</v>
      </c>
      <c r="K288" s="41" t="s">
        <v>6</v>
      </c>
      <c r="M288" s="32"/>
      <c r="N288" s="32"/>
      <c r="O288" s="32"/>
      <c r="P288" s="40">
        <f t="shared" si="80"/>
        <v>5</v>
      </c>
      <c r="Q288" s="15" t="str">
        <f t="shared" si="81"/>
        <v/>
      </c>
      <c r="R288" s="15" t="str">
        <f ca="1">IF(Q288="","",OFFSET('Все источники_ППГ'!B301,S288,0))</f>
        <v/>
      </c>
      <c r="S288">
        <f t="shared" si="82"/>
        <v>57</v>
      </c>
      <c r="T288" t="str">
        <f t="shared" ca="1" si="83"/>
        <v/>
      </c>
      <c r="U288" s="15" t="str">
        <f>IF(Y288="","",VLOOKUP(Y288,Роспись!$E$8:$G$2000,3,FALSE))</f>
        <v/>
      </c>
      <c r="W288" t="str">
        <f t="shared" si="84"/>
        <v/>
      </c>
      <c r="X288" t="str">
        <f t="shared" si="85"/>
        <v>внебюджетные источники</v>
      </c>
      <c r="Y288" t="str">
        <f t="shared" si="86"/>
        <v/>
      </c>
      <c r="Z288" t="str">
        <f t="shared" si="87"/>
        <v/>
      </c>
      <c r="AA288">
        <f t="shared" si="88"/>
        <v>0</v>
      </c>
      <c r="AB288">
        <f t="shared" si="89"/>
        <v>0</v>
      </c>
      <c r="AC288">
        <f t="shared" si="79"/>
        <v>0</v>
      </c>
      <c r="AD288">
        <f>IF(W288=0,SUM(AD289:AD292),IF(Y288="",0,VLOOKUP(Y288,Роспись!$E$9:$R$2000,IF(W288=2,13,14),FALSE)/1000))</f>
        <v>0</v>
      </c>
      <c r="AE288">
        <f t="shared" si="91"/>
        <v>0</v>
      </c>
      <c r="AF288">
        <f t="shared" si="90"/>
        <v>0</v>
      </c>
    </row>
    <row r="290" spans="1:56" x14ac:dyDescent="0.25">
      <c r="A290" s="190" t="s">
        <v>715</v>
      </c>
      <c r="B290" s="191"/>
      <c r="C290" s="191"/>
      <c r="D290" s="191"/>
      <c r="E290" s="191"/>
      <c r="F290" s="191"/>
      <c r="G290" s="191"/>
      <c r="H290" s="191"/>
      <c r="I290" s="191"/>
      <c r="J290" s="16"/>
      <c r="K290" s="16"/>
      <c r="L290" s="16"/>
      <c r="M290" s="16"/>
      <c r="N290" s="16"/>
      <c r="O290" s="16"/>
      <c r="P290" s="16"/>
      <c r="Q290" s="17"/>
      <c r="R290" s="17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</row>
    <row r="291" spans="1:56" ht="15.75" thickBot="1" x14ac:dyDescent="0.3">
      <c r="Q291" s="15"/>
      <c r="R291" s="15"/>
    </row>
    <row r="292" spans="1:56" ht="16.5" customHeight="1" thickBot="1" x14ac:dyDescent="0.3">
      <c r="A292" s="170" t="s">
        <v>309</v>
      </c>
      <c r="B292" s="173" t="s">
        <v>703</v>
      </c>
      <c r="C292" s="173"/>
      <c r="D292" s="173"/>
      <c r="E292" s="173" t="s">
        <v>704</v>
      </c>
      <c r="F292" s="45" t="s">
        <v>40</v>
      </c>
      <c r="G292" s="45" t="s">
        <v>40</v>
      </c>
      <c r="H292" s="45" t="s">
        <v>40</v>
      </c>
      <c r="I292" s="45" t="s">
        <v>40</v>
      </c>
      <c r="J292" s="45"/>
      <c r="K292" s="43" t="s">
        <v>1</v>
      </c>
      <c r="L292" s="45"/>
      <c r="M292" s="32">
        <v>262657.2</v>
      </c>
      <c r="N292" s="32">
        <v>385450.9</v>
      </c>
      <c r="O292" s="32">
        <v>122770</v>
      </c>
      <c r="P292" s="46">
        <f t="shared" ref="P292:P355" si="92">IF(B292="",P291+1,1)</f>
        <v>1</v>
      </c>
      <c r="Q292" s="15" t="str">
        <f t="shared" ref="Q292:Q355" si="93">IF(B292="","",B292)</f>
        <v>«Развитие систем коммунальной инфраструктуры и объектов, используемых для очистки сточных вод»</v>
      </c>
      <c r="R292" s="15" t="str">
        <f ca="1">IF(Q292="","",OFFSET('Все источники_ППГ'!B360,S292,0))</f>
        <v>«Развитие систем коммунальной инфраструктуры и объектов, используемых для очистки сточных вод»</v>
      </c>
      <c r="S292">
        <v>0</v>
      </c>
      <c r="T292" t="str">
        <f t="shared" ref="T292:T355" ca="1" si="94">IF(Q292=R292,"",1)</f>
        <v/>
      </c>
      <c r="U292" s="15" t="str">
        <f>IF(Y292="","",VLOOKUP(Y292,Роспись!$E$8:$G$2000,3,FALSE))</f>
        <v/>
      </c>
      <c r="W292">
        <f t="shared" ref="W292:W355" si="95">IF(ISERROR(SEARCH("федерал",X292,1)),IF(ISERROR(SEARCH("республ",X292,1)),IF(ISERROR(SEARCH("всег",X292,1)),"",0),1),2)</f>
        <v>0</v>
      </c>
      <c r="X292" t="str">
        <f t="shared" ref="X292:X355" si="96">K292</f>
        <v>всего</v>
      </c>
      <c r="Y292" t="str">
        <f t="shared" ref="Y292:Y355" si="97">IF(Z292="","",MID(Z292,2,666))</f>
        <v/>
      </c>
      <c r="Z292" t="str">
        <f t="shared" ref="Z292:Z355" si="98">IF(LEN(H292)&lt;3,"",H292)</f>
        <v/>
      </c>
      <c r="AA292">
        <f t="shared" ref="AA292:AA355" si="99">M292</f>
        <v>262657.2</v>
      </c>
      <c r="AB292">
        <f t="shared" ref="AB292:AB355" si="100">N292</f>
        <v>385450.9</v>
      </c>
      <c r="AC292">
        <f>AB292</f>
        <v>385450.9</v>
      </c>
      <c r="AD292">
        <f>AC292</f>
        <v>385450.9</v>
      </c>
      <c r="AF292">
        <f t="shared" ref="AF292:AF355" si="101">O292</f>
        <v>122770</v>
      </c>
    </row>
    <row r="293" spans="1:56" ht="16.5" customHeight="1" thickBot="1" x14ac:dyDescent="0.3">
      <c r="A293" s="171"/>
      <c r="B293" s="174"/>
      <c r="C293" s="174"/>
      <c r="D293" s="174"/>
      <c r="E293" s="174"/>
      <c r="F293" s="12" t="s">
        <v>40</v>
      </c>
      <c r="G293" s="12" t="s">
        <v>40</v>
      </c>
      <c r="H293" s="12" t="s">
        <v>40</v>
      </c>
      <c r="I293" s="12" t="s">
        <v>40</v>
      </c>
      <c r="J293" s="12"/>
      <c r="K293" s="44" t="s">
        <v>2</v>
      </c>
      <c r="L293" s="12"/>
      <c r="M293" s="32"/>
      <c r="N293" s="32"/>
      <c r="O293" s="32"/>
      <c r="P293" s="46">
        <f t="shared" si="92"/>
        <v>2</v>
      </c>
      <c r="Q293" s="15" t="str">
        <f t="shared" si="93"/>
        <v/>
      </c>
      <c r="R293" s="15" t="str">
        <f ca="1">IF(Q293="","",OFFSET('Все источники_ППГ'!B361,S293,0))</f>
        <v/>
      </c>
      <c r="S293">
        <f t="shared" ref="S293:S355" si="102">IF(Q293="",S292,S292+1)</f>
        <v>0</v>
      </c>
      <c r="T293" t="str">
        <f t="shared" ca="1" si="94"/>
        <v/>
      </c>
      <c r="U293" s="15" t="str">
        <f>IF(Y293="","",VLOOKUP(Y293,Роспись!$E$8:$G$2000,3,FALSE))</f>
        <v/>
      </c>
      <c r="W293">
        <f t="shared" si="95"/>
        <v>2</v>
      </c>
      <c r="X293" t="str">
        <f t="shared" si="96"/>
        <v>федеральный бюджет</v>
      </c>
      <c r="Y293" t="str">
        <f t="shared" si="97"/>
        <v/>
      </c>
      <c r="Z293" t="str">
        <f t="shared" si="98"/>
        <v/>
      </c>
      <c r="AA293">
        <f t="shared" si="99"/>
        <v>0</v>
      </c>
      <c r="AB293">
        <f t="shared" si="100"/>
        <v>0</v>
      </c>
      <c r="AC293">
        <f>IF(W293=0,SUM(AC294:AC297),IF(Y293="",0,VLOOKUP(Y293,Роспись!$E$9:$R$2000,IF(W293=2,8,9),FALSE)/1000))</f>
        <v>0</v>
      </c>
      <c r="AD293">
        <f>IF(W293=0,SUM(AD294:AD297),IF(Y293="",0,VLOOKUP(Y293,Роспись!$E$9:$R$2000,IF(W293=2,13,14),FALSE)/1000))</f>
        <v>0</v>
      </c>
      <c r="AF293">
        <f t="shared" si="101"/>
        <v>0</v>
      </c>
    </row>
    <row r="294" spans="1:56" ht="16.5" customHeight="1" thickBot="1" x14ac:dyDescent="0.3">
      <c r="A294" s="171"/>
      <c r="B294" s="174"/>
      <c r="C294" s="174"/>
      <c r="D294" s="174"/>
      <c r="E294" s="174"/>
      <c r="F294" s="12" t="s">
        <v>705</v>
      </c>
      <c r="G294" s="12" t="s">
        <v>17</v>
      </c>
      <c r="H294" s="12" t="s">
        <v>165</v>
      </c>
      <c r="I294" s="12" t="s">
        <v>40</v>
      </c>
      <c r="J294" s="12"/>
      <c r="K294" s="44" t="s">
        <v>307</v>
      </c>
      <c r="L294" s="12"/>
      <c r="M294" s="32">
        <v>222099.20000000001</v>
      </c>
      <c r="N294" s="32">
        <v>364019.7</v>
      </c>
      <c r="O294" s="32">
        <v>122770</v>
      </c>
      <c r="P294" s="46">
        <f t="shared" si="92"/>
        <v>3</v>
      </c>
      <c r="Q294" s="15" t="str">
        <f t="shared" si="93"/>
        <v/>
      </c>
      <c r="R294" s="15" t="str">
        <f ca="1">IF(Q294="","",OFFSET('Все источники_ППГ'!B362,S294,0))</f>
        <v/>
      </c>
      <c r="S294">
        <f t="shared" si="102"/>
        <v>0</v>
      </c>
      <c r="T294" t="str">
        <f t="shared" ca="1" si="94"/>
        <v/>
      </c>
      <c r="U294" s="15" t="e">
        <f>IF(Y294="","",VLOOKUP(Y294,Роспись!$E$8:$G$2000,3,FALSE))</f>
        <v>#N/A</v>
      </c>
      <c r="W294">
        <f t="shared" si="95"/>
        <v>1</v>
      </c>
      <c r="X294" t="str">
        <f t="shared" si="96"/>
        <v>республиканский бюджет Чувашской Республики</v>
      </c>
      <c r="Y294" t="str">
        <f t="shared" si="97"/>
        <v>120000000</v>
      </c>
      <c r="Z294" t="str">
        <f t="shared" si="98"/>
        <v>А120000000</v>
      </c>
      <c r="AA294">
        <f t="shared" si="99"/>
        <v>222099.20000000001</v>
      </c>
      <c r="AB294">
        <f t="shared" si="100"/>
        <v>364019.7</v>
      </c>
      <c r="AC294">
        <f t="shared" ref="AC294:AD294" si="103">AB294</f>
        <v>364019.7</v>
      </c>
      <c r="AD294">
        <f t="shared" si="103"/>
        <v>364019.7</v>
      </c>
      <c r="AF294">
        <f t="shared" si="101"/>
        <v>122770</v>
      </c>
    </row>
    <row r="295" spans="1:56" ht="16.5" customHeight="1" thickBot="1" x14ac:dyDescent="0.3">
      <c r="A295" s="171"/>
      <c r="B295" s="174"/>
      <c r="C295" s="174"/>
      <c r="D295" s="174"/>
      <c r="E295" s="174"/>
      <c r="F295" s="12" t="s">
        <v>40</v>
      </c>
      <c r="G295" s="12" t="s">
        <v>40</v>
      </c>
      <c r="H295" s="12" t="s">
        <v>40</v>
      </c>
      <c r="I295" s="12" t="s">
        <v>40</v>
      </c>
      <c r="J295" s="12"/>
      <c r="K295" s="44" t="s">
        <v>3</v>
      </c>
      <c r="L295" s="12"/>
      <c r="M295" s="32">
        <v>13058</v>
      </c>
      <c r="N295" s="32">
        <v>13526.2</v>
      </c>
      <c r="O295" s="32"/>
      <c r="P295" s="46">
        <f t="shared" si="92"/>
        <v>4</v>
      </c>
      <c r="Q295" s="15" t="str">
        <f t="shared" si="93"/>
        <v/>
      </c>
      <c r="R295" s="15" t="str">
        <f ca="1">IF(Q295="","",OFFSET('Все источники_ППГ'!B363,S295,0))</f>
        <v/>
      </c>
      <c r="S295">
        <f t="shared" si="102"/>
        <v>0</v>
      </c>
      <c r="T295" t="str">
        <f t="shared" ca="1" si="94"/>
        <v/>
      </c>
      <c r="U295" s="15" t="str">
        <f>IF(Y295="","",VLOOKUP(Y295,Роспись!$E$8:$G$2000,3,FALSE))</f>
        <v/>
      </c>
      <c r="W295" t="str">
        <f t="shared" si="95"/>
        <v/>
      </c>
      <c r="X295" t="str">
        <f t="shared" si="96"/>
        <v>местные бюджеты</v>
      </c>
      <c r="Y295" t="str">
        <f t="shared" si="97"/>
        <v/>
      </c>
      <c r="Z295" t="str">
        <f t="shared" si="98"/>
        <v/>
      </c>
      <c r="AA295">
        <f t="shared" si="99"/>
        <v>13058</v>
      </c>
      <c r="AB295">
        <f t="shared" si="100"/>
        <v>13526.2</v>
      </c>
      <c r="AC295">
        <f t="shared" ref="AC295:AD295" si="104">AB295</f>
        <v>13526.2</v>
      </c>
      <c r="AD295">
        <f t="shared" si="104"/>
        <v>13526.2</v>
      </c>
      <c r="AF295">
        <f t="shared" si="101"/>
        <v>0</v>
      </c>
    </row>
    <row r="296" spans="1:56" ht="16.5" customHeight="1" thickBot="1" x14ac:dyDescent="0.3">
      <c r="A296" s="172"/>
      <c r="B296" s="175"/>
      <c r="C296" s="175"/>
      <c r="D296" s="175"/>
      <c r="E296" s="175"/>
      <c r="F296" s="12" t="s">
        <v>40</v>
      </c>
      <c r="G296" s="12" t="s">
        <v>40</v>
      </c>
      <c r="H296" s="12" t="s">
        <v>40</v>
      </c>
      <c r="I296" s="12" t="s">
        <v>40</v>
      </c>
      <c r="J296" s="12"/>
      <c r="K296" s="44" t="s">
        <v>6</v>
      </c>
      <c r="L296" s="12"/>
      <c r="M296" s="32">
        <v>27500</v>
      </c>
      <c r="N296" s="32">
        <v>7905</v>
      </c>
      <c r="O296" s="32"/>
      <c r="P296" s="46">
        <f t="shared" si="92"/>
        <v>5</v>
      </c>
      <c r="Q296" s="15" t="str">
        <f t="shared" si="93"/>
        <v/>
      </c>
      <c r="R296" s="15" t="str">
        <f ca="1">IF(Q296="","",OFFSET('Все источники_ППГ'!B364,S296,0))</f>
        <v/>
      </c>
      <c r="S296">
        <f t="shared" si="102"/>
        <v>0</v>
      </c>
      <c r="T296" t="str">
        <f t="shared" ca="1" si="94"/>
        <v/>
      </c>
      <c r="U296" s="15" t="str">
        <f>IF(Y296="","",VLOOKUP(Y296,Роспись!$E$8:$G$2000,3,FALSE))</f>
        <v/>
      </c>
      <c r="W296" t="str">
        <f t="shared" si="95"/>
        <v/>
      </c>
      <c r="X296" t="str">
        <f t="shared" si="96"/>
        <v>внебюджетные источники</v>
      </c>
      <c r="Y296" t="str">
        <f t="shared" si="97"/>
        <v/>
      </c>
      <c r="Z296" t="str">
        <f t="shared" si="98"/>
        <v/>
      </c>
      <c r="AA296">
        <f t="shared" si="99"/>
        <v>27500</v>
      </c>
      <c r="AB296">
        <f t="shared" si="100"/>
        <v>7905</v>
      </c>
      <c r="AC296">
        <f t="shared" ref="AC296:AD296" si="105">AB296</f>
        <v>7905</v>
      </c>
      <c r="AD296">
        <f t="shared" si="105"/>
        <v>7905</v>
      </c>
      <c r="AF296">
        <f t="shared" si="101"/>
        <v>0</v>
      </c>
    </row>
    <row r="297" spans="1:56" ht="16.5" customHeight="1" thickBot="1" x14ac:dyDescent="0.3">
      <c r="A297" s="167" t="s">
        <v>313</v>
      </c>
      <c r="B297" s="176" t="s">
        <v>85</v>
      </c>
      <c r="C297" s="33"/>
      <c r="E297" s="177" t="s">
        <v>315</v>
      </c>
      <c r="F297" s="32" t="s">
        <v>40</v>
      </c>
      <c r="G297" s="32" t="s">
        <v>40</v>
      </c>
      <c r="H297" s="32" t="s">
        <v>40</v>
      </c>
      <c r="I297" s="32" t="s">
        <v>40</v>
      </c>
      <c r="K297" s="41" t="s">
        <v>1</v>
      </c>
      <c r="M297" s="32">
        <v>135942.6</v>
      </c>
      <c r="N297" s="32">
        <v>274263.5</v>
      </c>
      <c r="O297" s="32">
        <v>100000</v>
      </c>
      <c r="P297" s="46">
        <f t="shared" si="92"/>
        <v>1</v>
      </c>
      <c r="Q297" s="15" t="str">
        <f t="shared" si="93"/>
        <v>Развитие систем водоснабжения муниципальных образований</v>
      </c>
      <c r="R297" s="15" t="str">
        <f ca="1">IF(Q297="","",OFFSET('Все источники_ППГ'!B365,S297,0))</f>
        <v>Развитие систем водоснабжения муниципальных образований</v>
      </c>
      <c r="S297">
        <v>1</v>
      </c>
      <c r="T297" t="str">
        <f t="shared" ca="1" si="94"/>
        <v/>
      </c>
      <c r="U297" s="15" t="str">
        <f>IF(Y297="","",VLOOKUP(Y297,Роспись!$E$8:$G$2000,3,FALSE))</f>
        <v/>
      </c>
      <c r="W297">
        <f t="shared" si="95"/>
        <v>0</v>
      </c>
      <c r="X297" t="str">
        <f t="shared" si="96"/>
        <v>всего</v>
      </c>
      <c r="Y297" t="str">
        <f t="shared" si="97"/>
        <v/>
      </c>
      <c r="Z297" t="str">
        <f t="shared" si="98"/>
        <v/>
      </c>
      <c r="AA297">
        <f t="shared" si="99"/>
        <v>135942.6</v>
      </c>
      <c r="AB297">
        <f t="shared" si="100"/>
        <v>274263.5</v>
      </c>
      <c r="AC297">
        <f t="shared" ref="AC297:AD297" si="106">AB297</f>
        <v>274263.5</v>
      </c>
      <c r="AD297">
        <f t="shared" si="106"/>
        <v>274263.5</v>
      </c>
      <c r="AF297">
        <f t="shared" si="101"/>
        <v>100000</v>
      </c>
    </row>
    <row r="298" spans="1:56" ht="16.5" customHeight="1" thickBot="1" x14ac:dyDescent="0.3">
      <c r="A298" s="168"/>
      <c r="B298" s="177"/>
      <c r="C298" s="33"/>
      <c r="E298" s="177"/>
      <c r="F298" s="32" t="s">
        <v>40</v>
      </c>
      <c r="G298" s="32" t="s">
        <v>40</v>
      </c>
      <c r="H298" s="32" t="s">
        <v>40</v>
      </c>
      <c r="I298" s="32" t="s">
        <v>40</v>
      </c>
      <c r="K298" s="41" t="s">
        <v>2</v>
      </c>
      <c r="M298" s="32"/>
      <c r="N298" s="32"/>
      <c r="O298" s="32"/>
      <c r="P298" s="46">
        <f t="shared" si="92"/>
        <v>2</v>
      </c>
      <c r="Q298" s="15" t="str">
        <f t="shared" si="93"/>
        <v/>
      </c>
      <c r="R298" s="15" t="str">
        <f ca="1">IF(Q298="","",OFFSET('Все источники_ППГ'!B366,S298,0))</f>
        <v/>
      </c>
      <c r="S298">
        <f t="shared" si="102"/>
        <v>1</v>
      </c>
      <c r="T298" t="str">
        <f t="shared" ca="1" si="94"/>
        <v/>
      </c>
      <c r="U298" s="15" t="str">
        <f>IF(Y298="","",VLOOKUP(Y298,Роспись!$E$8:$G$2000,3,FALSE))</f>
        <v/>
      </c>
      <c r="W298">
        <f t="shared" si="95"/>
        <v>2</v>
      </c>
      <c r="X298" t="str">
        <f t="shared" si="96"/>
        <v>федеральный бюджет</v>
      </c>
      <c r="Y298" t="str">
        <f t="shared" si="97"/>
        <v/>
      </c>
      <c r="Z298" t="str">
        <f t="shared" si="98"/>
        <v/>
      </c>
      <c r="AA298">
        <f t="shared" si="99"/>
        <v>0</v>
      </c>
      <c r="AB298">
        <f t="shared" si="100"/>
        <v>0</v>
      </c>
      <c r="AC298">
        <f t="shared" ref="AC298:AD298" si="107">AB298</f>
        <v>0</v>
      </c>
      <c r="AD298">
        <f t="shared" si="107"/>
        <v>0</v>
      </c>
      <c r="AF298">
        <f t="shared" si="101"/>
        <v>0</v>
      </c>
    </row>
    <row r="299" spans="1:56" ht="16.5" customHeight="1" thickBot="1" x14ac:dyDescent="0.3">
      <c r="A299" s="168"/>
      <c r="B299" s="177"/>
      <c r="C299" s="33"/>
      <c r="E299" s="177"/>
      <c r="F299" s="32" t="s">
        <v>705</v>
      </c>
      <c r="G299" s="32" t="s">
        <v>706</v>
      </c>
      <c r="H299" s="32" t="s">
        <v>707</v>
      </c>
      <c r="I299" s="32" t="s">
        <v>40</v>
      </c>
      <c r="K299" s="41" t="s">
        <v>307</v>
      </c>
      <c r="M299" s="32">
        <v>128603.1</v>
      </c>
      <c r="N299" s="32">
        <v>267434.8</v>
      </c>
      <c r="O299" s="32">
        <v>100000</v>
      </c>
      <c r="P299" s="46">
        <f t="shared" si="92"/>
        <v>3</v>
      </c>
      <c r="Q299" s="15" t="str">
        <f t="shared" si="93"/>
        <v/>
      </c>
      <c r="R299" s="15" t="str">
        <f ca="1">IF(Q299="","",OFFSET('Все источники_ППГ'!B367,S299,0))</f>
        <v/>
      </c>
      <c r="S299">
        <f t="shared" si="102"/>
        <v>1</v>
      </c>
      <c r="T299" t="str">
        <f t="shared" ca="1" si="94"/>
        <v/>
      </c>
      <c r="U299" s="15" t="e">
        <f>IF(Y299="","",VLOOKUP(Y299,Роспись!$E$8:$G$2000,3,FALSE))</f>
        <v>#N/A</v>
      </c>
      <c r="W299">
        <f t="shared" si="95"/>
        <v>1</v>
      </c>
      <c r="X299" t="str">
        <f t="shared" si="96"/>
        <v>республиканский бюджет Чувашской Республики</v>
      </c>
      <c r="Y299" t="str">
        <f t="shared" si="97"/>
        <v>120100000</v>
      </c>
      <c r="Z299" t="str">
        <f t="shared" si="98"/>
        <v>А120100000</v>
      </c>
      <c r="AA299">
        <f t="shared" si="99"/>
        <v>128603.1</v>
      </c>
      <c r="AB299">
        <f t="shared" si="100"/>
        <v>267434.8</v>
      </c>
      <c r="AC299">
        <f t="shared" ref="AC299:AD299" si="108">AB299</f>
        <v>267434.8</v>
      </c>
      <c r="AD299">
        <f t="shared" si="108"/>
        <v>267434.8</v>
      </c>
      <c r="AF299">
        <f t="shared" si="101"/>
        <v>100000</v>
      </c>
    </row>
    <row r="300" spans="1:56" ht="16.5" customHeight="1" thickBot="1" x14ac:dyDescent="0.3">
      <c r="A300" s="168"/>
      <c r="B300" s="177"/>
      <c r="C300" s="33"/>
      <c r="E300" s="177"/>
      <c r="F300" s="32" t="s">
        <v>40</v>
      </c>
      <c r="G300" s="32" t="s">
        <v>40</v>
      </c>
      <c r="H300" s="32" t="s">
        <v>40</v>
      </c>
      <c r="I300" s="32" t="s">
        <v>40</v>
      </c>
      <c r="K300" s="41" t="s">
        <v>3</v>
      </c>
      <c r="M300" s="32">
        <v>7339.5</v>
      </c>
      <c r="N300" s="32">
        <v>6828.7</v>
      </c>
      <c r="O300" s="32"/>
      <c r="P300" s="46">
        <f t="shared" si="92"/>
        <v>4</v>
      </c>
      <c r="Q300" s="15" t="str">
        <f t="shared" si="93"/>
        <v/>
      </c>
      <c r="R300" s="15" t="str">
        <f ca="1">IF(Q300="","",OFFSET('Все источники_ППГ'!B368,S300,0))</f>
        <v/>
      </c>
      <c r="S300">
        <f t="shared" si="102"/>
        <v>1</v>
      </c>
      <c r="T300" t="str">
        <f t="shared" ca="1" si="94"/>
        <v/>
      </c>
      <c r="U300" s="15" t="str">
        <f>IF(Y300="","",VLOOKUP(Y300,Роспись!$E$8:$G$2000,3,FALSE))</f>
        <v/>
      </c>
      <c r="W300" t="str">
        <f t="shared" si="95"/>
        <v/>
      </c>
      <c r="X300" t="str">
        <f t="shared" si="96"/>
        <v>местные бюджеты</v>
      </c>
      <c r="Y300" t="str">
        <f t="shared" si="97"/>
        <v/>
      </c>
      <c r="Z300" t="str">
        <f t="shared" si="98"/>
        <v/>
      </c>
      <c r="AA300">
        <f t="shared" si="99"/>
        <v>7339.5</v>
      </c>
      <c r="AB300">
        <f t="shared" si="100"/>
        <v>6828.7</v>
      </c>
      <c r="AC300">
        <f t="shared" ref="AC300:AD300" si="109">AB300</f>
        <v>6828.7</v>
      </c>
      <c r="AD300">
        <f t="shared" si="109"/>
        <v>6828.7</v>
      </c>
      <c r="AF300">
        <f t="shared" si="101"/>
        <v>0</v>
      </c>
    </row>
    <row r="301" spans="1:56" ht="16.5" customHeight="1" thickBot="1" x14ac:dyDescent="0.3">
      <c r="A301" s="169"/>
      <c r="B301" s="178"/>
      <c r="C301" s="33"/>
      <c r="E301" s="178"/>
      <c r="F301" s="32" t="s">
        <v>40</v>
      </c>
      <c r="G301" s="32" t="s">
        <v>40</v>
      </c>
      <c r="H301" s="32" t="s">
        <v>40</v>
      </c>
      <c r="I301" s="32" t="s">
        <v>40</v>
      </c>
      <c r="K301" s="41" t="s">
        <v>6</v>
      </c>
      <c r="M301" s="32"/>
      <c r="N301" s="32"/>
      <c r="O301" s="32"/>
      <c r="P301" s="46">
        <f t="shared" si="92"/>
        <v>5</v>
      </c>
      <c r="Q301" s="15" t="str">
        <f t="shared" si="93"/>
        <v/>
      </c>
      <c r="R301" s="15" t="str">
        <f ca="1">IF(Q301="","",OFFSET('Все источники_ППГ'!B369,S301,0))</f>
        <v/>
      </c>
      <c r="S301">
        <f t="shared" si="102"/>
        <v>1</v>
      </c>
      <c r="T301" t="str">
        <f t="shared" ca="1" si="94"/>
        <v/>
      </c>
      <c r="U301" s="15" t="str">
        <f>IF(Y301="","",VLOOKUP(Y301,Роспись!$E$8:$G$2000,3,FALSE))</f>
        <v/>
      </c>
      <c r="W301" t="str">
        <f t="shared" si="95"/>
        <v/>
      </c>
      <c r="X301" t="str">
        <f t="shared" si="96"/>
        <v>внебюджетные источники</v>
      </c>
      <c r="Y301" t="str">
        <f t="shared" si="97"/>
        <v/>
      </c>
      <c r="Z301" t="str">
        <f t="shared" si="98"/>
        <v/>
      </c>
      <c r="AA301">
        <f t="shared" si="99"/>
        <v>0</v>
      </c>
      <c r="AB301">
        <f t="shared" si="100"/>
        <v>0</v>
      </c>
      <c r="AC301">
        <f t="shared" ref="AC301:AD301" si="110">AB301</f>
        <v>0</v>
      </c>
      <c r="AD301">
        <f t="shared" si="110"/>
        <v>0</v>
      </c>
      <c r="AF301">
        <f t="shared" si="101"/>
        <v>0</v>
      </c>
    </row>
    <row r="302" spans="1:56" ht="16.5" customHeight="1" thickBot="1" x14ac:dyDescent="0.3">
      <c r="A302" s="167" t="s">
        <v>29</v>
      </c>
      <c r="B302" s="176" t="s">
        <v>877</v>
      </c>
      <c r="C302" s="33"/>
      <c r="E302" s="176" t="s">
        <v>709</v>
      </c>
      <c r="F302" s="32" t="s">
        <v>40</v>
      </c>
      <c r="G302" s="32" t="s">
        <v>40</v>
      </c>
      <c r="H302" s="32" t="s">
        <v>40</v>
      </c>
      <c r="I302" s="32" t="s">
        <v>40</v>
      </c>
      <c r="K302" s="41" t="s">
        <v>1</v>
      </c>
      <c r="M302" s="32">
        <v>1576.7</v>
      </c>
      <c r="N302" s="32"/>
      <c r="O302" s="32"/>
      <c r="P302" s="46">
        <f t="shared" si="92"/>
        <v>1</v>
      </c>
      <c r="Q302" s="15" t="str">
        <f t="shared" si="93"/>
        <v>Выполнение геолого-разведочных работ для обеспечения резервным источником водоснабжения г. Алатыря</v>
      </c>
      <c r="R302" s="15" t="str">
        <f ca="1">IF(Q302="","",OFFSET('Все источники_ППГ'!B370,S302,0))</f>
        <v>Выполнение геолого-разведочных работ для обеспечения резервным источником водоснабжения г. Алатыря</v>
      </c>
      <c r="S302">
        <v>5</v>
      </c>
      <c r="T302">
        <f t="shared" ca="1" si="94"/>
        <v>1</v>
      </c>
      <c r="U302" s="15" t="str">
        <f>IF(Y302="","",VLOOKUP(Y302,Роспись!$E$8:$G$2000,3,FALSE))</f>
        <v/>
      </c>
      <c r="W302">
        <f t="shared" si="95"/>
        <v>0</v>
      </c>
      <c r="X302" t="str">
        <f t="shared" si="96"/>
        <v>всего</v>
      </c>
      <c r="Y302" t="str">
        <f t="shared" si="97"/>
        <v/>
      </c>
      <c r="Z302" t="str">
        <f t="shared" si="98"/>
        <v/>
      </c>
      <c r="AA302">
        <f t="shared" si="99"/>
        <v>1576.7</v>
      </c>
      <c r="AB302">
        <f t="shared" si="100"/>
        <v>0</v>
      </c>
      <c r="AC302">
        <f t="shared" ref="AC302:AD302" si="111">AB302</f>
        <v>0</v>
      </c>
      <c r="AD302">
        <f t="shared" si="111"/>
        <v>0</v>
      </c>
      <c r="AF302">
        <f t="shared" si="101"/>
        <v>0</v>
      </c>
    </row>
    <row r="303" spans="1:56" ht="16.5" customHeight="1" thickBot="1" x14ac:dyDescent="0.3">
      <c r="A303" s="168"/>
      <c r="B303" s="177"/>
      <c r="C303" s="33"/>
      <c r="E303" s="177"/>
      <c r="F303" s="32" t="s">
        <v>40</v>
      </c>
      <c r="G303" s="32" t="s">
        <v>40</v>
      </c>
      <c r="H303" s="32" t="s">
        <v>40</v>
      </c>
      <c r="I303" s="32" t="s">
        <v>40</v>
      </c>
      <c r="K303" s="41" t="s">
        <v>2</v>
      </c>
      <c r="M303" s="32"/>
      <c r="N303" s="32"/>
      <c r="O303" s="32"/>
      <c r="P303" s="46">
        <f t="shared" si="92"/>
        <v>2</v>
      </c>
      <c r="Q303" s="15" t="str">
        <f t="shared" si="93"/>
        <v/>
      </c>
      <c r="R303" s="15" t="str">
        <f ca="1">IF(Q303="","",OFFSET('Все источники_ППГ'!B371,S303,0))</f>
        <v/>
      </c>
      <c r="S303">
        <f t="shared" si="102"/>
        <v>5</v>
      </c>
      <c r="T303" t="str">
        <f t="shared" ca="1" si="94"/>
        <v/>
      </c>
      <c r="U303" s="15" t="str">
        <f>IF(Y303="","",VLOOKUP(Y303,Роспись!$E$8:$G$2000,3,FALSE))</f>
        <v/>
      </c>
      <c r="W303">
        <f t="shared" si="95"/>
        <v>2</v>
      </c>
      <c r="X303" t="str">
        <f t="shared" si="96"/>
        <v>федеральный бюджет</v>
      </c>
      <c r="Y303" t="str">
        <f t="shared" si="97"/>
        <v/>
      </c>
      <c r="Z303" t="str">
        <f t="shared" si="98"/>
        <v/>
      </c>
      <c r="AA303">
        <f t="shared" si="99"/>
        <v>0</v>
      </c>
      <c r="AB303">
        <f t="shared" si="100"/>
        <v>0</v>
      </c>
      <c r="AC303">
        <f t="shared" ref="AC303:AD303" si="112">AB303</f>
        <v>0</v>
      </c>
      <c r="AD303">
        <f t="shared" si="112"/>
        <v>0</v>
      </c>
      <c r="AF303">
        <f t="shared" si="101"/>
        <v>0</v>
      </c>
    </row>
    <row r="304" spans="1:56" ht="16.5" customHeight="1" thickBot="1" x14ac:dyDescent="0.3">
      <c r="A304" s="168"/>
      <c r="B304" s="177"/>
      <c r="C304" s="33"/>
      <c r="E304" s="177"/>
      <c r="F304" s="32">
        <v>850</v>
      </c>
      <c r="G304" s="32">
        <v>605</v>
      </c>
      <c r="H304" s="32" t="s">
        <v>151</v>
      </c>
      <c r="I304" s="32">
        <v>244</v>
      </c>
      <c r="K304" s="41" t="s">
        <v>307</v>
      </c>
      <c r="M304" s="32">
        <v>1576.7</v>
      </c>
      <c r="N304" s="32"/>
      <c r="O304" s="32"/>
      <c r="P304" s="46">
        <f t="shared" si="92"/>
        <v>3</v>
      </c>
      <c r="Q304" s="15" t="str">
        <f t="shared" si="93"/>
        <v/>
      </c>
      <c r="R304" s="15" t="str">
        <f ca="1">IF(Q304="","",OFFSET('Все источники_ППГ'!B372,S304,0))</f>
        <v/>
      </c>
      <c r="S304">
        <f t="shared" si="102"/>
        <v>5</v>
      </c>
      <c r="T304" t="str">
        <f t="shared" ca="1" si="94"/>
        <v/>
      </c>
      <c r="U304" s="15" t="e">
        <f>IF(Y304="","",VLOOKUP(Y304,Роспись!$E$8:$G$2000,3,FALSE))</f>
        <v>#N/A</v>
      </c>
      <c r="W304">
        <f t="shared" si="95"/>
        <v>1</v>
      </c>
      <c r="X304" t="str">
        <f t="shared" si="96"/>
        <v>республиканский бюджет Чувашской Республики</v>
      </c>
      <c r="Y304" t="str">
        <f t="shared" si="97"/>
        <v>120114930</v>
      </c>
      <c r="Z304" t="str">
        <f t="shared" si="98"/>
        <v>А120114930</v>
      </c>
      <c r="AA304">
        <f t="shared" si="99"/>
        <v>1576.7</v>
      </c>
      <c r="AB304">
        <f t="shared" si="100"/>
        <v>0</v>
      </c>
      <c r="AC304">
        <f t="shared" ref="AC304:AD304" si="113">AB304</f>
        <v>0</v>
      </c>
      <c r="AD304">
        <f t="shared" si="113"/>
        <v>0</v>
      </c>
      <c r="AF304">
        <f t="shared" si="101"/>
        <v>0</v>
      </c>
    </row>
    <row r="305" spans="1:32" ht="16.5" customHeight="1" thickBot="1" x14ac:dyDescent="0.3">
      <c r="A305" s="168"/>
      <c r="B305" s="177"/>
      <c r="C305" s="33"/>
      <c r="E305" s="177"/>
      <c r="F305" s="32" t="s">
        <v>40</v>
      </c>
      <c r="G305" s="32" t="s">
        <v>40</v>
      </c>
      <c r="H305" s="32" t="s">
        <v>40</v>
      </c>
      <c r="I305" s="32" t="s">
        <v>40</v>
      </c>
      <c r="K305" s="41" t="s">
        <v>3</v>
      </c>
      <c r="M305" s="32"/>
      <c r="N305" s="32"/>
      <c r="O305" s="32"/>
      <c r="P305" s="46">
        <f t="shared" si="92"/>
        <v>4</v>
      </c>
      <c r="Q305" s="15" t="str">
        <f t="shared" si="93"/>
        <v/>
      </c>
      <c r="R305" s="15" t="str">
        <f ca="1">IF(Q305="","",OFFSET('Все источники_ППГ'!B373,S305,0))</f>
        <v/>
      </c>
      <c r="S305">
        <f t="shared" si="102"/>
        <v>5</v>
      </c>
      <c r="T305" t="str">
        <f t="shared" ca="1" si="94"/>
        <v/>
      </c>
      <c r="U305" s="15" t="str">
        <f>IF(Y305="","",VLOOKUP(Y305,Роспись!$E$8:$G$2000,3,FALSE))</f>
        <v/>
      </c>
      <c r="W305" t="str">
        <f t="shared" si="95"/>
        <v/>
      </c>
      <c r="X305" t="str">
        <f t="shared" si="96"/>
        <v>местные бюджеты</v>
      </c>
      <c r="Y305" t="str">
        <f t="shared" si="97"/>
        <v/>
      </c>
      <c r="Z305" t="str">
        <f t="shared" si="98"/>
        <v/>
      </c>
      <c r="AA305">
        <f t="shared" si="99"/>
        <v>0</v>
      </c>
      <c r="AB305">
        <f t="shared" si="100"/>
        <v>0</v>
      </c>
      <c r="AC305">
        <f t="shared" ref="AC305:AD305" si="114">AB305</f>
        <v>0</v>
      </c>
      <c r="AD305">
        <f t="shared" si="114"/>
        <v>0</v>
      </c>
      <c r="AF305">
        <f t="shared" si="101"/>
        <v>0</v>
      </c>
    </row>
    <row r="306" spans="1:32" ht="16.5" customHeight="1" thickBot="1" x14ac:dyDescent="0.3">
      <c r="A306" s="169"/>
      <c r="B306" s="178"/>
      <c r="C306" s="33"/>
      <c r="E306" s="178"/>
      <c r="F306" s="32" t="s">
        <v>40</v>
      </c>
      <c r="G306" s="32" t="s">
        <v>40</v>
      </c>
      <c r="H306" s="32" t="s">
        <v>40</v>
      </c>
      <c r="I306" s="32" t="s">
        <v>40</v>
      </c>
      <c r="K306" s="41" t="s">
        <v>6</v>
      </c>
      <c r="M306" s="32"/>
      <c r="N306" s="32"/>
      <c r="O306" s="32"/>
      <c r="P306" s="46">
        <f t="shared" si="92"/>
        <v>5</v>
      </c>
      <c r="Q306" s="15" t="str">
        <f t="shared" si="93"/>
        <v/>
      </c>
      <c r="R306" s="15" t="str">
        <f ca="1">IF(Q306="","",OFFSET('Все источники_ППГ'!B374,S306,0))</f>
        <v/>
      </c>
      <c r="S306">
        <f t="shared" si="102"/>
        <v>5</v>
      </c>
      <c r="T306" t="str">
        <f t="shared" ca="1" si="94"/>
        <v/>
      </c>
      <c r="U306" s="15" t="str">
        <f>IF(Y306="","",VLOOKUP(Y306,Роспись!$E$8:$G$2000,3,FALSE))</f>
        <v/>
      </c>
      <c r="W306" t="str">
        <f t="shared" si="95"/>
        <v/>
      </c>
      <c r="X306" t="str">
        <f t="shared" si="96"/>
        <v>внебюджетные источники</v>
      </c>
      <c r="Y306" t="str">
        <f t="shared" si="97"/>
        <v/>
      </c>
      <c r="Z306" t="str">
        <f t="shared" si="98"/>
        <v/>
      </c>
      <c r="AA306">
        <f t="shared" si="99"/>
        <v>0</v>
      </c>
      <c r="AB306">
        <f t="shared" si="100"/>
        <v>0</v>
      </c>
      <c r="AC306">
        <f t="shared" ref="AC306:AD306" si="115">AB306</f>
        <v>0</v>
      </c>
      <c r="AD306">
        <f t="shared" si="115"/>
        <v>0</v>
      </c>
      <c r="AF306">
        <f t="shared" si="101"/>
        <v>0</v>
      </c>
    </row>
    <row r="307" spans="1:32" ht="16.5" customHeight="1" thickBot="1" x14ac:dyDescent="0.3">
      <c r="A307" s="167" t="s">
        <v>71</v>
      </c>
      <c r="B307" s="176" t="s">
        <v>878</v>
      </c>
      <c r="C307" s="33"/>
      <c r="E307" s="176" t="s">
        <v>879</v>
      </c>
      <c r="F307" s="32" t="s">
        <v>40</v>
      </c>
      <c r="G307" s="32" t="s">
        <v>40</v>
      </c>
      <c r="H307" s="32" t="s">
        <v>40</v>
      </c>
      <c r="I307" s="32" t="s">
        <v>40</v>
      </c>
      <c r="K307" s="41" t="s">
        <v>1</v>
      </c>
      <c r="M307" s="32"/>
      <c r="N307" s="32"/>
      <c r="O307" s="32"/>
      <c r="P307" s="46">
        <f t="shared" si="92"/>
        <v>1</v>
      </c>
      <c r="Q307" s="15" t="str">
        <f t="shared" si="93"/>
        <v>Выполнение геолого-разведочных работ для обеспечения резервным источником водоснабжения пгт Ибреси, пгт Буинск и пос. Киря</v>
      </c>
      <c r="R307" s="15" t="str">
        <f ca="1">IF(Q307="","",OFFSET('Все источники_ППГ'!B375,S307,0))</f>
        <v>Выполнение геолого-разведочных работ для обеспечения резервным источником водоснабжения пгт Ибреси, пгт Буинск и пос. Киря</v>
      </c>
      <c r="S307">
        <f t="shared" si="102"/>
        <v>6</v>
      </c>
      <c r="T307">
        <f t="shared" ca="1" si="94"/>
        <v>1</v>
      </c>
      <c r="U307" s="15" t="str">
        <f>IF(Y307="","",VLOOKUP(Y307,Роспись!$E$8:$G$2000,3,FALSE))</f>
        <v/>
      </c>
      <c r="W307">
        <f t="shared" si="95"/>
        <v>0</v>
      </c>
      <c r="X307" t="str">
        <f t="shared" si="96"/>
        <v>всего</v>
      </c>
      <c r="Y307" t="str">
        <f t="shared" si="97"/>
        <v/>
      </c>
      <c r="Z307" t="str">
        <f t="shared" si="98"/>
        <v/>
      </c>
      <c r="AA307">
        <f t="shared" si="99"/>
        <v>0</v>
      </c>
      <c r="AB307">
        <f t="shared" si="100"/>
        <v>0</v>
      </c>
      <c r="AC307">
        <f t="shared" ref="AC307:AD307" si="116">AB307</f>
        <v>0</v>
      </c>
      <c r="AD307">
        <f t="shared" si="116"/>
        <v>0</v>
      </c>
      <c r="AF307">
        <f t="shared" si="101"/>
        <v>0</v>
      </c>
    </row>
    <row r="308" spans="1:32" ht="16.5" customHeight="1" thickBot="1" x14ac:dyDescent="0.3">
      <c r="A308" s="168"/>
      <c r="B308" s="177"/>
      <c r="C308" s="33"/>
      <c r="E308" s="177"/>
      <c r="F308" s="32" t="s">
        <v>40</v>
      </c>
      <c r="G308" s="32" t="s">
        <v>40</v>
      </c>
      <c r="H308" s="32" t="s">
        <v>40</v>
      </c>
      <c r="I308" s="32" t="s">
        <v>40</v>
      </c>
      <c r="K308" s="41" t="s">
        <v>2</v>
      </c>
      <c r="M308" s="32"/>
      <c r="N308" s="32"/>
      <c r="O308" s="32"/>
      <c r="P308" s="46">
        <f t="shared" si="92"/>
        <v>2</v>
      </c>
      <c r="Q308" s="15" t="str">
        <f t="shared" si="93"/>
        <v/>
      </c>
      <c r="R308" s="15" t="str">
        <f ca="1">IF(Q308="","",OFFSET('Все источники_ППГ'!B376,S308,0))</f>
        <v/>
      </c>
      <c r="S308">
        <f t="shared" si="102"/>
        <v>6</v>
      </c>
      <c r="T308" t="str">
        <f t="shared" ca="1" si="94"/>
        <v/>
      </c>
      <c r="U308" s="15" t="str">
        <f>IF(Y308="","",VLOOKUP(Y308,Роспись!$E$8:$G$2000,3,FALSE))</f>
        <v/>
      </c>
      <c r="W308">
        <f t="shared" si="95"/>
        <v>2</v>
      </c>
      <c r="X308" t="str">
        <f t="shared" si="96"/>
        <v>федеральный бюджет</v>
      </c>
      <c r="Y308" t="str">
        <f t="shared" si="97"/>
        <v/>
      </c>
      <c r="Z308" t="str">
        <f t="shared" si="98"/>
        <v/>
      </c>
      <c r="AA308">
        <f t="shared" si="99"/>
        <v>0</v>
      </c>
      <c r="AB308">
        <f t="shared" si="100"/>
        <v>0</v>
      </c>
      <c r="AC308">
        <f t="shared" ref="AC308:AD308" si="117">AB308</f>
        <v>0</v>
      </c>
      <c r="AD308">
        <f t="shared" si="117"/>
        <v>0</v>
      </c>
      <c r="AF308">
        <f t="shared" si="101"/>
        <v>0</v>
      </c>
    </row>
    <row r="309" spans="1:32" ht="16.5" customHeight="1" thickBot="1" x14ac:dyDescent="0.3">
      <c r="A309" s="168"/>
      <c r="B309" s="177"/>
      <c r="C309" s="33"/>
      <c r="E309" s="177"/>
      <c r="F309" s="32">
        <v>850</v>
      </c>
      <c r="G309" s="32">
        <v>605</v>
      </c>
      <c r="H309" s="32" t="s">
        <v>150</v>
      </c>
      <c r="I309" s="32">
        <v>244</v>
      </c>
      <c r="K309" s="41" t="s">
        <v>307</v>
      </c>
      <c r="M309" s="32"/>
      <c r="N309" s="32"/>
      <c r="O309" s="32"/>
      <c r="P309" s="46">
        <f t="shared" si="92"/>
        <v>3</v>
      </c>
      <c r="Q309" s="15" t="str">
        <f t="shared" si="93"/>
        <v/>
      </c>
      <c r="R309" s="15" t="str">
        <f ca="1">IF(Q309="","",OFFSET('Все источники_ППГ'!B377,S309,0))</f>
        <v/>
      </c>
      <c r="S309">
        <f t="shared" si="102"/>
        <v>6</v>
      </c>
      <c r="T309" t="str">
        <f t="shared" ca="1" si="94"/>
        <v/>
      </c>
      <c r="U309" s="15" t="e">
        <f>IF(Y309="","",VLOOKUP(Y309,Роспись!$E$8:$G$2000,3,FALSE))</f>
        <v>#N/A</v>
      </c>
      <c r="W309">
        <f t="shared" si="95"/>
        <v>1</v>
      </c>
      <c r="X309" t="str">
        <f t="shared" si="96"/>
        <v>республиканский бюджет Чувашской Республики</v>
      </c>
      <c r="Y309" t="str">
        <f t="shared" si="97"/>
        <v>120118040</v>
      </c>
      <c r="Z309" t="str">
        <f t="shared" si="98"/>
        <v>А120118040</v>
      </c>
      <c r="AA309">
        <f t="shared" si="99"/>
        <v>0</v>
      </c>
      <c r="AB309">
        <f t="shared" si="100"/>
        <v>0</v>
      </c>
      <c r="AC309">
        <f t="shared" ref="AC309:AD309" si="118">AB309</f>
        <v>0</v>
      </c>
      <c r="AD309">
        <f t="shared" si="118"/>
        <v>0</v>
      </c>
      <c r="AF309">
        <f t="shared" si="101"/>
        <v>0</v>
      </c>
    </row>
    <row r="310" spans="1:32" ht="16.5" customHeight="1" thickBot="1" x14ac:dyDescent="0.3">
      <c r="A310" s="168"/>
      <c r="B310" s="177"/>
      <c r="C310" s="33"/>
      <c r="E310" s="177"/>
      <c r="F310" s="32" t="s">
        <v>40</v>
      </c>
      <c r="G310" s="32" t="s">
        <v>40</v>
      </c>
      <c r="H310" s="32" t="s">
        <v>40</v>
      </c>
      <c r="I310" s="32" t="s">
        <v>40</v>
      </c>
      <c r="K310" s="41" t="s">
        <v>3</v>
      </c>
      <c r="M310" s="32"/>
      <c r="N310" s="32"/>
      <c r="O310" s="32"/>
      <c r="P310" s="46">
        <f t="shared" si="92"/>
        <v>4</v>
      </c>
      <c r="Q310" s="15" t="str">
        <f t="shared" si="93"/>
        <v/>
      </c>
      <c r="R310" s="15" t="str">
        <f ca="1">IF(Q310="","",OFFSET('Все источники_ППГ'!B378,S310,0))</f>
        <v/>
      </c>
      <c r="S310">
        <f t="shared" si="102"/>
        <v>6</v>
      </c>
      <c r="T310" t="str">
        <f t="shared" ca="1" si="94"/>
        <v/>
      </c>
      <c r="U310" s="15" t="str">
        <f>IF(Y310="","",VLOOKUP(Y310,Роспись!$E$8:$G$2000,3,FALSE))</f>
        <v/>
      </c>
      <c r="W310" t="str">
        <f t="shared" si="95"/>
        <v/>
      </c>
      <c r="X310" t="str">
        <f t="shared" si="96"/>
        <v>местные бюджеты</v>
      </c>
      <c r="Y310" t="str">
        <f t="shared" si="97"/>
        <v/>
      </c>
      <c r="Z310" t="str">
        <f t="shared" si="98"/>
        <v/>
      </c>
      <c r="AA310">
        <f t="shared" si="99"/>
        <v>0</v>
      </c>
      <c r="AB310">
        <f t="shared" si="100"/>
        <v>0</v>
      </c>
      <c r="AC310">
        <f t="shared" ref="AC310:AD310" si="119">AB310</f>
        <v>0</v>
      </c>
      <c r="AD310">
        <f t="shared" si="119"/>
        <v>0</v>
      </c>
      <c r="AF310">
        <f t="shared" si="101"/>
        <v>0</v>
      </c>
    </row>
    <row r="311" spans="1:32" ht="16.5" customHeight="1" thickBot="1" x14ac:dyDescent="0.3">
      <c r="A311" s="169"/>
      <c r="B311" s="178"/>
      <c r="C311" s="33"/>
      <c r="E311" s="178"/>
      <c r="F311" s="32" t="s">
        <v>40</v>
      </c>
      <c r="G311" s="32" t="s">
        <v>40</v>
      </c>
      <c r="H311" s="32" t="s">
        <v>40</v>
      </c>
      <c r="I311" s="32" t="s">
        <v>40</v>
      </c>
      <c r="K311" s="41" t="s">
        <v>6</v>
      </c>
      <c r="M311" s="32"/>
      <c r="N311" s="32"/>
      <c r="O311" s="32"/>
      <c r="P311" s="46">
        <f t="shared" si="92"/>
        <v>5</v>
      </c>
      <c r="Q311" s="15" t="str">
        <f t="shared" si="93"/>
        <v/>
      </c>
      <c r="R311" s="15" t="str">
        <f ca="1">IF(Q311="","",OFFSET('Все источники_ППГ'!B379,S311,0))</f>
        <v/>
      </c>
      <c r="S311">
        <f t="shared" si="102"/>
        <v>6</v>
      </c>
      <c r="T311" t="str">
        <f t="shared" ca="1" si="94"/>
        <v/>
      </c>
      <c r="U311" s="15" t="str">
        <f>IF(Y311="","",VLOOKUP(Y311,Роспись!$E$8:$G$2000,3,FALSE))</f>
        <v/>
      </c>
      <c r="W311" t="str">
        <f t="shared" si="95"/>
        <v/>
      </c>
      <c r="X311" t="str">
        <f t="shared" si="96"/>
        <v>внебюджетные источники</v>
      </c>
      <c r="Y311" t="str">
        <f t="shared" si="97"/>
        <v/>
      </c>
      <c r="Z311" t="str">
        <f t="shared" si="98"/>
        <v/>
      </c>
      <c r="AA311">
        <f t="shared" si="99"/>
        <v>0</v>
      </c>
      <c r="AB311">
        <f t="shared" si="100"/>
        <v>0</v>
      </c>
      <c r="AC311">
        <f>IF(W311=0,SUM(AC312:AC315),IF(Y311="",0,VLOOKUP(Y311,Роспись!$E$9:$R$2000,IF(W311=2,8,9),FALSE)/1000))</f>
        <v>0</v>
      </c>
      <c r="AD311">
        <f>IF(W311=0,SUM(AD312:AD315),IF(Y311="",0,VLOOKUP(Y311,Роспись!$E$9:$R$2000,IF(W311=2,13,14),FALSE)/1000))</f>
        <v>0</v>
      </c>
      <c r="AF311">
        <f t="shared" si="101"/>
        <v>0</v>
      </c>
    </row>
    <row r="312" spans="1:32" ht="16.5" customHeight="1" thickBot="1" x14ac:dyDescent="0.3">
      <c r="A312" s="196" t="s">
        <v>72</v>
      </c>
      <c r="B312" s="176" t="s">
        <v>275</v>
      </c>
      <c r="C312" s="33"/>
      <c r="E312" s="176" t="s">
        <v>315</v>
      </c>
      <c r="F312" s="32" t="s">
        <v>17</v>
      </c>
      <c r="G312" s="32" t="s">
        <v>17</v>
      </c>
      <c r="H312" s="32" t="s">
        <v>17</v>
      </c>
      <c r="I312" s="32" t="s">
        <v>17</v>
      </c>
      <c r="K312" s="42" t="s">
        <v>1</v>
      </c>
      <c r="M312" s="32">
        <v>134365.9</v>
      </c>
      <c r="N312" s="32">
        <v>272686.8</v>
      </c>
      <c r="O312" s="32"/>
      <c r="P312" s="46">
        <f t="shared" si="92"/>
        <v>1</v>
      </c>
      <c r="Q312" s="15" t="str">
        <f t="shared" si="93"/>
        <v>Капитальный ремонт источников водоснабжения (водонапорных башен и водозаборных скважин) в населенных пунктах</v>
      </c>
      <c r="R312" s="15" t="str">
        <f ca="1">IF(Q312="","",OFFSET('Все источники_ППГ'!B380,S312,0))</f>
        <v>Капитальный ремонт источников водоснабжения (водонапорных башен и водозаборных скважин) в населенных пунктах</v>
      </c>
      <c r="S312">
        <f t="shared" si="102"/>
        <v>7</v>
      </c>
      <c r="T312" t="str">
        <f t="shared" ca="1" si="94"/>
        <v/>
      </c>
      <c r="U312" s="15" t="str">
        <f>IF(Y312="","",VLOOKUP(Y312,Роспись!$E$8:$G$2000,3,FALSE))</f>
        <v/>
      </c>
      <c r="W312">
        <f t="shared" si="95"/>
        <v>0</v>
      </c>
      <c r="X312" t="str">
        <f t="shared" si="96"/>
        <v>всего</v>
      </c>
      <c r="Y312" t="str">
        <f t="shared" si="97"/>
        <v/>
      </c>
      <c r="Z312" t="str">
        <f t="shared" si="98"/>
        <v/>
      </c>
      <c r="AA312">
        <f t="shared" si="99"/>
        <v>134365.9</v>
      </c>
      <c r="AB312">
        <f t="shared" si="100"/>
        <v>272686.8</v>
      </c>
      <c r="AC312">
        <f>IF(W312=0,SUM(AC313:AC316),IF(Y312="",0,VLOOKUP(Y312,Роспись!$E$9:$R$2000,IF(W312=2,8,9),FALSE)/1000))</f>
        <v>265858.09999999998</v>
      </c>
      <c r="AD312">
        <f>IF(W312=0,SUM(AD313:AD316),IF(Y312="",0,VLOOKUP(Y312,Роспись!$E$9:$R$2000,IF(W312=2,13,14),FALSE)/1000))</f>
        <v>265858.09999999998</v>
      </c>
      <c r="AE312">
        <f t="shared" ref="AE312" si="120">AD312</f>
        <v>265858.09999999998</v>
      </c>
      <c r="AF312">
        <f t="shared" si="101"/>
        <v>0</v>
      </c>
    </row>
    <row r="313" spans="1:32" ht="16.5" customHeight="1" thickBot="1" x14ac:dyDescent="0.3">
      <c r="A313" s="197"/>
      <c r="B313" s="177"/>
      <c r="C313" s="33"/>
      <c r="E313" s="177"/>
      <c r="F313" s="32" t="s">
        <v>17</v>
      </c>
      <c r="G313" s="32" t="s">
        <v>17</v>
      </c>
      <c r="H313" s="32" t="s">
        <v>17</v>
      </c>
      <c r="I313" s="32" t="s">
        <v>17</v>
      </c>
      <c r="K313" s="41" t="s">
        <v>2</v>
      </c>
      <c r="M313" s="32"/>
      <c r="N313" s="32"/>
      <c r="O313" s="32"/>
      <c r="P313" s="46">
        <f t="shared" si="92"/>
        <v>2</v>
      </c>
      <c r="Q313" s="15" t="str">
        <f t="shared" si="93"/>
        <v/>
      </c>
      <c r="R313" s="15" t="str">
        <f ca="1">IF(Q313="","",OFFSET('Все источники_ППГ'!B381,S313,0))</f>
        <v/>
      </c>
      <c r="S313">
        <f t="shared" si="102"/>
        <v>7</v>
      </c>
      <c r="T313" t="str">
        <f t="shared" ca="1" si="94"/>
        <v/>
      </c>
      <c r="U313" s="15" t="str">
        <f>IF(Y313="","",VLOOKUP(Y313,Роспись!$E$8:$G$2000,3,FALSE))</f>
        <v/>
      </c>
      <c r="W313">
        <f t="shared" si="95"/>
        <v>2</v>
      </c>
      <c r="X313" t="str">
        <f t="shared" si="96"/>
        <v>федеральный бюджет</v>
      </c>
      <c r="Y313" t="str">
        <f t="shared" si="97"/>
        <v/>
      </c>
      <c r="Z313" t="str">
        <f t="shared" si="98"/>
        <v/>
      </c>
      <c r="AA313">
        <f t="shared" si="99"/>
        <v>0</v>
      </c>
      <c r="AB313">
        <f t="shared" si="100"/>
        <v>0</v>
      </c>
      <c r="AC313">
        <f>IF(W313=0,SUM(AC314:AC317),IF(Y313="",0,VLOOKUP(Y313,Роспись!$E$9:$R$2000,IF(W313=2,8,9),FALSE)/1000))</f>
        <v>0</v>
      </c>
      <c r="AD313">
        <f>IF(W313=0,SUM(AD314:AD317),IF(Y313="",0,VLOOKUP(Y313,Роспись!$E$9:$R$2000,IF(W313=2,13,14),FALSE)/1000))</f>
        <v>0</v>
      </c>
      <c r="AF313">
        <f t="shared" si="101"/>
        <v>0</v>
      </c>
    </row>
    <row r="314" spans="1:32" ht="16.5" customHeight="1" thickBot="1" x14ac:dyDescent="0.3">
      <c r="A314" s="197"/>
      <c r="B314" s="177"/>
      <c r="C314" s="33"/>
      <c r="E314" s="177"/>
      <c r="F314" s="32">
        <v>832</v>
      </c>
      <c r="G314" s="32">
        <v>502</v>
      </c>
      <c r="H314" s="32" t="s">
        <v>185</v>
      </c>
      <c r="I314" s="32">
        <v>521</v>
      </c>
      <c r="K314" s="42" t="s">
        <v>307</v>
      </c>
      <c r="M314" s="32">
        <v>127026.4</v>
      </c>
      <c r="N314" s="32">
        <v>265858.09999999998</v>
      </c>
      <c r="O314" s="32"/>
      <c r="P314" s="46">
        <f t="shared" si="92"/>
        <v>3</v>
      </c>
      <c r="Q314" s="15" t="str">
        <f t="shared" si="93"/>
        <v/>
      </c>
      <c r="R314" s="15" t="str">
        <f ca="1">IF(Q314="","",OFFSET('Все источники_ППГ'!B382,S314,0))</f>
        <v/>
      </c>
      <c r="S314">
        <f t="shared" si="102"/>
        <v>7</v>
      </c>
      <c r="T314" t="str">
        <f t="shared" ca="1" si="94"/>
        <v/>
      </c>
      <c r="U314" s="15" t="e">
        <f>IF(Y314="","",VLOOKUP(Y314,Роспись!$E$8:$G$2000,3,FALSE))</f>
        <v>#N/A</v>
      </c>
      <c r="W314">
        <f t="shared" si="95"/>
        <v>1</v>
      </c>
      <c r="X314" t="str">
        <f t="shared" si="96"/>
        <v>республиканский бюджет Чувашской Республики</v>
      </c>
      <c r="Y314" t="str">
        <f t="shared" si="97"/>
        <v>12011А010</v>
      </c>
      <c r="Z314" t="str">
        <f t="shared" si="98"/>
        <v>А12011А010</v>
      </c>
      <c r="AA314">
        <f t="shared" si="99"/>
        <v>127026.4</v>
      </c>
      <c r="AB314">
        <f t="shared" si="100"/>
        <v>265858.09999999998</v>
      </c>
      <c r="AC314">
        <f>AB314</f>
        <v>265858.09999999998</v>
      </c>
      <c r="AD314">
        <f>AC314</f>
        <v>265858.09999999998</v>
      </c>
      <c r="AE314">
        <f>259683461/1000</f>
        <v>259683.46100000001</v>
      </c>
      <c r="AF314">
        <f t="shared" si="101"/>
        <v>0</v>
      </c>
    </row>
    <row r="315" spans="1:32" ht="16.5" customHeight="1" thickBot="1" x14ac:dyDescent="0.3">
      <c r="A315" s="197"/>
      <c r="B315" s="177"/>
      <c r="C315" s="33"/>
      <c r="E315" s="177"/>
      <c r="F315" s="32" t="s">
        <v>17</v>
      </c>
      <c r="G315" s="32" t="s">
        <v>17</v>
      </c>
      <c r="H315" s="32" t="s">
        <v>17</v>
      </c>
      <c r="I315" s="32" t="s">
        <v>17</v>
      </c>
      <c r="K315" s="42" t="s">
        <v>3</v>
      </c>
      <c r="M315" s="32">
        <v>7339.5</v>
      </c>
      <c r="N315" s="32">
        <v>6828.7</v>
      </c>
      <c r="O315" s="32"/>
      <c r="P315" s="46">
        <f t="shared" si="92"/>
        <v>4</v>
      </c>
      <c r="Q315" s="15" t="str">
        <f t="shared" si="93"/>
        <v/>
      </c>
      <c r="R315" s="15" t="str">
        <f ca="1">IF(Q315="","",OFFSET('Все источники_ППГ'!B383,S315,0))</f>
        <v/>
      </c>
      <c r="S315">
        <f t="shared" si="102"/>
        <v>7</v>
      </c>
      <c r="T315" t="str">
        <f t="shared" ca="1" si="94"/>
        <v/>
      </c>
      <c r="U315" s="15" t="str">
        <f>IF(Y315="","",VLOOKUP(Y315,Роспись!$E$8:$G$2000,3,FALSE))</f>
        <v/>
      </c>
      <c r="W315" t="str">
        <f t="shared" si="95"/>
        <v/>
      </c>
      <c r="X315" t="str">
        <f t="shared" si="96"/>
        <v>местные бюджеты</v>
      </c>
      <c r="Y315" t="str">
        <f t="shared" si="97"/>
        <v/>
      </c>
      <c r="Z315" t="str">
        <f t="shared" si="98"/>
        <v/>
      </c>
      <c r="AA315">
        <f t="shared" si="99"/>
        <v>7339.5</v>
      </c>
      <c r="AB315">
        <f t="shared" si="100"/>
        <v>6828.7</v>
      </c>
      <c r="AF315">
        <f t="shared" si="101"/>
        <v>0</v>
      </c>
    </row>
    <row r="316" spans="1:32" ht="16.5" customHeight="1" thickBot="1" x14ac:dyDescent="0.3">
      <c r="A316" s="198"/>
      <c r="B316" s="178"/>
      <c r="C316" s="33"/>
      <c r="E316" s="178"/>
      <c r="F316" s="32" t="s">
        <v>17</v>
      </c>
      <c r="G316" s="32" t="s">
        <v>17</v>
      </c>
      <c r="H316" s="32" t="s">
        <v>17</v>
      </c>
      <c r="I316" s="32" t="s">
        <v>17</v>
      </c>
      <c r="K316" s="42" t="s">
        <v>6</v>
      </c>
      <c r="M316" s="32"/>
      <c r="N316" s="32"/>
      <c r="O316" s="32"/>
      <c r="P316" s="46">
        <f t="shared" si="92"/>
        <v>5</v>
      </c>
      <c r="Q316" s="15" t="str">
        <f t="shared" si="93"/>
        <v/>
      </c>
      <c r="R316" s="15" t="str">
        <f ca="1">IF(Q316="","",OFFSET('Все источники_ППГ'!B384,S316,0))</f>
        <v/>
      </c>
      <c r="S316">
        <f t="shared" si="102"/>
        <v>7</v>
      </c>
      <c r="T316" t="str">
        <f t="shared" ca="1" si="94"/>
        <v/>
      </c>
      <c r="U316" s="15" t="str">
        <f>IF(Y316="","",VLOOKUP(Y316,Роспись!$E$8:$G$2000,3,FALSE))</f>
        <v/>
      </c>
      <c r="W316" t="str">
        <f t="shared" si="95"/>
        <v/>
      </c>
      <c r="X316" t="str">
        <f t="shared" si="96"/>
        <v>внебюджетные источники</v>
      </c>
      <c r="Y316" t="str">
        <f t="shared" si="97"/>
        <v/>
      </c>
      <c r="Z316" t="str">
        <f t="shared" si="98"/>
        <v/>
      </c>
      <c r="AA316">
        <f t="shared" si="99"/>
        <v>0</v>
      </c>
      <c r="AB316">
        <f t="shared" si="100"/>
        <v>0</v>
      </c>
      <c r="AC316">
        <f t="shared" ref="AC316:AD316" si="121">AB316</f>
        <v>0</v>
      </c>
      <c r="AD316">
        <f t="shared" si="121"/>
        <v>0</v>
      </c>
      <c r="AF316">
        <f t="shared" si="101"/>
        <v>0</v>
      </c>
    </row>
    <row r="317" spans="1:32" ht="16.5" customHeight="1" thickBot="1" x14ac:dyDescent="0.3">
      <c r="A317" s="196" t="s">
        <v>73</v>
      </c>
      <c r="B317" s="176" t="s">
        <v>796</v>
      </c>
      <c r="C317" s="33"/>
      <c r="E317" s="176" t="s">
        <v>315</v>
      </c>
      <c r="F317" s="32" t="s">
        <v>17</v>
      </c>
      <c r="G317" s="32" t="s">
        <v>17</v>
      </c>
      <c r="H317" s="32" t="s">
        <v>17</v>
      </c>
      <c r="I317" s="32" t="s">
        <v>17</v>
      </c>
      <c r="K317" s="42" t="s">
        <v>1</v>
      </c>
      <c r="M317" s="32"/>
      <c r="N317" s="32"/>
      <c r="O317" s="32"/>
      <c r="P317" s="46">
        <f t="shared" si="92"/>
        <v>1</v>
      </c>
      <c r="Q317" s="15" t="str">
        <f t="shared" si="93"/>
        <v>Выполнение геологоразведочных работ с целью поисков и оценки подземных вод для водоснабжения г. Шумерля</v>
      </c>
      <c r="R317" s="15" t="str">
        <f ca="1">IF(Q317="","",OFFSET('Все источники_ППГ'!B385,S317,0))</f>
        <v>Выполнение геологоразведочных работ с целью поисков и оценки подземных вод для водоснабжения г. Шумерля</v>
      </c>
      <c r="S317">
        <f t="shared" si="102"/>
        <v>8</v>
      </c>
      <c r="T317" t="str">
        <f t="shared" ca="1" si="94"/>
        <v/>
      </c>
      <c r="U317" s="15" t="str">
        <f>IF(Y317="","",VLOOKUP(Y317,Роспись!$E$8:$G$2000,3,FALSE))</f>
        <v/>
      </c>
      <c r="W317">
        <f t="shared" si="95"/>
        <v>0</v>
      </c>
      <c r="X317" t="str">
        <f t="shared" si="96"/>
        <v>всего</v>
      </c>
      <c r="Y317" t="str">
        <f t="shared" si="97"/>
        <v/>
      </c>
      <c r="Z317" t="str">
        <f t="shared" si="98"/>
        <v/>
      </c>
      <c r="AA317">
        <f t="shared" si="99"/>
        <v>0</v>
      </c>
      <c r="AB317">
        <f t="shared" si="100"/>
        <v>0</v>
      </c>
      <c r="AC317">
        <f t="shared" ref="AC317:AD317" si="122">AB317</f>
        <v>0</v>
      </c>
      <c r="AD317">
        <f t="shared" si="122"/>
        <v>0</v>
      </c>
      <c r="AF317">
        <f t="shared" si="101"/>
        <v>0</v>
      </c>
    </row>
    <row r="318" spans="1:32" ht="16.5" customHeight="1" thickBot="1" x14ac:dyDescent="0.3">
      <c r="A318" s="197"/>
      <c r="B318" s="177"/>
      <c r="C318" s="33"/>
      <c r="E318" s="177"/>
      <c r="F318" s="32" t="s">
        <v>17</v>
      </c>
      <c r="G318" s="32" t="s">
        <v>17</v>
      </c>
      <c r="H318" s="32" t="s">
        <v>17</v>
      </c>
      <c r="I318" s="32" t="s">
        <v>17</v>
      </c>
      <c r="K318" s="41" t="s">
        <v>2</v>
      </c>
      <c r="M318" s="32"/>
      <c r="N318" s="32"/>
      <c r="O318" s="32"/>
      <c r="P318" s="46">
        <f t="shared" si="92"/>
        <v>2</v>
      </c>
      <c r="Q318" s="15" t="str">
        <f t="shared" si="93"/>
        <v/>
      </c>
      <c r="R318" s="15" t="str">
        <f ca="1">IF(Q318="","",OFFSET('Все источники_ППГ'!B386,S318,0))</f>
        <v/>
      </c>
      <c r="S318">
        <f t="shared" si="102"/>
        <v>8</v>
      </c>
      <c r="T318" t="str">
        <f t="shared" ca="1" si="94"/>
        <v/>
      </c>
      <c r="U318" s="15" t="str">
        <f>IF(Y318="","",VLOOKUP(Y318,Роспись!$E$8:$G$2000,3,FALSE))</f>
        <v/>
      </c>
      <c r="W318">
        <f t="shared" si="95"/>
        <v>2</v>
      </c>
      <c r="X318" t="str">
        <f t="shared" si="96"/>
        <v>федеральный бюджет</v>
      </c>
      <c r="Y318" t="str">
        <f t="shared" si="97"/>
        <v/>
      </c>
      <c r="Z318" t="str">
        <f t="shared" si="98"/>
        <v/>
      </c>
      <c r="AA318">
        <f t="shared" si="99"/>
        <v>0</v>
      </c>
      <c r="AB318">
        <f t="shared" si="100"/>
        <v>0</v>
      </c>
      <c r="AC318">
        <f t="shared" ref="AC318:AD318" si="123">AB318</f>
        <v>0</v>
      </c>
      <c r="AD318">
        <f t="shared" si="123"/>
        <v>0</v>
      </c>
      <c r="AF318">
        <f t="shared" si="101"/>
        <v>0</v>
      </c>
    </row>
    <row r="319" spans="1:32" ht="16.5" customHeight="1" thickBot="1" x14ac:dyDescent="0.3">
      <c r="A319" s="197"/>
      <c r="B319" s="177"/>
      <c r="C319" s="33"/>
      <c r="E319" s="177"/>
      <c r="F319" s="32">
        <v>832</v>
      </c>
      <c r="G319" s="32">
        <v>502</v>
      </c>
      <c r="H319" s="32" t="s">
        <v>185</v>
      </c>
      <c r="I319" s="32">
        <v>521</v>
      </c>
      <c r="K319" s="42" t="s">
        <v>307</v>
      </c>
      <c r="M319" s="32"/>
      <c r="N319" s="32"/>
      <c r="O319" s="32"/>
      <c r="P319" s="46">
        <f t="shared" si="92"/>
        <v>3</v>
      </c>
      <c r="Q319" s="15" t="str">
        <f t="shared" si="93"/>
        <v/>
      </c>
      <c r="R319" s="15" t="str">
        <f ca="1">IF(Q319="","",OFFSET('Все источники_ППГ'!B387,S319,0))</f>
        <v/>
      </c>
      <c r="S319">
        <f t="shared" si="102"/>
        <v>8</v>
      </c>
      <c r="T319" t="str">
        <f t="shared" ca="1" si="94"/>
        <v/>
      </c>
      <c r="U319" s="15" t="e">
        <f>IF(Y319="","",VLOOKUP(Y319,Роспись!$E$8:$G$2000,3,FALSE))</f>
        <v>#N/A</v>
      </c>
      <c r="W319">
        <f t="shared" si="95"/>
        <v>1</v>
      </c>
      <c r="X319" t="str">
        <f t="shared" si="96"/>
        <v>республиканский бюджет Чувашской Республики</v>
      </c>
      <c r="Y319" t="str">
        <f t="shared" si="97"/>
        <v>12011А010</v>
      </c>
      <c r="Z319" t="str">
        <f t="shared" si="98"/>
        <v>А12011А010</v>
      </c>
      <c r="AA319">
        <f t="shared" si="99"/>
        <v>0</v>
      </c>
      <c r="AB319">
        <f t="shared" si="100"/>
        <v>0</v>
      </c>
      <c r="AC319">
        <f t="shared" ref="AC319:AD319" si="124">AB319</f>
        <v>0</v>
      </c>
      <c r="AD319">
        <f t="shared" si="124"/>
        <v>0</v>
      </c>
      <c r="AF319">
        <f t="shared" si="101"/>
        <v>0</v>
      </c>
    </row>
    <row r="320" spans="1:32" ht="16.5" customHeight="1" thickBot="1" x14ac:dyDescent="0.3">
      <c r="A320" s="197"/>
      <c r="B320" s="177"/>
      <c r="C320" s="33"/>
      <c r="E320" s="177"/>
      <c r="F320" s="32" t="s">
        <v>17</v>
      </c>
      <c r="G320" s="32" t="s">
        <v>17</v>
      </c>
      <c r="H320" s="32" t="s">
        <v>17</v>
      </c>
      <c r="I320" s="32" t="s">
        <v>17</v>
      </c>
      <c r="K320" s="42" t="s">
        <v>3</v>
      </c>
      <c r="M320" s="32"/>
      <c r="N320" s="32"/>
      <c r="O320" s="32"/>
      <c r="P320" s="46">
        <f t="shared" si="92"/>
        <v>4</v>
      </c>
      <c r="Q320" s="15" t="str">
        <f t="shared" si="93"/>
        <v/>
      </c>
      <c r="R320" s="15" t="str">
        <f ca="1">IF(Q320="","",OFFSET('Все источники_ППГ'!B388,S320,0))</f>
        <v/>
      </c>
      <c r="S320">
        <f t="shared" si="102"/>
        <v>8</v>
      </c>
      <c r="T320" t="str">
        <f t="shared" ca="1" si="94"/>
        <v/>
      </c>
      <c r="U320" s="15" t="str">
        <f>IF(Y320="","",VLOOKUP(Y320,Роспись!$E$8:$G$2000,3,FALSE))</f>
        <v/>
      </c>
      <c r="W320" t="str">
        <f t="shared" si="95"/>
        <v/>
      </c>
      <c r="X320" t="str">
        <f t="shared" si="96"/>
        <v>местные бюджеты</v>
      </c>
      <c r="Y320" t="str">
        <f t="shared" si="97"/>
        <v/>
      </c>
      <c r="Z320" t="str">
        <f t="shared" si="98"/>
        <v/>
      </c>
      <c r="AA320">
        <f t="shared" si="99"/>
        <v>0</v>
      </c>
      <c r="AB320">
        <f t="shared" si="100"/>
        <v>0</v>
      </c>
      <c r="AC320">
        <f t="shared" ref="AC320:AD320" si="125">AB320</f>
        <v>0</v>
      </c>
      <c r="AD320">
        <f t="shared" si="125"/>
        <v>0</v>
      </c>
      <c r="AF320">
        <f t="shared" si="101"/>
        <v>0</v>
      </c>
    </row>
    <row r="321" spans="1:32" ht="16.5" customHeight="1" thickBot="1" x14ac:dyDescent="0.3">
      <c r="A321" s="198"/>
      <c r="B321" s="178"/>
      <c r="C321" s="33"/>
      <c r="E321" s="178"/>
      <c r="F321" s="32" t="s">
        <v>17</v>
      </c>
      <c r="G321" s="32" t="s">
        <v>17</v>
      </c>
      <c r="H321" s="32" t="s">
        <v>17</v>
      </c>
      <c r="I321" s="32" t="s">
        <v>17</v>
      </c>
      <c r="K321" s="42" t="s">
        <v>6</v>
      </c>
      <c r="M321" s="32"/>
      <c r="N321" s="32"/>
      <c r="O321" s="32"/>
      <c r="P321" s="46">
        <f t="shared" si="92"/>
        <v>5</v>
      </c>
      <c r="Q321" s="15" t="str">
        <f t="shared" si="93"/>
        <v/>
      </c>
      <c r="R321" s="15" t="str">
        <f ca="1">IF(Q321="","",OFFSET('Все источники_ППГ'!B389,S321,0))</f>
        <v/>
      </c>
      <c r="S321">
        <f t="shared" si="102"/>
        <v>8</v>
      </c>
      <c r="T321" t="str">
        <f t="shared" ca="1" si="94"/>
        <v/>
      </c>
      <c r="U321" s="15" t="str">
        <f>IF(Y321="","",VLOOKUP(Y321,Роспись!$E$8:$G$2000,3,FALSE))</f>
        <v/>
      </c>
      <c r="W321" t="str">
        <f t="shared" si="95"/>
        <v/>
      </c>
      <c r="X321" t="str">
        <f t="shared" si="96"/>
        <v>внебюджетные источники</v>
      </c>
      <c r="Y321" t="str">
        <f t="shared" si="97"/>
        <v/>
      </c>
      <c r="Z321" t="str">
        <f t="shared" si="98"/>
        <v/>
      </c>
      <c r="AA321">
        <f t="shared" si="99"/>
        <v>0</v>
      </c>
      <c r="AB321">
        <f t="shared" si="100"/>
        <v>0</v>
      </c>
      <c r="AC321">
        <f t="shared" ref="AC321:AD321" si="126">AB321</f>
        <v>0</v>
      </c>
      <c r="AD321">
        <f t="shared" si="126"/>
        <v>0</v>
      </c>
      <c r="AF321">
        <f t="shared" si="101"/>
        <v>0</v>
      </c>
    </row>
    <row r="322" spans="1:32" ht="16.5" customHeight="1" thickBot="1" x14ac:dyDescent="0.3">
      <c r="A322" s="196" t="s">
        <v>217</v>
      </c>
      <c r="B322" s="176" t="s">
        <v>798</v>
      </c>
      <c r="C322" s="33"/>
      <c r="E322" s="176" t="s">
        <v>315</v>
      </c>
      <c r="F322" s="32" t="s">
        <v>17</v>
      </c>
      <c r="G322" s="32" t="s">
        <v>17</v>
      </c>
      <c r="H322" s="32" t="s">
        <v>17</v>
      </c>
      <c r="I322" s="32" t="s">
        <v>17</v>
      </c>
      <c r="K322" s="42" t="s">
        <v>1</v>
      </c>
      <c r="M322" s="32"/>
      <c r="N322" s="32">
        <v>1576.7</v>
      </c>
      <c r="O322" s="32"/>
      <c r="P322" s="46">
        <f t="shared" si="92"/>
        <v>1</v>
      </c>
      <c r="Q322" s="15" t="str">
        <f t="shared" si="93"/>
        <v>Разработка проектно-сметной документации на проведение геолого-разведочных работ с целью обеспечения резервным источником водоснабжения г. Алатыря Чувашской Республики</v>
      </c>
      <c r="R322" s="15" t="str">
        <f ca="1">IF(Q322="","",OFFSET('Все источники_ППГ'!B390,S322,0))</f>
        <v>Разработка проектно-сметной документации на проведение геолого-разведочных работ с целью обеспечения резервным источником водоснабжения г. Алатыря Чувашской Республики</v>
      </c>
      <c r="S322">
        <f t="shared" si="102"/>
        <v>9</v>
      </c>
      <c r="T322" t="str">
        <f t="shared" ca="1" si="94"/>
        <v/>
      </c>
      <c r="U322" s="15" t="str">
        <f>IF(Y322="","",VLOOKUP(Y322,Роспись!$E$8:$G$2000,3,FALSE))</f>
        <v/>
      </c>
      <c r="W322">
        <f t="shared" si="95"/>
        <v>0</v>
      </c>
      <c r="X322" t="str">
        <f t="shared" si="96"/>
        <v>всего</v>
      </c>
      <c r="Y322" t="str">
        <f t="shared" si="97"/>
        <v/>
      </c>
      <c r="Z322" t="str">
        <f t="shared" si="98"/>
        <v/>
      </c>
      <c r="AA322">
        <f t="shared" si="99"/>
        <v>0</v>
      </c>
      <c r="AB322">
        <f t="shared" si="100"/>
        <v>1576.7</v>
      </c>
      <c r="AC322">
        <f t="shared" ref="AC322:AD322" si="127">AB322</f>
        <v>1576.7</v>
      </c>
      <c r="AD322">
        <f t="shared" si="127"/>
        <v>1576.7</v>
      </c>
      <c r="AF322">
        <f t="shared" si="101"/>
        <v>0</v>
      </c>
    </row>
    <row r="323" spans="1:32" ht="16.5" customHeight="1" thickBot="1" x14ac:dyDescent="0.3">
      <c r="A323" s="197"/>
      <c r="B323" s="177"/>
      <c r="C323" s="33"/>
      <c r="E323" s="177"/>
      <c r="F323" s="32" t="s">
        <v>17</v>
      </c>
      <c r="G323" s="32" t="s">
        <v>17</v>
      </c>
      <c r="H323" s="32" t="s">
        <v>17</v>
      </c>
      <c r="I323" s="32" t="s">
        <v>17</v>
      </c>
      <c r="K323" s="41" t="s">
        <v>2</v>
      </c>
      <c r="M323" s="32"/>
      <c r="N323" s="32"/>
      <c r="O323" s="32"/>
      <c r="P323" s="46">
        <f t="shared" si="92"/>
        <v>2</v>
      </c>
      <c r="Q323" s="15" t="str">
        <f t="shared" si="93"/>
        <v/>
      </c>
      <c r="R323" s="15" t="str">
        <f ca="1">IF(Q323="","",OFFSET('Все источники_ППГ'!B391,S323,0))</f>
        <v/>
      </c>
      <c r="S323">
        <f t="shared" si="102"/>
        <v>9</v>
      </c>
      <c r="T323" t="str">
        <f t="shared" ca="1" si="94"/>
        <v/>
      </c>
      <c r="U323" s="15" t="str">
        <f>IF(Y323="","",VLOOKUP(Y323,Роспись!$E$8:$G$2000,3,FALSE))</f>
        <v/>
      </c>
      <c r="W323">
        <f t="shared" si="95"/>
        <v>2</v>
      </c>
      <c r="X323" t="str">
        <f t="shared" si="96"/>
        <v>федеральный бюджет</v>
      </c>
      <c r="Y323" t="str">
        <f t="shared" si="97"/>
        <v/>
      </c>
      <c r="Z323" t="str">
        <f t="shared" si="98"/>
        <v/>
      </c>
      <c r="AA323">
        <f t="shared" si="99"/>
        <v>0</v>
      </c>
      <c r="AB323">
        <f t="shared" si="100"/>
        <v>0</v>
      </c>
      <c r="AC323">
        <f t="shared" ref="AC323:AD323" si="128">AB323</f>
        <v>0</v>
      </c>
      <c r="AD323">
        <f t="shared" si="128"/>
        <v>0</v>
      </c>
      <c r="AF323">
        <f t="shared" si="101"/>
        <v>0</v>
      </c>
    </row>
    <row r="324" spans="1:32" ht="16.5" customHeight="1" thickBot="1" x14ac:dyDescent="0.3">
      <c r="A324" s="197"/>
      <c r="B324" s="177"/>
      <c r="C324" s="33"/>
      <c r="E324" s="177"/>
      <c r="F324" s="32">
        <v>832</v>
      </c>
      <c r="G324" s="32">
        <v>502</v>
      </c>
      <c r="H324" s="32" t="s">
        <v>880</v>
      </c>
      <c r="I324" s="32">
        <v>521</v>
      </c>
      <c r="K324" s="42" t="s">
        <v>307</v>
      </c>
      <c r="M324" s="32"/>
      <c r="N324" s="32">
        <v>1576.7</v>
      </c>
      <c r="O324" s="32"/>
      <c r="P324" s="46">
        <f t="shared" si="92"/>
        <v>3</v>
      </c>
      <c r="Q324" s="15" t="str">
        <f t="shared" si="93"/>
        <v/>
      </c>
      <c r="R324" s="15" t="str">
        <f ca="1">IF(Q324="","",OFFSET('Все источники_ППГ'!B392,S324,0))</f>
        <v/>
      </c>
      <c r="S324">
        <f t="shared" si="102"/>
        <v>9</v>
      </c>
      <c r="T324" t="str">
        <f t="shared" ca="1" si="94"/>
        <v/>
      </c>
      <c r="U324" s="15" t="e">
        <f>IF(Y324="","",VLOOKUP(Y324,Роспись!$E$8:$G$2000,3,FALSE))</f>
        <v>#N/A</v>
      </c>
      <c r="W324">
        <f t="shared" si="95"/>
        <v>1</v>
      </c>
      <c r="X324" t="str">
        <f t="shared" si="96"/>
        <v>республиканский бюджет Чувашской Республики</v>
      </c>
      <c r="Y324" t="str">
        <f t="shared" si="97"/>
        <v>120114930</v>
      </c>
      <c r="Z324" t="str">
        <f t="shared" si="98"/>
        <v>A120114930</v>
      </c>
      <c r="AA324">
        <f t="shared" si="99"/>
        <v>0</v>
      </c>
      <c r="AB324">
        <f t="shared" si="100"/>
        <v>1576.7</v>
      </c>
      <c r="AC324">
        <f t="shared" ref="AC324:AD324" si="129">AB324</f>
        <v>1576.7</v>
      </c>
      <c r="AD324">
        <f t="shared" si="129"/>
        <v>1576.7</v>
      </c>
      <c r="AF324">
        <f t="shared" si="101"/>
        <v>0</v>
      </c>
    </row>
    <row r="325" spans="1:32" ht="16.5" customHeight="1" thickBot="1" x14ac:dyDescent="0.3">
      <c r="A325" s="197"/>
      <c r="B325" s="177"/>
      <c r="C325" s="33"/>
      <c r="E325" s="177"/>
      <c r="F325" s="32" t="s">
        <v>17</v>
      </c>
      <c r="G325" s="32" t="s">
        <v>17</v>
      </c>
      <c r="H325" s="32" t="s">
        <v>17</v>
      </c>
      <c r="I325" s="32" t="s">
        <v>17</v>
      </c>
      <c r="K325" s="42" t="s">
        <v>3</v>
      </c>
      <c r="M325" s="32"/>
      <c r="N325" s="32"/>
      <c r="O325" s="32"/>
      <c r="P325" s="46">
        <f t="shared" si="92"/>
        <v>4</v>
      </c>
      <c r="Q325" s="15" t="str">
        <f t="shared" si="93"/>
        <v/>
      </c>
      <c r="R325" s="15" t="str">
        <f ca="1">IF(Q325="","",OFFSET('Все источники_ППГ'!B393,S325,0))</f>
        <v/>
      </c>
      <c r="S325">
        <f t="shared" si="102"/>
        <v>9</v>
      </c>
      <c r="T325" t="str">
        <f t="shared" ca="1" si="94"/>
        <v/>
      </c>
      <c r="U325" s="15" t="str">
        <f>IF(Y325="","",VLOOKUP(Y325,Роспись!$E$8:$G$2000,3,FALSE))</f>
        <v/>
      </c>
      <c r="W325" t="str">
        <f t="shared" si="95"/>
        <v/>
      </c>
      <c r="X325" t="str">
        <f t="shared" si="96"/>
        <v>местные бюджеты</v>
      </c>
      <c r="Y325" t="str">
        <f t="shared" si="97"/>
        <v/>
      </c>
      <c r="Z325" t="str">
        <f t="shared" si="98"/>
        <v/>
      </c>
      <c r="AA325">
        <f t="shared" si="99"/>
        <v>0</v>
      </c>
      <c r="AB325">
        <f t="shared" si="100"/>
        <v>0</v>
      </c>
      <c r="AC325">
        <f t="shared" ref="AC325:AD325" si="130">AB325</f>
        <v>0</v>
      </c>
      <c r="AD325">
        <f t="shared" si="130"/>
        <v>0</v>
      </c>
      <c r="AF325">
        <f t="shared" si="101"/>
        <v>0</v>
      </c>
    </row>
    <row r="326" spans="1:32" ht="16.5" customHeight="1" thickBot="1" x14ac:dyDescent="0.3">
      <c r="A326" s="198"/>
      <c r="B326" s="178"/>
      <c r="C326" s="33"/>
      <c r="E326" s="178"/>
      <c r="F326" s="32" t="s">
        <v>17</v>
      </c>
      <c r="G326" s="32" t="s">
        <v>17</v>
      </c>
      <c r="H326" s="32" t="s">
        <v>17</v>
      </c>
      <c r="I326" s="32" t="s">
        <v>17</v>
      </c>
      <c r="K326" s="42" t="s">
        <v>6</v>
      </c>
      <c r="M326" s="32"/>
      <c r="N326" s="32"/>
      <c r="O326" s="32"/>
      <c r="P326" s="46">
        <f t="shared" si="92"/>
        <v>5</v>
      </c>
      <c r="Q326" s="15" t="str">
        <f t="shared" si="93"/>
        <v/>
      </c>
      <c r="R326" s="15" t="str">
        <f ca="1">IF(Q326="","",OFFSET('Все источники_ППГ'!B394,S326,0))</f>
        <v/>
      </c>
      <c r="S326">
        <f t="shared" si="102"/>
        <v>9</v>
      </c>
      <c r="T326" t="str">
        <f t="shared" ca="1" si="94"/>
        <v/>
      </c>
      <c r="U326" s="15" t="str">
        <f>IF(Y326="","",VLOOKUP(Y326,Роспись!$E$8:$G$2000,3,FALSE))</f>
        <v/>
      </c>
      <c r="W326" t="str">
        <f t="shared" si="95"/>
        <v/>
      </c>
      <c r="X326" t="str">
        <f t="shared" si="96"/>
        <v>внебюджетные источники</v>
      </c>
      <c r="Y326" t="str">
        <f t="shared" si="97"/>
        <v/>
      </c>
      <c r="Z326" t="str">
        <f t="shared" si="98"/>
        <v/>
      </c>
      <c r="AA326">
        <f t="shared" si="99"/>
        <v>0</v>
      </c>
      <c r="AB326">
        <f t="shared" si="100"/>
        <v>0</v>
      </c>
      <c r="AC326">
        <f t="shared" ref="AC326:AD326" si="131">AB326</f>
        <v>0</v>
      </c>
      <c r="AD326">
        <f t="shared" si="131"/>
        <v>0</v>
      </c>
      <c r="AF326">
        <f t="shared" si="101"/>
        <v>0</v>
      </c>
    </row>
    <row r="327" spans="1:32" ht="16.5" customHeight="1" thickBot="1" x14ac:dyDescent="0.3">
      <c r="A327" s="196" t="s">
        <v>221</v>
      </c>
      <c r="B327" s="176" t="s">
        <v>797</v>
      </c>
      <c r="C327" s="33"/>
      <c r="E327" s="176" t="s">
        <v>315</v>
      </c>
      <c r="F327" s="32" t="s">
        <v>17</v>
      </c>
      <c r="G327" s="32" t="s">
        <v>17</v>
      </c>
      <c r="H327" s="32" t="s">
        <v>17</v>
      </c>
      <c r="I327" s="32" t="s">
        <v>17</v>
      </c>
      <c r="K327" s="42" t="s">
        <v>1</v>
      </c>
      <c r="M327" s="32"/>
      <c r="N327" s="32"/>
      <c r="O327" s="32">
        <v>100000</v>
      </c>
      <c r="P327" s="46">
        <f t="shared" si="92"/>
        <v>1</v>
      </c>
      <c r="Q327" s="15" t="str">
        <f t="shared" si="93"/>
        <v>Создание и (или) модернизация источников водоснабжения (водонапорных башен и водозаборных скважин) в населенных пунктах</v>
      </c>
      <c r="R327" s="15" t="str">
        <f ca="1">IF(Q327="","",OFFSET('Все источники_ППГ'!B395,S327,0))</f>
        <v>Создание и (или) модернизация источников водоснабжения (водонапорных башен и водозаборных скважин) в населенных пунктах</v>
      </c>
      <c r="S327">
        <f t="shared" si="102"/>
        <v>10</v>
      </c>
      <c r="T327" t="str">
        <f t="shared" ca="1" si="94"/>
        <v/>
      </c>
      <c r="U327" s="15" t="str">
        <f>IF(Y327="","",VLOOKUP(Y327,Роспись!$E$8:$G$2000,3,FALSE))</f>
        <v/>
      </c>
      <c r="W327">
        <f t="shared" si="95"/>
        <v>0</v>
      </c>
      <c r="X327" t="str">
        <f t="shared" si="96"/>
        <v>всего</v>
      </c>
      <c r="Y327" t="str">
        <f t="shared" si="97"/>
        <v/>
      </c>
      <c r="Z327" t="str">
        <f t="shared" si="98"/>
        <v/>
      </c>
      <c r="AA327">
        <f t="shared" si="99"/>
        <v>0</v>
      </c>
      <c r="AB327">
        <f t="shared" si="100"/>
        <v>0</v>
      </c>
      <c r="AC327">
        <f t="shared" ref="AC327:AD327" si="132">AB327</f>
        <v>0</v>
      </c>
      <c r="AD327">
        <f t="shared" si="132"/>
        <v>0</v>
      </c>
      <c r="AF327">
        <f t="shared" si="101"/>
        <v>100000</v>
      </c>
    </row>
    <row r="328" spans="1:32" ht="16.5" customHeight="1" thickBot="1" x14ac:dyDescent="0.3">
      <c r="A328" s="197"/>
      <c r="B328" s="177"/>
      <c r="C328" s="33"/>
      <c r="E328" s="177"/>
      <c r="F328" s="32" t="s">
        <v>17</v>
      </c>
      <c r="G328" s="32" t="s">
        <v>17</v>
      </c>
      <c r="H328" s="32" t="s">
        <v>17</v>
      </c>
      <c r="I328" s="32" t="s">
        <v>17</v>
      </c>
      <c r="K328" s="41" t="s">
        <v>2</v>
      </c>
      <c r="M328" s="32"/>
      <c r="N328" s="32"/>
      <c r="O328" s="32"/>
      <c r="P328" s="46">
        <f t="shared" si="92"/>
        <v>2</v>
      </c>
      <c r="Q328" s="15" t="str">
        <f t="shared" si="93"/>
        <v/>
      </c>
      <c r="R328" s="15" t="str">
        <f ca="1">IF(Q328="","",OFFSET('Все источники_ППГ'!B396,S328,0))</f>
        <v/>
      </c>
      <c r="S328">
        <f t="shared" si="102"/>
        <v>10</v>
      </c>
      <c r="T328" t="str">
        <f t="shared" ca="1" si="94"/>
        <v/>
      </c>
      <c r="U328" s="15" t="str">
        <f>IF(Y328="","",VLOOKUP(Y328,Роспись!$E$8:$G$2000,3,FALSE))</f>
        <v/>
      </c>
      <c r="W328">
        <f t="shared" si="95"/>
        <v>2</v>
      </c>
      <c r="X328" t="str">
        <f t="shared" si="96"/>
        <v>федеральный бюджет</v>
      </c>
      <c r="Y328" t="str">
        <f t="shared" si="97"/>
        <v/>
      </c>
      <c r="Z328" t="str">
        <f t="shared" si="98"/>
        <v/>
      </c>
      <c r="AA328">
        <f t="shared" si="99"/>
        <v>0</v>
      </c>
      <c r="AB328">
        <f t="shared" si="100"/>
        <v>0</v>
      </c>
      <c r="AC328">
        <f t="shared" ref="AC328:AD328" si="133">AB328</f>
        <v>0</v>
      </c>
      <c r="AD328">
        <f t="shared" si="133"/>
        <v>0</v>
      </c>
      <c r="AF328">
        <f t="shared" si="101"/>
        <v>0</v>
      </c>
    </row>
    <row r="329" spans="1:32" ht="16.5" customHeight="1" thickBot="1" x14ac:dyDescent="0.3">
      <c r="A329" s="197"/>
      <c r="B329" s="177"/>
      <c r="C329" s="33"/>
      <c r="E329" s="177"/>
      <c r="F329" s="32">
        <v>832</v>
      </c>
      <c r="G329" s="32">
        <v>502</v>
      </c>
      <c r="H329" s="32" t="s">
        <v>881</v>
      </c>
      <c r="I329" s="32">
        <v>523</v>
      </c>
      <c r="K329" s="42" t="s">
        <v>307</v>
      </c>
      <c r="M329" s="32"/>
      <c r="N329" s="32"/>
      <c r="O329" s="32">
        <v>100000</v>
      </c>
      <c r="P329" s="46">
        <f t="shared" si="92"/>
        <v>3</v>
      </c>
      <c r="Q329" s="15" t="str">
        <f t="shared" si="93"/>
        <v/>
      </c>
      <c r="R329" s="15" t="str">
        <f ca="1">IF(Q329="","",OFFSET('Все источники_ППГ'!B397,S329,0))</f>
        <v/>
      </c>
      <c r="S329">
        <f t="shared" si="102"/>
        <v>10</v>
      </c>
      <c r="T329" t="str">
        <f t="shared" ca="1" si="94"/>
        <v/>
      </c>
      <c r="U329" s="15" t="str">
        <f>IF(Y329="","",VLOOKUP(Y329,Роспись!$E$8:$G$2000,3,FALSE))</f>
        <v>Создание и (или) модернизация источников водоснабжения (водонапорных башен и водозаборных скважин) в населенных пунктах</v>
      </c>
      <c r="W329">
        <f t="shared" si="95"/>
        <v>1</v>
      </c>
      <c r="X329" t="str">
        <f t="shared" si="96"/>
        <v>республиканский бюджет Чувашской Республики</v>
      </c>
      <c r="Y329" t="str">
        <f t="shared" si="97"/>
        <v>120122530</v>
      </c>
      <c r="Z329" t="str">
        <f t="shared" si="98"/>
        <v>A120122530</v>
      </c>
      <c r="AA329">
        <f t="shared" si="99"/>
        <v>0</v>
      </c>
      <c r="AB329">
        <f t="shared" si="100"/>
        <v>0</v>
      </c>
      <c r="AC329">
        <f t="shared" ref="AC329:AD329" si="134">AB329</f>
        <v>0</v>
      </c>
      <c r="AD329">
        <f t="shared" si="134"/>
        <v>0</v>
      </c>
      <c r="AF329">
        <f t="shared" si="101"/>
        <v>100000</v>
      </c>
    </row>
    <row r="330" spans="1:32" ht="16.5" customHeight="1" thickBot="1" x14ac:dyDescent="0.3">
      <c r="A330" s="197"/>
      <c r="B330" s="177"/>
      <c r="C330" s="33"/>
      <c r="E330" s="177"/>
      <c r="F330" s="32" t="s">
        <v>17</v>
      </c>
      <c r="G330" s="32" t="s">
        <v>17</v>
      </c>
      <c r="H330" s="32" t="s">
        <v>17</v>
      </c>
      <c r="I330" s="32" t="s">
        <v>17</v>
      </c>
      <c r="K330" s="42" t="s">
        <v>3</v>
      </c>
      <c r="M330" s="32"/>
      <c r="N330" s="32"/>
      <c r="O330" s="32"/>
      <c r="P330" s="46">
        <f t="shared" si="92"/>
        <v>4</v>
      </c>
      <c r="Q330" s="15" t="str">
        <f t="shared" si="93"/>
        <v/>
      </c>
      <c r="R330" s="15" t="str">
        <f ca="1">IF(Q330="","",OFFSET('Все источники_ППГ'!B398,S330,0))</f>
        <v/>
      </c>
      <c r="S330">
        <f t="shared" si="102"/>
        <v>10</v>
      </c>
      <c r="T330" t="str">
        <f t="shared" ca="1" si="94"/>
        <v/>
      </c>
      <c r="U330" s="15" t="str">
        <f>IF(Y330="","",VLOOKUP(Y330,Роспись!$E$8:$G$2000,3,FALSE))</f>
        <v/>
      </c>
      <c r="W330" t="str">
        <f t="shared" si="95"/>
        <v/>
      </c>
      <c r="X330" t="str">
        <f t="shared" si="96"/>
        <v>местные бюджеты</v>
      </c>
      <c r="Y330" t="str">
        <f t="shared" si="97"/>
        <v/>
      </c>
      <c r="Z330" t="str">
        <f t="shared" si="98"/>
        <v/>
      </c>
      <c r="AA330">
        <f t="shared" si="99"/>
        <v>0</v>
      </c>
      <c r="AB330">
        <f t="shared" si="100"/>
        <v>0</v>
      </c>
      <c r="AC330">
        <f t="shared" ref="AC330:AD330" si="135">AB330</f>
        <v>0</v>
      </c>
      <c r="AD330">
        <f t="shared" si="135"/>
        <v>0</v>
      </c>
      <c r="AF330">
        <f t="shared" si="101"/>
        <v>0</v>
      </c>
    </row>
    <row r="331" spans="1:32" ht="16.5" customHeight="1" thickBot="1" x14ac:dyDescent="0.3">
      <c r="A331" s="198"/>
      <c r="B331" s="178"/>
      <c r="C331" s="33"/>
      <c r="E331" s="178"/>
      <c r="F331" s="32" t="s">
        <v>17</v>
      </c>
      <c r="G331" s="32" t="s">
        <v>17</v>
      </c>
      <c r="H331" s="32" t="s">
        <v>17</v>
      </c>
      <c r="I331" s="32" t="s">
        <v>17</v>
      </c>
      <c r="K331" s="42" t="s">
        <v>6</v>
      </c>
      <c r="M331" s="32"/>
      <c r="N331" s="32"/>
      <c r="O331" s="32"/>
      <c r="P331" s="46">
        <f t="shared" si="92"/>
        <v>5</v>
      </c>
      <c r="Q331" s="15" t="str">
        <f t="shared" si="93"/>
        <v/>
      </c>
      <c r="R331" s="15" t="str">
        <f ca="1">IF(Q331="","",OFFSET('Все источники_ППГ'!B399,S331,0))</f>
        <v/>
      </c>
      <c r="S331">
        <f t="shared" si="102"/>
        <v>10</v>
      </c>
      <c r="T331" t="str">
        <f t="shared" ca="1" si="94"/>
        <v/>
      </c>
      <c r="U331" s="15" t="str">
        <f>IF(Y331="","",VLOOKUP(Y331,Роспись!$E$8:$G$2000,3,FALSE))</f>
        <v/>
      </c>
      <c r="W331" t="str">
        <f t="shared" si="95"/>
        <v/>
      </c>
      <c r="X331" t="str">
        <f t="shared" si="96"/>
        <v>внебюджетные источники</v>
      </c>
      <c r="Y331" t="str">
        <f t="shared" si="97"/>
        <v/>
      </c>
      <c r="Z331" t="str">
        <f t="shared" si="98"/>
        <v/>
      </c>
      <c r="AA331">
        <f t="shared" si="99"/>
        <v>0</v>
      </c>
      <c r="AB331">
        <f t="shared" si="100"/>
        <v>0</v>
      </c>
      <c r="AC331">
        <f t="shared" ref="AC331:AD331" si="136">AB331</f>
        <v>0</v>
      </c>
      <c r="AD331">
        <f t="shared" si="136"/>
        <v>0</v>
      </c>
      <c r="AF331">
        <f t="shared" si="101"/>
        <v>0</v>
      </c>
    </row>
    <row r="332" spans="1:32" ht="16.5" customHeight="1" thickBot="1" x14ac:dyDescent="0.3">
      <c r="A332" s="167" t="s">
        <v>39</v>
      </c>
      <c r="B332" s="176" t="s">
        <v>89</v>
      </c>
      <c r="C332" s="33"/>
      <c r="E332" s="176" t="s">
        <v>315</v>
      </c>
      <c r="F332" s="32" t="s">
        <v>40</v>
      </c>
      <c r="G332" s="32" t="s">
        <v>40</v>
      </c>
      <c r="H332" s="32" t="s">
        <v>40</v>
      </c>
      <c r="I332" s="32" t="s">
        <v>40</v>
      </c>
      <c r="K332" s="43" t="s">
        <v>1</v>
      </c>
      <c r="M332" s="32">
        <v>126714.6</v>
      </c>
      <c r="N332" s="32">
        <v>111187.4</v>
      </c>
      <c r="O332" s="32">
        <v>22770</v>
      </c>
      <c r="P332" s="46">
        <f t="shared" si="92"/>
        <v>1</v>
      </c>
      <c r="Q332" s="15" t="str">
        <f t="shared" si="93"/>
        <v>Водоотведение и очистка бытовых сточных вод</v>
      </c>
      <c r="R332" s="15" t="str">
        <f ca="1">IF(Q332="","",OFFSET('Все источники_ППГ'!B400,S332,0))</f>
        <v>Водоотведение и очистка бытовых сточных вод</v>
      </c>
      <c r="S332">
        <f t="shared" si="102"/>
        <v>11</v>
      </c>
      <c r="T332" t="str">
        <f t="shared" ca="1" si="94"/>
        <v/>
      </c>
      <c r="U332" s="15" t="str">
        <f>IF(Y332="","",VLOOKUP(Y332,Роспись!$E$8:$G$2000,3,FALSE))</f>
        <v/>
      </c>
      <c r="W332">
        <f t="shared" si="95"/>
        <v>0</v>
      </c>
      <c r="X332" t="str">
        <f t="shared" si="96"/>
        <v>всего</v>
      </c>
      <c r="Y332" t="str">
        <f t="shared" si="97"/>
        <v/>
      </c>
      <c r="Z332" t="str">
        <f t="shared" si="98"/>
        <v/>
      </c>
      <c r="AA332">
        <f t="shared" si="99"/>
        <v>126714.6</v>
      </c>
      <c r="AB332">
        <f t="shared" si="100"/>
        <v>111187.4</v>
      </c>
      <c r="AC332">
        <f t="shared" ref="AC332:AD332" si="137">AB332</f>
        <v>111187.4</v>
      </c>
      <c r="AD332">
        <f t="shared" si="137"/>
        <v>111187.4</v>
      </c>
      <c r="AF332">
        <f t="shared" si="101"/>
        <v>22770</v>
      </c>
    </row>
    <row r="333" spans="1:32" ht="16.5" customHeight="1" thickBot="1" x14ac:dyDescent="0.3">
      <c r="A333" s="168"/>
      <c r="B333" s="177"/>
      <c r="C333" s="33"/>
      <c r="E333" s="177"/>
      <c r="F333" s="32" t="s">
        <v>40</v>
      </c>
      <c r="G333" s="32" t="s">
        <v>40</v>
      </c>
      <c r="H333" s="32" t="s">
        <v>40</v>
      </c>
      <c r="I333" s="32" t="s">
        <v>40</v>
      </c>
      <c r="K333" s="44" t="s">
        <v>2</v>
      </c>
      <c r="M333" s="32"/>
      <c r="N333" s="32"/>
      <c r="O333" s="32"/>
      <c r="P333" s="46">
        <f t="shared" si="92"/>
        <v>2</v>
      </c>
      <c r="Q333" s="15" t="str">
        <f t="shared" si="93"/>
        <v/>
      </c>
      <c r="R333" s="15" t="str">
        <f ca="1">IF(Q333="","",OFFSET('Все источники_ППГ'!B401,S333,0))</f>
        <v/>
      </c>
      <c r="S333">
        <f t="shared" si="102"/>
        <v>11</v>
      </c>
      <c r="T333" t="str">
        <f t="shared" ca="1" si="94"/>
        <v/>
      </c>
      <c r="U333" s="15" t="str">
        <f>IF(Y333="","",VLOOKUP(Y333,Роспись!$E$8:$G$2000,3,FALSE))</f>
        <v/>
      </c>
      <c r="W333">
        <f t="shared" si="95"/>
        <v>2</v>
      </c>
      <c r="X333" t="str">
        <f t="shared" si="96"/>
        <v>федеральный бюджет</v>
      </c>
      <c r="Y333" t="str">
        <f t="shared" si="97"/>
        <v/>
      </c>
      <c r="Z333" t="str">
        <f t="shared" si="98"/>
        <v/>
      </c>
      <c r="AA333">
        <f t="shared" si="99"/>
        <v>0</v>
      </c>
      <c r="AB333">
        <f t="shared" si="100"/>
        <v>0</v>
      </c>
      <c r="AC333">
        <f t="shared" ref="AC333:AD333" si="138">AB333</f>
        <v>0</v>
      </c>
      <c r="AD333">
        <f t="shared" si="138"/>
        <v>0</v>
      </c>
      <c r="AF333">
        <f t="shared" si="101"/>
        <v>0</v>
      </c>
    </row>
    <row r="334" spans="1:32" ht="16.5" customHeight="1" thickBot="1" x14ac:dyDescent="0.3">
      <c r="A334" s="168"/>
      <c r="B334" s="177"/>
      <c r="C334" s="33"/>
      <c r="E334" s="177"/>
      <c r="F334" s="32">
        <v>832</v>
      </c>
      <c r="G334" s="32">
        <v>502</v>
      </c>
      <c r="H334" s="32" t="s">
        <v>276</v>
      </c>
      <c r="I334" s="32" t="s">
        <v>40</v>
      </c>
      <c r="K334" s="44" t="s">
        <v>307</v>
      </c>
      <c r="M334" s="32">
        <v>93496.1</v>
      </c>
      <c r="N334" s="32">
        <v>96584.9</v>
      </c>
      <c r="O334" s="32">
        <v>22770</v>
      </c>
      <c r="P334" s="46">
        <f t="shared" si="92"/>
        <v>3</v>
      </c>
      <c r="Q334" s="15" t="str">
        <f t="shared" si="93"/>
        <v/>
      </c>
      <c r="R334" s="15" t="str">
        <f ca="1">IF(Q334="","",OFFSET('Все источники_ППГ'!B402,S334,0))</f>
        <v/>
      </c>
      <c r="S334">
        <f t="shared" si="102"/>
        <v>11</v>
      </c>
      <c r="T334" t="str">
        <f t="shared" ca="1" si="94"/>
        <v/>
      </c>
      <c r="U334" s="15" t="e">
        <f>IF(Y334="","",VLOOKUP(Y334,Роспись!$E$8:$G$2000,3,FALSE))</f>
        <v>#N/A</v>
      </c>
      <c r="W334">
        <f t="shared" si="95"/>
        <v>1</v>
      </c>
      <c r="X334" t="str">
        <f t="shared" si="96"/>
        <v>республиканский бюджет Чувашской Республики</v>
      </c>
      <c r="Y334" t="str">
        <f t="shared" si="97"/>
        <v>120200000</v>
      </c>
      <c r="Z334" t="str">
        <f t="shared" si="98"/>
        <v>А120200000</v>
      </c>
      <c r="AA334">
        <f t="shared" si="99"/>
        <v>93496.1</v>
      </c>
      <c r="AB334">
        <f t="shared" si="100"/>
        <v>96584.9</v>
      </c>
      <c r="AC334">
        <f t="shared" ref="AC334:AD334" si="139">AB334</f>
        <v>96584.9</v>
      </c>
      <c r="AD334">
        <f t="shared" si="139"/>
        <v>96584.9</v>
      </c>
      <c r="AF334">
        <f t="shared" si="101"/>
        <v>22770</v>
      </c>
    </row>
    <row r="335" spans="1:32" ht="16.5" customHeight="1" thickBot="1" x14ac:dyDescent="0.3">
      <c r="A335" s="168"/>
      <c r="B335" s="177"/>
      <c r="C335" s="33"/>
      <c r="E335" s="177"/>
      <c r="F335" s="32" t="s">
        <v>40</v>
      </c>
      <c r="G335" s="32" t="s">
        <v>40</v>
      </c>
      <c r="H335" s="32" t="s">
        <v>40</v>
      </c>
      <c r="I335" s="32" t="s">
        <v>40</v>
      </c>
      <c r="K335" s="44" t="s">
        <v>3</v>
      </c>
      <c r="M335" s="32">
        <v>5718.5</v>
      </c>
      <c r="N335" s="32">
        <v>6697.5</v>
      </c>
      <c r="O335" s="32"/>
      <c r="P335" s="46">
        <f t="shared" si="92"/>
        <v>4</v>
      </c>
      <c r="Q335" s="15" t="str">
        <f t="shared" si="93"/>
        <v/>
      </c>
      <c r="R335" s="15" t="str">
        <f ca="1">IF(Q335="","",OFFSET('Все источники_ППГ'!B403,S335,0))</f>
        <v/>
      </c>
      <c r="S335">
        <f t="shared" si="102"/>
        <v>11</v>
      </c>
      <c r="T335" t="str">
        <f t="shared" ca="1" si="94"/>
        <v/>
      </c>
      <c r="U335" s="15" t="str">
        <f>IF(Y335="","",VLOOKUP(Y335,Роспись!$E$8:$G$2000,3,FALSE))</f>
        <v/>
      </c>
      <c r="W335" t="str">
        <f t="shared" si="95"/>
        <v/>
      </c>
      <c r="X335" t="str">
        <f t="shared" si="96"/>
        <v>местные бюджеты</v>
      </c>
      <c r="Y335" t="str">
        <f t="shared" si="97"/>
        <v/>
      </c>
      <c r="Z335" t="str">
        <f t="shared" si="98"/>
        <v/>
      </c>
      <c r="AA335">
        <f t="shared" si="99"/>
        <v>5718.5</v>
      </c>
      <c r="AB335">
        <f t="shared" si="100"/>
        <v>6697.5</v>
      </c>
      <c r="AC335">
        <f t="shared" ref="AC335:AD335" si="140">AB335</f>
        <v>6697.5</v>
      </c>
      <c r="AD335">
        <f t="shared" si="140"/>
        <v>6697.5</v>
      </c>
      <c r="AF335">
        <f t="shared" si="101"/>
        <v>0</v>
      </c>
    </row>
    <row r="336" spans="1:32" ht="16.5" customHeight="1" thickBot="1" x14ac:dyDescent="0.3">
      <c r="A336" s="192"/>
      <c r="B336" s="193"/>
      <c r="C336" s="33"/>
      <c r="E336" s="193"/>
      <c r="F336" s="32" t="s">
        <v>40</v>
      </c>
      <c r="G336" s="32" t="s">
        <v>40</v>
      </c>
      <c r="H336" s="32" t="s">
        <v>40</v>
      </c>
      <c r="I336" s="32" t="s">
        <v>40</v>
      </c>
      <c r="K336" s="44" t="s">
        <v>6</v>
      </c>
      <c r="M336" s="32">
        <v>27500</v>
      </c>
      <c r="N336" s="32">
        <v>7905</v>
      </c>
      <c r="O336" s="32"/>
      <c r="P336" s="46">
        <f t="shared" si="92"/>
        <v>5</v>
      </c>
      <c r="Q336" s="15" t="str">
        <f t="shared" si="93"/>
        <v/>
      </c>
      <c r="R336" s="15" t="str">
        <f ca="1">IF(Q336="","",OFFSET('Все источники_ППГ'!B404,S336,0))</f>
        <v/>
      </c>
      <c r="S336">
        <f t="shared" si="102"/>
        <v>11</v>
      </c>
      <c r="T336" t="str">
        <f t="shared" ca="1" si="94"/>
        <v/>
      </c>
      <c r="U336" s="15" t="str">
        <f>IF(Y336="","",VLOOKUP(Y336,Роспись!$E$8:$G$2000,3,FALSE))</f>
        <v/>
      </c>
      <c r="W336" t="str">
        <f t="shared" si="95"/>
        <v/>
      </c>
      <c r="X336" t="str">
        <f t="shared" si="96"/>
        <v>внебюджетные источники</v>
      </c>
      <c r="Y336" t="str">
        <f t="shared" si="97"/>
        <v/>
      </c>
      <c r="Z336" t="str">
        <f t="shared" si="98"/>
        <v/>
      </c>
      <c r="AA336">
        <f t="shared" si="99"/>
        <v>27500</v>
      </c>
      <c r="AB336">
        <f t="shared" si="100"/>
        <v>7905</v>
      </c>
      <c r="AC336">
        <f t="shared" ref="AC336:AD336" si="141">AB336</f>
        <v>7905</v>
      </c>
      <c r="AD336">
        <f t="shared" si="141"/>
        <v>7905</v>
      </c>
      <c r="AF336">
        <f t="shared" si="101"/>
        <v>0</v>
      </c>
    </row>
    <row r="337" spans="1:32" ht="16.5" customHeight="1" thickBot="1" x14ac:dyDescent="0.3">
      <c r="A337" s="194" t="s">
        <v>92</v>
      </c>
      <c r="B337" s="195" t="s">
        <v>882</v>
      </c>
      <c r="C337" s="33"/>
      <c r="E337" s="195" t="s">
        <v>315</v>
      </c>
      <c r="F337" s="32" t="s">
        <v>40</v>
      </c>
      <c r="G337" s="32" t="s">
        <v>40</v>
      </c>
      <c r="H337" s="32" t="s">
        <v>40</v>
      </c>
      <c r="I337" s="32" t="s">
        <v>40</v>
      </c>
      <c r="K337" s="43" t="s">
        <v>1</v>
      </c>
      <c r="M337" s="32"/>
      <c r="N337" s="32"/>
      <c r="O337" s="32"/>
      <c r="P337" s="46">
        <f t="shared" si="92"/>
        <v>1</v>
      </c>
      <c r="Q337" s="15" t="str">
        <f t="shared" si="93"/>
        <v>Строительство сетей водоотведения и очистных сооружений для обеспечения территории, примыкающей к северной стороне жилой застройки по ул. Придорожная г. Мариинский Посад</v>
      </c>
      <c r="R337" s="15" t="str">
        <f ca="1">IF(Q337="","",OFFSET('Все источники_ППГ'!B405,S337,0))</f>
        <v>Строительство сетей водоотведения и очист-ных сооружений для обеспечения тер-ритории, примыкающей к северной стороне жилой застройки по ул. Придорожная г. Мариинский Посад</v>
      </c>
      <c r="S337">
        <v>14</v>
      </c>
      <c r="T337">
        <f t="shared" ca="1" si="94"/>
        <v>1</v>
      </c>
      <c r="U337" s="15" t="str">
        <f>IF(Y337="","",VLOOKUP(Y337,Роспись!$E$8:$G$2000,3,FALSE))</f>
        <v/>
      </c>
      <c r="W337">
        <f t="shared" si="95"/>
        <v>0</v>
      </c>
      <c r="X337" t="str">
        <f t="shared" si="96"/>
        <v>всего</v>
      </c>
      <c r="Y337" t="str">
        <f t="shared" si="97"/>
        <v/>
      </c>
      <c r="Z337" t="str">
        <f t="shared" si="98"/>
        <v/>
      </c>
      <c r="AA337">
        <f t="shared" si="99"/>
        <v>0</v>
      </c>
      <c r="AB337">
        <f t="shared" si="100"/>
        <v>0</v>
      </c>
      <c r="AC337">
        <f t="shared" ref="AC337:AD337" si="142">AB337</f>
        <v>0</v>
      </c>
      <c r="AD337">
        <f t="shared" si="142"/>
        <v>0</v>
      </c>
      <c r="AF337">
        <f t="shared" si="101"/>
        <v>0</v>
      </c>
    </row>
    <row r="338" spans="1:32" ht="16.5" customHeight="1" thickBot="1" x14ac:dyDescent="0.3">
      <c r="A338" s="168"/>
      <c r="B338" s="177"/>
      <c r="C338" s="33"/>
      <c r="E338" s="177"/>
      <c r="F338" s="32" t="s">
        <v>40</v>
      </c>
      <c r="G338" s="32" t="s">
        <v>40</v>
      </c>
      <c r="H338" s="32" t="s">
        <v>40</v>
      </c>
      <c r="I338" s="32" t="s">
        <v>40</v>
      </c>
      <c r="K338" s="44" t="s">
        <v>2</v>
      </c>
      <c r="M338" s="32"/>
      <c r="N338" s="32"/>
      <c r="O338" s="32"/>
      <c r="P338" s="46">
        <f t="shared" si="92"/>
        <v>2</v>
      </c>
      <c r="Q338" s="15" t="str">
        <f t="shared" si="93"/>
        <v/>
      </c>
      <c r="R338" s="15" t="str">
        <f ca="1">IF(Q338="","",OFFSET('Все источники_ППГ'!B406,S338,0))</f>
        <v/>
      </c>
      <c r="S338">
        <f t="shared" si="102"/>
        <v>14</v>
      </c>
      <c r="T338" t="str">
        <f t="shared" ca="1" si="94"/>
        <v/>
      </c>
      <c r="U338" s="15" t="str">
        <f>IF(Y338="","",VLOOKUP(Y338,Роспись!$E$8:$G$2000,3,FALSE))</f>
        <v/>
      </c>
      <c r="W338">
        <f t="shared" si="95"/>
        <v>2</v>
      </c>
      <c r="X338" t="str">
        <f t="shared" si="96"/>
        <v>федеральный бюджет</v>
      </c>
      <c r="Y338" t="str">
        <f t="shared" si="97"/>
        <v/>
      </c>
      <c r="Z338" t="str">
        <f t="shared" si="98"/>
        <v/>
      </c>
      <c r="AA338">
        <f t="shared" si="99"/>
        <v>0</v>
      </c>
      <c r="AB338">
        <f t="shared" si="100"/>
        <v>0</v>
      </c>
      <c r="AC338">
        <f t="shared" ref="AC338:AD338" si="143">AB338</f>
        <v>0</v>
      </c>
      <c r="AD338">
        <f t="shared" si="143"/>
        <v>0</v>
      </c>
      <c r="AF338">
        <f t="shared" si="101"/>
        <v>0</v>
      </c>
    </row>
    <row r="339" spans="1:32" ht="16.5" customHeight="1" thickBot="1" x14ac:dyDescent="0.3">
      <c r="A339" s="168"/>
      <c r="B339" s="177"/>
      <c r="C339" s="33"/>
      <c r="E339" s="177"/>
      <c r="F339" s="32">
        <v>832</v>
      </c>
      <c r="G339" s="32">
        <v>502</v>
      </c>
      <c r="H339" s="32" t="s">
        <v>152</v>
      </c>
      <c r="I339" s="32">
        <v>522</v>
      </c>
      <c r="K339" s="44" t="s">
        <v>307</v>
      </c>
      <c r="M339" s="32"/>
      <c r="N339" s="32"/>
      <c r="O339" s="32"/>
      <c r="P339" s="46">
        <f t="shared" si="92"/>
        <v>3</v>
      </c>
      <c r="Q339" s="15" t="str">
        <f t="shared" si="93"/>
        <v/>
      </c>
      <c r="R339" s="15" t="str">
        <f ca="1">IF(Q339="","",OFFSET('Все источники_ППГ'!B407,S339,0))</f>
        <v/>
      </c>
      <c r="S339">
        <f t="shared" si="102"/>
        <v>14</v>
      </c>
      <c r="T339" t="str">
        <f t="shared" ca="1" si="94"/>
        <v/>
      </c>
      <c r="U339" s="15" t="e">
        <f>IF(Y339="","",VLOOKUP(Y339,Роспись!$E$8:$G$2000,3,FALSE))</f>
        <v>#N/A</v>
      </c>
      <c r="W339">
        <f t="shared" si="95"/>
        <v>1</v>
      </c>
      <c r="X339" t="str">
        <f t="shared" si="96"/>
        <v>республиканский бюджет Чувашской Республики</v>
      </c>
      <c r="Y339" t="str">
        <f t="shared" si="97"/>
        <v>120218940</v>
      </c>
      <c r="Z339" t="str">
        <f t="shared" si="98"/>
        <v>А120218940</v>
      </c>
      <c r="AA339">
        <f t="shared" si="99"/>
        <v>0</v>
      </c>
      <c r="AB339">
        <f t="shared" si="100"/>
        <v>0</v>
      </c>
      <c r="AC339">
        <f t="shared" ref="AC339:AD339" si="144">AB339</f>
        <v>0</v>
      </c>
      <c r="AD339">
        <f t="shared" si="144"/>
        <v>0</v>
      </c>
      <c r="AF339">
        <f t="shared" si="101"/>
        <v>0</v>
      </c>
    </row>
    <row r="340" spans="1:32" ht="16.5" customHeight="1" thickBot="1" x14ac:dyDescent="0.3">
      <c r="A340" s="168"/>
      <c r="B340" s="177"/>
      <c r="C340" s="33"/>
      <c r="E340" s="177"/>
      <c r="F340" s="32" t="s">
        <v>40</v>
      </c>
      <c r="G340" s="32" t="s">
        <v>40</v>
      </c>
      <c r="H340" s="32" t="s">
        <v>40</v>
      </c>
      <c r="I340" s="32" t="s">
        <v>40</v>
      </c>
      <c r="K340" s="44" t="s">
        <v>3</v>
      </c>
      <c r="M340" s="32"/>
      <c r="N340" s="32"/>
      <c r="O340" s="32"/>
      <c r="P340" s="46">
        <f t="shared" si="92"/>
        <v>4</v>
      </c>
      <c r="Q340" s="15" t="str">
        <f t="shared" si="93"/>
        <v/>
      </c>
      <c r="R340" s="15" t="str">
        <f ca="1">IF(Q340="","",OFFSET('Все источники_ППГ'!B408,S340,0))</f>
        <v/>
      </c>
      <c r="S340">
        <f t="shared" si="102"/>
        <v>14</v>
      </c>
      <c r="T340" t="str">
        <f t="shared" ca="1" si="94"/>
        <v/>
      </c>
      <c r="U340" s="15" t="str">
        <f>IF(Y340="","",VLOOKUP(Y340,Роспись!$E$8:$G$2000,3,FALSE))</f>
        <v/>
      </c>
      <c r="W340" t="str">
        <f t="shared" si="95"/>
        <v/>
      </c>
      <c r="X340" t="str">
        <f t="shared" si="96"/>
        <v>местные бюджеты</v>
      </c>
      <c r="Y340" t="str">
        <f t="shared" si="97"/>
        <v/>
      </c>
      <c r="Z340" t="str">
        <f t="shared" si="98"/>
        <v/>
      </c>
      <c r="AA340">
        <f t="shared" si="99"/>
        <v>0</v>
      </c>
      <c r="AB340">
        <f t="shared" si="100"/>
        <v>0</v>
      </c>
      <c r="AC340">
        <f t="shared" ref="AC340:AD340" si="145">AB340</f>
        <v>0</v>
      </c>
      <c r="AD340">
        <f t="shared" si="145"/>
        <v>0</v>
      </c>
      <c r="AF340">
        <f t="shared" si="101"/>
        <v>0</v>
      </c>
    </row>
    <row r="341" spans="1:32" ht="16.5" customHeight="1" thickBot="1" x14ac:dyDescent="0.3">
      <c r="A341" s="169"/>
      <c r="B341" s="178"/>
      <c r="C341" s="33"/>
      <c r="E341" s="178"/>
      <c r="F341" s="32" t="s">
        <v>40</v>
      </c>
      <c r="G341" s="32" t="s">
        <v>40</v>
      </c>
      <c r="H341" s="32" t="s">
        <v>40</v>
      </c>
      <c r="I341" s="32" t="s">
        <v>40</v>
      </c>
      <c r="K341" s="44" t="s">
        <v>6</v>
      </c>
      <c r="M341" s="32"/>
      <c r="N341" s="32"/>
      <c r="O341" s="32"/>
      <c r="P341" s="46">
        <f t="shared" si="92"/>
        <v>5</v>
      </c>
      <c r="Q341" s="15" t="str">
        <f t="shared" si="93"/>
        <v/>
      </c>
      <c r="R341" s="15" t="str">
        <f ca="1">IF(Q341="","",OFFSET('Все источники_ППГ'!B409,S341,0))</f>
        <v/>
      </c>
      <c r="S341">
        <f t="shared" si="102"/>
        <v>14</v>
      </c>
      <c r="T341" t="str">
        <f t="shared" ca="1" si="94"/>
        <v/>
      </c>
      <c r="U341" s="15" t="str">
        <f>IF(Y341="","",VLOOKUP(Y341,Роспись!$E$8:$G$2000,3,FALSE))</f>
        <v/>
      </c>
      <c r="W341" t="str">
        <f t="shared" si="95"/>
        <v/>
      </c>
      <c r="X341" t="str">
        <f t="shared" si="96"/>
        <v>внебюджетные источники</v>
      </c>
      <c r="Y341" t="str">
        <f t="shared" si="97"/>
        <v/>
      </c>
      <c r="Z341" t="str">
        <f t="shared" si="98"/>
        <v/>
      </c>
      <c r="AA341">
        <f t="shared" si="99"/>
        <v>0</v>
      </c>
      <c r="AB341">
        <f t="shared" si="100"/>
        <v>0</v>
      </c>
      <c r="AC341">
        <f t="shared" ref="AC341:AD341" si="146">AB341</f>
        <v>0</v>
      </c>
      <c r="AD341">
        <f t="shared" si="146"/>
        <v>0</v>
      </c>
      <c r="AF341">
        <f t="shared" si="101"/>
        <v>0</v>
      </c>
    </row>
    <row r="342" spans="1:32" ht="16.5" customHeight="1" thickBot="1" x14ac:dyDescent="0.3">
      <c r="A342" s="167" t="s">
        <v>93</v>
      </c>
      <c r="B342" s="176" t="s">
        <v>292</v>
      </c>
      <c r="C342" s="33"/>
      <c r="E342" s="176" t="s">
        <v>315</v>
      </c>
      <c r="F342" s="32" t="s">
        <v>40</v>
      </c>
      <c r="G342" s="32" t="s">
        <v>40</v>
      </c>
      <c r="H342" s="32" t="s">
        <v>40</v>
      </c>
      <c r="I342" s="32" t="s">
        <v>40</v>
      </c>
      <c r="K342" s="43" t="s">
        <v>1</v>
      </c>
      <c r="M342" s="32">
        <v>6300</v>
      </c>
      <c r="N342" s="32"/>
      <c r="O342" s="32"/>
      <c r="P342" s="46">
        <f t="shared" si="92"/>
        <v>1</v>
      </c>
      <c r="Q342" s="15" t="str">
        <f t="shared" si="93"/>
        <v>II очередь строительства очистных сооружений биологической очистки сточных вод в г. Цивильск производительностью 4200 куб. м/сут</v>
      </c>
      <c r="R342" s="15" t="str">
        <f ca="1">IF(Q342="","",OFFSET('Все источники_ППГ'!B410,S342,0))</f>
        <v>II очередь строительства очистных сооружений биологической очистки сточных вод в г. Цивильск производительностью 4200 куб. м/сут</v>
      </c>
      <c r="S342">
        <f t="shared" si="102"/>
        <v>15</v>
      </c>
      <c r="T342" t="str">
        <f t="shared" ca="1" si="94"/>
        <v/>
      </c>
      <c r="U342" s="15" t="str">
        <f>IF(Y342="","",VLOOKUP(Y342,Роспись!$E$8:$G$2000,3,FALSE))</f>
        <v/>
      </c>
      <c r="W342">
        <f t="shared" si="95"/>
        <v>0</v>
      </c>
      <c r="X342" t="str">
        <f t="shared" si="96"/>
        <v>всего</v>
      </c>
      <c r="Y342" t="str">
        <f t="shared" si="97"/>
        <v/>
      </c>
      <c r="Z342" t="str">
        <f t="shared" si="98"/>
        <v/>
      </c>
      <c r="AA342">
        <f t="shared" si="99"/>
        <v>6300</v>
      </c>
      <c r="AB342">
        <f t="shared" si="100"/>
        <v>0</v>
      </c>
      <c r="AC342">
        <f t="shared" ref="AC342:AD342" si="147">AB342</f>
        <v>0</v>
      </c>
      <c r="AD342">
        <f t="shared" si="147"/>
        <v>0</v>
      </c>
      <c r="AF342">
        <f t="shared" si="101"/>
        <v>0</v>
      </c>
    </row>
    <row r="343" spans="1:32" ht="16.5" customHeight="1" thickBot="1" x14ac:dyDescent="0.3">
      <c r="A343" s="168"/>
      <c r="B343" s="177"/>
      <c r="C343" s="33"/>
      <c r="E343" s="177"/>
      <c r="F343" s="32" t="s">
        <v>40</v>
      </c>
      <c r="G343" s="32" t="s">
        <v>40</v>
      </c>
      <c r="H343" s="32" t="s">
        <v>40</v>
      </c>
      <c r="I343" s="32" t="s">
        <v>40</v>
      </c>
      <c r="K343" s="44" t="s">
        <v>2</v>
      </c>
      <c r="M343" s="32"/>
      <c r="N343" s="32"/>
      <c r="O343" s="32"/>
      <c r="P343" s="46">
        <f t="shared" si="92"/>
        <v>2</v>
      </c>
      <c r="Q343" s="15" t="str">
        <f t="shared" si="93"/>
        <v/>
      </c>
      <c r="R343" s="15" t="str">
        <f ca="1">IF(Q343="","",OFFSET('Все источники_ППГ'!B411,S343,0))</f>
        <v/>
      </c>
      <c r="S343">
        <f t="shared" si="102"/>
        <v>15</v>
      </c>
      <c r="T343" t="str">
        <f t="shared" ca="1" si="94"/>
        <v/>
      </c>
      <c r="U343" s="15" t="str">
        <f>IF(Y343="","",VLOOKUP(Y343,Роспись!$E$8:$G$2000,3,FALSE))</f>
        <v/>
      </c>
      <c r="W343">
        <f t="shared" si="95"/>
        <v>2</v>
      </c>
      <c r="X343" t="str">
        <f t="shared" si="96"/>
        <v>федеральный бюджет</v>
      </c>
      <c r="Y343" t="str">
        <f t="shared" si="97"/>
        <v/>
      </c>
      <c r="Z343" t="str">
        <f t="shared" si="98"/>
        <v/>
      </c>
      <c r="AA343">
        <f t="shared" si="99"/>
        <v>0</v>
      </c>
      <c r="AB343">
        <f t="shared" si="100"/>
        <v>0</v>
      </c>
      <c r="AC343">
        <f t="shared" ref="AC343:AD343" si="148">AB343</f>
        <v>0</v>
      </c>
      <c r="AD343">
        <f t="shared" si="148"/>
        <v>0</v>
      </c>
      <c r="AF343">
        <f t="shared" si="101"/>
        <v>0</v>
      </c>
    </row>
    <row r="344" spans="1:32" ht="16.5" customHeight="1" thickBot="1" x14ac:dyDescent="0.3">
      <c r="A344" s="168"/>
      <c r="B344" s="177"/>
      <c r="C344" s="33"/>
      <c r="E344" s="177"/>
      <c r="F344" s="32">
        <v>832</v>
      </c>
      <c r="G344" s="32">
        <v>502</v>
      </c>
      <c r="H344" s="32" t="s">
        <v>153</v>
      </c>
      <c r="I344" s="32">
        <v>414</v>
      </c>
      <c r="K344" s="44" t="s">
        <v>307</v>
      </c>
      <c r="M344" s="32">
        <v>6300</v>
      </c>
      <c r="N344" s="32"/>
      <c r="O344" s="32"/>
      <c r="P344" s="46">
        <f t="shared" si="92"/>
        <v>3</v>
      </c>
      <c r="Q344" s="15" t="str">
        <f t="shared" si="93"/>
        <v/>
      </c>
      <c r="R344" s="15" t="str">
        <f ca="1">IF(Q344="","",OFFSET('Все источники_ППГ'!B412,S344,0))</f>
        <v/>
      </c>
      <c r="S344">
        <f t="shared" si="102"/>
        <v>15</v>
      </c>
      <c r="T344" t="str">
        <f t="shared" ca="1" si="94"/>
        <v/>
      </c>
      <c r="U344" s="15" t="e">
        <f>IF(Y344="","",VLOOKUP(Y344,Роспись!$E$8:$G$2000,3,FALSE))</f>
        <v>#N/A</v>
      </c>
      <c r="W344">
        <f t="shared" si="95"/>
        <v>1</v>
      </c>
      <c r="X344" t="str">
        <f t="shared" si="96"/>
        <v>республиканский бюджет Чувашской Республики</v>
      </c>
      <c r="Y344" t="str">
        <f t="shared" si="97"/>
        <v>120217610</v>
      </c>
      <c r="Z344" t="str">
        <f t="shared" si="98"/>
        <v>А120217610</v>
      </c>
      <c r="AA344">
        <f t="shared" si="99"/>
        <v>6300</v>
      </c>
      <c r="AB344">
        <f t="shared" si="100"/>
        <v>0</v>
      </c>
      <c r="AC344">
        <f t="shared" ref="AC344:AD344" si="149">AB344</f>
        <v>0</v>
      </c>
      <c r="AD344">
        <f t="shared" si="149"/>
        <v>0</v>
      </c>
      <c r="AF344">
        <f t="shared" si="101"/>
        <v>0</v>
      </c>
    </row>
    <row r="345" spans="1:32" ht="16.5" customHeight="1" thickBot="1" x14ac:dyDescent="0.3">
      <c r="A345" s="168"/>
      <c r="B345" s="177"/>
      <c r="C345" s="33"/>
      <c r="E345" s="177"/>
      <c r="F345" s="32" t="s">
        <v>40</v>
      </c>
      <c r="G345" s="32" t="s">
        <v>40</v>
      </c>
      <c r="H345" s="32" t="s">
        <v>40</v>
      </c>
      <c r="I345" s="32" t="s">
        <v>40</v>
      </c>
      <c r="K345" s="44" t="s">
        <v>3</v>
      </c>
      <c r="M345" s="32"/>
      <c r="N345" s="32"/>
      <c r="O345" s="32"/>
      <c r="P345" s="46">
        <f t="shared" si="92"/>
        <v>4</v>
      </c>
      <c r="Q345" s="15" t="str">
        <f t="shared" si="93"/>
        <v/>
      </c>
      <c r="R345" s="15" t="str">
        <f ca="1">IF(Q345="","",OFFSET('Все источники_ППГ'!B413,S345,0))</f>
        <v/>
      </c>
      <c r="S345">
        <f t="shared" si="102"/>
        <v>15</v>
      </c>
      <c r="T345" t="str">
        <f t="shared" ca="1" si="94"/>
        <v/>
      </c>
      <c r="U345" s="15" t="str">
        <f>IF(Y345="","",VLOOKUP(Y345,Роспись!$E$8:$G$2000,3,FALSE))</f>
        <v/>
      </c>
      <c r="W345" t="str">
        <f t="shared" si="95"/>
        <v/>
      </c>
      <c r="X345" t="str">
        <f t="shared" si="96"/>
        <v>местные бюджеты</v>
      </c>
      <c r="Y345" t="str">
        <f t="shared" si="97"/>
        <v/>
      </c>
      <c r="Z345" t="str">
        <f t="shared" si="98"/>
        <v/>
      </c>
      <c r="AA345">
        <f t="shared" si="99"/>
        <v>0</v>
      </c>
      <c r="AB345">
        <f t="shared" si="100"/>
        <v>0</v>
      </c>
      <c r="AC345">
        <f t="shared" ref="AC345:AD345" si="150">AB345</f>
        <v>0</v>
      </c>
      <c r="AD345">
        <f t="shared" si="150"/>
        <v>0</v>
      </c>
      <c r="AF345">
        <f t="shared" si="101"/>
        <v>0</v>
      </c>
    </row>
    <row r="346" spans="1:32" ht="16.5" customHeight="1" thickBot="1" x14ac:dyDescent="0.3">
      <c r="A346" s="169"/>
      <c r="B346" s="178"/>
      <c r="C346" s="33"/>
      <c r="E346" s="178"/>
      <c r="F346" s="32" t="s">
        <v>40</v>
      </c>
      <c r="G346" s="32" t="s">
        <v>40</v>
      </c>
      <c r="H346" s="32" t="s">
        <v>40</v>
      </c>
      <c r="I346" s="32" t="s">
        <v>40</v>
      </c>
      <c r="K346" s="44" t="s">
        <v>6</v>
      </c>
      <c r="M346" s="32"/>
      <c r="N346" s="32"/>
      <c r="O346" s="32"/>
      <c r="P346" s="46">
        <f t="shared" si="92"/>
        <v>5</v>
      </c>
      <c r="Q346" s="15" t="str">
        <f t="shared" si="93"/>
        <v/>
      </c>
      <c r="R346" s="15" t="str">
        <f ca="1">IF(Q346="","",OFFSET('Все источники_ППГ'!B414,S346,0))</f>
        <v/>
      </c>
      <c r="S346">
        <f t="shared" si="102"/>
        <v>15</v>
      </c>
      <c r="T346" t="str">
        <f t="shared" ca="1" si="94"/>
        <v/>
      </c>
      <c r="U346" s="15" t="str">
        <f>IF(Y346="","",VLOOKUP(Y346,Роспись!$E$8:$G$2000,3,FALSE))</f>
        <v/>
      </c>
      <c r="W346" t="str">
        <f t="shared" si="95"/>
        <v/>
      </c>
      <c r="X346" t="str">
        <f t="shared" si="96"/>
        <v>внебюджетные источники</v>
      </c>
      <c r="Y346" t="str">
        <f t="shared" si="97"/>
        <v/>
      </c>
      <c r="Z346" t="str">
        <f t="shared" si="98"/>
        <v/>
      </c>
      <c r="AA346">
        <f t="shared" si="99"/>
        <v>0</v>
      </c>
      <c r="AB346">
        <f t="shared" si="100"/>
        <v>0</v>
      </c>
      <c r="AC346">
        <f t="shared" ref="AC346:AD346" si="151">AB346</f>
        <v>0</v>
      </c>
      <c r="AD346">
        <f t="shared" si="151"/>
        <v>0</v>
      </c>
      <c r="AF346">
        <f t="shared" si="101"/>
        <v>0</v>
      </c>
    </row>
    <row r="347" spans="1:32" ht="16.5" customHeight="1" thickBot="1" x14ac:dyDescent="0.3">
      <c r="A347" s="167" t="s">
        <v>94</v>
      </c>
      <c r="B347" s="176" t="s">
        <v>96</v>
      </c>
      <c r="C347" s="33"/>
      <c r="E347" s="176" t="s">
        <v>315</v>
      </c>
      <c r="F347" s="32" t="s">
        <v>40</v>
      </c>
      <c r="G347" s="32" t="s">
        <v>40</v>
      </c>
      <c r="H347" s="32" t="s">
        <v>40</v>
      </c>
      <c r="I347" s="32" t="s">
        <v>40</v>
      </c>
      <c r="K347" s="43" t="s">
        <v>1</v>
      </c>
      <c r="M347" s="32">
        <v>27500</v>
      </c>
      <c r="N347" s="32">
        <v>7905</v>
      </c>
      <c r="O347" s="32"/>
      <c r="P347" s="46">
        <f t="shared" si="92"/>
        <v>1</v>
      </c>
      <c r="Q347" s="15" t="str">
        <f t="shared" si="93"/>
        <v>Строительство и реконструкция объектов водоотведения и очистных сооружений в муниципальных образованиях</v>
      </c>
      <c r="R347" s="15" t="str">
        <f ca="1">IF(Q347="","",OFFSET('Все источники_ППГ'!B415,S347,0))</f>
        <v>Строительство и реконструкция объектов водоотведения и очистных сооружений в муниципальных образованиях</v>
      </c>
      <c r="S347">
        <f t="shared" si="102"/>
        <v>16</v>
      </c>
      <c r="T347" t="str">
        <f t="shared" ca="1" si="94"/>
        <v/>
      </c>
      <c r="U347" s="15" t="str">
        <f>IF(Y347="","",VLOOKUP(Y347,Роспись!$E$8:$G$2000,3,FALSE))</f>
        <v/>
      </c>
      <c r="W347">
        <f t="shared" si="95"/>
        <v>0</v>
      </c>
      <c r="X347" t="str">
        <f t="shared" si="96"/>
        <v>всего</v>
      </c>
      <c r="Y347" t="str">
        <f t="shared" si="97"/>
        <v/>
      </c>
      <c r="Z347" t="str">
        <f t="shared" si="98"/>
        <v/>
      </c>
      <c r="AA347">
        <f t="shared" si="99"/>
        <v>27500</v>
      </c>
      <c r="AB347">
        <f t="shared" si="100"/>
        <v>7905</v>
      </c>
      <c r="AC347">
        <f t="shared" ref="AC347:AD347" si="152">AB347</f>
        <v>7905</v>
      </c>
      <c r="AD347">
        <f t="shared" si="152"/>
        <v>7905</v>
      </c>
      <c r="AF347">
        <f t="shared" si="101"/>
        <v>0</v>
      </c>
    </row>
    <row r="348" spans="1:32" ht="16.5" customHeight="1" thickBot="1" x14ac:dyDescent="0.3">
      <c r="A348" s="168"/>
      <c r="B348" s="177"/>
      <c r="C348" s="33"/>
      <c r="E348" s="177"/>
      <c r="F348" s="32" t="s">
        <v>40</v>
      </c>
      <c r="G348" s="32" t="s">
        <v>40</v>
      </c>
      <c r="H348" s="32" t="s">
        <v>40</v>
      </c>
      <c r="I348" s="32" t="s">
        <v>40</v>
      </c>
      <c r="K348" s="44" t="s">
        <v>2</v>
      </c>
      <c r="M348" s="32"/>
      <c r="N348" s="32"/>
      <c r="O348" s="32"/>
      <c r="P348" s="46">
        <f t="shared" si="92"/>
        <v>2</v>
      </c>
      <c r="Q348" s="15" t="str">
        <f t="shared" si="93"/>
        <v/>
      </c>
      <c r="R348" s="15" t="str">
        <f ca="1">IF(Q348="","",OFFSET('Все источники_ППГ'!B416,S348,0))</f>
        <v/>
      </c>
      <c r="S348">
        <f t="shared" si="102"/>
        <v>16</v>
      </c>
      <c r="T348" t="str">
        <f t="shared" ca="1" si="94"/>
        <v/>
      </c>
      <c r="U348" s="15" t="str">
        <f>IF(Y348="","",VLOOKUP(Y348,Роспись!$E$8:$G$2000,3,FALSE))</f>
        <v/>
      </c>
      <c r="W348">
        <f t="shared" si="95"/>
        <v>2</v>
      </c>
      <c r="X348" t="str">
        <f t="shared" si="96"/>
        <v>федеральный бюджет</v>
      </c>
      <c r="Y348" t="str">
        <f t="shared" si="97"/>
        <v/>
      </c>
      <c r="Z348" t="str">
        <f t="shared" si="98"/>
        <v/>
      </c>
      <c r="AA348">
        <f t="shared" si="99"/>
        <v>0</v>
      </c>
      <c r="AB348">
        <f t="shared" si="100"/>
        <v>0</v>
      </c>
      <c r="AC348">
        <f t="shared" ref="AC348:AD348" si="153">AB348</f>
        <v>0</v>
      </c>
      <c r="AD348">
        <f t="shared" si="153"/>
        <v>0</v>
      </c>
      <c r="AF348">
        <f t="shared" si="101"/>
        <v>0</v>
      </c>
    </row>
    <row r="349" spans="1:32" ht="16.5" customHeight="1" thickBot="1" x14ac:dyDescent="0.3">
      <c r="A349" s="168"/>
      <c r="B349" s="177"/>
      <c r="C349" s="33"/>
      <c r="E349" s="177"/>
      <c r="F349" s="32">
        <v>832</v>
      </c>
      <c r="G349" s="32">
        <v>502</v>
      </c>
      <c r="H349" s="32" t="s">
        <v>710</v>
      </c>
      <c r="I349" s="32" t="s">
        <v>40</v>
      </c>
      <c r="K349" s="44" t="s">
        <v>307</v>
      </c>
      <c r="M349" s="32"/>
      <c r="N349" s="32"/>
      <c r="O349" s="32"/>
      <c r="P349" s="46">
        <f t="shared" si="92"/>
        <v>3</v>
      </c>
      <c r="Q349" s="15" t="str">
        <f t="shared" si="93"/>
        <v/>
      </c>
      <c r="R349" s="15" t="str">
        <f ca="1">IF(Q349="","",OFFSET('Все источники_ППГ'!B417,S349,0))</f>
        <v/>
      </c>
      <c r="S349">
        <f t="shared" si="102"/>
        <v>16</v>
      </c>
      <c r="T349" t="str">
        <f t="shared" ca="1" si="94"/>
        <v/>
      </c>
      <c r="U349" s="15" t="e">
        <f>IF(Y349="","",VLOOKUP(Y349,Роспись!$E$8:$G$2000,3,FALSE))</f>
        <v>#N/A</v>
      </c>
      <c r="W349">
        <f t="shared" si="95"/>
        <v>1</v>
      </c>
      <c r="X349" t="str">
        <f t="shared" si="96"/>
        <v>республиканский бюджет Чувашской Республики</v>
      </c>
      <c r="Y349" t="str">
        <f t="shared" si="97"/>
        <v>1202</v>
      </c>
      <c r="Z349" t="str">
        <f t="shared" si="98"/>
        <v>А1202</v>
      </c>
      <c r="AA349">
        <f t="shared" si="99"/>
        <v>0</v>
      </c>
      <c r="AB349">
        <f t="shared" si="100"/>
        <v>0</v>
      </c>
      <c r="AC349">
        <f t="shared" ref="AC349:AD349" si="154">AB349</f>
        <v>0</v>
      </c>
      <c r="AD349">
        <f t="shared" si="154"/>
        <v>0</v>
      </c>
      <c r="AF349">
        <f t="shared" si="101"/>
        <v>0</v>
      </c>
    </row>
    <row r="350" spans="1:32" ht="16.5" customHeight="1" thickBot="1" x14ac:dyDescent="0.3">
      <c r="A350" s="168"/>
      <c r="B350" s="177"/>
      <c r="C350" s="33"/>
      <c r="E350" s="177"/>
      <c r="F350" s="32" t="s">
        <v>40</v>
      </c>
      <c r="G350" s="32" t="s">
        <v>40</v>
      </c>
      <c r="H350" s="32" t="s">
        <v>40</v>
      </c>
      <c r="I350" s="32" t="s">
        <v>40</v>
      </c>
      <c r="K350" s="44" t="s">
        <v>3</v>
      </c>
      <c r="M350" s="32"/>
      <c r="N350" s="32"/>
      <c r="O350" s="32"/>
      <c r="P350" s="46">
        <f t="shared" si="92"/>
        <v>4</v>
      </c>
      <c r="Q350" s="15" t="str">
        <f t="shared" si="93"/>
        <v/>
      </c>
      <c r="R350" s="15" t="str">
        <f ca="1">IF(Q350="","",OFFSET('Все источники_ППГ'!B418,S350,0))</f>
        <v/>
      </c>
      <c r="S350">
        <f t="shared" si="102"/>
        <v>16</v>
      </c>
      <c r="T350" t="str">
        <f t="shared" ca="1" si="94"/>
        <v/>
      </c>
      <c r="U350" s="15" t="str">
        <f>IF(Y350="","",VLOOKUP(Y350,Роспись!$E$8:$G$2000,3,FALSE))</f>
        <v/>
      </c>
      <c r="W350" t="str">
        <f t="shared" si="95"/>
        <v/>
      </c>
      <c r="X350" t="str">
        <f t="shared" si="96"/>
        <v>местные бюджеты</v>
      </c>
      <c r="Y350" t="str">
        <f t="shared" si="97"/>
        <v/>
      </c>
      <c r="Z350" t="str">
        <f t="shared" si="98"/>
        <v/>
      </c>
      <c r="AA350">
        <f t="shared" si="99"/>
        <v>0</v>
      </c>
      <c r="AB350">
        <f t="shared" si="100"/>
        <v>0</v>
      </c>
      <c r="AC350">
        <f t="shared" ref="AC350:AD350" si="155">AB350</f>
        <v>0</v>
      </c>
      <c r="AD350">
        <f t="shared" si="155"/>
        <v>0</v>
      </c>
      <c r="AF350">
        <f t="shared" si="101"/>
        <v>0</v>
      </c>
    </row>
    <row r="351" spans="1:32" ht="16.5" customHeight="1" thickBot="1" x14ac:dyDescent="0.3">
      <c r="A351" s="169"/>
      <c r="B351" s="178"/>
      <c r="C351" s="33"/>
      <c r="E351" s="178"/>
      <c r="F351" s="32" t="s">
        <v>40</v>
      </c>
      <c r="G351" s="32" t="s">
        <v>40</v>
      </c>
      <c r="H351" s="32" t="s">
        <v>40</v>
      </c>
      <c r="I351" s="32" t="s">
        <v>40</v>
      </c>
      <c r="K351" s="44" t="s">
        <v>6</v>
      </c>
      <c r="M351" s="32">
        <v>27500</v>
      </c>
      <c r="N351" s="32">
        <v>7905</v>
      </c>
      <c r="O351" s="32"/>
      <c r="P351" s="46">
        <f t="shared" si="92"/>
        <v>5</v>
      </c>
      <c r="Q351" s="15" t="str">
        <f t="shared" si="93"/>
        <v/>
      </c>
      <c r="R351" s="15" t="str">
        <f ca="1">IF(Q351="","",OFFSET('Все источники_ППГ'!B419,S351,0))</f>
        <v/>
      </c>
      <c r="S351">
        <f t="shared" si="102"/>
        <v>16</v>
      </c>
      <c r="T351" t="str">
        <f t="shared" ca="1" si="94"/>
        <v/>
      </c>
      <c r="U351" s="15" t="str">
        <f>IF(Y351="","",VLOOKUP(Y351,Роспись!$E$8:$G$2000,3,FALSE))</f>
        <v/>
      </c>
      <c r="W351" t="str">
        <f t="shared" si="95"/>
        <v/>
      </c>
      <c r="X351" t="str">
        <f t="shared" si="96"/>
        <v>внебюджетные источники</v>
      </c>
      <c r="Y351" t="str">
        <f t="shared" si="97"/>
        <v/>
      </c>
      <c r="Z351" t="str">
        <f t="shared" si="98"/>
        <v/>
      </c>
      <c r="AA351">
        <f t="shared" si="99"/>
        <v>27500</v>
      </c>
      <c r="AB351">
        <f t="shared" si="100"/>
        <v>7905</v>
      </c>
      <c r="AF351">
        <f t="shared" si="101"/>
        <v>0</v>
      </c>
    </row>
    <row r="352" spans="1:32" ht="16.5" customHeight="1" thickBot="1" x14ac:dyDescent="0.3">
      <c r="A352" s="167" t="s">
        <v>95</v>
      </c>
      <c r="B352" s="176" t="s">
        <v>883</v>
      </c>
      <c r="C352" s="33"/>
      <c r="E352" s="176" t="s">
        <v>315</v>
      </c>
      <c r="F352" s="32" t="s">
        <v>40</v>
      </c>
      <c r="G352" s="32" t="s">
        <v>40</v>
      </c>
      <c r="H352" s="32" t="s">
        <v>40</v>
      </c>
      <c r="I352" s="32" t="s">
        <v>40</v>
      </c>
      <c r="K352" s="43" t="s">
        <v>1</v>
      </c>
      <c r="M352" s="32"/>
      <c r="N352" s="32"/>
      <c r="O352" s="32"/>
      <c r="P352" s="46">
        <f t="shared" si="92"/>
        <v>1</v>
      </c>
      <c r="Q352" s="15" t="str">
        <f t="shared" si="93"/>
        <v>Строительство водопроводных сетей и водопроводного узла для обеспечения территории, примыкающей к северной стороне жилой застройки по ул. Придорожная г. Мариинский Посад</v>
      </c>
      <c r="R352" s="15" t="str">
        <f ca="1">IF(Q352="","",OFFSET('Все источники_ППГ'!B420,S352,0))</f>
        <v>Строительство водопроводных сетей и водопроводного узла для обеспечения территории, примыкающей к северной стороне жилой застройки по ул. Придорожная г. Мариинский Посад</v>
      </c>
      <c r="S352">
        <f t="shared" si="102"/>
        <v>17</v>
      </c>
      <c r="T352">
        <f t="shared" ca="1" si="94"/>
        <v>1</v>
      </c>
      <c r="U352" s="15" t="str">
        <f>IF(Y352="","",VLOOKUP(Y352,Роспись!$E$8:$G$2000,3,FALSE))</f>
        <v/>
      </c>
      <c r="W352">
        <f t="shared" si="95"/>
        <v>0</v>
      </c>
      <c r="X352" t="str">
        <f t="shared" si="96"/>
        <v>всего</v>
      </c>
      <c r="Y352" t="str">
        <f t="shared" si="97"/>
        <v/>
      </c>
      <c r="Z352" t="str">
        <f t="shared" si="98"/>
        <v/>
      </c>
      <c r="AA352">
        <f t="shared" si="99"/>
        <v>0</v>
      </c>
      <c r="AB352">
        <f t="shared" si="100"/>
        <v>0</v>
      </c>
      <c r="AC352">
        <f t="shared" ref="AC352:AD352" si="156">AB352</f>
        <v>0</v>
      </c>
      <c r="AD352">
        <f t="shared" si="156"/>
        <v>0</v>
      </c>
      <c r="AF352">
        <f t="shared" si="101"/>
        <v>0</v>
      </c>
    </row>
    <row r="353" spans="1:32" ht="16.5" customHeight="1" thickBot="1" x14ac:dyDescent="0.3">
      <c r="A353" s="168"/>
      <c r="B353" s="177"/>
      <c r="C353" s="33"/>
      <c r="E353" s="177"/>
      <c r="F353" s="32" t="s">
        <v>40</v>
      </c>
      <c r="G353" s="32" t="s">
        <v>40</v>
      </c>
      <c r="H353" s="32" t="s">
        <v>40</v>
      </c>
      <c r="I353" s="32" t="s">
        <v>40</v>
      </c>
      <c r="K353" s="44" t="s">
        <v>2</v>
      </c>
      <c r="M353" s="32"/>
      <c r="N353" s="32"/>
      <c r="O353" s="32"/>
      <c r="P353" s="46">
        <f t="shared" si="92"/>
        <v>2</v>
      </c>
      <c r="Q353" s="15" t="str">
        <f t="shared" si="93"/>
        <v/>
      </c>
      <c r="R353" s="15" t="str">
        <f ca="1">IF(Q353="","",OFFSET('Все источники_ППГ'!B421,S353,0))</f>
        <v/>
      </c>
      <c r="S353">
        <f t="shared" si="102"/>
        <v>17</v>
      </c>
      <c r="T353" t="str">
        <f t="shared" ca="1" si="94"/>
        <v/>
      </c>
      <c r="U353" s="15" t="str">
        <f>IF(Y353="","",VLOOKUP(Y353,Роспись!$E$8:$G$2000,3,FALSE))</f>
        <v/>
      </c>
      <c r="W353">
        <f t="shared" si="95"/>
        <v>2</v>
      </c>
      <c r="X353" t="str">
        <f t="shared" si="96"/>
        <v>федеральный бюджет</v>
      </c>
      <c r="Y353" t="str">
        <f t="shared" si="97"/>
        <v/>
      </c>
      <c r="Z353" t="str">
        <f t="shared" si="98"/>
        <v/>
      </c>
      <c r="AA353">
        <f t="shared" si="99"/>
        <v>0</v>
      </c>
      <c r="AB353">
        <f t="shared" si="100"/>
        <v>0</v>
      </c>
      <c r="AC353">
        <f t="shared" ref="AC353:AD353" si="157">AB353</f>
        <v>0</v>
      </c>
      <c r="AD353">
        <f t="shared" si="157"/>
        <v>0</v>
      </c>
      <c r="AF353">
        <f t="shared" si="101"/>
        <v>0</v>
      </c>
    </row>
    <row r="354" spans="1:32" ht="16.5" customHeight="1" thickBot="1" x14ac:dyDescent="0.3">
      <c r="A354" s="168"/>
      <c r="B354" s="177"/>
      <c r="C354" s="33"/>
      <c r="E354" s="177"/>
      <c r="F354" s="32">
        <v>832</v>
      </c>
      <c r="G354" s="32">
        <v>502</v>
      </c>
      <c r="H354" s="32" t="s">
        <v>188</v>
      </c>
      <c r="I354" s="32">
        <v>522</v>
      </c>
      <c r="K354" s="44" t="s">
        <v>307</v>
      </c>
      <c r="M354" s="32"/>
      <c r="N354" s="32"/>
      <c r="O354" s="32"/>
      <c r="P354" s="46">
        <f t="shared" si="92"/>
        <v>3</v>
      </c>
      <c r="Q354" s="15" t="str">
        <f t="shared" si="93"/>
        <v/>
      </c>
      <c r="R354" s="15" t="str">
        <f ca="1">IF(Q354="","",OFFSET('Все источники_ППГ'!B422,S354,0))</f>
        <v/>
      </c>
      <c r="S354">
        <f t="shared" si="102"/>
        <v>17</v>
      </c>
      <c r="T354" t="str">
        <f t="shared" ca="1" si="94"/>
        <v/>
      </c>
      <c r="U354" s="15" t="e">
        <f>IF(Y354="","",VLOOKUP(Y354,Роспись!$E$8:$G$2000,3,FALSE))</f>
        <v>#N/A</v>
      </c>
      <c r="W354">
        <f t="shared" si="95"/>
        <v>1</v>
      </c>
      <c r="X354" t="str">
        <f t="shared" si="96"/>
        <v>республиканский бюджет Чувашской Республики</v>
      </c>
      <c r="Y354" t="str">
        <f t="shared" si="97"/>
        <v>120218140</v>
      </c>
      <c r="Z354" t="str">
        <f t="shared" si="98"/>
        <v>А120218140</v>
      </c>
      <c r="AA354">
        <f t="shared" si="99"/>
        <v>0</v>
      </c>
      <c r="AB354">
        <f t="shared" si="100"/>
        <v>0</v>
      </c>
      <c r="AC354">
        <f t="shared" ref="AC354:AD354" si="158">AB354</f>
        <v>0</v>
      </c>
      <c r="AD354">
        <f t="shared" si="158"/>
        <v>0</v>
      </c>
      <c r="AF354">
        <f t="shared" si="101"/>
        <v>0</v>
      </c>
    </row>
    <row r="355" spans="1:32" ht="16.5" customHeight="1" thickBot="1" x14ac:dyDescent="0.3">
      <c r="A355" s="168"/>
      <c r="B355" s="177"/>
      <c r="C355" s="33"/>
      <c r="E355" s="177"/>
      <c r="F355" s="32" t="s">
        <v>40</v>
      </c>
      <c r="G355" s="32" t="s">
        <v>40</v>
      </c>
      <c r="H355" s="32" t="s">
        <v>40</v>
      </c>
      <c r="I355" s="32" t="s">
        <v>40</v>
      </c>
      <c r="K355" s="44" t="s">
        <v>3</v>
      </c>
      <c r="M355" s="32"/>
      <c r="N355" s="32"/>
      <c r="O355" s="32"/>
      <c r="P355" s="46">
        <f t="shared" si="92"/>
        <v>4</v>
      </c>
      <c r="Q355" s="15" t="str">
        <f t="shared" si="93"/>
        <v/>
      </c>
      <c r="R355" s="15" t="str">
        <f ca="1">IF(Q355="","",OFFSET('Все источники_ППГ'!B423,S355,0))</f>
        <v/>
      </c>
      <c r="S355">
        <f t="shared" si="102"/>
        <v>17</v>
      </c>
      <c r="T355" t="str">
        <f t="shared" ca="1" si="94"/>
        <v/>
      </c>
      <c r="U355" s="15" t="str">
        <f>IF(Y355="","",VLOOKUP(Y355,Роспись!$E$8:$G$2000,3,FALSE))</f>
        <v/>
      </c>
      <c r="W355" t="str">
        <f t="shared" si="95"/>
        <v/>
      </c>
      <c r="X355" t="str">
        <f t="shared" si="96"/>
        <v>местные бюджеты</v>
      </c>
      <c r="Y355" t="str">
        <f t="shared" si="97"/>
        <v/>
      </c>
      <c r="Z355" t="str">
        <f t="shared" si="98"/>
        <v/>
      </c>
      <c r="AA355">
        <f t="shared" si="99"/>
        <v>0</v>
      </c>
      <c r="AB355">
        <f t="shared" si="100"/>
        <v>0</v>
      </c>
      <c r="AC355">
        <f t="shared" ref="AC355:AD355" si="159">AB355</f>
        <v>0</v>
      </c>
      <c r="AD355">
        <f t="shared" si="159"/>
        <v>0</v>
      </c>
      <c r="AF355">
        <f t="shared" si="101"/>
        <v>0</v>
      </c>
    </row>
    <row r="356" spans="1:32" ht="16.5" customHeight="1" thickBot="1" x14ac:dyDescent="0.3">
      <c r="A356" s="169"/>
      <c r="B356" s="178"/>
      <c r="C356" s="33"/>
      <c r="E356" s="178"/>
      <c r="F356" s="32" t="s">
        <v>40</v>
      </c>
      <c r="G356" s="32" t="s">
        <v>40</v>
      </c>
      <c r="H356" s="32" t="s">
        <v>40</v>
      </c>
      <c r="I356" s="32" t="s">
        <v>40</v>
      </c>
      <c r="K356" s="44" t="s">
        <v>6</v>
      </c>
      <c r="M356" s="32"/>
      <c r="N356" s="32"/>
      <c r="O356" s="32"/>
      <c r="P356" s="46">
        <f t="shared" ref="P356:P419" si="160">IF(B356="",P355+1,1)</f>
        <v>5</v>
      </c>
      <c r="Q356" s="15" t="str">
        <f t="shared" ref="Q356:Q419" si="161">IF(B356="","",B356)</f>
        <v/>
      </c>
      <c r="R356" s="15" t="str">
        <f ca="1">IF(Q356="","",OFFSET('Все источники_ППГ'!B424,S356,0))</f>
        <v/>
      </c>
      <c r="S356">
        <f t="shared" ref="S356:S419" si="162">IF(Q356="",S355,S355+1)</f>
        <v>17</v>
      </c>
      <c r="T356" t="str">
        <f t="shared" ref="T356:T419" ca="1" si="163">IF(Q356=R356,"",1)</f>
        <v/>
      </c>
      <c r="U356" s="15" t="str">
        <f>IF(Y356="","",VLOOKUP(Y356,Роспись!$E$8:$G$2000,3,FALSE))</f>
        <v/>
      </c>
      <c r="W356" t="str">
        <f t="shared" ref="W356:W419" si="164">IF(ISERROR(SEARCH("федерал",X356,1)),IF(ISERROR(SEARCH("республ",X356,1)),IF(ISERROR(SEARCH("всег",X356,1)),"",0),1),2)</f>
        <v/>
      </c>
      <c r="X356" t="str">
        <f t="shared" ref="X356:X419" si="165">K356</f>
        <v>внебюджетные источники</v>
      </c>
      <c r="Y356" t="str">
        <f t="shared" ref="Y356:Y419" si="166">IF(Z356="","",MID(Z356,2,666))</f>
        <v/>
      </c>
      <c r="Z356" t="str">
        <f t="shared" ref="Z356:Z419" si="167">IF(LEN(H356)&lt;3,"",H356)</f>
        <v/>
      </c>
      <c r="AA356">
        <f t="shared" ref="AA356:AA419" si="168">M356</f>
        <v>0</v>
      </c>
      <c r="AB356">
        <f t="shared" ref="AB356:AB419" si="169">N356</f>
        <v>0</v>
      </c>
      <c r="AC356">
        <f t="shared" ref="AC356:AD356" si="170">AB356</f>
        <v>0</v>
      </c>
      <c r="AD356">
        <f t="shared" si="170"/>
        <v>0</v>
      </c>
      <c r="AF356">
        <f t="shared" ref="AF356:AF419" si="171">O356</f>
        <v>0</v>
      </c>
    </row>
    <row r="357" spans="1:32" ht="16.5" customHeight="1" thickBot="1" x14ac:dyDescent="0.3">
      <c r="A357" s="167" t="s">
        <v>186</v>
      </c>
      <c r="B357" s="176" t="s">
        <v>884</v>
      </c>
      <c r="C357" s="33"/>
      <c r="E357" s="176" t="s">
        <v>315</v>
      </c>
      <c r="F357" s="32" t="s">
        <v>40</v>
      </c>
      <c r="G357" s="32" t="s">
        <v>40</v>
      </c>
      <c r="H357" s="32" t="s">
        <v>40</v>
      </c>
      <c r="I357" s="32" t="s">
        <v>40</v>
      </c>
      <c r="K357" s="43" t="s">
        <v>1</v>
      </c>
      <c r="M357" s="32">
        <v>16282.2</v>
      </c>
      <c r="N357" s="32">
        <v>2816</v>
      </c>
      <c r="O357" s="32"/>
      <c r="P357" s="46">
        <f t="shared" si="160"/>
        <v>1</v>
      </c>
      <c r="Q357" s="15" t="str">
        <f t="shared" si="161"/>
        <v>Строительство станции  биологической очистки сточных вод производительностью 500 куб. м/сут в селе Янтиково Янтиковского района Чувашской Республики</v>
      </c>
      <c r="R357" s="15" t="str">
        <f ca="1">IF(Q357="","",OFFSET('Все источники_ППГ'!B425,S357,0))</f>
        <v>Строительство станции биологической очистки сточных вод производительностью 500 куб. м/сутки в с. Янтиково Янтиковского района Чувашской Республики</v>
      </c>
      <c r="S357">
        <f t="shared" si="162"/>
        <v>18</v>
      </c>
      <c r="T357">
        <f t="shared" ca="1" si="163"/>
        <v>1</v>
      </c>
      <c r="U357" s="15" t="str">
        <f>IF(Y357="","",VLOOKUP(Y357,Роспись!$E$8:$G$2000,3,FALSE))</f>
        <v/>
      </c>
      <c r="W357">
        <f t="shared" si="164"/>
        <v>0</v>
      </c>
      <c r="X357" t="str">
        <f t="shared" si="165"/>
        <v>всего</v>
      </c>
      <c r="Y357" t="str">
        <f t="shared" si="166"/>
        <v/>
      </c>
      <c r="Z357" t="str">
        <f t="shared" si="167"/>
        <v/>
      </c>
      <c r="AA357">
        <f t="shared" si="168"/>
        <v>16282.2</v>
      </c>
      <c r="AB357">
        <f t="shared" si="169"/>
        <v>2816</v>
      </c>
      <c r="AC357">
        <f>IF(W357=0,SUM(AC358:AC361),IF(Y357="",0,VLOOKUP(Y357,Роспись!$E$9:$R$2000,IF(W357=2,8,9),FALSE)/1000))</f>
        <v>2774.8</v>
      </c>
      <c r="AD357">
        <f>IF(W357=0,SUM(AD358:AD361),IF(Y357="",0,VLOOKUP(Y357,Роспись!$E$9:$R$2000,IF(W357=2,13,14),FALSE)/1000))</f>
        <v>2774.8</v>
      </c>
      <c r="AE357">
        <f t="shared" ref="AE357:AE393" si="172">AD357</f>
        <v>2774.8</v>
      </c>
      <c r="AF357">
        <f t="shared" si="171"/>
        <v>0</v>
      </c>
    </row>
    <row r="358" spans="1:32" ht="16.5" customHeight="1" thickBot="1" x14ac:dyDescent="0.3">
      <c r="A358" s="168"/>
      <c r="B358" s="177"/>
      <c r="C358" s="33"/>
      <c r="E358" s="177"/>
      <c r="F358" s="32" t="s">
        <v>40</v>
      </c>
      <c r="G358" s="32" t="s">
        <v>40</v>
      </c>
      <c r="H358" s="32" t="s">
        <v>40</v>
      </c>
      <c r="I358" s="32" t="s">
        <v>40</v>
      </c>
      <c r="K358" s="44" t="s">
        <v>2</v>
      </c>
      <c r="M358" s="32"/>
      <c r="N358" s="32"/>
      <c r="O358" s="32"/>
      <c r="P358" s="46">
        <f t="shared" si="160"/>
        <v>2</v>
      </c>
      <c r="Q358" s="15" t="str">
        <f t="shared" si="161"/>
        <v/>
      </c>
      <c r="R358" s="15" t="str">
        <f ca="1">IF(Q358="","",OFFSET('Все источники_ППГ'!B426,S358,0))</f>
        <v/>
      </c>
      <c r="S358">
        <f t="shared" si="162"/>
        <v>18</v>
      </c>
      <c r="T358" t="str">
        <f t="shared" ca="1" si="163"/>
        <v/>
      </c>
      <c r="U358" s="15" t="str">
        <f>IF(Y358="","",VLOOKUP(Y358,Роспись!$E$8:$G$2000,3,FALSE))</f>
        <v/>
      </c>
      <c r="W358">
        <f t="shared" si="164"/>
        <v>2</v>
      </c>
      <c r="X358" t="str">
        <f t="shared" si="165"/>
        <v>федеральный бюджет</v>
      </c>
      <c r="Y358" t="str">
        <f t="shared" si="166"/>
        <v/>
      </c>
      <c r="Z358" t="str">
        <f t="shared" si="167"/>
        <v/>
      </c>
      <c r="AA358">
        <f t="shared" si="168"/>
        <v>0</v>
      </c>
      <c r="AB358">
        <f t="shared" si="169"/>
        <v>0</v>
      </c>
      <c r="AC358">
        <f>IF(W358=0,SUM(AC359:AC362),IF(Y358="",0,VLOOKUP(Y358,Роспись!$E$9:$R$2000,IF(W358=2,8,9),FALSE)/1000))</f>
        <v>0</v>
      </c>
      <c r="AD358">
        <f>IF(W358=0,SUM(AD359:AD362),IF(Y358="",0,VLOOKUP(Y358,Роспись!$E$9:$R$2000,IF(W358=2,13,14),FALSE)/1000))</f>
        <v>0</v>
      </c>
      <c r="AE358">
        <f t="shared" si="172"/>
        <v>0</v>
      </c>
      <c r="AF358">
        <f t="shared" si="171"/>
        <v>0</v>
      </c>
    </row>
    <row r="359" spans="1:32" ht="16.5" customHeight="1" thickBot="1" x14ac:dyDescent="0.3">
      <c r="A359" s="168"/>
      <c r="B359" s="177"/>
      <c r="C359" s="33"/>
      <c r="E359" s="177"/>
      <c r="F359" s="32">
        <v>832</v>
      </c>
      <c r="G359" s="32">
        <v>502</v>
      </c>
      <c r="H359" s="32" t="s">
        <v>189</v>
      </c>
      <c r="I359" s="32">
        <v>522</v>
      </c>
      <c r="K359" s="44" t="s">
        <v>307</v>
      </c>
      <c r="M359" s="32">
        <v>15468.1</v>
      </c>
      <c r="N359" s="32">
        <v>2774.8</v>
      </c>
      <c r="O359" s="32"/>
      <c r="P359" s="46">
        <f t="shared" si="160"/>
        <v>3</v>
      </c>
      <c r="Q359" s="15" t="str">
        <f t="shared" si="161"/>
        <v/>
      </c>
      <c r="R359" s="15" t="str">
        <f ca="1">IF(Q359="","",OFFSET('Все источники_ППГ'!B427,S359,0))</f>
        <v/>
      </c>
      <c r="S359">
        <f t="shared" si="162"/>
        <v>18</v>
      </c>
      <c r="T359" t="str">
        <f t="shared" ca="1" si="163"/>
        <v/>
      </c>
      <c r="U359" s="15" t="e">
        <f>IF(Y359="","",VLOOKUP(Y359,Роспись!$E$8:$G$2000,3,FALSE))</f>
        <v>#N/A</v>
      </c>
      <c r="W359">
        <f t="shared" si="164"/>
        <v>1</v>
      </c>
      <c r="X359" t="str">
        <f t="shared" si="165"/>
        <v>республиканский бюджет Чувашской Республики</v>
      </c>
      <c r="Y359" t="str">
        <f t="shared" si="166"/>
        <v>120215170</v>
      </c>
      <c r="Z359" t="str">
        <f t="shared" si="167"/>
        <v>А120215170</v>
      </c>
      <c r="AA359">
        <f t="shared" si="168"/>
        <v>15468.1</v>
      </c>
      <c r="AB359">
        <f t="shared" si="169"/>
        <v>2774.8</v>
      </c>
      <c r="AC359">
        <f>AB359</f>
        <v>2774.8</v>
      </c>
      <c r="AD359">
        <f>AC359</f>
        <v>2774.8</v>
      </c>
      <c r="AE359">
        <f>1991653/1000</f>
        <v>1991.653</v>
      </c>
      <c r="AF359">
        <f t="shared" si="171"/>
        <v>0</v>
      </c>
    </row>
    <row r="360" spans="1:32" ht="16.5" customHeight="1" thickBot="1" x14ac:dyDescent="0.3">
      <c r="A360" s="168"/>
      <c r="B360" s="177"/>
      <c r="C360" s="33"/>
      <c r="E360" s="177"/>
      <c r="F360" s="32" t="s">
        <v>40</v>
      </c>
      <c r="G360" s="32" t="s">
        <v>40</v>
      </c>
      <c r="H360" s="32" t="s">
        <v>40</v>
      </c>
      <c r="I360" s="32" t="s">
        <v>40</v>
      </c>
      <c r="K360" s="44" t="s">
        <v>3</v>
      </c>
      <c r="M360" s="32">
        <v>814.1</v>
      </c>
      <c r="N360" s="32">
        <v>41.2</v>
      </c>
      <c r="O360" s="32"/>
      <c r="P360" s="46">
        <f t="shared" si="160"/>
        <v>4</v>
      </c>
      <c r="Q360" s="15" t="str">
        <f t="shared" si="161"/>
        <v/>
      </c>
      <c r="R360" s="15" t="str">
        <f ca="1">IF(Q360="","",OFFSET('Все источники_ППГ'!B428,S360,0))</f>
        <v/>
      </c>
      <c r="S360">
        <f t="shared" si="162"/>
        <v>18</v>
      </c>
      <c r="T360" t="str">
        <f t="shared" ca="1" si="163"/>
        <v/>
      </c>
      <c r="U360" s="15" t="str">
        <f>IF(Y360="","",VLOOKUP(Y360,Роспись!$E$8:$G$2000,3,FALSE))</f>
        <v/>
      </c>
      <c r="W360" t="str">
        <f t="shared" si="164"/>
        <v/>
      </c>
      <c r="X360" t="str">
        <f t="shared" si="165"/>
        <v>местные бюджеты</v>
      </c>
      <c r="Y360" t="str">
        <f t="shared" si="166"/>
        <v/>
      </c>
      <c r="Z360" t="str">
        <f t="shared" si="167"/>
        <v/>
      </c>
      <c r="AA360">
        <f t="shared" si="168"/>
        <v>814.1</v>
      </c>
      <c r="AB360">
        <f t="shared" si="169"/>
        <v>41.2</v>
      </c>
      <c r="AF360">
        <f t="shared" si="171"/>
        <v>0</v>
      </c>
    </row>
    <row r="361" spans="1:32" ht="16.5" customHeight="1" thickBot="1" x14ac:dyDescent="0.3">
      <c r="A361" s="169"/>
      <c r="B361" s="178"/>
      <c r="C361" s="33"/>
      <c r="E361" s="178"/>
      <c r="F361" s="32" t="s">
        <v>40</v>
      </c>
      <c r="G361" s="32" t="s">
        <v>40</v>
      </c>
      <c r="H361" s="32" t="s">
        <v>40</v>
      </c>
      <c r="I361" s="32" t="s">
        <v>40</v>
      </c>
      <c r="K361" s="44" t="s">
        <v>6</v>
      </c>
      <c r="M361" s="32"/>
      <c r="N361" s="32"/>
      <c r="O361" s="32"/>
      <c r="P361" s="46">
        <f t="shared" si="160"/>
        <v>5</v>
      </c>
      <c r="Q361" s="15" t="str">
        <f t="shared" si="161"/>
        <v/>
      </c>
      <c r="R361" s="15" t="str">
        <f ca="1">IF(Q361="","",OFFSET('Все источники_ППГ'!B429,S361,0))</f>
        <v/>
      </c>
      <c r="S361">
        <f t="shared" si="162"/>
        <v>18</v>
      </c>
      <c r="T361" t="str">
        <f t="shared" ca="1" si="163"/>
        <v/>
      </c>
      <c r="U361" s="15" t="str">
        <f>IF(Y361="","",VLOOKUP(Y361,Роспись!$E$8:$G$2000,3,FALSE))</f>
        <v/>
      </c>
      <c r="W361" t="str">
        <f t="shared" si="164"/>
        <v/>
      </c>
      <c r="X361" t="str">
        <f t="shared" si="165"/>
        <v>внебюджетные источники</v>
      </c>
      <c r="Y361" t="str">
        <f t="shared" si="166"/>
        <v/>
      </c>
      <c r="Z361" t="str">
        <f t="shared" si="167"/>
        <v/>
      </c>
      <c r="AA361">
        <f t="shared" si="168"/>
        <v>0</v>
      </c>
      <c r="AB361">
        <f t="shared" si="169"/>
        <v>0</v>
      </c>
      <c r="AC361">
        <f t="shared" ref="AC361:AD361" si="173">AB361</f>
        <v>0</v>
      </c>
      <c r="AD361">
        <f t="shared" si="173"/>
        <v>0</v>
      </c>
      <c r="AF361">
        <f t="shared" si="171"/>
        <v>0</v>
      </c>
    </row>
    <row r="362" spans="1:32" ht="16.5" customHeight="1" thickBot="1" x14ac:dyDescent="0.3">
      <c r="A362" s="167" t="s">
        <v>190</v>
      </c>
      <c r="B362" s="176" t="s">
        <v>885</v>
      </c>
      <c r="C362" s="33"/>
      <c r="E362" s="176" t="s">
        <v>315</v>
      </c>
      <c r="F362" s="32" t="s">
        <v>40</v>
      </c>
      <c r="G362" s="32" t="s">
        <v>40</v>
      </c>
      <c r="H362" s="32" t="s">
        <v>40</v>
      </c>
      <c r="I362" s="32" t="s">
        <v>40</v>
      </c>
      <c r="K362" s="43" t="s">
        <v>1</v>
      </c>
      <c r="M362" s="32">
        <v>6044.5</v>
      </c>
      <c r="N362" s="32"/>
      <c r="O362" s="32"/>
      <c r="P362" s="46">
        <f t="shared" si="160"/>
        <v>1</v>
      </c>
      <c r="Q362" s="15" t="str">
        <f t="shared" si="161"/>
        <v>Реконструкция очистных сооружений площадью 18547 кв. м, находящихся по адресу: Чувашская Республика, Красночетайский район, д. Черепаново, ул. Заводская, д. 53а</v>
      </c>
      <c r="R362" s="15" t="str">
        <f ca="1">IF(Q362="","",OFFSET('Все источники_ППГ'!B430,S362,0))</f>
        <v>Реконструкция очистных сооружений площадью 18547 кв. м, находящихся по адресу: Чувашская Республика, Красночетайский район, д. Черепаново, ул. Заводская, д. 53а</v>
      </c>
      <c r="S362">
        <f t="shared" si="162"/>
        <v>19</v>
      </c>
      <c r="T362">
        <f t="shared" ca="1" si="163"/>
        <v>1</v>
      </c>
      <c r="U362" s="15" t="str">
        <f>IF(Y362="","",VLOOKUP(Y362,Роспись!$E$8:$G$2000,3,FALSE))</f>
        <v/>
      </c>
      <c r="W362">
        <f t="shared" si="164"/>
        <v>0</v>
      </c>
      <c r="X362" t="str">
        <f t="shared" si="165"/>
        <v>всего</v>
      </c>
      <c r="Y362" t="str">
        <f t="shared" si="166"/>
        <v/>
      </c>
      <c r="Z362" t="str">
        <f t="shared" si="167"/>
        <v/>
      </c>
      <c r="AA362">
        <f t="shared" si="168"/>
        <v>6044.5</v>
      </c>
      <c r="AB362">
        <f t="shared" si="169"/>
        <v>0</v>
      </c>
      <c r="AC362">
        <f t="shared" ref="AC362:AD362" si="174">AB362</f>
        <v>0</v>
      </c>
      <c r="AD362">
        <f t="shared" si="174"/>
        <v>0</v>
      </c>
      <c r="AF362">
        <f t="shared" si="171"/>
        <v>0</v>
      </c>
    </row>
    <row r="363" spans="1:32" ht="16.5" customHeight="1" thickBot="1" x14ac:dyDescent="0.3">
      <c r="A363" s="168"/>
      <c r="B363" s="177"/>
      <c r="C363" s="33"/>
      <c r="E363" s="177"/>
      <c r="F363" s="32" t="s">
        <v>40</v>
      </c>
      <c r="G363" s="32" t="s">
        <v>40</v>
      </c>
      <c r="H363" s="32" t="s">
        <v>40</v>
      </c>
      <c r="I363" s="32" t="s">
        <v>40</v>
      </c>
      <c r="K363" s="44" t="s">
        <v>2</v>
      </c>
      <c r="M363" s="32"/>
      <c r="N363" s="32"/>
      <c r="O363" s="32"/>
      <c r="P363" s="46">
        <f t="shared" si="160"/>
        <v>2</v>
      </c>
      <c r="Q363" s="15" t="str">
        <f t="shared" si="161"/>
        <v/>
      </c>
      <c r="R363" s="15" t="str">
        <f ca="1">IF(Q363="","",OFFSET('Все источники_ППГ'!B431,S363,0))</f>
        <v/>
      </c>
      <c r="S363">
        <f t="shared" si="162"/>
        <v>19</v>
      </c>
      <c r="T363" t="str">
        <f t="shared" ca="1" si="163"/>
        <v/>
      </c>
      <c r="U363" s="15" t="str">
        <f>IF(Y363="","",VLOOKUP(Y363,Роспись!$E$8:$G$2000,3,FALSE))</f>
        <v/>
      </c>
      <c r="W363">
        <f t="shared" si="164"/>
        <v>2</v>
      </c>
      <c r="X363" t="str">
        <f t="shared" si="165"/>
        <v>федеральный бюджет</v>
      </c>
      <c r="Y363" t="str">
        <f t="shared" si="166"/>
        <v/>
      </c>
      <c r="Z363" t="str">
        <f t="shared" si="167"/>
        <v/>
      </c>
      <c r="AA363">
        <f t="shared" si="168"/>
        <v>0</v>
      </c>
      <c r="AB363">
        <f t="shared" si="169"/>
        <v>0</v>
      </c>
      <c r="AC363">
        <f t="shared" ref="AC363:AD363" si="175">AB363</f>
        <v>0</v>
      </c>
      <c r="AD363">
        <f t="shared" si="175"/>
        <v>0</v>
      </c>
      <c r="AF363">
        <f t="shared" si="171"/>
        <v>0</v>
      </c>
    </row>
    <row r="364" spans="1:32" ht="16.5" customHeight="1" thickBot="1" x14ac:dyDescent="0.3">
      <c r="A364" s="168"/>
      <c r="B364" s="177"/>
      <c r="C364" s="33"/>
      <c r="E364" s="177"/>
      <c r="F364" s="32">
        <v>832</v>
      </c>
      <c r="G364" s="32">
        <v>502</v>
      </c>
      <c r="H364" s="32" t="s">
        <v>592</v>
      </c>
      <c r="I364" s="32">
        <v>522</v>
      </c>
      <c r="K364" s="44" t="s">
        <v>307</v>
      </c>
      <c r="M364" s="32">
        <v>5742.3</v>
      </c>
      <c r="N364" s="32"/>
      <c r="O364" s="32"/>
      <c r="P364" s="46">
        <f t="shared" si="160"/>
        <v>3</v>
      </c>
      <c r="Q364" s="15" t="str">
        <f t="shared" si="161"/>
        <v/>
      </c>
      <c r="R364" s="15" t="str">
        <f ca="1">IF(Q364="","",OFFSET('Все источники_ППГ'!B432,S364,0))</f>
        <v/>
      </c>
      <c r="S364">
        <f t="shared" si="162"/>
        <v>19</v>
      </c>
      <c r="T364" t="str">
        <f t="shared" ca="1" si="163"/>
        <v/>
      </c>
      <c r="U364" s="15" t="e">
        <f>IF(Y364="","",VLOOKUP(Y364,Роспись!$E$8:$G$2000,3,FALSE))</f>
        <v>#N/A</v>
      </c>
      <c r="W364">
        <f t="shared" si="164"/>
        <v>1</v>
      </c>
      <c r="X364" t="str">
        <f t="shared" si="165"/>
        <v>республиканский бюджет Чувашской Республики</v>
      </c>
      <c r="Y364" t="str">
        <f t="shared" si="166"/>
        <v>120200320</v>
      </c>
      <c r="Z364" t="str">
        <f t="shared" si="167"/>
        <v>A120200320</v>
      </c>
      <c r="AA364">
        <f t="shared" si="168"/>
        <v>5742.3</v>
      </c>
      <c r="AB364">
        <f t="shared" si="169"/>
        <v>0</v>
      </c>
      <c r="AC364">
        <f t="shared" ref="AC364:AD364" si="176">AB364</f>
        <v>0</v>
      </c>
      <c r="AD364">
        <f t="shared" si="176"/>
        <v>0</v>
      </c>
      <c r="AF364">
        <f t="shared" si="171"/>
        <v>0</v>
      </c>
    </row>
    <row r="365" spans="1:32" ht="16.5" customHeight="1" thickBot="1" x14ac:dyDescent="0.3">
      <c r="A365" s="168"/>
      <c r="B365" s="177"/>
      <c r="C365" s="33"/>
      <c r="E365" s="177"/>
      <c r="F365" s="32" t="s">
        <v>40</v>
      </c>
      <c r="G365" s="32" t="s">
        <v>40</v>
      </c>
      <c r="H365" s="32" t="s">
        <v>40</v>
      </c>
      <c r="I365" s="32" t="s">
        <v>40</v>
      </c>
      <c r="K365" s="44" t="s">
        <v>3</v>
      </c>
      <c r="M365" s="32">
        <v>302.2</v>
      </c>
      <c r="N365" s="32"/>
      <c r="O365" s="32"/>
      <c r="P365" s="46">
        <f t="shared" si="160"/>
        <v>4</v>
      </c>
      <c r="Q365" s="15" t="str">
        <f t="shared" si="161"/>
        <v/>
      </c>
      <c r="R365" s="15" t="str">
        <f ca="1">IF(Q365="","",OFFSET('Все источники_ППГ'!B433,S365,0))</f>
        <v/>
      </c>
      <c r="S365">
        <f t="shared" si="162"/>
        <v>19</v>
      </c>
      <c r="T365" t="str">
        <f t="shared" ca="1" si="163"/>
        <v/>
      </c>
      <c r="U365" s="15" t="str">
        <f>IF(Y365="","",VLOOKUP(Y365,Роспись!$E$8:$G$2000,3,FALSE))</f>
        <v/>
      </c>
      <c r="W365" t="str">
        <f t="shared" si="164"/>
        <v/>
      </c>
      <c r="X365" t="str">
        <f t="shared" si="165"/>
        <v>местные бюджеты</v>
      </c>
      <c r="Y365" t="str">
        <f t="shared" si="166"/>
        <v/>
      </c>
      <c r="Z365" t="str">
        <f t="shared" si="167"/>
        <v/>
      </c>
      <c r="AA365">
        <f t="shared" si="168"/>
        <v>302.2</v>
      </c>
      <c r="AB365">
        <f t="shared" si="169"/>
        <v>0</v>
      </c>
      <c r="AC365">
        <f t="shared" ref="AC365:AD365" si="177">AB365</f>
        <v>0</v>
      </c>
      <c r="AD365">
        <f t="shared" si="177"/>
        <v>0</v>
      </c>
      <c r="AF365">
        <f t="shared" si="171"/>
        <v>0</v>
      </c>
    </row>
    <row r="366" spans="1:32" ht="16.5" customHeight="1" thickBot="1" x14ac:dyDescent="0.3">
      <c r="A366" s="169"/>
      <c r="B366" s="178"/>
      <c r="C366" s="33"/>
      <c r="E366" s="178"/>
      <c r="F366" s="32" t="s">
        <v>40</v>
      </c>
      <c r="G366" s="32" t="s">
        <v>40</v>
      </c>
      <c r="H366" s="32" t="s">
        <v>40</v>
      </c>
      <c r="I366" s="32" t="s">
        <v>40</v>
      </c>
      <c r="K366" s="44" t="s">
        <v>6</v>
      </c>
      <c r="M366" s="32"/>
      <c r="N366" s="32"/>
      <c r="O366" s="32"/>
      <c r="P366" s="46">
        <f t="shared" si="160"/>
        <v>5</v>
      </c>
      <c r="Q366" s="15" t="str">
        <f t="shared" si="161"/>
        <v/>
      </c>
      <c r="R366" s="15" t="str">
        <f ca="1">IF(Q366="","",OFFSET('Все источники_ППГ'!B434,S366,0))</f>
        <v/>
      </c>
      <c r="S366">
        <f t="shared" si="162"/>
        <v>19</v>
      </c>
      <c r="T366" t="str">
        <f t="shared" ca="1" si="163"/>
        <v/>
      </c>
      <c r="U366" s="15" t="str">
        <f>IF(Y366="","",VLOOKUP(Y366,Роспись!$E$8:$G$2000,3,FALSE))</f>
        <v/>
      </c>
      <c r="W366" t="str">
        <f t="shared" si="164"/>
        <v/>
      </c>
      <c r="X366" t="str">
        <f t="shared" si="165"/>
        <v>внебюджетные источники</v>
      </c>
      <c r="Y366" t="str">
        <f t="shared" si="166"/>
        <v/>
      </c>
      <c r="Z366" t="str">
        <f t="shared" si="167"/>
        <v/>
      </c>
      <c r="AA366">
        <f t="shared" si="168"/>
        <v>0</v>
      </c>
      <c r="AB366">
        <f t="shared" si="169"/>
        <v>0</v>
      </c>
      <c r="AC366">
        <f t="shared" ref="AC366:AD366" si="178">AB366</f>
        <v>0</v>
      </c>
      <c r="AD366">
        <f t="shared" si="178"/>
        <v>0</v>
      </c>
      <c r="AF366">
        <f t="shared" si="171"/>
        <v>0</v>
      </c>
    </row>
    <row r="367" spans="1:32" ht="16.5" customHeight="1" thickBot="1" x14ac:dyDescent="0.3">
      <c r="A367" s="167" t="s">
        <v>192</v>
      </c>
      <c r="B367" s="176" t="s">
        <v>886</v>
      </c>
      <c r="C367" s="33"/>
      <c r="E367" s="176" t="s">
        <v>315</v>
      </c>
      <c r="F367" s="32" t="s">
        <v>40</v>
      </c>
      <c r="G367" s="32" t="s">
        <v>40</v>
      </c>
      <c r="H367" s="32" t="s">
        <v>40</v>
      </c>
      <c r="I367" s="32" t="s">
        <v>40</v>
      </c>
      <c r="K367" s="43" t="s">
        <v>1</v>
      </c>
      <c r="M367" s="32">
        <v>1063.8</v>
      </c>
      <c r="N367" s="32">
        <v>960</v>
      </c>
      <c r="O367" s="32"/>
      <c r="P367" s="46">
        <f t="shared" si="160"/>
        <v>1</v>
      </c>
      <c r="Q367" s="15" t="str">
        <f t="shared" si="161"/>
        <v>Строительство очистных сооружений хозяйственно-бытовых стоков Мариинско-Посад­ского городского поселения производительностью 50 куб. м/сут</v>
      </c>
      <c r="R367" s="15" t="str">
        <f ca="1">IF(Q367="","",OFFSET('Все источники_ППГ'!B435,S367,0))</f>
        <v>Строительство очистных сооружений хозяйственно-бытовых стоков Мариинско-Посадского городского поселения производительностью 50 куб. м/сут</v>
      </c>
      <c r="S367">
        <f t="shared" si="162"/>
        <v>20</v>
      </c>
      <c r="T367" t="str">
        <f t="shared" ca="1" si="163"/>
        <v/>
      </c>
      <c r="U367" s="15" t="str">
        <f>IF(Y367="","",VLOOKUP(Y367,Роспись!$E$8:$G$2000,3,FALSE))</f>
        <v/>
      </c>
      <c r="W367">
        <f t="shared" si="164"/>
        <v>0</v>
      </c>
      <c r="X367" t="str">
        <f t="shared" si="165"/>
        <v>всего</v>
      </c>
      <c r="Y367" t="str">
        <f t="shared" si="166"/>
        <v/>
      </c>
      <c r="Z367" t="str">
        <f t="shared" si="167"/>
        <v/>
      </c>
      <c r="AA367">
        <f t="shared" si="168"/>
        <v>1063.8</v>
      </c>
      <c r="AB367">
        <f t="shared" si="169"/>
        <v>960</v>
      </c>
      <c r="AC367">
        <f>IF(W367=0,SUM(AC368:AC371),IF(Y367="",0,VLOOKUP(Y367,Роспись!$E$9:$R$2000,IF(W367=2,8,9),FALSE)/1000))</f>
        <v>902.4</v>
      </c>
      <c r="AD367">
        <f>IF(W367=0,SUM(AD368:AD371),IF(Y367="",0,VLOOKUP(Y367,Роспись!$E$9:$R$2000,IF(W367=2,13,14),FALSE)/1000))</f>
        <v>902.4</v>
      </c>
      <c r="AE367">
        <f t="shared" si="172"/>
        <v>902.4</v>
      </c>
      <c r="AF367">
        <f t="shared" si="171"/>
        <v>0</v>
      </c>
    </row>
    <row r="368" spans="1:32" ht="16.5" customHeight="1" thickBot="1" x14ac:dyDescent="0.3">
      <c r="A368" s="168"/>
      <c r="B368" s="177"/>
      <c r="C368" s="33"/>
      <c r="E368" s="177"/>
      <c r="F368" s="32" t="s">
        <v>40</v>
      </c>
      <c r="G368" s="32" t="s">
        <v>40</v>
      </c>
      <c r="H368" s="32" t="s">
        <v>40</v>
      </c>
      <c r="I368" s="32" t="s">
        <v>40</v>
      </c>
      <c r="K368" s="44" t="s">
        <v>2</v>
      </c>
      <c r="M368" s="32"/>
      <c r="N368" s="32"/>
      <c r="O368" s="32"/>
      <c r="P368" s="46">
        <f t="shared" si="160"/>
        <v>2</v>
      </c>
      <c r="Q368" s="15" t="str">
        <f t="shared" si="161"/>
        <v/>
      </c>
      <c r="R368" s="15" t="str">
        <f ca="1">IF(Q368="","",OFFSET('Все источники_ППГ'!B436,S368,0))</f>
        <v/>
      </c>
      <c r="S368">
        <f t="shared" si="162"/>
        <v>20</v>
      </c>
      <c r="T368" t="str">
        <f t="shared" ca="1" si="163"/>
        <v/>
      </c>
      <c r="U368" s="15" t="str">
        <f>IF(Y368="","",VLOOKUP(Y368,Роспись!$E$8:$G$2000,3,FALSE))</f>
        <v/>
      </c>
      <c r="W368">
        <f t="shared" si="164"/>
        <v>2</v>
      </c>
      <c r="X368" t="str">
        <f t="shared" si="165"/>
        <v>федеральный бюджет</v>
      </c>
      <c r="Y368" t="str">
        <f t="shared" si="166"/>
        <v/>
      </c>
      <c r="Z368" t="str">
        <f t="shared" si="167"/>
        <v/>
      </c>
      <c r="AA368">
        <f t="shared" si="168"/>
        <v>0</v>
      </c>
      <c r="AB368">
        <f t="shared" si="169"/>
        <v>0</v>
      </c>
      <c r="AC368">
        <f>IF(W368=0,SUM(AC369:AC372),IF(Y368="",0,VLOOKUP(Y368,Роспись!$E$9:$R$2000,IF(W368=2,8,9),FALSE)/1000))</f>
        <v>0</v>
      </c>
      <c r="AD368">
        <f>IF(W368=0,SUM(AD369:AD372),IF(Y368="",0,VLOOKUP(Y368,Роспись!$E$9:$R$2000,IF(W368=2,13,14),FALSE)/1000))</f>
        <v>0</v>
      </c>
      <c r="AE368">
        <f t="shared" si="172"/>
        <v>0</v>
      </c>
      <c r="AF368">
        <f t="shared" si="171"/>
        <v>0</v>
      </c>
    </row>
    <row r="369" spans="1:32" ht="16.5" customHeight="1" thickBot="1" x14ac:dyDescent="0.3">
      <c r="A369" s="168"/>
      <c r="B369" s="177"/>
      <c r="C369" s="33"/>
      <c r="E369" s="177"/>
      <c r="F369" s="32">
        <v>832</v>
      </c>
      <c r="G369" s="32">
        <v>502</v>
      </c>
      <c r="H369" s="32" t="s">
        <v>197</v>
      </c>
      <c r="I369" s="32">
        <v>522</v>
      </c>
      <c r="K369" s="44" t="s">
        <v>307</v>
      </c>
      <c r="M369" s="32">
        <v>1000</v>
      </c>
      <c r="N369" s="32">
        <v>902.4</v>
      </c>
      <c r="O369" s="32"/>
      <c r="P369" s="46">
        <f t="shared" si="160"/>
        <v>3</v>
      </c>
      <c r="Q369" s="15" t="str">
        <f t="shared" si="161"/>
        <v/>
      </c>
      <c r="R369" s="15" t="str">
        <f ca="1">IF(Q369="","",OFFSET('Все источники_ППГ'!B437,S369,0))</f>
        <v/>
      </c>
      <c r="S369">
        <f t="shared" si="162"/>
        <v>20</v>
      </c>
      <c r="T369" t="str">
        <f t="shared" ca="1" si="163"/>
        <v/>
      </c>
      <c r="U369" s="15" t="e">
        <f>IF(Y369="","",VLOOKUP(Y369,Роспись!$E$8:$G$2000,3,FALSE))</f>
        <v>#N/A</v>
      </c>
      <c r="W369">
        <f t="shared" si="164"/>
        <v>1</v>
      </c>
      <c r="X369" t="str">
        <f t="shared" si="165"/>
        <v>республиканский бюджет Чувашской Республики</v>
      </c>
      <c r="Y369" t="str">
        <f t="shared" si="166"/>
        <v>120218941</v>
      </c>
      <c r="Z369" t="str">
        <f t="shared" si="167"/>
        <v>A120218941</v>
      </c>
      <c r="AA369">
        <f t="shared" si="168"/>
        <v>1000</v>
      </c>
      <c r="AB369">
        <f t="shared" si="169"/>
        <v>902.4</v>
      </c>
      <c r="AC369">
        <f>AB369</f>
        <v>902.4</v>
      </c>
      <c r="AD369">
        <f t="shared" ref="AD369" si="179">AC369</f>
        <v>902.4</v>
      </c>
      <c r="AE369">
        <f t="shared" si="172"/>
        <v>902.4</v>
      </c>
      <c r="AF369">
        <f t="shared" si="171"/>
        <v>0</v>
      </c>
    </row>
    <row r="370" spans="1:32" ht="16.5" customHeight="1" thickBot="1" x14ac:dyDescent="0.3">
      <c r="A370" s="168"/>
      <c r="B370" s="177"/>
      <c r="C370" s="33"/>
      <c r="E370" s="177"/>
      <c r="F370" s="32" t="s">
        <v>40</v>
      </c>
      <c r="G370" s="32" t="s">
        <v>40</v>
      </c>
      <c r="H370" s="32" t="s">
        <v>40</v>
      </c>
      <c r="I370" s="32" t="s">
        <v>40</v>
      </c>
      <c r="K370" s="44" t="s">
        <v>3</v>
      </c>
      <c r="M370" s="32">
        <v>63.8</v>
      </c>
      <c r="N370" s="32">
        <v>57.6</v>
      </c>
      <c r="O370" s="32"/>
      <c r="P370" s="46">
        <f t="shared" si="160"/>
        <v>4</v>
      </c>
      <c r="Q370" s="15" t="str">
        <f t="shared" si="161"/>
        <v/>
      </c>
      <c r="R370" s="15" t="str">
        <f ca="1">IF(Q370="","",OFFSET('Все источники_ППГ'!B438,S370,0))</f>
        <v/>
      </c>
      <c r="S370">
        <f t="shared" si="162"/>
        <v>20</v>
      </c>
      <c r="T370" t="str">
        <f t="shared" ca="1" si="163"/>
        <v/>
      </c>
      <c r="U370" s="15" t="str">
        <f>IF(Y370="","",VLOOKUP(Y370,Роспись!$E$8:$G$2000,3,FALSE))</f>
        <v/>
      </c>
      <c r="W370" t="str">
        <f t="shared" si="164"/>
        <v/>
      </c>
      <c r="X370" t="str">
        <f t="shared" si="165"/>
        <v>местные бюджеты</v>
      </c>
      <c r="Y370" t="str">
        <f t="shared" si="166"/>
        <v/>
      </c>
      <c r="Z370" t="str">
        <f t="shared" si="167"/>
        <v/>
      </c>
      <c r="AA370">
        <f t="shared" si="168"/>
        <v>63.8</v>
      </c>
      <c r="AB370">
        <f t="shared" si="169"/>
        <v>57.6</v>
      </c>
      <c r="AF370">
        <f t="shared" si="171"/>
        <v>0</v>
      </c>
    </row>
    <row r="371" spans="1:32" ht="16.5" customHeight="1" thickBot="1" x14ac:dyDescent="0.3">
      <c r="A371" s="169"/>
      <c r="B371" s="178"/>
      <c r="C371" s="33"/>
      <c r="E371" s="178"/>
      <c r="F371" s="32" t="s">
        <v>40</v>
      </c>
      <c r="G371" s="32" t="s">
        <v>40</v>
      </c>
      <c r="H371" s="32" t="s">
        <v>40</v>
      </c>
      <c r="I371" s="32" t="s">
        <v>40</v>
      </c>
      <c r="K371" s="44" t="s">
        <v>6</v>
      </c>
      <c r="M371" s="32"/>
      <c r="N371" s="32"/>
      <c r="O371" s="32"/>
      <c r="P371" s="46">
        <f t="shared" si="160"/>
        <v>5</v>
      </c>
      <c r="Q371" s="15" t="str">
        <f t="shared" si="161"/>
        <v/>
      </c>
      <c r="R371" s="15" t="str">
        <f ca="1">IF(Q371="","",OFFSET('Все источники_ППГ'!B439,S371,0))</f>
        <v/>
      </c>
      <c r="S371">
        <f t="shared" si="162"/>
        <v>20</v>
      </c>
      <c r="T371" t="str">
        <f t="shared" ca="1" si="163"/>
        <v/>
      </c>
      <c r="U371" s="15" t="str">
        <f>IF(Y371="","",VLOOKUP(Y371,Роспись!$E$8:$G$2000,3,FALSE))</f>
        <v/>
      </c>
      <c r="W371" t="str">
        <f t="shared" si="164"/>
        <v/>
      </c>
      <c r="X371" t="str">
        <f t="shared" si="165"/>
        <v>внебюджетные источники</v>
      </c>
      <c r="Y371" t="str">
        <f t="shared" si="166"/>
        <v/>
      </c>
      <c r="Z371" t="str">
        <f t="shared" si="167"/>
        <v/>
      </c>
      <c r="AA371">
        <f t="shared" si="168"/>
        <v>0</v>
      </c>
      <c r="AB371">
        <f t="shared" si="169"/>
        <v>0</v>
      </c>
      <c r="AC371">
        <f>IF(W371=0,SUM(AC372:AC375),IF(Y371="",0,VLOOKUP(Y371,Роспись!$E$9:$R$2000,IF(W371=2,8,9),FALSE)/1000))</f>
        <v>0</v>
      </c>
      <c r="AD371">
        <f t="shared" ref="AD371" si="180">AC371</f>
        <v>0</v>
      </c>
      <c r="AF371">
        <f t="shared" si="171"/>
        <v>0</v>
      </c>
    </row>
    <row r="372" spans="1:32" ht="16.5" customHeight="1" thickBot="1" x14ac:dyDescent="0.3">
      <c r="A372" s="167" t="s">
        <v>194</v>
      </c>
      <c r="B372" s="176" t="s">
        <v>887</v>
      </c>
      <c r="C372" s="33"/>
      <c r="E372" s="176" t="s">
        <v>315</v>
      </c>
      <c r="F372" s="32" t="s">
        <v>40</v>
      </c>
      <c r="G372" s="32" t="s">
        <v>40</v>
      </c>
      <c r="H372" s="32" t="s">
        <v>40</v>
      </c>
      <c r="I372" s="32" t="s">
        <v>40</v>
      </c>
      <c r="K372" s="43" t="s">
        <v>1</v>
      </c>
      <c r="M372" s="32">
        <v>9468.1</v>
      </c>
      <c r="N372" s="32">
        <v>8520</v>
      </c>
      <c r="O372" s="32"/>
      <c r="P372" s="46">
        <f t="shared" si="160"/>
        <v>1</v>
      </c>
      <c r="Q372" s="15" t="str">
        <f t="shared" si="161"/>
        <v>Строительство очистных сооружений хозяйственно-бытовых стоков Мариинско-Поса­д­ского городского поселения производительностью 750 куб. м/сут</v>
      </c>
      <c r="R372" s="15" t="str">
        <f ca="1">IF(Q372="","",OFFSET('Все источники_ППГ'!B440,S372,0))</f>
        <v>Строительство очистных сооружений хозяйственно-бытовых стоков Мариинско-Посадского городского поселения производительностью 750 куб. м/сут</v>
      </c>
      <c r="S372">
        <f t="shared" si="162"/>
        <v>21</v>
      </c>
      <c r="T372" t="str">
        <f t="shared" ca="1" si="163"/>
        <v/>
      </c>
      <c r="U372" s="15" t="str">
        <f>IF(Y372="","",VLOOKUP(Y372,Роспись!$E$8:$G$2000,3,FALSE))</f>
        <v/>
      </c>
      <c r="W372">
        <f t="shared" si="164"/>
        <v>0</v>
      </c>
      <c r="X372" t="str">
        <f t="shared" si="165"/>
        <v>всего</v>
      </c>
      <c r="Y372" t="str">
        <f t="shared" si="166"/>
        <v/>
      </c>
      <c r="Z372" t="str">
        <f t="shared" si="167"/>
        <v/>
      </c>
      <c r="AA372">
        <f t="shared" si="168"/>
        <v>9468.1</v>
      </c>
      <c r="AB372">
        <f t="shared" si="169"/>
        <v>8520</v>
      </c>
      <c r="AC372">
        <f>IF(W372=0,SUM(AC373:AC376),IF(Y372="",0,VLOOKUP(Y372,Роспись!$E$9:$R$2000,IF(W372=2,8,9),FALSE)/1000))</f>
        <v>8008.8</v>
      </c>
      <c r="AD372">
        <f t="shared" ref="AD372" si="181">AC372</f>
        <v>8008.8</v>
      </c>
      <c r="AE372">
        <f t="shared" si="172"/>
        <v>8008.8</v>
      </c>
      <c r="AF372">
        <f t="shared" si="171"/>
        <v>0</v>
      </c>
    </row>
    <row r="373" spans="1:32" ht="16.5" customHeight="1" thickBot="1" x14ac:dyDescent="0.3">
      <c r="A373" s="168"/>
      <c r="B373" s="177"/>
      <c r="C373" s="33"/>
      <c r="E373" s="177"/>
      <c r="F373" s="32" t="s">
        <v>40</v>
      </c>
      <c r="G373" s="32" t="s">
        <v>40</v>
      </c>
      <c r="H373" s="32" t="s">
        <v>40</v>
      </c>
      <c r="I373" s="32" t="s">
        <v>40</v>
      </c>
      <c r="K373" s="44" t="s">
        <v>2</v>
      </c>
      <c r="M373" s="32"/>
      <c r="N373" s="32"/>
      <c r="O373" s="32"/>
      <c r="P373" s="46">
        <f t="shared" si="160"/>
        <v>2</v>
      </c>
      <c r="Q373" s="15" t="str">
        <f t="shared" si="161"/>
        <v/>
      </c>
      <c r="R373" s="15" t="str">
        <f ca="1">IF(Q373="","",OFFSET('Все источники_ППГ'!B441,S373,0))</f>
        <v/>
      </c>
      <c r="S373">
        <f t="shared" si="162"/>
        <v>21</v>
      </c>
      <c r="T373" t="str">
        <f t="shared" ca="1" si="163"/>
        <v/>
      </c>
      <c r="U373" s="15" t="str">
        <f>IF(Y373="","",VLOOKUP(Y373,Роспись!$E$8:$G$2000,3,FALSE))</f>
        <v/>
      </c>
      <c r="W373">
        <f t="shared" si="164"/>
        <v>2</v>
      </c>
      <c r="X373" t="str">
        <f t="shared" si="165"/>
        <v>федеральный бюджет</v>
      </c>
      <c r="Y373" t="str">
        <f t="shared" si="166"/>
        <v/>
      </c>
      <c r="Z373" t="str">
        <f t="shared" si="167"/>
        <v/>
      </c>
      <c r="AA373">
        <f t="shared" si="168"/>
        <v>0</v>
      </c>
      <c r="AB373">
        <f t="shared" si="169"/>
        <v>0</v>
      </c>
      <c r="AC373">
        <f>IF(W373=0,SUM(AC374:AC377),IF(Y373="",0,VLOOKUP(Y373,Роспись!$E$9:$R$2000,IF(W373=2,8,9),FALSE)/1000))</f>
        <v>0</v>
      </c>
      <c r="AD373">
        <f t="shared" ref="AD373" si="182">AC373</f>
        <v>0</v>
      </c>
      <c r="AE373">
        <f t="shared" si="172"/>
        <v>0</v>
      </c>
      <c r="AF373">
        <f t="shared" si="171"/>
        <v>0</v>
      </c>
    </row>
    <row r="374" spans="1:32" ht="16.5" customHeight="1" thickBot="1" x14ac:dyDescent="0.3">
      <c r="A374" s="168"/>
      <c r="B374" s="177"/>
      <c r="C374" s="33"/>
      <c r="E374" s="177"/>
      <c r="F374" s="32">
        <v>832</v>
      </c>
      <c r="G374" s="32">
        <v>502</v>
      </c>
      <c r="H374" s="32" t="s">
        <v>198</v>
      </c>
      <c r="I374" s="32">
        <v>522</v>
      </c>
      <c r="K374" s="44" t="s">
        <v>307</v>
      </c>
      <c r="M374" s="32">
        <v>8900</v>
      </c>
      <c r="N374" s="32">
        <v>8008.8</v>
      </c>
      <c r="O374" s="32"/>
      <c r="P374" s="46">
        <f t="shared" si="160"/>
        <v>3</v>
      </c>
      <c r="Q374" s="15" t="str">
        <f t="shared" si="161"/>
        <v/>
      </c>
      <c r="R374" s="15" t="str">
        <f ca="1">IF(Q374="","",OFFSET('Все источники_ППГ'!B442,S374,0))</f>
        <v/>
      </c>
      <c r="S374">
        <f t="shared" si="162"/>
        <v>21</v>
      </c>
      <c r="T374" t="str">
        <f t="shared" ca="1" si="163"/>
        <v/>
      </c>
      <c r="U374" s="15" t="e">
        <f>IF(Y374="","",VLOOKUP(Y374,Роспись!$E$8:$G$2000,3,FALSE))</f>
        <v>#N/A</v>
      </c>
      <c r="W374">
        <f t="shared" si="164"/>
        <v>1</v>
      </c>
      <c r="X374" t="str">
        <f t="shared" si="165"/>
        <v>республиканский бюджет Чувашской Республики</v>
      </c>
      <c r="Y374" t="str">
        <f t="shared" si="166"/>
        <v>120218942</v>
      </c>
      <c r="Z374" t="str">
        <f t="shared" si="167"/>
        <v>A120218942</v>
      </c>
      <c r="AA374">
        <f t="shared" si="168"/>
        <v>8900</v>
      </c>
      <c r="AB374">
        <f t="shared" si="169"/>
        <v>8008.8</v>
      </c>
      <c r="AC374">
        <f>AB374</f>
        <v>8008.8</v>
      </c>
      <c r="AD374">
        <f t="shared" ref="AD374:AD381" si="183">AC374</f>
        <v>8008.8</v>
      </c>
      <c r="AE374">
        <f t="shared" ref="AE374" si="184">AD374</f>
        <v>8008.8</v>
      </c>
      <c r="AF374">
        <f t="shared" si="171"/>
        <v>0</v>
      </c>
    </row>
    <row r="375" spans="1:32" ht="16.5" customHeight="1" thickBot="1" x14ac:dyDescent="0.3">
      <c r="A375" s="168"/>
      <c r="B375" s="177"/>
      <c r="C375" s="33"/>
      <c r="E375" s="177"/>
      <c r="F375" s="32" t="s">
        <v>40</v>
      </c>
      <c r="G375" s="32" t="s">
        <v>40</v>
      </c>
      <c r="H375" s="32" t="s">
        <v>40</v>
      </c>
      <c r="I375" s="32" t="s">
        <v>40</v>
      </c>
      <c r="K375" s="44" t="s">
        <v>3</v>
      </c>
      <c r="M375" s="32">
        <v>568.1</v>
      </c>
      <c r="N375" s="32">
        <v>511.2</v>
      </c>
      <c r="O375" s="32"/>
      <c r="P375" s="46">
        <f t="shared" si="160"/>
        <v>4</v>
      </c>
      <c r="Q375" s="15" t="str">
        <f t="shared" si="161"/>
        <v/>
      </c>
      <c r="R375" s="15" t="str">
        <f ca="1">IF(Q375="","",OFFSET('Все источники_ППГ'!B443,S375,0))</f>
        <v/>
      </c>
      <c r="S375">
        <f t="shared" si="162"/>
        <v>21</v>
      </c>
      <c r="T375" t="str">
        <f t="shared" ca="1" si="163"/>
        <v/>
      </c>
      <c r="U375" s="15" t="str">
        <f>IF(Y375="","",VLOOKUP(Y375,Роспись!$E$8:$G$2000,3,FALSE))</f>
        <v/>
      </c>
      <c r="W375" t="str">
        <f t="shared" si="164"/>
        <v/>
      </c>
      <c r="X375" t="str">
        <f t="shared" si="165"/>
        <v>местные бюджеты</v>
      </c>
      <c r="Y375" t="str">
        <f t="shared" si="166"/>
        <v/>
      </c>
      <c r="Z375" t="str">
        <f t="shared" si="167"/>
        <v/>
      </c>
      <c r="AA375">
        <f t="shared" si="168"/>
        <v>568.1</v>
      </c>
      <c r="AB375">
        <f t="shared" si="169"/>
        <v>511.2</v>
      </c>
      <c r="AF375">
        <f t="shared" si="171"/>
        <v>0</v>
      </c>
    </row>
    <row r="376" spans="1:32" ht="16.5" customHeight="1" thickBot="1" x14ac:dyDescent="0.3">
      <c r="A376" s="169"/>
      <c r="B376" s="178"/>
      <c r="C376" s="33"/>
      <c r="E376" s="178"/>
      <c r="F376" s="32" t="s">
        <v>40</v>
      </c>
      <c r="G376" s="32" t="s">
        <v>40</v>
      </c>
      <c r="H376" s="32" t="s">
        <v>40</v>
      </c>
      <c r="I376" s="32" t="s">
        <v>40</v>
      </c>
      <c r="K376" s="44" t="s">
        <v>6</v>
      </c>
      <c r="M376" s="32"/>
      <c r="N376" s="32"/>
      <c r="O376" s="32"/>
      <c r="P376" s="46">
        <f t="shared" si="160"/>
        <v>5</v>
      </c>
      <c r="Q376" s="15" t="str">
        <f t="shared" si="161"/>
        <v/>
      </c>
      <c r="R376" s="15" t="str">
        <f ca="1">IF(Q376="","",OFFSET('Все источники_ППГ'!B444,S376,0))</f>
        <v/>
      </c>
      <c r="S376">
        <f t="shared" si="162"/>
        <v>21</v>
      </c>
      <c r="T376" t="str">
        <f t="shared" ca="1" si="163"/>
        <v/>
      </c>
      <c r="U376" s="15" t="str">
        <f>IF(Y376="","",VLOOKUP(Y376,Роспись!$E$8:$G$2000,3,FALSE))</f>
        <v/>
      </c>
      <c r="W376" t="str">
        <f t="shared" si="164"/>
        <v/>
      </c>
      <c r="X376" t="str">
        <f t="shared" si="165"/>
        <v>внебюджетные источники</v>
      </c>
      <c r="Y376" t="str">
        <f t="shared" si="166"/>
        <v/>
      </c>
      <c r="Z376" t="str">
        <f t="shared" si="167"/>
        <v/>
      </c>
      <c r="AA376">
        <f t="shared" si="168"/>
        <v>0</v>
      </c>
      <c r="AB376">
        <f t="shared" si="169"/>
        <v>0</v>
      </c>
      <c r="AC376">
        <f t="shared" ref="AC376:AC381" si="185">AB376</f>
        <v>0</v>
      </c>
      <c r="AD376">
        <f t="shared" si="183"/>
        <v>0</v>
      </c>
      <c r="AF376">
        <f t="shared" si="171"/>
        <v>0</v>
      </c>
    </row>
    <row r="377" spans="1:32" ht="16.5" customHeight="1" thickBot="1" x14ac:dyDescent="0.3">
      <c r="A377" s="167" t="s">
        <v>199</v>
      </c>
      <c r="B377" s="176" t="s">
        <v>200</v>
      </c>
      <c r="C377" s="33"/>
      <c r="E377" s="176" t="s">
        <v>315</v>
      </c>
      <c r="F377" s="32" t="s">
        <v>40</v>
      </c>
      <c r="G377" s="32" t="s">
        <v>40</v>
      </c>
      <c r="H377" s="32" t="s">
        <v>40</v>
      </c>
      <c r="I377" s="32" t="s">
        <v>40</v>
      </c>
      <c r="K377" s="43" t="s">
        <v>1</v>
      </c>
      <c r="M377" s="32">
        <v>11800</v>
      </c>
      <c r="N377" s="32">
        <v>12980.1</v>
      </c>
      <c r="O377" s="32"/>
      <c r="P377" s="46">
        <f t="shared" si="160"/>
        <v>1</v>
      </c>
      <c r="Q377" s="15" t="str">
        <f t="shared" si="161"/>
        <v>Строительство биологических очистных сооружений в г. Ядрин Чувашской Республики на 2400 куб. м/сут</v>
      </c>
      <c r="R377" s="15" t="str">
        <f ca="1">IF(Q377="","",OFFSET('Все источники_ППГ'!B445,S377,0))</f>
        <v>Строительство биологических очистных сооружений в г. Ядрин Чувашской Республики на 2400 куб. м/сут</v>
      </c>
      <c r="S377">
        <f t="shared" si="162"/>
        <v>22</v>
      </c>
      <c r="T377" t="str">
        <f t="shared" ca="1" si="163"/>
        <v/>
      </c>
      <c r="U377" s="15" t="str">
        <f>IF(Y377="","",VLOOKUP(Y377,Роспись!$E$8:$G$2000,3,FALSE))</f>
        <v/>
      </c>
      <c r="W377">
        <f t="shared" si="164"/>
        <v>0</v>
      </c>
      <c r="X377" t="str">
        <f t="shared" si="165"/>
        <v>всего</v>
      </c>
      <c r="Y377" t="str">
        <f t="shared" si="166"/>
        <v/>
      </c>
      <c r="Z377" t="str">
        <f t="shared" si="167"/>
        <v/>
      </c>
      <c r="AA377">
        <f t="shared" si="168"/>
        <v>11800</v>
      </c>
      <c r="AB377">
        <f t="shared" si="169"/>
        <v>12980.1</v>
      </c>
      <c r="AC377">
        <f t="shared" si="185"/>
        <v>12980.1</v>
      </c>
      <c r="AD377">
        <f t="shared" si="183"/>
        <v>12980.1</v>
      </c>
      <c r="AF377">
        <f t="shared" si="171"/>
        <v>0</v>
      </c>
    </row>
    <row r="378" spans="1:32" ht="16.5" customHeight="1" thickBot="1" x14ac:dyDescent="0.3">
      <c r="A378" s="168"/>
      <c r="B378" s="177"/>
      <c r="C378" s="33"/>
      <c r="E378" s="177"/>
      <c r="F378" s="32" t="s">
        <v>40</v>
      </c>
      <c r="G378" s="32" t="s">
        <v>40</v>
      </c>
      <c r="H378" s="32" t="s">
        <v>40</v>
      </c>
      <c r="I378" s="32" t="s">
        <v>40</v>
      </c>
      <c r="K378" s="44" t="s">
        <v>2</v>
      </c>
      <c r="M378" s="32"/>
      <c r="N378" s="32"/>
      <c r="O378" s="32"/>
      <c r="P378" s="46">
        <f t="shared" si="160"/>
        <v>2</v>
      </c>
      <c r="Q378" s="15" t="str">
        <f t="shared" si="161"/>
        <v/>
      </c>
      <c r="R378" s="15" t="str">
        <f ca="1">IF(Q378="","",OFFSET('Все источники_ППГ'!B446,S378,0))</f>
        <v/>
      </c>
      <c r="S378">
        <f t="shared" si="162"/>
        <v>22</v>
      </c>
      <c r="T378" t="str">
        <f t="shared" ca="1" si="163"/>
        <v/>
      </c>
      <c r="U378" s="15" t="str">
        <f>IF(Y378="","",VLOOKUP(Y378,Роспись!$E$8:$G$2000,3,FALSE))</f>
        <v/>
      </c>
      <c r="W378">
        <f t="shared" si="164"/>
        <v>2</v>
      </c>
      <c r="X378" t="str">
        <f t="shared" si="165"/>
        <v>федеральный бюджет</v>
      </c>
      <c r="Y378" t="str">
        <f t="shared" si="166"/>
        <v/>
      </c>
      <c r="Z378" t="str">
        <f t="shared" si="167"/>
        <v/>
      </c>
      <c r="AA378">
        <f t="shared" si="168"/>
        <v>0</v>
      </c>
      <c r="AB378">
        <f t="shared" si="169"/>
        <v>0</v>
      </c>
      <c r="AC378">
        <f t="shared" si="185"/>
        <v>0</v>
      </c>
      <c r="AD378">
        <f t="shared" si="183"/>
        <v>0</v>
      </c>
      <c r="AF378">
        <f t="shared" si="171"/>
        <v>0</v>
      </c>
    </row>
    <row r="379" spans="1:32" ht="16.5" customHeight="1" thickBot="1" x14ac:dyDescent="0.3">
      <c r="A379" s="168"/>
      <c r="B379" s="177"/>
      <c r="C379" s="33"/>
      <c r="E379" s="177"/>
      <c r="F379" s="32">
        <v>832</v>
      </c>
      <c r="G379" s="32">
        <v>502</v>
      </c>
      <c r="H379" s="32" t="s">
        <v>201</v>
      </c>
      <c r="I379" s="32">
        <v>522</v>
      </c>
      <c r="K379" s="44" t="s">
        <v>307</v>
      </c>
      <c r="M379" s="32">
        <v>10974</v>
      </c>
      <c r="N379" s="32">
        <v>10974</v>
      </c>
      <c r="O379" s="32"/>
      <c r="P379" s="46">
        <f t="shared" si="160"/>
        <v>3</v>
      </c>
      <c r="Q379" s="15" t="str">
        <f t="shared" si="161"/>
        <v/>
      </c>
      <c r="R379" s="15" t="str">
        <f ca="1">IF(Q379="","",OFFSET('Все источники_ППГ'!B447,S379,0))</f>
        <v/>
      </c>
      <c r="S379">
        <f t="shared" si="162"/>
        <v>22</v>
      </c>
      <c r="T379" t="str">
        <f t="shared" ca="1" si="163"/>
        <v/>
      </c>
      <c r="U379" s="15" t="e">
        <f>IF(Y379="","",VLOOKUP(Y379,Роспись!$E$8:$G$2000,3,FALSE))</f>
        <v>#N/A</v>
      </c>
      <c r="W379">
        <f t="shared" si="164"/>
        <v>1</v>
      </c>
      <c r="X379" t="str">
        <f t="shared" si="165"/>
        <v>республиканский бюджет Чувашской Республики</v>
      </c>
      <c r="Y379" t="str">
        <f t="shared" si="166"/>
        <v>120218541</v>
      </c>
      <c r="Z379" t="str">
        <f t="shared" si="167"/>
        <v>A120218541</v>
      </c>
      <c r="AA379">
        <f t="shared" si="168"/>
        <v>10974</v>
      </c>
      <c r="AB379">
        <f t="shared" si="169"/>
        <v>10974</v>
      </c>
      <c r="AC379">
        <f t="shared" si="185"/>
        <v>10974</v>
      </c>
      <c r="AD379">
        <f t="shared" si="183"/>
        <v>10974</v>
      </c>
      <c r="AF379">
        <f t="shared" si="171"/>
        <v>0</v>
      </c>
    </row>
    <row r="380" spans="1:32" ht="16.5" customHeight="1" thickBot="1" x14ac:dyDescent="0.3">
      <c r="A380" s="168"/>
      <c r="B380" s="177"/>
      <c r="C380" s="33"/>
      <c r="E380" s="177"/>
      <c r="F380" s="32" t="s">
        <v>40</v>
      </c>
      <c r="G380" s="32" t="s">
        <v>40</v>
      </c>
      <c r="H380" s="32" t="s">
        <v>40</v>
      </c>
      <c r="I380" s="32" t="s">
        <v>40</v>
      </c>
      <c r="K380" s="44" t="s">
        <v>3</v>
      </c>
      <c r="M380" s="32">
        <v>826</v>
      </c>
      <c r="N380" s="32">
        <v>2006.1</v>
      </c>
      <c r="O380" s="32"/>
      <c r="P380" s="46">
        <f t="shared" si="160"/>
        <v>4</v>
      </c>
      <c r="Q380" s="15" t="str">
        <f t="shared" si="161"/>
        <v/>
      </c>
      <c r="R380" s="15" t="str">
        <f ca="1">IF(Q380="","",OFFSET('Все источники_ППГ'!B448,S380,0))</f>
        <v/>
      </c>
      <c r="S380">
        <f t="shared" si="162"/>
        <v>22</v>
      </c>
      <c r="T380" t="str">
        <f t="shared" ca="1" si="163"/>
        <v/>
      </c>
      <c r="U380" s="15" t="str">
        <f>IF(Y380="","",VLOOKUP(Y380,Роспись!$E$8:$G$2000,3,FALSE))</f>
        <v/>
      </c>
      <c r="W380" t="str">
        <f t="shared" si="164"/>
        <v/>
      </c>
      <c r="X380" t="str">
        <f t="shared" si="165"/>
        <v>местные бюджеты</v>
      </c>
      <c r="Y380" t="str">
        <f t="shared" si="166"/>
        <v/>
      </c>
      <c r="Z380" t="str">
        <f t="shared" si="167"/>
        <v/>
      </c>
      <c r="AA380">
        <f t="shared" si="168"/>
        <v>826</v>
      </c>
      <c r="AB380">
        <f t="shared" si="169"/>
        <v>2006.1</v>
      </c>
      <c r="AF380">
        <f t="shared" si="171"/>
        <v>0</v>
      </c>
    </row>
    <row r="381" spans="1:32" ht="16.5" customHeight="1" thickBot="1" x14ac:dyDescent="0.3">
      <c r="A381" s="169"/>
      <c r="B381" s="178"/>
      <c r="C381" s="33"/>
      <c r="E381" s="178"/>
      <c r="F381" s="32" t="s">
        <v>40</v>
      </c>
      <c r="G381" s="32" t="s">
        <v>40</v>
      </c>
      <c r="H381" s="32" t="s">
        <v>40</v>
      </c>
      <c r="I381" s="32" t="s">
        <v>40</v>
      </c>
      <c r="K381" s="44" t="s">
        <v>6</v>
      </c>
      <c r="M381" s="32"/>
      <c r="N381" s="32"/>
      <c r="O381" s="32"/>
      <c r="P381" s="46">
        <f t="shared" si="160"/>
        <v>5</v>
      </c>
      <c r="Q381" s="15" t="str">
        <f t="shared" si="161"/>
        <v/>
      </c>
      <c r="R381" s="15" t="str">
        <f ca="1">IF(Q381="","",OFFSET('Все источники_ППГ'!B449,S381,0))</f>
        <v/>
      </c>
      <c r="S381">
        <f t="shared" si="162"/>
        <v>22</v>
      </c>
      <c r="T381" t="str">
        <f t="shared" ca="1" si="163"/>
        <v/>
      </c>
      <c r="U381" s="15" t="str">
        <f>IF(Y381="","",VLOOKUP(Y381,Роспись!$E$8:$G$2000,3,FALSE))</f>
        <v/>
      </c>
      <c r="W381" t="str">
        <f t="shared" si="164"/>
        <v/>
      </c>
      <c r="X381" t="str">
        <f t="shared" si="165"/>
        <v>внебюджетные источники</v>
      </c>
      <c r="Y381" t="str">
        <f t="shared" si="166"/>
        <v/>
      </c>
      <c r="Z381" t="str">
        <f t="shared" si="167"/>
        <v/>
      </c>
      <c r="AA381">
        <f t="shared" si="168"/>
        <v>0</v>
      </c>
      <c r="AB381">
        <f t="shared" si="169"/>
        <v>0</v>
      </c>
      <c r="AC381">
        <f t="shared" si="185"/>
        <v>0</v>
      </c>
      <c r="AD381">
        <f t="shared" si="183"/>
        <v>0</v>
      </c>
      <c r="AF381">
        <f t="shared" si="171"/>
        <v>0</v>
      </c>
    </row>
    <row r="382" spans="1:32" ht="16.5" customHeight="1" thickBot="1" x14ac:dyDescent="0.3">
      <c r="A382" s="167" t="s">
        <v>202</v>
      </c>
      <c r="B382" s="176" t="s">
        <v>888</v>
      </c>
      <c r="C382" s="33"/>
      <c r="E382" s="176" t="s">
        <v>315</v>
      </c>
      <c r="F382" s="32" t="s">
        <v>40</v>
      </c>
      <c r="G382" s="32" t="s">
        <v>40</v>
      </c>
      <c r="H382" s="32" t="s">
        <v>40</v>
      </c>
      <c r="I382" s="32" t="s">
        <v>40</v>
      </c>
      <c r="K382" s="43" t="s">
        <v>1</v>
      </c>
      <c r="M382" s="32"/>
      <c r="N382" s="32">
        <v>7856.5</v>
      </c>
      <c r="O382" s="32"/>
      <c r="P382" s="46">
        <f t="shared" si="160"/>
        <v>1</v>
      </c>
      <c r="Q382" s="15" t="str">
        <f t="shared" si="161"/>
        <v>Строительство сети водоотведения в микрорайоне «Липовский» г. Новочебоксарска – 1 этап</v>
      </c>
      <c r="R382" s="15" t="str">
        <f ca="1">IF(Q382="","",OFFSET('Все источники_ППГ'!B450,S382,0))</f>
        <v>Строительство сети водоотведения в микрорайоне "Липовский" г. Новочебоксарска – 1 этап</v>
      </c>
      <c r="S382">
        <f t="shared" si="162"/>
        <v>23</v>
      </c>
      <c r="T382">
        <f t="shared" ca="1" si="163"/>
        <v>1</v>
      </c>
      <c r="U382" s="15" t="str">
        <f>IF(Y382="","",VLOOKUP(Y382,Роспись!$E$8:$G$2000,3,FALSE))</f>
        <v/>
      </c>
      <c r="W382">
        <f t="shared" si="164"/>
        <v>0</v>
      </c>
      <c r="X382" t="str">
        <f t="shared" si="165"/>
        <v>всего</v>
      </c>
      <c r="Y382" t="str">
        <f t="shared" si="166"/>
        <v/>
      </c>
      <c r="Z382" t="str">
        <f t="shared" si="167"/>
        <v/>
      </c>
      <c r="AA382">
        <f t="shared" si="168"/>
        <v>0</v>
      </c>
      <c r="AB382">
        <f t="shared" si="169"/>
        <v>7856.5</v>
      </c>
      <c r="AC382">
        <f>AB382</f>
        <v>7856.5</v>
      </c>
      <c r="AD382">
        <f>IF(W382=0,SUM(AD383:AD386),IF(Y382="",0,VLOOKUP(Y382,Роспись!$E$9:$R$2000,IF(W382=2,13,14),FALSE)/1000))</f>
        <v>7124.1702999999998</v>
      </c>
      <c r="AE382">
        <f>AE384</f>
        <v>6795.3043699999998</v>
      </c>
      <c r="AF382">
        <f t="shared" si="171"/>
        <v>0</v>
      </c>
    </row>
    <row r="383" spans="1:32" ht="16.5" customHeight="1" thickBot="1" x14ac:dyDescent="0.3">
      <c r="A383" s="168"/>
      <c r="B383" s="177"/>
      <c r="C383" s="33"/>
      <c r="E383" s="177"/>
      <c r="F383" s="32" t="s">
        <v>40</v>
      </c>
      <c r="G383" s="32" t="s">
        <v>40</v>
      </c>
      <c r="H383" s="32" t="s">
        <v>40</v>
      </c>
      <c r="I383" s="32" t="s">
        <v>40</v>
      </c>
      <c r="K383" s="44" t="s">
        <v>2</v>
      </c>
      <c r="M383" s="32"/>
      <c r="N383" s="32"/>
      <c r="O383" s="32"/>
      <c r="P383" s="46">
        <f t="shared" si="160"/>
        <v>2</v>
      </c>
      <c r="Q383" s="15" t="str">
        <f t="shared" si="161"/>
        <v/>
      </c>
      <c r="R383" s="15" t="str">
        <f ca="1">IF(Q383="","",OFFSET('Все источники_ППГ'!B451,S383,0))</f>
        <v/>
      </c>
      <c r="S383">
        <f t="shared" si="162"/>
        <v>23</v>
      </c>
      <c r="T383" t="str">
        <f t="shared" ca="1" si="163"/>
        <v/>
      </c>
      <c r="U383" s="15" t="str">
        <f>IF(Y383="","",VLOOKUP(Y383,Роспись!$E$8:$G$2000,3,FALSE))</f>
        <v/>
      </c>
      <c r="W383">
        <f t="shared" si="164"/>
        <v>2</v>
      </c>
      <c r="X383" t="str">
        <f t="shared" si="165"/>
        <v>федеральный бюджет</v>
      </c>
      <c r="Y383" t="str">
        <f t="shared" si="166"/>
        <v/>
      </c>
      <c r="Z383" t="str">
        <f t="shared" si="167"/>
        <v/>
      </c>
      <c r="AA383">
        <f t="shared" si="168"/>
        <v>0</v>
      </c>
      <c r="AB383">
        <f t="shared" si="169"/>
        <v>0</v>
      </c>
      <c r="AC383">
        <f>IF(W383=0,SUM(AC384:AC387),IF(Y383="",0,VLOOKUP(Y383,Роспись!$E$9:$R$2000,IF(W383=2,8,9),FALSE)/1000))</f>
        <v>0</v>
      </c>
      <c r="AD383">
        <f>IF(W383=0,SUM(AD384:AD387),IF(Y383="",0,VLOOKUP(Y383,Роспись!$E$9:$R$2000,IF(W383=2,13,14),FALSE)/1000))</f>
        <v>0</v>
      </c>
      <c r="AE383">
        <f t="shared" si="172"/>
        <v>0</v>
      </c>
      <c r="AF383">
        <f t="shared" si="171"/>
        <v>0</v>
      </c>
    </row>
    <row r="384" spans="1:32" ht="16.5" customHeight="1" thickBot="1" x14ac:dyDescent="0.3">
      <c r="A384" s="168"/>
      <c r="B384" s="177"/>
      <c r="C384" s="33"/>
      <c r="E384" s="177"/>
      <c r="F384" s="32">
        <v>832</v>
      </c>
      <c r="G384" s="32">
        <v>502</v>
      </c>
      <c r="H384" s="32" t="s">
        <v>210</v>
      </c>
      <c r="I384" s="32">
        <v>522</v>
      </c>
      <c r="K384" s="44" t="s">
        <v>307</v>
      </c>
      <c r="M384" s="32"/>
      <c r="N384" s="32">
        <v>7193.3</v>
      </c>
      <c r="O384" s="32"/>
      <c r="P384" s="46">
        <f t="shared" si="160"/>
        <v>3</v>
      </c>
      <c r="Q384" s="15" t="str">
        <f t="shared" si="161"/>
        <v/>
      </c>
      <c r="R384" s="15" t="str">
        <f ca="1">IF(Q384="","",OFFSET('Все источники_ППГ'!B452,S384,0))</f>
        <v/>
      </c>
      <c r="S384">
        <f t="shared" si="162"/>
        <v>23</v>
      </c>
      <c r="T384" t="str">
        <f t="shared" ca="1" si="163"/>
        <v/>
      </c>
      <c r="U384" s="15" t="e">
        <f>IF(Y384="","",VLOOKUP(Y384,Роспись!$E$8:$G$2000,3,FALSE))</f>
        <v>#N/A</v>
      </c>
      <c r="W384">
        <f t="shared" si="164"/>
        <v>1</v>
      </c>
      <c r="X384" t="str">
        <f t="shared" si="165"/>
        <v>республиканский бюджет Чувашской Республики</v>
      </c>
      <c r="Y384" t="str">
        <f t="shared" si="166"/>
        <v>120200461</v>
      </c>
      <c r="Z384" t="str">
        <f t="shared" si="167"/>
        <v>A120200461</v>
      </c>
      <c r="AA384">
        <f t="shared" si="168"/>
        <v>0</v>
      </c>
      <c r="AB384">
        <f t="shared" si="169"/>
        <v>7193.3</v>
      </c>
      <c r="AC384">
        <f>AB384</f>
        <v>7193.3</v>
      </c>
      <c r="AD384">
        <f>7124170.3/1000</f>
        <v>7124.1702999999998</v>
      </c>
      <c r="AE384">
        <f>6795304.37/1000</f>
        <v>6795.3043699999998</v>
      </c>
      <c r="AF384">
        <f t="shared" si="171"/>
        <v>0</v>
      </c>
    </row>
    <row r="385" spans="1:32" ht="16.5" customHeight="1" thickBot="1" x14ac:dyDescent="0.3">
      <c r="A385" s="168"/>
      <c r="B385" s="177"/>
      <c r="C385" s="33"/>
      <c r="E385" s="177"/>
      <c r="F385" s="32" t="s">
        <v>40</v>
      </c>
      <c r="G385" s="32" t="s">
        <v>40</v>
      </c>
      <c r="H385" s="32" t="s">
        <v>40</v>
      </c>
      <c r="I385" s="32" t="s">
        <v>40</v>
      </c>
      <c r="K385" s="44" t="s">
        <v>3</v>
      </c>
      <c r="M385" s="32"/>
      <c r="N385" s="32">
        <v>663.2</v>
      </c>
      <c r="O385" s="32"/>
      <c r="P385" s="46">
        <f t="shared" si="160"/>
        <v>4</v>
      </c>
      <c r="Q385" s="15" t="str">
        <f t="shared" si="161"/>
        <v/>
      </c>
      <c r="R385" s="15" t="str">
        <f ca="1">IF(Q385="","",OFFSET('Все источники_ППГ'!B453,S385,0))</f>
        <v/>
      </c>
      <c r="S385">
        <f t="shared" si="162"/>
        <v>23</v>
      </c>
      <c r="T385" t="str">
        <f t="shared" ca="1" si="163"/>
        <v/>
      </c>
      <c r="U385" s="15" t="str">
        <f>IF(Y385="","",VLOOKUP(Y385,Роспись!$E$8:$G$2000,3,FALSE))</f>
        <v/>
      </c>
      <c r="W385" t="str">
        <f t="shared" si="164"/>
        <v/>
      </c>
      <c r="X385" t="str">
        <f t="shared" si="165"/>
        <v>местные бюджеты</v>
      </c>
      <c r="Y385" t="str">
        <f t="shared" si="166"/>
        <v/>
      </c>
      <c r="Z385" t="str">
        <f t="shared" si="167"/>
        <v/>
      </c>
      <c r="AA385">
        <f t="shared" si="168"/>
        <v>0</v>
      </c>
      <c r="AB385">
        <f t="shared" si="169"/>
        <v>663.2</v>
      </c>
      <c r="AF385">
        <f t="shared" si="171"/>
        <v>0</v>
      </c>
    </row>
    <row r="386" spans="1:32" ht="16.5" customHeight="1" thickBot="1" x14ac:dyDescent="0.3">
      <c r="A386" s="169"/>
      <c r="B386" s="178"/>
      <c r="C386" s="33"/>
      <c r="E386" s="178"/>
      <c r="F386" s="32" t="s">
        <v>40</v>
      </c>
      <c r="G386" s="32" t="s">
        <v>40</v>
      </c>
      <c r="H386" s="32" t="s">
        <v>40</v>
      </c>
      <c r="I386" s="32" t="s">
        <v>40</v>
      </c>
      <c r="K386" s="44" t="s">
        <v>6</v>
      </c>
      <c r="M386" s="32"/>
      <c r="N386" s="32"/>
      <c r="O386" s="32"/>
      <c r="P386" s="46">
        <f t="shared" si="160"/>
        <v>5</v>
      </c>
      <c r="Q386" s="15" t="str">
        <f t="shared" si="161"/>
        <v/>
      </c>
      <c r="R386" s="15" t="str">
        <f ca="1">IF(Q386="","",OFFSET('Все источники_ППГ'!B454,S386,0))</f>
        <v/>
      </c>
      <c r="S386">
        <f t="shared" si="162"/>
        <v>23</v>
      </c>
      <c r="T386" t="str">
        <f t="shared" ca="1" si="163"/>
        <v/>
      </c>
      <c r="U386" s="15" t="str">
        <f>IF(Y386="","",VLOOKUP(Y386,Роспись!$E$8:$G$2000,3,FALSE))</f>
        <v/>
      </c>
      <c r="W386" t="str">
        <f t="shared" si="164"/>
        <v/>
      </c>
      <c r="X386" t="str">
        <f t="shared" si="165"/>
        <v>внебюджетные источники</v>
      </c>
      <c r="Y386" t="str">
        <f t="shared" si="166"/>
        <v/>
      </c>
      <c r="Z386" t="str">
        <f t="shared" si="167"/>
        <v/>
      </c>
      <c r="AA386">
        <f t="shared" si="168"/>
        <v>0</v>
      </c>
      <c r="AB386">
        <f t="shared" si="169"/>
        <v>0</v>
      </c>
      <c r="AC386">
        <f>IF(W386=0,SUM(AC387:AC390),IF(Y386="",0,VLOOKUP(Y386,Роспись!$E$9:$R$2000,IF(W386=2,8,9),FALSE)/1000))</f>
        <v>0</v>
      </c>
      <c r="AD386">
        <f t="shared" ref="AD386" si="186">AC386</f>
        <v>0</v>
      </c>
      <c r="AE386">
        <f t="shared" si="172"/>
        <v>0</v>
      </c>
      <c r="AF386">
        <f t="shared" si="171"/>
        <v>0</v>
      </c>
    </row>
    <row r="387" spans="1:32" ht="16.5" customHeight="1" thickBot="1" x14ac:dyDescent="0.3">
      <c r="A387" s="167" t="s">
        <v>204</v>
      </c>
      <c r="B387" s="176" t="s">
        <v>889</v>
      </c>
      <c r="C387" s="33"/>
      <c r="E387" s="176" t="s">
        <v>315</v>
      </c>
      <c r="F387" s="32" t="s">
        <v>40</v>
      </c>
      <c r="G387" s="32" t="s">
        <v>40</v>
      </c>
      <c r="H387" s="32" t="s">
        <v>40</v>
      </c>
      <c r="I387" s="32" t="s">
        <v>40</v>
      </c>
      <c r="K387" s="43" t="s">
        <v>1</v>
      </c>
      <c r="M387" s="32"/>
      <c r="N387" s="32">
        <v>12108.2</v>
      </c>
      <c r="O387" s="32"/>
      <c r="P387" s="46">
        <f t="shared" si="160"/>
        <v>1</v>
      </c>
      <c r="Q387" s="15" t="str">
        <f t="shared" si="161"/>
        <v>Строительство сети водоотведения в микрорайоне «Липовский» г. Новочебоксарска – 2 этап</v>
      </c>
      <c r="R387" s="15" t="str">
        <f ca="1">IF(Q387="","",OFFSET('Все источники_ППГ'!B455,S387,0))</f>
        <v>Строительство сети водоотведения в микрорайоне "Липовский" г. Новочебоксарска – 2 этап</v>
      </c>
      <c r="S387">
        <f t="shared" si="162"/>
        <v>24</v>
      </c>
      <c r="T387">
        <f t="shared" ca="1" si="163"/>
        <v>1</v>
      </c>
      <c r="U387" s="15" t="str">
        <f>IF(Y387="","",VLOOKUP(Y387,Роспись!$E$8:$G$2000,3,FALSE))</f>
        <v/>
      </c>
      <c r="W387">
        <f t="shared" si="164"/>
        <v>0</v>
      </c>
      <c r="X387" t="str">
        <f t="shared" si="165"/>
        <v>всего</v>
      </c>
      <c r="Y387" t="str">
        <f t="shared" si="166"/>
        <v/>
      </c>
      <c r="Z387" t="str">
        <f t="shared" si="167"/>
        <v/>
      </c>
      <c r="AA387">
        <f t="shared" si="168"/>
        <v>0</v>
      </c>
      <c r="AB387">
        <f t="shared" si="169"/>
        <v>12108.2</v>
      </c>
      <c r="AC387">
        <f>IF(W387=0,SUM(AC388:AC391),IF(Y387="",0,VLOOKUP(Y387,Роспись!$E$9:$R$2000,IF(W387=2,8,9),FALSE)/1000))</f>
        <v>11091.4</v>
      </c>
      <c r="AD387">
        <f t="shared" ref="AD387" si="187">AC387</f>
        <v>11091.4</v>
      </c>
      <c r="AE387">
        <f t="shared" si="172"/>
        <v>11091.4</v>
      </c>
      <c r="AF387">
        <f t="shared" si="171"/>
        <v>0</v>
      </c>
    </row>
    <row r="388" spans="1:32" ht="16.5" customHeight="1" thickBot="1" x14ac:dyDescent="0.3">
      <c r="A388" s="168"/>
      <c r="B388" s="177"/>
      <c r="C388" s="33"/>
      <c r="E388" s="177"/>
      <c r="F388" s="32" t="s">
        <v>40</v>
      </c>
      <c r="G388" s="32" t="s">
        <v>40</v>
      </c>
      <c r="H388" s="32" t="s">
        <v>40</v>
      </c>
      <c r="I388" s="32" t="s">
        <v>40</v>
      </c>
      <c r="K388" s="44" t="s">
        <v>2</v>
      </c>
      <c r="M388" s="32"/>
      <c r="N388" s="32"/>
      <c r="O388" s="32"/>
      <c r="P388" s="46">
        <f t="shared" si="160"/>
        <v>2</v>
      </c>
      <c r="Q388" s="15" t="str">
        <f t="shared" si="161"/>
        <v/>
      </c>
      <c r="R388" s="15" t="str">
        <f ca="1">IF(Q388="","",OFFSET('Все источники_ППГ'!B456,S388,0))</f>
        <v/>
      </c>
      <c r="S388">
        <f t="shared" si="162"/>
        <v>24</v>
      </c>
      <c r="T388" t="str">
        <f t="shared" ca="1" si="163"/>
        <v/>
      </c>
      <c r="U388" s="15" t="str">
        <f>IF(Y388="","",VLOOKUP(Y388,Роспись!$E$8:$G$2000,3,FALSE))</f>
        <v/>
      </c>
      <c r="W388">
        <f t="shared" si="164"/>
        <v>2</v>
      </c>
      <c r="X388" t="str">
        <f t="shared" si="165"/>
        <v>федеральный бюджет</v>
      </c>
      <c r="Y388" t="str">
        <f t="shared" si="166"/>
        <v/>
      </c>
      <c r="Z388" t="str">
        <f t="shared" si="167"/>
        <v/>
      </c>
      <c r="AA388">
        <f t="shared" si="168"/>
        <v>0</v>
      </c>
      <c r="AB388">
        <f t="shared" si="169"/>
        <v>0</v>
      </c>
      <c r="AC388">
        <f>IF(W388=0,SUM(AC389:AC392),IF(Y388="",0,VLOOKUP(Y388,Роспись!$E$9:$R$2000,IF(W388=2,8,9),FALSE)/1000))</f>
        <v>0</v>
      </c>
      <c r="AD388">
        <f t="shared" ref="AD388" si="188">AC388</f>
        <v>0</v>
      </c>
      <c r="AF388">
        <f t="shared" si="171"/>
        <v>0</v>
      </c>
    </row>
    <row r="389" spans="1:32" ht="16.5" customHeight="1" thickBot="1" x14ac:dyDescent="0.3">
      <c r="A389" s="168"/>
      <c r="B389" s="177"/>
      <c r="C389" s="33"/>
      <c r="E389" s="177"/>
      <c r="F389" s="32">
        <v>832</v>
      </c>
      <c r="G389" s="32">
        <v>502</v>
      </c>
      <c r="H389" s="32" t="s">
        <v>211</v>
      </c>
      <c r="I389" s="32">
        <v>522</v>
      </c>
      <c r="K389" s="44" t="s">
        <v>307</v>
      </c>
      <c r="M389" s="32"/>
      <c r="N389" s="32">
        <v>11091.4</v>
      </c>
      <c r="O389" s="32"/>
      <c r="P389" s="46">
        <f t="shared" si="160"/>
        <v>3</v>
      </c>
      <c r="Q389" s="15" t="str">
        <f t="shared" si="161"/>
        <v/>
      </c>
      <c r="R389" s="15" t="str">
        <f ca="1">IF(Q389="","",OFFSET('Все источники_ППГ'!B457,S389,0))</f>
        <v/>
      </c>
      <c r="S389">
        <f t="shared" si="162"/>
        <v>24</v>
      </c>
      <c r="T389" t="str">
        <f t="shared" ca="1" si="163"/>
        <v/>
      </c>
      <c r="U389" s="15" t="e">
        <f>IF(Y389="","",VLOOKUP(Y389,Роспись!$E$8:$G$2000,3,FALSE))</f>
        <v>#N/A</v>
      </c>
      <c r="W389">
        <f t="shared" si="164"/>
        <v>1</v>
      </c>
      <c r="X389" t="str">
        <f t="shared" si="165"/>
        <v>республиканский бюджет Чувашской Республики</v>
      </c>
      <c r="Y389" t="str">
        <f t="shared" si="166"/>
        <v>120200462</v>
      </c>
      <c r="Z389" t="str">
        <f t="shared" si="167"/>
        <v>A120200462</v>
      </c>
      <c r="AA389">
        <f t="shared" si="168"/>
        <v>0</v>
      </c>
      <c r="AB389">
        <f t="shared" si="169"/>
        <v>11091.4</v>
      </c>
      <c r="AC389">
        <f>AB389</f>
        <v>11091.4</v>
      </c>
      <c r="AD389">
        <f t="shared" ref="AD389" si="189">AC389</f>
        <v>11091.4</v>
      </c>
      <c r="AE389">
        <f>4480895.88/1000</f>
        <v>4480.89588</v>
      </c>
      <c r="AF389">
        <f t="shared" si="171"/>
        <v>0</v>
      </c>
    </row>
    <row r="390" spans="1:32" ht="16.5" customHeight="1" thickBot="1" x14ac:dyDescent="0.3">
      <c r="A390" s="168"/>
      <c r="B390" s="177"/>
      <c r="C390" s="33"/>
      <c r="E390" s="177"/>
      <c r="F390" s="32" t="s">
        <v>40</v>
      </c>
      <c r="G390" s="32" t="s">
        <v>40</v>
      </c>
      <c r="H390" s="32" t="s">
        <v>40</v>
      </c>
      <c r="I390" s="32" t="s">
        <v>40</v>
      </c>
      <c r="K390" s="44" t="s">
        <v>3</v>
      </c>
      <c r="M390" s="32"/>
      <c r="N390" s="32">
        <v>1016.8</v>
      </c>
      <c r="O390" s="32"/>
      <c r="P390" s="46">
        <f t="shared" si="160"/>
        <v>4</v>
      </c>
      <c r="Q390" s="15" t="str">
        <f t="shared" si="161"/>
        <v/>
      </c>
      <c r="R390" s="15" t="str">
        <f ca="1">IF(Q390="","",OFFSET('Все источники_ППГ'!B458,S390,0))</f>
        <v/>
      </c>
      <c r="S390">
        <f t="shared" si="162"/>
        <v>24</v>
      </c>
      <c r="T390" t="str">
        <f t="shared" ca="1" si="163"/>
        <v/>
      </c>
      <c r="U390" s="15" t="str">
        <f>IF(Y390="","",VLOOKUP(Y390,Роспись!$E$8:$G$2000,3,FALSE))</f>
        <v/>
      </c>
      <c r="W390" t="str">
        <f t="shared" si="164"/>
        <v/>
      </c>
      <c r="X390" t="str">
        <f t="shared" si="165"/>
        <v>местные бюджеты</v>
      </c>
      <c r="Y390" t="str">
        <f t="shared" si="166"/>
        <v/>
      </c>
      <c r="Z390" t="str">
        <f t="shared" si="167"/>
        <v/>
      </c>
      <c r="AA390">
        <f t="shared" si="168"/>
        <v>0</v>
      </c>
      <c r="AB390">
        <f t="shared" si="169"/>
        <v>1016.8</v>
      </c>
      <c r="AF390">
        <f t="shared" si="171"/>
        <v>0</v>
      </c>
    </row>
    <row r="391" spans="1:32" ht="16.5" customHeight="1" thickBot="1" x14ac:dyDescent="0.3">
      <c r="A391" s="169"/>
      <c r="B391" s="178"/>
      <c r="C391" s="33"/>
      <c r="E391" s="178"/>
      <c r="F391" s="32" t="s">
        <v>40</v>
      </c>
      <c r="G391" s="32" t="s">
        <v>40</v>
      </c>
      <c r="H391" s="32" t="s">
        <v>40</v>
      </c>
      <c r="I391" s="32" t="s">
        <v>40</v>
      </c>
      <c r="K391" s="44" t="s">
        <v>6</v>
      </c>
      <c r="M391" s="32"/>
      <c r="N391" s="32"/>
      <c r="O391" s="32"/>
      <c r="P391" s="46">
        <f t="shared" si="160"/>
        <v>5</v>
      </c>
      <c r="Q391" s="15" t="str">
        <f t="shared" si="161"/>
        <v/>
      </c>
      <c r="R391" s="15" t="str">
        <f ca="1">IF(Q391="","",OFFSET('Все источники_ППГ'!B459,S391,0))</f>
        <v/>
      </c>
      <c r="S391">
        <f t="shared" si="162"/>
        <v>24</v>
      </c>
      <c r="T391" t="str">
        <f t="shared" ca="1" si="163"/>
        <v/>
      </c>
      <c r="U391" s="15" t="str">
        <f>IF(Y391="","",VLOOKUP(Y391,Роспись!$E$8:$G$2000,3,FALSE))</f>
        <v/>
      </c>
      <c r="W391" t="str">
        <f t="shared" si="164"/>
        <v/>
      </c>
      <c r="X391" t="str">
        <f t="shared" si="165"/>
        <v>внебюджетные источники</v>
      </c>
      <c r="Y391" t="str">
        <f t="shared" si="166"/>
        <v/>
      </c>
      <c r="Z391" t="str">
        <f t="shared" si="167"/>
        <v/>
      </c>
      <c r="AA391">
        <f t="shared" si="168"/>
        <v>0</v>
      </c>
      <c r="AB391">
        <f t="shared" si="169"/>
        <v>0</v>
      </c>
      <c r="AC391">
        <f>AB391</f>
        <v>0</v>
      </c>
      <c r="AD391">
        <f>IF(W391=0,SUM(AD392:AD395),IF(Y391="",0,VLOOKUP(Y391,Роспись!$E$9:$R$2000,IF(W391=2,13,14),FALSE)/1000))</f>
        <v>0</v>
      </c>
      <c r="AE391">
        <f t="shared" si="172"/>
        <v>0</v>
      </c>
      <c r="AF391">
        <f t="shared" si="171"/>
        <v>0</v>
      </c>
    </row>
    <row r="392" spans="1:32" ht="16.5" customHeight="1" thickBot="1" x14ac:dyDescent="0.3">
      <c r="A392" s="167" t="s">
        <v>208</v>
      </c>
      <c r="B392" s="176" t="s">
        <v>890</v>
      </c>
      <c r="C392" s="33"/>
      <c r="E392" s="176" t="s">
        <v>315</v>
      </c>
      <c r="F392" s="32" t="s">
        <v>40</v>
      </c>
      <c r="G392" s="32" t="s">
        <v>40</v>
      </c>
      <c r="H392" s="32" t="s">
        <v>40</v>
      </c>
      <c r="I392" s="32" t="s">
        <v>40</v>
      </c>
      <c r="K392" s="43" t="s">
        <v>1</v>
      </c>
      <c r="M392" s="32"/>
      <c r="N392" s="32">
        <v>28410.3</v>
      </c>
      <c r="O392" s="32"/>
      <c r="P392" s="46">
        <f t="shared" si="160"/>
        <v>1</v>
      </c>
      <c r="Q392" s="15" t="str">
        <f t="shared" si="161"/>
        <v>Строительство сети водоотведения в микрорайоне «Липовский» г. Новочебоксарска – 3 этап</v>
      </c>
      <c r="R392" s="15" t="str">
        <f ca="1">IF(Q392="","",OFFSET('Все источники_ППГ'!B460,S392,0))</f>
        <v>Строительство сети водоотведения в микрорайоне "Липовский" г. Новочебоксарска – 3 этап</v>
      </c>
      <c r="S392">
        <f t="shared" si="162"/>
        <v>25</v>
      </c>
      <c r="T392">
        <f t="shared" ca="1" si="163"/>
        <v>1</v>
      </c>
      <c r="U392" s="15" t="str">
        <f>IF(Y392="","",VLOOKUP(Y392,Роспись!$E$8:$G$2000,3,FALSE))</f>
        <v/>
      </c>
      <c r="W392">
        <f t="shared" si="164"/>
        <v>0</v>
      </c>
      <c r="X392" t="str">
        <f t="shared" si="165"/>
        <v>всего</v>
      </c>
      <c r="Y392" t="str">
        <f t="shared" si="166"/>
        <v/>
      </c>
      <c r="Z392" t="str">
        <f t="shared" si="167"/>
        <v/>
      </c>
      <c r="AA392">
        <f t="shared" si="168"/>
        <v>0</v>
      </c>
      <c r="AB392">
        <f t="shared" si="169"/>
        <v>28410.3</v>
      </c>
      <c r="AC392">
        <f t="shared" ref="AC392:AC394" si="190">AB392</f>
        <v>28410.3</v>
      </c>
      <c r="AD392">
        <f>IF(W392=0,SUM(AD393:AD396),IF(Y392="",0,VLOOKUP(Y392,Роспись!$E$9:$R$2000,IF(W392=2,13,14),FALSE)/1000))</f>
        <v>26008.9</v>
      </c>
      <c r="AE392">
        <f>AE394</f>
        <v>25315.728609999998</v>
      </c>
      <c r="AF392">
        <f t="shared" si="171"/>
        <v>0</v>
      </c>
    </row>
    <row r="393" spans="1:32" ht="16.5" customHeight="1" thickBot="1" x14ac:dyDescent="0.3">
      <c r="A393" s="168"/>
      <c r="B393" s="177"/>
      <c r="C393" s="33"/>
      <c r="E393" s="177"/>
      <c r="F393" s="32" t="s">
        <v>40</v>
      </c>
      <c r="G393" s="32" t="s">
        <v>40</v>
      </c>
      <c r="H393" s="32" t="s">
        <v>40</v>
      </c>
      <c r="I393" s="32" t="s">
        <v>40</v>
      </c>
      <c r="K393" s="44" t="s">
        <v>2</v>
      </c>
      <c r="M393" s="32"/>
      <c r="N393" s="32"/>
      <c r="O393" s="32"/>
      <c r="P393" s="46">
        <f t="shared" si="160"/>
        <v>2</v>
      </c>
      <c r="Q393" s="15" t="str">
        <f t="shared" si="161"/>
        <v/>
      </c>
      <c r="R393" s="15" t="str">
        <f ca="1">IF(Q393="","",OFFSET('Все источники_ППГ'!B461,S393,0))</f>
        <v/>
      </c>
      <c r="S393">
        <f t="shared" si="162"/>
        <v>25</v>
      </c>
      <c r="T393" t="str">
        <f t="shared" ca="1" si="163"/>
        <v/>
      </c>
      <c r="U393" s="15" t="str">
        <f>IF(Y393="","",VLOOKUP(Y393,Роспись!$E$8:$G$2000,3,FALSE))</f>
        <v/>
      </c>
      <c r="W393">
        <f t="shared" si="164"/>
        <v>2</v>
      </c>
      <c r="X393" t="str">
        <f t="shared" si="165"/>
        <v>федеральный бюджет</v>
      </c>
      <c r="Y393" t="str">
        <f t="shared" si="166"/>
        <v/>
      </c>
      <c r="Z393" t="str">
        <f t="shared" si="167"/>
        <v/>
      </c>
      <c r="AA393">
        <f t="shared" si="168"/>
        <v>0</v>
      </c>
      <c r="AB393">
        <f t="shared" si="169"/>
        <v>0</v>
      </c>
      <c r="AC393">
        <f t="shared" si="190"/>
        <v>0</v>
      </c>
      <c r="AD393">
        <f>IF(W393=0,SUM(AD394:AD397),IF(Y393="",0,VLOOKUP(Y393,Роспись!$E$9:$R$2000,IF(W393=2,13,14),FALSE)/1000))</f>
        <v>0</v>
      </c>
      <c r="AE393">
        <f t="shared" si="172"/>
        <v>0</v>
      </c>
      <c r="AF393">
        <f t="shared" si="171"/>
        <v>0</v>
      </c>
    </row>
    <row r="394" spans="1:32" ht="16.5" customHeight="1" thickBot="1" x14ac:dyDescent="0.3">
      <c r="A394" s="168"/>
      <c r="B394" s="177"/>
      <c r="C394" s="33"/>
      <c r="E394" s="177"/>
      <c r="F394" s="32">
        <v>832</v>
      </c>
      <c r="G394" s="32">
        <v>502</v>
      </c>
      <c r="H394" s="32" t="s">
        <v>212</v>
      </c>
      <c r="I394" s="32">
        <v>522</v>
      </c>
      <c r="K394" s="44" t="s">
        <v>307</v>
      </c>
      <c r="M394" s="32"/>
      <c r="N394" s="32">
        <v>26008.9</v>
      </c>
      <c r="O394" s="32"/>
      <c r="P394" s="46">
        <f t="shared" si="160"/>
        <v>3</v>
      </c>
      <c r="Q394" s="15" t="str">
        <f t="shared" si="161"/>
        <v/>
      </c>
      <c r="R394" s="15" t="str">
        <f ca="1">IF(Q394="","",OFFSET('Все источники_ППГ'!B462,S394,0))</f>
        <v/>
      </c>
      <c r="S394">
        <f t="shared" si="162"/>
        <v>25</v>
      </c>
      <c r="T394" t="str">
        <f t="shared" ca="1" si="163"/>
        <v/>
      </c>
      <c r="U394" s="15" t="e">
        <f>IF(Y394="","",VLOOKUP(Y394,Роспись!$E$8:$G$2000,3,FALSE))</f>
        <v>#N/A</v>
      </c>
      <c r="W394">
        <f t="shared" si="164"/>
        <v>1</v>
      </c>
      <c r="X394" t="str">
        <f t="shared" si="165"/>
        <v>республиканский бюджет Чувашской Республики</v>
      </c>
      <c r="Y394" t="str">
        <f t="shared" si="166"/>
        <v>120200463</v>
      </c>
      <c r="Z394" t="str">
        <f t="shared" si="167"/>
        <v>A120200463</v>
      </c>
      <c r="AA394">
        <f t="shared" si="168"/>
        <v>0</v>
      </c>
      <c r="AB394">
        <f t="shared" si="169"/>
        <v>26008.9</v>
      </c>
      <c r="AC394">
        <f t="shared" si="190"/>
        <v>26008.9</v>
      </c>
      <c r="AD394">
        <f>AC394</f>
        <v>26008.9</v>
      </c>
      <c r="AE394">
        <f>25315728.61/1000</f>
        <v>25315.728609999998</v>
      </c>
      <c r="AF394">
        <f t="shared" si="171"/>
        <v>0</v>
      </c>
    </row>
    <row r="395" spans="1:32" ht="16.5" customHeight="1" thickBot="1" x14ac:dyDescent="0.3">
      <c r="A395" s="168"/>
      <c r="B395" s="177"/>
      <c r="C395" s="33"/>
      <c r="E395" s="177"/>
      <c r="F395" s="32" t="s">
        <v>40</v>
      </c>
      <c r="G395" s="32" t="s">
        <v>40</v>
      </c>
      <c r="H395" s="32" t="s">
        <v>40</v>
      </c>
      <c r="I395" s="32" t="s">
        <v>40</v>
      </c>
      <c r="K395" s="44" t="s">
        <v>3</v>
      </c>
      <c r="M395" s="32"/>
      <c r="N395" s="32">
        <v>2401.4</v>
      </c>
      <c r="O395" s="32"/>
      <c r="P395" s="46">
        <f t="shared" si="160"/>
        <v>4</v>
      </c>
      <c r="Q395" s="15" t="str">
        <f t="shared" si="161"/>
        <v/>
      </c>
      <c r="R395" s="15" t="str">
        <f ca="1">IF(Q395="","",OFFSET('Все источники_ППГ'!B463,S395,0))</f>
        <v/>
      </c>
      <c r="S395">
        <f t="shared" si="162"/>
        <v>25</v>
      </c>
      <c r="T395" t="str">
        <f t="shared" ca="1" si="163"/>
        <v/>
      </c>
      <c r="U395" s="15" t="str">
        <f>IF(Y395="","",VLOOKUP(Y395,Роспись!$E$8:$G$2000,3,FALSE))</f>
        <v/>
      </c>
      <c r="W395" t="str">
        <f t="shared" si="164"/>
        <v/>
      </c>
      <c r="X395" t="str">
        <f t="shared" si="165"/>
        <v>местные бюджеты</v>
      </c>
      <c r="Y395" t="str">
        <f t="shared" si="166"/>
        <v/>
      </c>
      <c r="Z395" t="str">
        <f t="shared" si="167"/>
        <v/>
      </c>
      <c r="AA395">
        <f t="shared" si="168"/>
        <v>0</v>
      </c>
      <c r="AB395">
        <f t="shared" si="169"/>
        <v>2401.4</v>
      </c>
      <c r="AF395">
        <f t="shared" si="171"/>
        <v>0</v>
      </c>
    </row>
    <row r="396" spans="1:32" ht="16.5" customHeight="1" thickBot="1" x14ac:dyDescent="0.3">
      <c r="A396" s="169"/>
      <c r="B396" s="178"/>
      <c r="C396" s="33"/>
      <c r="E396" s="178"/>
      <c r="F396" s="32" t="s">
        <v>40</v>
      </c>
      <c r="G396" s="32" t="s">
        <v>40</v>
      </c>
      <c r="H396" s="32" t="s">
        <v>40</v>
      </c>
      <c r="I396" s="32" t="s">
        <v>40</v>
      </c>
      <c r="K396" s="44" t="s">
        <v>6</v>
      </c>
      <c r="M396" s="32"/>
      <c r="N396" s="32"/>
      <c r="O396" s="32"/>
      <c r="P396" s="46">
        <f t="shared" si="160"/>
        <v>5</v>
      </c>
      <c r="Q396" s="15" t="str">
        <f t="shared" si="161"/>
        <v/>
      </c>
      <c r="R396" s="15" t="str">
        <f ca="1">IF(Q396="","",OFFSET('Все источники_ППГ'!B464,S396,0))</f>
        <v/>
      </c>
      <c r="S396">
        <f t="shared" si="162"/>
        <v>25</v>
      </c>
      <c r="T396" t="str">
        <f t="shared" ca="1" si="163"/>
        <v/>
      </c>
      <c r="U396" s="15" t="str">
        <f>IF(Y396="","",VLOOKUP(Y396,Роспись!$E$8:$G$2000,3,FALSE))</f>
        <v/>
      </c>
      <c r="W396" t="str">
        <f t="shared" si="164"/>
        <v/>
      </c>
      <c r="X396" t="str">
        <f t="shared" si="165"/>
        <v>внебюджетные источники</v>
      </c>
      <c r="Y396" t="str">
        <f t="shared" si="166"/>
        <v/>
      </c>
      <c r="Z396" t="str">
        <f t="shared" si="167"/>
        <v/>
      </c>
      <c r="AA396">
        <f t="shared" si="168"/>
        <v>0</v>
      </c>
      <c r="AB396">
        <f t="shared" si="169"/>
        <v>0</v>
      </c>
      <c r="AC396">
        <f t="shared" ref="AC396:AD396" si="191">AB396</f>
        <v>0</v>
      </c>
      <c r="AD396">
        <f t="shared" si="191"/>
        <v>0</v>
      </c>
      <c r="AF396">
        <f t="shared" si="171"/>
        <v>0</v>
      </c>
    </row>
    <row r="397" spans="1:32" ht="16.5" customHeight="1" thickBot="1" x14ac:dyDescent="0.3">
      <c r="A397" s="167" t="s">
        <v>209</v>
      </c>
      <c r="B397" s="176" t="s">
        <v>891</v>
      </c>
      <c r="C397" s="33"/>
      <c r="E397" s="176" t="s">
        <v>315</v>
      </c>
      <c r="F397" s="32" t="s">
        <v>40</v>
      </c>
      <c r="G397" s="32" t="s">
        <v>40</v>
      </c>
      <c r="H397" s="32" t="s">
        <v>40</v>
      </c>
      <c r="I397" s="32" t="s">
        <v>40</v>
      </c>
      <c r="K397" s="43" t="s">
        <v>1</v>
      </c>
      <c r="M397" s="32"/>
      <c r="N397" s="32"/>
      <c r="O397" s="32"/>
      <c r="P397" s="46">
        <f t="shared" si="160"/>
        <v>1</v>
      </c>
      <c r="Q397" s="15" t="str">
        <f t="shared" si="161"/>
        <v>Очистные сооружения производительностью 120 куб. м/сутки д. Вторые Вурманкасы Цивильского района Чувашской Республики</v>
      </c>
      <c r="R397" s="15" t="str">
        <f ca="1">IF(Q397="","",OFFSET('Все источники_ППГ'!B465,S397,0))</f>
        <v>Очистные сооружения производительностью 120 куб. м/сут д. Вторые Вурманкасы Цивильского района Чувашской Республики</v>
      </c>
      <c r="S397">
        <f t="shared" si="162"/>
        <v>26</v>
      </c>
      <c r="T397">
        <f t="shared" ca="1" si="163"/>
        <v>1</v>
      </c>
      <c r="U397" s="15" t="str">
        <f>IF(Y397="","",VLOOKUP(Y397,Роспись!$E$8:$G$2000,3,FALSE))</f>
        <v/>
      </c>
      <c r="W397">
        <f t="shared" si="164"/>
        <v>0</v>
      </c>
      <c r="X397" t="str">
        <f t="shared" si="165"/>
        <v>всего</v>
      </c>
      <c r="Y397" t="str">
        <f t="shared" si="166"/>
        <v/>
      </c>
      <c r="Z397" t="str">
        <f t="shared" si="167"/>
        <v/>
      </c>
      <c r="AA397">
        <f t="shared" si="168"/>
        <v>0</v>
      </c>
      <c r="AB397">
        <f t="shared" si="169"/>
        <v>0</v>
      </c>
      <c r="AC397">
        <f t="shared" ref="AC397:AD397" si="192">AB397</f>
        <v>0</v>
      </c>
      <c r="AD397">
        <f t="shared" si="192"/>
        <v>0</v>
      </c>
      <c r="AF397">
        <f t="shared" si="171"/>
        <v>0</v>
      </c>
    </row>
    <row r="398" spans="1:32" ht="16.5" customHeight="1" thickBot="1" x14ac:dyDescent="0.3">
      <c r="A398" s="168"/>
      <c r="B398" s="177"/>
      <c r="C398" s="33"/>
      <c r="E398" s="177"/>
      <c r="F398" s="32" t="s">
        <v>40</v>
      </c>
      <c r="G398" s="32" t="s">
        <v>40</v>
      </c>
      <c r="H398" s="32" t="s">
        <v>40</v>
      </c>
      <c r="I398" s="32" t="s">
        <v>40</v>
      </c>
      <c r="K398" s="44" t="s">
        <v>2</v>
      </c>
      <c r="M398" s="32"/>
      <c r="N398" s="32"/>
      <c r="O398" s="32"/>
      <c r="P398" s="46">
        <f t="shared" si="160"/>
        <v>2</v>
      </c>
      <c r="Q398" s="15" t="str">
        <f t="shared" si="161"/>
        <v/>
      </c>
      <c r="R398" s="15" t="str">
        <f ca="1">IF(Q398="","",OFFSET('Все источники_ППГ'!B466,S398,0))</f>
        <v/>
      </c>
      <c r="S398">
        <f t="shared" si="162"/>
        <v>26</v>
      </c>
      <c r="T398" t="str">
        <f t="shared" ca="1" si="163"/>
        <v/>
      </c>
      <c r="U398" s="15" t="str">
        <f>IF(Y398="","",VLOOKUP(Y398,Роспись!$E$8:$G$2000,3,FALSE))</f>
        <v/>
      </c>
      <c r="W398">
        <f t="shared" si="164"/>
        <v>2</v>
      </c>
      <c r="X398" t="str">
        <f t="shared" si="165"/>
        <v>федеральный бюджет</v>
      </c>
      <c r="Y398" t="str">
        <f t="shared" si="166"/>
        <v/>
      </c>
      <c r="Z398" t="str">
        <f t="shared" si="167"/>
        <v/>
      </c>
      <c r="AA398">
        <f t="shared" si="168"/>
        <v>0</v>
      </c>
      <c r="AB398">
        <f t="shared" si="169"/>
        <v>0</v>
      </c>
      <c r="AC398">
        <f t="shared" ref="AC398:AD398" si="193">AB398</f>
        <v>0</v>
      </c>
      <c r="AD398">
        <f t="shared" si="193"/>
        <v>0</v>
      </c>
      <c r="AF398">
        <f t="shared" si="171"/>
        <v>0</v>
      </c>
    </row>
    <row r="399" spans="1:32" ht="16.5" customHeight="1" thickBot="1" x14ac:dyDescent="0.3">
      <c r="A399" s="168"/>
      <c r="B399" s="177"/>
      <c r="C399" s="33"/>
      <c r="E399" s="177"/>
      <c r="F399" s="32">
        <v>832</v>
      </c>
      <c r="G399" s="32">
        <v>502</v>
      </c>
      <c r="H399" s="32" t="s">
        <v>17</v>
      </c>
      <c r="I399" s="32">
        <v>522</v>
      </c>
      <c r="K399" s="44" t="s">
        <v>307</v>
      </c>
      <c r="M399" s="32"/>
      <c r="N399" s="32"/>
      <c r="O399" s="32"/>
      <c r="P399" s="46">
        <f t="shared" si="160"/>
        <v>3</v>
      </c>
      <c r="Q399" s="15" t="str">
        <f t="shared" si="161"/>
        <v/>
      </c>
      <c r="R399" s="15" t="str">
        <f ca="1">IF(Q399="","",OFFSET('Все источники_ППГ'!B467,S399,0))</f>
        <v/>
      </c>
      <c r="S399">
        <f t="shared" si="162"/>
        <v>26</v>
      </c>
      <c r="T399" t="str">
        <f t="shared" ca="1" si="163"/>
        <v/>
      </c>
      <c r="U399" s="15" t="str">
        <f>IF(Y399="","",VLOOKUP(Y399,Роспись!$E$8:$G$2000,3,FALSE))</f>
        <v/>
      </c>
      <c r="W399">
        <f t="shared" si="164"/>
        <v>1</v>
      </c>
      <c r="X399" t="str">
        <f t="shared" si="165"/>
        <v>республиканский бюджет Чувашской Республики</v>
      </c>
      <c r="Y399" t="str">
        <f t="shared" si="166"/>
        <v/>
      </c>
      <c r="Z399" t="str">
        <f t="shared" si="167"/>
        <v/>
      </c>
      <c r="AA399">
        <f t="shared" si="168"/>
        <v>0</v>
      </c>
      <c r="AB399">
        <f t="shared" si="169"/>
        <v>0</v>
      </c>
      <c r="AC399">
        <f t="shared" ref="AC399:AD399" si="194">AB399</f>
        <v>0</v>
      </c>
      <c r="AD399">
        <f t="shared" si="194"/>
        <v>0</v>
      </c>
      <c r="AF399">
        <f t="shared" si="171"/>
        <v>0</v>
      </c>
    </row>
    <row r="400" spans="1:32" ht="16.5" customHeight="1" thickBot="1" x14ac:dyDescent="0.3">
      <c r="A400" s="168"/>
      <c r="B400" s="177"/>
      <c r="C400" s="33"/>
      <c r="E400" s="177"/>
      <c r="F400" s="32" t="s">
        <v>40</v>
      </c>
      <c r="G400" s="32" t="s">
        <v>40</v>
      </c>
      <c r="H400" s="32" t="s">
        <v>40</v>
      </c>
      <c r="I400" s="32" t="s">
        <v>40</v>
      </c>
      <c r="K400" s="44" t="s">
        <v>3</v>
      </c>
      <c r="M400" s="32"/>
      <c r="N400" s="32"/>
      <c r="O400" s="32"/>
      <c r="P400" s="46">
        <f t="shared" si="160"/>
        <v>4</v>
      </c>
      <c r="Q400" s="15" t="str">
        <f t="shared" si="161"/>
        <v/>
      </c>
      <c r="R400" s="15" t="str">
        <f ca="1">IF(Q400="","",OFFSET('Все источники_ППГ'!B468,S400,0))</f>
        <v/>
      </c>
      <c r="S400">
        <f t="shared" si="162"/>
        <v>26</v>
      </c>
      <c r="T400" t="str">
        <f t="shared" ca="1" si="163"/>
        <v/>
      </c>
      <c r="U400" s="15" t="str">
        <f>IF(Y400="","",VLOOKUP(Y400,Роспись!$E$8:$G$2000,3,FALSE))</f>
        <v/>
      </c>
      <c r="W400" t="str">
        <f t="shared" si="164"/>
        <v/>
      </c>
      <c r="X400" t="str">
        <f t="shared" si="165"/>
        <v>местные бюджеты</v>
      </c>
      <c r="Y400" t="str">
        <f t="shared" si="166"/>
        <v/>
      </c>
      <c r="Z400" t="str">
        <f t="shared" si="167"/>
        <v/>
      </c>
      <c r="AA400">
        <f t="shared" si="168"/>
        <v>0</v>
      </c>
      <c r="AB400">
        <f t="shared" si="169"/>
        <v>0</v>
      </c>
      <c r="AC400">
        <f t="shared" ref="AC400:AD400" si="195">AB400</f>
        <v>0</v>
      </c>
      <c r="AD400">
        <f t="shared" si="195"/>
        <v>0</v>
      </c>
      <c r="AF400">
        <f t="shared" si="171"/>
        <v>0</v>
      </c>
    </row>
    <row r="401" spans="1:32" ht="16.5" customHeight="1" thickBot="1" x14ac:dyDescent="0.3">
      <c r="A401" s="169"/>
      <c r="B401" s="178"/>
      <c r="C401" s="33"/>
      <c r="E401" s="178"/>
      <c r="F401" s="32" t="s">
        <v>40</v>
      </c>
      <c r="G401" s="32" t="s">
        <v>40</v>
      </c>
      <c r="H401" s="32" t="s">
        <v>40</v>
      </c>
      <c r="I401" s="32" t="s">
        <v>40</v>
      </c>
      <c r="K401" s="44" t="s">
        <v>6</v>
      </c>
      <c r="M401" s="32"/>
      <c r="N401" s="32"/>
      <c r="O401" s="32"/>
      <c r="P401" s="46">
        <f t="shared" si="160"/>
        <v>5</v>
      </c>
      <c r="Q401" s="15" t="str">
        <f t="shared" si="161"/>
        <v/>
      </c>
      <c r="R401" s="15" t="str">
        <f ca="1">IF(Q401="","",OFFSET('Все источники_ППГ'!B469,S401,0))</f>
        <v/>
      </c>
      <c r="S401">
        <f t="shared" si="162"/>
        <v>26</v>
      </c>
      <c r="T401" t="str">
        <f t="shared" ca="1" si="163"/>
        <v/>
      </c>
      <c r="U401" s="15" t="str">
        <f>IF(Y401="","",VLOOKUP(Y401,Роспись!$E$8:$G$2000,3,FALSE))</f>
        <v/>
      </c>
      <c r="W401" t="str">
        <f t="shared" si="164"/>
        <v/>
      </c>
      <c r="X401" t="str">
        <f t="shared" si="165"/>
        <v>внебюджетные источники</v>
      </c>
      <c r="Y401" t="str">
        <f t="shared" si="166"/>
        <v/>
      </c>
      <c r="Z401" t="str">
        <f t="shared" si="167"/>
        <v/>
      </c>
      <c r="AA401">
        <f t="shared" si="168"/>
        <v>0</v>
      </c>
      <c r="AB401">
        <f t="shared" si="169"/>
        <v>0</v>
      </c>
      <c r="AC401">
        <f t="shared" ref="AC401:AD401" si="196">AB401</f>
        <v>0</v>
      </c>
      <c r="AD401">
        <f t="shared" si="196"/>
        <v>0</v>
      </c>
      <c r="AF401">
        <f t="shared" si="171"/>
        <v>0</v>
      </c>
    </row>
    <row r="402" spans="1:32" ht="16.5" customHeight="1" thickBot="1" x14ac:dyDescent="0.3">
      <c r="A402" s="167" t="s">
        <v>213</v>
      </c>
      <c r="B402" s="176" t="s">
        <v>278</v>
      </c>
      <c r="C402" s="33"/>
      <c r="E402" s="176" t="s">
        <v>315</v>
      </c>
      <c r="F402" s="32" t="s">
        <v>40</v>
      </c>
      <c r="G402" s="32" t="s">
        <v>40</v>
      </c>
      <c r="H402" s="32" t="s">
        <v>40</v>
      </c>
      <c r="I402" s="32" t="s">
        <v>40</v>
      </c>
      <c r="K402" s="43" t="s">
        <v>1</v>
      </c>
      <c r="M402" s="32"/>
      <c r="N402" s="32"/>
      <c r="O402" s="32"/>
      <c r="P402" s="46">
        <f t="shared" si="160"/>
        <v>1</v>
      </c>
      <c r="Q402" s="15" t="str">
        <f t="shared" si="161"/>
        <v>Реконструкция сетей водоотведения г. Канаш Чувашской Республики</v>
      </c>
      <c r="R402" s="15" t="str">
        <f ca="1">IF(Q402="","",OFFSET('Все источники_ППГ'!B470,S402,0))</f>
        <v>Реконструкция сетей водоотведения г. Канаш Чувашской Республики</v>
      </c>
      <c r="S402">
        <f t="shared" si="162"/>
        <v>27</v>
      </c>
      <c r="T402" t="str">
        <f t="shared" ca="1" si="163"/>
        <v/>
      </c>
      <c r="U402" s="15" t="str">
        <f>IF(Y402="","",VLOOKUP(Y402,Роспись!$E$8:$G$2000,3,FALSE))</f>
        <v/>
      </c>
      <c r="W402">
        <f t="shared" si="164"/>
        <v>0</v>
      </c>
      <c r="X402" t="str">
        <f t="shared" si="165"/>
        <v>всего</v>
      </c>
      <c r="Y402" t="str">
        <f t="shared" si="166"/>
        <v/>
      </c>
      <c r="Z402" t="str">
        <f t="shared" si="167"/>
        <v/>
      </c>
      <c r="AA402">
        <f t="shared" si="168"/>
        <v>0</v>
      </c>
      <c r="AB402">
        <f t="shared" si="169"/>
        <v>0</v>
      </c>
      <c r="AC402">
        <f t="shared" ref="AC402:AD402" si="197">AB402</f>
        <v>0</v>
      </c>
      <c r="AD402">
        <f t="shared" si="197"/>
        <v>0</v>
      </c>
      <c r="AF402">
        <f t="shared" si="171"/>
        <v>0</v>
      </c>
    </row>
    <row r="403" spans="1:32" ht="16.5" customHeight="1" thickBot="1" x14ac:dyDescent="0.3">
      <c r="A403" s="168"/>
      <c r="B403" s="177"/>
      <c r="C403" s="33"/>
      <c r="E403" s="177"/>
      <c r="F403" s="32" t="s">
        <v>40</v>
      </c>
      <c r="G403" s="32" t="s">
        <v>40</v>
      </c>
      <c r="H403" s="32" t="s">
        <v>40</v>
      </c>
      <c r="I403" s="32" t="s">
        <v>40</v>
      </c>
      <c r="K403" s="44" t="s">
        <v>2</v>
      </c>
      <c r="M403" s="32"/>
      <c r="N403" s="32"/>
      <c r="O403" s="32"/>
      <c r="P403" s="46">
        <f t="shared" si="160"/>
        <v>2</v>
      </c>
      <c r="Q403" s="15" t="str">
        <f t="shared" si="161"/>
        <v/>
      </c>
      <c r="R403" s="15" t="str">
        <f ca="1">IF(Q403="","",OFFSET('Все источники_ППГ'!B471,S403,0))</f>
        <v/>
      </c>
      <c r="S403">
        <f t="shared" si="162"/>
        <v>27</v>
      </c>
      <c r="T403" t="str">
        <f t="shared" ca="1" si="163"/>
        <v/>
      </c>
      <c r="U403" s="15" t="str">
        <f>IF(Y403="","",VLOOKUP(Y403,Роспись!$E$8:$G$2000,3,FALSE))</f>
        <v/>
      </c>
      <c r="W403">
        <f t="shared" si="164"/>
        <v>2</v>
      </c>
      <c r="X403" t="str">
        <f t="shared" si="165"/>
        <v>федеральный бюджет</v>
      </c>
      <c r="Y403" t="str">
        <f t="shared" si="166"/>
        <v/>
      </c>
      <c r="Z403" t="str">
        <f t="shared" si="167"/>
        <v/>
      </c>
      <c r="AA403">
        <f t="shared" si="168"/>
        <v>0</v>
      </c>
      <c r="AB403">
        <f t="shared" si="169"/>
        <v>0</v>
      </c>
      <c r="AC403">
        <f t="shared" ref="AC403:AD403" si="198">AB403</f>
        <v>0</v>
      </c>
      <c r="AD403">
        <f t="shared" si="198"/>
        <v>0</v>
      </c>
      <c r="AF403">
        <f t="shared" si="171"/>
        <v>0</v>
      </c>
    </row>
    <row r="404" spans="1:32" ht="16.5" customHeight="1" thickBot="1" x14ac:dyDescent="0.3">
      <c r="A404" s="168"/>
      <c r="B404" s="177"/>
      <c r="C404" s="33"/>
      <c r="E404" s="177"/>
      <c r="F404" s="32">
        <v>832</v>
      </c>
      <c r="G404" s="32">
        <v>502</v>
      </c>
      <c r="H404" s="32" t="s">
        <v>40</v>
      </c>
      <c r="I404" s="32">
        <v>522</v>
      </c>
      <c r="K404" s="44" t="s">
        <v>307</v>
      </c>
      <c r="M404" s="32"/>
      <c r="N404" s="32"/>
      <c r="O404" s="32"/>
      <c r="P404" s="46">
        <f t="shared" si="160"/>
        <v>3</v>
      </c>
      <c r="Q404" s="15" t="str">
        <f t="shared" si="161"/>
        <v/>
      </c>
      <c r="R404" s="15" t="str">
        <f ca="1">IF(Q404="","",OFFSET('Все источники_ППГ'!B472,S404,0))</f>
        <v/>
      </c>
      <c r="S404">
        <f t="shared" si="162"/>
        <v>27</v>
      </c>
      <c r="T404" t="str">
        <f t="shared" ca="1" si="163"/>
        <v/>
      </c>
      <c r="U404" s="15" t="str">
        <f>IF(Y404="","",VLOOKUP(Y404,Роспись!$E$8:$G$2000,3,FALSE))</f>
        <v/>
      </c>
      <c r="W404">
        <f t="shared" si="164"/>
        <v>1</v>
      </c>
      <c r="X404" t="str">
        <f t="shared" si="165"/>
        <v>республиканский бюджет Чувашской Республики</v>
      </c>
      <c r="Y404" t="str">
        <f t="shared" si="166"/>
        <v/>
      </c>
      <c r="Z404" t="str">
        <f t="shared" si="167"/>
        <v/>
      </c>
      <c r="AA404">
        <f t="shared" si="168"/>
        <v>0</v>
      </c>
      <c r="AB404">
        <f t="shared" si="169"/>
        <v>0</v>
      </c>
      <c r="AC404">
        <f t="shared" ref="AC404:AD404" si="199">AB404</f>
        <v>0</v>
      </c>
      <c r="AD404">
        <f t="shared" si="199"/>
        <v>0</v>
      </c>
      <c r="AF404">
        <f t="shared" si="171"/>
        <v>0</v>
      </c>
    </row>
    <row r="405" spans="1:32" ht="16.5" customHeight="1" thickBot="1" x14ac:dyDescent="0.3">
      <c r="A405" s="168"/>
      <c r="B405" s="177"/>
      <c r="C405" s="33"/>
      <c r="E405" s="177"/>
      <c r="F405" s="32" t="s">
        <v>40</v>
      </c>
      <c r="G405" s="32" t="s">
        <v>40</v>
      </c>
      <c r="H405" s="32" t="s">
        <v>40</v>
      </c>
      <c r="I405" s="32" t="s">
        <v>40</v>
      </c>
      <c r="K405" s="44" t="s">
        <v>3</v>
      </c>
      <c r="M405" s="32"/>
      <c r="N405" s="32"/>
      <c r="O405" s="32"/>
      <c r="P405" s="46">
        <f t="shared" si="160"/>
        <v>4</v>
      </c>
      <c r="Q405" s="15" t="str">
        <f t="shared" si="161"/>
        <v/>
      </c>
      <c r="R405" s="15" t="str">
        <f ca="1">IF(Q405="","",OFFSET('Все источники_ППГ'!B473,S405,0))</f>
        <v/>
      </c>
      <c r="S405">
        <f t="shared" si="162"/>
        <v>27</v>
      </c>
      <c r="T405" t="str">
        <f t="shared" ca="1" si="163"/>
        <v/>
      </c>
      <c r="U405" s="15" t="str">
        <f>IF(Y405="","",VLOOKUP(Y405,Роспись!$E$8:$G$2000,3,FALSE))</f>
        <v/>
      </c>
      <c r="W405" t="str">
        <f t="shared" si="164"/>
        <v/>
      </c>
      <c r="X405" t="str">
        <f t="shared" si="165"/>
        <v>местные бюджеты</v>
      </c>
      <c r="Y405" t="str">
        <f t="shared" si="166"/>
        <v/>
      </c>
      <c r="Z405" t="str">
        <f t="shared" si="167"/>
        <v/>
      </c>
      <c r="AA405">
        <f t="shared" si="168"/>
        <v>0</v>
      </c>
      <c r="AB405">
        <f t="shared" si="169"/>
        <v>0</v>
      </c>
      <c r="AC405">
        <f t="shared" ref="AC405:AD405" si="200">AB405</f>
        <v>0</v>
      </c>
      <c r="AD405">
        <f t="shared" si="200"/>
        <v>0</v>
      </c>
      <c r="AF405">
        <f t="shared" si="171"/>
        <v>0</v>
      </c>
    </row>
    <row r="406" spans="1:32" ht="16.5" customHeight="1" thickBot="1" x14ac:dyDescent="0.3">
      <c r="A406" s="169"/>
      <c r="B406" s="178"/>
      <c r="C406" s="33"/>
      <c r="E406" s="178"/>
      <c r="F406" s="32" t="s">
        <v>40</v>
      </c>
      <c r="G406" s="32" t="s">
        <v>40</v>
      </c>
      <c r="H406" s="32" t="s">
        <v>40</v>
      </c>
      <c r="I406" s="32" t="s">
        <v>40</v>
      </c>
      <c r="K406" s="44" t="s">
        <v>6</v>
      </c>
      <c r="M406" s="32"/>
      <c r="N406" s="32"/>
      <c r="O406" s="32"/>
      <c r="P406" s="46">
        <f t="shared" si="160"/>
        <v>5</v>
      </c>
      <c r="Q406" s="15" t="str">
        <f t="shared" si="161"/>
        <v/>
      </c>
      <c r="R406" s="15" t="str">
        <f ca="1">IF(Q406="","",OFFSET('Все источники_ППГ'!B474,S406,0))</f>
        <v/>
      </c>
      <c r="S406">
        <f t="shared" si="162"/>
        <v>27</v>
      </c>
      <c r="T406" t="str">
        <f t="shared" ca="1" si="163"/>
        <v/>
      </c>
      <c r="U406" s="15" t="str">
        <f>IF(Y406="","",VLOOKUP(Y406,Роспись!$E$8:$G$2000,3,FALSE))</f>
        <v/>
      </c>
      <c r="W406" t="str">
        <f t="shared" si="164"/>
        <v/>
      </c>
      <c r="X406" t="str">
        <f t="shared" si="165"/>
        <v>внебюджетные источники</v>
      </c>
      <c r="Y406" t="str">
        <f t="shared" si="166"/>
        <v/>
      </c>
      <c r="Z406" t="str">
        <f t="shared" si="167"/>
        <v/>
      </c>
      <c r="AA406">
        <f t="shared" si="168"/>
        <v>0</v>
      </c>
      <c r="AB406">
        <f t="shared" si="169"/>
        <v>0</v>
      </c>
      <c r="AC406">
        <f t="shared" ref="AC406:AD406" si="201">AB406</f>
        <v>0</v>
      </c>
      <c r="AD406">
        <f t="shared" si="201"/>
        <v>0</v>
      </c>
      <c r="AF406">
        <f t="shared" si="171"/>
        <v>0</v>
      </c>
    </row>
    <row r="407" spans="1:32" ht="16.5" customHeight="1" thickBot="1" x14ac:dyDescent="0.3">
      <c r="A407" s="167" t="s">
        <v>214</v>
      </c>
      <c r="B407" s="176" t="s">
        <v>892</v>
      </c>
      <c r="C407" s="33"/>
      <c r="E407" s="176" t="s">
        <v>315</v>
      </c>
      <c r="F407" s="32" t="s">
        <v>40</v>
      </c>
      <c r="G407" s="32" t="s">
        <v>40</v>
      </c>
      <c r="H407" s="32" t="s">
        <v>40</v>
      </c>
      <c r="I407" s="32" t="s">
        <v>40</v>
      </c>
      <c r="K407" s="43" t="s">
        <v>1</v>
      </c>
      <c r="M407" s="32">
        <v>36570.800000000003</v>
      </c>
      <c r="N407" s="32"/>
      <c r="O407" s="32"/>
      <c r="P407" s="46">
        <f t="shared" si="160"/>
        <v>1</v>
      </c>
      <c r="Q407" s="15" t="str">
        <f t="shared" si="161"/>
        <v>Строительство объекта «Сети канализации по улицам Молодежная, Цветочная, Казанская, Пионерская и Космонавтов с. Альгешево, Чувашской Республики»</v>
      </c>
      <c r="R407" s="15" t="str">
        <f ca="1">IF(Q407="","",OFFSET('Все источники_ППГ'!B475,S407,0))</f>
        <v>Строительство объекта «Сети канализации по улицам Молодежная, Цветочная, Казанская, Пионерская и Космонавтов с. Альгешево Чувашской Республики»</v>
      </c>
      <c r="S407">
        <f t="shared" si="162"/>
        <v>28</v>
      </c>
      <c r="T407">
        <f t="shared" ca="1" si="163"/>
        <v>1</v>
      </c>
      <c r="U407" s="15" t="str">
        <f>IF(Y407="","",VLOOKUP(Y407,Роспись!$E$8:$G$2000,3,FALSE))</f>
        <v/>
      </c>
      <c r="W407">
        <f t="shared" si="164"/>
        <v>0</v>
      </c>
      <c r="X407" t="str">
        <f t="shared" si="165"/>
        <v>всего</v>
      </c>
      <c r="Y407" t="str">
        <f t="shared" si="166"/>
        <v/>
      </c>
      <c r="Z407" t="str">
        <f t="shared" si="167"/>
        <v/>
      </c>
      <c r="AA407">
        <f t="shared" si="168"/>
        <v>36570.800000000003</v>
      </c>
      <c r="AB407">
        <f t="shared" si="169"/>
        <v>0</v>
      </c>
      <c r="AC407">
        <f t="shared" ref="AC407:AD407" si="202">AB407</f>
        <v>0</v>
      </c>
      <c r="AD407">
        <f t="shared" si="202"/>
        <v>0</v>
      </c>
      <c r="AF407">
        <f t="shared" si="171"/>
        <v>0</v>
      </c>
    </row>
    <row r="408" spans="1:32" ht="16.5" customHeight="1" thickBot="1" x14ac:dyDescent="0.3">
      <c r="A408" s="168"/>
      <c r="B408" s="177"/>
      <c r="C408" s="33"/>
      <c r="E408" s="177"/>
      <c r="F408" s="32" t="s">
        <v>40</v>
      </c>
      <c r="G408" s="32" t="s">
        <v>40</v>
      </c>
      <c r="H408" s="32" t="s">
        <v>40</v>
      </c>
      <c r="I408" s="32" t="s">
        <v>40</v>
      </c>
      <c r="K408" s="44" t="s">
        <v>2</v>
      </c>
      <c r="M408" s="32"/>
      <c r="N408" s="32"/>
      <c r="O408" s="32"/>
      <c r="P408" s="46">
        <f t="shared" si="160"/>
        <v>2</v>
      </c>
      <c r="Q408" s="15" t="str">
        <f t="shared" si="161"/>
        <v/>
      </c>
      <c r="R408" s="15" t="str">
        <f ca="1">IF(Q408="","",OFFSET('Все источники_ППГ'!B476,S408,0))</f>
        <v/>
      </c>
      <c r="S408">
        <f t="shared" si="162"/>
        <v>28</v>
      </c>
      <c r="T408" t="str">
        <f t="shared" ca="1" si="163"/>
        <v/>
      </c>
      <c r="U408" s="15" t="str">
        <f>IF(Y408="","",VLOOKUP(Y408,Роспись!$E$8:$G$2000,3,FALSE))</f>
        <v/>
      </c>
      <c r="W408">
        <f t="shared" si="164"/>
        <v>2</v>
      </c>
      <c r="X408" t="str">
        <f t="shared" si="165"/>
        <v>федеральный бюджет</v>
      </c>
      <c r="Y408" t="str">
        <f t="shared" si="166"/>
        <v/>
      </c>
      <c r="Z408" t="str">
        <f t="shared" si="167"/>
        <v/>
      </c>
      <c r="AA408">
        <f t="shared" si="168"/>
        <v>0</v>
      </c>
      <c r="AB408">
        <f t="shared" si="169"/>
        <v>0</v>
      </c>
      <c r="AC408">
        <f t="shared" ref="AC408:AD408" si="203">AB408</f>
        <v>0</v>
      </c>
      <c r="AD408">
        <f t="shared" si="203"/>
        <v>0</v>
      </c>
      <c r="AF408">
        <f t="shared" si="171"/>
        <v>0</v>
      </c>
    </row>
    <row r="409" spans="1:32" ht="16.5" customHeight="1" thickBot="1" x14ac:dyDescent="0.3">
      <c r="A409" s="168"/>
      <c r="B409" s="177"/>
      <c r="C409" s="33"/>
      <c r="E409" s="177"/>
      <c r="F409" s="32">
        <v>832</v>
      </c>
      <c r="G409" s="32">
        <v>502</v>
      </c>
      <c r="H409" s="32" t="s">
        <v>281</v>
      </c>
      <c r="I409" s="32">
        <v>522</v>
      </c>
      <c r="K409" s="44" t="s">
        <v>307</v>
      </c>
      <c r="M409" s="32">
        <v>34010.800000000003</v>
      </c>
      <c r="N409" s="32"/>
      <c r="O409" s="32"/>
      <c r="P409" s="46">
        <f t="shared" si="160"/>
        <v>3</v>
      </c>
      <c r="Q409" s="15" t="str">
        <f t="shared" si="161"/>
        <v/>
      </c>
      <c r="R409" s="15" t="str">
        <f ca="1">IF(Q409="","",OFFSET('Все источники_ППГ'!B477,S409,0))</f>
        <v/>
      </c>
      <c r="S409">
        <f t="shared" si="162"/>
        <v>28</v>
      </c>
      <c r="T409" t="str">
        <f t="shared" ca="1" si="163"/>
        <v/>
      </c>
      <c r="U409" s="15" t="e">
        <f>IF(Y409="","",VLOOKUP(Y409,Роспись!$E$8:$G$2000,3,FALSE))</f>
        <v>#N/A</v>
      </c>
      <c r="W409">
        <f t="shared" si="164"/>
        <v>1</v>
      </c>
      <c r="X409" t="str">
        <f t="shared" si="165"/>
        <v>республиканский бюджет Чувашской Республики</v>
      </c>
      <c r="Y409" t="str">
        <f t="shared" si="166"/>
        <v>120201240</v>
      </c>
      <c r="Z409" t="str">
        <f t="shared" si="167"/>
        <v>A120201240</v>
      </c>
      <c r="AA409">
        <f t="shared" si="168"/>
        <v>34010.800000000003</v>
      </c>
      <c r="AB409">
        <f t="shared" si="169"/>
        <v>0</v>
      </c>
      <c r="AC409">
        <f t="shared" ref="AC409:AD409" si="204">AB409</f>
        <v>0</v>
      </c>
      <c r="AD409">
        <f t="shared" si="204"/>
        <v>0</v>
      </c>
      <c r="AF409">
        <f t="shared" si="171"/>
        <v>0</v>
      </c>
    </row>
    <row r="410" spans="1:32" ht="16.5" customHeight="1" thickBot="1" x14ac:dyDescent="0.3">
      <c r="A410" s="168"/>
      <c r="B410" s="177"/>
      <c r="C410" s="33"/>
      <c r="E410" s="177"/>
      <c r="F410" s="32" t="s">
        <v>40</v>
      </c>
      <c r="G410" s="32" t="s">
        <v>40</v>
      </c>
      <c r="H410" s="32" t="s">
        <v>40</v>
      </c>
      <c r="I410" s="32" t="s">
        <v>40</v>
      </c>
      <c r="K410" s="44" t="s">
        <v>3</v>
      </c>
      <c r="M410" s="32">
        <v>2560</v>
      </c>
      <c r="N410" s="32"/>
      <c r="O410" s="32"/>
      <c r="P410" s="46">
        <f t="shared" si="160"/>
        <v>4</v>
      </c>
      <c r="Q410" s="15" t="str">
        <f t="shared" si="161"/>
        <v/>
      </c>
      <c r="R410" s="15" t="str">
        <f ca="1">IF(Q410="","",OFFSET('Все источники_ППГ'!B478,S410,0))</f>
        <v/>
      </c>
      <c r="S410">
        <f t="shared" si="162"/>
        <v>28</v>
      </c>
      <c r="T410" t="str">
        <f t="shared" ca="1" si="163"/>
        <v/>
      </c>
      <c r="U410" s="15" t="str">
        <f>IF(Y410="","",VLOOKUP(Y410,Роспись!$E$8:$G$2000,3,FALSE))</f>
        <v/>
      </c>
      <c r="W410" t="str">
        <f t="shared" si="164"/>
        <v/>
      </c>
      <c r="X410" t="str">
        <f t="shared" si="165"/>
        <v>местные бюджеты</v>
      </c>
      <c r="Y410" t="str">
        <f t="shared" si="166"/>
        <v/>
      </c>
      <c r="Z410" t="str">
        <f t="shared" si="167"/>
        <v/>
      </c>
      <c r="AA410">
        <f t="shared" si="168"/>
        <v>2560</v>
      </c>
      <c r="AB410">
        <f t="shared" si="169"/>
        <v>0</v>
      </c>
      <c r="AC410">
        <f t="shared" ref="AC410:AD410" si="205">AB410</f>
        <v>0</v>
      </c>
      <c r="AD410">
        <f t="shared" si="205"/>
        <v>0</v>
      </c>
      <c r="AF410">
        <f t="shared" si="171"/>
        <v>0</v>
      </c>
    </row>
    <row r="411" spans="1:32" ht="16.5" customHeight="1" thickBot="1" x14ac:dyDescent="0.3">
      <c r="A411" s="169"/>
      <c r="B411" s="178"/>
      <c r="C411" s="33"/>
      <c r="E411" s="178"/>
      <c r="F411" s="32" t="s">
        <v>40</v>
      </c>
      <c r="G411" s="32" t="s">
        <v>40</v>
      </c>
      <c r="H411" s="32" t="s">
        <v>40</v>
      </c>
      <c r="I411" s="32" t="s">
        <v>40</v>
      </c>
      <c r="K411" s="44" t="s">
        <v>6</v>
      </c>
      <c r="M411" s="32"/>
      <c r="N411" s="32"/>
      <c r="O411" s="32"/>
      <c r="P411" s="46">
        <f t="shared" si="160"/>
        <v>5</v>
      </c>
      <c r="Q411" s="15" t="str">
        <f t="shared" si="161"/>
        <v/>
      </c>
      <c r="R411" s="15" t="str">
        <f ca="1">IF(Q411="","",OFFSET('Все источники_ППГ'!B479,S411,0))</f>
        <v/>
      </c>
      <c r="S411">
        <f t="shared" si="162"/>
        <v>28</v>
      </c>
      <c r="T411" t="str">
        <f t="shared" ca="1" si="163"/>
        <v/>
      </c>
      <c r="U411" s="15" t="str">
        <f>IF(Y411="","",VLOOKUP(Y411,Роспись!$E$8:$G$2000,3,FALSE))</f>
        <v/>
      </c>
      <c r="W411" t="str">
        <f t="shared" si="164"/>
        <v/>
      </c>
      <c r="X411" t="str">
        <f t="shared" si="165"/>
        <v>внебюджетные источники</v>
      </c>
      <c r="Y411" t="str">
        <f t="shared" si="166"/>
        <v/>
      </c>
      <c r="Z411" t="str">
        <f t="shared" si="167"/>
        <v/>
      </c>
      <c r="AA411">
        <f t="shared" si="168"/>
        <v>0</v>
      </c>
      <c r="AB411">
        <f t="shared" si="169"/>
        <v>0</v>
      </c>
      <c r="AC411">
        <f t="shared" ref="AC411:AD411" si="206">AB411</f>
        <v>0</v>
      </c>
      <c r="AD411">
        <f t="shared" si="206"/>
        <v>0</v>
      </c>
      <c r="AF411">
        <f t="shared" si="171"/>
        <v>0</v>
      </c>
    </row>
    <row r="412" spans="1:32" ht="16.5" customHeight="1" thickBot="1" x14ac:dyDescent="0.3">
      <c r="A412" s="167" t="s">
        <v>266</v>
      </c>
      <c r="B412" s="176" t="s">
        <v>893</v>
      </c>
      <c r="C412" s="33"/>
      <c r="E412" s="176" t="s">
        <v>315</v>
      </c>
      <c r="F412" s="32" t="s">
        <v>40</v>
      </c>
      <c r="G412" s="32" t="s">
        <v>40</v>
      </c>
      <c r="H412" s="32" t="s">
        <v>40</v>
      </c>
      <c r="I412" s="32" t="s">
        <v>40</v>
      </c>
      <c r="K412" s="43" t="s">
        <v>1</v>
      </c>
      <c r="M412" s="32">
        <v>11685.2</v>
      </c>
      <c r="N412" s="32"/>
      <c r="O412" s="32"/>
      <c r="P412" s="46">
        <f t="shared" si="160"/>
        <v>1</v>
      </c>
      <c r="Q412" s="15" t="str">
        <f t="shared" si="161"/>
        <v>Строительство наружных сетей канализации жилого микрорайона с малоэтажными и коттеджного типа домами ул. Благовещенская в д. Шумерля Шумерлинского района Чувашской Республики</v>
      </c>
      <c r="R412" s="15" t="str">
        <f ca="1">IF(Q412="","",OFFSET('Все источники_ППГ'!B480,S412,0))</f>
        <v>Строительство наружных сетей канализации жилого микрорайона с малоэтажными и коттеджного типа домами ул. Благовещенская в д. Шумерля Шумерлинского района Чувашской Республики</v>
      </c>
      <c r="S412">
        <f t="shared" si="162"/>
        <v>29</v>
      </c>
      <c r="T412">
        <f t="shared" ca="1" si="163"/>
        <v>1</v>
      </c>
      <c r="U412" s="15" t="str">
        <f>IF(Y412="","",VLOOKUP(Y412,Роспись!$E$8:$G$2000,3,FALSE))</f>
        <v/>
      </c>
      <c r="W412">
        <f t="shared" si="164"/>
        <v>0</v>
      </c>
      <c r="X412" t="str">
        <f t="shared" si="165"/>
        <v>всего</v>
      </c>
      <c r="Y412" t="str">
        <f t="shared" si="166"/>
        <v/>
      </c>
      <c r="Z412" t="str">
        <f t="shared" si="167"/>
        <v/>
      </c>
      <c r="AA412">
        <f t="shared" si="168"/>
        <v>11685.2</v>
      </c>
      <c r="AB412">
        <f t="shared" si="169"/>
        <v>0</v>
      </c>
      <c r="AC412">
        <f t="shared" ref="AC412:AD412" si="207">AB412</f>
        <v>0</v>
      </c>
      <c r="AD412">
        <f t="shared" si="207"/>
        <v>0</v>
      </c>
      <c r="AF412">
        <f t="shared" si="171"/>
        <v>0</v>
      </c>
    </row>
    <row r="413" spans="1:32" ht="16.5" customHeight="1" thickBot="1" x14ac:dyDescent="0.3">
      <c r="A413" s="168"/>
      <c r="B413" s="177"/>
      <c r="C413" s="33"/>
      <c r="E413" s="177"/>
      <c r="F413" s="32" t="s">
        <v>40</v>
      </c>
      <c r="G413" s="32" t="s">
        <v>40</v>
      </c>
      <c r="H413" s="32" t="s">
        <v>40</v>
      </c>
      <c r="I413" s="32" t="s">
        <v>40</v>
      </c>
      <c r="K413" s="44" t="s">
        <v>2</v>
      </c>
      <c r="M413" s="32"/>
      <c r="N413" s="32"/>
      <c r="O413" s="32"/>
      <c r="P413" s="46">
        <f t="shared" si="160"/>
        <v>2</v>
      </c>
      <c r="Q413" s="15" t="str">
        <f t="shared" si="161"/>
        <v/>
      </c>
      <c r="R413" s="15" t="str">
        <f ca="1">IF(Q413="","",OFFSET('Все источники_ППГ'!B481,S413,0))</f>
        <v/>
      </c>
      <c r="S413">
        <f t="shared" si="162"/>
        <v>29</v>
      </c>
      <c r="T413" t="str">
        <f t="shared" ca="1" si="163"/>
        <v/>
      </c>
      <c r="U413" s="15" t="str">
        <f>IF(Y413="","",VLOOKUP(Y413,Роспись!$E$8:$G$2000,3,FALSE))</f>
        <v/>
      </c>
      <c r="W413">
        <f t="shared" si="164"/>
        <v>2</v>
      </c>
      <c r="X413" t="str">
        <f t="shared" si="165"/>
        <v>федеральный бюджет</v>
      </c>
      <c r="Y413" t="str">
        <f t="shared" si="166"/>
        <v/>
      </c>
      <c r="Z413" t="str">
        <f t="shared" si="167"/>
        <v/>
      </c>
      <c r="AA413">
        <f t="shared" si="168"/>
        <v>0</v>
      </c>
      <c r="AB413">
        <f t="shared" si="169"/>
        <v>0</v>
      </c>
      <c r="AC413">
        <f t="shared" ref="AC413:AD413" si="208">AB413</f>
        <v>0</v>
      </c>
      <c r="AD413">
        <f t="shared" si="208"/>
        <v>0</v>
      </c>
      <c r="AF413">
        <f t="shared" si="171"/>
        <v>0</v>
      </c>
    </row>
    <row r="414" spans="1:32" ht="16.5" customHeight="1" thickBot="1" x14ac:dyDescent="0.3">
      <c r="A414" s="168"/>
      <c r="B414" s="177"/>
      <c r="C414" s="33"/>
      <c r="E414" s="177"/>
      <c r="F414" s="32">
        <v>832</v>
      </c>
      <c r="G414" s="32">
        <v>502</v>
      </c>
      <c r="H414" s="32" t="s">
        <v>280</v>
      </c>
      <c r="I414" s="32">
        <v>522</v>
      </c>
      <c r="K414" s="44" t="s">
        <v>307</v>
      </c>
      <c r="M414" s="32">
        <v>11100.9</v>
      </c>
      <c r="N414" s="32"/>
      <c r="O414" s="32"/>
      <c r="P414" s="46">
        <f t="shared" si="160"/>
        <v>3</v>
      </c>
      <c r="Q414" s="15" t="str">
        <f t="shared" si="161"/>
        <v/>
      </c>
      <c r="R414" s="15" t="str">
        <f ca="1">IF(Q414="","",OFFSET('Все источники_ППГ'!B482,S414,0))</f>
        <v/>
      </c>
      <c r="S414">
        <f t="shared" si="162"/>
        <v>29</v>
      </c>
      <c r="T414" t="str">
        <f t="shared" ca="1" si="163"/>
        <v/>
      </c>
      <c r="U414" s="15" t="e">
        <f>IF(Y414="","",VLOOKUP(Y414,Роспись!$E$8:$G$2000,3,FALSE))</f>
        <v>#N/A</v>
      </c>
      <c r="W414">
        <f t="shared" si="164"/>
        <v>1</v>
      </c>
      <c r="X414" t="str">
        <f t="shared" si="165"/>
        <v>республиканский бюджет Чувашской Республики</v>
      </c>
      <c r="Y414" t="str">
        <f t="shared" si="166"/>
        <v>120201250</v>
      </c>
      <c r="Z414" t="str">
        <f t="shared" si="167"/>
        <v>A120201250</v>
      </c>
      <c r="AA414">
        <f t="shared" si="168"/>
        <v>11100.9</v>
      </c>
      <c r="AB414">
        <f t="shared" si="169"/>
        <v>0</v>
      </c>
      <c r="AC414">
        <f t="shared" ref="AC414:AD414" si="209">AB414</f>
        <v>0</v>
      </c>
      <c r="AD414">
        <f t="shared" si="209"/>
        <v>0</v>
      </c>
      <c r="AF414">
        <f t="shared" si="171"/>
        <v>0</v>
      </c>
    </row>
    <row r="415" spans="1:32" ht="16.5" customHeight="1" thickBot="1" x14ac:dyDescent="0.3">
      <c r="A415" s="168"/>
      <c r="B415" s="177"/>
      <c r="C415" s="33"/>
      <c r="E415" s="177"/>
      <c r="F415" s="32" t="s">
        <v>40</v>
      </c>
      <c r="G415" s="32" t="s">
        <v>40</v>
      </c>
      <c r="H415" s="32" t="s">
        <v>40</v>
      </c>
      <c r="I415" s="32" t="s">
        <v>40</v>
      </c>
      <c r="K415" s="44" t="s">
        <v>3</v>
      </c>
      <c r="M415" s="32">
        <v>584.29999999999995</v>
      </c>
      <c r="N415" s="32"/>
      <c r="O415" s="32"/>
      <c r="P415" s="46">
        <f t="shared" si="160"/>
        <v>4</v>
      </c>
      <c r="Q415" s="15" t="str">
        <f t="shared" si="161"/>
        <v/>
      </c>
      <c r="R415" s="15" t="str">
        <f ca="1">IF(Q415="","",OFFSET('Все источники_ППГ'!B483,S415,0))</f>
        <v/>
      </c>
      <c r="S415">
        <f t="shared" si="162"/>
        <v>29</v>
      </c>
      <c r="T415" t="str">
        <f t="shared" ca="1" si="163"/>
        <v/>
      </c>
      <c r="U415" s="15" t="str">
        <f>IF(Y415="","",VLOOKUP(Y415,Роспись!$E$8:$G$2000,3,FALSE))</f>
        <v/>
      </c>
      <c r="W415" t="str">
        <f t="shared" si="164"/>
        <v/>
      </c>
      <c r="X415" t="str">
        <f t="shared" si="165"/>
        <v>местные бюджеты</v>
      </c>
      <c r="Y415" t="str">
        <f t="shared" si="166"/>
        <v/>
      </c>
      <c r="Z415" t="str">
        <f t="shared" si="167"/>
        <v/>
      </c>
      <c r="AA415">
        <f t="shared" si="168"/>
        <v>584.29999999999995</v>
      </c>
      <c r="AB415">
        <f t="shared" si="169"/>
        <v>0</v>
      </c>
      <c r="AC415">
        <f t="shared" ref="AC415:AD415" si="210">AB415</f>
        <v>0</v>
      </c>
      <c r="AD415">
        <f t="shared" si="210"/>
        <v>0</v>
      </c>
      <c r="AF415">
        <f t="shared" si="171"/>
        <v>0</v>
      </c>
    </row>
    <row r="416" spans="1:32" ht="16.5" customHeight="1" thickBot="1" x14ac:dyDescent="0.3">
      <c r="A416" s="169"/>
      <c r="B416" s="178"/>
      <c r="C416" s="33"/>
      <c r="E416" s="178"/>
      <c r="F416" s="32" t="s">
        <v>40</v>
      </c>
      <c r="G416" s="32" t="s">
        <v>40</v>
      </c>
      <c r="H416" s="32" t="s">
        <v>40</v>
      </c>
      <c r="I416" s="32" t="s">
        <v>40</v>
      </c>
      <c r="K416" s="44" t="s">
        <v>6</v>
      </c>
      <c r="M416" s="32"/>
      <c r="N416" s="32"/>
      <c r="O416" s="32"/>
      <c r="P416" s="46">
        <f t="shared" si="160"/>
        <v>5</v>
      </c>
      <c r="Q416" s="15" t="str">
        <f t="shared" si="161"/>
        <v/>
      </c>
      <c r="R416" s="15" t="str">
        <f ca="1">IF(Q416="","",OFFSET('Все источники_ППГ'!B484,S416,0))</f>
        <v/>
      </c>
      <c r="S416">
        <f t="shared" si="162"/>
        <v>29</v>
      </c>
      <c r="T416" t="str">
        <f t="shared" ca="1" si="163"/>
        <v/>
      </c>
      <c r="U416" s="15" t="str">
        <f>IF(Y416="","",VLOOKUP(Y416,Роспись!$E$8:$G$2000,3,FALSE))</f>
        <v/>
      </c>
      <c r="W416" t="str">
        <f t="shared" si="164"/>
        <v/>
      </c>
      <c r="X416" t="str">
        <f t="shared" si="165"/>
        <v>внебюджетные источники</v>
      </c>
      <c r="Y416" t="str">
        <f t="shared" si="166"/>
        <v/>
      </c>
      <c r="Z416" t="str">
        <f t="shared" si="167"/>
        <v/>
      </c>
      <c r="AA416">
        <f t="shared" si="168"/>
        <v>0</v>
      </c>
      <c r="AB416">
        <f t="shared" si="169"/>
        <v>0</v>
      </c>
      <c r="AC416">
        <f t="shared" ref="AC416:AD416" si="211">AB416</f>
        <v>0</v>
      </c>
      <c r="AD416">
        <f t="shared" si="211"/>
        <v>0</v>
      </c>
      <c r="AF416">
        <f t="shared" si="171"/>
        <v>0</v>
      </c>
    </row>
    <row r="417" spans="1:32" ht="16.5" customHeight="1" thickBot="1" x14ac:dyDescent="0.3">
      <c r="A417" s="167" t="s">
        <v>269</v>
      </c>
      <c r="B417" s="176" t="s">
        <v>894</v>
      </c>
      <c r="C417" s="33"/>
      <c r="E417" s="176" t="s">
        <v>315</v>
      </c>
      <c r="F417" s="32" t="s">
        <v>40</v>
      </c>
      <c r="G417" s="32" t="s">
        <v>40</v>
      </c>
      <c r="H417" s="32" t="s">
        <v>40</v>
      </c>
      <c r="I417" s="32" t="s">
        <v>40</v>
      </c>
      <c r="K417" s="43" t="s">
        <v>1</v>
      </c>
      <c r="M417" s="32"/>
      <c r="N417" s="32"/>
      <c r="O417" s="32"/>
      <c r="P417" s="46">
        <f t="shared" si="160"/>
        <v>1</v>
      </c>
      <c r="Q417" s="15" t="str">
        <f t="shared" si="161"/>
        <v>Строительство канализационных сетей по подключению 2 очереди индустриального парка к коллектору АО «Водоканал» по проспекту Тракторостроителей г. Чебоксары</v>
      </c>
      <c r="R417" s="15" t="str">
        <f ca="1">IF(Q417="","",OFFSET('Все источники_ППГ'!B485,S417,0))</f>
        <v>Строительство канализационных сетей по подключению 2 очереди индустриального парка к коллектору АО "Водоканал" по проспекту Тракторостроителей г. Чебоксары</v>
      </c>
      <c r="S417">
        <f t="shared" si="162"/>
        <v>30</v>
      </c>
      <c r="T417">
        <f t="shared" ca="1" si="163"/>
        <v>1</v>
      </c>
      <c r="U417" s="15" t="str">
        <f>IF(Y417="","",VLOOKUP(Y417,Роспись!$E$8:$G$2000,3,FALSE))</f>
        <v/>
      </c>
      <c r="W417">
        <f t="shared" si="164"/>
        <v>0</v>
      </c>
      <c r="X417" t="str">
        <f t="shared" si="165"/>
        <v>всего</v>
      </c>
      <c r="Y417" t="str">
        <f t="shared" si="166"/>
        <v/>
      </c>
      <c r="Z417" t="str">
        <f t="shared" si="167"/>
        <v/>
      </c>
      <c r="AA417">
        <f t="shared" si="168"/>
        <v>0</v>
      </c>
      <c r="AB417">
        <f t="shared" si="169"/>
        <v>0</v>
      </c>
      <c r="AC417">
        <f t="shared" ref="AC417:AD417" si="212">AB417</f>
        <v>0</v>
      </c>
      <c r="AD417">
        <f t="shared" si="212"/>
        <v>0</v>
      </c>
      <c r="AF417">
        <f t="shared" si="171"/>
        <v>0</v>
      </c>
    </row>
    <row r="418" spans="1:32" ht="16.5" customHeight="1" thickBot="1" x14ac:dyDescent="0.3">
      <c r="A418" s="168"/>
      <c r="B418" s="177"/>
      <c r="C418" s="33"/>
      <c r="E418" s="177"/>
      <c r="F418" s="32" t="s">
        <v>40</v>
      </c>
      <c r="G418" s="32" t="s">
        <v>40</v>
      </c>
      <c r="H418" s="32" t="s">
        <v>40</v>
      </c>
      <c r="I418" s="32" t="s">
        <v>40</v>
      </c>
      <c r="K418" s="44" t="s">
        <v>2</v>
      </c>
      <c r="M418" s="32"/>
      <c r="N418" s="32"/>
      <c r="O418" s="32"/>
      <c r="P418" s="46">
        <f t="shared" si="160"/>
        <v>2</v>
      </c>
      <c r="Q418" s="15" t="str">
        <f t="shared" si="161"/>
        <v/>
      </c>
      <c r="R418" s="15" t="str">
        <f ca="1">IF(Q418="","",OFFSET('Все источники_ППГ'!B486,S418,0))</f>
        <v/>
      </c>
      <c r="S418">
        <f t="shared" si="162"/>
        <v>30</v>
      </c>
      <c r="T418" t="str">
        <f t="shared" ca="1" si="163"/>
        <v/>
      </c>
      <c r="U418" s="15" t="str">
        <f>IF(Y418="","",VLOOKUP(Y418,Роспись!$E$8:$G$2000,3,FALSE))</f>
        <v/>
      </c>
      <c r="W418">
        <f t="shared" si="164"/>
        <v>2</v>
      </c>
      <c r="X418" t="str">
        <f t="shared" si="165"/>
        <v>федеральный бюджет</v>
      </c>
      <c r="Y418" t="str">
        <f t="shared" si="166"/>
        <v/>
      </c>
      <c r="Z418" t="str">
        <f t="shared" si="167"/>
        <v/>
      </c>
      <c r="AA418">
        <f t="shared" si="168"/>
        <v>0</v>
      </c>
      <c r="AB418">
        <f t="shared" si="169"/>
        <v>0</v>
      </c>
      <c r="AC418">
        <f t="shared" ref="AC418:AD418" si="213">AB418</f>
        <v>0</v>
      </c>
      <c r="AD418">
        <f t="shared" si="213"/>
        <v>0</v>
      </c>
      <c r="AF418">
        <f t="shared" si="171"/>
        <v>0</v>
      </c>
    </row>
    <row r="419" spans="1:32" ht="16.5" customHeight="1" thickBot="1" x14ac:dyDescent="0.3">
      <c r="A419" s="168"/>
      <c r="B419" s="177"/>
      <c r="C419" s="33"/>
      <c r="E419" s="177"/>
      <c r="F419" s="32">
        <v>832</v>
      </c>
      <c r="G419" s="32">
        <v>502</v>
      </c>
      <c r="H419" s="32" t="s">
        <v>40</v>
      </c>
      <c r="I419" s="32">
        <v>522</v>
      </c>
      <c r="K419" s="44" t="s">
        <v>307</v>
      </c>
      <c r="M419" s="32"/>
      <c r="N419" s="32"/>
      <c r="O419" s="32"/>
      <c r="P419" s="46">
        <f t="shared" si="160"/>
        <v>3</v>
      </c>
      <c r="Q419" s="15" t="str">
        <f t="shared" si="161"/>
        <v/>
      </c>
      <c r="R419" s="15" t="str">
        <f ca="1">IF(Q419="","",OFFSET('Все источники_ППГ'!B487,S419,0))</f>
        <v/>
      </c>
      <c r="S419">
        <f t="shared" si="162"/>
        <v>30</v>
      </c>
      <c r="T419" t="str">
        <f t="shared" ca="1" si="163"/>
        <v/>
      </c>
      <c r="U419" s="15" t="str">
        <f>IF(Y419="","",VLOOKUP(Y419,Роспись!$E$8:$G$2000,3,FALSE))</f>
        <v/>
      </c>
      <c r="W419">
        <f t="shared" si="164"/>
        <v>1</v>
      </c>
      <c r="X419" t="str">
        <f t="shared" si="165"/>
        <v>республиканский бюджет Чувашской Республики</v>
      </c>
      <c r="Y419" t="str">
        <f t="shared" si="166"/>
        <v/>
      </c>
      <c r="Z419" t="str">
        <f t="shared" si="167"/>
        <v/>
      </c>
      <c r="AA419">
        <f t="shared" si="168"/>
        <v>0</v>
      </c>
      <c r="AB419">
        <f t="shared" si="169"/>
        <v>0</v>
      </c>
      <c r="AC419">
        <f t="shared" ref="AC419:AD419" si="214">AB419</f>
        <v>0</v>
      </c>
      <c r="AD419">
        <f t="shared" si="214"/>
        <v>0</v>
      </c>
      <c r="AF419">
        <f t="shared" si="171"/>
        <v>0</v>
      </c>
    </row>
    <row r="420" spans="1:32" ht="16.5" customHeight="1" thickBot="1" x14ac:dyDescent="0.3">
      <c r="A420" s="168"/>
      <c r="B420" s="177"/>
      <c r="C420" s="33"/>
      <c r="E420" s="177"/>
      <c r="F420" s="32" t="s">
        <v>40</v>
      </c>
      <c r="G420" s="32" t="s">
        <v>40</v>
      </c>
      <c r="H420" s="32" t="s">
        <v>40</v>
      </c>
      <c r="I420" s="32" t="s">
        <v>40</v>
      </c>
      <c r="K420" s="44" t="s">
        <v>3</v>
      </c>
      <c r="M420" s="32"/>
      <c r="N420" s="32"/>
      <c r="O420" s="32"/>
      <c r="P420" s="46">
        <f t="shared" ref="P420:P456" si="215">IF(B420="",P419+1,1)</f>
        <v>4</v>
      </c>
      <c r="Q420" s="15" t="str">
        <f t="shared" ref="Q420:Q456" si="216">IF(B420="","",B420)</f>
        <v/>
      </c>
      <c r="R420" s="15" t="str">
        <f ca="1">IF(Q420="","",OFFSET('Все источники_ППГ'!B488,S420,0))</f>
        <v/>
      </c>
      <c r="S420">
        <f t="shared" ref="S420:S456" si="217">IF(Q420="",S419,S419+1)</f>
        <v>30</v>
      </c>
      <c r="T420" t="str">
        <f t="shared" ref="T420:T456" ca="1" si="218">IF(Q420=R420,"",1)</f>
        <v/>
      </c>
      <c r="U420" s="15" t="str">
        <f>IF(Y420="","",VLOOKUP(Y420,Роспись!$E$8:$G$2000,3,FALSE))</f>
        <v/>
      </c>
      <c r="W420" t="str">
        <f t="shared" ref="W420:W456" si="219">IF(ISERROR(SEARCH("федерал",X420,1)),IF(ISERROR(SEARCH("республ",X420,1)),IF(ISERROR(SEARCH("всег",X420,1)),"",0),1),2)</f>
        <v/>
      </c>
      <c r="X420" t="str">
        <f t="shared" ref="X420:X456" si="220">K420</f>
        <v>местные бюджеты</v>
      </c>
      <c r="Y420" t="str">
        <f t="shared" ref="Y420:Y456" si="221">IF(Z420="","",MID(Z420,2,666))</f>
        <v/>
      </c>
      <c r="Z420" t="str">
        <f t="shared" ref="Z420:Z456" si="222">IF(LEN(H420)&lt;3,"",H420)</f>
        <v/>
      </c>
      <c r="AA420">
        <f t="shared" ref="AA420:AA456" si="223">M420</f>
        <v>0</v>
      </c>
      <c r="AB420">
        <f t="shared" ref="AB420:AB456" si="224">N420</f>
        <v>0</v>
      </c>
      <c r="AC420">
        <f t="shared" ref="AC420:AD420" si="225">AB420</f>
        <v>0</v>
      </c>
      <c r="AD420">
        <f t="shared" si="225"/>
        <v>0</v>
      </c>
      <c r="AF420">
        <f t="shared" ref="AF420:AF456" si="226">O420</f>
        <v>0</v>
      </c>
    </row>
    <row r="421" spans="1:32" ht="16.5" customHeight="1" thickBot="1" x14ac:dyDescent="0.3">
      <c r="A421" s="169"/>
      <c r="B421" s="178"/>
      <c r="C421" s="33"/>
      <c r="E421" s="178"/>
      <c r="F421" s="32" t="s">
        <v>40</v>
      </c>
      <c r="G421" s="32" t="s">
        <v>40</v>
      </c>
      <c r="H421" s="32" t="s">
        <v>40</v>
      </c>
      <c r="I421" s="32" t="s">
        <v>40</v>
      </c>
      <c r="K421" s="44" t="s">
        <v>6</v>
      </c>
      <c r="M421" s="32"/>
      <c r="N421" s="32"/>
      <c r="O421" s="32"/>
      <c r="P421" s="46">
        <f t="shared" si="215"/>
        <v>5</v>
      </c>
      <c r="Q421" s="15" t="str">
        <f t="shared" si="216"/>
        <v/>
      </c>
      <c r="R421" s="15" t="str">
        <f ca="1">IF(Q421="","",OFFSET('Все источники_ППГ'!B489,S421,0))</f>
        <v/>
      </c>
      <c r="S421">
        <f t="shared" si="217"/>
        <v>30</v>
      </c>
      <c r="T421" t="str">
        <f t="shared" ca="1" si="218"/>
        <v/>
      </c>
      <c r="U421" s="15" t="str">
        <f>IF(Y421="","",VLOOKUP(Y421,Роспись!$E$8:$G$2000,3,FALSE))</f>
        <v/>
      </c>
      <c r="W421" t="str">
        <f t="shared" si="219"/>
        <v/>
      </c>
      <c r="X421" t="str">
        <f t="shared" si="220"/>
        <v>внебюджетные источники</v>
      </c>
      <c r="Y421" t="str">
        <f t="shared" si="221"/>
        <v/>
      </c>
      <c r="Z421" t="str">
        <f t="shared" si="222"/>
        <v/>
      </c>
      <c r="AA421">
        <f t="shared" si="223"/>
        <v>0</v>
      </c>
      <c r="AB421">
        <f t="shared" si="224"/>
        <v>0</v>
      </c>
      <c r="AC421">
        <f t="shared" ref="AC421:AD421" si="227">AB421</f>
        <v>0</v>
      </c>
      <c r="AD421">
        <f t="shared" si="227"/>
        <v>0</v>
      </c>
      <c r="AF421">
        <f t="shared" si="226"/>
        <v>0</v>
      </c>
    </row>
    <row r="422" spans="1:32" ht="16.5" customHeight="1" thickBot="1" x14ac:dyDescent="0.3">
      <c r="A422" s="167" t="s">
        <v>298</v>
      </c>
      <c r="B422" s="176" t="s">
        <v>712</v>
      </c>
      <c r="C422" s="33"/>
      <c r="E422" s="176" t="s">
        <v>315</v>
      </c>
      <c r="F422" s="32" t="s">
        <v>40</v>
      </c>
      <c r="G422" s="32" t="s">
        <v>40</v>
      </c>
      <c r="H422" s="32" t="s">
        <v>40</v>
      </c>
      <c r="I422" s="32" t="s">
        <v>40</v>
      </c>
      <c r="K422" s="43" t="s">
        <v>1</v>
      </c>
      <c r="M422" s="32"/>
      <c r="N422" s="32"/>
      <c r="O422" s="32"/>
      <c r="P422" s="46">
        <f t="shared" si="215"/>
        <v>1</v>
      </c>
      <c r="Q422" s="15" t="str">
        <f t="shared" si="216"/>
        <v>Реконструкция главного канализационного коллектора в г. Чебоксары</v>
      </c>
      <c r="R422" s="15" t="str">
        <f ca="1">IF(Q422="","",OFFSET('Все источники_ППГ'!B490,S422,0))</f>
        <v>Реконструкция главного канализационного коллектора в г. Чебоксары</v>
      </c>
      <c r="S422">
        <f t="shared" si="217"/>
        <v>31</v>
      </c>
      <c r="T422" t="str">
        <f t="shared" ca="1" si="218"/>
        <v/>
      </c>
      <c r="U422" s="15" t="str">
        <f>IF(Y422="","",VLOOKUP(Y422,Роспись!$E$8:$G$2000,3,FALSE))</f>
        <v/>
      </c>
      <c r="W422">
        <f t="shared" si="219"/>
        <v>0</v>
      </c>
      <c r="X422" t="str">
        <f t="shared" si="220"/>
        <v>всего</v>
      </c>
      <c r="Y422" t="str">
        <f t="shared" si="221"/>
        <v/>
      </c>
      <c r="Z422" t="str">
        <f t="shared" si="222"/>
        <v/>
      </c>
      <c r="AA422">
        <f t="shared" si="223"/>
        <v>0</v>
      </c>
      <c r="AB422">
        <f t="shared" si="224"/>
        <v>0</v>
      </c>
      <c r="AC422">
        <f t="shared" ref="AC422:AD422" si="228">AB422</f>
        <v>0</v>
      </c>
      <c r="AD422">
        <f t="shared" si="228"/>
        <v>0</v>
      </c>
      <c r="AF422">
        <f t="shared" si="226"/>
        <v>0</v>
      </c>
    </row>
    <row r="423" spans="1:32" ht="16.5" customHeight="1" thickBot="1" x14ac:dyDescent="0.3">
      <c r="A423" s="168"/>
      <c r="B423" s="177"/>
      <c r="C423" s="33"/>
      <c r="E423" s="177"/>
      <c r="F423" s="32" t="s">
        <v>40</v>
      </c>
      <c r="G423" s="32" t="s">
        <v>40</v>
      </c>
      <c r="H423" s="32" t="s">
        <v>40</v>
      </c>
      <c r="I423" s="32" t="s">
        <v>40</v>
      </c>
      <c r="K423" s="44" t="s">
        <v>2</v>
      </c>
      <c r="M423" s="32"/>
      <c r="N423" s="32"/>
      <c r="O423" s="32"/>
      <c r="P423" s="46">
        <f t="shared" si="215"/>
        <v>2</v>
      </c>
      <c r="Q423" s="15" t="str">
        <f t="shared" si="216"/>
        <v/>
      </c>
      <c r="R423" s="15" t="str">
        <f ca="1">IF(Q423="","",OFFSET('Все источники_ППГ'!B491,S423,0))</f>
        <v/>
      </c>
      <c r="S423">
        <f t="shared" si="217"/>
        <v>31</v>
      </c>
      <c r="T423" t="str">
        <f t="shared" ca="1" si="218"/>
        <v/>
      </c>
      <c r="U423" s="15" t="str">
        <f>IF(Y423="","",VLOOKUP(Y423,Роспись!$E$8:$G$2000,3,FALSE))</f>
        <v/>
      </c>
      <c r="W423">
        <f t="shared" si="219"/>
        <v>2</v>
      </c>
      <c r="X423" t="str">
        <f t="shared" si="220"/>
        <v>федеральный бюджет</v>
      </c>
      <c r="Y423" t="str">
        <f t="shared" si="221"/>
        <v/>
      </c>
      <c r="Z423" t="str">
        <f t="shared" si="222"/>
        <v/>
      </c>
      <c r="AA423">
        <f t="shared" si="223"/>
        <v>0</v>
      </c>
      <c r="AB423">
        <f t="shared" si="224"/>
        <v>0</v>
      </c>
      <c r="AC423">
        <f t="shared" ref="AC423:AD423" si="229">AB423</f>
        <v>0</v>
      </c>
      <c r="AD423">
        <f t="shared" si="229"/>
        <v>0</v>
      </c>
      <c r="AF423">
        <f t="shared" si="226"/>
        <v>0</v>
      </c>
    </row>
    <row r="424" spans="1:32" ht="16.5" customHeight="1" thickBot="1" x14ac:dyDescent="0.3">
      <c r="A424" s="168"/>
      <c r="B424" s="177"/>
      <c r="C424" s="33"/>
      <c r="E424" s="177"/>
      <c r="F424" s="32">
        <v>832</v>
      </c>
      <c r="G424" s="32">
        <v>502</v>
      </c>
      <c r="H424" s="32" t="s">
        <v>40</v>
      </c>
      <c r="I424" s="32">
        <v>522</v>
      </c>
      <c r="K424" s="44" t="s">
        <v>307</v>
      </c>
      <c r="M424" s="32"/>
      <c r="N424" s="32"/>
      <c r="O424" s="32"/>
      <c r="P424" s="46">
        <f t="shared" si="215"/>
        <v>3</v>
      </c>
      <c r="Q424" s="15" t="str">
        <f t="shared" si="216"/>
        <v/>
      </c>
      <c r="R424" s="15" t="str">
        <f ca="1">IF(Q424="","",OFFSET('Все источники_ППГ'!B492,S424,0))</f>
        <v/>
      </c>
      <c r="S424">
        <f t="shared" si="217"/>
        <v>31</v>
      </c>
      <c r="T424" t="str">
        <f t="shared" ca="1" si="218"/>
        <v/>
      </c>
      <c r="U424" s="15" t="str">
        <f>IF(Y424="","",VLOOKUP(Y424,Роспись!$E$8:$G$2000,3,FALSE))</f>
        <v/>
      </c>
      <c r="W424">
        <f t="shared" si="219"/>
        <v>1</v>
      </c>
      <c r="X424" t="str">
        <f t="shared" si="220"/>
        <v>республиканский бюджет Чувашской Республики</v>
      </c>
      <c r="Y424" t="str">
        <f t="shared" si="221"/>
        <v/>
      </c>
      <c r="Z424" t="str">
        <f t="shared" si="222"/>
        <v/>
      </c>
      <c r="AA424">
        <f t="shared" si="223"/>
        <v>0</v>
      </c>
      <c r="AB424">
        <f t="shared" si="224"/>
        <v>0</v>
      </c>
      <c r="AC424">
        <f t="shared" ref="AC424:AD424" si="230">AB424</f>
        <v>0</v>
      </c>
      <c r="AD424">
        <f t="shared" si="230"/>
        <v>0</v>
      </c>
      <c r="AF424">
        <f t="shared" si="226"/>
        <v>0</v>
      </c>
    </row>
    <row r="425" spans="1:32" ht="16.5" customHeight="1" thickBot="1" x14ac:dyDescent="0.3">
      <c r="A425" s="168"/>
      <c r="B425" s="177"/>
      <c r="C425" s="33"/>
      <c r="E425" s="177"/>
      <c r="F425" s="32" t="s">
        <v>40</v>
      </c>
      <c r="G425" s="32" t="s">
        <v>40</v>
      </c>
      <c r="H425" s="32" t="s">
        <v>40</v>
      </c>
      <c r="I425" s="32" t="s">
        <v>40</v>
      </c>
      <c r="K425" s="44" t="s">
        <v>3</v>
      </c>
      <c r="M425" s="32"/>
      <c r="N425" s="32"/>
      <c r="O425" s="32"/>
      <c r="P425" s="46">
        <f t="shared" si="215"/>
        <v>4</v>
      </c>
      <c r="Q425" s="15" t="str">
        <f t="shared" si="216"/>
        <v/>
      </c>
      <c r="R425" s="15" t="str">
        <f ca="1">IF(Q425="","",OFFSET('Все источники_ППГ'!B493,S425,0))</f>
        <v/>
      </c>
      <c r="S425">
        <f t="shared" si="217"/>
        <v>31</v>
      </c>
      <c r="T425" t="str">
        <f t="shared" ca="1" si="218"/>
        <v/>
      </c>
      <c r="U425" s="15" t="str">
        <f>IF(Y425="","",VLOOKUP(Y425,Роспись!$E$8:$G$2000,3,FALSE))</f>
        <v/>
      </c>
      <c r="W425" t="str">
        <f t="shared" si="219"/>
        <v/>
      </c>
      <c r="X425" t="str">
        <f t="shared" si="220"/>
        <v>местные бюджеты</v>
      </c>
      <c r="Y425" t="str">
        <f t="shared" si="221"/>
        <v/>
      </c>
      <c r="Z425" t="str">
        <f t="shared" si="222"/>
        <v/>
      </c>
      <c r="AA425">
        <f t="shared" si="223"/>
        <v>0</v>
      </c>
      <c r="AB425">
        <f t="shared" si="224"/>
        <v>0</v>
      </c>
      <c r="AC425">
        <f t="shared" ref="AC425:AD425" si="231">AB425</f>
        <v>0</v>
      </c>
      <c r="AD425">
        <f t="shared" si="231"/>
        <v>0</v>
      </c>
      <c r="AF425">
        <f t="shared" si="226"/>
        <v>0</v>
      </c>
    </row>
    <row r="426" spans="1:32" ht="16.5" customHeight="1" thickBot="1" x14ac:dyDescent="0.3">
      <c r="A426" s="169"/>
      <c r="B426" s="178"/>
      <c r="C426" s="33"/>
      <c r="E426" s="178"/>
      <c r="F426" s="32" t="s">
        <v>40</v>
      </c>
      <c r="G426" s="32" t="s">
        <v>40</v>
      </c>
      <c r="H426" s="32" t="s">
        <v>40</v>
      </c>
      <c r="I426" s="32" t="s">
        <v>40</v>
      </c>
      <c r="K426" s="44" t="s">
        <v>6</v>
      </c>
      <c r="M426" s="32"/>
      <c r="N426" s="32"/>
      <c r="O426" s="32"/>
      <c r="P426" s="46">
        <f t="shared" si="215"/>
        <v>5</v>
      </c>
      <c r="Q426" s="15" t="str">
        <f t="shared" si="216"/>
        <v/>
      </c>
      <c r="R426" s="15" t="str">
        <f ca="1">IF(Q426="","",OFFSET('Все источники_ППГ'!B494,S426,0))</f>
        <v/>
      </c>
      <c r="S426">
        <f t="shared" si="217"/>
        <v>31</v>
      </c>
      <c r="T426" t="str">
        <f t="shared" ca="1" si="218"/>
        <v/>
      </c>
      <c r="U426" s="15" t="str">
        <f>IF(Y426="","",VLOOKUP(Y426,Роспись!$E$8:$G$2000,3,FALSE))</f>
        <v/>
      </c>
      <c r="W426" t="str">
        <f t="shared" si="219"/>
        <v/>
      </c>
      <c r="X426" t="str">
        <f t="shared" si="220"/>
        <v>внебюджетные источники</v>
      </c>
      <c r="Y426" t="str">
        <f t="shared" si="221"/>
        <v/>
      </c>
      <c r="Z426" t="str">
        <f t="shared" si="222"/>
        <v/>
      </c>
      <c r="AA426">
        <f t="shared" si="223"/>
        <v>0</v>
      </c>
      <c r="AB426">
        <f t="shared" si="224"/>
        <v>0</v>
      </c>
      <c r="AC426">
        <f t="shared" ref="AC426:AD426" si="232">AB426</f>
        <v>0</v>
      </c>
      <c r="AD426">
        <f t="shared" si="232"/>
        <v>0</v>
      </c>
      <c r="AF426">
        <f t="shared" si="226"/>
        <v>0</v>
      </c>
    </row>
    <row r="427" spans="1:32" ht="16.5" customHeight="1" thickBot="1" x14ac:dyDescent="0.3">
      <c r="A427" s="167" t="s">
        <v>300</v>
      </c>
      <c r="B427" s="176" t="s">
        <v>895</v>
      </c>
      <c r="C427" s="33"/>
      <c r="E427" s="176" t="s">
        <v>315</v>
      </c>
      <c r="F427" s="32" t="s">
        <v>40</v>
      </c>
      <c r="G427" s="32" t="s">
        <v>40</v>
      </c>
      <c r="H427" s="32" t="s">
        <v>40</v>
      </c>
      <c r="I427" s="32" t="s">
        <v>40</v>
      </c>
      <c r="K427" s="43" t="s">
        <v>1</v>
      </c>
      <c r="M427" s="32"/>
      <c r="N427" s="32"/>
      <c r="O427" s="32"/>
      <c r="P427" s="46">
        <f t="shared" si="215"/>
        <v>1</v>
      </c>
      <c r="Q427" s="15" t="str">
        <f t="shared" si="216"/>
        <v>Реконструкция Новозагородного коллектора г. Чебоксары</v>
      </c>
      <c r="R427" s="15" t="str">
        <f ca="1">IF(Q427="","",OFFSET('Все источники_ППГ'!B495,S427,0))</f>
        <v>Реконструкция Новозагородного коллектора г. Чебоксары</v>
      </c>
      <c r="S427">
        <f t="shared" si="217"/>
        <v>32</v>
      </c>
      <c r="T427">
        <f t="shared" ca="1" si="218"/>
        <v>1</v>
      </c>
      <c r="U427" s="15" t="str">
        <f>IF(Y427="","",VLOOKUP(Y427,Роспись!$E$8:$G$2000,3,FALSE))</f>
        <v/>
      </c>
      <c r="W427">
        <f t="shared" si="219"/>
        <v>0</v>
      </c>
      <c r="X427" t="str">
        <f t="shared" si="220"/>
        <v>всего</v>
      </c>
      <c r="Y427" t="str">
        <f t="shared" si="221"/>
        <v/>
      </c>
      <c r="Z427" t="str">
        <f t="shared" si="222"/>
        <v/>
      </c>
      <c r="AA427">
        <f t="shared" si="223"/>
        <v>0</v>
      </c>
      <c r="AB427">
        <f t="shared" si="224"/>
        <v>0</v>
      </c>
      <c r="AC427">
        <f t="shared" ref="AC427:AD427" si="233">AB427</f>
        <v>0</v>
      </c>
      <c r="AD427">
        <f t="shared" si="233"/>
        <v>0</v>
      </c>
      <c r="AF427">
        <f t="shared" si="226"/>
        <v>0</v>
      </c>
    </row>
    <row r="428" spans="1:32" ht="16.5" customHeight="1" thickBot="1" x14ac:dyDescent="0.3">
      <c r="A428" s="168"/>
      <c r="B428" s="177"/>
      <c r="C428" s="33"/>
      <c r="E428" s="177"/>
      <c r="F428" s="32" t="s">
        <v>40</v>
      </c>
      <c r="G428" s="32" t="s">
        <v>40</v>
      </c>
      <c r="H428" s="32" t="s">
        <v>40</v>
      </c>
      <c r="I428" s="32" t="s">
        <v>40</v>
      </c>
      <c r="K428" s="44" t="s">
        <v>2</v>
      </c>
      <c r="M428" s="32"/>
      <c r="N428" s="32"/>
      <c r="O428" s="32"/>
      <c r="P428" s="46">
        <f t="shared" si="215"/>
        <v>2</v>
      </c>
      <c r="Q428" s="15" t="str">
        <f t="shared" si="216"/>
        <v/>
      </c>
      <c r="R428" s="15" t="str">
        <f ca="1">IF(Q428="","",OFFSET('Все источники_ППГ'!B496,S428,0))</f>
        <v/>
      </c>
      <c r="S428">
        <f t="shared" si="217"/>
        <v>32</v>
      </c>
      <c r="T428" t="str">
        <f t="shared" ca="1" si="218"/>
        <v/>
      </c>
      <c r="U428" s="15" t="str">
        <f>IF(Y428="","",VLOOKUP(Y428,Роспись!$E$8:$G$2000,3,FALSE))</f>
        <v/>
      </c>
      <c r="W428">
        <f t="shared" si="219"/>
        <v>2</v>
      </c>
      <c r="X428" t="str">
        <f t="shared" si="220"/>
        <v>федеральный бюджет</v>
      </c>
      <c r="Y428" t="str">
        <f t="shared" si="221"/>
        <v/>
      </c>
      <c r="Z428" t="str">
        <f t="shared" si="222"/>
        <v/>
      </c>
      <c r="AA428">
        <f t="shared" si="223"/>
        <v>0</v>
      </c>
      <c r="AB428">
        <f t="shared" si="224"/>
        <v>0</v>
      </c>
      <c r="AC428">
        <f t="shared" ref="AC428:AD428" si="234">AB428</f>
        <v>0</v>
      </c>
      <c r="AD428">
        <f t="shared" si="234"/>
        <v>0</v>
      </c>
      <c r="AF428">
        <f t="shared" si="226"/>
        <v>0</v>
      </c>
    </row>
    <row r="429" spans="1:32" ht="16.5" customHeight="1" thickBot="1" x14ac:dyDescent="0.3">
      <c r="A429" s="168"/>
      <c r="B429" s="177"/>
      <c r="C429" s="33"/>
      <c r="E429" s="177"/>
      <c r="F429" s="32">
        <v>832</v>
      </c>
      <c r="G429" s="32">
        <v>502</v>
      </c>
      <c r="H429" s="32" t="s">
        <v>40</v>
      </c>
      <c r="I429" s="32">
        <v>522</v>
      </c>
      <c r="K429" s="44" t="s">
        <v>307</v>
      </c>
      <c r="M429" s="32"/>
      <c r="N429" s="32"/>
      <c r="O429" s="32"/>
      <c r="P429" s="46">
        <f t="shared" si="215"/>
        <v>3</v>
      </c>
      <c r="Q429" s="15" t="str">
        <f t="shared" si="216"/>
        <v/>
      </c>
      <c r="R429" s="15" t="str">
        <f ca="1">IF(Q429="","",OFFSET('Все источники_ППГ'!B497,S429,0))</f>
        <v/>
      </c>
      <c r="S429">
        <f t="shared" si="217"/>
        <v>32</v>
      </c>
      <c r="T429" t="str">
        <f t="shared" ca="1" si="218"/>
        <v/>
      </c>
      <c r="U429" s="15" t="str">
        <f>IF(Y429="","",VLOOKUP(Y429,Роспись!$E$8:$G$2000,3,FALSE))</f>
        <v/>
      </c>
      <c r="W429">
        <f t="shared" si="219"/>
        <v>1</v>
      </c>
      <c r="X429" t="str">
        <f t="shared" si="220"/>
        <v>республиканский бюджет Чувашской Республики</v>
      </c>
      <c r="Y429" t="str">
        <f t="shared" si="221"/>
        <v/>
      </c>
      <c r="Z429" t="str">
        <f t="shared" si="222"/>
        <v/>
      </c>
      <c r="AA429">
        <f t="shared" si="223"/>
        <v>0</v>
      </c>
      <c r="AB429">
        <f t="shared" si="224"/>
        <v>0</v>
      </c>
      <c r="AC429">
        <f t="shared" ref="AC429:AD429" si="235">AB429</f>
        <v>0</v>
      </c>
      <c r="AD429">
        <f t="shared" si="235"/>
        <v>0</v>
      </c>
      <c r="AF429">
        <f t="shared" si="226"/>
        <v>0</v>
      </c>
    </row>
    <row r="430" spans="1:32" ht="16.5" customHeight="1" thickBot="1" x14ac:dyDescent="0.3">
      <c r="A430" s="168"/>
      <c r="B430" s="177"/>
      <c r="C430" s="33"/>
      <c r="E430" s="177"/>
      <c r="F430" s="32" t="s">
        <v>40</v>
      </c>
      <c r="G430" s="32" t="s">
        <v>40</v>
      </c>
      <c r="H430" s="32" t="s">
        <v>40</v>
      </c>
      <c r="I430" s="32" t="s">
        <v>40</v>
      </c>
      <c r="K430" s="44" t="s">
        <v>3</v>
      </c>
      <c r="M430" s="32"/>
      <c r="N430" s="32"/>
      <c r="O430" s="32"/>
      <c r="P430" s="46">
        <f t="shared" si="215"/>
        <v>4</v>
      </c>
      <c r="Q430" s="15" t="str">
        <f t="shared" si="216"/>
        <v/>
      </c>
      <c r="R430" s="15" t="str">
        <f ca="1">IF(Q430="","",OFFSET('Все источники_ППГ'!B498,S430,0))</f>
        <v/>
      </c>
      <c r="S430">
        <f t="shared" si="217"/>
        <v>32</v>
      </c>
      <c r="T430" t="str">
        <f t="shared" ca="1" si="218"/>
        <v/>
      </c>
      <c r="U430" s="15" t="str">
        <f>IF(Y430="","",VLOOKUP(Y430,Роспись!$E$8:$G$2000,3,FALSE))</f>
        <v/>
      </c>
      <c r="W430" t="str">
        <f t="shared" si="219"/>
        <v/>
      </c>
      <c r="X430" t="str">
        <f t="shared" si="220"/>
        <v>местные бюджеты</v>
      </c>
      <c r="Y430" t="str">
        <f t="shared" si="221"/>
        <v/>
      </c>
      <c r="Z430" t="str">
        <f t="shared" si="222"/>
        <v/>
      </c>
      <c r="AA430">
        <f t="shared" si="223"/>
        <v>0</v>
      </c>
      <c r="AB430">
        <f t="shared" si="224"/>
        <v>0</v>
      </c>
      <c r="AC430">
        <f t="shared" ref="AC430:AD430" si="236">AB430</f>
        <v>0</v>
      </c>
      <c r="AD430">
        <f t="shared" si="236"/>
        <v>0</v>
      </c>
      <c r="AF430">
        <f t="shared" si="226"/>
        <v>0</v>
      </c>
    </row>
    <row r="431" spans="1:32" ht="16.5" customHeight="1" thickBot="1" x14ac:dyDescent="0.3">
      <c r="A431" s="169"/>
      <c r="B431" s="178"/>
      <c r="C431" s="33"/>
      <c r="E431" s="178"/>
      <c r="F431" s="32" t="s">
        <v>40</v>
      </c>
      <c r="G431" s="32" t="s">
        <v>40</v>
      </c>
      <c r="H431" s="32" t="s">
        <v>40</v>
      </c>
      <c r="I431" s="32" t="s">
        <v>40</v>
      </c>
      <c r="K431" s="44" t="s">
        <v>6</v>
      </c>
      <c r="M431" s="32"/>
      <c r="N431" s="32"/>
      <c r="O431" s="32"/>
      <c r="P431" s="46">
        <f t="shared" si="215"/>
        <v>5</v>
      </c>
      <c r="Q431" s="15" t="str">
        <f t="shared" si="216"/>
        <v/>
      </c>
      <c r="R431" s="15" t="str">
        <f ca="1">IF(Q431="","",OFFSET('Все источники_ППГ'!B499,S431,0))</f>
        <v/>
      </c>
      <c r="S431">
        <f t="shared" si="217"/>
        <v>32</v>
      </c>
      <c r="T431" t="str">
        <f t="shared" ca="1" si="218"/>
        <v/>
      </c>
      <c r="U431" s="15" t="str">
        <f>IF(Y431="","",VLOOKUP(Y431,Роспись!$E$8:$G$2000,3,FALSE))</f>
        <v/>
      </c>
      <c r="W431" t="str">
        <f t="shared" si="219"/>
        <v/>
      </c>
      <c r="X431" t="str">
        <f t="shared" si="220"/>
        <v>внебюджетные источники</v>
      </c>
      <c r="Y431" t="str">
        <f t="shared" si="221"/>
        <v/>
      </c>
      <c r="Z431" t="str">
        <f t="shared" si="222"/>
        <v/>
      </c>
      <c r="AA431">
        <f t="shared" si="223"/>
        <v>0</v>
      </c>
      <c r="AB431">
        <f t="shared" si="224"/>
        <v>0</v>
      </c>
      <c r="AC431">
        <f t="shared" ref="AC431:AD431" si="237">AB431</f>
        <v>0</v>
      </c>
      <c r="AD431">
        <f t="shared" si="237"/>
        <v>0</v>
      </c>
      <c r="AF431">
        <f t="shared" si="226"/>
        <v>0</v>
      </c>
    </row>
    <row r="432" spans="1:32" ht="16.5" customHeight="1" thickBot="1" x14ac:dyDescent="0.3">
      <c r="A432" s="167" t="s">
        <v>302</v>
      </c>
      <c r="B432" s="176" t="s">
        <v>713</v>
      </c>
      <c r="C432" s="33"/>
      <c r="E432" s="176" t="s">
        <v>315</v>
      </c>
      <c r="F432" s="32" t="s">
        <v>40</v>
      </c>
      <c r="G432" s="32" t="s">
        <v>40</v>
      </c>
      <c r="H432" s="32" t="s">
        <v>40</v>
      </c>
      <c r="I432" s="32" t="s">
        <v>40</v>
      </c>
      <c r="K432" s="43" t="s">
        <v>1</v>
      </c>
      <c r="M432" s="32"/>
      <c r="N432" s="32"/>
      <c r="O432" s="32"/>
      <c r="P432" s="46">
        <f t="shared" si="215"/>
        <v>1</v>
      </c>
      <c r="Q432" s="15" t="str">
        <f t="shared" si="216"/>
        <v>Реконструкция коллектора хозяйственно-бытовой канализации в пгт Вурнары Вурнарского района</v>
      </c>
      <c r="R432" s="15" t="str">
        <f ca="1">IF(Q432="","",OFFSET('Все источники_ППГ'!B500,S432,0))</f>
        <v>Реконструкция коллектора хозяйственно-бытовой канализации в пгт Вурнары Вурнарского района</v>
      </c>
      <c r="S432">
        <f t="shared" si="217"/>
        <v>33</v>
      </c>
      <c r="T432" t="str">
        <f t="shared" ca="1" si="218"/>
        <v/>
      </c>
      <c r="U432" s="15" t="str">
        <f>IF(Y432="","",VLOOKUP(Y432,Роспись!$E$8:$G$2000,3,FALSE))</f>
        <v/>
      </c>
      <c r="W432">
        <f t="shared" si="219"/>
        <v>0</v>
      </c>
      <c r="X432" t="str">
        <f t="shared" si="220"/>
        <v>всего</v>
      </c>
      <c r="Y432" t="str">
        <f t="shared" si="221"/>
        <v/>
      </c>
      <c r="Z432" t="str">
        <f t="shared" si="222"/>
        <v/>
      </c>
      <c r="AA432">
        <f t="shared" si="223"/>
        <v>0</v>
      </c>
      <c r="AB432">
        <f t="shared" si="224"/>
        <v>0</v>
      </c>
      <c r="AC432">
        <f t="shared" ref="AC432:AD432" si="238">AB432</f>
        <v>0</v>
      </c>
      <c r="AD432">
        <f t="shared" si="238"/>
        <v>0</v>
      </c>
      <c r="AF432">
        <f t="shared" si="226"/>
        <v>0</v>
      </c>
    </row>
    <row r="433" spans="1:32" ht="16.5" customHeight="1" thickBot="1" x14ac:dyDescent="0.3">
      <c r="A433" s="168"/>
      <c r="B433" s="177"/>
      <c r="C433" s="33"/>
      <c r="E433" s="177"/>
      <c r="F433" s="32" t="s">
        <v>40</v>
      </c>
      <c r="G433" s="32" t="s">
        <v>40</v>
      </c>
      <c r="H433" s="32" t="s">
        <v>40</v>
      </c>
      <c r="I433" s="32" t="s">
        <v>40</v>
      </c>
      <c r="K433" s="44" t="s">
        <v>2</v>
      </c>
      <c r="M433" s="32"/>
      <c r="N433" s="32"/>
      <c r="O433" s="32"/>
      <c r="P433" s="46">
        <f t="shared" si="215"/>
        <v>2</v>
      </c>
      <c r="Q433" s="15" t="str">
        <f t="shared" si="216"/>
        <v/>
      </c>
      <c r="R433" s="15" t="str">
        <f ca="1">IF(Q433="","",OFFSET('Все источники_ППГ'!B501,S433,0))</f>
        <v/>
      </c>
      <c r="S433">
        <f t="shared" si="217"/>
        <v>33</v>
      </c>
      <c r="T433" t="str">
        <f t="shared" ca="1" si="218"/>
        <v/>
      </c>
      <c r="U433" s="15" t="str">
        <f>IF(Y433="","",VLOOKUP(Y433,Роспись!$E$8:$G$2000,3,FALSE))</f>
        <v/>
      </c>
      <c r="W433">
        <f t="shared" si="219"/>
        <v>2</v>
      </c>
      <c r="X433" t="str">
        <f t="shared" si="220"/>
        <v>федеральный бюджет</v>
      </c>
      <c r="Y433" t="str">
        <f t="shared" si="221"/>
        <v/>
      </c>
      <c r="Z433" t="str">
        <f t="shared" si="222"/>
        <v/>
      </c>
      <c r="AA433">
        <f t="shared" si="223"/>
        <v>0</v>
      </c>
      <c r="AB433">
        <f t="shared" si="224"/>
        <v>0</v>
      </c>
      <c r="AC433">
        <f t="shared" ref="AC433:AD433" si="239">AB433</f>
        <v>0</v>
      </c>
      <c r="AD433">
        <f t="shared" si="239"/>
        <v>0</v>
      </c>
      <c r="AF433">
        <f t="shared" si="226"/>
        <v>0</v>
      </c>
    </row>
    <row r="434" spans="1:32" ht="16.5" customHeight="1" thickBot="1" x14ac:dyDescent="0.3">
      <c r="A434" s="168"/>
      <c r="B434" s="177"/>
      <c r="C434" s="33"/>
      <c r="E434" s="177"/>
      <c r="F434" s="32">
        <v>832</v>
      </c>
      <c r="G434" s="32">
        <v>502</v>
      </c>
      <c r="H434" s="32" t="s">
        <v>40</v>
      </c>
      <c r="I434" s="32">
        <v>522</v>
      </c>
      <c r="K434" s="44" t="s">
        <v>307</v>
      </c>
      <c r="M434" s="32"/>
      <c r="N434" s="32"/>
      <c r="O434" s="32"/>
      <c r="P434" s="46">
        <f t="shared" si="215"/>
        <v>3</v>
      </c>
      <c r="Q434" s="15" t="str">
        <f t="shared" si="216"/>
        <v/>
      </c>
      <c r="R434" s="15" t="str">
        <f ca="1">IF(Q434="","",OFFSET('Все источники_ППГ'!B502,S434,0))</f>
        <v/>
      </c>
      <c r="S434">
        <f t="shared" si="217"/>
        <v>33</v>
      </c>
      <c r="T434" t="str">
        <f t="shared" ca="1" si="218"/>
        <v/>
      </c>
      <c r="U434" s="15" t="str">
        <f>IF(Y434="","",VLOOKUP(Y434,Роспись!$E$8:$G$2000,3,FALSE))</f>
        <v/>
      </c>
      <c r="W434">
        <f t="shared" si="219"/>
        <v>1</v>
      </c>
      <c r="X434" t="str">
        <f t="shared" si="220"/>
        <v>республиканский бюджет Чувашской Республики</v>
      </c>
      <c r="Y434" t="str">
        <f t="shared" si="221"/>
        <v/>
      </c>
      <c r="Z434" t="str">
        <f t="shared" si="222"/>
        <v/>
      </c>
      <c r="AA434">
        <f t="shared" si="223"/>
        <v>0</v>
      </c>
      <c r="AB434">
        <f t="shared" si="224"/>
        <v>0</v>
      </c>
      <c r="AC434">
        <f t="shared" ref="AC434:AD434" si="240">AB434</f>
        <v>0</v>
      </c>
      <c r="AD434">
        <f t="shared" si="240"/>
        <v>0</v>
      </c>
      <c r="AF434">
        <f t="shared" si="226"/>
        <v>0</v>
      </c>
    </row>
    <row r="435" spans="1:32" ht="16.5" customHeight="1" thickBot="1" x14ac:dyDescent="0.3">
      <c r="A435" s="168"/>
      <c r="B435" s="177"/>
      <c r="C435" s="33"/>
      <c r="E435" s="177"/>
      <c r="F435" s="32" t="s">
        <v>40</v>
      </c>
      <c r="G435" s="32" t="s">
        <v>40</v>
      </c>
      <c r="H435" s="32" t="s">
        <v>40</v>
      </c>
      <c r="I435" s="32" t="s">
        <v>40</v>
      </c>
      <c r="K435" s="44" t="s">
        <v>3</v>
      </c>
      <c r="M435" s="32"/>
      <c r="N435" s="32"/>
      <c r="O435" s="32"/>
      <c r="P435" s="46">
        <f t="shared" si="215"/>
        <v>4</v>
      </c>
      <c r="Q435" s="15" t="str">
        <f t="shared" si="216"/>
        <v/>
      </c>
      <c r="R435" s="15" t="str">
        <f ca="1">IF(Q435="","",OFFSET('Все источники_ППГ'!B503,S435,0))</f>
        <v/>
      </c>
      <c r="S435">
        <f t="shared" si="217"/>
        <v>33</v>
      </c>
      <c r="T435" t="str">
        <f t="shared" ca="1" si="218"/>
        <v/>
      </c>
      <c r="U435" s="15" t="str">
        <f>IF(Y435="","",VLOOKUP(Y435,Роспись!$E$8:$G$2000,3,FALSE))</f>
        <v/>
      </c>
      <c r="W435" t="str">
        <f t="shared" si="219"/>
        <v/>
      </c>
      <c r="X435" t="str">
        <f t="shared" si="220"/>
        <v>местные бюджеты</v>
      </c>
      <c r="Y435" t="str">
        <f t="shared" si="221"/>
        <v/>
      </c>
      <c r="Z435" t="str">
        <f t="shared" si="222"/>
        <v/>
      </c>
      <c r="AA435">
        <f t="shared" si="223"/>
        <v>0</v>
      </c>
      <c r="AB435">
        <f t="shared" si="224"/>
        <v>0</v>
      </c>
      <c r="AC435">
        <f t="shared" ref="AC435:AD435" si="241">AB435</f>
        <v>0</v>
      </c>
      <c r="AD435">
        <f t="shared" si="241"/>
        <v>0</v>
      </c>
      <c r="AF435">
        <f t="shared" si="226"/>
        <v>0</v>
      </c>
    </row>
    <row r="436" spans="1:32" ht="16.5" customHeight="1" thickBot="1" x14ac:dyDescent="0.3">
      <c r="A436" s="169"/>
      <c r="B436" s="178"/>
      <c r="C436" s="33"/>
      <c r="E436" s="178"/>
      <c r="F436" s="32" t="s">
        <v>40</v>
      </c>
      <c r="G436" s="32" t="s">
        <v>40</v>
      </c>
      <c r="H436" s="32" t="s">
        <v>40</v>
      </c>
      <c r="I436" s="32" t="s">
        <v>40</v>
      </c>
      <c r="K436" s="44" t="s">
        <v>6</v>
      </c>
      <c r="M436" s="32"/>
      <c r="N436" s="32"/>
      <c r="O436" s="32"/>
      <c r="P436" s="46">
        <f t="shared" si="215"/>
        <v>5</v>
      </c>
      <c r="Q436" s="15" t="str">
        <f t="shared" si="216"/>
        <v/>
      </c>
      <c r="R436" s="15" t="str">
        <f ca="1">IF(Q436="","",OFFSET('Все источники_ППГ'!B504,S436,0))</f>
        <v/>
      </c>
      <c r="S436">
        <f t="shared" si="217"/>
        <v>33</v>
      </c>
      <c r="T436" t="str">
        <f t="shared" ca="1" si="218"/>
        <v/>
      </c>
      <c r="U436" s="15" t="str">
        <f>IF(Y436="","",VLOOKUP(Y436,Роспись!$E$8:$G$2000,3,FALSE))</f>
        <v/>
      </c>
      <c r="W436" t="str">
        <f t="shared" si="219"/>
        <v/>
      </c>
      <c r="X436" t="str">
        <f t="shared" si="220"/>
        <v>внебюджетные источники</v>
      </c>
      <c r="Y436" t="str">
        <f t="shared" si="221"/>
        <v/>
      </c>
      <c r="Z436" t="str">
        <f t="shared" si="222"/>
        <v/>
      </c>
      <c r="AA436">
        <f t="shared" si="223"/>
        <v>0</v>
      </c>
      <c r="AB436">
        <f t="shared" si="224"/>
        <v>0</v>
      </c>
      <c r="AC436">
        <f t="shared" ref="AC436:AD436" si="242">AB436</f>
        <v>0</v>
      </c>
      <c r="AD436">
        <f t="shared" si="242"/>
        <v>0</v>
      </c>
      <c r="AF436">
        <f t="shared" si="226"/>
        <v>0</v>
      </c>
    </row>
    <row r="437" spans="1:32" ht="16.5" customHeight="1" thickBot="1" x14ac:dyDescent="0.3">
      <c r="A437" s="167" t="s">
        <v>304</v>
      </c>
      <c r="B437" s="176" t="s">
        <v>804</v>
      </c>
      <c r="C437" s="33"/>
      <c r="E437" s="176" t="s">
        <v>315</v>
      </c>
      <c r="F437" s="32" t="s">
        <v>40</v>
      </c>
      <c r="G437" s="32" t="s">
        <v>40</v>
      </c>
      <c r="H437" s="32" t="s">
        <v>40</v>
      </c>
      <c r="I437" s="32" t="s">
        <v>40</v>
      </c>
      <c r="K437" s="43" t="s">
        <v>1</v>
      </c>
      <c r="M437" s="32"/>
      <c r="N437" s="32">
        <v>17675.5</v>
      </c>
      <c r="O437" s="32"/>
      <c r="P437" s="46">
        <f t="shared" si="215"/>
        <v>1</v>
      </c>
      <c r="Q437" s="15" t="str">
        <f t="shared" si="216"/>
        <v>Реконструкция с элементами технологического перевооружения очистных сооружений биологической очистки сточных вод в г. Цивильск</v>
      </c>
      <c r="R437" s="15" t="str">
        <f ca="1">IF(Q437="","",OFFSET('Все источники_ППГ'!B505,S437,0))</f>
        <v>Реконструкция с элементами технологического перевооружения очистных сооружений биологической очистки сточных вод в г. Цивильск</v>
      </c>
      <c r="S437">
        <f t="shared" si="217"/>
        <v>34</v>
      </c>
      <c r="T437" t="str">
        <f t="shared" ca="1" si="218"/>
        <v/>
      </c>
      <c r="U437" s="15" t="str">
        <f>IF(Y437="","",VLOOKUP(Y437,Роспись!$E$8:$G$2000,3,FALSE))</f>
        <v/>
      </c>
      <c r="W437">
        <f t="shared" si="219"/>
        <v>0</v>
      </c>
      <c r="X437" t="str">
        <f t="shared" si="220"/>
        <v>всего</v>
      </c>
      <c r="Y437" t="str">
        <f t="shared" si="221"/>
        <v/>
      </c>
      <c r="Z437" t="str">
        <f t="shared" si="222"/>
        <v/>
      </c>
      <c r="AA437">
        <f t="shared" si="223"/>
        <v>0</v>
      </c>
      <c r="AB437">
        <f t="shared" si="224"/>
        <v>17675.5</v>
      </c>
      <c r="AC437">
        <f t="shared" ref="AC437:AD437" si="243">AB437</f>
        <v>17675.5</v>
      </c>
      <c r="AD437">
        <f t="shared" si="243"/>
        <v>17675.5</v>
      </c>
      <c r="AF437">
        <f t="shared" si="226"/>
        <v>0</v>
      </c>
    </row>
    <row r="438" spans="1:32" ht="16.5" customHeight="1" thickBot="1" x14ac:dyDescent="0.3">
      <c r="A438" s="168"/>
      <c r="B438" s="177"/>
      <c r="C438" s="33"/>
      <c r="E438" s="177"/>
      <c r="F438" s="32" t="s">
        <v>40</v>
      </c>
      <c r="G438" s="32" t="s">
        <v>40</v>
      </c>
      <c r="H438" s="32" t="s">
        <v>40</v>
      </c>
      <c r="I438" s="32" t="s">
        <v>40</v>
      </c>
      <c r="K438" s="44" t="s">
        <v>2</v>
      </c>
      <c r="M438" s="32"/>
      <c r="N438" s="32"/>
      <c r="O438" s="32"/>
      <c r="P438" s="46">
        <f t="shared" si="215"/>
        <v>2</v>
      </c>
      <c r="Q438" s="15" t="str">
        <f t="shared" si="216"/>
        <v/>
      </c>
      <c r="R438" s="15" t="str">
        <f ca="1">IF(Q438="","",OFFSET('Все источники_ППГ'!B506,S438,0))</f>
        <v/>
      </c>
      <c r="S438">
        <f t="shared" si="217"/>
        <v>34</v>
      </c>
      <c r="T438" t="str">
        <f t="shared" ca="1" si="218"/>
        <v/>
      </c>
      <c r="U438" s="15" t="str">
        <f>IF(Y438="","",VLOOKUP(Y438,Роспись!$E$8:$G$2000,3,FALSE))</f>
        <v/>
      </c>
      <c r="W438">
        <f t="shared" si="219"/>
        <v>2</v>
      </c>
      <c r="X438" t="str">
        <f t="shared" si="220"/>
        <v>федеральный бюджет</v>
      </c>
      <c r="Y438" t="str">
        <f t="shared" si="221"/>
        <v/>
      </c>
      <c r="Z438" t="str">
        <f t="shared" si="222"/>
        <v/>
      </c>
      <c r="AA438">
        <f t="shared" si="223"/>
        <v>0</v>
      </c>
      <c r="AB438">
        <f t="shared" si="224"/>
        <v>0</v>
      </c>
      <c r="AC438">
        <f t="shared" ref="AC438:AD438" si="244">AB438</f>
        <v>0</v>
      </c>
      <c r="AD438">
        <f t="shared" si="244"/>
        <v>0</v>
      </c>
      <c r="AF438">
        <f t="shared" si="226"/>
        <v>0</v>
      </c>
    </row>
    <row r="439" spans="1:32" ht="16.5" customHeight="1" thickBot="1" x14ac:dyDescent="0.3">
      <c r="A439" s="168"/>
      <c r="B439" s="177"/>
      <c r="C439" s="33"/>
      <c r="E439" s="177"/>
      <c r="F439" s="32">
        <v>832</v>
      </c>
      <c r="G439" s="32">
        <v>502</v>
      </c>
      <c r="H439" s="32" t="s">
        <v>898</v>
      </c>
      <c r="I439" s="32">
        <v>414</v>
      </c>
      <c r="K439" s="44" t="s">
        <v>307</v>
      </c>
      <c r="M439" s="32"/>
      <c r="N439" s="32">
        <v>17675.5</v>
      </c>
      <c r="O439" s="32"/>
      <c r="P439" s="46">
        <f t="shared" si="215"/>
        <v>3</v>
      </c>
      <c r="Q439" s="15" t="str">
        <f t="shared" si="216"/>
        <v/>
      </c>
      <c r="R439" s="15" t="str">
        <f ca="1">IF(Q439="","",OFFSET('Все источники_ППГ'!B507,S439,0))</f>
        <v/>
      </c>
      <c r="S439">
        <f t="shared" si="217"/>
        <v>34</v>
      </c>
      <c r="T439" t="str">
        <f t="shared" ca="1" si="218"/>
        <v/>
      </c>
      <c r="U439" s="15" t="e">
        <f>IF(Y439="","",VLOOKUP(Y439,Роспись!$E$8:$G$2000,3,FALSE))</f>
        <v>#N/A</v>
      </c>
      <c r="W439">
        <f t="shared" si="219"/>
        <v>1</v>
      </c>
      <c r="X439" t="str">
        <f t="shared" si="220"/>
        <v>республиканский бюджет Чувашской Республики</v>
      </c>
      <c r="Y439" t="str">
        <f t="shared" si="221"/>
        <v>120220610</v>
      </c>
      <c r="Z439" t="str">
        <f t="shared" si="222"/>
        <v>А120220610</v>
      </c>
      <c r="AA439">
        <f t="shared" si="223"/>
        <v>0</v>
      </c>
      <c r="AB439">
        <f t="shared" si="224"/>
        <v>17675.5</v>
      </c>
      <c r="AC439">
        <f t="shared" ref="AC439:AD439" si="245">AB439</f>
        <v>17675.5</v>
      </c>
      <c r="AD439">
        <f t="shared" si="245"/>
        <v>17675.5</v>
      </c>
      <c r="AF439">
        <f t="shared" si="226"/>
        <v>0</v>
      </c>
    </row>
    <row r="440" spans="1:32" ht="16.5" customHeight="1" thickBot="1" x14ac:dyDescent="0.3">
      <c r="A440" s="168"/>
      <c r="B440" s="177"/>
      <c r="C440" s="33"/>
      <c r="E440" s="177"/>
      <c r="F440" s="32" t="s">
        <v>40</v>
      </c>
      <c r="G440" s="32" t="s">
        <v>40</v>
      </c>
      <c r="H440" s="32" t="s">
        <v>40</v>
      </c>
      <c r="I440" s="32" t="s">
        <v>40</v>
      </c>
      <c r="K440" s="44" t="s">
        <v>3</v>
      </c>
      <c r="M440" s="32"/>
      <c r="N440" s="32"/>
      <c r="O440" s="32"/>
      <c r="P440" s="46">
        <f t="shared" si="215"/>
        <v>4</v>
      </c>
      <c r="Q440" s="15" t="str">
        <f t="shared" si="216"/>
        <v/>
      </c>
      <c r="R440" s="15" t="str">
        <f ca="1">IF(Q440="","",OFFSET('Все источники_ППГ'!B508,S440,0))</f>
        <v/>
      </c>
      <c r="S440">
        <f t="shared" si="217"/>
        <v>34</v>
      </c>
      <c r="T440" t="str">
        <f t="shared" ca="1" si="218"/>
        <v/>
      </c>
      <c r="U440" s="15" t="str">
        <f>IF(Y440="","",VLOOKUP(Y440,Роспись!$E$8:$G$2000,3,FALSE))</f>
        <v/>
      </c>
      <c r="W440" t="str">
        <f t="shared" si="219"/>
        <v/>
      </c>
      <c r="X440" t="str">
        <f t="shared" si="220"/>
        <v>местные бюджеты</v>
      </c>
      <c r="Y440" t="str">
        <f t="shared" si="221"/>
        <v/>
      </c>
      <c r="Z440" t="str">
        <f t="shared" si="222"/>
        <v/>
      </c>
      <c r="AA440">
        <f t="shared" si="223"/>
        <v>0</v>
      </c>
      <c r="AB440">
        <f t="shared" si="224"/>
        <v>0</v>
      </c>
      <c r="AC440">
        <f t="shared" ref="AC440:AD440" si="246">AB440</f>
        <v>0</v>
      </c>
      <c r="AD440">
        <f t="shared" si="246"/>
        <v>0</v>
      </c>
      <c r="AF440">
        <f t="shared" si="226"/>
        <v>0</v>
      </c>
    </row>
    <row r="441" spans="1:32" ht="16.5" customHeight="1" thickBot="1" x14ac:dyDescent="0.3">
      <c r="A441" s="169"/>
      <c r="B441" s="178"/>
      <c r="C441" s="33"/>
      <c r="E441" s="178"/>
      <c r="F441" s="32" t="s">
        <v>40</v>
      </c>
      <c r="G441" s="32" t="s">
        <v>40</v>
      </c>
      <c r="H441" s="32" t="s">
        <v>40</v>
      </c>
      <c r="I441" s="32" t="s">
        <v>40</v>
      </c>
      <c r="K441" s="44" t="s">
        <v>6</v>
      </c>
      <c r="M441" s="32"/>
      <c r="N441" s="32"/>
      <c r="O441" s="32"/>
      <c r="P441" s="46">
        <f t="shared" si="215"/>
        <v>5</v>
      </c>
      <c r="Q441" s="15" t="str">
        <f t="shared" si="216"/>
        <v/>
      </c>
      <c r="R441" s="15" t="str">
        <f ca="1">IF(Q441="","",OFFSET('Все источники_ППГ'!B509,S441,0))</f>
        <v/>
      </c>
      <c r="S441">
        <f t="shared" si="217"/>
        <v>34</v>
      </c>
      <c r="T441" t="str">
        <f t="shared" ca="1" si="218"/>
        <v/>
      </c>
      <c r="U441" s="15" t="str">
        <f>IF(Y441="","",VLOOKUP(Y441,Роспись!$E$8:$G$2000,3,FALSE))</f>
        <v/>
      </c>
      <c r="W441" t="str">
        <f t="shared" si="219"/>
        <v/>
      </c>
      <c r="X441" t="str">
        <f t="shared" si="220"/>
        <v>внебюджетные источники</v>
      </c>
      <c r="Y441" t="str">
        <f t="shared" si="221"/>
        <v/>
      </c>
      <c r="Z441" t="str">
        <f t="shared" si="222"/>
        <v/>
      </c>
      <c r="AA441">
        <f t="shared" si="223"/>
        <v>0</v>
      </c>
      <c r="AB441">
        <f t="shared" si="224"/>
        <v>0</v>
      </c>
      <c r="AC441">
        <f t="shared" ref="AC441:AD441" si="247">AB441</f>
        <v>0</v>
      </c>
      <c r="AD441">
        <f t="shared" si="247"/>
        <v>0</v>
      </c>
      <c r="AF441">
        <f t="shared" si="226"/>
        <v>0</v>
      </c>
    </row>
    <row r="442" spans="1:32" ht="16.5" customHeight="1" thickBot="1" x14ac:dyDescent="0.3">
      <c r="A442" s="167" t="s">
        <v>305</v>
      </c>
      <c r="B442" s="176" t="s">
        <v>896</v>
      </c>
      <c r="C442" s="33"/>
      <c r="E442" s="176" t="s">
        <v>315</v>
      </c>
      <c r="F442" s="32" t="s">
        <v>40</v>
      </c>
      <c r="G442" s="32" t="s">
        <v>40</v>
      </c>
      <c r="H442" s="32" t="s">
        <v>40</v>
      </c>
      <c r="I442" s="32" t="s">
        <v>40</v>
      </c>
      <c r="K442" s="43" t="s">
        <v>1</v>
      </c>
      <c r="M442" s="32"/>
      <c r="N442" s="32"/>
      <c r="O442" s="32">
        <v>14820.3</v>
      </c>
      <c r="P442" s="46">
        <f t="shared" si="215"/>
        <v>1</v>
      </c>
      <c r="Q442" s="15" t="str">
        <f t="shared" si="216"/>
        <v>Строительство очистных сооружений пгт Урмары Урмарского района Чувашской</v>
      </c>
      <c r="R442" s="15" t="str">
        <f ca="1">IF(Q442="","",OFFSET('Все источники_ППГ'!B510,S442,0))</f>
        <v>Строительство очистных сооружений пгт Урмары Урмарского района Чувашской</v>
      </c>
      <c r="S442">
        <f t="shared" si="217"/>
        <v>35</v>
      </c>
      <c r="T442">
        <f t="shared" ca="1" si="218"/>
        <v>1</v>
      </c>
      <c r="U442" s="15" t="str">
        <f>IF(Y442="","",VLOOKUP(Y442,Роспись!$E$8:$G$2000,3,FALSE))</f>
        <v/>
      </c>
      <c r="W442">
        <f t="shared" si="219"/>
        <v>0</v>
      </c>
      <c r="X442" t="str">
        <f t="shared" si="220"/>
        <v>всего</v>
      </c>
      <c r="Y442" t="str">
        <f t="shared" si="221"/>
        <v/>
      </c>
      <c r="Z442" t="str">
        <f t="shared" si="222"/>
        <v/>
      </c>
      <c r="AA442">
        <f t="shared" si="223"/>
        <v>0</v>
      </c>
      <c r="AB442">
        <f t="shared" si="224"/>
        <v>0</v>
      </c>
      <c r="AC442">
        <f t="shared" ref="AC442:AD442" si="248">AB442</f>
        <v>0</v>
      </c>
      <c r="AD442">
        <f t="shared" si="248"/>
        <v>0</v>
      </c>
      <c r="AF442">
        <f t="shared" si="226"/>
        <v>14820.3</v>
      </c>
    </row>
    <row r="443" spans="1:32" ht="16.5" customHeight="1" thickBot="1" x14ac:dyDescent="0.3">
      <c r="A443" s="168"/>
      <c r="B443" s="177"/>
      <c r="C443" s="33"/>
      <c r="E443" s="177"/>
      <c r="F443" s="32" t="s">
        <v>40</v>
      </c>
      <c r="G443" s="32" t="s">
        <v>40</v>
      </c>
      <c r="H443" s="32" t="s">
        <v>40</v>
      </c>
      <c r="I443" s="32" t="s">
        <v>40</v>
      </c>
      <c r="K443" s="44" t="s">
        <v>2</v>
      </c>
      <c r="M443" s="32"/>
      <c r="N443" s="32"/>
      <c r="O443" s="32"/>
      <c r="P443" s="46">
        <f t="shared" si="215"/>
        <v>2</v>
      </c>
      <c r="Q443" s="15" t="str">
        <f t="shared" si="216"/>
        <v/>
      </c>
      <c r="R443" s="15" t="str">
        <f ca="1">IF(Q443="","",OFFSET('Все источники_ППГ'!B511,S443,0))</f>
        <v/>
      </c>
      <c r="S443">
        <f t="shared" si="217"/>
        <v>35</v>
      </c>
      <c r="T443" t="str">
        <f t="shared" ca="1" si="218"/>
        <v/>
      </c>
      <c r="U443" s="15" t="str">
        <f>IF(Y443="","",VLOOKUP(Y443,Роспись!$E$8:$G$2000,3,FALSE))</f>
        <v/>
      </c>
      <c r="W443">
        <f t="shared" si="219"/>
        <v>2</v>
      </c>
      <c r="X443" t="str">
        <f t="shared" si="220"/>
        <v>федеральный бюджет</v>
      </c>
      <c r="Y443" t="str">
        <f t="shared" si="221"/>
        <v/>
      </c>
      <c r="Z443" t="str">
        <f t="shared" si="222"/>
        <v/>
      </c>
      <c r="AA443">
        <f t="shared" si="223"/>
        <v>0</v>
      </c>
      <c r="AB443">
        <f t="shared" si="224"/>
        <v>0</v>
      </c>
      <c r="AC443">
        <f t="shared" ref="AC443:AD443" si="249">AB443</f>
        <v>0</v>
      </c>
      <c r="AD443">
        <f t="shared" si="249"/>
        <v>0</v>
      </c>
      <c r="AF443">
        <f t="shared" si="226"/>
        <v>0</v>
      </c>
    </row>
    <row r="444" spans="1:32" ht="16.5" customHeight="1" thickBot="1" x14ac:dyDescent="0.3">
      <c r="A444" s="168"/>
      <c r="B444" s="177"/>
      <c r="C444" s="33"/>
      <c r="E444" s="177"/>
      <c r="F444" s="32">
        <v>832</v>
      </c>
      <c r="G444" s="32">
        <v>502</v>
      </c>
      <c r="H444" s="32" t="s">
        <v>899</v>
      </c>
      <c r="I444" s="32">
        <v>414</v>
      </c>
      <c r="K444" s="44" t="s">
        <v>307</v>
      </c>
      <c r="M444" s="32"/>
      <c r="N444" s="32"/>
      <c r="O444" s="32">
        <v>14820.3</v>
      </c>
      <c r="P444" s="46">
        <f t="shared" si="215"/>
        <v>3</v>
      </c>
      <c r="Q444" s="15" t="str">
        <f t="shared" si="216"/>
        <v/>
      </c>
      <c r="R444" s="15" t="str">
        <f ca="1">IF(Q444="","",OFFSET('Все источники_ППГ'!B512,S444,0))</f>
        <v/>
      </c>
      <c r="S444">
        <f t="shared" si="217"/>
        <v>35</v>
      </c>
      <c r="T444" t="str">
        <f t="shared" ca="1" si="218"/>
        <v/>
      </c>
      <c r="U444" s="15" t="str">
        <f>IF(Y444="","",VLOOKUP(Y444,Роспись!$E$8:$G$2000,3,FALSE))</f>
        <v>Создание и модернизация объектов водоотведения и очистки бытовых сточных вод</v>
      </c>
      <c r="W444">
        <f t="shared" si="219"/>
        <v>1</v>
      </c>
      <c r="X444" t="str">
        <f t="shared" si="220"/>
        <v>республиканский бюджет Чувашской Республики</v>
      </c>
      <c r="Y444" t="str">
        <f t="shared" si="221"/>
        <v>12022066И</v>
      </c>
      <c r="Z444" t="str">
        <f t="shared" si="222"/>
        <v>A12022066И</v>
      </c>
      <c r="AA444">
        <f t="shared" si="223"/>
        <v>0</v>
      </c>
      <c r="AB444">
        <f t="shared" si="224"/>
        <v>0</v>
      </c>
      <c r="AC444">
        <f t="shared" ref="AC444:AD444" si="250">AB444</f>
        <v>0</v>
      </c>
      <c r="AD444">
        <f t="shared" si="250"/>
        <v>0</v>
      </c>
      <c r="AF444">
        <f t="shared" si="226"/>
        <v>14820.3</v>
      </c>
    </row>
    <row r="445" spans="1:32" ht="16.5" customHeight="1" thickBot="1" x14ac:dyDescent="0.3">
      <c r="A445" s="168"/>
      <c r="B445" s="177"/>
      <c r="C445" s="33"/>
      <c r="E445" s="177"/>
      <c r="F445" s="32" t="s">
        <v>40</v>
      </c>
      <c r="G445" s="32" t="s">
        <v>40</v>
      </c>
      <c r="H445" s="32" t="s">
        <v>40</v>
      </c>
      <c r="I445" s="32" t="s">
        <v>40</v>
      </c>
      <c r="K445" s="44" t="s">
        <v>3</v>
      </c>
      <c r="M445" s="32"/>
      <c r="N445" s="32"/>
      <c r="O445" s="32"/>
      <c r="P445" s="46">
        <f t="shared" si="215"/>
        <v>4</v>
      </c>
      <c r="Q445" s="15" t="str">
        <f t="shared" si="216"/>
        <v/>
      </c>
      <c r="R445" s="15" t="str">
        <f ca="1">IF(Q445="","",OFFSET('Все источники_ППГ'!B513,S445,0))</f>
        <v/>
      </c>
      <c r="S445">
        <f t="shared" si="217"/>
        <v>35</v>
      </c>
      <c r="T445" t="str">
        <f t="shared" ca="1" si="218"/>
        <v/>
      </c>
      <c r="U445" s="15" t="str">
        <f>IF(Y445="","",VLOOKUP(Y445,Роспись!$E$8:$G$2000,3,FALSE))</f>
        <v/>
      </c>
      <c r="W445" t="str">
        <f t="shared" si="219"/>
        <v/>
      </c>
      <c r="X445" t="str">
        <f t="shared" si="220"/>
        <v>местные бюджеты</v>
      </c>
      <c r="Y445" t="str">
        <f t="shared" si="221"/>
        <v/>
      </c>
      <c r="Z445" t="str">
        <f t="shared" si="222"/>
        <v/>
      </c>
      <c r="AA445">
        <f t="shared" si="223"/>
        <v>0</v>
      </c>
      <c r="AB445">
        <f t="shared" si="224"/>
        <v>0</v>
      </c>
      <c r="AC445">
        <f t="shared" ref="AC445:AD445" si="251">AB445</f>
        <v>0</v>
      </c>
      <c r="AD445">
        <f t="shared" si="251"/>
        <v>0</v>
      </c>
      <c r="AF445">
        <f t="shared" si="226"/>
        <v>0</v>
      </c>
    </row>
    <row r="446" spans="1:32" ht="16.5" customHeight="1" thickBot="1" x14ac:dyDescent="0.3">
      <c r="A446" s="169"/>
      <c r="B446" s="178"/>
      <c r="C446" s="33"/>
      <c r="E446" s="178"/>
      <c r="F446" s="32" t="s">
        <v>40</v>
      </c>
      <c r="G446" s="32" t="s">
        <v>40</v>
      </c>
      <c r="H446" s="32" t="s">
        <v>40</v>
      </c>
      <c r="I446" s="32" t="s">
        <v>40</v>
      </c>
      <c r="K446" s="44" t="s">
        <v>6</v>
      </c>
      <c r="M446" s="32"/>
      <c r="N446" s="32"/>
      <c r="O446" s="32"/>
      <c r="P446" s="46">
        <f t="shared" si="215"/>
        <v>5</v>
      </c>
      <c r="Q446" s="15" t="str">
        <f t="shared" si="216"/>
        <v/>
      </c>
      <c r="R446" s="15" t="str">
        <f ca="1">IF(Q446="","",OFFSET('Все источники_ППГ'!B514,S446,0))</f>
        <v/>
      </c>
      <c r="S446">
        <f t="shared" si="217"/>
        <v>35</v>
      </c>
      <c r="T446" t="str">
        <f t="shared" ca="1" si="218"/>
        <v/>
      </c>
      <c r="U446" s="15" t="str">
        <f>IF(Y446="","",VLOOKUP(Y446,Роспись!$E$8:$G$2000,3,FALSE))</f>
        <v/>
      </c>
      <c r="W446" t="str">
        <f t="shared" si="219"/>
        <v/>
      </c>
      <c r="X446" t="str">
        <f t="shared" si="220"/>
        <v>внебюджетные источники</v>
      </c>
      <c r="Y446" t="str">
        <f t="shared" si="221"/>
        <v/>
      </c>
      <c r="Z446" t="str">
        <f t="shared" si="222"/>
        <v/>
      </c>
      <c r="AA446">
        <f t="shared" si="223"/>
        <v>0</v>
      </c>
      <c r="AB446">
        <f t="shared" si="224"/>
        <v>0</v>
      </c>
      <c r="AC446">
        <f t="shared" ref="AC446:AD446" si="252">AB446</f>
        <v>0</v>
      </c>
      <c r="AD446">
        <f t="shared" si="252"/>
        <v>0</v>
      </c>
      <c r="AF446">
        <f t="shared" si="226"/>
        <v>0</v>
      </c>
    </row>
    <row r="447" spans="1:32" ht="16.5" customHeight="1" thickBot="1" x14ac:dyDescent="0.3">
      <c r="A447" s="167" t="s">
        <v>800</v>
      </c>
      <c r="B447" s="176" t="s">
        <v>806</v>
      </c>
      <c r="C447" s="33"/>
      <c r="E447" s="176" t="s">
        <v>315</v>
      </c>
      <c r="F447" s="32" t="s">
        <v>40</v>
      </c>
      <c r="G447" s="32" t="s">
        <v>40</v>
      </c>
      <c r="H447" s="32" t="s">
        <v>40</v>
      </c>
      <c r="I447" s="32" t="s">
        <v>40</v>
      </c>
      <c r="K447" s="43" t="s">
        <v>1</v>
      </c>
      <c r="M447" s="32"/>
      <c r="N447" s="32"/>
      <c r="O447" s="32">
        <v>7949.7</v>
      </c>
      <c r="P447" s="46">
        <f t="shared" si="215"/>
        <v>1</v>
      </c>
      <c r="Q447" s="15" t="str">
        <f t="shared" si="216"/>
        <v>Строительство канализационных очистных сооружений и канализации для восточной части с. Батырево Батыревского района Чувашской Республики</v>
      </c>
      <c r="R447" s="15" t="str">
        <f ca="1">IF(Q447="","",OFFSET('Все источники_ППГ'!B515,S447,0))</f>
        <v>Строительство канализационных очистных сооружений и канализации для восточной части с. Батырево Батыревского района Чувашской Республики</v>
      </c>
      <c r="S447">
        <f t="shared" si="217"/>
        <v>36</v>
      </c>
      <c r="T447" t="str">
        <f t="shared" ca="1" si="218"/>
        <v/>
      </c>
      <c r="U447" s="15" t="str">
        <f>IF(Y447="","",VLOOKUP(Y447,Роспись!$E$8:$G$2000,3,FALSE))</f>
        <v/>
      </c>
      <c r="W447">
        <f t="shared" si="219"/>
        <v>0</v>
      </c>
      <c r="X447" t="str">
        <f t="shared" si="220"/>
        <v>всего</v>
      </c>
      <c r="Y447" t="str">
        <f t="shared" si="221"/>
        <v/>
      </c>
      <c r="Z447" t="str">
        <f t="shared" si="222"/>
        <v/>
      </c>
      <c r="AA447">
        <f t="shared" si="223"/>
        <v>0</v>
      </c>
      <c r="AB447">
        <f t="shared" si="224"/>
        <v>0</v>
      </c>
      <c r="AC447">
        <f t="shared" ref="AC447:AD447" si="253">AB447</f>
        <v>0</v>
      </c>
      <c r="AD447">
        <f t="shared" si="253"/>
        <v>0</v>
      </c>
      <c r="AF447">
        <f t="shared" si="226"/>
        <v>7949.7</v>
      </c>
    </row>
    <row r="448" spans="1:32" ht="16.5" customHeight="1" thickBot="1" x14ac:dyDescent="0.3">
      <c r="A448" s="168"/>
      <c r="B448" s="177"/>
      <c r="C448" s="33"/>
      <c r="E448" s="177"/>
      <c r="F448" s="32" t="s">
        <v>40</v>
      </c>
      <c r="G448" s="32" t="s">
        <v>40</v>
      </c>
      <c r="H448" s="32" t="s">
        <v>40</v>
      </c>
      <c r="I448" s="32" t="s">
        <v>40</v>
      </c>
      <c r="K448" s="44" t="s">
        <v>2</v>
      </c>
      <c r="M448" s="32"/>
      <c r="N448" s="32"/>
      <c r="O448" s="32"/>
      <c r="P448" s="46">
        <f t="shared" si="215"/>
        <v>2</v>
      </c>
      <c r="Q448" s="15" t="str">
        <f t="shared" si="216"/>
        <v/>
      </c>
      <c r="R448" s="15" t="str">
        <f ca="1">IF(Q448="","",OFFSET('Все источники_ППГ'!B516,S448,0))</f>
        <v/>
      </c>
      <c r="S448">
        <f t="shared" si="217"/>
        <v>36</v>
      </c>
      <c r="T448" t="str">
        <f t="shared" ca="1" si="218"/>
        <v/>
      </c>
      <c r="U448" s="15" t="str">
        <f>IF(Y448="","",VLOOKUP(Y448,Роспись!$E$8:$G$2000,3,FALSE))</f>
        <v/>
      </c>
      <c r="W448">
        <f t="shared" si="219"/>
        <v>2</v>
      </c>
      <c r="X448" t="str">
        <f t="shared" si="220"/>
        <v>федеральный бюджет</v>
      </c>
      <c r="Y448" t="str">
        <f t="shared" si="221"/>
        <v/>
      </c>
      <c r="Z448" t="str">
        <f t="shared" si="222"/>
        <v/>
      </c>
      <c r="AA448">
        <f t="shared" si="223"/>
        <v>0</v>
      </c>
      <c r="AB448">
        <f t="shared" si="224"/>
        <v>0</v>
      </c>
      <c r="AC448">
        <f t="shared" ref="AC448:AD448" si="254">AB448</f>
        <v>0</v>
      </c>
      <c r="AD448">
        <f t="shared" si="254"/>
        <v>0</v>
      </c>
      <c r="AF448">
        <f t="shared" si="226"/>
        <v>0</v>
      </c>
    </row>
    <row r="449" spans="1:56" ht="16.5" customHeight="1" thickBot="1" x14ac:dyDescent="0.3">
      <c r="A449" s="168"/>
      <c r="B449" s="177"/>
      <c r="C449" s="33"/>
      <c r="E449" s="177"/>
      <c r="F449" s="32">
        <v>832</v>
      </c>
      <c r="G449" s="32">
        <v>502</v>
      </c>
      <c r="H449" s="32" t="s">
        <v>899</v>
      </c>
      <c r="I449" s="32">
        <v>414</v>
      </c>
      <c r="K449" s="44" t="s">
        <v>307</v>
      </c>
      <c r="M449" s="32"/>
      <c r="N449" s="32"/>
      <c r="O449" s="32">
        <v>7949.7</v>
      </c>
      <c r="P449" s="46">
        <f t="shared" si="215"/>
        <v>3</v>
      </c>
      <c r="Q449" s="15" t="str">
        <f t="shared" si="216"/>
        <v/>
      </c>
      <c r="R449" s="15" t="str">
        <f ca="1">IF(Q449="","",OFFSET('Все источники_ППГ'!B517,S449,0))</f>
        <v/>
      </c>
      <c r="S449">
        <f t="shared" si="217"/>
        <v>36</v>
      </c>
      <c r="T449" t="str">
        <f t="shared" ca="1" si="218"/>
        <v/>
      </c>
      <c r="U449" s="15" t="str">
        <f>IF(Y449="","",VLOOKUP(Y449,Роспись!$E$8:$G$2000,3,FALSE))</f>
        <v>Создание и модернизация объектов водоотведения и очистки бытовых сточных вод</v>
      </c>
      <c r="W449">
        <f t="shared" si="219"/>
        <v>1</v>
      </c>
      <c r="X449" t="str">
        <f t="shared" si="220"/>
        <v>республиканский бюджет Чувашской Республики</v>
      </c>
      <c r="Y449" t="str">
        <f t="shared" si="221"/>
        <v>12022066И</v>
      </c>
      <c r="Z449" t="str">
        <f t="shared" si="222"/>
        <v>A12022066И</v>
      </c>
      <c r="AA449">
        <f t="shared" si="223"/>
        <v>0</v>
      </c>
      <c r="AB449">
        <f t="shared" si="224"/>
        <v>0</v>
      </c>
      <c r="AC449">
        <f t="shared" ref="AC449:AD449" si="255">AB449</f>
        <v>0</v>
      </c>
      <c r="AD449">
        <f t="shared" si="255"/>
        <v>0</v>
      </c>
      <c r="AF449">
        <f t="shared" si="226"/>
        <v>7949.7</v>
      </c>
    </row>
    <row r="450" spans="1:56" ht="16.5" customHeight="1" thickBot="1" x14ac:dyDescent="0.3">
      <c r="A450" s="168"/>
      <c r="B450" s="177"/>
      <c r="C450" s="33"/>
      <c r="E450" s="177"/>
      <c r="F450" s="32" t="s">
        <v>40</v>
      </c>
      <c r="G450" s="32" t="s">
        <v>40</v>
      </c>
      <c r="H450" s="32" t="s">
        <v>40</v>
      </c>
      <c r="I450" s="32" t="s">
        <v>40</v>
      </c>
      <c r="K450" s="44" t="s">
        <v>3</v>
      </c>
      <c r="M450" s="32"/>
      <c r="N450" s="32"/>
      <c r="O450" s="32"/>
      <c r="P450" s="46">
        <f t="shared" si="215"/>
        <v>4</v>
      </c>
      <c r="Q450" s="15" t="str">
        <f t="shared" si="216"/>
        <v/>
      </c>
      <c r="R450" s="15" t="str">
        <f ca="1">IF(Q450="","",OFFSET('Все источники_ППГ'!B518,S450,0))</f>
        <v/>
      </c>
      <c r="S450">
        <f t="shared" si="217"/>
        <v>36</v>
      </c>
      <c r="T450" t="str">
        <f t="shared" ca="1" si="218"/>
        <v/>
      </c>
      <c r="U450" s="15" t="str">
        <f>IF(Y450="","",VLOOKUP(Y450,Роспись!$E$8:$G$2000,3,FALSE))</f>
        <v/>
      </c>
      <c r="W450" t="str">
        <f t="shared" si="219"/>
        <v/>
      </c>
      <c r="X450" t="str">
        <f t="shared" si="220"/>
        <v>местные бюджеты</v>
      </c>
      <c r="Y450" t="str">
        <f t="shared" si="221"/>
        <v/>
      </c>
      <c r="Z450" t="str">
        <f t="shared" si="222"/>
        <v/>
      </c>
      <c r="AA450">
        <f t="shared" si="223"/>
        <v>0</v>
      </c>
      <c r="AB450">
        <f t="shared" si="224"/>
        <v>0</v>
      </c>
      <c r="AC450">
        <f t="shared" ref="AC450:AD450" si="256">AB450</f>
        <v>0</v>
      </c>
      <c r="AD450">
        <f t="shared" si="256"/>
        <v>0</v>
      </c>
      <c r="AF450">
        <f t="shared" si="226"/>
        <v>0</v>
      </c>
    </row>
    <row r="451" spans="1:56" ht="16.5" customHeight="1" thickBot="1" x14ac:dyDescent="0.3">
      <c r="A451" s="169"/>
      <c r="B451" s="178"/>
      <c r="C451" s="33"/>
      <c r="E451" s="178"/>
      <c r="F451" s="32" t="s">
        <v>40</v>
      </c>
      <c r="G451" s="32" t="s">
        <v>40</v>
      </c>
      <c r="H451" s="32" t="s">
        <v>40</v>
      </c>
      <c r="I451" s="32" t="s">
        <v>40</v>
      </c>
      <c r="K451" s="44" t="s">
        <v>6</v>
      </c>
      <c r="M451" s="32"/>
      <c r="N451" s="32"/>
      <c r="O451" s="32"/>
      <c r="P451" s="46">
        <f t="shared" si="215"/>
        <v>5</v>
      </c>
      <c r="Q451" s="15" t="str">
        <f t="shared" si="216"/>
        <v/>
      </c>
      <c r="R451" s="15" t="str">
        <f ca="1">IF(Q451="","",OFFSET('Все источники_ППГ'!B519,S451,0))</f>
        <v/>
      </c>
      <c r="S451">
        <f t="shared" si="217"/>
        <v>36</v>
      </c>
      <c r="T451" t="str">
        <f t="shared" ca="1" si="218"/>
        <v/>
      </c>
      <c r="U451" s="15" t="str">
        <f>IF(Y451="","",VLOOKUP(Y451,Роспись!$E$8:$G$2000,3,FALSE))</f>
        <v/>
      </c>
      <c r="W451" t="str">
        <f t="shared" si="219"/>
        <v/>
      </c>
      <c r="X451" t="str">
        <f t="shared" si="220"/>
        <v>внебюджетные источники</v>
      </c>
      <c r="Y451" t="str">
        <f t="shared" si="221"/>
        <v/>
      </c>
      <c r="Z451" t="str">
        <f t="shared" si="222"/>
        <v/>
      </c>
      <c r="AA451">
        <f t="shared" si="223"/>
        <v>0</v>
      </c>
      <c r="AB451">
        <f t="shared" si="224"/>
        <v>0</v>
      </c>
      <c r="AC451">
        <f t="shared" ref="AC451:AD451" si="257">AB451</f>
        <v>0</v>
      </c>
      <c r="AD451">
        <f t="shared" si="257"/>
        <v>0</v>
      </c>
      <c r="AF451">
        <f t="shared" si="226"/>
        <v>0</v>
      </c>
    </row>
    <row r="452" spans="1:56" ht="16.5" customHeight="1" thickBot="1" x14ac:dyDescent="0.3">
      <c r="A452" s="167" t="s">
        <v>801</v>
      </c>
      <c r="B452" s="176" t="s">
        <v>897</v>
      </c>
      <c r="C452" s="33"/>
      <c r="E452" s="176" t="s">
        <v>315</v>
      </c>
      <c r="F452" s="32" t="s">
        <v>40</v>
      </c>
      <c r="G452" s="32" t="s">
        <v>40</v>
      </c>
      <c r="H452" s="32" t="s">
        <v>40</v>
      </c>
      <c r="I452" s="32" t="s">
        <v>40</v>
      </c>
      <c r="K452" s="43" t="s">
        <v>1</v>
      </c>
      <c r="M452" s="32"/>
      <c r="N452" s="32">
        <v>11955.8</v>
      </c>
      <c r="O452" s="32"/>
      <c r="P452" s="46">
        <f t="shared" si="215"/>
        <v>1</v>
      </c>
      <c r="Q452" s="15" t="str">
        <f t="shared" si="216"/>
        <v>Реконструкция канализационных очистных сооружений по ул. Дружбы, д. 30 в с. Батырево Батыревского района Чувашской Республики</v>
      </c>
      <c r="R452" s="15" t="str">
        <f ca="1">IF(Q452="","",OFFSET('Все источники_ППГ'!B520,S452,0))</f>
        <v>Реконструкция канализационных очистных сооружений по ул. Дружбы, д. 30 в с. Батырево Батыревского района Чувашской Республики</v>
      </c>
      <c r="S452">
        <f t="shared" si="217"/>
        <v>37</v>
      </c>
      <c r="T452">
        <f t="shared" ca="1" si="218"/>
        <v>1</v>
      </c>
      <c r="U452" s="15" t="str">
        <f>IF(Y452="","",VLOOKUP(Y452,Роспись!$E$8:$G$2000,3,FALSE))</f>
        <v/>
      </c>
      <c r="W452">
        <f t="shared" si="219"/>
        <v>0</v>
      </c>
      <c r="X452" t="str">
        <f t="shared" si="220"/>
        <v>всего</v>
      </c>
      <c r="Y452" t="str">
        <f t="shared" si="221"/>
        <v/>
      </c>
      <c r="Z452" t="str">
        <f t="shared" si="222"/>
        <v/>
      </c>
      <c r="AA452">
        <f t="shared" si="223"/>
        <v>0</v>
      </c>
      <c r="AB452">
        <f t="shared" si="224"/>
        <v>11955.8</v>
      </c>
      <c r="AC452">
        <f t="shared" ref="AC452:AD452" si="258">AB452</f>
        <v>11955.8</v>
      </c>
      <c r="AD452">
        <f t="shared" si="258"/>
        <v>11955.8</v>
      </c>
      <c r="AF452">
        <f t="shared" si="226"/>
        <v>0</v>
      </c>
    </row>
    <row r="453" spans="1:56" ht="16.5" customHeight="1" thickBot="1" x14ac:dyDescent="0.3">
      <c r="A453" s="168"/>
      <c r="B453" s="177"/>
      <c r="C453" s="33"/>
      <c r="E453" s="177"/>
      <c r="F453" s="32" t="s">
        <v>40</v>
      </c>
      <c r="G453" s="32" t="s">
        <v>40</v>
      </c>
      <c r="H453" s="32" t="s">
        <v>40</v>
      </c>
      <c r="I453" s="32" t="s">
        <v>40</v>
      </c>
      <c r="K453" s="44" t="s">
        <v>2</v>
      </c>
      <c r="M453" s="32"/>
      <c r="N453" s="32"/>
      <c r="O453" s="32"/>
      <c r="P453" s="46">
        <f t="shared" si="215"/>
        <v>2</v>
      </c>
      <c r="Q453" s="15" t="str">
        <f t="shared" si="216"/>
        <v/>
      </c>
      <c r="R453" s="15" t="str">
        <f ca="1">IF(Q453="","",OFFSET('Все источники_ППГ'!B521,S453,0))</f>
        <v/>
      </c>
      <c r="S453">
        <f t="shared" si="217"/>
        <v>37</v>
      </c>
      <c r="T453" t="str">
        <f t="shared" ca="1" si="218"/>
        <v/>
      </c>
      <c r="U453" s="15" t="str">
        <f>IF(Y453="","",VLOOKUP(Y453,Роспись!$E$8:$G$2000,3,FALSE))</f>
        <v/>
      </c>
      <c r="W453">
        <f t="shared" si="219"/>
        <v>2</v>
      </c>
      <c r="X453" t="str">
        <f t="shared" si="220"/>
        <v>федеральный бюджет</v>
      </c>
      <c r="Y453" t="str">
        <f t="shared" si="221"/>
        <v/>
      </c>
      <c r="Z453" t="str">
        <f t="shared" si="222"/>
        <v/>
      </c>
      <c r="AA453">
        <f t="shared" si="223"/>
        <v>0</v>
      </c>
      <c r="AB453">
        <f t="shared" si="224"/>
        <v>0</v>
      </c>
      <c r="AC453">
        <f t="shared" ref="AC453:AD453" si="259">AB453</f>
        <v>0</v>
      </c>
      <c r="AD453">
        <f t="shared" si="259"/>
        <v>0</v>
      </c>
      <c r="AF453">
        <f t="shared" si="226"/>
        <v>0</v>
      </c>
    </row>
    <row r="454" spans="1:56" ht="16.5" customHeight="1" thickBot="1" x14ac:dyDescent="0.3">
      <c r="A454" s="168"/>
      <c r="B454" s="177"/>
      <c r="C454" s="33"/>
      <c r="E454" s="177"/>
      <c r="F454" s="32">
        <v>832</v>
      </c>
      <c r="G454" s="32">
        <v>502</v>
      </c>
      <c r="H454" s="32" t="s">
        <v>900</v>
      </c>
      <c r="I454" s="32">
        <v>414</v>
      </c>
      <c r="K454" s="44" t="s">
        <v>307</v>
      </c>
      <c r="M454" s="32"/>
      <c r="N454" s="32">
        <v>11955.8</v>
      </c>
      <c r="O454" s="32"/>
      <c r="P454" s="46">
        <f t="shared" si="215"/>
        <v>3</v>
      </c>
      <c r="Q454" s="15" t="str">
        <f t="shared" si="216"/>
        <v/>
      </c>
      <c r="R454" s="15" t="str">
        <f ca="1">IF(Q454="","",OFFSET('Все источники_ППГ'!B522,S454,0))</f>
        <v/>
      </c>
      <c r="S454">
        <f t="shared" si="217"/>
        <v>37</v>
      </c>
      <c r="T454" t="str">
        <f t="shared" ca="1" si="218"/>
        <v/>
      </c>
      <c r="U454" s="15" t="e">
        <f>IF(Y454="","",VLOOKUP(Y454,Роспись!$E$8:$G$2000,3,FALSE))</f>
        <v>#N/A</v>
      </c>
      <c r="W454">
        <f t="shared" si="219"/>
        <v>1</v>
      </c>
      <c r="X454" t="str">
        <f t="shared" si="220"/>
        <v>республиканский бюджет Чувашской Республики</v>
      </c>
      <c r="Y454" t="str">
        <f t="shared" si="221"/>
        <v>120221530</v>
      </c>
      <c r="Z454" t="str">
        <f t="shared" si="222"/>
        <v>А120221530</v>
      </c>
      <c r="AA454">
        <f t="shared" si="223"/>
        <v>0</v>
      </c>
      <c r="AB454">
        <f t="shared" si="224"/>
        <v>11955.8</v>
      </c>
      <c r="AC454">
        <f t="shared" ref="AC454:AD454" si="260">AB454</f>
        <v>11955.8</v>
      </c>
      <c r="AD454">
        <f t="shared" si="260"/>
        <v>11955.8</v>
      </c>
      <c r="AF454">
        <f t="shared" si="226"/>
        <v>0</v>
      </c>
    </row>
    <row r="455" spans="1:56" ht="16.5" customHeight="1" thickBot="1" x14ac:dyDescent="0.3">
      <c r="A455" s="168"/>
      <c r="B455" s="177"/>
      <c r="C455" s="33"/>
      <c r="E455" s="177"/>
      <c r="F455" s="32" t="s">
        <v>40</v>
      </c>
      <c r="G455" s="32" t="s">
        <v>40</v>
      </c>
      <c r="H455" s="32" t="s">
        <v>40</v>
      </c>
      <c r="I455" s="32" t="s">
        <v>40</v>
      </c>
      <c r="K455" s="44" t="s">
        <v>3</v>
      </c>
      <c r="M455" s="32"/>
      <c r="N455" s="32"/>
      <c r="O455" s="32"/>
      <c r="P455" s="46">
        <f t="shared" si="215"/>
        <v>4</v>
      </c>
      <c r="Q455" s="15" t="str">
        <f t="shared" si="216"/>
        <v/>
      </c>
      <c r="R455" s="15" t="str">
        <f ca="1">IF(Q455="","",OFFSET('Все источники_ППГ'!B523,S455,0))</f>
        <v/>
      </c>
      <c r="S455">
        <f t="shared" si="217"/>
        <v>37</v>
      </c>
      <c r="T455" t="str">
        <f t="shared" ca="1" si="218"/>
        <v/>
      </c>
      <c r="U455" s="15" t="str">
        <f>IF(Y455="","",VLOOKUP(Y455,Роспись!$E$8:$G$2000,3,FALSE))</f>
        <v/>
      </c>
      <c r="W455" t="str">
        <f t="shared" si="219"/>
        <v/>
      </c>
      <c r="X455" t="str">
        <f t="shared" si="220"/>
        <v>местные бюджеты</v>
      </c>
      <c r="Y455" t="str">
        <f t="shared" si="221"/>
        <v/>
      </c>
      <c r="Z455" t="str">
        <f t="shared" si="222"/>
        <v/>
      </c>
      <c r="AA455">
        <f t="shared" si="223"/>
        <v>0</v>
      </c>
      <c r="AB455">
        <f t="shared" si="224"/>
        <v>0</v>
      </c>
      <c r="AC455">
        <f t="shared" ref="AC455:AD455" si="261">AB455</f>
        <v>0</v>
      </c>
      <c r="AD455">
        <f t="shared" si="261"/>
        <v>0</v>
      </c>
      <c r="AF455">
        <f t="shared" si="226"/>
        <v>0</v>
      </c>
    </row>
    <row r="456" spans="1:56" ht="16.5" customHeight="1" thickBot="1" x14ac:dyDescent="0.3">
      <c r="A456" s="169"/>
      <c r="B456" s="178"/>
      <c r="C456" s="33"/>
      <c r="E456" s="178"/>
      <c r="F456" s="32" t="s">
        <v>40</v>
      </c>
      <c r="G456" s="32" t="s">
        <v>40</v>
      </c>
      <c r="H456" s="32" t="s">
        <v>40</v>
      </c>
      <c r="I456" s="32" t="s">
        <v>40</v>
      </c>
      <c r="K456" s="44" t="s">
        <v>6</v>
      </c>
      <c r="M456" s="32"/>
      <c r="N456" s="32"/>
      <c r="O456" s="32"/>
      <c r="P456" s="46">
        <f t="shared" si="215"/>
        <v>5</v>
      </c>
      <c r="Q456" s="15" t="str">
        <f t="shared" si="216"/>
        <v/>
      </c>
      <c r="R456" s="15" t="str">
        <f ca="1">IF(Q456="","",OFFSET('Все источники_ППГ'!B524,S456,0))</f>
        <v/>
      </c>
      <c r="S456">
        <f t="shared" si="217"/>
        <v>37</v>
      </c>
      <c r="T456" t="str">
        <f t="shared" ca="1" si="218"/>
        <v/>
      </c>
      <c r="U456" s="15" t="str">
        <f>IF(Y456="","",VLOOKUP(Y456,Роспись!$E$8:$G$2000,3,FALSE))</f>
        <v/>
      </c>
      <c r="W456" t="str">
        <f t="shared" si="219"/>
        <v/>
      </c>
      <c r="X456" t="str">
        <f t="shared" si="220"/>
        <v>внебюджетные источники</v>
      </c>
      <c r="Y456" t="str">
        <f t="shared" si="221"/>
        <v/>
      </c>
      <c r="Z456" t="str">
        <f t="shared" si="222"/>
        <v/>
      </c>
      <c r="AA456">
        <f t="shared" si="223"/>
        <v>0</v>
      </c>
      <c r="AB456">
        <f t="shared" si="224"/>
        <v>0</v>
      </c>
      <c r="AC456">
        <f t="shared" ref="AC456:AD456" si="262">AB456</f>
        <v>0</v>
      </c>
      <c r="AD456">
        <f t="shared" si="262"/>
        <v>0</v>
      </c>
      <c r="AF456">
        <f t="shared" si="226"/>
        <v>0</v>
      </c>
    </row>
    <row r="457" spans="1:56" ht="16.5" customHeight="1" x14ac:dyDescent="0.25"/>
    <row r="458" spans="1:56" x14ac:dyDescent="0.25">
      <c r="A458" s="190" t="s">
        <v>716</v>
      </c>
      <c r="B458" s="191"/>
      <c r="C458" s="191"/>
      <c r="D458" s="191"/>
      <c r="E458" s="191"/>
      <c r="F458" s="191"/>
      <c r="G458" s="191"/>
      <c r="H458" s="191"/>
      <c r="I458" s="191"/>
      <c r="J458" s="16"/>
      <c r="K458" s="16"/>
      <c r="L458" s="16"/>
      <c r="M458" s="16"/>
      <c r="N458" s="16"/>
      <c r="O458" s="16"/>
      <c r="P458" s="16"/>
      <c r="Q458" s="17"/>
      <c r="R458" s="17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</row>
    <row r="459" spans="1:56" ht="15.75" thickBot="1" x14ac:dyDescent="0.3">
      <c r="Q459" s="15"/>
      <c r="R459" s="15"/>
    </row>
    <row r="460" spans="1:56" ht="91.5" customHeight="1" thickBot="1" x14ac:dyDescent="0.3">
      <c r="A460" s="170" t="s">
        <v>309</v>
      </c>
      <c r="B460" s="173" t="s">
        <v>717</v>
      </c>
      <c r="C460" s="173"/>
      <c r="D460" s="173"/>
      <c r="E460" s="177" t="s">
        <v>718</v>
      </c>
      <c r="F460" s="32" t="s">
        <v>40</v>
      </c>
      <c r="G460" s="32" t="s">
        <v>40</v>
      </c>
      <c r="H460" s="32" t="s">
        <v>40</v>
      </c>
      <c r="I460" s="32" t="s">
        <v>40</v>
      </c>
      <c r="J460" s="45"/>
      <c r="K460" s="43" t="s">
        <v>1</v>
      </c>
      <c r="L460" s="45"/>
      <c r="M460" s="32">
        <v>980685</v>
      </c>
      <c r="N460" s="32">
        <v>955879</v>
      </c>
      <c r="O460" s="32">
        <v>876635</v>
      </c>
      <c r="P460" s="46">
        <f t="shared" ref="P460:P523" si="263">IF(B460="",P459+1,1)</f>
        <v>1</v>
      </c>
      <c r="Q460" s="15" t="str">
        <f t="shared" ref="Q460:Q523" si="264">IF(B460="","",B460)</f>
        <v>«Строительство и реконструкция (модернизация) объектов питьевого водоснабжения и водоподготовки с учетом оценки качества и безопасности питьевой воды»</v>
      </c>
      <c r="R460" s="15" t="str">
        <f ca="1">IF(Q460="","",OFFSET('Все источники_ППГ'!B563,S460,0))</f>
        <v>"Строительство и реконструкция (модернизация) объектов питьевого водоснабжения и водоподготовки с учетом оценки качества и безопасности питьевой воды"</v>
      </c>
      <c r="S460">
        <v>0</v>
      </c>
      <c r="T460">
        <f t="shared" ref="T460:T523" ca="1" si="265">IF(Q460=R460,"",1)</f>
        <v>1</v>
      </c>
      <c r="U460" s="15" t="str">
        <f>IF(Y460="","",VLOOKUP(Y460,Роспись!$E$8:$G$2000,3,FALSE))</f>
        <v/>
      </c>
      <c r="W460">
        <f t="shared" ref="W460:W523" si="266">IF(ISERROR(SEARCH("федерал",X460,1)),IF(ISERROR(SEARCH("республ",X460,1)),IF(ISERROR(SEARCH("всег",X460,1)),"",0),1),2)</f>
        <v>0</v>
      </c>
      <c r="X460" t="str">
        <f t="shared" ref="X460:X523" si="267">K460</f>
        <v>всего</v>
      </c>
      <c r="Y460" t="str">
        <f t="shared" ref="Y460:Y523" si="268">IF(Z460="","",MID(Z460,2,666))</f>
        <v/>
      </c>
      <c r="Z460" t="str">
        <f t="shared" ref="Z460:Z523" si="269">IF(LEN(H460)&lt;3,"",H460)</f>
        <v/>
      </c>
      <c r="AA460">
        <f t="shared" ref="AA460:AA523" si="270">M460</f>
        <v>980685</v>
      </c>
      <c r="AB460">
        <f t="shared" ref="AB460:AB523" si="271">N460</f>
        <v>955879</v>
      </c>
      <c r="AC460">
        <f>AB460</f>
        <v>955879</v>
      </c>
      <c r="AD460">
        <f>AC460</f>
        <v>955879</v>
      </c>
      <c r="AF460">
        <f t="shared" ref="AF460:AF523" si="272">O460</f>
        <v>876635</v>
      </c>
    </row>
    <row r="461" spans="1:56" ht="16.5" customHeight="1" thickBot="1" x14ac:dyDescent="0.3">
      <c r="A461" s="171"/>
      <c r="B461" s="174"/>
      <c r="C461" s="174"/>
      <c r="D461" s="174"/>
      <c r="E461" s="177"/>
      <c r="F461" s="32" t="s">
        <v>40</v>
      </c>
      <c r="G461" s="32" t="s">
        <v>40</v>
      </c>
      <c r="H461" s="32" t="s">
        <v>40</v>
      </c>
      <c r="I461" s="32" t="s">
        <v>40</v>
      </c>
      <c r="J461" s="12"/>
      <c r="K461" s="44" t="s">
        <v>2</v>
      </c>
      <c r="L461" s="12"/>
      <c r="M461" s="32">
        <v>459839.6</v>
      </c>
      <c r="N461" s="32">
        <v>617567.6</v>
      </c>
      <c r="O461" s="32">
        <v>631366.40000000002</v>
      </c>
      <c r="P461" s="46">
        <f t="shared" si="263"/>
        <v>2</v>
      </c>
      <c r="Q461" s="15" t="str">
        <f t="shared" si="264"/>
        <v/>
      </c>
      <c r="R461" s="15" t="str">
        <f ca="1">IF(Q461="","",OFFSET('Все источники_ППГ'!B564,S461,0))</f>
        <v/>
      </c>
      <c r="S461">
        <f t="shared" ref="S461:S523" si="273">IF(Q461="",S460,S460+1)</f>
        <v>0</v>
      </c>
      <c r="T461" t="str">
        <f t="shared" ca="1" si="265"/>
        <v/>
      </c>
      <c r="U461" s="15" t="str">
        <f>IF(Y461="","",VLOOKUP(Y461,Роспись!$E$8:$G$2000,3,FALSE))</f>
        <v/>
      </c>
      <c r="W461">
        <f t="shared" si="266"/>
        <v>2</v>
      </c>
      <c r="X461" t="str">
        <f t="shared" si="267"/>
        <v>федеральный бюджет</v>
      </c>
      <c r="Y461" t="str">
        <f t="shared" si="268"/>
        <v/>
      </c>
      <c r="Z461" t="str">
        <f t="shared" si="269"/>
        <v/>
      </c>
      <c r="AA461">
        <f t="shared" si="270"/>
        <v>459839.6</v>
      </c>
      <c r="AB461">
        <f t="shared" si="271"/>
        <v>617567.6</v>
      </c>
      <c r="AC461">
        <f t="shared" ref="AC461:AD461" si="274">AB461</f>
        <v>617567.6</v>
      </c>
      <c r="AD461">
        <f t="shared" si="274"/>
        <v>617567.6</v>
      </c>
      <c r="AF461">
        <f t="shared" si="272"/>
        <v>631366.40000000002</v>
      </c>
    </row>
    <row r="462" spans="1:56" ht="16.5" customHeight="1" thickBot="1" x14ac:dyDescent="0.3">
      <c r="A462" s="171"/>
      <c r="B462" s="174"/>
      <c r="C462" s="174"/>
      <c r="D462" s="174"/>
      <c r="E462" s="177"/>
      <c r="F462" s="32">
        <v>832</v>
      </c>
      <c r="G462" s="32">
        <v>502</v>
      </c>
      <c r="H462" s="32" t="s">
        <v>155</v>
      </c>
      <c r="I462" s="32" t="s">
        <v>40</v>
      </c>
      <c r="J462" s="12"/>
      <c r="K462" s="44" t="s">
        <v>307</v>
      </c>
      <c r="L462" s="12"/>
      <c r="M462" s="32">
        <v>351367.3</v>
      </c>
      <c r="N462" s="32">
        <v>198310.39999999999</v>
      </c>
      <c r="O462" s="32">
        <v>94466.2</v>
      </c>
      <c r="P462" s="46">
        <f t="shared" si="263"/>
        <v>3</v>
      </c>
      <c r="Q462" s="15" t="str">
        <f t="shared" si="264"/>
        <v/>
      </c>
      <c r="R462" s="15" t="str">
        <f ca="1">IF(Q462="","",OFFSET('Все источники_ППГ'!B565,S462,0))</f>
        <v/>
      </c>
      <c r="S462">
        <f t="shared" si="273"/>
        <v>0</v>
      </c>
      <c r="T462" t="str">
        <f t="shared" ca="1" si="265"/>
        <v/>
      </c>
      <c r="U462" s="15" t="e">
        <f>IF(Y462="","",VLOOKUP(Y462,Роспись!$E$8:$G$2000,3,FALSE))</f>
        <v>#N/A</v>
      </c>
      <c r="W462">
        <f t="shared" si="266"/>
        <v>1</v>
      </c>
      <c r="X462" t="str">
        <f t="shared" si="267"/>
        <v>республиканский бюджет Чувашской Республики</v>
      </c>
      <c r="Y462" t="str">
        <f t="shared" si="268"/>
        <v>130000000</v>
      </c>
      <c r="Z462" t="str">
        <f t="shared" si="269"/>
        <v>А130000000</v>
      </c>
      <c r="AA462">
        <f t="shared" si="270"/>
        <v>351367.3</v>
      </c>
      <c r="AB462">
        <f t="shared" si="271"/>
        <v>198310.39999999999</v>
      </c>
      <c r="AC462">
        <f t="shared" ref="AC462:AD462" si="275">AB462</f>
        <v>198310.39999999999</v>
      </c>
      <c r="AD462">
        <f t="shared" si="275"/>
        <v>198310.39999999999</v>
      </c>
      <c r="AF462">
        <f t="shared" si="272"/>
        <v>94466.2</v>
      </c>
    </row>
    <row r="463" spans="1:56" ht="16.5" customHeight="1" thickBot="1" x14ac:dyDescent="0.3">
      <c r="A463" s="171"/>
      <c r="B463" s="174"/>
      <c r="C463" s="174"/>
      <c r="D463" s="174"/>
      <c r="E463" s="177"/>
      <c r="F463" s="32" t="s">
        <v>40</v>
      </c>
      <c r="G463" s="32" t="s">
        <v>40</v>
      </c>
      <c r="H463" s="32" t="s">
        <v>40</v>
      </c>
      <c r="I463" s="32" t="s">
        <v>40</v>
      </c>
      <c r="J463" s="12"/>
      <c r="K463" s="44" t="s">
        <v>3</v>
      </c>
      <c r="L463" s="12"/>
      <c r="M463" s="32">
        <v>10125.6</v>
      </c>
      <c r="N463" s="32">
        <v>5282.7</v>
      </c>
      <c r="O463" s="32">
        <v>0</v>
      </c>
      <c r="P463" s="46">
        <f t="shared" si="263"/>
        <v>4</v>
      </c>
      <c r="Q463" s="15" t="str">
        <f t="shared" si="264"/>
        <v/>
      </c>
      <c r="R463" s="15" t="str">
        <f ca="1">IF(Q463="","",OFFSET('Все источники_ППГ'!B566,S463,0))</f>
        <v/>
      </c>
      <c r="S463">
        <f t="shared" si="273"/>
        <v>0</v>
      </c>
      <c r="T463" t="str">
        <f t="shared" ca="1" si="265"/>
        <v/>
      </c>
      <c r="U463" s="15" t="str">
        <f>IF(Y463="","",VLOOKUP(Y463,Роспись!$E$8:$G$2000,3,FALSE))</f>
        <v/>
      </c>
      <c r="W463" t="str">
        <f t="shared" si="266"/>
        <v/>
      </c>
      <c r="X463" t="str">
        <f t="shared" si="267"/>
        <v>местные бюджеты</v>
      </c>
      <c r="Y463" t="str">
        <f t="shared" si="268"/>
        <v/>
      </c>
      <c r="Z463" t="str">
        <f t="shared" si="269"/>
        <v/>
      </c>
      <c r="AA463">
        <f t="shared" si="270"/>
        <v>10125.6</v>
      </c>
      <c r="AB463">
        <f t="shared" si="271"/>
        <v>5282.7</v>
      </c>
      <c r="AC463">
        <f t="shared" ref="AC463:AD463" si="276">AB463</f>
        <v>5282.7</v>
      </c>
      <c r="AD463">
        <f t="shared" si="276"/>
        <v>5282.7</v>
      </c>
      <c r="AF463">
        <f t="shared" si="272"/>
        <v>0</v>
      </c>
    </row>
    <row r="464" spans="1:56" ht="16.5" customHeight="1" thickBot="1" x14ac:dyDescent="0.3">
      <c r="A464" s="172"/>
      <c r="B464" s="175"/>
      <c r="C464" s="175"/>
      <c r="D464" s="175"/>
      <c r="E464" s="178"/>
      <c r="F464" s="32" t="s">
        <v>40</v>
      </c>
      <c r="G464" s="32" t="s">
        <v>40</v>
      </c>
      <c r="H464" s="32" t="s">
        <v>40</v>
      </c>
      <c r="I464" s="32" t="s">
        <v>40</v>
      </c>
      <c r="J464" s="12"/>
      <c r="K464" s="44" t="s">
        <v>6</v>
      </c>
      <c r="L464" s="12"/>
      <c r="M464" s="32">
        <v>159352.9</v>
      </c>
      <c r="N464" s="32">
        <v>134717.9</v>
      </c>
      <c r="O464" s="32">
        <v>150802.29999999999</v>
      </c>
      <c r="P464" s="46">
        <f t="shared" si="263"/>
        <v>5</v>
      </c>
      <c r="Q464" s="15" t="str">
        <f t="shared" si="264"/>
        <v/>
      </c>
      <c r="R464" s="15" t="str">
        <f ca="1">IF(Q464="","",OFFSET('Все источники_ППГ'!B567,S464,0))</f>
        <v/>
      </c>
      <c r="S464">
        <f t="shared" si="273"/>
        <v>0</v>
      </c>
      <c r="T464" t="str">
        <f t="shared" ca="1" si="265"/>
        <v/>
      </c>
      <c r="U464" s="15" t="str">
        <f>IF(Y464="","",VLOOKUP(Y464,Роспись!$E$8:$G$2000,3,FALSE))</f>
        <v/>
      </c>
      <c r="W464" t="str">
        <f t="shared" si="266"/>
        <v/>
      </c>
      <c r="X464" t="str">
        <f t="shared" si="267"/>
        <v>внебюджетные источники</v>
      </c>
      <c r="Y464" t="str">
        <f t="shared" si="268"/>
        <v/>
      </c>
      <c r="Z464" t="str">
        <f t="shared" si="269"/>
        <v/>
      </c>
      <c r="AA464">
        <f t="shared" si="270"/>
        <v>159352.9</v>
      </c>
      <c r="AB464">
        <f t="shared" si="271"/>
        <v>134717.9</v>
      </c>
      <c r="AC464">
        <f t="shared" ref="AC464:AD464" si="277">AB464</f>
        <v>134717.9</v>
      </c>
      <c r="AD464">
        <f t="shared" si="277"/>
        <v>134717.9</v>
      </c>
      <c r="AF464">
        <f t="shared" si="272"/>
        <v>150802.29999999999</v>
      </c>
    </row>
    <row r="465" spans="1:32" ht="30.75" thickBot="1" x14ac:dyDescent="0.3">
      <c r="A465" s="167" t="s">
        <v>313</v>
      </c>
      <c r="B465" s="176" t="s">
        <v>719</v>
      </c>
      <c r="C465" s="33"/>
      <c r="E465" s="176" t="s">
        <v>720</v>
      </c>
      <c r="F465" s="32" t="s">
        <v>40</v>
      </c>
      <c r="G465" s="32" t="s">
        <v>40</v>
      </c>
      <c r="H465" s="32" t="s">
        <v>40</v>
      </c>
      <c r="I465" s="32" t="s">
        <v>40</v>
      </c>
      <c r="K465" s="43" t="s">
        <v>1</v>
      </c>
      <c r="M465" s="32">
        <v>597512.69999999995</v>
      </c>
      <c r="N465" s="32">
        <v>691593.8</v>
      </c>
      <c r="O465" s="32">
        <v>637743.80000000005</v>
      </c>
      <c r="P465" s="46">
        <f t="shared" si="263"/>
        <v>1</v>
      </c>
      <c r="Q465" s="15" t="str">
        <f t="shared" si="264"/>
        <v>Реализация мероприятий регионального проекта «Чистая вода»</v>
      </c>
      <c r="R465" s="15" t="str">
        <f ca="1">IF(Q465="","",OFFSET('Все источники_ППГ'!B568,S465,0))</f>
        <v>Реализация мероприятий регионального проекта «Чистая вода»</v>
      </c>
      <c r="S465">
        <f t="shared" si="273"/>
        <v>1</v>
      </c>
      <c r="T465" t="str">
        <f t="shared" ca="1" si="265"/>
        <v/>
      </c>
      <c r="U465" s="15" t="str">
        <f>IF(Y465="","",VLOOKUP(Y465,Роспись!$E$8:$G$2000,3,FALSE))</f>
        <v/>
      </c>
      <c r="W465">
        <f t="shared" si="266"/>
        <v>0</v>
      </c>
      <c r="X465" t="str">
        <f t="shared" si="267"/>
        <v>всего</v>
      </c>
      <c r="Y465" t="str">
        <f t="shared" si="268"/>
        <v/>
      </c>
      <c r="Z465" t="str">
        <f t="shared" si="269"/>
        <v/>
      </c>
      <c r="AA465">
        <f t="shared" si="270"/>
        <v>597512.69999999995</v>
      </c>
      <c r="AB465">
        <f t="shared" si="271"/>
        <v>691593.8</v>
      </c>
      <c r="AC465">
        <f t="shared" ref="AC465:AD465" si="278">AB465</f>
        <v>691593.8</v>
      </c>
      <c r="AD465">
        <f t="shared" si="278"/>
        <v>691593.8</v>
      </c>
      <c r="AF465">
        <f t="shared" si="272"/>
        <v>637743.80000000005</v>
      </c>
    </row>
    <row r="466" spans="1:32" ht="16.5" customHeight="1" thickBot="1" x14ac:dyDescent="0.3">
      <c r="A466" s="168"/>
      <c r="B466" s="177"/>
      <c r="C466" s="33"/>
      <c r="E466" s="177"/>
      <c r="F466" s="32" t="s">
        <v>40</v>
      </c>
      <c r="G466" s="32" t="s">
        <v>40</v>
      </c>
      <c r="H466" s="32" t="s">
        <v>40</v>
      </c>
      <c r="I466" s="32" t="s">
        <v>40</v>
      </c>
      <c r="K466" s="44" t="s">
        <v>2</v>
      </c>
      <c r="M466" s="32">
        <v>459839.6</v>
      </c>
      <c r="N466" s="32">
        <v>617567.6</v>
      </c>
      <c r="O466" s="32">
        <v>631366.40000000002</v>
      </c>
      <c r="P466" s="46">
        <f t="shared" si="263"/>
        <v>2</v>
      </c>
      <c r="Q466" s="15" t="str">
        <f t="shared" si="264"/>
        <v/>
      </c>
      <c r="R466" s="15" t="str">
        <f ca="1">IF(Q466="","",OFFSET('Все источники_ППГ'!B569,S466,0))</f>
        <v/>
      </c>
      <c r="S466">
        <f t="shared" si="273"/>
        <v>1</v>
      </c>
      <c r="T466" t="str">
        <f t="shared" ca="1" si="265"/>
        <v/>
      </c>
      <c r="U466" s="15" t="str">
        <f>IF(Y466="","",VLOOKUP(Y466,Роспись!$E$8:$G$2000,3,FALSE))</f>
        <v/>
      </c>
      <c r="W466">
        <f t="shared" si="266"/>
        <v>2</v>
      </c>
      <c r="X466" t="str">
        <f t="shared" si="267"/>
        <v>федеральный бюджет</v>
      </c>
      <c r="Y466" t="str">
        <f t="shared" si="268"/>
        <v/>
      </c>
      <c r="Z466" t="str">
        <f t="shared" si="269"/>
        <v/>
      </c>
      <c r="AA466">
        <f t="shared" si="270"/>
        <v>459839.6</v>
      </c>
      <c r="AB466">
        <f t="shared" si="271"/>
        <v>617567.6</v>
      </c>
      <c r="AC466">
        <f t="shared" ref="AC466:AD466" si="279">AB466</f>
        <v>617567.6</v>
      </c>
      <c r="AD466">
        <f t="shared" si="279"/>
        <v>617567.6</v>
      </c>
      <c r="AF466">
        <f t="shared" si="272"/>
        <v>631366.40000000002</v>
      </c>
    </row>
    <row r="467" spans="1:32" ht="16.5" customHeight="1" thickBot="1" x14ac:dyDescent="0.3">
      <c r="A467" s="168"/>
      <c r="B467" s="177"/>
      <c r="C467" s="33"/>
      <c r="E467" s="177"/>
      <c r="F467" s="32">
        <v>832</v>
      </c>
      <c r="G467" s="32">
        <v>502</v>
      </c>
      <c r="H467" s="32" t="s">
        <v>721</v>
      </c>
      <c r="I467" s="32" t="s">
        <v>40</v>
      </c>
      <c r="K467" s="44" t="s">
        <v>307</v>
      </c>
      <c r="M467" s="32">
        <v>137597.29999999999</v>
      </c>
      <c r="N467" s="32">
        <v>74026.2</v>
      </c>
      <c r="O467" s="32">
        <v>6377.4</v>
      </c>
      <c r="P467" s="46">
        <f t="shared" si="263"/>
        <v>3</v>
      </c>
      <c r="Q467" s="15" t="str">
        <f t="shared" si="264"/>
        <v/>
      </c>
      <c r="R467" s="15" t="str">
        <f ca="1">IF(Q467="","",OFFSET('Все источники_ППГ'!B570,S467,0))</f>
        <v/>
      </c>
      <c r="S467">
        <f t="shared" si="273"/>
        <v>1</v>
      </c>
      <c r="T467" t="str">
        <f t="shared" ca="1" si="265"/>
        <v/>
      </c>
      <c r="U467" s="15" t="e">
        <f>IF(Y467="","",VLOOKUP(Y467,Роспись!$E$8:$G$2000,3,FALSE))</f>
        <v>#N/A</v>
      </c>
      <c r="W467">
        <f t="shared" si="266"/>
        <v>1</v>
      </c>
      <c r="X467" t="str">
        <f t="shared" si="267"/>
        <v>республиканский бюджет Чувашской Республики</v>
      </c>
      <c r="Y467" t="str">
        <f t="shared" si="268"/>
        <v>13F5</v>
      </c>
      <c r="Z467" t="str">
        <f t="shared" si="269"/>
        <v>А13F5</v>
      </c>
      <c r="AA467">
        <f t="shared" si="270"/>
        <v>137597.29999999999</v>
      </c>
      <c r="AB467">
        <f t="shared" si="271"/>
        <v>74026.2</v>
      </c>
      <c r="AC467">
        <f t="shared" ref="AC467:AD467" si="280">AB467</f>
        <v>74026.2</v>
      </c>
      <c r="AD467">
        <f t="shared" si="280"/>
        <v>74026.2</v>
      </c>
      <c r="AF467">
        <f t="shared" si="272"/>
        <v>6377.4</v>
      </c>
    </row>
    <row r="468" spans="1:32" ht="16.5" customHeight="1" thickBot="1" x14ac:dyDescent="0.3">
      <c r="A468" s="168"/>
      <c r="B468" s="177"/>
      <c r="C468" s="33"/>
      <c r="E468" s="177"/>
      <c r="F468" s="32" t="s">
        <v>40</v>
      </c>
      <c r="G468" s="32" t="s">
        <v>40</v>
      </c>
      <c r="H468" s="32" t="s">
        <v>40</v>
      </c>
      <c r="I468" s="32" t="s">
        <v>40</v>
      </c>
      <c r="K468" s="44" t="s">
        <v>3</v>
      </c>
      <c r="M468" s="32">
        <v>75.8</v>
      </c>
      <c r="N468" s="32"/>
      <c r="O468" s="32"/>
      <c r="P468" s="46">
        <f t="shared" si="263"/>
        <v>4</v>
      </c>
      <c r="Q468" s="15" t="str">
        <f t="shared" si="264"/>
        <v/>
      </c>
      <c r="R468" s="15" t="str">
        <f ca="1">IF(Q468="","",OFFSET('Все источники_ППГ'!B571,S468,0))</f>
        <v/>
      </c>
      <c r="S468">
        <f t="shared" si="273"/>
        <v>1</v>
      </c>
      <c r="T468" t="str">
        <f t="shared" ca="1" si="265"/>
        <v/>
      </c>
      <c r="U468" s="15" t="str">
        <f>IF(Y468="","",VLOOKUP(Y468,Роспись!$E$8:$G$2000,3,FALSE))</f>
        <v/>
      </c>
      <c r="W468" t="str">
        <f t="shared" si="266"/>
        <v/>
      </c>
      <c r="X468" t="str">
        <f t="shared" si="267"/>
        <v>местные бюджеты</v>
      </c>
      <c r="Y468" t="str">
        <f t="shared" si="268"/>
        <v/>
      </c>
      <c r="Z468" t="str">
        <f t="shared" si="269"/>
        <v/>
      </c>
      <c r="AA468">
        <f t="shared" si="270"/>
        <v>75.8</v>
      </c>
      <c r="AB468">
        <f t="shared" si="271"/>
        <v>0</v>
      </c>
      <c r="AC468">
        <f t="shared" ref="AC468:AD468" si="281">AB468</f>
        <v>0</v>
      </c>
      <c r="AD468">
        <f t="shared" si="281"/>
        <v>0</v>
      </c>
      <c r="AF468">
        <f t="shared" si="272"/>
        <v>0</v>
      </c>
    </row>
    <row r="469" spans="1:32" ht="16.5" customHeight="1" thickBot="1" x14ac:dyDescent="0.3">
      <c r="A469" s="169"/>
      <c r="B469" s="178"/>
      <c r="C469" s="33"/>
      <c r="E469" s="178"/>
      <c r="F469" s="32" t="s">
        <v>40</v>
      </c>
      <c r="G469" s="32" t="s">
        <v>40</v>
      </c>
      <c r="H469" s="32" t="s">
        <v>40</v>
      </c>
      <c r="I469" s="32" t="s">
        <v>40</v>
      </c>
      <c r="K469" s="44" t="s">
        <v>6</v>
      </c>
      <c r="M469" s="32"/>
      <c r="N469" s="32"/>
      <c r="O469" s="32"/>
      <c r="P469" s="46">
        <f t="shared" si="263"/>
        <v>5</v>
      </c>
      <c r="Q469" s="15" t="str">
        <f t="shared" si="264"/>
        <v/>
      </c>
      <c r="R469" s="15" t="str">
        <f ca="1">IF(Q469="","",OFFSET('Все источники_ППГ'!B572,S469,0))</f>
        <v/>
      </c>
      <c r="S469">
        <f t="shared" si="273"/>
        <v>1</v>
      </c>
      <c r="T469" t="str">
        <f t="shared" ca="1" si="265"/>
        <v/>
      </c>
      <c r="U469" s="15" t="str">
        <f>IF(Y469="","",VLOOKUP(Y469,Роспись!$E$8:$G$2000,3,FALSE))</f>
        <v/>
      </c>
      <c r="W469" t="str">
        <f t="shared" si="266"/>
        <v/>
      </c>
      <c r="X469" t="str">
        <f t="shared" si="267"/>
        <v>внебюджетные источники</v>
      </c>
      <c r="Y469" t="str">
        <f t="shared" si="268"/>
        <v/>
      </c>
      <c r="Z469" t="str">
        <f t="shared" si="269"/>
        <v/>
      </c>
      <c r="AA469">
        <f t="shared" si="270"/>
        <v>0</v>
      </c>
      <c r="AB469">
        <f t="shared" si="271"/>
        <v>0</v>
      </c>
      <c r="AC469">
        <f t="shared" ref="AC469:AD469" si="282">AB469</f>
        <v>0</v>
      </c>
      <c r="AD469">
        <f t="shared" si="282"/>
        <v>0</v>
      </c>
      <c r="AF469">
        <f t="shared" si="272"/>
        <v>0</v>
      </c>
    </row>
    <row r="470" spans="1:32" ht="91.5" customHeight="1" thickBot="1" x14ac:dyDescent="0.3">
      <c r="A470" s="167" t="s">
        <v>29</v>
      </c>
      <c r="B470" s="176" t="s">
        <v>293</v>
      </c>
      <c r="C470" s="33"/>
      <c r="E470" s="176" t="s">
        <v>718</v>
      </c>
      <c r="F470" s="32" t="s">
        <v>40</v>
      </c>
      <c r="G470" s="32" t="s">
        <v>40</v>
      </c>
      <c r="H470" s="32" t="s">
        <v>40</v>
      </c>
      <c r="I470" s="32" t="s">
        <v>40</v>
      </c>
      <c r="K470" s="43" t="s">
        <v>1</v>
      </c>
      <c r="M470" s="32">
        <v>32671.3</v>
      </c>
      <c r="N470" s="32"/>
      <c r="O470" s="32"/>
      <c r="P470" s="46">
        <f t="shared" si="263"/>
        <v>1</v>
      </c>
      <c r="Q470" s="15" t="str">
        <f t="shared" si="264"/>
        <v>Строительство водопровода от повысительной насосной станции Северо-Западного района г. Чебоксары до д. Чандрово Чувашской Республики в рамках реализации мероприятий по строительству и реконструкции (модернизации) объектов питьевого водоснабжения</v>
      </c>
      <c r="R470" s="15" t="str">
        <f ca="1">IF(Q470="","",OFFSET('Все источники_ППГ'!B573,S470,0))</f>
        <v>Строительство водопровода от повысительной насосной станции Северо-Западного района г. Чебоксары до д. Чандрово Чувашской Республики в рамках реализации мероприятий по строительству и реконструкции (модернизации) объектов питьевого водоснабжения</v>
      </c>
      <c r="S470">
        <v>6</v>
      </c>
      <c r="T470" t="str">
        <f t="shared" ca="1" si="265"/>
        <v/>
      </c>
      <c r="U470" s="15" t="str">
        <f>IF(Y470="","",VLOOKUP(Y470,Роспись!$E$8:$G$2000,3,FALSE))</f>
        <v/>
      </c>
      <c r="W470">
        <f t="shared" si="266"/>
        <v>0</v>
      </c>
      <c r="X470" t="str">
        <f t="shared" si="267"/>
        <v>всего</v>
      </c>
      <c r="Y470" t="str">
        <f t="shared" si="268"/>
        <v/>
      </c>
      <c r="Z470" t="str">
        <f t="shared" si="269"/>
        <v/>
      </c>
      <c r="AA470">
        <f t="shared" si="270"/>
        <v>32671.3</v>
      </c>
      <c r="AB470">
        <f t="shared" si="271"/>
        <v>0</v>
      </c>
      <c r="AC470">
        <f t="shared" ref="AC470:AD470" si="283">AB470</f>
        <v>0</v>
      </c>
      <c r="AD470">
        <f t="shared" si="283"/>
        <v>0</v>
      </c>
      <c r="AF470">
        <f t="shared" si="272"/>
        <v>0</v>
      </c>
    </row>
    <row r="471" spans="1:32" ht="16.5" customHeight="1" thickBot="1" x14ac:dyDescent="0.3">
      <c r="A471" s="168"/>
      <c r="B471" s="177"/>
      <c r="C471" s="33"/>
      <c r="E471" s="177"/>
      <c r="F471" s="32" t="s">
        <v>40</v>
      </c>
      <c r="G471" s="32" t="s">
        <v>40</v>
      </c>
      <c r="H471" s="32" t="s">
        <v>40</v>
      </c>
      <c r="I471" s="32" t="s">
        <v>40</v>
      </c>
      <c r="K471" s="44" t="s">
        <v>2</v>
      </c>
      <c r="M471" s="32">
        <v>32344.6</v>
      </c>
      <c r="N471" s="32"/>
      <c r="O471" s="32"/>
      <c r="P471" s="46">
        <f t="shared" si="263"/>
        <v>2</v>
      </c>
      <c r="Q471" s="15" t="str">
        <f t="shared" si="264"/>
        <v/>
      </c>
      <c r="R471" s="15" t="str">
        <f ca="1">IF(Q471="","",OFFSET('Все источники_ППГ'!B574,S471,0))</f>
        <v/>
      </c>
      <c r="S471">
        <f t="shared" si="273"/>
        <v>6</v>
      </c>
      <c r="T471" t="str">
        <f t="shared" ca="1" si="265"/>
        <v/>
      </c>
      <c r="U471" s="15" t="str">
        <f>IF(Y471="","",VLOOKUP(Y471,Роспись!$E$8:$G$2000,3,FALSE))</f>
        <v/>
      </c>
      <c r="W471">
        <f t="shared" si="266"/>
        <v>2</v>
      </c>
      <c r="X471" t="str">
        <f t="shared" si="267"/>
        <v>федеральный бюджет</v>
      </c>
      <c r="Y471" t="str">
        <f t="shared" si="268"/>
        <v/>
      </c>
      <c r="Z471" t="str">
        <f t="shared" si="269"/>
        <v/>
      </c>
      <c r="AA471">
        <f t="shared" si="270"/>
        <v>32344.6</v>
      </c>
      <c r="AB471">
        <f t="shared" si="271"/>
        <v>0</v>
      </c>
      <c r="AC471">
        <f t="shared" ref="AC471:AD471" si="284">AB471</f>
        <v>0</v>
      </c>
      <c r="AD471">
        <f t="shared" si="284"/>
        <v>0</v>
      </c>
      <c r="AF471">
        <f t="shared" si="272"/>
        <v>0</v>
      </c>
    </row>
    <row r="472" spans="1:32" ht="16.5" customHeight="1" thickBot="1" x14ac:dyDescent="0.3">
      <c r="A472" s="168"/>
      <c r="B472" s="177"/>
      <c r="C472" s="33"/>
      <c r="E472" s="177"/>
      <c r="F472" s="32">
        <v>832</v>
      </c>
      <c r="G472" s="32">
        <v>502</v>
      </c>
      <c r="H472" s="32" t="s">
        <v>722</v>
      </c>
      <c r="I472" s="32">
        <v>522</v>
      </c>
      <c r="K472" s="44" t="s">
        <v>307</v>
      </c>
      <c r="M472" s="32">
        <v>261.39999999999998</v>
      </c>
      <c r="N472" s="32"/>
      <c r="O472" s="32"/>
      <c r="P472" s="46">
        <f t="shared" si="263"/>
        <v>3</v>
      </c>
      <c r="Q472" s="15" t="str">
        <f t="shared" si="264"/>
        <v/>
      </c>
      <c r="R472" s="15" t="str">
        <f ca="1">IF(Q472="","",OFFSET('Все источники_ППГ'!B575,S472,0))</f>
        <v/>
      </c>
      <c r="S472">
        <f t="shared" si="273"/>
        <v>6</v>
      </c>
      <c r="T472" t="str">
        <f t="shared" ca="1" si="265"/>
        <v/>
      </c>
      <c r="U472" s="15" t="e">
        <f>IF(Y472="","",VLOOKUP(Y472,Роспись!$E$8:$G$2000,3,FALSE))</f>
        <v>#N/A</v>
      </c>
      <c r="W472">
        <f t="shared" si="266"/>
        <v>1</v>
      </c>
      <c r="X472" t="str">
        <f t="shared" si="267"/>
        <v>республиканский бюджет Чувашской Республики</v>
      </c>
      <c r="Y472" t="str">
        <f t="shared" si="268"/>
        <v>13F552431</v>
      </c>
      <c r="Z472" t="str">
        <f t="shared" si="269"/>
        <v>А13F552431</v>
      </c>
      <c r="AA472">
        <f t="shared" si="270"/>
        <v>261.39999999999998</v>
      </c>
      <c r="AB472">
        <f t="shared" si="271"/>
        <v>0</v>
      </c>
      <c r="AC472">
        <f t="shared" ref="AC472:AD472" si="285">AB472</f>
        <v>0</v>
      </c>
      <c r="AD472">
        <f t="shared" si="285"/>
        <v>0</v>
      </c>
      <c r="AF472">
        <f t="shared" si="272"/>
        <v>0</v>
      </c>
    </row>
    <row r="473" spans="1:32" ht="16.5" customHeight="1" thickBot="1" x14ac:dyDescent="0.3">
      <c r="A473" s="168"/>
      <c r="B473" s="177"/>
      <c r="C473" s="33"/>
      <c r="E473" s="177"/>
      <c r="F473" s="32" t="s">
        <v>40</v>
      </c>
      <c r="G473" s="32" t="s">
        <v>40</v>
      </c>
      <c r="H473" s="32" t="s">
        <v>40</v>
      </c>
      <c r="I473" s="32" t="s">
        <v>40</v>
      </c>
      <c r="K473" s="44" t="s">
        <v>3</v>
      </c>
      <c r="M473" s="32">
        <v>65.3</v>
      </c>
      <c r="N473" s="32"/>
      <c r="O473" s="32"/>
      <c r="P473" s="46">
        <f t="shared" si="263"/>
        <v>4</v>
      </c>
      <c r="Q473" s="15" t="str">
        <f t="shared" si="264"/>
        <v/>
      </c>
      <c r="R473" s="15" t="str">
        <f ca="1">IF(Q473="","",OFFSET('Все источники_ППГ'!B576,S473,0))</f>
        <v/>
      </c>
      <c r="S473">
        <f t="shared" si="273"/>
        <v>6</v>
      </c>
      <c r="T473" t="str">
        <f t="shared" ca="1" si="265"/>
        <v/>
      </c>
      <c r="U473" s="15" t="str">
        <f>IF(Y473="","",VLOOKUP(Y473,Роспись!$E$8:$G$2000,3,FALSE))</f>
        <v/>
      </c>
      <c r="W473" t="str">
        <f t="shared" si="266"/>
        <v/>
      </c>
      <c r="X473" t="str">
        <f t="shared" si="267"/>
        <v>местные бюджеты</v>
      </c>
      <c r="Y473" t="str">
        <f t="shared" si="268"/>
        <v/>
      </c>
      <c r="Z473" t="str">
        <f t="shared" si="269"/>
        <v/>
      </c>
      <c r="AA473">
        <f t="shared" si="270"/>
        <v>65.3</v>
      </c>
      <c r="AB473">
        <f t="shared" si="271"/>
        <v>0</v>
      </c>
      <c r="AC473">
        <f t="shared" ref="AC473:AD473" si="286">AB473</f>
        <v>0</v>
      </c>
      <c r="AD473">
        <f t="shared" si="286"/>
        <v>0</v>
      </c>
      <c r="AF473">
        <f t="shared" si="272"/>
        <v>0</v>
      </c>
    </row>
    <row r="474" spans="1:32" ht="16.5" customHeight="1" thickBot="1" x14ac:dyDescent="0.3">
      <c r="A474" s="169"/>
      <c r="B474" s="178"/>
      <c r="C474" s="33"/>
      <c r="E474" s="178"/>
      <c r="F474" s="32" t="s">
        <v>40</v>
      </c>
      <c r="G474" s="32" t="s">
        <v>40</v>
      </c>
      <c r="H474" s="32" t="s">
        <v>40</v>
      </c>
      <c r="I474" s="32" t="s">
        <v>40</v>
      </c>
      <c r="K474" s="44" t="s">
        <v>6</v>
      </c>
      <c r="M474" s="32"/>
      <c r="N474" s="32"/>
      <c r="O474" s="32"/>
      <c r="P474" s="46">
        <f t="shared" si="263"/>
        <v>5</v>
      </c>
      <c r="Q474" s="15" t="str">
        <f t="shared" si="264"/>
        <v/>
      </c>
      <c r="R474" s="15" t="str">
        <f ca="1">IF(Q474="","",OFFSET('Все источники_ППГ'!B577,S474,0))</f>
        <v/>
      </c>
      <c r="S474">
        <f t="shared" si="273"/>
        <v>6</v>
      </c>
      <c r="T474" t="str">
        <f t="shared" ca="1" si="265"/>
        <v/>
      </c>
      <c r="U474" s="15" t="str">
        <f>IF(Y474="","",VLOOKUP(Y474,Роспись!$E$8:$G$2000,3,FALSE))</f>
        <v/>
      </c>
      <c r="W474" t="str">
        <f t="shared" si="266"/>
        <v/>
      </c>
      <c r="X474" t="str">
        <f t="shared" si="267"/>
        <v>внебюджетные источники</v>
      </c>
      <c r="Y474" t="str">
        <f t="shared" si="268"/>
        <v/>
      </c>
      <c r="Z474" t="str">
        <f t="shared" si="269"/>
        <v/>
      </c>
      <c r="AA474">
        <f t="shared" si="270"/>
        <v>0</v>
      </c>
      <c r="AB474">
        <f t="shared" si="271"/>
        <v>0</v>
      </c>
      <c r="AC474">
        <f t="shared" ref="AC474:AD474" si="287">AB474</f>
        <v>0</v>
      </c>
      <c r="AD474">
        <f t="shared" si="287"/>
        <v>0</v>
      </c>
      <c r="AF474">
        <f t="shared" si="272"/>
        <v>0</v>
      </c>
    </row>
    <row r="475" spans="1:32" ht="91.5" customHeight="1" thickBot="1" x14ac:dyDescent="0.3">
      <c r="A475" s="167" t="s">
        <v>71</v>
      </c>
      <c r="B475" s="176" t="s">
        <v>294</v>
      </c>
      <c r="C475" s="33"/>
      <c r="E475" s="176" t="s">
        <v>718</v>
      </c>
      <c r="F475" s="32" t="s">
        <v>40</v>
      </c>
      <c r="G475" s="32" t="s">
        <v>40</v>
      </c>
      <c r="H475" s="32" t="s">
        <v>40</v>
      </c>
      <c r="I475" s="32" t="s">
        <v>40</v>
      </c>
      <c r="K475" s="43" t="s">
        <v>1</v>
      </c>
      <c r="M475" s="32">
        <v>23293.8</v>
      </c>
      <c r="N475" s="32"/>
      <c r="O475" s="32"/>
      <c r="P475" s="46">
        <f t="shared" si="263"/>
        <v>1</v>
      </c>
      <c r="Q475" s="15" t="str">
        <f t="shared" si="264"/>
        <v>II этап строительства водопровода в с. Порецкое Порецкого района Чувашской Республики в рамках реализации мероприятий по строительству и реконструкции (модернизации) объектов питьевого водоснабжения</v>
      </c>
      <c r="R475" s="15" t="str">
        <f ca="1">IF(Q475="","",OFFSET('Все источники_ППГ'!B578,S475,0))</f>
        <v>II этап строительства водопровода в с. Порецкое Порецкого района Чувашской Республики в рамках реализации мероприятий по строительству и реконструкции (модернизации) объектов питьевого водоснабжения</v>
      </c>
      <c r="S475">
        <f t="shared" si="273"/>
        <v>7</v>
      </c>
      <c r="T475" t="str">
        <f t="shared" ca="1" si="265"/>
        <v/>
      </c>
      <c r="U475" s="15" t="str">
        <f>IF(Y475="","",VLOOKUP(Y475,Роспись!$E$8:$G$2000,3,FALSE))</f>
        <v/>
      </c>
      <c r="W475">
        <f t="shared" si="266"/>
        <v>0</v>
      </c>
      <c r="X475" t="str">
        <f t="shared" si="267"/>
        <v>всего</v>
      </c>
      <c r="Y475" t="str">
        <f t="shared" si="268"/>
        <v/>
      </c>
      <c r="Z475" t="str">
        <f t="shared" si="269"/>
        <v/>
      </c>
      <c r="AA475">
        <f t="shared" si="270"/>
        <v>23293.8</v>
      </c>
      <c r="AB475">
        <f t="shared" si="271"/>
        <v>0</v>
      </c>
      <c r="AC475">
        <f t="shared" ref="AC475:AD475" si="288">AB475</f>
        <v>0</v>
      </c>
      <c r="AD475">
        <f t="shared" si="288"/>
        <v>0</v>
      </c>
      <c r="AF475">
        <f t="shared" si="272"/>
        <v>0</v>
      </c>
    </row>
    <row r="476" spans="1:32" ht="16.5" customHeight="1" thickBot="1" x14ac:dyDescent="0.3">
      <c r="A476" s="168"/>
      <c r="B476" s="177"/>
      <c r="C476" s="33"/>
      <c r="E476" s="177"/>
      <c r="F476" s="32" t="s">
        <v>40</v>
      </c>
      <c r="G476" s="32" t="s">
        <v>40</v>
      </c>
      <c r="H476" s="32" t="s">
        <v>40</v>
      </c>
      <c r="I476" s="32" t="s">
        <v>40</v>
      </c>
      <c r="K476" s="44" t="s">
        <v>2</v>
      </c>
      <c r="M476" s="32">
        <v>20788</v>
      </c>
      <c r="N476" s="32"/>
      <c r="O476" s="32"/>
      <c r="P476" s="46">
        <f t="shared" si="263"/>
        <v>2</v>
      </c>
      <c r="Q476" s="15" t="str">
        <f t="shared" si="264"/>
        <v/>
      </c>
      <c r="R476" s="15" t="str">
        <f ca="1">IF(Q476="","",OFFSET('Все источники_ППГ'!B579,S476,0))</f>
        <v/>
      </c>
      <c r="S476">
        <f t="shared" si="273"/>
        <v>7</v>
      </c>
      <c r="T476" t="str">
        <f t="shared" ca="1" si="265"/>
        <v/>
      </c>
      <c r="U476" s="15" t="str">
        <f>IF(Y476="","",VLOOKUP(Y476,Роспись!$E$8:$G$2000,3,FALSE))</f>
        <v/>
      </c>
      <c r="W476">
        <f t="shared" si="266"/>
        <v>2</v>
      </c>
      <c r="X476" t="str">
        <f t="shared" si="267"/>
        <v>федеральный бюджет</v>
      </c>
      <c r="Y476" t="str">
        <f t="shared" si="268"/>
        <v/>
      </c>
      <c r="Z476" t="str">
        <f t="shared" si="269"/>
        <v/>
      </c>
      <c r="AA476">
        <f t="shared" si="270"/>
        <v>20788</v>
      </c>
      <c r="AB476">
        <f t="shared" si="271"/>
        <v>0</v>
      </c>
      <c r="AC476">
        <f t="shared" ref="AC476:AD476" si="289">AB476</f>
        <v>0</v>
      </c>
      <c r="AD476">
        <f t="shared" si="289"/>
        <v>0</v>
      </c>
      <c r="AF476">
        <f t="shared" si="272"/>
        <v>0</v>
      </c>
    </row>
    <row r="477" spans="1:32" ht="16.5" customHeight="1" thickBot="1" x14ac:dyDescent="0.3">
      <c r="A477" s="168"/>
      <c r="B477" s="177"/>
      <c r="C477" s="33"/>
      <c r="E477" s="177"/>
      <c r="F477" s="32">
        <v>832</v>
      </c>
      <c r="G477" s="32">
        <v>502</v>
      </c>
      <c r="H477" s="32" t="s">
        <v>723</v>
      </c>
      <c r="I477" s="32">
        <v>522</v>
      </c>
      <c r="K477" s="44" t="s">
        <v>307</v>
      </c>
      <c r="M477" s="32">
        <v>2495.3000000000002</v>
      </c>
      <c r="N477" s="32"/>
      <c r="O477" s="32"/>
      <c r="P477" s="46">
        <f t="shared" si="263"/>
        <v>3</v>
      </c>
      <c r="Q477" s="15" t="str">
        <f t="shared" si="264"/>
        <v/>
      </c>
      <c r="R477" s="15" t="str">
        <f ca="1">IF(Q477="","",OFFSET('Все источники_ППГ'!B580,S477,0))</f>
        <v/>
      </c>
      <c r="S477">
        <f t="shared" si="273"/>
        <v>7</v>
      </c>
      <c r="T477" t="str">
        <f t="shared" ca="1" si="265"/>
        <v/>
      </c>
      <c r="U477" s="15" t="e">
        <f>IF(Y477="","",VLOOKUP(Y477,Роспись!$E$8:$G$2000,3,FALSE))</f>
        <v>#N/A</v>
      </c>
      <c r="W477">
        <f t="shared" si="266"/>
        <v>1</v>
      </c>
      <c r="X477" t="str">
        <f t="shared" si="267"/>
        <v>республиканский бюджет Чувашской Республики</v>
      </c>
      <c r="Y477" t="str">
        <f t="shared" si="268"/>
        <v>13F552432</v>
      </c>
      <c r="Z477" t="str">
        <f t="shared" si="269"/>
        <v>А13F552432</v>
      </c>
      <c r="AA477">
        <f t="shared" si="270"/>
        <v>2495.3000000000002</v>
      </c>
      <c r="AB477">
        <f t="shared" si="271"/>
        <v>0</v>
      </c>
      <c r="AC477">
        <f t="shared" ref="AC477:AD477" si="290">AB477</f>
        <v>0</v>
      </c>
      <c r="AD477">
        <f t="shared" si="290"/>
        <v>0</v>
      </c>
      <c r="AF477">
        <f t="shared" si="272"/>
        <v>0</v>
      </c>
    </row>
    <row r="478" spans="1:32" ht="16.5" customHeight="1" thickBot="1" x14ac:dyDescent="0.3">
      <c r="A478" s="168"/>
      <c r="B478" s="177"/>
      <c r="C478" s="33"/>
      <c r="E478" s="177"/>
      <c r="F478" s="32" t="s">
        <v>40</v>
      </c>
      <c r="G478" s="32" t="s">
        <v>40</v>
      </c>
      <c r="H478" s="32" t="s">
        <v>40</v>
      </c>
      <c r="I478" s="32" t="s">
        <v>40</v>
      </c>
      <c r="K478" s="44" t="s">
        <v>3</v>
      </c>
      <c r="M478" s="32">
        <v>10.5</v>
      </c>
      <c r="N478" s="32"/>
      <c r="O478" s="32"/>
      <c r="P478" s="46">
        <f t="shared" si="263"/>
        <v>4</v>
      </c>
      <c r="Q478" s="15" t="str">
        <f t="shared" si="264"/>
        <v/>
      </c>
      <c r="R478" s="15" t="str">
        <f ca="1">IF(Q478="","",OFFSET('Все источники_ППГ'!B581,S478,0))</f>
        <v/>
      </c>
      <c r="S478">
        <f t="shared" si="273"/>
        <v>7</v>
      </c>
      <c r="T478" t="str">
        <f t="shared" ca="1" si="265"/>
        <v/>
      </c>
      <c r="U478" s="15" t="str">
        <f>IF(Y478="","",VLOOKUP(Y478,Роспись!$E$8:$G$2000,3,FALSE))</f>
        <v/>
      </c>
      <c r="W478" t="str">
        <f t="shared" si="266"/>
        <v/>
      </c>
      <c r="X478" t="str">
        <f t="shared" si="267"/>
        <v>местные бюджеты</v>
      </c>
      <c r="Y478" t="str">
        <f t="shared" si="268"/>
        <v/>
      </c>
      <c r="Z478" t="str">
        <f t="shared" si="269"/>
        <v/>
      </c>
      <c r="AA478">
        <f t="shared" si="270"/>
        <v>10.5</v>
      </c>
      <c r="AB478">
        <f t="shared" si="271"/>
        <v>0</v>
      </c>
      <c r="AC478">
        <f t="shared" ref="AC478:AD478" si="291">AB478</f>
        <v>0</v>
      </c>
      <c r="AD478">
        <f t="shared" si="291"/>
        <v>0</v>
      </c>
      <c r="AF478">
        <f t="shared" si="272"/>
        <v>0</v>
      </c>
    </row>
    <row r="479" spans="1:32" ht="16.5" customHeight="1" thickBot="1" x14ac:dyDescent="0.3">
      <c r="A479" s="169"/>
      <c r="B479" s="178"/>
      <c r="C479" s="33"/>
      <c r="E479" s="178"/>
      <c r="F479" s="32" t="s">
        <v>40</v>
      </c>
      <c r="G479" s="32" t="s">
        <v>40</v>
      </c>
      <c r="H479" s="32" t="s">
        <v>40</v>
      </c>
      <c r="I479" s="32" t="s">
        <v>40</v>
      </c>
      <c r="K479" s="44" t="s">
        <v>6</v>
      </c>
      <c r="M479" s="32"/>
      <c r="N479" s="32"/>
      <c r="O479" s="32"/>
      <c r="P479" s="46">
        <f t="shared" si="263"/>
        <v>5</v>
      </c>
      <c r="Q479" s="15" t="str">
        <f t="shared" si="264"/>
        <v/>
      </c>
      <c r="R479" s="15" t="str">
        <f ca="1">IF(Q479="","",OFFSET('Все источники_ППГ'!B582,S479,0))</f>
        <v/>
      </c>
      <c r="S479">
        <f t="shared" si="273"/>
        <v>7</v>
      </c>
      <c r="T479" t="str">
        <f t="shared" ca="1" si="265"/>
        <v/>
      </c>
      <c r="U479" s="15" t="str">
        <f>IF(Y479="","",VLOOKUP(Y479,Роспись!$E$8:$G$2000,3,FALSE))</f>
        <v/>
      </c>
      <c r="W479" t="str">
        <f t="shared" si="266"/>
        <v/>
      </c>
      <c r="X479" t="str">
        <f t="shared" si="267"/>
        <v>внебюджетные источники</v>
      </c>
      <c r="Y479" t="str">
        <f t="shared" si="268"/>
        <v/>
      </c>
      <c r="Z479" t="str">
        <f t="shared" si="269"/>
        <v/>
      </c>
      <c r="AA479">
        <f t="shared" si="270"/>
        <v>0</v>
      </c>
      <c r="AB479">
        <f t="shared" si="271"/>
        <v>0</v>
      </c>
      <c r="AC479">
        <f t="shared" ref="AC479:AD479" si="292">AB479</f>
        <v>0</v>
      </c>
      <c r="AD479">
        <f t="shared" si="292"/>
        <v>0</v>
      </c>
      <c r="AF479">
        <f t="shared" si="272"/>
        <v>0</v>
      </c>
    </row>
    <row r="480" spans="1:32" ht="87" customHeight="1" thickBot="1" x14ac:dyDescent="0.3">
      <c r="A480" s="167" t="s">
        <v>72</v>
      </c>
      <c r="B480" s="176" t="s">
        <v>901</v>
      </c>
      <c r="C480" s="33"/>
      <c r="E480" s="176" t="s">
        <v>718</v>
      </c>
      <c r="F480" s="32" t="s">
        <v>40</v>
      </c>
      <c r="G480" s="32" t="s">
        <v>40</v>
      </c>
      <c r="H480" s="32" t="s">
        <v>40</v>
      </c>
      <c r="I480" s="32" t="s">
        <v>40</v>
      </c>
      <c r="K480" s="43" t="s">
        <v>1</v>
      </c>
      <c r="M480" s="32">
        <v>333911.40000000002</v>
      </c>
      <c r="N480" s="32">
        <v>91114.9</v>
      </c>
      <c r="O480" s="32"/>
      <c r="P480" s="46">
        <f t="shared" si="263"/>
        <v>1</v>
      </c>
      <c r="Q480" s="15" t="str">
        <f t="shared" si="264"/>
        <v>Строительство группового водовода Шемуршинского, Батыревского, Комсомольского районов Чувашской Республики (I пусковой комплекс)</v>
      </c>
      <c r="R480" s="15" t="str">
        <f ca="1">IF(Q480="","",OFFSET('Все источники_ППГ'!B583,S480,0))</f>
        <v>Строительство группового водовода Шемуршинского, Батыревского, Комсомольского районов Чувашской Республики (I пусковой комплекс)</v>
      </c>
      <c r="S480">
        <f t="shared" si="273"/>
        <v>8</v>
      </c>
      <c r="T480">
        <f t="shared" ca="1" si="265"/>
        <v>1</v>
      </c>
      <c r="U480" s="15" t="str">
        <f>IF(Y480="","",VLOOKUP(Y480,Роспись!$E$8:$G$2000,3,FALSE))</f>
        <v/>
      </c>
      <c r="W480">
        <f t="shared" si="266"/>
        <v>0</v>
      </c>
      <c r="X480" t="str">
        <f t="shared" si="267"/>
        <v>всего</v>
      </c>
      <c r="Y480" t="str">
        <f t="shared" si="268"/>
        <v/>
      </c>
      <c r="Z480" t="str">
        <f t="shared" si="269"/>
        <v/>
      </c>
      <c r="AA480">
        <f t="shared" si="270"/>
        <v>333911.40000000002</v>
      </c>
      <c r="AB480">
        <f t="shared" si="271"/>
        <v>91114.9</v>
      </c>
      <c r="AC480">
        <f t="shared" ref="AC480:AD480" si="293">AB480</f>
        <v>91114.9</v>
      </c>
      <c r="AD480">
        <f t="shared" si="293"/>
        <v>91114.9</v>
      </c>
      <c r="AE480">
        <f>89947099.54/1000</f>
        <v>89947.09954000001</v>
      </c>
      <c r="AF480">
        <f t="shared" si="272"/>
        <v>0</v>
      </c>
    </row>
    <row r="481" spans="1:32" ht="15.75" thickBot="1" x14ac:dyDescent="0.3">
      <c r="A481" s="168"/>
      <c r="B481" s="177"/>
      <c r="C481" s="33"/>
      <c r="E481" s="177"/>
      <c r="F481" s="32" t="s">
        <v>40</v>
      </c>
      <c r="G481" s="32" t="s">
        <v>40</v>
      </c>
      <c r="H481" s="32" t="s">
        <v>40</v>
      </c>
      <c r="I481" s="32" t="s">
        <v>40</v>
      </c>
      <c r="K481" s="44" t="s">
        <v>2</v>
      </c>
      <c r="M481" s="32">
        <v>300777</v>
      </c>
      <c r="N481" s="32">
        <v>88010.2</v>
      </c>
      <c r="O481" s="32"/>
      <c r="P481" s="46">
        <f t="shared" si="263"/>
        <v>2</v>
      </c>
      <c r="Q481" s="15" t="str">
        <f t="shared" si="264"/>
        <v/>
      </c>
      <c r="R481" s="15" t="str">
        <f ca="1">IF(Q481="","",OFFSET('Все источники_ППГ'!B584,S481,0))</f>
        <v/>
      </c>
      <c r="S481">
        <f t="shared" si="273"/>
        <v>8</v>
      </c>
      <c r="T481" t="str">
        <f t="shared" ca="1" si="265"/>
        <v/>
      </c>
      <c r="U481" s="15" t="str">
        <f>IF(Y481="","",VLOOKUP(Y481,Роспись!$E$8:$G$2000,3,FALSE))</f>
        <v/>
      </c>
      <c r="W481">
        <f t="shared" si="266"/>
        <v>2</v>
      </c>
      <c r="X481" t="str">
        <f t="shared" si="267"/>
        <v>федеральный бюджет</v>
      </c>
      <c r="Y481" t="str">
        <f t="shared" si="268"/>
        <v/>
      </c>
      <c r="Z481" t="str">
        <f t="shared" si="269"/>
        <v/>
      </c>
      <c r="AA481">
        <f t="shared" si="270"/>
        <v>300777</v>
      </c>
      <c r="AB481">
        <f t="shared" si="271"/>
        <v>88010.2</v>
      </c>
      <c r="AC481">
        <f t="shared" ref="AC481:AD481" si="294">AB481</f>
        <v>88010.2</v>
      </c>
      <c r="AD481">
        <f t="shared" si="294"/>
        <v>88010.2</v>
      </c>
      <c r="AE481">
        <f>AE480-AE482</f>
        <v>86842.399540000013</v>
      </c>
      <c r="AF481">
        <f t="shared" si="272"/>
        <v>0</v>
      </c>
    </row>
    <row r="482" spans="1:32" ht="23.25" thickBot="1" x14ac:dyDescent="0.3">
      <c r="A482" s="168"/>
      <c r="B482" s="177"/>
      <c r="C482" s="33"/>
      <c r="E482" s="177"/>
      <c r="F482" s="32">
        <v>832</v>
      </c>
      <c r="G482" s="32">
        <v>502</v>
      </c>
      <c r="H482" s="32" t="s">
        <v>571</v>
      </c>
      <c r="I482" s="32">
        <v>414</v>
      </c>
      <c r="K482" s="44" t="s">
        <v>307</v>
      </c>
      <c r="M482" s="32">
        <v>33134.400000000001</v>
      </c>
      <c r="N482" s="32">
        <v>3104.7</v>
      </c>
      <c r="O482" s="32"/>
      <c r="P482" s="46">
        <f t="shared" si="263"/>
        <v>3</v>
      </c>
      <c r="Q482" s="15" t="str">
        <f t="shared" si="264"/>
        <v/>
      </c>
      <c r="R482" s="15" t="str">
        <f ca="1">IF(Q482="","",OFFSET('Все источники_ППГ'!B585,S482,0))</f>
        <v/>
      </c>
      <c r="S482">
        <f t="shared" si="273"/>
        <v>8</v>
      </c>
      <c r="T482" t="str">
        <f t="shared" ca="1" si="265"/>
        <v/>
      </c>
      <c r="U482" s="15" t="e">
        <f>IF(Y482="","",VLOOKUP(Y482,Роспись!$E$8:$G$2000,3,FALSE))</f>
        <v>#N/A</v>
      </c>
      <c r="W482">
        <f t="shared" si="266"/>
        <v>1</v>
      </c>
      <c r="X482" t="str">
        <f t="shared" si="267"/>
        <v>республиканский бюджет Чувашской Республики</v>
      </c>
      <c r="Y482" t="str">
        <f t="shared" si="268"/>
        <v>13F55243Д</v>
      </c>
      <c r="Z482" t="str">
        <f t="shared" si="269"/>
        <v>A13F55243Д</v>
      </c>
      <c r="AA482">
        <f t="shared" si="270"/>
        <v>33134.400000000001</v>
      </c>
      <c r="AB482">
        <f t="shared" si="271"/>
        <v>3104.7</v>
      </c>
      <c r="AC482">
        <f t="shared" ref="AC482:AD482" si="295">AB482</f>
        <v>3104.7</v>
      </c>
      <c r="AD482">
        <f t="shared" si="295"/>
        <v>3104.7</v>
      </c>
      <c r="AE482">
        <f>AD482</f>
        <v>3104.7</v>
      </c>
      <c r="AF482">
        <f t="shared" si="272"/>
        <v>0</v>
      </c>
    </row>
    <row r="483" spans="1:32" ht="15.75" thickBot="1" x14ac:dyDescent="0.3">
      <c r="A483" s="168"/>
      <c r="B483" s="177"/>
      <c r="C483" s="33"/>
      <c r="E483" s="177"/>
      <c r="F483" s="32" t="s">
        <v>40</v>
      </c>
      <c r="G483" s="32" t="s">
        <v>40</v>
      </c>
      <c r="H483" s="32" t="s">
        <v>40</v>
      </c>
      <c r="I483" s="32" t="s">
        <v>40</v>
      </c>
      <c r="K483" s="44" t="s">
        <v>3</v>
      </c>
      <c r="M483" s="32"/>
      <c r="N483" s="32"/>
      <c r="O483" s="32"/>
      <c r="P483" s="46">
        <f t="shared" si="263"/>
        <v>4</v>
      </c>
      <c r="Q483" s="15" t="str">
        <f t="shared" si="264"/>
        <v/>
      </c>
      <c r="R483" s="15" t="str">
        <f ca="1">IF(Q483="","",OFFSET('Все источники_ППГ'!B586,S483,0))</f>
        <v/>
      </c>
      <c r="S483">
        <f t="shared" si="273"/>
        <v>8</v>
      </c>
      <c r="T483" t="str">
        <f t="shared" ca="1" si="265"/>
        <v/>
      </c>
      <c r="U483" s="15" t="str">
        <f>IF(Y483="","",VLOOKUP(Y483,Роспись!$E$8:$G$2000,3,FALSE))</f>
        <v/>
      </c>
      <c r="W483" t="str">
        <f t="shared" si="266"/>
        <v/>
      </c>
      <c r="X483" t="str">
        <f t="shared" si="267"/>
        <v>местные бюджеты</v>
      </c>
      <c r="Y483" t="str">
        <f t="shared" si="268"/>
        <v/>
      </c>
      <c r="Z483" t="str">
        <f t="shared" si="269"/>
        <v/>
      </c>
      <c r="AA483">
        <f t="shared" si="270"/>
        <v>0</v>
      </c>
      <c r="AB483">
        <f t="shared" si="271"/>
        <v>0</v>
      </c>
      <c r="AC483">
        <f t="shared" ref="AC483:AD483" si="296">AB483</f>
        <v>0</v>
      </c>
      <c r="AD483">
        <f t="shared" si="296"/>
        <v>0</v>
      </c>
      <c r="AF483">
        <f t="shared" si="272"/>
        <v>0</v>
      </c>
    </row>
    <row r="484" spans="1:32" ht="15.75" thickBot="1" x14ac:dyDescent="0.3">
      <c r="A484" s="169"/>
      <c r="B484" s="178"/>
      <c r="C484" s="33"/>
      <c r="E484" s="178"/>
      <c r="F484" s="32" t="s">
        <v>40</v>
      </c>
      <c r="G484" s="32" t="s">
        <v>40</v>
      </c>
      <c r="H484" s="32" t="s">
        <v>40</v>
      </c>
      <c r="I484" s="32" t="s">
        <v>40</v>
      </c>
      <c r="K484" s="44" t="s">
        <v>6</v>
      </c>
      <c r="M484" s="32"/>
      <c r="N484" s="32"/>
      <c r="O484" s="32"/>
      <c r="P484" s="46">
        <f t="shared" si="263"/>
        <v>5</v>
      </c>
      <c r="Q484" s="15" t="str">
        <f t="shared" si="264"/>
        <v/>
      </c>
      <c r="R484" s="15" t="str">
        <f ca="1">IF(Q484="","",OFFSET('Все источники_ППГ'!B587,S484,0))</f>
        <v/>
      </c>
      <c r="S484">
        <f t="shared" si="273"/>
        <v>8</v>
      </c>
      <c r="T484" t="str">
        <f t="shared" ca="1" si="265"/>
        <v/>
      </c>
      <c r="U484" s="15" t="str">
        <f>IF(Y484="","",VLOOKUP(Y484,Роспись!$E$8:$G$2000,3,FALSE))</f>
        <v/>
      </c>
      <c r="W484" t="str">
        <f t="shared" si="266"/>
        <v/>
      </c>
      <c r="X484" t="str">
        <f t="shared" si="267"/>
        <v>внебюджетные источники</v>
      </c>
      <c r="Y484" t="str">
        <f t="shared" si="268"/>
        <v/>
      </c>
      <c r="Z484" t="str">
        <f t="shared" si="269"/>
        <v/>
      </c>
      <c r="AA484">
        <f t="shared" si="270"/>
        <v>0</v>
      </c>
      <c r="AB484">
        <f t="shared" si="271"/>
        <v>0</v>
      </c>
      <c r="AC484">
        <f t="shared" ref="AC484:AD484" si="297">AB484</f>
        <v>0</v>
      </c>
      <c r="AD484">
        <f t="shared" si="297"/>
        <v>0</v>
      </c>
      <c r="AF484">
        <f t="shared" si="272"/>
        <v>0</v>
      </c>
    </row>
    <row r="485" spans="1:32" ht="87" customHeight="1" thickBot="1" x14ac:dyDescent="0.3">
      <c r="A485" s="167" t="s">
        <v>73</v>
      </c>
      <c r="B485" s="176" t="s">
        <v>902</v>
      </c>
      <c r="C485" s="33"/>
      <c r="E485" s="176" t="s">
        <v>718</v>
      </c>
      <c r="F485" s="32" t="s">
        <v>40</v>
      </c>
      <c r="G485" s="32" t="s">
        <v>40</v>
      </c>
      <c r="H485" s="32" t="s">
        <v>40</v>
      </c>
      <c r="I485" s="32" t="s">
        <v>40</v>
      </c>
      <c r="K485" s="43" t="s">
        <v>1</v>
      </c>
      <c r="M485" s="32">
        <v>4424.7</v>
      </c>
      <c r="N485" s="32">
        <v>70014.100000000006</v>
      </c>
      <c r="O485" s="32"/>
      <c r="P485" s="46">
        <f t="shared" si="263"/>
        <v>1</v>
      </c>
      <c r="Q485" s="15" t="str">
        <f t="shared" si="264"/>
        <v>Строительство группового водовода Шемуршинского, Батыревского, Комсомольского районов Чувашской Республики (III пусковой комплекс)</v>
      </c>
      <c r="R485" s="15" t="str">
        <f ca="1">IF(Q485="","",OFFSET('Все источники_ППГ'!B588,S485,0))</f>
        <v>Строительство группового водовода Шемуршинского, Батыревского, Комсомольского районов Чувашской Республики (III пусковой комплекс)</v>
      </c>
      <c r="S485">
        <f t="shared" si="273"/>
        <v>9</v>
      </c>
      <c r="T485">
        <f t="shared" ca="1" si="265"/>
        <v>1</v>
      </c>
      <c r="U485" s="15" t="str">
        <f>IF(Y485="","",VLOOKUP(Y485,Роспись!$E$8:$G$2000,3,FALSE))</f>
        <v/>
      </c>
      <c r="W485">
        <f t="shared" si="266"/>
        <v>0</v>
      </c>
      <c r="X485" t="str">
        <f t="shared" si="267"/>
        <v>всего</v>
      </c>
      <c r="Y485" t="str">
        <f t="shared" si="268"/>
        <v/>
      </c>
      <c r="Z485" t="str">
        <f t="shared" si="269"/>
        <v/>
      </c>
      <c r="AA485">
        <f t="shared" si="270"/>
        <v>4424.7</v>
      </c>
      <c r="AB485">
        <f t="shared" si="271"/>
        <v>70014.100000000006</v>
      </c>
      <c r="AC485">
        <f t="shared" ref="AC485:AD485" si="298">AB485</f>
        <v>70014.100000000006</v>
      </c>
      <c r="AD485">
        <f t="shared" si="298"/>
        <v>70014.100000000006</v>
      </c>
      <c r="AE485">
        <f>69538914.7/1000</f>
        <v>69538.914700000008</v>
      </c>
      <c r="AF485">
        <f t="shared" si="272"/>
        <v>0</v>
      </c>
    </row>
    <row r="486" spans="1:32" ht="15.75" thickBot="1" x14ac:dyDescent="0.3">
      <c r="A486" s="168"/>
      <c r="B486" s="177"/>
      <c r="C486" s="33"/>
      <c r="E486" s="177"/>
      <c r="F486" s="32" t="s">
        <v>40</v>
      </c>
      <c r="G486" s="32" t="s">
        <v>40</v>
      </c>
      <c r="H486" s="32" t="s">
        <v>40</v>
      </c>
      <c r="I486" s="32" t="s">
        <v>40</v>
      </c>
      <c r="K486" s="44" t="s">
        <v>2</v>
      </c>
      <c r="M486" s="32"/>
      <c r="N486" s="32">
        <v>63728</v>
      </c>
      <c r="O486" s="32"/>
      <c r="P486" s="46">
        <f t="shared" si="263"/>
        <v>2</v>
      </c>
      <c r="Q486" s="15" t="str">
        <f t="shared" si="264"/>
        <v/>
      </c>
      <c r="R486" s="15" t="str">
        <f ca="1">IF(Q486="","",OFFSET('Все источники_ППГ'!B589,S486,0))</f>
        <v/>
      </c>
      <c r="S486">
        <f t="shared" si="273"/>
        <v>9</v>
      </c>
      <c r="T486" t="str">
        <f t="shared" ca="1" si="265"/>
        <v/>
      </c>
      <c r="U486" s="15" t="str">
        <f>IF(Y486="","",VLOOKUP(Y486,Роспись!$E$8:$G$2000,3,FALSE))</f>
        <v/>
      </c>
      <c r="W486">
        <f t="shared" si="266"/>
        <v>2</v>
      </c>
      <c r="X486" t="str">
        <f t="shared" si="267"/>
        <v>федеральный бюджет</v>
      </c>
      <c r="Y486" t="str">
        <f t="shared" si="268"/>
        <v/>
      </c>
      <c r="Z486" t="str">
        <f t="shared" si="269"/>
        <v/>
      </c>
      <c r="AA486">
        <f t="shared" si="270"/>
        <v>0</v>
      </c>
      <c r="AB486">
        <f t="shared" si="271"/>
        <v>63728</v>
      </c>
      <c r="AC486">
        <f t="shared" ref="AC486:AD486" si="299">AB486</f>
        <v>63728</v>
      </c>
      <c r="AD486">
        <f t="shared" si="299"/>
        <v>63728</v>
      </c>
      <c r="AE486">
        <f>AE485-AE487</f>
        <v>63252.81470000001</v>
      </c>
      <c r="AF486">
        <f t="shared" si="272"/>
        <v>0</v>
      </c>
    </row>
    <row r="487" spans="1:32" ht="23.25" thickBot="1" x14ac:dyDescent="0.3">
      <c r="A487" s="168"/>
      <c r="B487" s="177"/>
      <c r="C487" s="33"/>
      <c r="E487" s="177"/>
      <c r="F487" s="32">
        <v>832</v>
      </c>
      <c r="G487" s="32">
        <v>502</v>
      </c>
      <c r="H487" s="32" t="s">
        <v>572</v>
      </c>
      <c r="I487" s="32">
        <v>414</v>
      </c>
      <c r="K487" s="44" t="s">
        <v>307</v>
      </c>
      <c r="M487" s="32">
        <v>4424.7</v>
      </c>
      <c r="N487" s="32">
        <v>6286.1</v>
      </c>
      <c r="O487" s="32"/>
      <c r="P487" s="46">
        <f t="shared" si="263"/>
        <v>3</v>
      </c>
      <c r="Q487" s="15" t="str">
        <f t="shared" si="264"/>
        <v/>
      </c>
      <c r="R487" s="15" t="str">
        <f ca="1">IF(Q487="","",OFFSET('Все источники_ППГ'!B590,S487,0))</f>
        <v/>
      </c>
      <c r="S487">
        <f t="shared" si="273"/>
        <v>9</v>
      </c>
      <c r="T487" t="str">
        <f t="shared" ca="1" si="265"/>
        <v/>
      </c>
      <c r="U487" s="15" t="e">
        <f>IF(Y487="","",VLOOKUP(Y487,Роспись!$E$8:$G$2000,3,FALSE))</f>
        <v>#N/A</v>
      </c>
      <c r="W487">
        <f t="shared" si="266"/>
        <v>1</v>
      </c>
      <c r="X487" t="str">
        <f t="shared" si="267"/>
        <v>республиканский бюджет Чувашской Республики</v>
      </c>
      <c r="Y487" t="str">
        <f t="shared" si="268"/>
        <v>13F55243Е</v>
      </c>
      <c r="Z487" t="str">
        <f t="shared" si="269"/>
        <v>A13F55243Е</v>
      </c>
      <c r="AA487">
        <f t="shared" si="270"/>
        <v>4424.7</v>
      </c>
      <c r="AB487">
        <f t="shared" si="271"/>
        <v>6286.1</v>
      </c>
      <c r="AC487">
        <f t="shared" ref="AC487:AD487" si="300">AB487</f>
        <v>6286.1</v>
      </c>
      <c r="AD487">
        <f t="shared" si="300"/>
        <v>6286.1</v>
      </c>
      <c r="AE487">
        <f>AD487</f>
        <v>6286.1</v>
      </c>
      <c r="AF487">
        <f t="shared" si="272"/>
        <v>0</v>
      </c>
    </row>
    <row r="488" spans="1:32" ht="15.75" thickBot="1" x14ac:dyDescent="0.3">
      <c r="A488" s="168"/>
      <c r="B488" s="177"/>
      <c r="C488" s="33"/>
      <c r="E488" s="177"/>
      <c r="F488" s="32" t="s">
        <v>40</v>
      </c>
      <c r="G488" s="32" t="s">
        <v>40</v>
      </c>
      <c r="H488" s="32" t="s">
        <v>40</v>
      </c>
      <c r="I488" s="32" t="s">
        <v>40</v>
      </c>
      <c r="K488" s="44" t="s">
        <v>3</v>
      </c>
      <c r="M488" s="32"/>
      <c r="N488" s="32"/>
      <c r="O488" s="32"/>
      <c r="P488" s="46">
        <f t="shared" si="263"/>
        <v>4</v>
      </c>
      <c r="Q488" s="15" t="str">
        <f t="shared" si="264"/>
        <v/>
      </c>
      <c r="R488" s="15" t="str">
        <f ca="1">IF(Q488="","",OFFSET('Все источники_ППГ'!B591,S488,0))</f>
        <v/>
      </c>
      <c r="S488">
        <f t="shared" si="273"/>
        <v>9</v>
      </c>
      <c r="T488" t="str">
        <f t="shared" ca="1" si="265"/>
        <v/>
      </c>
      <c r="U488" s="15" t="str">
        <f>IF(Y488="","",VLOOKUP(Y488,Роспись!$E$8:$G$2000,3,FALSE))</f>
        <v/>
      </c>
      <c r="W488" t="str">
        <f t="shared" si="266"/>
        <v/>
      </c>
      <c r="X488" t="str">
        <f t="shared" si="267"/>
        <v>местные бюджеты</v>
      </c>
      <c r="Y488" t="str">
        <f t="shared" si="268"/>
        <v/>
      </c>
      <c r="Z488" t="str">
        <f t="shared" si="269"/>
        <v/>
      </c>
      <c r="AA488">
        <f t="shared" si="270"/>
        <v>0</v>
      </c>
      <c r="AB488">
        <f t="shared" si="271"/>
        <v>0</v>
      </c>
      <c r="AC488">
        <f t="shared" ref="AC488:AD488" si="301">AB488</f>
        <v>0</v>
      </c>
      <c r="AD488">
        <f t="shared" si="301"/>
        <v>0</v>
      </c>
      <c r="AF488">
        <f t="shared" si="272"/>
        <v>0</v>
      </c>
    </row>
    <row r="489" spans="1:32" ht="15.75" thickBot="1" x14ac:dyDescent="0.3">
      <c r="A489" s="169"/>
      <c r="B489" s="178"/>
      <c r="C489" s="33"/>
      <c r="E489" s="178"/>
      <c r="F489" s="32" t="s">
        <v>40</v>
      </c>
      <c r="G489" s="32" t="s">
        <v>40</v>
      </c>
      <c r="H489" s="32" t="s">
        <v>40</v>
      </c>
      <c r="I489" s="32" t="s">
        <v>40</v>
      </c>
      <c r="K489" s="44" t="s">
        <v>6</v>
      </c>
      <c r="M489" s="32"/>
      <c r="N489" s="32"/>
      <c r="O489" s="32"/>
      <c r="P489" s="46">
        <f t="shared" si="263"/>
        <v>5</v>
      </c>
      <c r="Q489" s="15" t="str">
        <f t="shared" si="264"/>
        <v/>
      </c>
      <c r="R489" s="15" t="str">
        <f ca="1">IF(Q489="","",OFFSET('Все источники_ППГ'!B592,S489,0))</f>
        <v/>
      </c>
      <c r="S489">
        <f t="shared" si="273"/>
        <v>9</v>
      </c>
      <c r="T489" t="str">
        <f t="shared" ca="1" si="265"/>
        <v/>
      </c>
      <c r="U489" s="15" t="str">
        <f>IF(Y489="","",VLOOKUP(Y489,Роспись!$E$8:$G$2000,3,FALSE))</f>
        <v/>
      </c>
      <c r="W489" t="str">
        <f t="shared" si="266"/>
        <v/>
      </c>
      <c r="X489" t="str">
        <f t="shared" si="267"/>
        <v>внебюджетные источники</v>
      </c>
      <c r="Y489" t="str">
        <f t="shared" si="268"/>
        <v/>
      </c>
      <c r="Z489" t="str">
        <f t="shared" si="269"/>
        <v/>
      </c>
      <c r="AA489">
        <f t="shared" si="270"/>
        <v>0</v>
      </c>
      <c r="AB489">
        <f t="shared" si="271"/>
        <v>0</v>
      </c>
      <c r="AC489">
        <f t="shared" ref="AC489:AD489" si="302">AB489</f>
        <v>0</v>
      </c>
      <c r="AD489">
        <f t="shared" si="302"/>
        <v>0</v>
      </c>
      <c r="AF489">
        <f t="shared" si="272"/>
        <v>0</v>
      </c>
    </row>
    <row r="490" spans="1:32" ht="85.5" customHeight="1" thickBot="1" x14ac:dyDescent="0.3">
      <c r="A490" s="167" t="s">
        <v>217</v>
      </c>
      <c r="B490" s="176" t="s">
        <v>903</v>
      </c>
      <c r="C490" s="33"/>
      <c r="E490" s="176" t="s">
        <v>718</v>
      </c>
      <c r="F490" s="32" t="s">
        <v>40</v>
      </c>
      <c r="G490" s="32" t="s">
        <v>40</v>
      </c>
      <c r="H490" s="32" t="s">
        <v>40</v>
      </c>
      <c r="I490" s="32" t="s">
        <v>40</v>
      </c>
      <c r="K490" s="43" t="s">
        <v>1</v>
      </c>
      <c r="M490" s="32">
        <v>117272.1</v>
      </c>
      <c r="N490" s="32">
        <v>86503</v>
      </c>
      <c r="O490" s="32"/>
      <c r="P490" s="46">
        <f t="shared" si="263"/>
        <v>1</v>
      </c>
      <c r="Q490" s="15" t="str">
        <f t="shared" si="264"/>
        <v>Строительство группового водовода Шемуршинского, Батыревского, Комсомольского районов Чувашской Республики (IV пусковой комплекс)</v>
      </c>
      <c r="R490" s="15" t="str">
        <f ca="1">IF(Q490="","",OFFSET('Все источники_ППГ'!B593,S490,0))</f>
        <v>Строительство группового водовода Шемуршинского, Батыревского, Комсомольского районов Чувашской Республики (IVпусковой комплекс)</v>
      </c>
      <c r="S490">
        <f t="shared" si="273"/>
        <v>10</v>
      </c>
      <c r="T490">
        <f t="shared" ca="1" si="265"/>
        <v>1</v>
      </c>
      <c r="U490" s="15" t="str">
        <f>IF(Y490="","",VLOOKUP(Y490,Роспись!$E$8:$G$2000,3,FALSE))</f>
        <v/>
      </c>
      <c r="W490">
        <f t="shared" si="266"/>
        <v>0</v>
      </c>
      <c r="X490" t="str">
        <f t="shared" si="267"/>
        <v>всего</v>
      </c>
      <c r="Y490" t="str">
        <f t="shared" si="268"/>
        <v/>
      </c>
      <c r="Z490" t="str">
        <f t="shared" si="269"/>
        <v/>
      </c>
      <c r="AA490">
        <f t="shared" si="270"/>
        <v>117272.1</v>
      </c>
      <c r="AB490">
        <f t="shared" si="271"/>
        <v>86503</v>
      </c>
      <c r="AC490">
        <f t="shared" ref="AC490:AD490" si="303">AB490</f>
        <v>86503</v>
      </c>
      <c r="AD490">
        <f t="shared" si="303"/>
        <v>86503</v>
      </c>
      <c r="AE490">
        <f>85830380.94/1000</f>
        <v>85830.380940000003</v>
      </c>
      <c r="AF490">
        <f t="shared" si="272"/>
        <v>0</v>
      </c>
    </row>
    <row r="491" spans="1:32" ht="15.75" thickBot="1" x14ac:dyDescent="0.3">
      <c r="A491" s="168"/>
      <c r="B491" s="177"/>
      <c r="C491" s="33"/>
      <c r="E491" s="177"/>
      <c r="F491" s="32" t="s">
        <v>40</v>
      </c>
      <c r="G491" s="32" t="s">
        <v>40</v>
      </c>
      <c r="H491" s="32" t="s">
        <v>40</v>
      </c>
      <c r="I491" s="32" t="s">
        <v>40</v>
      </c>
      <c r="K491" s="44" t="s">
        <v>2</v>
      </c>
      <c r="M491" s="32">
        <v>105930</v>
      </c>
      <c r="N491" s="32">
        <v>83389.7</v>
      </c>
      <c r="O491" s="32"/>
      <c r="P491" s="46">
        <f t="shared" si="263"/>
        <v>2</v>
      </c>
      <c r="Q491" s="15" t="str">
        <f t="shared" si="264"/>
        <v/>
      </c>
      <c r="R491" s="15" t="str">
        <f ca="1">IF(Q491="","",OFFSET('Все источники_ППГ'!B594,S491,0))</f>
        <v/>
      </c>
      <c r="S491">
        <f t="shared" si="273"/>
        <v>10</v>
      </c>
      <c r="T491" t="str">
        <f t="shared" ca="1" si="265"/>
        <v/>
      </c>
      <c r="U491" s="15" t="str">
        <f>IF(Y491="","",VLOOKUP(Y491,Роспись!$E$8:$G$2000,3,FALSE))</f>
        <v/>
      </c>
      <c r="W491">
        <f t="shared" si="266"/>
        <v>2</v>
      </c>
      <c r="X491" t="str">
        <f t="shared" si="267"/>
        <v>федеральный бюджет</v>
      </c>
      <c r="Y491" t="str">
        <f t="shared" si="268"/>
        <v/>
      </c>
      <c r="Z491" t="str">
        <f t="shared" si="269"/>
        <v/>
      </c>
      <c r="AA491">
        <f t="shared" si="270"/>
        <v>105930</v>
      </c>
      <c r="AB491">
        <f t="shared" si="271"/>
        <v>83389.7</v>
      </c>
      <c r="AC491">
        <f t="shared" ref="AC491:AD491" si="304">AB491</f>
        <v>83389.7</v>
      </c>
      <c r="AD491">
        <f t="shared" si="304"/>
        <v>83389.7</v>
      </c>
      <c r="AE491">
        <f>AE490-AE492</f>
        <v>82717.08094</v>
      </c>
      <c r="AF491">
        <f t="shared" si="272"/>
        <v>0</v>
      </c>
    </row>
    <row r="492" spans="1:32" ht="23.25" thickBot="1" x14ac:dyDescent="0.3">
      <c r="A492" s="168"/>
      <c r="B492" s="177"/>
      <c r="C492" s="33"/>
      <c r="E492" s="177"/>
      <c r="F492" s="32">
        <v>832</v>
      </c>
      <c r="G492" s="32">
        <v>502</v>
      </c>
      <c r="H492" s="32" t="s">
        <v>573</v>
      </c>
      <c r="I492" s="32">
        <v>414</v>
      </c>
      <c r="K492" s="44" t="s">
        <v>307</v>
      </c>
      <c r="M492" s="32">
        <v>11342.1</v>
      </c>
      <c r="N492" s="32">
        <v>3113.3</v>
      </c>
      <c r="O492" s="32"/>
      <c r="P492" s="46">
        <f t="shared" si="263"/>
        <v>3</v>
      </c>
      <c r="Q492" s="15" t="str">
        <f t="shared" si="264"/>
        <v/>
      </c>
      <c r="R492" s="15" t="str">
        <f ca="1">IF(Q492="","",OFFSET('Все источники_ППГ'!B595,S492,0))</f>
        <v/>
      </c>
      <c r="S492">
        <f t="shared" si="273"/>
        <v>10</v>
      </c>
      <c r="T492" t="str">
        <f t="shared" ca="1" si="265"/>
        <v/>
      </c>
      <c r="U492" s="15" t="e">
        <f>IF(Y492="","",VLOOKUP(Y492,Роспись!$E$8:$G$2000,3,FALSE))</f>
        <v>#N/A</v>
      </c>
      <c r="W492">
        <f t="shared" si="266"/>
        <v>1</v>
      </c>
      <c r="X492" t="str">
        <f t="shared" si="267"/>
        <v>республиканский бюджет Чувашской Республики</v>
      </c>
      <c r="Y492" t="str">
        <f t="shared" si="268"/>
        <v>13F55243Ж</v>
      </c>
      <c r="Z492" t="str">
        <f t="shared" si="269"/>
        <v>A13F55243Ж</v>
      </c>
      <c r="AA492">
        <f t="shared" si="270"/>
        <v>11342.1</v>
      </c>
      <c r="AB492">
        <f t="shared" si="271"/>
        <v>3113.3</v>
      </c>
      <c r="AC492">
        <f t="shared" ref="AC492:AD492" si="305">AB492</f>
        <v>3113.3</v>
      </c>
      <c r="AD492">
        <f t="shared" si="305"/>
        <v>3113.3</v>
      </c>
      <c r="AE492">
        <f>AD492</f>
        <v>3113.3</v>
      </c>
      <c r="AF492">
        <f t="shared" si="272"/>
        <v>0</v>
      </c>
    </row>
    <row r="493" spans="1:32" ht="16.5" customHeight="1" thickBot="1" x14ac:dyDescent="0.3">
      <c r="A493" s="168"/>
      <c r="B493" s="177"/>
      <c r="C493" s="33"/>
      <c r="E493" s="177"/>
      <c r="F493" s="32" t="s">
        <v>40</v>
      </c>
      <c r="G493" s="32" t="s">
        <v>40</v>
      </c>
      <c r="H493" s="32" t="s">
        <v>40</v>
      </c>
      <c r="I493" s="32" t="s">
        <v>40</v>
      </c>
      <c r="K493" s="44" t="s">
        <v>3</v>
      </c>
      <c r="M493" s="32"/>
      <c r="N493" s="32"/>
      <c r="O493" s="32"/>
      <c r="P493" s="46">
        <f t="shared" si="263"/>
        <v>4</v>
      </c>
      <c r="Q493" s="15" t="str">
        <f t="shared" si="264"/>
        <v/>
      </c>
      <c r="R493" s="15" t="str">
        <f ca="1">IF(Q493="","",OFFSET('Все источники_ППГ'!B596,S493,0))</f>
        <v/>
      </c>
      <c r="S493">
        <f t="shared" si="273"/>
        <v>10</v>
      </c>
      <c r="T493" t="str">
        <f t="shared" ca="1" si="265"/>
        <v/>
      </c>
      <c r="U493" s="15" t="str">
        <f>IF(Y493="","",VLOOKUP(Y493,Роспись!$E$8:$G$2000,3,FALSE))</f>
        <v/>
      </c>
      <c r="W493" t="str">
        <f t="shared" si="266"/>
        <v/>
      </c>
      <c r="X493" t="str">
        <f t="shared" si="267"/>
        <v>местные бюджеты</v>
      </c>
      <c r="Y493" t="str">
        <f t="shared" si="268"/>
        <v/>
      </c>
      <c r="Z493" t="str">
        <f t="shared" si="269"/>
        <v/>
      </c>
      <c r="AA493">
        <f t="shared" si="270"/>
        <v>0</v>
      </c>
      <c r="AB493">
        <f t="shared" si="271"/>
        <v>0</v>
      </c>
      <c r="AC493">
        <f t="shared" ref="AC493:AD493" si="306">AB493</f>
        <v>0</v>
      </c>
      <c r="AD493">
        <f t="shared" si="306"/>
        <v>0</v>
      </c>
      <c r="AF493">
        <f t="shared" si="272"/>
        <v>0</v>
      </c>
    </row>
    <row r="494" spans="1:32" ht="16.5" customHeight="1" thickBot="1" x14ac:dyDescent="0.3">
      <c r="A494" s="169"/>
      <c r="B494" s="178"/>
      <c r="C494" s="33"/>
      <c r="E494" s="178"/>
      <c r="F494" s="32" t="s">
        <v>40</v>
      </c>
      <c r="G494" s="32" t="s">
        <v>40</v>
      </c>
      <c r="H494" s="32" t="s">
        <v>40</v>
      </c>
      <c r="I494" s="32" t="s">
        <v>40</v>
      </c>
      <c r="K494" s="44" t="s">
        <v>6</v>
      </c>
      <c r="M494" s="32"/>
      <c r="N494" s="32"/>
      <c r="O494" s="32"/>
      <c r="P494" s="46">
        <f t="shared" si="263"/>
        <v>5</v>
      </c>
      <c r="Q494" s="15" t="str">
        <f t="shared" si="264"/>
        <v/>
      </c>
      <c r="R494" s="15" t="str">
        <f ca="1">IF(Q494="","",OFFSET('Все источники_ППГ'!B597,S494,0))</f>
        <v/>
      </c>
      <c r="S494">
        <f t="shared" si="273"/>
        <v>10</v>
      </c>
      <c r="T494" t="str">
        <f t="shared" ca="1" si="265"/>
        <v/>
      </c>
      <c r="U494" s="15" t="str">
        <f>IF(Y494="","",VLOOKUP(Y494,Роспись!$E$8:$G$2000,3,FALSE))</f>
        <v/>
      </c>
      <c r="W494" t="str">
        <f t="shared" si="266"/>
        <v/>
      </c>
      <c r="X494" t="str">
        <f t="shared" si="267"/>
        <v>внебюджетные источники</v>
      </c>
      <c r="Y494" t="str">
        <f t="shared" si="268"/>
        <v/>
      </c>
      <c r="Z494" t="str">
        <f t="shared" si="269"/>
        <v/>
      </c>
      <c r="AA494">
        <f t="shared" si="270"/>
        <v>0</v>
      </c>
      <c r="AB494">
        <f t="shared" si="271"/>
        <v>0</v>
      </c>
      <c r="AC494">
        <f t="shared" ref="AC494:AD494" si="307">AB494</f>
        <v>0</v>
      </c>
      <c r="AD494">
        <f t="shared" si="307"/>
        <v>0</v>
      </c>
      <c r="AF494">
        <f t="shared" si="272"/>
        <v>0</v>
      </c>
    </row>
    <row r="495" spans="1:32" ht="91.5" customHeight="1" thickBot="1" x14ac:dyDescent="0.3">
      <c r="A495" s="167" t="s">
        <v>221</v>
      </c>
      <c r="B495" s="176" t="s">
        <v>904</v>
      </c>
      <c r="C495" s="33"/>
      <c r="E495" s="176" t="s">
        <v>718</v>
      </c>
      <c r="F495" s="32" t="s">
        <v>40</v>
      </c>
      <c r="G495" s="32" t="s">
        <v>40</v>
      </c>
      <c r="H495" s="32" t="s">
        <v>40</v>
      </c>
      <c r="I495" s="32" t="s">
        <v>40</v>
      </c>
      <c r="K495" s="43" t="s">
        <v>1</v>
      </c>
      <c r="M495" s="32">
        <v>18700</v>
      </c>
      <c r="N495" s="32">
        <v>207575.8</v>
      </c>
      <c r="O495" s="32">
        <v>326119.2</v>
      </c>
      <c r="P495" s="46">
        <f t="shared" si="263"/>
        <v>1</v>
      </c>
      <c r="Q495" s="15" t="str">
        <f t="shared" si="264"/>
        <v>Строительство группового водовода Шемуршинского, Батыревского, Комсомольского районов Чувашской Республики (V пусковой комплекс)</v>
      </c>
      <c r="R495" s="15" t="str">
        <f ca="1">IF(Q495="","",OFFSET('Все источники_ППГ'!B598,S495,0))</f>
        <v>Строительство группового водовода Шемуршинского, Батыревского, Комсомольского районов Чувашской Республики (Vпусковой комплекс)</v>
      </c>
      <c r="S495">
        <f t="shared" si="273"/>
        <v>11</v>
      </c>
      <c r="T495">
        <f t="shared" ca="1" si="265"/>
        <v>1</v>
      </c>
      <c r="U495" s="15" t="str">
        <f>IF(Y495="","",VLOOKUP(Y495,Роспись!$E$8:$G$2000,3,FALSE))</f>
        <v/>
      </c>
      <c r="W495">
        <f t="shared" si="266"/>
        <v>0</v>
      </c>
      <c r="X495" t="str">
        <f t="shared" si="267"/>
        <v>всего</v>
      </c>
      <c r="Y495" t="str">
        <f t="shared" si="268"/>
        <v/>
      </c>
      <c r="Z495" t="str">
        <f t="shared" si="269"/>
        <v/>
      </c>
      <c r="AA495">
        <f t="shared" si="270"/>
        <v>18700</v>
      </c>
      <c r="AB495">
        <f t="shared" si="271"/>
        <v>207575.8</v>
      </c>
      <c r="AC495">
        <f t="shared" ref="AC495:AD495" si="308">AB495</f>
        <v>207575.8</v>
      </c>
      <c r="AD495">
        <f t="shared" si="308"/>
        <v>207575.8</v>
      </c>
      <c r="AE495">
        <f t="shared" ref="AC495:AE497" si="309">AD495</f>
        <v>207575.8</v>
      </c>
      <c r="AF495">
        <f t="shared" si="272"/>
        <v>326119.2</v>
      </c>
    </row>
    <row r="496" spans="1:32" ht="16.5" customHeight="1" thickBot="1" x14ac:dyDescent="0.3">
      <c r="A496" s="168"/>
      <c r="B496" s="177"/>
      <c r="C496" s="33"/>
      <c r="E496" s="177"/>
      <c r="F496" s="32" t="s">
        <v>40</v>
      </c>
      <c r="G496" s="32" t="s">
        <v>40</v>
      </c>
      <c r="H496" s="32" t="s">
        <v>40</v>
      </c>
      <c r="I496" s="32" t="s">
        <v>40</v>
      </c>
      <c r="K496" s="44" t="s">
        <v>2</v>
      </c>
      <c r="M496" s="32"/>
      <c r="N496" s="32">
        <v>205500</v>
      </c>
      <c r="O496" s="32">
        <v>322858</v>
      </c>
      <c r="P496" s="46">
        <f t="shared" si="263"/>
        <v>2</v>
      </c>
      <c r="Q496" s="15" t="str">
        <f t="shared" si="264"/>
        <v/>
      </c>
      <c r="R496" s="15" t="str">
        <f ca="1">IF(Q496="","",OFFSET('Все источники_ППГ'!B599,S496,0))</f>
        <v/>
      </c>
      <c r="S496">
        <f t="shared" si="273"/>
        <v>11</v>
      </c>
      <c r="T496" t="str">
        <f t="shared" ca="1" si="265"/>
        <v/>
      </c>
      <c r="U496" s="15" t="str">
        <f>IF(Y496="","",VLOOKUP(Y496,Роспись!$E$8:$G$2000,3,FALSE))</f>
        <v/>
      </c>
      <c r="W496">
        <f t="shared" si="266"/>
        <v>2</v>
      </c>
      <c r="X496" t="str">
        <f t="shared" si="267"/>
        <v>федеральный бюджет</v>
      </c>
      <c r="Y496" t="str">
        <f t="shared" si="268"/>
        <v/>
      </c>
      <c r="Z496" t="str">
        <f t="shared" si="269"/>
        <v/>
      </c>
      <c r="AA496">
        <f t="shared" si="270"/>
        <v>0</v>
      </c>
      <c r="AB496">
        <f t="shared" si="271"/>
        <v>205500</v>
      </c>
      <c r="AC496">
        <f t="shared" si="309"/>
        <v>205500</v>
      </c>
      <c r="AD496">
        <f t="shared" si="309"/>
        <v>205500</v>
      </c>
      <c r="AE496">
        <f t="shared" si="309"/>
        <v>205500</v>
      </c>
      <c r="AF496">
        <f t="shared" si="272"/>
        <v>322858</v>
      </c>
    </row>
    <row r="497" spans="1:32" ht="16.5" customHeight="1" thickBot="1" x14ac:dyDescent="0.3">
      <c r="A497" s="168"/>
      <c r="B497" s="177"/>
      <c r="C497" s="33"/>
      <c r="E497" s="177"/>
      <c r="F497" s="32">
        <v>832</v>
      </c>
      <c r="G497" s="32">
        <v>502</v>
      </c>
      <c r="H497" s="32" t="s">
        <v>910</v>
      </c>
      <c r="I497" s="32">
        <v>414</v>
      </c>
      <c r="K497" s="44" t="s">
        <v>307</v>
      </c>
      <c r="M497" s="32">
        <v>18700</v>
      </c>
      <c r="N497" s="32">
        <v>2075.8000000000002</v>
      </c>
      <c r="O497" s="32">
        <v>3261.2</v>
      </c>
      <c r="P497" s="46">
        <f t="shared" si="263"/>
        <v>3</v>
      </c>
      <c r="Q497" s="15" t="str">
        <f t="shared" si="264"/>
        <v/>
      </c>
      <c r="R497" s="15" t="str">
        <f ca="1">IF(Q497="","",OFFSET('Все источники_ППГ'!B600,S497,0))</f>
        <v/>
      </c>
      <c r="S497">
        <f t="shared" si="273"/>
        <v>11</v>
      </c>
      <c r="T497" t="str">
        <f t="shared" ca="1" si="265"/>
        <v/>
      </c>
      <c r="U497" s="15" t="str">
        <f>IF(Y497="","",VLOOKUP(Y497,Роспись!$E$8:$G$2000,3,FALSE))</f>
        <v>Строительство и реконструкция (модернизация) объектов питьевого водоснабжения</v>
      </c>
      <c r="W497">
        <f t="shared" si="266"/>
        <v>1</v>
      </c>
      <c r="X497" t="str">
        <f t="shared" si="267"/>
        <v>республиканский бюджет Чувашской Республики</v>
      </c>
      <c r="Y497" t="str">
        <f t="shared" si="268"/>
        <v>13F552430</v>
      </c>
      <c r="Z497" t="str">
        <f t="shared" si="269"/>
        <v>A13F552430</v>
      </c>
      <c r="AA497">
        <f t="shared" si="270"/>
        <v>18700</v>
      </c>
      <c r="AB497">
        <f t="shared" si="271"/>
        <v>2075.8000000000002</v>
      </c>
      <c r="AC497">
        <f t="shared" ref="AC497:AD497" si="310">AB497</f>
        <v>2075.8000000000002</v>
      </c>
      <c r="AD497">
        <f t="shared" si="310"/>
        <v>2075.8000000000002</v>
      </c>
      <c r="AE497">
        <f t="shared" si="309"/>
        <v>2075.8000000000002</v>
      </c>
      <c r="AF497">
        <f t="shared" si="272"/>
        <v>3261.2</v>
      </c>
    </row>
    <row r="498" spans="1:32" ht="16.5" customHeight="1" thickBot="1" x14ac:dyDescent="0.3">
      <c r="A498" s="168"/>
      <c r="B498" s="177"/>
      <c r="C498" s="33"/>
      <c r="E498" s="177"/>
      <c r="F498" s="32" t="s">
        <v>40</v>
      </c>
      <c r="G498" s="32" t="s">
        <v>40</v>
      </c>
      <c r="H498" s="32" t="s">
        <v>40</v>
      </c>
      <c r="I498" s="32" t="s">
        <v>40</v>
      </c>
      <c r="K498" s="44" t="s">
        <v>3</v>
      </c>
      <c r="M498" s="32"/>
      <c r="N498" s="32"/>
      <c r="O498" s="32"/>
      <c r="P498" s="46">
        <f t="shared" si="263"/>
        <v>4</v>
      </c>
      <c r="Q498" s="15" t="str">
        <f t="shared" si="264"/>
        <v/>
      </c>
      <c r="R498" s="15" t="str">
        <f ca="1">IF(Q498="","",OFFSET('Все источники_ППГ'!B601,S498,0))</f>
        <v/>
      </c>
      <c r="S498">
        <f t="shared" si="273"/>
        <v>11</v>
      </c>
      <c r="T498" t="str">
        <f t="shared" ca="1" si="265"/>
        <v/>
      </c>
      <c r="U498" s="15" t="str">
        <f>IF(Y498="","",VLOOKUP(Y498,Роспись!$E$8:$G$2000,3,FALSE))</f>
        <v/>
      </c>
      <c r="W498" t="str">
        <f t="shared" si="266"/>
        <v/>
      </c>
      <c r="X498" t="str">
        <f t="shared" si="267"/>
        <v>местные бюджеты</v>
      </c>
      <c r="Y498" t="str">
        <f t="shared" si="268"/>
        <v/>
      </c>
      <c r="Z498" t="str">
        <f t="shared" si="269"/>
        <v/>
      </c>
      <c r="AA498">
        <f t="shared" si="270"/>
        <v>0</v>
      </c>
      <c r="AB498">
        <f t="shared" si="271"/>
        <v>0</v>
      </c>
      <c r="AC498">
        <f t="shared" ref="AC498:AD498" si="311">AB498</f>
        <v>0</v>
      </c>
      <c r="AD498">
        <f t="shared" si="311"/>
        <v>0</v>
      </c>
      <c r="AF498">
        <f t="shared" si="272"/>
        <v>0</v>
      </c>
    </row>
    <row r="499" spans="1:32" ht="16.5" customHeight="1" thickBot="1" x14ac:dyDescent="0.3">
      <c r="A499" s="169"/>
      <c r="B499" s="178"/>
      <c r="C499" s="33"/>
      <c r="E499" s="178"/>
      <c r="F499" s="32" t="s">
        <v>40</v>
      </c>
      <c r="G499" s="32" t="s">
        <v>40</v>
      </c>
      <c r="H499" s="32" t="s">
        <v>40</v>
      </c>
      <c r="I499" s="32" t="s">
        <v>40</v>
      </c>
      <c r="K499" s="44" t="s">
        <v>6</v>
      </c>
      <c r="M499" s="32"/>
      <c r="N499" s="32"/>
      <c r="O499" s="32"/>
      <c r="P499" s="46">
        <f t="shared" si="263"/>
        <v>5</v>
      </c>
      <c r="Q499" s="15" t="str">
        <f t="shared" si="264"/>
        <v/>
      </c>
      <c r="R499" s="15" t="str">
        <f ca="1">IF(Q499="","",OFFSET('Все источники_ППГ'!B602,S499,0))</f>
        <v/>
      </c>
      <c r="S499">
        <f t="shared" si="273"/>
        <v>11</v>
      </c>
      <c r="T499" t="str">
        <f t="shared" ca="1" si="265"/>
        <v/>
      </c>
      <c r="U499" s="15" t="str">
        <f>IF(Y499="","",VLOOKUP(Y499,Роспись!$E$8:$G$2000,3,FALSE))</f>
        <v/>
      </c>
      <c r="W499" t="str">
        <f t="shared" si="266"/>
        <v/>
      </c>
      <c r="X499" t="str">
        <f t="shared" si="267"/>
        <v>внебюджетные источники</v>
      </c>
      <c r="Y499" t="str">
        <f t="shared" si="268"/>
        <v/>
      </c>
      <c r="Z499" t="str">
        <f t="shared" si="269"/>
        <v/>
      </c>
      <c r="AA499">
        <f t="shared" si="270"/>
        <v>0</v>
      </c>
      <c r="AB499">
        <f t="shared" si="271"/>
        <v>0</v>
      </c>
      <c r="AC499">
        <f t="shared" ref="AC499:AD499" si="312">AB499</f>
        <v>0</v>
      </c>
      <c r="AD499">
        <f t="shared" si="312"/>
        <v>0</v>
      </c>
      <c r="AF499">
        <f t="shared" si="272"/>
        <v>0</v>
      </c>
    </row>
    <row r="500" spans="1:32" ht="91.5" customHeight="1" thickBot="1" x14ac:dyDescent="0.3">
      <c r="A500" s="167" t="s">
        <v>222</v>
      </c>
      <c r="B500" s="176" t="s">
        <v>905</v>
      </c>
      <c r="C500" s="33"/>
      <c r="E500" s="176" t="s">
        <v>718</v>
      </c>
      <c r="F500" s="32" t="s">
        <v>40</v>
      </c>
      <c r="G500" s="32" t="s">
        <v>40</v>
      </c>
      <c r="H500" s="32" t="s">
        <v>40</v>
      </c>
      <c r="I500" s="32" t="s">
        <v>40</v>
      </c>
      <c r="K500" s="43" t="s">
        <v>1</v>
      </c>
      <c r="M500" s="32">
        <v>25000</v>
      </c>
      <c r="N500" s="32">
        <v>162237.1</v>
      </c>
      <c r="O500" s="32">
        <v>269721.90000000002</v>
      </c>
      <c r="P500" s="46">
        <f t="shared" si="263"/>
        <v>1</v>
      </c>
      <c r="Q500" s="15" t="str">
        <f t="shared" si="264"/>
        <v>Строительство группового водовода Шемуршинского, Батыревского, Комсомольского районов Чувашской Республики (VI пусковой комплекс)</v>
      </c>
      <c r="R500" s="15" t="str">
        <f ca="1">IF(Q500="","",OFFSET('Все источники_ППГ'!B603,S500,0))</f>
        <v>Строительство группового водовода Шемуршинского, Батыревского, Комсомольского районов Чувашской Республики (VI пусковой комплекс)</v>
      </c>
      <c r="S500">
        <f t="shared" si="273"/>
        <v>12</v>
      </c>
      <c r="T500">
        <f t="shared" ca="1" si="265"/>
        <v>1</v>
      </c>
      <c r="U500" s="15" t="str">
        <f>IF(Y500="","",VLOOKUP(Y500,Роспись!$E$8:$G$2000,3,FALSE))</f>
        <v/>
      </c>
      <c r="W500">
        <f t="shared" si="266"/>
        <v>0</v>
      </c>
      <c r="X500" t="str">
        <f t="shared" si="267"/>
        <v>всего</v>
      </c>
      <c r="Y500" t="str">
        <f t="shared" si="268"/>
        <v/>
      </c>
      <c r="Z500" t="str">
        <f t="shared" si="269"/>
        <v/>
      </c>
      <c r="AA500">
        <f t="shared" si="270"/>
        <v>25000</v>
      </c>
      <c r="AB500">
        <f t="shared" si="271"/>
        <v>162237.1</v>
      </c>
      <c r="AC500">
        <f t="shared" ref="AC500:AE500" si="313">AB500</f>
        <v>162237.1</v>
      </c>
      <c r="AD500">
        <f t="shared" si="313"/>
        <v>162237.1</v>
      </c>
      <c r="AE500">
        <f t="shared" si="313"/>
        <v>162237.1</v>
      </c>
      <c r="AF500">
        <f t="shared" si="272"/>
        <v>269721.90000000002</v>
      </c>
    </row>
    <row r="501" spans="1:32" ht="16.5" customHeight="1" thickBot="1" x14ac:dyDescent="0.3">
      <c r="A501" s="168"/>
      <c r="B501" s="177"/>
      <c r="C501" s="33"/>
      <c r="E501" s="177"/>
      <c r="F501" s="32" t="s">
        <v>40</v>
      </c>
      <c r="G501" s="32" t="s">
        <v>40</v>
      </c>
      <c r="H501" s="32" t="s">
        <v>40</v>
      </c>
      <c r="I501" s="32" t="s">
        <v>40</v>
      </c>
      <c r="K501" s="44" t="s">
        <v>2</v>
      </c>
      <c r="M501" s="32"/>
      <c r="N501" s="32">
        <v>160614.70000000001</v>
      </c>
      <c r="O501" s="32">
        <v>267024.7</v>
      </c>
      <c r="P501" s="46">
        <f t="shared" si="263"/>
        <v>2</v>
      </c>
      <c r="Q501" s="15" t="str">
        <f t="shared" si="264"/>
        <v/>
      </c>
      <c r="R501" s="15" t="str">
        <f ca="1">IF(Q501="","",OFFSET('Все источники_ППГ'!B604,S501,0))</f>
        <v/>
      </c>
      <c r="S501">
        <f t="shared" si="273"/>
        <v>12</v>
      </c>
      <c r="T501" t="str">
        <f t="shared" ca="1" si="265"/>
        <v/>
      </c>
      <c r="U501" s="15" t="str">
        <f>IF(Y501="","",VLOOKUP(Y501,Роспись!$E$8:$G$2000,3,FALSE))</f>
        <v/>
      </c>
      <c r="W501">
        <f t="shared" si="266"/>
        <v>2</v>
      </c>
      <c r="X501" t="str">
        <f t="shared" si="267"/>
        <v>федеральный бюджет</v>
      </c>
      <c r="Y501" t="str">
        <f t="shared" si="268"/>
        <v/>
      </c>
      <c r="Z501" t="str">
        <f t="shared" si="269"/>
        <v/>
      </c>
      <c r="AA501">
        <f t="shared" si="270"/>
        <v>0</v>
      </c>
      <c r="AB501">
        <f t="shared" si="271"/>
        <v>160614.70000000001</v>
      </c>
      <c r="AC501">
        <f t="shared" ref="AC501:AE501" si="314">AB501</f>
        <v>160614.70000000001</v>
      </c>
      <c r="AD501">
        <f t="shared" si="314"/>
        <v>160614.70000000001</v>
      </c>
      <c r="AE501">
        <f t="shared" si="314"/>
        <v>160614.70000000001</v>
      </c>
      <c r="AF501">
        <f t="shared" si="272"/>
        <v>267024.7</v>
      </c>
    </row>
    <row r="502" spans="1:32" ht="16.5" customHeight="1" thickBot="1" x14ac:dyDescent="0.3">
      <c r="A502" s="168"/>
      <c r="B502" s="177"/>
      <c r="C502" s="33"/>
      <c r="E502" s="177"/>
      <c r="F502" s="32">
        <v>832</v>
      </c>
      <c r="G502" s="32">
        <v>502</v>
      </c>
      <c r="H502" s="32" t="s">
        <v>910</v>
      </c>
      <c r="I502" s="32">
        <v>414</v>
      </c>
      <c r="K502" s="44" t="s">
        <v>307</v>
      </c>
      <c r="M502" s="32">
        <v>25000</v>
      </c>
      <c r="N502" s="32">
        <v>1622.4</v>
      </c>
      <c r="O502" s="32">
        <v>2697.2</v>
      </c>
      <c r="P502" s="46">
        <f t="shared" si="263"/>
        <v>3</v>
      </c>
      <c r="Q502" s="15" t="str">
        <f t="shared" si="264"/>
        <v/>
      </c>
      <c r="R502" s="15" t="str">
        <f ca="1">IF(Q502="","",OFFSET('Все источники_ППГ'!B605,S502,0))</f>
        <v/>
      </c>
      <c r="S502">
        <f t="shared" si="273"/>
        <v>12</v>
      </c>
      <c r="T502" t="str">
        <f t="shared" ca="1" si="265"/>
        <v/>
      </c>
      <c r="U502" s="15" t="str">
        <f>IF(Y502="","",VLOOKUP(Y502,Роспись!$E$8:$G$2000,3,FALSE))</f>
        <v>Строительство и реконструкция (модернизация) объектов питьевого водоснабжения</v>
      </c>
      <c r="W502">
        <f t="shared" si="266"/>
        <v>1</v>
      </c>
      <c r="X502" t="str">
        <f t="shared" si="267"/>
        <v>республиканский бюджет Чувашской Республики</v>
      </c>
      <c r="Y502" t="str">
        <f t="shared" si="268"/>
        <v>13F552430</v>
      </c>
      <c r="Z502" t="str">
        <f t="shared" si="269"/>
        <v>A13F552430</v>
      </c>
      <c r="AA502">
        <f t="shared" si="270"/>
        <v>25000</v>
      </c>
      <c r="AB502">
        <f t="shared" si="271"/>
        <v>1622.4</v>
      </c>
      <c r="AC502">
        <f t="shared" ref="AC502:AE502" si="315">AB502</f>
        <v>1622.4</v>
      </c>
      <c r="AD502">
        <f t="shared" si="315"/>
        <v>1622.4</v>
      </c>
      <c r="AE502">
        <f t="shared" si="315"/>
        <v>1622.4</v>
      </c>
      <c r="AF502">
        <f t="shared" si="272"/>
        <v>2697.2</v>
      </c>
    </row>
    <row r="503" spans="1:32" ht="16.5" customHeight="1" thickBot="1" x14ac:dyDescent="0.3">
      <c r="A503" s="168"/>
      <c r="B503" s="177"/>
      <c r="C503" s="33"/>
      <c r="E503" s="177"/>
      <c r="F503" s="32" t="s">
        <v>40</v>
      </c>
      <c r="G503" s="32" t="s">
        <v>40</v>
      </c>
      <c r="H503" s="32" t="s">
        <v>40</v>
      </c>
      <c r="I503" s="32" t="s">
        <v>40</v>
      </c>
      <c r="K503" s="44" t="s">
        <v>3</v>
      </c>
      <c r="M503" s="32"/>
      <c r="N503" s="32"/>
      <c r="O503" s="32"/>
      <c r="P503" s="46">
        <f t="shared" si="263"/>
        <v>4</v>
      </c>
      <c r="Q503" s="15" t="str">
        <f t="shared" si="264"/>
        <v/>
      </c>
      <c r="R503" s="15" t="str">
        <f ca="1">IF(Q503="","",OFFSET('Все источники_ППГ'!B606,S503,0))</f>
        <v/>
      </c>
      <c r="S503">
        <f t="shared" si="273"/>
        <v>12</v>
      </c>
      <c r="T503" t="str">
        <f t="shared" ca="1" si="265"/>
        <v/>
      </c>
      <c r="U503" s="15" t="str">
        <f>IF(Y503="","",VLOOKUP(Y503,Роспись!$E$8:$G$2000,3,FALSE))</f>
        <v/>
      </c>
      <c r="W503" t="str">
        <f t="shared" si="266"/>
        <v/>
      </c>
      <c r="X503" t="str">
        <f t="shared" si="267"/>
        <v>местные бюджеты</v>
      </c>
      <c r="Y503" t="str">
        <f t="shared" si="268"/>
        <v/>
      </c>
      <c r="Z503" t="str">
        <f t="shared" si="269"/>
        <v/>
      </c>
      <c r="AA503">
        <f t="shared" si="270"/>
        <v>0</v>
      </c>
      <c r="AB503">
        <f t="shared" si="271"/>
        <v>0</v>
      </c>
      <c r="AC503">
        <f t="shared" ref="AC503:AD503" si="316">AB503</f>
        <v>0</v>
      </c>
      <c r="AD503">
        <f t="shared" si="316"/>
        <v>0</v>
      </c>
      <c r="AF503">
        <f t="shared" si="272"/>
        <v>0</v>
      </c>
    </row>
    <row r="504" spans="1:32" ht="16.5" customHeight="1" thickBot="1" x14ac:dyDescent="0.3">
      <c r="A504" s="169"/>
      <c r="B504" s="178"/>
      <c r="C504" s="33"/>
      <c r="E504" s="178"/>
      <c r="F504" s="32" t="s">
        <v>40</v>
      </c>
      <c r="G504" s="32" t="s">
        <v>40</v>
      </c>
      <c r="H504" s="32" t="s">
        <v>40</v>
      </c>
      <c r="I504" s="32" t="s">
        <v>40</v>
      </c>
      <c r="K504" s="44" t="s">
        <v>6</v>
      </c>
      <c r="M504" s="32"/>
      <c r="N504" s="32"/>
      <c r="O504" s="32"/>
      <c r="P504" s="46">
        <f t="shared" si="263"/>
        <v>5</v>
      </c>
      <c r="Q504" s="15" t="str">
        <f t="shared" si="264"/>
        <v/>
      </c>
      <c r="R504" s="15" t="str">
        <f ca="1">IF(Q504="","",OFFSET('Все источники_ППГ'!B607,S504,0))</f>
        <v/>
      </c>
      <c r="S504">
        <f t="shared" si="273"/>
        <v>12</v>
      </c>
      <c r="T504" t="str">
        <f t="shared" ca="1" si="265"/>
        <v/>
      </c>
      <c r="U504" s="15" t="str">
        <f>IF(Y504="","",VLOOKUP(Y504,Роспись!$E$8:$G$2000,3,FALSE))</f>
        <v/>
      </c>
      <c r="W504" t="str">
        <f t="shared" si="266"/>
        <v/>
      </c>
      <c r="X504" t="str">
        <f t="shared" si="267"/>
        <v>внебюджетные источники</v>
      </c>
      <c r="Y504" t="str">
        <f t="shared" si="268"/>
        <v/>
      </c>
      <c r="Z504" t="str">
        <f t="shared" si="269"/>
        <v/>
      </c>
      <c r="AA504">
        <f t="shared" si="270"/>
        <v>0</v>
      </c>
      <c r="AB504">
        <f t="shared" si="271"/>
        <v>0</v>
      </c>
      <c r="AC504">
        <f t="shared" ref="AC504:AD504" si="317">AB504</f>
        <v>0</v>
      </c>
      <c r="AD504">
        <f t="shared" si="317"/>
        <v>0</v>
      </c>
      <c r="AF504">
        <f t="shared" si="272"/>
        <v>0</v>
      </c>
    </row>
    <row r="505" spans="1:32" ht="91.5" customHeight="1" thickBot="1" x14ac:dyDescent="0.3">
      <c r="A505" s="167" t="s">
        <v>223</v>
      </c>
      <c r="B505" s="176" t="s">
        <v>224</v>
      </c>
      <c r="C505" s="33"/>
      <c r="E505" s="176" t="s">
        <v>718</v>
      </c>
      <c r="F505" s="32" t="s">
        <v>40</v>
      </c>
      <c r="G505" s="32" t="s">
        <v>40</v>
      </c>
      <c r="H505" s="32" t="s">
        <v>40</v>
      </c>
      <c r="I505" s="32" t="s">
        <v>40</v>
      </c>
      <c r="K505" s="43" t="s">
        <v>1</v>
      </c>
      <c r="M505" s="32">
        <v>20000</v>
      </c>
      <c r="N505" s="32">
        <v>20000</v>
      </c>
      <c r="O505" s="32">
        <v>41902.699999999997</v>
      </c>
      <c r="P505" s="46">
        <f t="shared" si="263"/>
        <v>1</v>
      </c>
      <c r="Q505" s="15" t="str">
        <f t="shared" si="264"/>
        <v>Строительство группового водовода Шемуршинского, Батыревского, Комсомольского районов Чувашской Республики (VII пусковой комплекс)</v>
      </c>
      <c r="R505" s="15" t="str">
        <f ca="1">IF(Q505="","",OFFSET('Все источники_ППГ'!B608,S505,0))</f>
        <v>Строительство группового водовода Шемуршинского, Батыревского, Комсомольского районов Чувашской Республики (VII пусковой комплекс)</v>
      </c>
      <c r="S505">
        <f t="shared" si="273"/>
        <v>13</v>
      </c>
      <c r="T505" t="str">
        <f t="shared" ca="1" si="265"/>
        <v/>
      </c>
      <c r="U505" s="15" t="str">
        <f>IF(Y505="","",VLOOKUP(Y505,Роспись!$E$8:$G$2000,3,FALSE))</f>
        <v/>
      </c>
      <c r="W505">
        <f t="shared" si="266"/>
        <v>0</v>
      </c>
      <c r="X505" t="str">
        <f t="shared" si="267"/>
        <v>всего</v>
      </c>
      <c r="Y505" t="str">
        <f t="shared" si="268"/>
        <v/>
      </c>
      <c r="Z505" t="str">
        <f t="shared" si="269"/>
        <v/>
      </c>
      <c r="AA505">
        <f t="shared" si="270"/>
        <v>20000</v>
      </c>
      <c r="AB505">
        <f t="shared" si="271"/>
        <v>20000</v>
      </c>
      <c r="AC505">
        <f t="shared" ref="AC505:AE505" si="318">AB505</f>
        <v>20000</v>
      </c>
      <c r="AD505">
        <f t="shared" si="318"/>
        <v>20000</v>
      </c>
      <c r="AE505">
        <f t="shared" si="318"/>
        <v>20000</v>
      </c>
      <c r="AF505">
        <f t="shared" si="272"/>
        <v>41902.699999999997</v>
      </c>
    </row>
    <row r="506" spans="1:32" ht="16.5" customHeight="1" thickBot="1" x14ac:dyDescent="0.3">
      <c r="A506" s="168"/>
      <c r="B506" s="177"/>
      <c r="C506" s="33"/>
      <c r="E506" s="177"/>
      <c r="F506" s="32" t="s">
        <v>40</v>
      </c>
      <c r="G506" s="32" t="s">
        <v>40</v>
      </c>
      <c r="H506" s="32" t="s">
        <v>40</v>
      </c>
      <c r="I506" s="32" t="s">
        <v>40</v>
      </c>
      <c r="K506" s="44" t="s">
        <v>2</v>
      </c>
      <c r="M506" s="32"/>
      <c r="N506" s="32"/>
      <c r="O506" s="32">
        <v>41483.699999999997</v>
      </c>
      <c r="P506" s="46">
        <f t="shared" si="263"/>
        <v>2</v>
      </c>
      <c r="Q506" s="15" t="str">
        <f t="shared" si="264"/>
        <v/>
      </c>
      <c r="R506" s="15" t="str">
        <f ca="1">IF(Q506="","",OFFSET('Все источники_ППГ'!B609,S506,0))</f>
        <v/>
      </c>
      <c r="S506">
        <f t="shared" si="273"/>
        <v>13</v>
      </c>
      <c r="T506" t="str">
        <f t="shared" ca="1" si="265"/>
        <v/>
      </c>
      <c r="U506" s="15" t="str">
        <f>IF(Y506="","",VLOOKUP(Y506,Роспись!$E$8:$G$2000,3,FALSE))</f>
        <v/>
      </c>
      <c r="W506">
        <f t="shared" si="266"/>
        <v>2</v>
      </c>
      <c r="X506" t="str">
        <f t="shared" si="267"/>
        <v>федеральный бюджет</v>
      </c>
      <c r="Y506" t="str">
        <f t="shared" si="268"/>
        <v/>
      </c>
      <c r="Z506" t="str">
        <f t="shared" si="269"/>
        <v/>
      </c>
      <c r="AA506">
        <f t="shared" si="270"/>
        <v>0</v>
      </c>
      <c r="AB506">
        <f t="shared" si="271"/>
        <v>0</v>
      </c>
      <c r="AC506">
        <f t="shared" ref="AC506:AD506" si="319">AB506</f>
        <v>0</v>
      </c>
      <c r="AD506">
        <f t="shared" si="319"/>
        <v>0</v>
      </c>
      <c r="AF506">
        <f t="shared" si="272"/>
        <v>41483.699999999997</v>
      </c>
    </row>
    <row r="507" spans="1:32" ht="16.5" customHeight="1" thickBot="1" x14ac:dyDescent="0.3">
      <c r="A507" s="168"/>
      <c r="B507" s="177"/>
      <c r="C507" s="33"/>
      <c r="E507" s="177"/>
      <c r="F507" s="32">
        <v>832</v>
      </c>
      <c r="G507" s="32">
        <v>502</v>
      </c>
      <c r="H507" s="32" t="s">
        <v>910</v>
      </c>
      <c r="I507" s="32">
        <v>414</v>
      </c>
      <c r="K507" s="44" t="s">
        <v>307</v>
      </c>
      <c r="M507" s="32">
        <v>20000</v>
      </c>
      <c r="N507" s="32">
        <v>20000</v>
      </c>
      <c r="O507" s="32">
        <v>419</v>
      </c>
      <c r="P507" s="46">
        <f t="shared" si="263"/>
        <v>3</v>
      </c>
      <c r="Q507" s="15" t="str">
        <f t="shared" si="264"/>
        <v/>
      </c>
      <c r="R507" s="15" t="str">
        <f ca="1">IF(Q507="","",OFFSET('Все источники_ППГ'!B610,S507,0))</f>
        <v/>
      </c>
      <c r="S507">
        <f t="shared" si="273"/>
        <v>13</v>
      </c>
      <c r="T507" t="str">
        <f t="shared" ca="1" si="265"/>
        <v/>
      </c>
      <c r="U507" s="15" t="str">
        <f>IF(Y507="","",VLOOKUP(Y507,Роспись!$E$8:$G$2000,3,FALSE))</f>
        <v>Строительство и реконструкция (модернизация) объектов питьевого водоснабжения</v>
      </c>
      <c r="W507">
        <f t="shared" si="266"/>
        <v>1</v>
      </c>
      <c r="X507" t="str">
        <f t="shared" si="267"/>
        <v>республиканский бюджет Чувашской Республики</v>
      </c>
      <c r="Y507" t="str">
        <f t="shared" si="268"/>
        <v>13F552430</v>
      </c>
      <c r="Z507" t="str">
        <f t="shared" si="269"/>
        <v>A13F552430</v>
      </c>
      <c r="AA507">
        <f t="shared" si="270"/>
        <v>20000</v>
      </c>
      <c r="AB507">
        <f t="shared" si="271"/>
        <v>20000</v>
      </c>
      <c r="AC507">
        <f t="shared" ref="AC507:AE507" si="320">AB507</f>
        <v>20000</v>
      </c>
      <c r="AD507">
        <f t="shared" si="320"/>
        <v>20000</v>
      </c>
      <c r="AE507">
        <f t="shared" si="320"/>
        <v>20000</v>
      </c>
      <c r="AF507">
        <f t="shared" si="272"/>
        <v>419</v>
      </c>
    </row>
    <row r="508" spans="1:32" ht="16.5" customHeight="1" thickBot="1" x14ac:dyDescent="0.3">
      <c r="A508" s="168"/>
      <c r="B508" s="177"/>
      <c r="C508" s="33"/>
      <c r="E508" s="177"/>
      <c r="F508" s="32" t="s">
        <v>40</v>
      </c>
      <c r="G508" s="32" t="s">
        <v>40</v>
      </c>
      <c r="H508" s="32" t="s">
        <v>40</v>
      </c>
      <c r="I508" s="32" t="s">
        <v>40</v>
      </c>
      <c r="K508" s="44" t="s">
        <v>3</v>
      </c>
      <c r="M508" s="32"/>
      <c r="N508" s="32"/>
      <c r="O508" s="32"/>
      <c r="P508" s="46">
        <f t="shared" si="263"/>
        <v>4</v>
      </c>
      <c r="Q508" s="15" t="str">
        <f t="shared" si="264"/>
        <v/>
      </c>
      <c r="R508" s="15" t="str">
        <f ca="1">IF(Q508="","",OFFSET('Все источники_ППГ'!B611,S508,0))</f>
        <v/>
      </c>
      <c r="S508">
        <f t="shared" si="273"/>
        <v>13</v>
      </c>
      <c r="T508" t="str">
        <f t="shared" ca="1" si="265"/>
        <v/>
      </c>
      <c r="U508" s="15" t="str">
        <f>IF(Y508="","",VLOOKUP(Y508,Роспись!$E$8:$G$2000,3,FALSE))</f>
        <v/>
      </c>
      <c r="W508" t="str">
        <f t="shared" si="266"/>
        <v/>
      </c>
      <c r="X508" t="str">
        <f t="shared" si="267"/>
        <v>местные бюджеты</v>
      </c>
      <c r="Y508" t="str">
        <f t="shared" si="268"/>
        <v/>
      </c>
      <c r="Z508" t="str">
        <f t="shared" si="269"/>
        <v/>
      </c>
      <c r="AA508">
        <f t="shared" si="270"/>
        <v>0</v>
      </c>
      <c r="AB508">
        <f t="shared" si="271"/>
        <v>0</v>
      </c>
      <c r="AC508">
        <f t="shared" ref="AC508:AD508" si="321">AB508</f>
        <v>0</v>
      </c>
      <c r="AD508">
        <f t="shared" si="321"/>
        <v>0</v>
      </c>
      <c r="AF508">
        <f t="shared" si="272"/>
        <v>0</v>
      </c>
    </row>
    <row r="509" spans="1:32" ht="16.5" customHeight="1" thickBot="1" x14ac:dyDescent="0.3">
      <c r="A509" s="169"/>
      <c r="B509" s="178"/>
      <c r="C509" s="33"/>
      <c r="E509" s="178"/>
      <c r="F509" s="32" t="s">
        <v>40</v>
      </c>
      <c r="G509" s="32" t="s">
        <v>40</v>
      </c>
      <c r="H509" s="32" t="s">
        <v>40</v>
      </c>
      <c r="I509" s="32" t="s">
        <v>40</v>
      </c>
      <c r="K509" s="44" t="s">
        <v>6</v>
      </c>
      <c r="M509" s="32"/>
      <c r="N509" s="32"/>
      <c r="O509" s="32"/>
      <c r="P509" s="46">
        <f t="shared" si="263"/>
        <v>5</v>
      </c>
      <c r="Q509" s="15" t="str">
        <f t="shared" si="264"/>
        <v/>
      </c>
      <c r="R509" s="15" t="str">
        <f ca="1">IF(Q509="","",OFFSET('Все источники_ППГ'!B612,S509,0))</f>
        <v/>
      </c>
      <c r="S509">
        <f t="shared" si="273"/>
        <v>13</v>
      </c>
      <c r="T509" t="str">
        <f t="shared" ca="1" si="265"/>
        <v/>
      </c>
      <c r="U509" s="15" t="str">
        <f>IF(Y509="","",VLOOKUP(Y509,Роспись!$E$8:$G$2000,3,FALSE))</f>
        <v/>
      </c>
      <c r="W509" t="str">
        <f t="shared" si="266"/>
        <v/>
      </c>
      <c r="X509" t="str">
        <f t="shared" si="267"/>
        <v>внебюджетные источники</v>
      </c>
      <c r="Y509" t="str">
        <f t="shared" si="268"/>
        <v/>
      </c>
      <c r="Z509" t="str">
        <f t="shared" si="269"/>
        <v/>
      </c>
      <c r="AA509">
        <f t="shared" si="270"/>
        <v>0</v>
      </c>
      <c r="AB509">
        <f t="shared" si="271"/>
        <v>0</v>
      </c>
      <c r="AC509">
        <f t="shared" ref="AC509:AD509" si="322">AB509</f>
        <v>0</v>
      </c>
      <c r="AD509">
        <f t="shared" si="322"/>
        <v>0</v>
      </c>
      <c r="AF509">
        <f t="shared" si="272"/>
        <v>0</v>
      </c>
    </row>
    <row r="510" spans="1:32" ht="91.5" customHeight="1" thickBot="1" x14ac:dyDescent="0.3">
      <c r="A510" s="167" t="s">
        <v>225</v>
      </c>
      <c r="B510" s="176" t="s">
        <v>906</v>
      </c>
      <c r="C510" s="33"/>
      <c r="E510" s="176" t="s">
        <v>718</v>
      </c>
      <c r="F510" s="32" t="s">
        <v>40</v>
      </c>
      <c r="G510" s="32" t="s">
        <v>40</v>
      </c>
      <c r="H510" s="32" t="s">
        <v>40</v>
      </c>
      <c r="I510" s="32" t="s">
        <v>40</v>
      </c>
      <c r="K510" s="43" t="s">
        <v>1</v>
      </c>
      <c r="M510" s="32">
        <v>13300</v>
      </c>
      <c r="N510" s="32"/>
      <c r="O510" s="32"/>
      <c r="P510" s="46">
        <f t="shared" si="263"/>
        <v>1</v>
      </c>
      <c r="Q510" s="15" t="str">
        <f t="shared" si="264"/>
        <v>Строительство группового водовода Шемуршинского, Батыревского, Комсомольского районов Чувашской Республики (VIII пусковой комплекс)</v>
      </c>
      <c r="R510" s="15" t="str">
        <f ca="1">IF(Q510="","",OFFSET('Все источники_ППГ'!B613,S510,0))</f>
        <v>Строительство группового водовода Шемуршинского, Батыревского, Комсомольского районов Чувашской Республики (VIII пусковой комплекс)</v>
      </c>
      <c r="S510">
        <f t="shared" si="273"/>
        <v>14</v>
      </c>
      <c r="T510">
        <f t="shared" ca="1" si="265"/>
        <v>1</v>
      </c>
      <c r="U510" s="15" t="str">
        <f>IF(Y510="","",VLOOKUP(Y510,Роспись!$E$8:$G$2000,3,FALSE))</f>
        <v/>
      </c>
      <c r="W510">
        <f t="shared" si="266"/>
        <v>0</v>
      </c>
      <c r="X510" t="str">
        <f t="shared" si="267"/>
        <v>всего</v>
      </c>
      <c r="Y510" t="str">
        <f t="shared" si="268"/>
        <v/>
      </c>
      <c r="Z510" t="str">
        <f t="shared" si="269"/>
        <v/>
      </c>
      <c r="AA510">
        <f t="shared" si="270"/>
        <v>13300</v>
      </c>
      <c r="AB510">
        <f t="shared" si="271"/>
        <v>0</v>
      </c>
      <c r="AC510">
        <f t="shared" ref="AC510:AD510" si="323">AB510</f>
        <v>0</v>
      </c>
      <c r="AD510">
        <f t="shared" si="323"/>
        <v>0</v>
      </c>
      <c r="AF510">
        <f t="shared" si="272"/>
        <v>0</v>
      </c>
    </row>
    <row r="511" spans="1:32" ht="16.5" customHeight="1" thickBot="1" x14ac:dyDescent="0.3">
      <c r="A511" s="168"/>
      <c r="B511" s="177"/>
      <c r="C511" s="33"/>
      <c r="E511" s="177"/>
      <c r="F511" s="32" t="s">
        <v>40</v>
      </c>
      <c r="G511" s="32" t="s">
        <v>40</v>
      </c>
      <c r="H511" s="32" t="s">
        <v>40</v>
      </c>
      <c r="I511" s="32" t="s">
        <v>40</v>
      </c>
      <c r="K511" s="44" t="s">
        <v>2</v>
      </c>
      <c r="M511" s="32"/>
      <c r="N511" s="32"/>
      <c r="O511" s="32"/>
      <c r="P511" s="46">
        <f t="shared" si="263"/>
        <v>2</v>
      </c>
      <c r="Q511" s="15" t="str">
        <f t="shared" si="264"/>
        <v/>
      </c>
      <c r="R511" s="15" t="str">
        <f ca="1">IF(Q511="","",OFFSET('Все источники_ППГ'!B614,S511,0))</f>
        <v/>
      </c>
      <c r="S511">
        <f t="shared" si="273"/>
        <v>14</v>
      </c>
      <c r="T511" t="str">
        <f t="shared" ca="1" si="265"/>
        <v/>
      </c>
      <c r="U511" s="15" t="str">
        <f>IF(Y511="","",VLOOKUP(Y511,Роспись!$E$8:$G$2000,3,FALSE))</f>
        <v/>
      </c>
      <c r="W511">
        <f t="shared" si="266"/>
        <v>2</v>
      </c>
      <c r="X511" t="str">
        <f t="shared" si="267"/>
        <v>федеральный бюджет</v>
      </c>
      <c r="Y511" t="str">
        <f t="shared" si="268"/>
        <v/>
      </c>
      <c r="Z511" t="str">
        <f t="shared" si="269"/>
        <v/>
      </c>
      <c r="AA511">
        <f t="shared" si="270"/>
        <v>0</v>
      </c>
      <c r="AB511">
        <f t="shared" si="271"/>
        <v>0</v>
      </c>
      <c r="AC511">
        <f t="shared" ref="AC511:AD511" si="324">AB511</f>
        <v>0</v>
      </c>
      <c r="AD511">
        <f t="shared" si="324"/>
        <v>0</v>
      </c>
      <c r="AF511">
        <f t="shared" si="272"/>
        <v>0</v>
      </c>
    </row>
    <row r="512" spans="1:32" ht="16.5" customHeight="1" thickBot="1" x14ac:dyDescent="0.3">
      <c r="A512" s="168"/>
      <c r="B512" s="177"/>
      <c r="C512" s="33"/>
      <c r="E512" s="177"/>
      <c r="F512" s="32">
        <v>832</v>
      </c>
      <c r="G512" s="32">
        <v>502</v>
      </c>
      <c r="H512" s="32" t="s">
        <v>577</v>
      </c>
      <c r="I512" s="32">
        <v>414</v>
      </c>
      <c r="K512" s="44" t="s">
        <v>307</v>
      </c>
      <c r="M512" s="32">
        <v>13300</v>
      </c>
      <c r="N512" s="32"/>
      <c r="O512" s="32"/>
      <c r="P512" s="46">
        <f t="shared" si="263"/>
        <v>3</v>
      </c>
      <c r="Q512" s="15" t="str">
        <f t="shared" si="264"/>
        <v/>
      </c>
      <c r="R512" s="15" t="str">
        <f ca="1">IF(Q512="","",OFFSET('Все источники_ППГ'!B615,S512,0))</f>
        <v/>
      </c>
      <c r="S512">
        <f t="shared" si="273"/>
        <v>14</v>
      </c>
      <c r="T512" t="str">
        <f t="shared" ca="1" si="265"/>
        <v/>
      </c>
      <c r="U512" s="15" t="e">
        <f>IF(Y512="","",VLOOKUP(Y512,Роспись!$E$8:$G$2000,3,FALSE))</f>
        <v>#N/A</v>
      </c>
      <c r="W512">
        <f t="shared" si="266"/>
        <v>1</v>
      </c>
      <c r="X512" t="str">
        <f t="shared" si="267"/>
        <v>республиканский бюджет Чувашской Республики</v>
      </c>
      <c r="Y512" t="str">
        <f t="shared" si="268"/>
        <v>13F55243М</v>
      </c>
      <c r="Z512" t="str">
        <f t="shared" si="269"/>
        <v>A13F55243М</v>
      </c>
      <c r="AA512">
        <f t="shared" si="270"/>
        <v>13300</v>
      </c>
      <c r="AB512">
        <f t="shared" si="271"/>
        <v>0</v>
      </c>
      <c r="AC512">
        <f t="shared" ref="AC512:AD512" si="325">AB512</f>
        <v>0</v>
      </c>
      <c r="AD512">
        <f t="shared" si="325"/>
        <v>0</v>
      </c>
      <c r="AF512">
        <f t="shared" si="272"/>
        <v>0</v>
      </c>
    </row>
    <row r="513" spans="1:32" ht="16.5" customHeight="1" thickBot="1" x14ac:dyDescent="0.3">
      <c r="A513" s="168"/>
      <c r="B513" s="177"/>
      <c r="C513" s="33"/>
      <c r="E513" s="177"/>
      <c r="F513" s="32" t="s">
        <v>40</v>
      </c>
      <c r="G513" s="32" t="s">
        <v>40</v>
      </c>
      <c r="H513" s="32" t="s">
        <v>40</v>
      </c>
      <c r="I513" s="32" t="s">
        <v>40</v>
      </c>
      <c r="K513" s="44" t="s">
        <v>3</v>
      </c>
      <c r="M513" s="32"/>
      <c r="N513" s="32"/>
      <c r="O513" s="32"/>
      <c r="P513" s="46">
        <f t="shared" si="263"/>
        <v>4</v>
      </c>
      <c r="Q513" s="15" t="str">
        <f t="shared" si="264"/>
        <v/>
      </c>
      <c r="R513" s="15" t="str">
        <f ca="1">IF(Q513="","",OFFSET('Все источники_ППГ'!B616,S513,0))</f>
        <v/>
      </c>
      <c r="S513">
        <f t="shared" si="273"/>
        <v>14</v>
      </c>
      <c r="T513" t="str">
        <f t="shared" ca="1" si="265"/>
        <v/>
      </c>
      <c r="U513" s="15" t="str">
        <f>IF(Y513="","",VLOOKUP(Y513,Роспись!$E$8:$G$2000,3,FALSE))</f>
        <v/>
      </c>
      <c r="W513" t="str">
        <f t="shared" si="266"/>
        <v/>
      </c>
      <c r="X513" t="str">
        <f t="shared" si="267"/>
        <v>местные бюджеты</v>
      </c>
      <c r="Y513" t="str">
        <f t="shared" si="268"/>
        <v/>
      </c>
      <c r="Z513" t="str">
        <f t="shared" si="269"/>
        <v/>
      </c>
      <c r="AA513">
        <f t="shared" si="270"/>
        <v>0</v>
      </c>
      <c r="AB513">
        <f t="shared" si="271"/>
        <v>0</v>
      </c>
      <c r="AC513">
        <f t="shared" ref="AC513:AD513" si="326">AB513</f>
        <v>0</v>
      </c>
      <c r="AD513">
        <f t="shared" si="326"/>
        <v>0</v>
      </c>
      <c r="AF513">
        <f t="shared" si="272"/>
        <v>0</v>
      </c>
    </row>
    <row r="514" spans="1:32" ht="16.5" customHeight="1" thickBot="1" x14ac:dyDescent="0.3">
      <c r="A514" s="169"/>
      <c r="B514" s="178"/>
      <c r="C514" s="33"/>
      <c r="E514" s="178"/>
      <c r="F514" s="32" t="s">
        <v>40</v>
      </c>
      <c r="G514" s="32" t="s">
        <v>40</v>
      </c>
      <c r="H514" s="32" t="s">
        <v>40</v>
      </c>
      <c r="I514" s="32" t="s">
        <v>40</v>
      </c>
      <c r="K514" s="44" t="s">
        <v>6</v>
      </c>
      <c r="M514" s="32"/>
      <c r="N514" s="32"/>
      <c r="O514" s="32"/>
      <c r="P514" s="46">
        <f t="shared" si="263"/>
        <v>5</v>
      </c>
      <c r="Q514" s="15" t="str">
        <f t="shared" si="264"/>
        <v/>
      </c>
      <c r="R514" s="15" t="str">
        <f ca="1">IF(Q514="","",OFFSET('Все источники_ППГ'!B617,S514,0))</f>
        <v/>
      </c>
      <c r="S514">
        <f t="shared" si="273"/>
        <v>14</v>
      </c>
      <c r="T514" t="str">
        <f t="shared" ca="1" si="265"/>
        <v/>
      </c>
      <c r="U514" s="15" t="str">
        <f>IF(Y514="","",VLOOKUP(Y514,Роспись!$E$8:$G$2000,3,FALSE))</f>
        <v/>
      </c>
      <c r="W514" t="str">
        <f t="shared" si="266"/>
        <v/>
      </c>
      <c r="X514" t="str">
        <f t="shared" si="267"/>
        <v>внебюджетные источники</v>
      </c>
      <c r="Y514" t="str">
        <f t="shared" si="268"/>
        <v/>
      </c>
      <c r="Z514" t="str">
        <f t="shared" si="269"/>
        <v/>
      </c>
      <c r="AA514">
        <f t="shared" si="270"/>
        <v>0</v>
      </c>
      <c r="AB514">
        <f t="shared" si="271"/>
        <v>0</v>
      </c>
      <c r="AC514">
        <f t="shared" ref="AC514:AD514" si="327">AB514</f>
        <v>0</v>
      </c>
      <c r="AD514">
        <f t="shared" si="327"/>
        <v>0</v>
      </c>
      <c r="AF514">
        <f t="shared" si="272"/>
        <v>0</v>
      </c>
    </row>
    <row r="515" spans="1:32" ht="91.5" customHeight="1" thickBot="1" x14ac:dyDescent="0.3">
      <c r="A515" s="167" t="s">
        <v>227</v>
      </c>
      <c r="B515" s="176" t="s">
        <v>907</v>
      </c>
      <c r="C515" s="33"/>
      <c r="E515" s="176" t="s">
        <v>718</v>
      </c>
      <c r="F515" s="32" t="s">
        <v>40</v>
      </c>
      <c r="G515" s="32" t="s">
        <v>40</v>
      </c>
      <c r="H515" s="32" t="s">
        <v>40</v>
      </c>
      <c r="I515" s="32" t="s">
        <v>40</v>
      </c>
      <c r="K515" s="43" t="s">
        <v>1</v>
      </c>
      <c r="M515" s="32">
        <v>3116.1</v>
      </c>
      <c r="N515" s="32">
        <v>12883.1</v>
      </c>
      <c r="O515" s="32"/>
      <c r="P515" s="46">
        <f t="shared" si="263"/>
        <v>1</v>
      </c>
      <c r="Q515" s="15" t="str">
        <f t="shared" si="264"/>
        <v>Строительство группового водовода Шемуршинского, Батыревского, Комсомольского районов Чувашской Республики (IX пусковой комплекс)</v>
      </c>
      <c r="R515" s="15" t="str">
        <f ca="1">IF(Q515="","",OFFSET('Все источники_ППГ'!B618,S515,0))</f>
        <v>Строительство группового водовода Шемуршинского, Батыревского, Комсомольского районов Чувашской Республики ( IX пусковой комплекс)</v>
      </c>
      <c r="S515">
        <f t="shared" si="273"/>
        <v>15</v>
      </c>
      <c r="T515">
        <f t="shared" ca="1" si="265"/>
        <v>1</v>
      </c>
      <c r="U515" s="15" t="str">
        <f>IF(Y515="","",VLOOKUP(Y515,Роспись!$E$8:$G$2000,3,FALSE))</f>
        <v/>
      </c>
      <c r="W515">
        <f t="shared" si="266"/>
        <v>0</v>
      </c>
      <c r="X515" t="str">
        <f t="shared" si="267"/>
        <v>всего</v>
      </c>
      <c r="Y515" t="str">
        <f t="shared" si="268"/>
        <v/>
      </c>
      <c r="Z515" t="str">
        <f t="shared" si="269"/>
        <v/>
      </c>
      <c r="AA515">
        <f t="shared" si="270"/>
        <v>3116.1</v>
      </c>
      <c r="AB515">
        <f t="shared" si="271"/>
        <v>12883.1</v>
      </c>
      <c r="AC515">
        <f t="shared" ref="AC515:AE515" si="328">AB515</f>
        <v>12883.1</v>
      </c>
      <c r="AD515">
        <f t="shared" si="328"/>
        <v>12883.1</v>
      </c>
      <c r="AE515">
        <f t="shared" si="328"/>
        <v>12883.1</v>
      </c>
      <c r="AF515">
        <f t="shared" si="272"/>
        <v>0</v>
      </c>
    </row>
    <row r="516" spans="1:32" ht="16.5" customHeight="1" thickBot="1" x14ac:dyDescent="0.3">
      <c r="A516" s="168"/>
      <c r="B516" s="177"/>
      <c r="C516" s="33"/>
      <c r="E516" s="177"/>
      <c r="F516" s="32" t="s">
        <v>40</v>
      </c>
      <c r="G516" s="32" t="s">
        <v>40</v>
      </c>
      <c r="H516" s="32" t="s">
        <v>40</v>
      </c>
      <c r="I516" s="32" t="s">
        <v>40</v>
      </c>
      <c r="K516" s="44" t="s">
        <v>2</v>
      </c>
      <c r="M516" s="32"/>
      <c r="N516" s="32"/>
      <c r="O516" s="32"/>
      <c r="P516" s="46">
        <f t="shared" si="263"/>
        <v>2</v>
      </c>
      <c r="Q516" s="15" t="str">
        <f t="shared" si="264"/>
        <v/>
      </c>
      <c r="R516" s="15" t="str">
        <f ca="1">IF(Q516="","",OFFSET('Все источники_ППГ'!B619,S516,0))</f>
        <v/>
      </c>
      <c r="S516">
        <f t="shared" si="273"/>
        <v>15</v>
      </c>
      <c r="T516" t="str">
        <f t="shared" ca="1" si="265"/>
        <v/>
      </c>
      <c r="U516" s="15" t="str">
        <f>IF(Y516="","",VLOOKUP(Y516,Роспись!$E$8:$G$2000,3,FALSE))</f>
        <v/>
      </c>
      <c r="W516">
        <f t="shared" si="266"/>
        <v>2</v>
      </c>
      <c r="X516" t="str">
        <f t="shared" si="267"/>
        <v>федеральный бюджет</v>
      </c>
      <c r="Y516" t="str">
        <f t="shared" si="268"/>
        <v/>
      </c>
      <c r="Z516" t="str">
        <f t="shared" si="269"/>
        <v/>
      </c>
      <c r="AA516">
        <f t="shared" si="270"/>
        <v>0</v>
      </c>
      <c r="AB516">
        <f t="shared" si="271"/>
        <v>0</v>
      </c>
      <c r="AC516">
        <f t="shared" ref="AC516:AD516" si="329">AB516</f>
        <v>0</v>
      </c>
      <c r="AD516">
        <f t="shared" si="329"/>
        <v>0</v>
      </c>
      <c r="AF516">
        <f t="shared" si="272"/>
        <v>0</v>
      </c>
    </row>
    <row r="517" spans="1:32" ht="16.5" customHeight="1" thickBot="1" x14ac:dyDescent="0.3">
      <c r="A517" s="168"/>
      <c r="B517" s="177"/>
      <c r="C517" s="33"/>
      <c r="E517" s="177"/>
      <c r="F517" s="32">
        <v>832</v>
      </c>
      <c r="G517" s="32">
        <v>502</v>
      </c>
      <c r="H517" s="32" t="s">
        <v>578</v>
      </c>
      <c r="I517" s="32">
        <v>414</v>
      </c>
      <c r="K517" s="44" t="s">
        <v>307</v>
      </c>
      <c r="M517" s="32">
        <v>3116.1</v>
      </c>
      <c r="N517" s="32">
        <v>12883.1</v>
      </c>
      <c r="O517" s="32"/>
      <c r="P517" s="46">
        <f t="shared" si="263"/>
        <v>3</v>
      </c>
      <c r="Q517" s="15" t="str">
        <f t="shared" si="264"/>
        <v/>
      </c>
      <c r="R517" s="15" t="str">
        <f ca="1">IF(Q517="","",OFFSET('Все источники_ППГ'!B620,S517,0))</f>
        <v/>
      </c>
      <c r="S517">
        <f t="shared" si="273"/>
        <v>15</v>
      </c>
      <c r="T517" t="str">
        <f t="shared" ca="1" si="265"/>
        <v/>
      </c>
      <c r="U517" s="15" t="e">
        <f>IF(Y517="","",VLOOKUP(Y517,Роспись!$E$8:$G$2000,3,FALSE))</f>
        <v>#N/A</v>
      </c>
      <c r="W517">
        <f t="shared" si="266"/>
        <v>1</v>
      </c>
      <c r="X517" t="str">
        <f t="shared" si="267"/>
        <v>республиканский бюджет Чувашской Республики</v>
      </c>
      <c r="Y517" t="str">
        <f t="shared" si="268"/>
        <v>13F55243Н</v>
      </c>
      <c r="Z517" t="str">
        <f t="shared" si="269"/>
        <v>A13F55243Н</v>
      </c>
      <c r="AA517">
        <f t="shared" si="270"/>
        <v>3116.1</v>
      </c>
      <c r="AB517">
        <f t="shared" si="271"/>
        <v>12883.1</v>
      </c>
      <c r="AC517">
        <f t="shared" ref="AC517:AE517" si="330">AB517</f>
        <v>12883.1</v>
      </c>
      <c r="AD517">
        <f t="shared" si="330"/>
        <v>12883.1</v>
      </c>
      <c r="AE517">
        <f t="shared" si="330"/>
        <v>12883.1</v>
      </c>
      <c r="AF517">
        <f t="shared" si="272"/>
        <v>0</v>
      </c>
    </row>
    <row r="518" spans="1:32" ht="16.5" customHeight="1" thickBot="1" x14ac:dyDescent="0.3">
      <c r="A518" s="168"/>
      <c r="B518" s="177"/>
      <c r="C518" s="33"/>
      <c r="E518" s="177"/>
      <c r="F518" s="32" t="s">
        <v>40</v>
      </c>
      <c r="G518" s="32" t="s">
        <v>40</v>
      </c>
      <c r="H518" s="32" t="s">
        <v>40</v>
      </c>
      <c r="I518" s="32" t="s">
        <v>40</v>
      </c>
      <c r="K518" s="44" t="s">
        <v>3</v>
      </c>
      <c r="M518" s="32"/>
      <c r="N518" s="32"/>
      <c r="O518" s="32"/>
      <c r="P518" s="46">
        <f t="shared" si="263"/>
        <v>4</v>
      </c>
      <c r="Q518" s="15" t="str">
        <f t="shared" si="264"/>
        <v/>
      </c>
      <c r="R518" s="15" t="str">
        <f ca="1">IF(Q518="","",OFFSET('Все источники_ППГ'!B621,S518,0))</f>
        <v/>
      </c>
      <c r="S518">
        <f t="shared" si="273"/>
        <v>15</v>
      </c>
      <c r="T518" t="str">
        <f t="shared" ca="1" si="265"/>
        <v/>
      </c>
      <c r="U518" s="15" t="str">
        <f>IF(Y518="","",VLOOKUP(Y518,Роспись!$E$8:$G$2000,3,FALSE))</f>
        <v/>
      </c>
      <c r="W518" t="str">
        <f t="shared" si="266"/>
        <v/>
      </c>
      <c r="X518" t="str">
        <f t="shared" si="267"/>
        <v>местные бюджеты</v>
      </c>
      <c r="Y518" t="str">
        <f t="shared" si="268"/>
        <v/>
      </c>
      <c r="Z518" t="str">
        <f t="shared" si="269"/>
        <v/>
      </c>
      <c r="AA518">
        <f t="shared" si="270"/>
        <v>0</v>
      </c>
      <c r="AB518">
        <f t="shared" si="271"/>
        <v>0</v>
      </c>
      <c r="AC518">
        <f t="shared" ref="AC518:AD518" si="331">AB518</f>
        <v>0</v>
      </c>
      <c r="AD518">
        <f t="shared" si="331"/>
        <v>0</v>
      </c>
      <c r="AF518">
        <f t="shared" si="272"/>
        <v>0</v>
      </c>
    </row>
    <row r="519" spans="1:32" ht="16.5" customHeight="1" thickBot="1" x14ac:dyDescent="0.3">
      <c r="A519" s="169"/>
      <c r="B519" s="178"/>
      <c r="C519" s="33"/>
      <c r="E519" s="178"/>
      <c r="F519" s="32" t="s">
        <v>40</v>
      </c>
      <c r="G519" s="32" t="s">
        <v>40</v>
      </c>
      <c r="H519" s="32" t="s">
        <v>40</v>
      </c>
      <c r="I519" s="32" t="s">
        <v>40</v>
      </c>
      <c r="K519" s="44" t="s">
        <v>6</v>
      </c>
      <c r="M519" s="32"/>
      <c r="N519" s="32"/>
      <c r="O519" s="32"/>
      <c r="P519" s="46">
        <f t="shared" si="263"/>
        <v>5</v>
      </c>
      <c r="Q519" s="15" t="str">
        <f t="shared" si="264"/>
        <v/>
      </c>
      <c r="R519" s="15" t="str">
        <f ca="1">IF(Q519="","",OFFSET('Все источники_ППГ'!B622,S519,0))</f>
        <v/>
      </c>
      <c r="S519">
        <f t="shared" si="273"/>
        <v>15</v>
      </c>
      <c r="T519" t="str">
        <f t="shared" ca="1" si="265"/>
        <v/>
      </c>
      <c r="U519" s="15" t="str">
        <f>IF(Y519="","",VLOOKUP(Y519,Роспись!$E$8:$G$2000,3,FALSE))</f>
        <v/>
      </c>
      <c r="W519" t="str">
        <f t="shared" si="266"/>
        <v/>
      </c>
      <c r="X519" t="str">
        <f t="shared" si="267"/>
        <v>внебюджетные источники</v>
      </c>
      <c r="Y519" t="str">
        <f t="shared" si="268"/>
        <v/>
      </c>
      <c r="Z519" t="str">
        <f t="shared" si="269"/>
        <v/>
      </c>
      <c r="AA519">
        <f t="shared" si="270"/>
        <v>0</v>
      </c>
      <c r="AB519">
        <f t="shared" si="271"/>
        <v>0</v>
      </c>
      <c r="AC519">
        <f t="shared" ref="AC519:AD519" si="332">AB519</f>
        <v>0</v>
      </c>
      <c r="AD519">
        <f t="shared" si="332"/>
        <v>0</v>
      </c>
      <c r="AF519">
        <f t="shared" si="272"/>
        <v>0</v>
      </c>
    </row>
    <row r="520" spans="1:32" ht="91.5" customHeight="1" thickBot="1" x14ac:dyDescent="0.3">
      <c r="A520" s="167" t="s">
        <v>229</v>
      </c>
      <c r="B520" s="176" t="s">
        <v>582</v>
      </c>
      <c r="C520" s="33"/>
      <c r="E520" s="176" t="s">
        <v>718</v>
      </c>
      <c r="F520" s="32" t="s">
        <v>40</v>
      </c>
      <c r="G520" s="32" t="s">
        <v>40</v>
      </c>
      <c r="H520" s="32" t="s">
        <v>40</v>
      </c>
      <c r="I520" s="32" t="s">
        <v>40</v>
      </c>
      <c r="K520" s="43" t="s">
        <v>1</v>
      </c>
      <c r="M520" s="32">
        <v>3432.2</v>
      </c>
      <c r="N520" s="32">
        <v>14594.7</v>
      </c>
      <c r="O520" s="32"/>
      <c r="P520" s="46">
        <f t="shared" si="263"/>
        <v>1</v>
      </c>
      <c r="Q520" s="15" t="str">
        <f t="shared" si="264"/>
        <v>Строительство группового водовода Шемуршинского, Батыревского, Комсомольского районов Чувашской Республики (X пусковой комплекс)</v>
      </c>
      <c r="R520" s="15" t="str">
        <f ca="1">IF(Q520="","",OFFSET('Все источники_ППГ'!B623,S520,0))</f>
        <v>Строительство группового водовода Шемуршинского, Батыревского, Комсомольского районов Чувашской Республики ( X пусковой комплекс)</v>
      </c>
      <c r="S520">
        <f t="shared" si="273"/>
        <v>16</v>
      </c>
      <c r="T520">
        <f t="shared" ca="1" si="265"/>
        <v>1</v>
      </c>
      <c r="U520" s="15" t="str">
        <f>IF(Y520="","",VLOOKUP(Y520,Роспись!$E$8:$G$2000,3,FALSE))</f>
        <v/>
      </c>
      <c r="W520">
        <f t="shared" si="266"/>
        <v>0</v>
      </c>
      <c r="X520" t="str">
        <f t="shared" si="267"/>
        <v>всего</v>
      </c>
      <c r="Y520" t="str">
        <f t="shared" si="268"/>
        <v/>
      </c>
      <c r="Z520" t="str">
        <f t="shared" si="269"/>
        <v/>
      </c>
      <c r="AA520">
        <f t="shared" si="270"/>
        <v>3432.2</v>
      </c>
      <c r="AB520">
        <f t="shared" si="271"/>
        <v>14594.7</v>
      </c>
      <c r="AC520">
        <f t="shared" ref="AC520:AE520" si="333">AB520</f>
        <v>14594.7</v>
      </c>
      <c r="AD520">
        <f t="shared" si="333"/>
        <v>14594.7</v>
      </c>
      <c r="AE520">
        <f t="shared" si="333"/>
        <v>14594.7</v>
      </c>
      <c r="AF520">
        <f t="shared" si="272"/>
        <v>0</v>
      </c>
    </row>
    <row r="521" spans="1:32" ht="16.5" customHeight="1" thickBot="1" x14ac:dyDescent="0.3">
      <c r="A521" s="168"/>
      <c r="B521" s="177"/>
      <c r="C521" s="33"/>
      <c r="E521" s="177"/>
      <c r="F521" s="32" t="s">
        <v>40</v>
      </c>
      <c r="G521" s="32" t="s">
        <v>40</v>
      </c>
      <c r="H521" s="32" t="s">
        <v>40</v>
      </c>
      <c r="I521" s="32" t="s">
        <v>40</v>
      </c>
      <c r="K521" s="44" t="s">
        <v>2</v>
      </c>
      <c r="M521" s="32"/>
      <c r="N521" s="32"/>
      <c r="O521" s="32"/>
      <c r="P521" s="46">
        <f t="shared" si="263"/>
        <v>2</v>
      </c>
      <c r="Q521" s="15" t="str">
        <f t="shared" si="264"/>
        <v/>
      </c>
      <c r="R521" s="15" t="str">
        <f ca="1">IF(Q521="","",OFFSET('Все источники_ППГ'!B624,S521,0))</f>
        <v/>
      </c>
      <c r="S521">
        <f t="shared" si="273"/>
        <v>16</v>
      </c>
      <c r="T521" t="str">
        <f t="shared" ca="1" si="265"/>
        <v/>
      </c>
      <c r="U521" s="15" t="str">
        <f>IF(Y521="","",VLOOKUP(Y521,Роспись!$E$8:$G$2000,3,FALSE))</f>
        <v/>
      </c>
      <c r="W521">
        <f t="shared" si="266"/>
        <v>2</v>
      </c>
      <c r="X521" t="str">
        <f t="shared" si="267"/>
        <v>федеральный бюджет</v>
      </c>
      <c r="Y521" t="str">
        <f t="shared" si="268"/>
        <v/>
      </c>
      <c r="Z521" t="str">
        <f t="shared" si="269"/>
        <v/>
      </c>
      <c r="AA521">
        <f t="shared" si="270"/>
        <v>0</v>
      </c>
      <c r="AB521">
        <f t="shared" si="271"/>
        <v>0</v>
      </c>
      <c r="AC521">
        <f t="shared" ref="AC521:AD521" si="334">AB521</f>
        <v>0</v>
      </c>
      <c r="AD521">
        <f t="shared" si="334"/>
        <v>0</v>
      </c>
      <c r="AF521">
        <f t="shared" si="272"/>
        <v>0</v>
      </c>
    </row>
    <row r="522" spans="1:32" ht="16.5" customHeight="1" thickBot="1" x14ac:dyDescent="0.3">
      <c r="A522" s="168"/>
      <c r="B522" s="177"/>
      <c r="C522" s="33"/>
      <c r="E522" s="177"/>
      <c r="F522" s="32">
        <v>832</v>
      </c>
      <c r="G522" s="32">
        <v>502</v>
      </c>
      <c r="H522" s="32" t="s">
        <v>581</v>
      </c>
      <c r="I522" s="32">
        <v>414</v>
      </c>
      <c r="K522" s="44" t="s">
        <v>307</v>
      </c>
      <c r="M522" s="32">
        <v>3432.2</v>
      </c>
      <c r="N522" s="32">
        <v>14594.7</v>
      </c>
      <c r="O522" s="32"/>
      <c r="P522" s="46">
        <f t="shared" si="263"/>
        <v>3</v>
      </c>
      <c r="Q522" s="15" t="str">
        <f t="shared" si="264"/>
        <v/>
      </c>
      <c r="R522" s="15" t="str">
        <f ca="1">IF(Q522="","",OFFSET('Все источники_ППГ'!B625,S522,0))</f>
        <v/>
      </c>
      <c r="S522">
        <f t="shared" si="273"/>
        <v>16</v>
      </c>
      <c r="T522" t="str">
        <f t="shared" ca="1" si="265"/>
        <v/>
      </c>
      <c r="U522" s="15" t="e">
        <f>IF(Y522="","",VLOOKUP(Y522,Роспись!$E$8:$G$2000,3,FALSE))</f>
        <v>#N/A</v>
      </c>
      <c r="W522">
        <f t="shared" si="266"/>
        <v>1</v>
      </c>
      <c r="X522" t="str">
        <f t="shared" si="267"/>
        <v>республиканский бюджет Чувашской Республики</v>
      </c>
      <c r="Y522" t="str">
        <f t="shared" si="268"/>
        <v>13F55243У</v>
      </c>
      <c r="Z522" t="str">
        <f t="shared" si="269"/>
        <v>A13F55243У</v>
      </c>
      <c r="AA522">
        <f t="shared" si="270"/>
        <v>3432.2</v>
      </c>
      <c r="AB522">
        <f t="shared" si="271"/>
        <v>14594.7</v>
      </c>
      <c r="AC522">
        <f t="shared" ref="AC522:AE522" si="335">AB522</f>
        <v>14594.7</v>
      </c>
      <c r="AD522">
        <f t="shared" si="335"/>
        <v>14594.7</v>
      </c>
      <c r="AE522">
        <f t="shared" si="335"/>
        <v>14594.7</v>
      </c>
      <c r="AF522">
        <f t="shared" si="272"/>
        <v>0</v>
      </c>
    </row>
    <row r="523" spans="1:32" ht="16.5" customHeight="1" thickBot="1" x14ac:dyDescent="0.3">
      <c r="A523" s="168"/>
      <c r="B523" s="177"/>
      <c r="C523" s="33"/>
      <c r="E523" s="177"/>
      <c r="F523" s="32" t="s">
        <v>40</v>
      </c>
      <c r="G523" s="32" t="s">
        <v>40</v>
      </c>
      <c r="H523" s="32" t="s">
        <v>40</v>
      </c>
      <c r="I523" s="32" t="s">
        <v>40</v>
      </c>
      <c r="K523" s="44" t="s">
        <v>3</v>
      </c>
      <c r="M523" s="32"/>
      <c r="N523" s="32"/>
      <c r="O523" s="32"/>
      <c r="P523" s="46">
        <f t="shared" si="263"/>
        <v>4</v>
      </c>
      <c r="Q523" s="15" t="str">
        <f t="shared" si="264"/>
        <v/>
      </c>
      <c r="R523" s="15" t="str">
        <f ca="1">IF(Q523="","",OFFSET('Все источники_ППГ'!B626,S523,0))</f>
        <v/>
      </c>
      <c r="S523">
        <f t="shared" si="273"/>
        <v>16</v>
      </c>
      <c r="T523" t="str">
        <f t="shared" ca="1" si="265"/>
        <v/>
      </c>
      <c r="U523" s="15" t="str">
        <f>IF(Y523="","",VLOOKUP(Y523,Роспись!$E$8:$G$2000,3,FALSE))</f>
        <v/>
      </c>
      <c r="W523" t="str">
        <f t="shared" si="266"/>
        <v/>
      </c>
      <c r="X523" t="str">
        <f t="shared" si="267"/>
        <v>местные бюджеты</v>
      </c>
      <c r="Y523" t="str">
        <f t="shared" si="268"/>
        <v/>
      </c>
      <c r="Z523" t="str">
        <f t="shared" si="269"/>
        <v/>
      </c>
      <c r="AA523">
        <f t="shared" si="270"/>
        <v>0</v>
      </c>
      <c r="AB523">
        <f t="shared" si="271"/>
        <v>0</v>
      </c>
      <c r="AC523">
        <f t="shared" ref="AC523:AD523" si="336">AB523</f>
        <v>0</v>
      </c>
      <c r="AD523">
        <f t="shared" si="336"/>
        <v>0</v>
      </c>
      <c r="AF523">
        <f t="shared" si="272"/>
        <v>0</v>
      </c>
    </row>
    <row r="524" spans="1:32" ht="16.5" customHeight="1" thickBot="1" x14ac:dyDescent="0.3">
      <c r="A524" s="169"/>
      <c r="B524" s="178"/>
      <c r="C524" s="33"/>
      <c r="E524" s="178"/>
      <c r="F524" s="32" t="s">
        <v>40</v>
      </c>
      <c r="G524" s="32" t="s">
        <v>40</v>
      </c>
      <c r="H524" s="32" t="s">
        <v>40</v>
      </c>
      <c r="I524" s="32" t="s">
        <v>40</v>
      </c>
      <c r="K524" s="44" t="s">
        <v>6</v>
      </c>
      <c r="M524" s="32"/>
      <c r="N524" s="32"/>
      <c r="O524" s="32"/>
      <c r="P524" s="46">
        <f t="shared" ref="P524:P580" si="337">IF(B524="",P523+1,1)</f>
        <v>5</v>
      </c>
      <c r="Q524" s="15" t="str">
        <f t="shared" ref="Q524:Q580" si="338">IF(B524="","",B524)</f>
        <v/>
      </c>
      <c r="R524" s="15" t="str">
        <f ca="1">IF(Q524="","",OFFSET('Все источники_ППГ'!B627,S524,0))</f>
        <v/>
      </c>
      <c r="S524">
        <f t="shared" ref="S524:S580" si="339">IF(Q524="",S523,S523+1)</f>
        <v>16</v>
      </c>
      <c r="T524" t="str">
        <f t="shared" ref="T524:T580" ca="1" si="340">IF(Q524=R524,"",1)</f>
        <v/>
      </c>
      <c r="U524" s="15" t="str">
        <f>IF(Y524="","",VLOOKUP(Y524,Роспись!$E$8:$G$2000,3,FALSE))</f>
        <v/>
      </c>
      <c r="W524" t="str">
        <f t="shared" ref="W524:W580" si="341">IF(ISERROR(SEARCH("федерал",X524,1)),IF(ISERROR(SEARCH("республ",X524,1)),IF(ISERROR(SEARCH("всег",X524,1)),"",0),1),2)</f>
        <v/>
      </c>
      <c r="X524" t="str">
        <f t="shared" ref="X524:X580" si="342">K524</f>
        <v>внебюджетные источники</v>
      </c>
      <c r="Y524" t="str">
        <f t="shared" ref="Y524:Y580" si="343">IF(Z524="","",MID(Z524,2,666))</f>
        <v/>
      </c>
      <c r="Z524" t="str">
        <f t="shared" ref="Z524:Z580" si="344">IF(LEN(H524)&lt;3,"",H524)</f>
        <v/>
      </c>
      <c r="AA524">
        <f t="shared" ref="AA524:AA580" si="345">M524</f>
        <v>0</v>
      </c>
      <c r="AB524">
        <f t="shared" ref="AB524:AB580" si="346">N524</f>
        <v>0</v>
      </c>
      <c r="AC524">
        <f t="shared" ref="AC524:AD524" si="347">AB524</f>
        <v>0</v>
      </c>
      <c r="AD524">
        <f t="shared" si="347"/>
        <v>0</v>
      </c>
      <c r="AF524">
        <f t="shared" ref="AF524:AF580" si="348">O524</f>
        <v>0</v>
      </c>
    </row>
    <row r="525" spans="1:32" ht="91.5" customHeight="1" thickBot="1" x14ac:dyDescent="0.3">
      <c r="A525" s="167" t="s">
        <v>231</v>
      </c>
      <c r="B525" s="176" t="s">
        <v>580</v>
      </c>
      <c r="C525" s="33"/>
      <c r="E525" s="176" t="s">
        <v>718</v>
      </c>
      <c r="F525" s="32" t="s">
        <v>40</v>
      </c>
      <c r="G525" s="32" t="s">
        <v>40</v>
      </c>
      <c r="H525" s="32" t="s">
        <v>40</v>
      </c>
      <c r="I525" s="32" t="s">
        <v>40</v>
      </c>
      <c r="K525" s="43" t="s">
        <v>1</v>
      </c>
      <c r="M525" s="32">
        <v>2391.1</v>
      </c>
      <c r="N525" s="32">
        <v>9449.5</v>
      </c>
      <c r="O525" s="32"/>
      <c r="P525" s="46">
        <f t="shared" si="337"/>
        <v>1</v>
      </c>
      <c r="Q525" s="15" t="str">
        <f t="shared" si="338"/>
        <v>Строительство группового водовода Шемуршинского, Батыревского, Комсомольского районов Чувашской Республики (XI пусковой комплекс)</v>
      </c>
      <c r="R525" s="15" t="str">
        <f ca="1">IF(Q525="","",OFFSET('Все источники_ППГ'!B628,S525,0))</f>
        <v>Строительство группового водовода Шемуршинского, Батыревского, Комсомольского районов Чувашской Республики ( XI пусковой комплекс)</v>
      </c>
      <c r="S525">
        <f t="shared" si="339"/>
        <v>17</v>
      </c>
      <c r="T525">
        <f t="shared" ca="1" si="340"/>
        <v>1</v>
      </c>
      <c r="U525" s="15" t="str">
        <f>IF(Y525="","",VLOOKUP(Y525,Роспись!$E$8:$G$2000,3,FALSE))</f>
        <v/>
      </c>
      <c r="W525">
        <f t="shared" si="341"/>
        <v>0</v>
      </c>
      <c r="X525" t="str">
        <f t="shared" si="342"/>
        <v>всего</v>
      </c>
      <c r="Y525" t="str">
        <f t="shared" si="343"/>
        <v/>
      </c>
      <c r="Z525" t="str">
        <f t="shared" si="344"/>
        <v/>
      </c>
      <c r="AA525">
        <f t="shared" si="345"/>
        <v>2391.1</v>
      </c>
      <c r="AB525">
        <f t="shared" si="346"/>
        <v>9449.5</v>
      </c>
      <c r="AC525">
        <f t="shared" ref="AC525:AE525" si="349">AB525</f>
        <v>9449.5</v>
      </c>
      <c r="AD525">
        <f t="shared" si="349"/>
        <v>9449.5</v>
      </c>
      <c r="AE525">
        <f t="shared" si="349"/>
        <v>9449.5</v>
      </c>
      <c r="AF525">
        <f t="shared" si="348"/>
        <v>0</v>
      </c>
    </row>
    <row r="526" spans="1:32" ht="16.5" customHeight="1" thickBot="1" x14ac:dyDescent="0.3">
      <c r="A526" s="168"/>
      <c r="B526" s="177"/>
      <c r="C526" s="33"/>
      <c r="E526" s="177"/>
      <c r="F526" s="32" t="s">
        <v>40</v>
      </c>
      <c r="G526" s="32" t="s">
        <v>40</v>
      </c>
      <c r="H526" s="32" t="s">
        <v>40</v>
      </c>
      <c r="I526" s="32" t="s">
        <v>40</v>
      </c>
      <c r="K526" s="44" t="s">
        <v>2</v>
      </c>
      <c r="M526" s="32"/>
      <c r="N526" s="32"/>
      <c r="O526" s="32"/>
      <c r="P526" s="46">
        <f t="shared" si="337"/>
        <v>2</v>
      </c>
      <c r="Q526" s="15" t="str">
        <f t="shared" si="338"/>
        <v/>
      </c>
      <c r="R526" s="15" t="str">
        <f ca="1">IF(Q526="","",OFFSET('Все источники_ППГ'!B629,S526,0))</f>
        <v/>
      </c>
      <c r="S526">
        <f t="shared" si="339"/>
        <v>17</v>
      </c>
      <c r="T526" t="str">
        <f t="shared" ca="1" si="340"/>
        <v/>
      </c>
      <c r="U526" s="15" t="str">
        <f>IF(Y526="","",VLOOKUP(Y526,Роспись!$E$8:$G$2000,3,FALSE))</f>
        <v/>
      </c>
      <c r="W526">
        <f t="shared" si="341"/>
        <v>2</v>
      </c>
      <c r="X526" t="str">
        <f t="shared" si="342"/>
        <v>федеральный бюджет</v>
      </c>
      <c r="Y526" t="str">
        <f t="shared" si="343"/>
        <v/>
      </c>
      <c r="Z526" t="str">
        <f t="shared" si="344"/>
        <v/>
      </c>
      <c r="AA526">
        <f t="shared" si="345"/>
        <v>0</v>
      </c>
      <c r="AB526">
        <f t="shared" si="346"/>
        <v>0</v>
      </c>
      <c r="AC526">
        <f t="shared" ref="AC526:AD526" si="350">AB526</f>
        <v>0</v>
      </c>
      <c r="AD526">
        <f t="shared" si="350"/>
        <v>0</v>
      </c>
      <c r="AF526">
        <f t="shared" si="348"/>
        <v>0</v>
      </c>
    </row>
    <row r="527" spans="1:32" ht="16.5" customHeight="1" thickBot="1" x14ac:dyDescent="0.3">
      <c r="A527" s="168"/>
      <c r="B527" s="177"/>
      <c r="C527" s="33"/>
      <c r="E527" s="177"/>
      <c r="F527" s="32">
        <v>832</v>
      </c>
      <c r="G527" s="32">
        <v>502</v>
      </c>
      <c r="H527" s="32" t="s">
        <v>579</v>
      </c>
      <c r="I527" s="32">
        <v>414</v>
      </c>
      <c r="K527" s="44" t="s">
        <v>307</v>
      </c>
      <c r="M527" s="32">
        <v>2391.1</v>
      </c>
      <c r="N527" s="32">
        <v>9449.5</v>
      </c>
      <c r="O527" s="32"/>
      <c r="P527" s="46">
        <f t="shared" si="337"/>
        <v>3</v>
      </c>
      <c r="Q527" s="15" t="str">
        <f t="shared" si="338"/>
        <v/>
      </c>
      <c r="R527" s="15" t="str">
        <f ca="1">IF(Q527="","",OFFSET('Все источники_ППГ'!B630,S527,0))</f>
        <v/>
      </c>
      <c r="S527">
        <f t="shared" si="339"/>
        <v>17</v>
      </c>
      <c r="T527" t="str">
        <f t="shared" ca="1" si="340"/>
        <v/>
      </c>
      <c r="U527" s="15" t="e">
        <f>IF(Y527="","",VLOOKUP(Y527,Роспись!$E$8:$G$2000,3,FALSE))</f>
        <v>#N/A</v>
      </c>
      <c r="W527">
        <f t="shared" si="341"/>
        <v>1</v>
      </c>
      <c r="X527" t="str">
        <f t="shared" si="342"/>
        <v>республиканский бюджет Чувашской Республики</v>
      </c>
      <c r="Y527" t="str">
        <f t="shared" si="343"/>
        <v>13F55243П</v>
      </c>
      <c r="Z527" t="str">
        <f t="shared" si="344"/>
        <v>A13F55243П</v>
      </c>
      <c r="AA527">
        <f t="shared" si="345"/>
        <v>2391.1</v>
      </c>
      <c r="AB527">
        <f t="shared" si="346"/>
        <v>9449.5</v>
      </c>
      <c r="AC527">
        <f t="shared" ref="AC527:AE527" si="351">AB527</f>
        <v>9449.5</v>
      </c>
      <c r="AD527">
        <f t="shared" si="351"/>
        <v>9449.5</v>
      </c>
      <c r="AE527">
        <f t="shared" si="351"/>
        <v>9449.5</v>
      </c>
      <c r="AF527">
        <f t="shared" si="348"/>
        <v>0</v>
      </c>
    </row>
    <row r="528" spans="1:32" ht="16.5" customHeight="1" thickBot="1" x14ac:dyDescent="0.3">
      <c r="A528" s="168"/>
      <c r="B528" s="177"/>
      <c r="C528" s="33"/>
      <c r="E528" s="177"/>
      <c r="F528" s="32" t="s">
        <v>40</v>
      </c>
      <c r="G528" s="32" t="s">
        <v>40</v>
      </c>
      <c r="H528" s="32" t="s">
        <v>40</v>
      </c>
      <c r="I528" s="32" t="s">
        <v>40</v>
      </c>
      <c r="K528" s="44" t="s">
        <v>3</v>
      </c>
      <c r="M528" s="32"/>
      <c r="N528" s="32"/>
      <c r="O528" s="32"/>
      <c r="P528" s="46">
        <f t="shared" si="337"/>
        <v>4</v>
      </c>
      <c r="Q528" s="15" t="str">
        <f t="shared" si="338"/>
        <v/>
      </c>
      <c r="R528" s="15" t="str">
        <f ca="1">IF(Q528="","",OFFSET('Все источники_ППГ'!B631,S528,0))</f>
        <v/>
      </c>
      <c r="S528">
        <f t="shared" si="339"/>
        <v>17</v>
      </c>
      <c r="T528" t="str">
        <f t="shared" ca="1" si="340"/>
        <v/>
      </c>
      <c r="U528" s="15" t="str">
        <f>IF(Y528="","",VLOOKUP(Y528,Роспись!$E$8:$G$2000,3,FALSE))</f>
        <v/>
      </c>
      <c r="W528" t="str">
        <f t="shared" si="341"/>
        <v/>
      </c>
      <c r="X528" t="str">
        <f t="shared" si="342"/>
        <v>местные бюджеты</v>
      </c>
      <c r="Y528" t="str">
        <f t="shared" si="343"/>
        <v/>
      </c>
      <c r="Z528" t="str">
        <f t="shared" si="344"/>
        <v/>
      </c>
      <c r="AA528">
        <f t="shared" si="345"/>
        <v>0</v>
      </c>
      <c r="AB528">
        <f t="shared" si="346"/>
        <v>0</v>
      </c>
      <c r="AC528">
        <f t="shared" ref="AC528:AD528" si="352">AB528</f>
        <v>0</v>
      </c>
      <c r="AD528">
        <f t="shared" si="352"/>
        <v>0</v>
      </c>
      <c r="AF528">
        <f t="shared" si="348"/>
        <v>0</v>
      </c>
    </row>
    <row r="529" spans="1:32" ht="16.5" customHeight="1" thickBot="1" x14ac:dyDescent="0.3">
      <c r="A529" s="169"/>
      <c r="B529" s="178"/>
      <c r="C529" s="33"/>
      <c r="E529" s="178"/>
      <c r="F529" s="32" t="s">
        <v>40</v>
      </c>
      <c r="G529" s="32" t="s">
        <v>40</v>
      </c>
      <c r="H529" s="32" t="s">
        <v>40</v>
      </c>
      <c r="I529" s="32" t="s">
        <v>40</v>
      </c>
      <c r="K529" s="44" t="s">
        <v>6</v>
      </c>
      <c r="M529" s="32"/>
      <c r="N529" s="32"/>
      <c r="O529" s="32"/>
      <c r="P529" s="46">
        <f t="shared" si="337"/>
        <v>5</v>
      </c>
      <c r="Q529" s="15" t="str">
        <f t="shared" si="338"/>
        <v/>
      </c>
      <c r="R529" s="15" t="str">
        <f ca="1">IF(Q529="","",OFFSET('Все источники_ППГ'!B632,S529,0))</f>
        <v/>
      </c>
      <c r="S529">
        <f t="shared" si="339"/>
        <v>17</v>
      </c>
      <c r="T529" t="str">
        <f t="shared" ca="1" si="340"/>
        <v/>
      </c>
      <c r="U529" s="15" t="str">
        <f>IF(Y529="","",VLOOKUP(Y529,Роспись!$E$8:$G$2000,3,FALSE))</f>
        <v/>
      </c>
      <c r="W529" t="str">
        <f t="shared" si="341"/>
        <v/>
      </c>
      <c r="X529" t="str">
        <f t="shared" si="342"/>
        <v>внебюджетные источники</v>
      </c>
      <c r="Y529" t="str">
        <f t="shared" si="343"/>
        <v/>
      </c>
      <c r="Z529" t="str">
        <f t="shared" si="344"/>
        <v/>
      </c>
      <c r="AA529">
        <f t="shared" si="345"/>
        <v>0</v>
      </c>
      <c r="AB529">
        <f t="shared" si="346"/>
        <v>0</v>
      </c>
      <c r="AC529">
        <f t="shared" ref="AC529:AD529" si="353">AB529</f>
        <v>0</v>
      </c>
      <c r="AD529">
        <f t="shared" si="353"/>
        <v>0</v>
      </c>
      <c r="AF529">
        <f t="shared" si="348"/>
        <v>0</v>
      </c>
    </row>
    <row r="530" spans="1:32" ht="91.5" customHeight="1" thickBot="1" x14ac:dyDescent="0.3">
      <c r="A530" s="167" t="s">
        <v>233</v>
      </c>
      <c r="B530" s="176" t="s">
        <v>908</v>
      </c>
      <c r="C530" s="33"/>
      <c r="E530" s="176" t="s">
        <v>718</v>
      </c>
      <c r="F530" s="32" t="s">
        <v>40</v>
      </c>
      <c r="G530" s="32" t="s">
        <v>40</v>
      </c>
      <c r="H530" s="32" t="s">
        <v>40</v>
      </c>
      <c r="I530" s="32" t="s">
        <v>40</v>
      </c>
      <c r="K530" s="43" t="s">
        <v>1</v>
      </c>
      <c r="M530" s="32"/>
      <c r="N530" s="32"/>
      <c r="O530" s="32"/>
      <c r="P530" s="46">
        <f t="shared" si="337"/>
        <v>1</v>
      </c>
      <c r="Q530" s="15" t="str">
        <f t="shared" si="338"/>
        <v>Установка станции водоподготовки из Бахтиаровского источника и системы водоснабжения г. Канаш Чувашской Республики</v>
      </c>
      <c r="R530" s="15" t="str">
        <f ca="1">IF(Q530="","",OFFSET('Все источники_ППГ'!B633,S530,0))</f>
        <v>Установка станции водоподготовки из Бахтиаровского источника и системы водоснабждения г. Канаш Чувашской Республики</v>
      </c>
      <c r="S530">
        <f t="shared" si="339"/>
        <v>18</v>
      </c>
      <c r="T530">
        <f t="shared" ca="1" si="340"/>
        <v>1</v>
      </c>
      <c r="U530" s="15" t="str">
        <f>IF(Y530="","",VLOOKUP(Y530,Роспись!$E$8:$G$2000,3,FALSE))</f>
        <v/>
      </c>
      <c r="W530">
        <f t="shared" si="341"/>
        <v>0</v>
      </c>
      <c r="X530" t="str">
        <f t="shared" si="342"/>
        <v>всего</v>
      </c>
      <c r="Y530" t="str">
        <f t="shared" si="343"/>
        <v/>
      </c>
      <c r="Z530" t="str">
        <f t="shared" si="344"/>
        <v/>
      </c>
      <c r="AA530">
        <f t="shared" si="345"/>
        <v>0</v>
      </c>
      <c r="AB530">
        <f t="shared" si="346"/>
        <v>0</v>
      </c>
      <c r="AC530">
        <f t="shared" ref="AC530:AD530" si="354">AB530</f>
        <v>0</v>
      </c>
      <c r="AD530">
        <f t="shared" si="354"/>
        <v>0</v>
      </c>
      <c r="AF530">
        <f t="shared" si="348"/>
        <v>0</v>
      </c>
    </row>
    <row r="531" spans="1:32" ht="16.5" customHeight="1" thickBot="1" x14ac:dyDescent="0.3">
      <c r="A531" s="168"/>
      <c r="B531" s="177"/>
      <c r="C531" s="33"/>
      <c r="E531" s="177"/>
      <c r="F531" s="32" t="s">
        <v>40</v>
      </c>
      <c r="G531" s="32" t="s">
        <v>40</v>
      </c>
      <c r="H531" s="32" t="s">
        <v>40</v>
      </c>
      <c r="I531" s="32" t="s">
        <v>40</v>
      </c>
      <c r="K531" s="44" t="s">
        <v>2</v>
      </c>
      <c r="M531" s="32"/>
      <c r="N531" s="32"/>
      <c r="O531" s="32"/>
      <c r="P531" s="46">
        <f t="shared" si="337"/>
        <v>2</v>
      </c>
      <c r="Q531" s="15" t="str">
        <f t="shared" si="338"/>
        <v/>
      </c>
      <c r="R531" s="15" t="str">
        <f ca="1">IF(Q531="","",OFFSET('Все источники_ППГ'!B634,S531,0))</f>
        <v/>
      </c>
      <c r="S531">
        <f t="shared" si="339"/>
        <v>18</v>
      </c>
      <c r="T531" t="str">
        <f t="shared" ca="1" si="340"/>
        <v/>
      </c>
      <c r="U531" s="15" t="str">
        <f>IF(Y531="","",VLOOKUP(Y531,Роспись!$E$8:$G$2000,3,FALSE))</f>
        <v/>
      </c>
      <c r="W531">
        <f t="shared" si="341"/>
        <v>2</v>
      </c>
      <c r="X531" t="str">
        <f t="shared" si="342"/>
        <v>федеральный бюджет</v>
      </c>
      <c r="Y531" t="str">
        <f t="shared" si="343"/>
        <v/>
      </c>
      <c r="Z531" t="str">
        <f t="shared" si="344"/>
        <v/>
      </c>
      <c r="AA531">
        <f t="shared" si="345"/>
        <v>0</v>
      </c>
      <c r="AB531">
        <f t="shared" si="346"/>
        <v>0</v>
      </c>
      <c r="AC531">
        <f t="shared" ref="AC531:AD531" si="355">AB531</f>
        <v>0</v>
      </c>
      <c r="AD531">
        <f t="shared" si="355"/>
        <v>0</v>
      </c>
      <c r="AF531">
        <f t="shared" si="348"/>
        <v>0</v>
      </c>
    </row>
    <row r="532" spans="1:32" ht="16.5" customHeight="1" thickBot="1" x14ac:dyDescent="0.3">
      <c r="A532" s="168"/>
      <c r="B532" s="177"/>
      <c r="C532" s="33"/>
      <c r="E532" s="177"/>
      <c r="F532" s="32">
        <v>832</v>
      </c>
      <c r="G532" s="32">
        <v>502</v>
      </c>
      <c r="H532" s="32" t="s">
        <v>724</v>
      </c>
      <c r="I532" s="32">
        <v>414</v>
      </c>
      <c r="K532" s="44" t="s">
        <v>307</v>
      </c>
      <c r="M532" s="32"/>
      <c r="N532" s="32"/>
      <c r="O532" s="32"/>
      <c r="P532" s="46">
        <f t="shared" si="337"/>
        <v>3</v>
      </c>
      <c r="Q532" s="15" t="str">
        <f t="shared" si="338"/>
        <v/>
      </c>
      <c r="R532" s="15" t="str">
        <f ca="1">IF(Q532="","",OFFSET('Все источники_ППГ'!B635,S532,0))</f>
        <v/>
      </c>
      <c r="S532">
        <f t="shared" si="339"/>
        <v>18</v>
      </c>
      <c r="T532" t="str">
        <f t="shared" ca="1" si="340"/>
        <v/>
      </c>
      <c r="U532" s="15" t="e">
        <f>IF(Y532="","",VLOOKUP(Y532,Роспись!$E$8:$G$2000,3,FALSE))</f>
        <v>#N/A</v>
      </c>
      <c r="W532">
        <f t="shared" si="341"/>
        <v>1</v>
      </c>
      <c r="X532" t="str">
        <f t="shared" si="342"/>
        <v>республиканский бюджет Чувашской Республики</v>
      </c>
      <c r="Y532" t="str">
        <f t="shared" si="343"/>
        <v>13F55243Т</v>
      </c>
      <c r="Z532" t="str">
        <f t="shared" si="344"/>
        <v>A13F55243Т</v>
      </c>
      <c r="AA532">
        <f t="shared" si="345"/>
        <v>0</v>
      </c>
      <c r="AB532">
        <f t="shared" si="346"/>
        <v>0</v>
      </c>
      <c r="AC532">
        <f t="shared" ref="AC532:AD532" si="356">AB532</f>
        <v>0</v>
      </c>
      <c r="AD532">
        <f t="shared" si="356"/>
        <v>0</v>
      </c>
      <c r="AF532">
        <f t="shared" si="348"/>
        <v>0</v>
      </c>
    </row>
    <row r="533" spans="1:32" ht="16.5" customHeight="1" thickBot="1" x14ac:dyDescent="0.3">
      <c r="A533" s="168"/>
      <c r="B533" s="177"/>
      <c r="C533" s="33"/>
      <c r="E533" s="177"/>
      <c r="F533" s="32" t="s">
        <v>40</v>
      </c>
      <c r="G533" s="32" t="s">
        <v>40</v>
      </c>
      <c r="H533" s="32" t="s">
        <v>40</v>
      </c>
      <c r="I533" s="32" t="s">
        <v>40</v>
      </c>
      <c r="K533" s="44" t="s">
        <v>3</v>
      </c>
      <c r="M533" s="32"/>
      <c r="N533" s="32"/>
      <c r="O533" s="32"/>
      <c r="P533" s="46">
        <f t="shared" si="337"/>
        <v>4</v>
      </c>
      <c r="Q533" s="15" t="str">
        <f t="shared" si="338"/>
        <v/>
      </c>
      <c r="R533" s="15" t="str">
        <f ca="1">IF(Q533="","",OFFSET('Все источники_ППГ'!B636,S533,0))</f>
        <v/>
      </c>
      <c r="S533">
        <f t="shared" si="339"/>
        <v>18</v>
      </c>
      <c r="T533" t="str">
        <f t="shared" ca="1" si="340"/>
        <v/>
      </c>
      <c r="U533" s="15" t="str">
        <f>IF(Y533="","",VLOOKUP(Y533,Роспись!$E$8:$G$2000,3,FALSE))</f>
        <v/>
      </c>
      <c r="W533" t="str">
        <f t="shared" si="341"/>
        <v/>
      </c>
      <c r="X533" t="str">
        <f t="shared" si="342"/>
        <v>местные бюджеты</v>
      </c>
      <c r="Y533" t="str">
        <f t="shared" si="343"/>
        <v/>
      </c>
      <c r="Z533" t="str">
        <f t="shared" si="344"/>
        <v/>
      </c>
      <c r="AA533">
        <f t="shared" si="345"/>
        <v>0</v>
      </c>
      <c r="AB533">
        <f t="shared" si="346"/>
        <v>0</v>
      </c>
      <c r="AC533">
        <f t="shared" ref="AC533:AD533" si="357">AB533</f>
        <v>0</v>
      </c>
      <c r="AD533">
        <f t="shared" si="357"/>
        <v>0</v>
      </c>
      <c r="AF533">
        <f t="shared" si="348"/>
        <v>0</v>
      </c>
    </row>
    <row r="534" spans="1:32" ht="16.5" customHeight="1" thickBot="1" x14ac:dyDescent="0.3">
      <c r="A534" s="169"/>
      <c r="B534" s="178"/>
      <c r="C534" s="33"/>
      <c r="E534" s="178"/>
      <c r="F534" s="32" t="s">
        <v>40</v>
      </c>
      <c r="G534" s="32" t="s">
        <v>40</v>
      </c>
      <c r="H534" s="32" t="s">
        <v>40</v>
      </c>
      <c r="I534" s="32" t="s">
        <v>40</v>
      </c>
      <c r="K534" s="44" t="s">
        <v>6</v>
      </c>
      <c r="M534" s="32"/>
      <c r="N534" s="32"/>
      <c r="O534" s="32"/>
      <c r="P534" s="46">
        <f t="shared" si="337"/>
        <v>5</v>
      </c>
      <c r="Q534" s="15" t="str">
        <f t="shared" si="338"/>
        <v/>
      </c>
      <c r="R534" s="15" t="str">
        <f ca="1">IF(Q534="","",OFFSET('Все источники_ППГ'!B637,S534,0))</f>
        <v/>
      </c>
      <c r="S534">
        <f t="shared" si="339"/>
        <v>18</v>
      </c>
      <c r="T534" t="str">
        <f t="shared" ca="1" si="340"/>
        <v/>
      </c>
      <c r="U534" s="15" t="str">
        <f>IF(Y534="","",VLOOKUP(Y534,Роспись!$E$8:$G$2000,3,FALSE))</f>
        <v/>
      </c>
      <c r="W534" t="str">
        <f t="shared" si="341"/>
        <v/>
      </c>
      <c r="X534" t="str">
        <f t="shared" si="342"/>
        <v>внебюджетные источники</v>
      </c>
      <c r="Y534" t="str">
        <f t="shared" si="343"/>
        <v/>
      </c>
      <c r="Z534" t="str">
        <f t="shared" si="344"/>
        <v/>
      </c>
      <c r="AA534">
        <f t="shared" si="345"/>
        <v>0</v>
      </c>
      <c r="AB534">
        <f t="shared" si="346"/>
        <v>0</v>
      </c>
      <c r="AC534">
        <f t="shared" ref="AC534:AD534" si="358">AB534</f>
        <v>0</v>
      </c>
      <c r="AD534">
        <f t="shared" si="358"/>
        <v>0</v>
      </c>
      <c r="AF534">
        <f t="shared" si="348"/>
        <v>0</v>
      </c>
    </row>
    <row r="535" spans="1:32" ht="91.5" customHeight="1" thickBot="1" x14ac:dyDescent="0.3">
      <c r="A535" s="167" t="s">
        <v>235</v>
      </c>
      <c r="B535" s="176" t="s">
        <v>236</v>
      </c>
      <c r="C535" s="33"/>
      <c r="E535" s="176" t="s">
        <v>718</v>
      </c>
      <c r="F535" s="32" t="s">
        <v>40</v>
      </c>
      <c r="G535" s="32" t="s">
        <v>40</v>
      </c>
      <c r="H535" s="32" t="s">
        <v>40</v>
      </c>
      <c r="I535" s="32" t="s">
        <v>40</v>
      </c>
      <c r="K535" s="43" t="s">
        <v>1</v>
      </c>
      <c r="M535" s="32"/>
      <c r="N535" s="32">
        <v>17221.599999999999</v>
      </c>
      <c r="O535" s="32"/>
      <c r="P535" s="46">
        <f t="shared" si="337"/>
        <v>1</v>
      </c>
      <c r="Q535" s="15" t="str">
        <f t="shared" si="338"/>
        <v>Установка станции обезжелезивания воды и модернизация объектов водоснабжения в п. Киря Алатырского района Чувашской Республики</v>
      </c>
      <c r="R535" s="15" t="str">
        <f ca="1">IF(Q535="","",OFFSET('Все источники_ППГ'!B638,S535,0))</f>
        <v xml:space="preserve">Установка станции обезжелезивания воды и модернизация объектов водоснабжения в п. Киря Алатырского района Чувашской Республики
</v>
      </c>
      <c r="S535">
        <f t="shared" si="339"/>
        <v>19</v>
      </c>
      <c r="T535">
        <f t="shared" ca="1" si="340"/>
        <v>1</v>
      </c>
      <c r="U535" s="15" t="str">
        <f>IF(Y535="","",VLOOKUP(Y535,Роспись!$E$8:$G$2000,3,FALSE))</f>
        <v/>
      </c>
      <c r="W535">
        <f t="shared" si="341"/>
        <v>0</v>
      </c>
      <c r="X535" t="str">
        <f t="shared" si="342"/>
        <v>всего</v>
      </c>
      <c r="Y535" t="str">
        <f t="shared" si="343"/>
        <v/>
      </c>
      <c r="Z535" t="str">
        <f t="shared" si="344"/>
        <v/>
      </c>
      <c r="AA535">
        <f t="shared" si="345"/>
        <v>0</v>
      </c>
      <c r="AB535">
        <f t="shared" si="346"/>
        <v>17221.599999999999</v>
      </c>
      <c r="AC535">
        <f t="shared" ref="AC535:AD535" si="359">AB535</f>
        <v>17221.599999999999</v>
      </c>
      <c r="AD535">
        <f t="shared" si="359"/>
        <v>17221.599999999999</v>
      </c>
      <c r="AE535">
        <f>17156370.84/1000</f>
        <v>17156.37084</v>
      </c>
      <c r="AF535">
        <f t="shared" si="348"/>
        <v>0</v>
      </c>
    </row>
    <row r="536" spans="1:32" ht="16.5" customHeight="1" thickBot="1" x14ac:dyDescent="0.3">
      <c r="A536" s="168"/>
      <c r="B536" s="177"/>
      <c r="C536" s="33"/>
      <c r="E536" s="177"/>
      <c r="F536" s="32" t="s">
        <v>40</v>
      </c>
      <c r="G536" s="32" t="s">
        <v>40</v>
      </c>
      <c r="H536" s="32" t="s">
        <v>40</v>
      </c>
      <c r="I536" s="32" t="s">
        <v>40</v>
      </c>
      <c r="K536" s="44" t="s">
        <v>2</v>
      </c>
      <c r="M536" s="32"/>
      <c r="N536" s="32">
        <v>16325</v>
      </c>
      <c r="O536" s="32"/>
      <c r="P536" s="46">
        <f t="shared" si="337"/>
        <v>2</v>
      </c>
      <c r="Q536" s="15" t="str">
        <f t="shared" si="338"/>
        <v/>
      </c>
      <c r="R536" s="15" t="str">
        <f ca="1">IF(Q536="","",OFFSET('Все источники_ППГ'!B639,S536,0))</f>
        <v/>
      </c>
      <c r="S536">
        <f t="shared" si="339"/>
        <v>19</v>
      </c>
      <c r="T536" t="str">
        <f t="shared" ca="1" si="340"/>
        <v/>
      </c>
      <c r="U536" s="15" t="str">
        <f>IF(Y536="","",VLOOKUP(Y536,Роспись!$E$8:$G$2000,3,FALSE))</f>
        <v/>
      </c>
      <c r="W536">
        <f t="shared" si="341"/>
        <v>2</v>
      </c>
      <c r="X536" t="str">
        <f t="shared" si="342"/>
        <v>федеральный бюджет</v>
      </c>
      <c r="Y536" t="str">
        <f t="shared" si="343"/>
        <v/>
      </c>
      <c r="Z536" t="str">
        <f t="shared" si="344"/>
        <v/>
      </c>
      <c r="AA536">
        <f t="shared" si="345"/>
        <v>0</v>
      </c>
      <c r="AB536">
        <f t="shared" si="346"/>
        <v>16325</v>
      </c>
      <c r="AC536">
        <f t="shared" ref="AC536:AD536" si="360">AB536</f>
        <v>16325</v>
      </c>
      <c r="AD536">
        <f t="shared" si="360"/>
        <v>16325</v>
      </c>
      <c r="AE536">
        <f>AE535-AE537</f>
        <v>16259.770839999999</v>
      </c>
      <c r="AF536">
        <f t="shared" si="348"/>
        <v>0</v>
      </c>
    </row>
    <row r="537" spans="1:32" ht="16.5" customHeight="1" thickBot="1" x14ac:dyDescent="0.3">
      <c r="A537" s="168"/>
      <c r="B537" s="177"/>
      <c r="C537" s="33"/>
      <c r="E537" s="177"/>
      <c r="F537" s="32">
        <v>832</v>
      </c>
      <c r="G537" s="32">
        <v>502</v>
      </c>
      <c r="H537" s="32" t="s">
        <v>725</v>
      </c>
      <c r="I537" s="32">
        <v>410</v>
      </c>
      <c r="K537" s="44" t="s">
        <v>307</v>
      </c>
      <c r="M537" s="32"/>
      <c r="N537" s="32">
        <v>896.6</v>
      </c>
      <c r="O537" s="32"/>
      <c r="P537" s="46">
        <f t="shared" si="337"/>
        <v>3</v>
      </c>
      <c r="Q537" s="15" t="str">
        <f t="shared" si="338"/>
        <v/>
      </c>
      <c r="R537" s="15" t="str">
        <f ca="1">IF(Q537="","",OFFSET('Все источники_ППГ'!B640,S537,0))</f>
        <v/>
      </c>
      <c r="S537">
        <f t="shared" si="339"/>
        <v>19</v>
      </c>
      <c r="T537" t="str">
        <f t="shared" ca="1" si="340"/>
        <v/>
      </c>
      <c r="U537" s="15" t="e">
        <f>IF(Y537="","",VLOOKUP(Y537,Роспись!$E$8:$G$2000,3,FALSE))</f>
        <v>#N/A</v>
      </c>
      <c r="W537">
        <f t="shared" si="341"/>
        <v>1</v>
      </c>
      <c r="X537" t="str">
        <f t="shared" si="342"/>
        <v>республиканский бюджет Чувашской Республики</v>
      </c>
      <c r="Y537" t="str">
        <f t="shared" si="343"/>
        <v>13F55243Р</v>
      </c>
      <c r="Z537" t="str">
        <f t="shared" si="344"/>
        <v>A13F55243Р</v>
      </c>
      <c r="AA537">
        <f t="shared" si="345"/>
        <v>0</v>
      </c>
      <c r="AB537">
        <f t="shared" si="346"/>
        <v>896.6</v>
      </c>
      <c r="AC537">
        <f t="shared" ref="AC537:AD537" si="361">AB537</f>
        <v>896.6</v>
      </c>
      <c r="AD537">
        <f t="shared" si="361"/>
        <v>896.6</v>
      </c>
      <c r="AE537">
        <f>AD537</f>
        <v>896.6</v>
      </c>
      <c r="AF537">
        <f t="shared" si="348"/>
        <v>0</v>
      </c>
    </row>
    <row r="538" spans="1:32" ht="16.5" customHeight="1" thickBot="1" x14ac:dyDescent="0.3">
      <c r="A538" s="168"/>
      <c r="B538" s="177"/>
      <c r="C538" s="33"/>
      <c r="E538" s="177"/>
      <c r="F538" s="32" t="s">
        <v>40</v>
      </c>
      <c r="G538" s="32" t="s">
        <v>40</v>
      </c>
      <c r="H538" s="32" t="s">
        <v>40</v>
      </c>
      <c r="I538" s="32" t="s">
        <v>40</v>
      </c>
      <c r="K538" s="44" t="s">
        <v>3</v>
      </c>
      <c r="M538" s="32"/>
      <c r="N538" s="32"/>
      <c r="O538" s="32"/>
      <c r="P538" s="46">
        <f t="shared" si="337"/>
        <v>4</v>
      </c>
      <c r="Q538" s="15" t="str">
        <f t="shared" si="338"/>
        <v/>
      </c>
      <c r="R538" s="15" t="str">
        <f ca="1">IF(Q538="","",OFFSET('Все источники_ППГ'!B641,S538,0))</f>
        <v/>
      </c>
      <c r="S538">
        <f t="shared" si="339"/>
        <v>19</v>
      </c>
      <c r="T538" t="str">
        <f t="shared" ca="1" si="340"/>
        <v/>
      </c>
      <c r="U538" s="15" t="str">
        <f>IF(Y538="","",VLOOKUP(Y538,Роспись!$E$8:$G$2000,3,FALSE))</f>
        <v/>
      </c>
      <c r="W538" t="str">
        <f t="shared" si="341"/>
        <v/>
      </c>
      <c r="X538" t="str">
        <f t="shared" si="342"/>
        <v>местные бюджеты</v>
      </c>
      <c r="Y538" t="str">
        <f t="shared" si="343"/>
        <v/>
      </c>
      <c r="Z538" t="str">
        <f t="shared" si="344"/>
        <v/>
      </c>
      <c r="AA538">
        <f t="shared" si="345"/>
        <v>0</v>
      </c>
      <c r="AB538">
        <f t="shared" si="346"/>
        <v>0</v>
      </c>
      <c r="AC538">
        <f t="shared" ref="AC538:AD538" si="362">AB538</f>
        <v>0</v>
      </c>
      <c r="AD538">
        <f t="shared" si="362"/>
        <v>0</v>
      </c>
      <c r="AF538">
        <f t="shared" si="348"/>
        <v>0</v>
      </c>
    </row>
    <row r="539" spans="1:32" ht="16.5" customHeight="1" thickBot="1" x14ac:dyDescent="0.3">
      <c r="A539" s="169"/>
      <c r="B539" s="178"/>
      <c r="C539" s="33"/>
      <c r="E539" s="178"/>
      <c r="F539" s="32" t="s">
        <v>40</v>
      </c>
      <c r="G539" s="32" t="s">
        <v>40</v>
      </c>
      <c r="H539" s="32" t="s">
        <v>40</v>
      </c>
      <c r="I539" s="32" t="s">
        <v>40</v>
      </c>
      <c r="K539" s="44" t="s">
        <v>6</v>
      </c>
      <c r="M539" s="32"/>
      <c r="N539" s="32"/>
      <c r="O539" s="32"/>
      <c r="P539" s="46">
        <f t="shared" si="337"/>
        <v>5</v>
      </c>
      <c r="Q539" s="15" t="str">
        <f t="shared" si="338"/>
        <v/>
      </c>
      <c r="R539" s="15" t="str">
        <f ca="1">IF(Q539="","",OFFSET('Все источники_ППГ'!B642,S539,0))</f>
        <v/>
      </c>
      <c r="S539">
        <f t="shared" si="339"/>
        <v>19</v>
      </c>
      <c r="T539" t="str">
        <f t="shared" ca="1" si="340"/>
        <v/>
      </c>
      <c r="U539" s="15" t="str">
        <f>IF(Y539="","",VLOOKUP(Y539,Роспись!$E$8:$G$2000,3,FALSE))</f>
        <v/>
      </c>
      <c r="W539" t="str">
        <f t="shared" si="341"/>
        <v/>
      </c>
      <c r="X539" t="str">
        <f t="shared" si="342"/>
        <v>внебюджетные источники</v>
      </c>
      <c r="Y539" t="str">
        <f t="shared" si="343"/>
        <v/>
      </c>
      <c r="Z539" t="str">
        <f t="shared" si="344"/>
        <v/>
      </c>
      <c r="AA539">
        <f t="shared" si="345"/>
        <v>0</v>
      </c>
      <c r="AB539">
        <f t="shared" si="346"/>
        <v>0</v>
      </c>
      <c r="AC539">
        <f t="shared" ref="AC539:AD539" si="363">AB539</f>
        <v>0</v>
      </c>
      <c r="AD539">
        <f t="shared" si="363"/>
        <v>0</v>
      </c>
      <c r="AF539">
        <f t="shared" si="348"/>
        <v>0</v>
      </c>
    </row>
    <row r="540" spans="1:32" ht="91.5" customHeight="1" thickBot="1" x14ac:dyDescent="0.3">
      <c r="A540" s="167" t="s">
        <v>237</v>
      </c>
      <c r="B540" s="176" t="s">
        <v>296</v>
      </c>
      <c r="C540" s="33"/>
      <c r="E540" s="176" t="s">
        <v>718</v>
      </c>
      <c r="F540" s="32" t="s">
        <v>40</v>
      </c>
      <c r="G540" s="32" t="s">
        <v>40</v>
      </c>
      <c r="H540" s="32" t="s">
        <v>40</v>
      </c>
      <c r="I540" s="32" t="s">
        <v>40</v>
      </c>
      <c r="K540" s="43" t="s">
        <v>1</v>
      </c>
      <c r="M540" s="32"/>
      <c r="N540" s="32"/>
      <c r="O540" s="32"/>
      <c r="P540" s="46">
        <f t="shared" si="337"/>
        <v>1</v>
      </c>
      <c r="Q540" s="15" t="str">
        <f t="shared" si="338"/>
        <v>Строительство локальной станции водоподготовки на одиночной скважине с водопроводными сетями в Ефремкасинском сельском поселении Аликовского района Чувашской Республики</v>
      </c>
      <c r="R540" s="15" t="str">
        <f ca="1">IF(Q540="","",OFFSET('Все источники_ППГ'!B643,S540,0))</f>
        <v>Строительство локальной станции водоподготовки на одиночной скважине с водопроводными сетями в Ефремкасинском сельском поселении Аликовского района Чувашской Республики</v>
      </c>
      <c r="S540">
        <f t="shared" si="339"/>
        <v>20</v>
      </c>
      <c r="T540" t="str">
        <f t="shared" ca="1" si="340"/>
        <v/>
      </c>
      <c r="U540" s="15" t="str">
        <f>IF(Y540="","",VLOOKUP(Y540,Роспись!$E$8:$G$2000,3,FALSE))</f>
        <v/>
      </c>
      <c r="W540">
        <f t="shared" si="341"/>
        <v>0</v>
      </c>
      <c r="X540" t="str">
        <f t="shared" si="342"/>
        <v>всего</v>
      </c>
      <c r="Y540" t="str">
        <f t="shared" si="343"/>
        <v/>
      </c>
      <c r="Z540" t="str">
        <f t="shared" si="344"/>
        <v/>
      </c>
      <c r="AA540">
        <f t="shared" si="345"/>
        <v>0</v>
      </c>
      <c r="AB540">
        <f t="shared" si="346"/>
        <v>0</v>
      </c>
      <c r="AC540">
        <f t="shared" ref="AC540:AD540" si="364">AB540</f>
        <v>0</v>
      </c>
      <c r="AD540">
        <f t="shared" si="364"/>
        <v>0</v>
      </c>
      <c r="AF540">
        <f t="shared" si="348"/>
        <v>0</v>
      </c>
    </row>
    <row r="541" spans="1:32" ht="16.5" customHeight="1" thickBot="1" x14ac:dyDescent="0.3">
      <c r="A541" s="168"/>
      <c r="B541" s="177"/>
      <c r="C541" s="33"/>
      <c r="E541" s="177"/>
      <c r="F541" s="32" t="s">
        <v>40</v>
      </c>
      <c r="G541" s="32" t="s">
        <v>40</v>
      </c>
      <c r="H541" s="32" t="s">
        <v>40</v>
      </c>
      <c r="I541" s="32" t="s">
        <v>40</v>
      </c>
      <c r="K541" s="44" t="s">
        <v>2</v>
      </c>
      <c r="M541" s="32"/>
      <c r="N541" s="32"/>
      <c r="O541" s="32"/>
      <c r="P541" s="46">
        <f t="shared" si="337"/>
        <v>2</v>
      </c>
      <c r="Q541" s="15" t="str">
        <f t="shared" si="338"/>
        <v/>
      </c>
      <c r="R541" s="15" t="str">
        <f ca="1">IF(Q541="","",OFFSET('Все источники_ППГ'!B644,S541,0))</f>
        <v/>
      </c>
      <c r="S541">
        <f t="shared" si="339"/>
        <v>20</v>
      </c>
      <c r="T541" t="str">
        <f t="shared" ca="1" si="340"/>
        <v/>
      </c>
      <c r="U541" s="15" t="str">
        <f>IF(Y541="","",VLOOKUP(Y541,Роспись!$E$8:$G$2000,3,FALSE))</f>
        <v/>
      </c>
      <c r="W541">
        <f t="shared" si="341"/>
        <v>2</v>
      </c>
      <c r="X541" t="str">
        <f t="shared" si="342"/>
        <v>федеральный бюджет</v>
      </c>
      <c r="Y541" t="str">
        <f t="shared" si="343"/>
        <v/>
      </c>
      <c r="Z541" t="str">
        <f t="shared" si="344"/>
        <v/>
      </c>
      <c r="AA541">
        <f t="shared" si="345"/>
        <v>0</v>
      </c>
      <c r="AB541">
        <f t="shared" si="346"/>
        <v>0</v>
      </c>
      <c r="AC541">
        <f t="shared" ref="AC541:AD541" si="365">AB541</f>
        <v>0</v>
      </c>
      <c r="AD541">
        <f t="shared" si="365"/>
        <v>0</v>
      </c>
      <c r="AF541">
        <f t="shared" si="348"/>
        <v>0</v>
      </c>
    </row>
    <row r="542" spans="1:32" ht="16.5" customHeight="1" thickBot="1" x14ac:dyDescent="0.3">
      <c r="A542" s="168"/>
      <c r="B542" s="177"/>
      <c r="C542" s="33"/>
      <c r="E542" s="177"/>
      <c r="F542" s="32">
        <v>832</v>
      </c>
      <c r="G542" s="32">
        <v>502</v>
      </c>
      <c r="H542" s="32" t="s">
        <v>40</v>
      </c>
      <c r="I542" s="32">
        <v>522</v>
      </c>
      <c r="K542" s="44" t="s">
        <v>307</v>
      </c>
      <c r="M542" s="32"/>
      <c r="N542" s="32"/>
      <c r="O542" s="32"/>
      <c r="P542" s="46">
        <f t="shared" si="337"/>
        <v>3</v>
      </c>
      <c r="Q542" s="15" t="str">
        <f t="shared" si="338"/>
        <v/>
      </c>
      <c r="R542" s="15" t="str">
        <f ca="1">IF(Q542="","",OFFSET('Все источники_ППГ'!B645,S542,0))</f>
        <v/>
      </c>
      <c r="S542">
        <f t="shared" si="339"/>
        <v>20</v>
      </c>
      <c r="T542" t="str">
        <f t="shared" ca="1" si="340"/>
        <v/>
      </c>
      <c r="U542" s="15" t="str">
        <f>IF(Y542="","",VLOOKUP(Y542,Роспись!$E$8:$G$2000,3,FALSE))</f>
        <v/>
      </c>
      <c r="W542">
        <f t="shared" si="341"/>
        <v>1</v>
      </c>
      <c r="X542" t="str">
        <f t="shared" si="342"/>
        <v>республиканский бюджет Чувашской Республики</v>
      </c>
      <c r="Y542" t="str">
        <f t="shared" si="343"/>
        <v/>
      </c>
      <c r="Z542" t="str">
        <f t="shared" si="344"/>
        <v/>
      </c>
      <c r="AA542">
        <f t="shared" si="345"/>
        <v>0</v>
      </c>
      <c r="AB542">
        <f t="shared" si="346"/>
        <v>0</v>
      </c>
      <c r="AC542">
        <f t="shared" ref="AC542:AD542" si="366">AB542</f>
        <v>0</v>
      </c>
      <c r="AD542">
        <f t="shared" si="366"/>
        <v>0</v>
      </c>
      <c r="AF542">
        <f t="shared" si="348"/>
        <v>0</v>
      </c>
    </row>
    <row r="543" spans="1:32" ht="16.5" customHeight="1" thickBot="1" x14ac:dyDescent="0.3">
      <c r="A543" s="168"/>
      <c r="B543" s="177"/>
      <c r="C543" s="33"/>
      <c r="E543" s="177"/>
      <c r="F543" s="32" t="s">
        <v>40</v>
      </c>
      <c r="G543" s="32" t="s">
        <v>40</v>
      </c>
      <c r="H543" s="32" t="s">
        <v>40</v>
      </c>
      <c r="I543" s="32" t="s">
        <v>40</v>
      </c>
      <c r="K543" s="44" t="s">
        <v>3</v>
      </c>
      <c r="M543" s="32"/>
      <c r="N543" s="32"/>
      <c r="O543" s="32"/>
      <c r="P543" s="46">
        <f t="shared" si="337"/>
        <v>4</v>
      </c>
      <c r="Q543" s="15" t="str">
        <f t="shared" si="338"/>
        <v/>
      </c>
      <c r="R543" s="15" t="str">
        <f ca="1">IF(Q543="","",OFFSET('Все источники_ППГ'!B646,S543,0))</f>
        <v/>
      </c>
      <c r="S543">
        <f t="shared" si="339"/>
        <v>20</v>
      </c>
      <c r="T543" t="str">
        <f t="shared" ca="1" si="340"/>
        <v/>
      </c>
      <c r="U543" s="15" t="str">
        <f>IF(Y543="","",VLOOKUP(Y543,Роспись!$E$8:$G$2000,3,FALSE))</f>
        <v/>
      </c>
      <c r="W543" t="str">
        <f t="shared" si="341"/>
        <v/>
      </c>
      <c r="X543" t="str">
        <f t="shared" si="342"/>
        <v>местные бюджеты</v>
      </c>
      <c r="Y543" t="str">
        <f t="shared" si="343"/>
        <v/>
      </c>
      <c r="Z543" t="str">
        <f t="shared" si="344"/>
        <v/>
      </c>
      <c r="AA543">
        <f t="shared" si="345"/>
        <v>0</v>
      </c>
      <c r="AB543">
        <f t="shared" si="346"/>
        <v>0</v>
      </c>
      <c r="AC543">
        <f t="shared" ref="AC543:AD543" si="367">AB543</f>
        <v>0</v>
      </c>
      <c r="AD543">
        <f t="shared" si="367"/>
        <v>0</v>
      </c>
      <c r="AF543">
        <f t="shared" si="348"/>
        <v>0</v>
      </c>
    </row>
    <row r="544" spans="1:32" ht="16.5" customHeight="1" thickBot="1" x14ac:dyDescent="0.3">
      <c r="A544" s="169"/>
      <c r="B544" s="178"/>
      <c r="C544" s="33"/>
      <c r="E544" s="178"/>
      <c r="F544" s="32" t="s">
        <v>40</v>
      </c>
      <c r="G544" s="32" t="s">
        <v>40</v>
      </c>
      <c r="H544" s="32" t="s">
        <v>40</v>
      </c>
      <c r="I544" s="32" t="s">
        <v>40</v>
      </c>
      <c r="K544" s="44" t="s">
        <v>6</v>
      </c>
      <c r="M544" s="32"/>
      <c r="N544" s="32"/>
      <c r="O544" s="32"/>
      <c r="P544" s="46">
        <f t="shared" si="337"/>
        <v>5</v>
      </c>
      <c r="Q544" s="15" t="str">
        <f t="shared" si="338"/>
        <v/>
      </c>
      <c r="R544" s="15" t="str">
        <f ca="1">IF(Q544="","",OFFSET('Все источники_ППГ'!B647,S544,0))</f>
        <v/>
      </c>
      <c r="S544">
        <f t="shared" si="339"/>
        <v>20</v>
      </c>
      <c r="T544" t="str">
        <f t="shared" ca="1" si="340"/>
        <v/>
      </c>
      <c r="U544" s="15" t="str">
        <f>IF(Y544="","",VLOOKUP(Y544,Роспись!$E$8:$G$2000,3,FALSE))</f>
        <v/>
      </c>
      <c r="W544" t="str">
        <f t="shared" si="341"/>
        <v/>
      </c>
      <c r="X544" t="str">
        <f t="shared" si="342"/>
        <v>внебюджетные источники</v>
      </c>
      <c r="Y544" t="str">
        <f t="shared" si="343"/>
        <v/>
      </c>
      <c r="Z544" t="str">
        <f t="shared" si="344"/>
        <v/>
      </c>
      <c r="AA544">
        <f t="shared" si="345"/>
        <v>0</v>
      </c>
      <c r="AB544">
        <f t="shared" si="346"/>
        <v>0</v>
      </c>
      <c r="AC544">
        <f t="shared" ref="AC544:AD544" si="368">AB544</f>
        <v>0</v>
      </c>
      <c r="AD544">
        <f t="shared" si="368"/>
        <v>0</v>
      </c>
      <c r="AF544">
        <f t="shared" si="348"/>
        <v>0</v>
      </c>
    </row>
    <row r="545" spans="1:32" ht="91.5" customHeight="1" thickBot="1" x14ac:dyDescent="0.3">
      <c r="A545" s="167" t="s">
        <v>238</v>
      </c>
      <c r="B545" s="176" t="s">
        <v>297</v>
      </c>
      <c r="C545" s="33"/>
      <c r="E545" s="176" t="s">
        <v>718</v>
      </c>
      <c r="F545" s="32" t="s">
        <v>40</v>
      </c>
      <c r="G545" s="32" t="s">
        <v>40</v>
      </c>
      <c r="H545" s="32" t="s">
        <v>40</v>
      </c>
      <c r="I545" s="32" t="s">
        <v>40</v>
      </c>
      <c r="K545" s="43" t="s">
        <v>1</v>
      </c>
      <c r="M545" s="32"/>
      <c r="N545" s="32"/>
      <c r="O545" s="32"/>
      <c r="P545" s="46">
        <f t="shared" si="337"/>
        <v>1</v>
      </c>
      <c r="Q545" s="15" t="str">
        <f t="shared" si="338"/>
        <v>Строительство локальной станции водоподготовки на одиночной скважине с водопроводными сетями в Таутовском сельском поселении Аликовского района Чувашской Республики</v>
      </c>
      <c r="R545" s="15" t="str">
        <f ca="1">IF(Q545="","",OFFSET('Все источники_ППГ'!B648,S545,0))</f>
        <v>Строительство локальной станции водоподготовки на одиночной скважине с водопроводными сетями в Таутовском сельском поселении Аликовского района Чувашской Республики</v>
      </c>
      <c r="S545">
        <f t="shared" si="339"/>
        <v>21</v>
      </c>
      <c r="T545" t="str">
        <f t="shared" ca="1" si="340"/>
        <v/>
      </c>
      <c r="U545" s="15" t="str">
        <f>IF(Y545="","",VLOOKUP(Y545,Роспись!$E$8:$G$2000,3,FALSE))</f>
        <v/>
      </c>
      <c r="W545">
        <f t="shared" si="341"/>
        <v>0</v>
      </c>
      <c r="X545" t="str">
        <f t="shared" si="342"/>
        <v>всего</v>
      </c>
      <c r="Y545" t="str">
        <f t="shared" si="343"/>
        <v/>
      </c>
      <c r="Z545" t="str">
        <f t="shared" si="344"/>
        <v/>
      </c>
      <c r="AA545">
        <f t="shared" si="345"/>
        <v>0</v>
      </c>
      <c r="AB545">
        <f t="shared" si="346"/>
        <v>0</v>
      </c>
      <c r="AC545">
        <f t="shared" ref="AC545:AD545" si="369">AB545</f>
        <v>0</v>
      </c>
      <c r="AD545">
        <f t="shared" si="369"/>
        <v>0</v>
      </c>
      <c r="AF545">
        <f t="shared" si="348"/>
        <v>0</v>
      </c>
    </row>
    <row r="546" spans="1:32" ht="16.5" customHeight="1" thickBot="1" x14ac:dyDescent="0.3">
      <c r="A546" s="168"/>
      <c r="B546" s="177"/>
      <c r="C546" s="33"/>
      <c r="E546" s="177"/>
      <c r="F546" s="32" t="s">
        <v>40</v>
      </c>
      <c r="G546" s="32" t="s">
        <v>40</v>
      </c>
      <c r="H546" s="32" t="s">
        <v>40</v>
      </c>
      <c r="I546" s="32" t="s">
        <v>40</v>
      </c>
      <c r="K546" s="44" t="s">
        <v>2</v>
      </c>
      <c r="M546" s="32"/>
      <c r="N546" s="32"/>
      <c r="O546" s="32"/>
      <c r="P546" s="46">
        <f t="shared" si="337"/>
        <v>2</v>
      </c>
      <c r="Q546" s="15" t="str">
        <f t="shared" si="338"/>
        <v/>
      </c>
      <c r="R546" s="15" t="str">
        <f ca="1">IF(Q546="","",OFFSET('Все источники_ППГ'!B649,S546,0))</f>
        <v/>
      </c>
      <c r="S546">
        <f t="shared" si="339"/>
        <v>21</v>
      </c>
      <c r="T546" t="str">
        <f t="shared" ca="1" si="340"/>
        <v/>
      </c>
      <c r="U546" s="15" t="str">
        <f>IF(Y546="","",VLOOKUP(Y546,Роспись!$E$8:$G$2000,3,FALSE))</f>
        <v/>
      </c>
      <c r="W546">
        <f t="shared" si="341"/>
        <v>2</v>
      </c>
      <c r="X546" t="str">
        <f t="shared" si="342"/>
        <v>федеральный бюджет</v>
      </c>
      <c r="Y546" t="str">
        <f t="shared" si="343"/>
        <v/>
      </c>
      <c r="Z546" t="str">
        <f t="shared" si="344"/>
        <v/>
      </c>
      <c r="AA546">
        <f t="shared" si="345"/>
        <v>0</v>
      </c>
      <c r="AB546">
        <f t="shared" si="346"/>
        <v>0</v>
      </c>
      <c r="AC546">
        <f t="shared" ref="AC546:AD546" si="370">AB546</f>
        <v>0</v>
      </c>
      <c r="AD546">
        <f t="shared" si="370"/>
        <v>0</v>
      </c>
      <c r="AF546">
        <f t="shared" si="348"/>
        <v>0</v>
      </c>
    </row>
    <row r="547" spans="1:32" ht="16.5" customHeight="1" thickBot="1" x14ac:dyDescent="0.3">
      <c r="A547" s="168"/>
      <c r="B547" s="177"/>
      <c r="C547" s="33"/>
      <c r="E547" s="177"/>
      <c r="F547" s="32">
        <v>832</v>
      </c>
      <c r="G547" s="32">
        <v>502</v>
      </c>
      <c r="H547" s="32" t="s">
        <v>40</v>
      </c>
      <c r="I547" s="32">
        <v>522</v>
      </c>
      <c r="K547" s="44" t="s">
        <v>307</v>
      </c>
      <c r="M547" s="32"/>
      <c r="N547" s="32"/>
      <c r="O547" s="32"/>
      <c r="P547" s="46">
        <f t="shared" si="337"/>
        <v>3</v>
      </c>
      <c r="Q547" s="15" t="str">
        <f t="shared" si="338"/>
        <v/>
      </c>
      <c r="R547" s="15" t="str">
        <f ca="1">IF(Q547="","",OFFSET('Все источники_ППГ'!B650,S547,0))</f>
        <v/>
      </c>
      <c r="S547">
        <f t="shared" si="339"/>
        <v>21</v>
      </c>
      <c r="T547" t="str">
        <f t="shared" ca="1" si="340"/>
        <v/>
      </c>
      <c r="U547" s="15" t="str">
        <f>IF(Y547="","",VLOOKUP(Y547,Роспись!$E$8:$G$2000,3,FALSE))</f>
        <v/>
      </c>
      <c r="W547">
        <f t="shared" si="341"/>
        <v>1</v>
      </c>
      <c r="X547" t="str">
        <f t="shared" si="342"/>
        <v>республиканский бюджет Чувашской Республики</v>
      </c>
      <c r="Y547" t="str">
        <f t="shared" si="343"/>
        <v/>
      </c>
      <c r="Z547" t="str">
        <f t="shared" si="344"/>
        <v/>
      </c>
      <c r="AA547">
        <f t="shared" si="345"/>
        <v>0</v>
      </c>
      <c r="AB547">
        <f t="shared" si="346"/>
        <v>0</v>
      </c>
      <c r="AC547">
        <f t="shared" ref="AC547:AD547" si="371">AB547</f>
        <v>0</v>
      </c>
      <c r="AD547">
        <f t="shared" si="371"/>
        <v>0</v>
      </c>
      <c r="AF547">
        <f t="shared" si="348"/>
        <v>0</v>
      </c>
    </row>
    <row r="548" spans="1:32" ht="16.5" customHeight="1" thickBot="1" x14ac:dyDescent="0.3">
      <c r="A548" s="168"/>
      <c r="B548" s="177"/>
      <c r="C548" s="33"/>
      <c r="E548" s="177"/>
      <c r="F548" s="32" t="s">
        <v>40</v>
      </c>
      <c r="G548" s="32" t="s">
        <v>40</v>
      </c>
      <c r="H548" s="32" t="s">
        <v>40</v>
      </c>
      <c r="I548" s="32" t="s">
        <v>40</v>
      </c>
      <c r="K548" s="44" t="s">
        <v>3</v>
      </c>
      <c r="M548" s="32"/>
      <c r="N548" s="32"/>
      <c r="O548" s="32"/>
      <c r="P548" s="46">
        <f t="shared" si="337"/>
        <v>4</v>
      </c>
      <c r="Q548" s="15" t="str">
        <f t="shared" si="338"/>
        <v/>
      </c>
      <c r="R548" s="15" t="str">
        <f ca="1">IF(Q548="","",OFFSET('Все источники_ППГ'!B651,S548,0))</f>
        <v/>
      </c>
      <c r="S548">
        <f t="shared" si="339"/>
        <v>21</v>
      </c>
      <c r="T548" t="str">
        <f t="shared" ca="1" si="340"/>
        <v/>
      </c>
      <c r="U548" s="15" t="str">
        <f>IF(Y548="","",VLOOKUP(Y548,Роспись!$E$8:$G$2000,3,FALSE))</f>
        <v/>
      </c>
      <c r="W548" t="str">
        <f t="shared" si="341"/>
        <v/>
      </c>
      <c r="X548" t="str">
        <f t="shared" si="342"/>
        <v>местные бюджеты</v>
      </c>
      <c r="Y548" t="str">
        <f t="shared" si="343"/>
        <v/>
      </c>
      <c r="Z548" t="str">
        <f t="shared" si="344"/>
        <v/>
      </c>
      <c r="AA548">
        <f t="shared" si="345"/>
        <v>0</v>
      </c>
      <c r="AB548">
        <f t="shared" si="346"/>
        <v>0</v>
      </c>
      <c r="AC548">
        <f t="shared" ref="AC548:AD548" si="372">AB548</f>
        <v>0</v>
      </c>
      <c r="AD548">
        <f t="shared" si="372"/>
        <v>0</v>
      </c>
      <c r="AF548">
        <f t="shared" si="348"/>
        <v>0</v>
      </c>
    </row>
    <row r="549" spans="1:32" ht="16.5" customHeight="1" thickBot="1" x14ac:dyDescent="0.3">
      <c r="A549" s="169"/>
      <c r="B549" s="178"/>
      <c r="C549" s="33"/>
      <c r="E549" s="178"/>
      <c r="F549" s="32" t="s">
        <v>40</v>
      </c>
      <c r="G549" s="32" t="s">
        <v>40</v>
      </c>
      <c r="H549" s="32" t="s">
        <v>40</v>
      </c>
      <c r="I549" s="32" t="s">
        <v>40</v>
      </c>
      <c r="K549" s="44" t="s">
        <v>6</v>
      </c>
      <c r="M549" s="32"/>
      <c r="N549" s="32"/>
      <c r="O549" s="32"/>
      <c r="P549" s="46">
        <f t="shared" si="337"/>
        <v>5</v>
      </c>
      <c r="Q549" s="15" t="str">
        <f t="shared" si="338"/>
        <v/>
      </c>
      <c r="R549" s="15" t="str">
        <f ca="1">IF(Q549="","",OFFSET('Все источники_ППГ'!B652,S549,0))</f>
        <v/>
      </c>
      <c r="S549">
        <f t="shared" si="339"/>
        <v>21</v>
      </c>
      <c r="T549" t="str">
        <f t="shared" ca="1" si="340"/>
        <v/>
      </c>
      <c r="U549" s="15" t="str">
        <f>IF(Y549="","",VLOOKUP(Y549,Роспись!$E$8:$G$2000,3,FALSE))</f>
        <v/>
      </c>
      <c r="W549" t="str">
        <f t="shared" si="341"/>
        <v/>
      </c>
      <c r="X549" t="str">
        <f t="shared" si="342"/>
        <v>внебюджетные источники</v>
      </c>
      <c r="Y549" t="str">
        <f t="shared" si="343"/>
        <v/>
      </c>
      <c r="Z549" t="str">
        <f t="shared" si="344"/>
        <v/>
      </c>
      <c r="AA549">
        <f t="shared" si="345"/>
        <v>0</v>
      </c>
      <c r="AB549">
        <f t="shared" si="346"/>
        <v>0</v>
      </c>
      <c r="AC549">
        <f t="shared" ref="AC549:AD549" si="373">AB549</f>
        <v>0</v>
      </c>
      <c r="AD549">
        <f t="shared" si="373"/>
        <v>0</v>
      </c>
      <c r="AF549">
        <f t="shared" si="348"/>
        <v>0</v>
      </c>
    </row>
    <row r="550" spans="1:32" ht="91.5" customHeight="1" thickBot="1" x14ac:dyDescent="0.3">
      <c r="A550" s="167" t="s">
        <v>239</v>
      </c>
      <c r="B550" s="176" t="s">
        <v>726</v>
      </c>
      <c r="C550" s="33"/>
      <c r="E550" s="176" t="s">
        <v>718</v>
      </c>
      <c r="F550" s="32" t="s">
        <v>40</v>
      </c>
      <c r="G550" s="32" t="s">
        <v>40</v>
      </c>
      <c r="H550" s="32" t="s">
        <v>40</v>
      </c>
      <c r="I550" s="32" t="s">
        <v>40</v>
      </c>
      <c r="K550" s="43" t="s">
        <v>1</v>
      </c>
      <c r="M550" s="32"/>
      <c r="N550" s="32"/>
      <c r="O550" s="32"/>
      <c r="P550" s="46">
        <f t="shared" si="337"/>
        <v>1</v>
      </c>
      <c r="Q550" s="15" t="str">
        <f t="shared" si="338"/>
        <v>Строительство локальной станции водоподготовки на одиночной скважине с водопроводными сетями в Шумшевашском сельском поселении Аликовского района Чувашской Республики</v>
      </c>
      <c r="R550" s="15" t="str">
        <f ca="1">IF(Q550="","",OFFSET('Все источники_ППГ'!B653,S550,0))</f>
        <v>Строительство локальной станции водоподготовки на одиночной скважине с водопроводными сетями в Шумшевашском сельском поселении Аликовского района Чувашской республики</v>
      </c>
      <c r="S550">
        <f t="shared" si="339"/>
        <v>22</v>
      </c>
      <c r="T550" t="str">
        <f t="shared" ca="1" si="340"/>
        <v/>
      </c>
      <c r="U550" s="15" t="str">
        <f>IF(Y550="","",VLOOKUP(Y550,Роспись!$E$8:$G$2000,3,FALSE))</f>
        <v/>
      </c>
      <c r="W550">
        <f t="shared" si="341"/>
        <v>0</v>
      </c>
      <c r="X550" t="str">
        <f t="shared" si="342"/>
        <v>всего</v>
      </c>
      <c r="Y550" t="str">
        <f t="shared" si="343"/>
        <v/>
      </c>
      <c r="Z550" t="str">
        <f t="shared" si="344"/>
        <v/>
      </c>
      <c r="AA550">
        <f t="shared" si="345"/>
        <v>0</v>
      </c>
      <c r="AB550">
        <f t="shared" si="346"/>
        <v>0</v>
      </c>
      <c r="AC550">
        <f t="shared" ref="AC550:AD550" si="374">AB550</f>
        <v>0</v>
      </c>
      <c r="AD550">
        <f t="shared" si="374"/>
        <v>0</v>
      </c>
      <c r="AF550">
        <f t="shared" si="348"/>
        <v>0</v>
      </c>
    </row>
    <row r="551" spans="1:32" ht="16.5" customHeight="1" thickBot="1" x14ac:dyDescent="0.3">
      <c r="A551" s="168"/>
      <c r="B551" s="177"/>
      <c r="C551" s="33"/>
      <c r="E551" s="177"/>
      <c r="F551" s="32" t="s">
        <v>40</v>
      </c>
      <c r="G551" s="32" t="s">
        <v>40</v>
      </c>
      <c r="H551" s="32" t="s">
        <v>40</v>
      </c>
      <c r="I551" s="32" t="s">
        <v>40</v>
      </c>
      <c r="K551" s="44" t="s">
        <v>2</v>
      </c>
      <c r="M551" s="32"/>
      <c r="N551" s="32"/>
      <c r="O551" s="32"/>
      <c r="P551" s="46">
        <f t="shared" si="337"/>
        <v>2</v>
      </c>
      <c r="Q551" s="15" t="str">
        <f t="shared" si="338"/>
        <v/>
      </c>
      <c r="R551" s="15" t="str">
        <f ca="1">IF(Q551="","",OFFSET('Все источники_ППГ'!B654,S551,0))</f>
        <v/>
      </c>
      <c r="S551">
        <f t="shared" si="339"/>
        <v>22</v>
      </c>
      <c r="T551" t="str">
        <f t="shared" ca="1" si="340"/>
        <v/>
      </c>
      <c r="U551" s="15" t="str">
        <f>IF(Y551="","",VLOOKUP(Y551,Роспись!$E$8:$G$2000,3,FALSE))</f>
        <v/>
      </c>
      <c r="W551">
        <f t="shared" si="341"/>
        <v>2</v>
      </c>
      <c r="X551" t="str">
        <f t="shared" si="342"/>
        <v>федеральный бюджет</v>
      </c>
      <c r="Y551" t="str">
        <f t="shared" si="343"/>
        <v/>
      </c>
      <c r="Z551" t="str">
        <f t="shared" si="344"/>
        <v/>
      </c>
      <c r="AA551">
        <f t="shared" si="345"/>
        <v>0</v>
      </c>
      <c r="AB551">
        <f t="shared" si="346"/>
        <v>0</v>
      </c>
      <c r="AC551">
        <f t="shared" ref="AC551:AD551" si="375">AB551</f>
        <v>0</v>
      </c>
      <c r="AD551">
        <f t="shared" si="375"/>
        <v>0</v>
      </c>
      <c r="AF551">
        <f t="shared" si="348"/>
        <v>0</v>
      </c>
    </row>
    <row r="552" spans="1:32" ht="16.5" customHeight="1" thickBot="1" x14ac:dyDescent="0.3">
      <c r="A552" s="168"/>
      <c r="B552" s="177"/>
      <c r="C552" s="33"/>
      <c r="E552" s="177"/>
      <c r="F552" s="32">
        <v>832</v>
      </c>
      <c r="G552" s="32">
        <v>502</v>
      </c>
      <c r="H552" s="32" t="s">
        <v>40</v>
      </c>
      <c r="I552" s="32">
        <v>522</v>
      </c>
      <c r="K552" s="44" t="s">
        <v>307</v>
      </c>
      <c r="M552" s="32"/>
      <c r="N552" s="32"/>
      <c r="O552" s="32"/>
      <c r="P552" s="46">
        <f t="shared" si="337"/>
        <v>3</v>
      </c>
      <c r="Q552" s="15" t="str">
        <f t="shared" si="338"/>
        <v/>
      </c>
      <c r="R552" s="15" t="str">
        <f ca="1">IF(Q552="","",OFFSET('Все источники_ППГ'!B655,S552,0))</f>
        <v/>
      </c>
      <c r="S552">
        <f t="shared" si="339"/>
        <v>22</v>
      </c>
      <c r="T552" t="str">
        <f t="shared" ca="1" si="340"/>
        <v/>
      </c>
      <c r="U552" s="15" t="str">
        <f>IF(Y552="","",VLOOKUP(Y552,Роспись!$E$8:$G$2000,3,FALSE))</f>
        <v/>
      </c>
      <c r="W552">
        <f t="shared" si="341"/>
        <v>1</v>
      </c>
      <c r="X552" t="str">
        <f t="shared" si="342"/>
        <v>республиканский бюджет Чувашской Республики</v>
      </c>
      <c r="Y552" t="str">
        <f t="shared" si="343"/>
        <v/>
      </c>
      <c r="Z552" t="str">
        <f t="shared" si="344"/>
        <v/>
      </c>
      <c r="AA552">
        <f t="shared" si="345"/>
        <v>0</v>
      </c>
      <c r="AB552">
        <f t="shared" si="346"/>
        <v>0</v>
      </c>
      <c r="AC552">
        <f t="shared" ref="AC552:AD552" si="376">AB552</f>
        <v>0</v>
      </c>
      <c r="AD552">
        <f t="shared" si="376"/>
        <v>0</v>
      </c>
      <c r="AF552">
        <f t="shared" si="348"/>
        <v>0</v>
      </c>
    </row>
    <row r="553" spans="1:32" ht="16.5" customHeight="1" thickBot="1" x14ac:dyDescent="0.3">
      <c r="A553" s="168"/>
      <c r="B553" s="177"/>
      <c r="C553" s="33"/>
      <c r="E553" s="177"/>
      <c r="F553" s="32" t="s">
        <v>40</v>
      </c>
      <c r="G553" s="32" t="s">
        <v>40</v>
      </c>
      <c r="H553" s="32" t="s">
        <v>40</v>
      </c>
      <c r="I553" s="32" t="s">
        <v>40</v>
      </c>
      <c r="K553" s="44" t="s">
        <v>3</v>
      </c>
      <c r="M553" s="32"/>
      <c r="N553" s="32"/>
      <c r="O553" s="32"/>
      <c r="P553" s="46">
        <f t="shared" si="337"/>
        <v>4</v>
      </c>
      <c r="Q553" s="15" t="str">
        <f t="shared" si="338"/>
        <v/>
      </c>
      <c r="R553" s="15" t="str">
        <f ca="1">IF(Q553="","",OFFSET('Все источники_ППГ'!B656,S553,0))</f>
        <v/>
      </c>
      <c r="S553">
        <f t="shared" si="339"/>
        <v>22</v>
      </c>
      <c r="T553" t="str">
        <f t="shared" ca="1" si="340"/>
        <v/>
      </c>
      <c r="U553" s="15" t="str">
        <f>IF(Y553="","",VLOOKUP(Y553,Роспись!$E$8:$G$2000,3,FALSE))</f>
        <v/>
      </c>
      <c r="W553" t="str">
        <f t="shared" si="341"/>
        <v/>
      </c>
      <c r="X553" t="str">
        <f t="shared" si="342"/>
        <v>местные бюджеты</v>
      </c>
      <c r="Y553" t="str">
        <f t="shared" si="343"/>
        <v/>
      </c>
      <c r="Z553" t="str">
        <f t="shared" si="344"/>
        <v/>
      </c>
      <c r="AA553">
        <f t="shared" si="345"/>
        <v>0</v>
      </c>
      <c r="AB553">
        <f t="shared" si="346"/>
        <v>0</v>
      </c>
      <c r="AC553">
        <f t="shared" ref="AC553:AD553" si="377">AB553</f>
        <v>0</v>
      </c>
      <c r="AD553">
        <f t="shared" si="377"/>
        <v>0</v>
      </c>
      <c r="AF553">
        <f t="shared" si="348"/>
        <v>0</v>
      </c>
    </row>
    <row r="554" spans="1:32" ht="16.5" customHeight="1" thickBot="1" x14ac:dyDescent="0.3">
      <c r="A554" s="169"/>
      <c r="B554" s="178"/>
      <c r="C554" s="33"/>
      <c r="E554" s="178"/>
      <c r="F554" s="32" t="s">
        <v>40</v>
      </c>
      <c r="G554" s="32" t="s">
        <v>40</v>
      </c>
      <c r="H554" s="32" t="s">
        <v>40</v>
      </c>
      <c r="I554" s="32" t="s">
        <v>40</v>
      </c>
      <c r="K554" s="44" t="s">
        <v>6</v>
      </c>
      <c r="M554" s="32"/>
      <c r="N554" s="32"/>
      <c r="O554" s="32"/>
      <c r="P554" s="46">
        <f t="shared" si="337"/>
        <v>5</v>
      </c>
      <c r="Q554" s="15" t="str">
        <f t="shared" si="338"/>
        <v/>
      </c>
      <c r="R554" s="15" t="str">
        <f ca="1">IF(Q554="","",OFFSET('Все источники_ППГ'!B657,S554,0))</f>
        <v/>
      </c>
      <c r="S554">
        <f t="shared" si="339"/>
        <v>22</v>
      </c>
      <c r="T554" t="str">
        <f t="shared" ca="1" si="340"/>
        <v/>
      </c>
      <c r="U554" s="15" t="str">
        <f>IF(Y554="","",VLOOKUP(Y554,Роспись!$E$8:$G$2000,3,FALSE))</f>
        <v/>
      </c>
      <c r="W554" t="str">
        <f t="shared" si="341"/>
        <v/>
      </c>
      <c r="X554" t="str">
        <f t="shared" si="342"/>
        <v>внебюджетные источники</v>
      </c>
      <c r="Y554" t="str">
        <f t="shared" si="343"/>
        <v/>
      </c>
      <c r="Z554" t="str">
        <f t="shared" si="344"/>
        <v/>
      </c>
      <c r="AA554">
        <f t="shared" si="345"/>
        <v>0</v>
      </c>
      <c r="AB554">
        <f t="shared" si="346"/>
        <v>0</v>
      </c>
      <c r="AC554">
        <f t="shared" ref="AC554:AD554" si="378">AB554</f>
        <v>0</v>
      </c>
      <c r="AD554">
        <f t="shared" si="378"/>
        <v>0</v>
      </c>
      <c r="AF554">
        <f t="shared" si="348"/>
        <v>0</v>
      </c>
    </row>
    <row r="555" spans="1:32" ht="91.5" customHeight="1" thickBot="1" x14ac:dyDescent="0.3">
      <c r="A555" s="167" t="s">
        <v>241</v>
      </c>
      <c r="B555" s="176" t="s">
        <v>727</v>
      </c>
      <c r="C555" s="33"/>
      <c r="E555" s="176" t="s">
        <v>718</v>
      </c>
      <c r="F555" s="32" t="s">
        <v>40</v>
      </c>
      <c r="G555" s="32" t="s">
        <v>40</v>
      </c>
      <c r="H555" s="32" t="s">
        <v>40</v>
      </c>
      <c r="I555" s="32" t="s">
        <v>40</v>
      </c>
      <c r="K555" s="43" t="s">
        <v>1</v>
      </c>
      <c r="M555" s="32"/>
      <c r="N555" s="32"/>
      <c r="O555" s="32"/>
      <c r="P555" s="46">
        <f t="shared" si="337"/>
        <v>1</v>
      </c>
      <c r="Q555" s="15" t="str">
        <f t="shared" si="338"/>
        <v>Строительство локальной станции водоподготовки на одиночной скважине с водопроводными сетями в Аликовском сельском поселении Аликовского района Чувашской Республики</v>
      </c>
      <c r="R555" s="15" t="str">
        <f ca="1">IF(Q555="","",OFFSET('Все источники_ППГ'!B658,S555,0))</f>
        <v>Строительство локальной станции водоподготовки на одиночной скважине с водопроводными сетями в Аликовском сельском поселении Аликовского района Чувашской республики</v>
      </c>
      <c r="S555">
        <f t="shared" si="339"/>
        <v>23</v>
      </c>
      <c r="T555" t="str">
        <f t="shared" ca="1" si="340"/>
        <v/>
      </c>
      <c r="U555" s="15" t="str">
        <f>IF(Y555="","",VLOOKUP(Y555,Роспись!$E$8:$G$2000,3,FALSE))</f>
        <v/>
      </c>
      <c r="W555">
        <f t="shared" si="341"/>
        <v>0</v>
      </c>
      <c r="X555" t="str">
        <f t="shared" si="342"/>
        <v>всего</v>
      </c>
      <c r="Y555" t="str">
        <f t="shared" si="343"/>
        <v/>
      </c>
      <c r="Z555" t="str">
        <f t="shared" si="344"/>
        <v/>
      </c>
      <c r="AA555">
        <f t="shared" si="345"/>
        <v>0</v>
      </c>
      <c r="AB555">
        <f t="shared" si="346"/>
        <v>0</v>
      </c>
      <c r="AC555">
        <f t="shared" ref="AC555:AD555" si="379">AB555</f>
        <v>0</v>
      </c>
      <c r="AD555">
        <f t="shared" si="379"/>
        <v>0</v>
      </c>
      <c r="AF555">
        <f t="shared" si="348"/>
        <v>0</v>
      </c>
    </row>
    <row r="556" spans="1:32" ht="16.5" customHeight="1" thickBot="1" x14ac:dyDescent="0.3">
      <c r="A556" s="168"/>
      <c r="B556" s="177"/>
      <c r="C556" s="33"/>
      <c r="E556" s="177"/>
      <c r="F556" s="32" t="s">
        <v>40</v>
      </c>
      <c r="G556" s="32" t="s">
        <v>40</v>
      </c>
      <c r="H556" s="32" t="s">
        <v>40</v>
      </c>
      <c r="I556" s="32" t="s">
        <v>40</v>
      </c>
      <c r="K556" s="44" t="s">
        <v>2</v>
      </c>
      <c r="M556" s="32"/>
      <c r="N556" s="32"/>
      <c r="O556" s="32"/>
      <c r="P556" s="46">
        <f t="shared" si="337"/>
        <v>2</v>
      </c>
      <c r="Q556" s="15" t="str">
        <f t="shared" si="338"/>
        <v/>
      </c>
      <c r="R556" s="15" t="str">
        <f ca="1">IF(Q556="","",OFFSET('Все источники_ППГ'!B659,S556,0))</f>
        <v/>
      </c>
      <c r="S556">
        <f t="shared" si="339"/>
        <v>23</v>
      </c>
      <c r="T556" t="str">
        <f t="shared" ca="1" si="340"/>
        <v/>
      </c>
      <c r="U556" s="15" t="str">
        <f>IF(Y556="","",VLOOKUP(Y556,Роспись!$E$8:$G$2000,3,FALSE))</f>
        <v/>
      </c>
      <c r="W556">
        <f t="shared" si="341"/>
        <v>2</v>
      </c>
      <c r="X556" t="str">
        <f t="shared" si="342"/>
        <v>федеральный бюджет</v>
      </c>
      <c r="Y556" t="str">
        <f t="shared" si="343"/>
        <v/>
      </c>
      <c r="Z556" t="str">
        <f t="shared" si="344"/>
        <v/>
      </c>
      <c r="AA556">
        <f t="shared" si="345"/>
        <v>0</v>
      </c>
      <c r="AB556">
        <f t="shared" si="346"/>
        <v>0</v>
      </c>
      <c r="AC556">
        <f t="shared" ref="AC556:AD556" si="380">AB556</f>
        <v>0</v>
      </c>
      <c r="AD556">
        <f t="shared" si="380"/>
        <v>0</v>
      </c>
      <c r="AF556">
        <f t="shared" si="348"/>
        <v>0</v>
      </c>
    </row>
    <row r="557" spans="1:32" ht="16.5" customHeight="1" thickBot="1" x14ac:dyDescent="0.3">
      <c r="A557" s="168"/>
      <c r="B557" s="177"/>
      <c r="C557" s="33"/>
      <c r="E557" s="177"/>
      <c r="F557" s="32">
        <v>832</v>
      </c>
      <c r="G557" s="32">
        <v>502</v>
      </c>
      <c r="H557" s="32" t="s">
        <v>728</v>
      </c>
      <c r="I557" s="32">
        <v>414</v>
      </c>
      <c r="K557" s="44" t="s">
        <v>307</v>
      </c>
      <c r="M557" s="32"/>
      <c r="N557" s="32"/>
      <c r="O557" s="32"/>
      <c r="P557" s="46">
        <f t="shared" si="337"/>
        <v>3</v>
      </c>
      <c r="Q557" s="15" t="str">
        <f t="shared" si="338"/>
        <v/>
      </c>
      <c r="R557" s="15" t="str">
        <f ca="1">IF(Q557="","",OFFSET('Все источники_ППГ'!B660,S557,0))</f>
        <v/>
      </c>
      <c r="S557">
        <f t="shared" si="339"/>
        <v>23</v>
      </c>
      <c r="T557" t="str">
        <f t="shared" ca="1" si="340"/>
        <v/>
      </c>
      <c r="U557" s="15" t="e">
        <f>IF(Y557="","",VLOOKUP(Y557,Роспись!$E$8:$G$2000,3,FALSE))</f>
        <v>#N/A</v>
      </c>
      <c r="W557">
        <f t="shared" si="341"/>
        <v>1</v>
      </c>
      <c r="X557" t="str">
        <f t="shared" si="342"/>
        <v>республиканский бюджет Чувашской Республики</v>
      </c>
      <c r="Y557" t="str">
        <f t="shared" si="343"/>
        <v>13F55243С</v>
      </c>
      <c r="Z557" t="str">
        <f t="shared" si="344"/>
        <v>A13F55243С</v>
      </c>
      <c r="AA557">
        <f t="shared" si="345"/>
        <v>0</v>
      </c>
      <c r="AB557">
        <f t="shared" si="346"/>
        <v>0</v>
      </c>
      <c r="AC557">
        <f t="shared" ref="AC557:AD557" si="381">AB557</f>
        <v>0</v>
      </c>
      <c r="AD557">
        <f t="shared" si="381"/>
        <v>0</v>
      </c>
      <c r="AF557">
        <f t="shared" si="348"/>
        <v>0</v>
      </c>
    </row>
    <row r="558" spans="1:32" ht="16.5" customHeight="1" thickBot="1" x14ac:dyDescent="0.3">
      <c r="A558" s="168"/>
      <c r="B558" s="177"/>
      <c r="C558" s="33"/>
      <c r="E558" s="177"/>
      <c r="F558" s="32" t="s">
        <v>40</v>
      </c>
      <c r="G558" s="32" t="s">
        <v>40</v>
      </c>
      <c r="H558" s="32" t="s">
        <v>40</v>
      </c>
      <c r="I558" s="32" t="s">
        <v>40</v>
      </c>
      <c r="K558" s="44" t="s">
        <v>3</v>
      </c>
      <c r="M558" s="32"/>
      <c r="N558" s="32"/>
      <c r="O558" s="32"/>
      <c r="P558" s="46">
        <f t="shared" si="337"/>
        <v>4</v>
      </c>
      <c r="Q558" s="15" t="str">
        <f t="shared" si="338"/>
        <v/>
      </c>
      <c r="R558" s="15" t="str">
        <f ca="1">IF(Q558="","",OFFSET('Все источники_ППГ'!B661,S558,0))</f>
        <v/>
      </c>
      <c r="S558">
        <f t="shared" si="339"/>
        <v>23</v>
      </c>
      <c r="T558" t="str">
        <f t="shared" ca="1" si="340"/>
        <v/>
      </c>
      <c r="U558" s="15" t="str">
        <f>IF(Y558="","",VLOOKUP(Y558,Роспись!$E$8:$G$2000,3,FALSE))</f>
        <v/>
      </c>
      <c r="W558" t="str">
        <f t="shared" si="341"/>
        <v/>
      </c>
      <c r="X558" t="str">
        <f t="shared" si="342"/>
        <v>местные бюджеты</v>
      </c>
      <c r="Y558" t="str">
        <f t="shared" si="343"/>
        <v/>
      </c>
      <c r="Z558" t="str">
        <f t="shared" si="344"/>
        <v/>
      </c>
      <c r="AA558">
        <f t="shared" si="345"/>
        <v>0</v>
      </c>
      <c r="AB558">
        <f t="shared" si="346"/>
        <v>0</v>
      </c>
      <c r="AC558">
        <f t="shared" ref="AC558:AD558" si="382">AB558</f>
        <v>0</v>
      </c>
      <c r="AD558">
        <f t="shared" si="382"/>
        <v>0</v>
      </c>
      <c r="AF558">
        <f t="shared" si="348"/>
        <v>0</v>
      </c>
    </row>
    <row r="559" spans="1:32" ht="16.5" customHeight="1" thickBot="1" x14ac:dyDescent="0.3">
      <c r="A559" s="169"/>
      <c r="B559" s="178"/>
      <c r="C559" s="33"/>
      <c r="E559" s="178"/>
      <c r="F559" s="32" t="s">
        <v>40</v>
      </c>
      <c r="G559" s="32" t="s">
        <v>40</v>
      </c>
      <c r="H559" s="32" t="s">
        <v>40</v>
      </c>
      <c r="I559" s="32" t="s">
        <v>40</v>
      </c>
      <c r="K559" s="44" t="s">
        <v>6</v>
      </c>
      <c r="M559" s="32"/>
      <c r="N559" s="32"/>
      <c r="O559" s="32"/>
      <c r="P559" s="46">
        <f t="shared" si="337"/>
        <v>5</v>
      </c>
      <c r="Q559" s="15" t="str">
        <f t="shared" si="338"/>
        <v/>
      </c>
      <c r="R559" s="15" t="str">
        <f ca="1">IF(Q559="","",OFFSET('Все источники_ППГ'!B662,S559,0))</f>
        <v/>
      </c>
      <c r="S559">
        <f t="shared" si="339"/>
        <v>23</v>
      </c>
      <c r="T559" t="str">
        <f t="shared" ca="1" si="340"/>
        <v/>
      </c>
      <c r="U559" s="15" t="str">
        <f>IF(Y559="","",VLOOKUP(Y559,Роспись!$E$8:$G$2000,3,FALSE))</f>
        <v/>
      </c>
      <c r="W559" t="str">
        <f t="shared" si="341"/>
        <v/>
      </c>
      <c r="X559" t="str">
        <f t="shared" si="342"/>
        <v>внебюджетные источники</v>
      </c>
      <c r="Y559" t="str">
        <f t="shared" si="343"/>
        <v/>
      </c>
      <c r="Z559" t="str">
        <f t="shared" si="344"/>
        <v/>
      </c>
      <c r="AA559">
        <f t="shared" si="345"/>
        <v>0</v>
      </c>
      <c r="AB559">
        <f t="shared" si="346"/>
        <v>0</v>
      </c>
      <c r="AC559">
        <f t="shared" ref="AC559:AD559" si="383">AB559</f>
        <v>0</v>
      </c>
      <c r="AD559">
        <f t="shared" si="383"/>
        <v>0</v>
      </c>
      <c r="AF559">
        <f t="shared" si="348"/>
        <v>0</v>
      </c>
    </row>
    <row r="560" spans="1:32" ht="91.5" customHeight="1" thickBot="1" x14ac:dyDescent="0.3">
      <c r="A560" s="167" t="s">
        <v>243</v>
      </c>
      <c r="B560" s="176" t="s">
        <v>729</v>
      </c>
      <c r="C560" s="33"/>
      <c r="E560" s="176" t="s">
        <v>718</v>
      </c>
      <c r="F560" s="32" t="s">
        <v>40</v>
      </c>
      <c r="G560" s="32" t="s">
        <v>40</v>
      </c>
      <c r="H560" s="32" t="s">
        <v>40</v>
      </c>
      <c r="I560" s="32" t="s">
        <v>40</v>
      </c>
      <c r="K560" s="43" t="s">
        <v>1</v>
      </c>
      <c r="M560" s="32"/>
      <c r="N560" s="32"/>
      <c r="O560" s="32"/>
      <c r="P560" s="46">
        <f t="shared" si="337"/>
        <v>1</v>
      </c>
      <c r="Q560" s="15" t="str">
        <f t="shared" si="338"/>
        <v>Строительство локальной станции водоподготовки на одиночной скважине с водопроводными сетями в Александровском сельском поселении Комсомольского района Чувашской Республики</v>
      </c>
      <c r="R560" s="15" t="str">
        <f ca="1">IF(Q560="","",OFFSET('Все источники_ППГ'!B663,S560,0))</f>
        <v>Строительство локальной станции водоподготовки на одиночной скважине с водопроводными сетями в Александровском сельском поселении Комсомольского района Чувашской республики</v>
      </c>
      <c r="S560">
        <f t="shared" si="339"/>
        <v>24</v>
      </c>
      <c r="T560" t="str">
        <f t="shared" ca="1" si="340"/>
        <v/>
      </c>
      <c r="U560" s="15" t="str">
        <f>IF(Y560="","",VLOOKUP(Y560,Роспись!$E$8:$G$2000,3,FALSE))</f>
        <v/>
      </c>
      <c r="W560">
        <f t="shared" si="341"/>
        <v>0</v>
      </c>
      <c r="X560" t="str">
        <f t="shared" si="342"/>
        <v>всего</v>
      </c>
      <c r="Y560" t="str">
        <f t="shared" si="343"/>
        <v/>
      </c>
      <c r="Z560" t="str">
        <f t="shared" si="344"/>
        <v/>
      </c>
      <c r="AA560">
        <f t="shared" si="345"/>
        <v>0</v>
      </c>
      <c r="AB560">
        <f t="shared" si="346"/>
        <v>0</v>
      </c>
      <c r="AC560">
        <f t="shared" ref="AC560:AD560" si="384">AB560</f>
        <v>0</v>
      </c>
      <c r="AD560">
        <f t="shared" si="384"/>
        <v>0</v>
      </c>
      <c r="AF560">
        <f t="shared" si="348"/>
        <v>0</v>
      </c>
    </row>
    <row r="561" spans="1:32" ht="16.5" customHeight="1" thickBot="1" x14ac:dyDescent="0.3">
      <c r="A561" s="168"/>
      <c r="B561" s="177"/>
      <c r="C561" s="33"/>
      <c r="E561" s="177"/>
      <c r="F561" s="32" t="s">
        <v>40</v>
      </c>
      <c r="G561" s="32" t="s">
        <v>40</v>
      </c>
      <c r="H561" s="32" t="s">
        <v>40</v>
      </c>
      <c r="I561" s="32" t="s">
        <v>40</v>
      </c>
      <c r="K561" s="44" t="s">
        <v>2</v>
      </c>
      <c r="M561" s="32"/>
      <c r="N561" s="32"/>
      <c r="O561" s="32"/>
      <c r="P561" s="46">
        <f t="shared" si="337"/>
        <v>2</v>
      </c>
      <c r="Q561" s="15" t="str">
        <f t="shared" si="338"/>
        <v/>
      </c>
      <c r="R561" s="15" t="str">
        <f ca="1">IF(Q561="","",OFFSET('Все источники_ППГ'!B664,S561,0))</f>
        <v/>
      </c>
      <c r="S561">
        <f t="shared" si="339"/>
        <v>24</v>
      </c>
      <c r="T561" t="str">
        <f t="shared" ca="1" si="340"/>
        <v/>
      </c>
      <c r="U561" s="15" t="str">
        <f>IF(Y561="","",VLOOKUP(Y561,Роспись!$E$8:$G$2000,3,FALSE))</f>
        <v/>
      </c>
      <c r="W561">
        <f t="shared" si="341"/>
        <v>2</v>
      </c>
      <c r="X561" t="str">
        <f t="shared" si="342"/>
        <v>федеральный бюджет</v>
      </c>
      <c r="Y561" t="str">
        <f t="shared" si="343"/>
        <v/>
      </c>
      <c r="Z561" t="str">
        <f t="shared" si="344"/>
        <v/>
      </c>
      <c r="AA561">
        <f t="shared" si="345"/>
        <v>0</v>
      </c>
      <c r="AB561">
        <f t="shared" si="346"/>
        <v>0</v>
      </c>
      <c r="AC561">
        <f t="shared" ref="AC561:AD561" si="385">AB561</f>
        <v>0</v>
      </c>
      <c r="AD561">
        <f t="shared" si="385"/>
        <v>0</v>
      </c>
      <c r="AF561">
        <f t="shared" si="348"/>
        <v>0</v>
      </c>
    </row>
    <row r="562" spans="1:32" ht="16.5" customHeight="1" thickBot="1" x14ac:dyDescent="0.3">
      <c r="A562" s="168"/>
      <c r="B562" s="177"/>
      <c r="C562" s="33"/>
      <c r="E562" s="177"/>
      <c r="F562" s="32">
        <v>832</v>
      </c>
      <c r="G562" s="32">
        <v>502</v>
      </c>
      <c r="H562" s="32" t="s">
        <v>40</v>
      </c>
      <c r="I562" s="32">
        <v>522</v>
      </c>
      <c r="K562" s="44" t="s">
        <v>307</v>
      </c>
      <c r="M562" s="32"/>
      <c r="N562" s="32"/>
      <c r="O562" s="32"/>
      <c r="P562" s="46">
        <f t="shared" si="337"/>
        <v>3</v>
      </c>
      <c r="Q562" s="15" t="str">
        <f t="shared" si="338"/>
        <v/>
      </c>
      <c r="R562" s="15" t="str">
        <f ca="1">IF(Q562="","",OFFSET('Все источники_ППГ'!B665,S562,0))</f>
        <v/>
      </c>
      <c r="S562">
        <f t="shared" si="339"/>
        <v>24</v>
      </c>
      <c r="T562" t="str">
        <f t="shared" ca="1" si="340"/>
        <v/>
      </c>
      <c r="U562" s="15" t="str">
        <f>IF(Y562="","",VLOOKUP(Y562,Роспись!$E$8:$G$2000,3,FALSE))</f>
        <v/>
      </c>
      <c r="W562">
        <f t="shared" si="341"/>
        <v>1</v>
      </c>
      <c r="X562" t="str">
        <f t="shared" si="342"/>
        <v>республиканский бюджет Чувашской Республики</v>
      </c>
      <c r="Y562" t="str">
        <f t="shared" si="343"/>
        <v/>
      </c>
      <c r="Z562" t="str">
        <f t="shared" si="344"/>
        <v/>
      </c>
      <c r="AA562">
        <f t="shared" si="345"/>
        <v>0</v>
      </c>
      <c r="AB562">
        <f t="shared" si="346"/>
        <v>0</v>
      </c>
      <c r="AC562">
        <f t="shared" ref="AC562:AD562" si="386">AB562</f>
        <v>0</v>
      </c>
      <c r="AD562">
        <f t="shared" si="386"/>
        <v>0</v>
      </c>
      <c r="AF562">
        <f t="shared" si="348"/>
        <v>0</v>
      </c>
    </row>
    <row r="563" spans="1:32" ht="16.5" customHeight="1" thickBot="1" x14ac:dyDescent="0.3">
      <c r="A563" s="168"/>
      <c r="B563" s="177"/>
      <c r="C563" s="33"/>
      <c r="E563" s="177"/>
      <c r="F563" s="32" t="s">
        <v>40</v>
      </c>
      <c r="G563" s="32" t="s">
        <v>40</v>
      </c>
      <c r="H563" s="32" t="s">
        <v>40</v>
      </c>
      <c r="I563" s="32" t="s">
        <v>40</v>
      </c>
      <c r="K563" s="44" t="s">
        <v>3</v>
      </c>
      <c r="M563" s="32"/>
      <c r="N563" s="32"/>
      <c r="O563" s="32"/>
      <c r="P563" s="46">
        <f t="shared" si="337"/>
        <v>4</v>
      </c>
      <c r="Q563" s="15" t="str">
        <f t="shared" si="338"/>
        <v/>
      </c>
      <c r="R563" s="15" t="str">
        <f ca="1">IF(Q563="","",OFFSET('Все источники_ППГ'!B666,S563,0))</f>
        <v/>
      </c>
      <c r="S563">
        <f t="shared" si="339"/>
        <v>24</v>
      </c>
      <c r="T563" t="str">
        <f t="shared" ca="1" si="340"/>
        <v/>
      </c>
      <c r="U563" s="15" t="str">
        <f>IF(Y563="","",VLOOKUP(Y563,Роспись!$E$8:$G$2000,3,FALSE))</f>
        <v/>
      </c>
      <c r="W563" t="str">
        <f t="shared" si="341"/>
        <v/>
      </c>
      <c r="X563" t="str">
        <f t="shared" si="342"/>
        <v>местные бюджеты</v>
      </c>
      <c r="Y563" t="str">
        <f t="shared" si="343"/>
        <v/>
      </c>
      <c r="Z563" t="str">
        <f t="shared" si="344"/>
        <v/>
      </c>
      <c r="AA563">
        <f t="shared" si="345"/>
        <v>0</v>
      </c>
      <c r="AB563">
        <f t="shared" si="346"/>
        <v>0</v>
      </c>
      <c r="AC563">
        <f t="shared" ref="AC563:AD563" si="387">AB563</f>
        <v>0</v>
      </c>
      <c r="AD563">
        <f t="shared" si="387"/>
        <v>0</v>
      </c>
      <c r="AF563">
        <f t="shared" si="348"/>
        <v>0</v>
      </c>
    </row>
    <row r="564" spans="1:32" ht="16.5" customHeight="1" thickBot="1" x14ac:dyDescent="0.3">
      <c r="A564" s="169"/>
      <c r="B564" s="178"/>
      <c r="C564" s="33"/>
      <c r="E564" s="178"/>
      <c r="F564" s="32" t="s">
        <v>40</v>
      </c>
      <c r="G564" s="32" t="s">
        <v>40</v>
      </c>
      <c r="H564" s="32" t="s">
        <v>40</v>
      </c>
      <c r="I564" s="32" t="s">
        <v>40</v>
      </c>
      <c r="K564" s="44" t="s">
        <v>6</v>
      </c>
      <c r="M564" s="32"/>
      <c r="N564" s="32"/>
      <c r="O564" s="32"/>
      <c r="P564" s="46">
        <f t="shared" si="337"/>
        <v>5</v>
      </c>
      <c r="Q564" s="15" t="str">
        <f t="shared" si="338"/>
        <v/>
      </c>
      <c r="R564" s="15" t="str">
        <f ca="1">IF(Q564="","",OFFSET('Все источники_ППГ'!B667,S564,0))</f>
        <v/>
      </c>
      <c r="S564">
        <f t="shared" si="339"/>
        <v>24</v>
      </c>
      <c r="T564" t="str">
        <f t="shared" ca="1" si="340"/>
        <v/>
      </c>
      <c r="U564" s="15" t="str">
        <f>IF(Y564="","",VLOOKUP(Y564,Роспись!$E$8:$G$2000,3,FALSE))</f>
        <v/>
      </c>
      <c r="W564" t="str">
        <f t="shared" si="341"/>
        <v/>
      </c>
      <c r="X564" t="str">
        <f t="shared" si="342"/>
        <v>внебюджетные источники</v>
      </c>
      <c r="Y564" t="str">
        <f t="shared" si="343"/>
        <v/>
      </c>
      <c r="Z564" t="str">
        <f t="shared" si="344"/>
        <v/>
      </c>
      <c r="AA564">
        <f t="shared" si="345"/>
        <v>0</v>
      </c>
      <c r="AB564">
        <f t="shared" si="346"/>
        <v>0</v>
      </c>
      <c r="AC564">
        <f t="shared" ref="AC564:AD564" si="388">AB564</f>
        <v>0</v>
      </c>
      <c r="AD564">
        <f t="shared" si="388"/>
        <v>0</v>
      </c>
      <c r="AF564">
        <f t="shared" si="348"/>
        <v>0</v>
      </c>
    </row>
    <row r="565" spans="1:32" ht="91.5" customHeight="1" thickBot="1" x14ac:dyDescent="0.3">
      <c r="A565" s="167" t="s">
        <v>245</v>
      </c>
      <c r="B565" s="176" t="s">
        <v>730</v>
      </c>
      <c r="C565" s="33"/>
      <c r="E565" s="176" t="s">
        <v>718</v>
      </c>
      <c r="F565" s="32" t="s">
        <v>40</v>
      </c>
      <c r="G565" s="32" t="s">
        <v>40</v>
      </c>
      <c r="H565" s="32" t="s">
        <v>40</v>
      </c>
      <c r="I565" s="32" t="s">
        <v>40</v>
      </c>
      <c r="K565" s="43" t="s">
        <v>1</v>
      </c>
      <c r="M565" s="32"/>
      <c r="N565" s="32"/>
      <c r="O565" s="32"/>
      <c r="P565" s="46">
        <f t="shared" si="337"/>
        <v>1</v>
      </c>
      <c r="Q565" s="15" t="str">
        <f t="shared" si="338"/>
        <v>Строительство локальной станции водоподготовки на одиночной скважине с водопроводными сетями в Комсомольском сельском поселении Комсомольского района Чувашской Республики</v>
      </c>
      <c r="R565" s="15" t="str">
        <f ca="1">IF(Q565="","",OFFSET('Все источники_ППГ'!B668,S565,0))</f>
        <v>Строительство локальной станции водоподготовки на одиночной скважине с водопроводными сетями в Комсомольском сельском поселении Комсомольского района Чувашской республики</v>
      </c>
      <c r="S565">
        <f t="shared" si="339"/>
        <v>25</v>
      </c>
      <c r="T565" t="str">
        <f t="shared" ca="1" si="340"/>
        <v/>
      </c>
      <c r="U565" s="15" t="str">
        <f>IF(Y565="","",VLOOKUP(Y565,Роспись!$E$8:$G$2000,3,FALSE))</f>
        <v/>
      </c>
      <c r="W565">
        <f t="shared" si="341"/>
        <v>0</v>
      </c>
      <c r="X565" t="str">
        <f t="shared" si="342"/>
        <v>всего</v>
      </c>
      <c r="Y565" t="str">
        <f t="shared" si="343"/>
        <v/>
      </c>
      <c r="Z565" t="str">
        <f t="shared" si="344"/>
        <v/>
      </c>
      <c r="AA565">
        <f t="shared" si="345"/>
        <v>0</v>
      </c>
      <c r="AB565">
        <f t="shared" si="346"/>
        <v>0</v>
      </c>
      <c r="AC565">
        <f t="shared" ref="AC565:AD565" si="389">AB565</f>
        <v>0</v>
      </c>
      <c r="AD565">
        <f t="shared" si="389"/>
        <v>0</v>
      </c>
      <c r="AF565">
        <f t="shared" si="348"/>
        <v>0</v>
      </c>
    </row>
    <row r="566" spans="1:32" ht="16.5" customHeight="1" thickBot="1" x14ac:dyDescent="0.3">
      <c r="A566" s="168"/>
      <c r="B566" s="177"/>
      <c r="C566" s="33"/>
      <c r="E566" s="177"/>
      <c r="F566" s="32" t="s">
        <v>40</v>
      </c>
      <c r="G566" s="32" t="s">
        <v>40</v>
      </c>
      <c r="H566" s="32" t="s">
        <v>40</v>
      </c>
      <c r="I566" s="32" t="s">
        <v>40</v>
      </c>
      <c r="K566" s="44" t="s">
        <v>2</v>
      </c>
      <c r="M566" s="32"/>
      <c r="N566" s="32"/>
      <c r="O566" s="32"/>
      <c r="P566" s="46">
        <f t="shared" si="337"/>
        <v>2</v>
      </c>
      <c r="Q566" s="15" t="str">
        <f t="shared" si="338"/>
        <v/>
      </c>
      <c r="R566" s="15" t="str">
        <f ca="1">IF(Q566="","",OFFSET('Все источники_ППГ'!B669,S566,0))</f>
        <v/>
      </c>
      <c r="S566">
        <f t="shared" si="339"/>
        <v>25</v>
      </c>
      <c r="T566" t="str">
        <f t="shared" ca="1" si="340"/>
        <v/>
      </c>
      <c r="U566" s="15" t="str">
        <f>IF(Y566="","",VLOOKUP(Y566,Роспись!$E$8:$G$2000,3,FALSE))</f>
        <v/>
      </c>
      <c r="W566">
        <f t="shared" si="341"/>
        <v>2</v>
      </c>
      <c r="X566" t="str">
        <f t="shared" si="342"/>
        <v>федеральный бюджет</v>
      </c>
      <c r="Y566" t="str">
        <f t="shared" si="343"/>
        <v/>
      </c>
      <c r="Z566" t="str">
        <f t="shared" si="344"/>
        <v/>
      </c>
      <c r="AA566">
        <f t="shared" si="345"/>
        <v>0</v>
      </c>
      <c r="AB566">
        <f t="shared" si="346"/>
        <v>0</v>
      </c>
      <c r="AC566">
        <f t="shared" ref="AC566:AD566" si="390">AB566</f>
        <v>0</v>
      </c>
      <c r="AD566">
        <f t="shared" si="390"/>
        <v>0</v>
      </c>
      <c r="AF566">
        <f t="shared" si="348"/>
        <v>0</v>
      </c>
    </row>
    <row r="567" spans="1:32" ht="16.5" customHeight="1" thickBot="1" x14ac:dyDescent="0.3">
      <c r="A567" s="168"/>
      <c r="B567" s="177"/>
      <c r="C567" s="33"/>
      <c r="E567" s="177"/>
      <c r="F567" s="32">
        <v>832</v>
      </c>
      <c r="G567" s="32">
        <v>502</v>
      </c>
      <c r="H567" s="32" t="s">
        <v>40</v>
      </c>
      <c r="I567" s="32">
        <v>522</v>
      </c>
      <c r="K567" s="44" t="s">
        <v>307</v>
      </c>
      <c r="M567" s="32"/>
      <c r="N567" s="32"/>
      <c r="O567" s="32"/>
      <c r="P567" s="46">
        <f t="shared" si="337"/>
        <v>3</v>
      </c>
      <c r="Q567" s="15" t="str">
        <f t="shared" si="338"/>
        <v/>
      </c>
      <c r="R567" s="15" t="str">
        <f ca="1">IF(Q567="","",OFFSET('Все источники_ППГ'!B670,S567,0))</f>
        <v/>
      </c>
      <c r="S567">
        <f t="shared" si="339"/>
        <v>25</v>
      </c>
      <c r="T567" t="str">
        <f t="shared" ca="1" si="340"/>
        <v/>
      </c>
      <c r="U567" s="15" t="str">
        <f>IF(Y567="","",VLOOKUP(Y567,Роспись!$E$8:$G$2000,3,FALSE))</f>
        <v/>
      </c>
      <c r="W567">
        <f t="shared" si="341"/>
        <v>1</v>
      </c>
      <c r="X567" t="str">
        <f t="shared" si="342"/>
        <v>республиканский бюджет Чувашской Республики</v>
      </c>
      <c r="Y567" t="str">
        <f t="shared" si="343"/>
        <v/>
      </c>
      <c r="Z567" t="str">
        <f t="shared" si="344"/>
        <v/>
      </c>
      <c r="AA567">
        <f t="shared" si="345"/>
        <v>0</v>
      </c>
      <c r="AB567">
        <f t="shared" si="346"/>
        <v>0</v>
      </c>
      <c r="AC567">
        <f t="shared" ref="AC567:AD567" si="391">AB567</f>
        <v>0</v>
      </c>
      <c r="AD567">
        <f t="shared" si="391"/>
        <v>0</v>
      </c>
      <c r="AF567">
        <f t="shared" si="348"/>
        <v>0</v>
      </c>
    </row>
    <row r="568" spans="1:32" ht="16.5" customHeight="1" thickBot="1" x14ac:dyDescent="0.3">
      <c r="A568" s="168"/>
      <c r="B568" s="177"/>
      <c r="C568" s="33"/>
      <c r="E568" s="177"/>
      <c r="F568" s="32" t="s">
        <v>40</v>
      </c>
      <c r="G568" s="32" t="s">
        <v>40</v>
      </c>
      <c r="H568" s="32" t="s">
        <v>40</v>
      </c>
      <c r="I568" s="32" t="s">
        <v>40</v>
      </c>
      <c r="K568" s="44" t="s">
        <v>3</v>
      </c>
      <c r="M568" s="32"/>
      <c r="N568" s="32"/>
      <c r="O568" s="32"/>
      <c r="P568" s="46">
        <f t="shared" si="337"/>
        <v>4</v>
      </c>
      <c r="Q568" s="15" t="str">
        <f t="shared" si="338"/>
        <v/>
      </c>
      <c r="R568" s="15" t="str">
        <f ca="1">IF(Q568="","",OFFSET('Все источники_ППГ'!B671,S568,0))</f>
        <v/>
      </c>
      <c r="S568">
        <f t="shared" si="339"/>
        <v>25</v>
      </c>
      <c r="T568" t="str">
        <f t="shared" ca="1" si="340"/>
        <v/>
      </c>
      <c r="U568" s="15" t="str">
        <f>IF(Y568="","",VLOOKUP(Y568,Роспись!$E$8:$G$2000,3,FALSE))</f>
        <v/>
      </c>
      <c r="W568" t="str">
        <f t="shared" si="341"/>
        <v/>
      </c>
      <c r="X568" t="str">
        <f t="shared" si="342"/>
        <v>местные бюджеты</v>
      </c>
      <c r="Y568" t="str">
        <f t="shared" si="343"/>
        <v/>
      </c>
      <c r="Z568" t="str">
        <f t="shared" si="344"/>
        <v/>
      </c>
      <c r="AA568">
        <f t="shared" si="345"/>
        <v>0</v>
      </c>
      <c r="AB568">
        <f t="shared" si="346"/>
        <v>0</v>
      </c>
      <c r="AC568">
        <f t="shared" ref="AC568:AD568" si="392">AB568</f>
        <v>0</v>
      </c>
      <c r="AD568">
        <f t="shared" si="392"/>
        <v>0</v>
      </c>
      <c r="AF568">
        <f t="shared" si="348"/>
        <v>0</v>
      </c>
    </row>
    <row r="569" spans="1:32" ht="16.5" customHeight="1" thickBot="1" x14ac:dyDescent="0.3">
      <c r="A569" s="169"/>
      <c r="B569" s="178"/>
      <c r="C569" s="33"/>
      <c r="E569" s="178"/>
      <c r="F569" s="32" t="s">
        <v>40</v>
      </c>
      <c r="G569" s="32" t="s">
        <v>40</v>
      </c>
      <c r="H569" s="32" t="s">
        <v>40</v>
      </c>
      <c r="I569" s="32" t="s">
        <v>40</v>
      </c>
      <c r="K569" s="44" t="s">
        <v>6</v>
      </c>
      <c r="M569" s="32"/>
      <c r="N569" s="32"/>
      <c r="O569" s="32"/>
      <c r="P569" s="46">
        <f t="shared" si="337"/>
        <v>5</v>
      </c>
      <c r="Q569" s="15" t="str">
        <f t="shared" si="338"/>
        <v/>
      </c>
      <c r="R569" s="15" t="str">
        <f ca="1">IF(Q569="","",OFFSET('Все источники_ППГ'!B672,S569,0))</f>
        <v/>
      </c>
      <c r="S569">
        <f t="shared" si="339"/>
        <v>25</v>
      </c>
      <c r="T569" t="str">
        <f t="shared" ca="1" si="340"/>
        <v/>
      </c>
      <c r="U569" s="15" t="str">
        <f>IF(Y569="","",VLOOKUP(Y569,Роспись!$E$8:$G$2000,3,FALSE))</f>
        <v/>
      </c>
      <c r="W569" t="str">
        <f t="shared" si="341"/>
        <v/>
      </c>
      <c r="X569" t="str">
        <f t="shared" si="342"/>
        <v>внебюджетные источники</v>
      </c>
      <c r="Y569" t="str">
        <f t="shared" si="343"/>
        <v/>
      </c>
      <c r="Z569" t="str">
        <f t="shared" si="344"/>
        <v/>
      </c>
      <c r="AA569">
        <f t="shared" si="345"/>
        <v>0</v>
      </c>
      <c r="AB569">
        <f t="shared" si="346"/>
        <v>0</v>
      </c>
      <c r="AC569">
        <f t="shared" ref="AC569:AD569" si="393">AB569</f>
        <v>0</v>
      </c>
      <c r="AD569">
        <f t="shared" si="393"/>
        <v>0</v>
      </c>
      <c r="AF569">
        <f t="shared" si="348"/>
        <v>0</v>
      </c>
    </row>
    <row r="570" spans="1:32" ht="91.5" customHeight="1" thickBot="1" x14ac:dyDescent="0.3">
      <c r="A570" s="167" t="s">
        <v>247</v>
      </c>
      <c r="B570" s="176" t="s">
        <v>731</v>
      </c>
      <c r="C570" s="33"/>
      <c r="E570" s="176" t="s">
        <v>718</v>
      </c>
      <c r="F570" s="32" t="s">
        <v>40</v>
      </c>
      <c r="G570" s="32" t="s">
        <v>40</v>
      </c>
      <c r="H570" s="32" t="s">
        <v>40</v>
      </c>
      <c r="I570" s="32" t="s">
        <v>40</v>
      </c>
      <c r="K570" s="43" t="s">
        <v>1</v>
      </c>
      <c r="M570" s="32"/>
      <c r="N570" s="32"/>
      <c r="O570" s="32"/>
      <c r="P570" s="46">
        <f t="shared" si="337"/>
        <v>1</v>
      </c>
      <c r="Q570" s="15" t="str">
        <f t="shared" si="338"/>
        <v>Строительство локальной станции водоподготовки на одиночной скважине с водопроводными сетями в Тугаевском сельском поселении Комсомольского района Чувашской Республики</v>
      </c>
      <c r="R570" s="15" t="str">
        <f ca="1">IF(Q570="","",OFFSET('Все источники_ППГ'!B673,S570,0))</f>
        <v>Строительство локальной станции водоподготовки на одиночной скважине с водопроводными сетями в Тугаевском  сельском поселении Комсомольского района Чувашской республики</v>
      </c>
      <c r="S570">
        <f t="shared" si="339"/>
        <v>26</v>
      </c>
      <c r="T570">
        <f t="shared" ca="1" si="340"/>
        <v>1</v>
      </c>
      <c r="U570" s="15" t="str">
        <f>IF(Y570="","",VLOOKUP(Y570,Роспись!$E$8:$G$2000,3,FALSE))</f>
        <v/>
      </c>
      <c r="W570">
        <f t="shared" si="341"/>
        <v>0</v>
      </c>
      <c r="X570" t="str">
        <f t="shared" si="342"/>
        <v>всего</v>
      </c>
      <c r="Y570" t="str">
        <f t="shared" si="343"/>
        <v/>
      </c>
      <c r="Z570" t="str">
        <f t="shared" si="344"/>
        <v/>
      </c>
      <c r="AA570">
        <f t="shared" si="345"/>
        <v>0</v>
      </c>
      <c r="AB570">
        <f t="shared" si="346"/>
        <v>0</v>
      </c>
      <c r="AC570">
        <f t="shared" ref="AC570:AD570" si="394">AB570</f>
        <v>0</v>
      </c>
      <c r="AD570">
        <f t="shared" si="394"/>
        <v>0</v>
      </c>
      <c r="AF570">
        <f t="shared" si="348"/>
        <v>0</v>
      </c>
    </row>
    <row r="571" spans="1:32" ht="16.5" customHeight="1" thickBot="1" x14ac:dyDescent="0.3">
      <c r="A571" s="168"/>
      <c r="B571" s="177"/>
      <c r="C571" s="33"/>
      <c r="E571" s="177"/>
      <c r="F571" s="32" t="s">
        <v>40</v>
      </c>
      <c r="G571" s="32" t="s">
        <v>40</v>
      </c>
      <c r="H571" s="32" t="s">
        <v>40</v>
      </c>
      <c r="I571" s="32" t="s">
        <v>40</v>
      </c>
      <c r="K571" s="44" t="s">
        <v>2</v>
      </c>
      <c r="M571" s="32"/>
      <c r="N571" s="32"/>
      <c r="O571" s="32"/>
      <c r="P571" s="46">
        <f t="shared" si="337"/>
        <v>2</v>
      </c>
      <c r="Q571" s="15" t="str">
        <f t="shared" si="338"/>
        <v/>
      </c>
      <c r="R571" s="15" t="str">
        <f ca="1">IF(Q571="","",OFFSET('Все источники_ППГ'!B674,S571,0))</f>
        <v/>
      </c>
      <c r="S571">
        <f t="shared" si="339"/>
        <v>26</v>
      </c>
      <c r="T571" t="str">
        <f t="shared" ca="1" si="340"/>
        <v/>
      </c>
      <c r="U571" s="15" t="str">
        <f>IF(Y571="","",VLOOKUP(Y571,Роспись!$E$8:$G$2000,3,FALSE))</f>
        <v/>
      </c>
      <c r="W571">
        <f t="shared" si="341"/>
        <v>2</v>
      </c>
      <c r="X571" t="str">
        <f t="shared" si="342"/>
        <v>федеральный бюджет</v>
      </c>
      <c r="Y571" t="str">
        <f t="shared" si="343"/>
        <v/>
      </c>
      <c r="Z571" t="str">
        <f t="shared" si="344"/>
        <v/>
      </c>
      <c r="AA571">
        <f t="shared" si="345"/>
        <v>0</v>
      </c>
      <c r="AB571">
        <f t="shared" si="346"/>
        <v>0</v>
      </c>
      <c r="AC571">
        <f t="shared" ref="AC571:AD571" si="395">AB571</f>
        <v>0</v>
      </c>
      <c r="AD571">
        <f t="shared" si="395"/>
        <v>0</v>
      </c>
      <c r="AF571">
        <f t="shared" si="348"/>
        <v>0</v>
      </c>
    </row>
    <row r="572" spans="1:32" ht="16.5" customHeight="1" thickBot="1" x14ac:dyDescent="0.3">
      <c r="A572" s="168"/>
      <c r="B572" s="177"/>
      <c r="C572" s="33"/>
      <c r="E572" s="177"/>
      <c r="F572" s="32">
        <v>832</v>
      </c>
      <c r="G572" s="32">
        <v>502</v>
      </c>
      <c r="H572" s="32" t="s">
        <v>40</v>
      </c>
      <c r="I572" s="32">
        <v>522</v>
      </c>
      <c r="K572" s="44" t="s">
        <v>307</v>
      </c>
      <c r="M572" s="32"/>
      <c r="N572" s="32"/>
      <c r="O572" s="32"/>
      <c r="P572" s="46">
        <f t="shared" si="337"/>
        <v>3</v>
      </c>
      <c r="Q572" s="15" t="str">
        <f t="shared" si="338"/>
        <v/>
      </c>
      <c r="R572" s="15" t="str">
        <f ca="1">IF(Q572="","",OFFSET('Все источники_ППГ'!B675,S572,0))</f>
        <v/>
      </c>
      <c r="S572">
        <f t="shared" si="339"/>
        <v>26</v>
      </c>
      <c r="T572" t="str">
        <f t="shared" ca="1" si="340"/>
        <v/>
      </c>
      <c r="U572" s="15" t="str">
        <f>IF(Y572="","",VLOOKUP(Y572,Роспись!$E$8:$G$2000,3,FALSE))</f>
        <v/>
      </c>
      <c r="W572">
        <f t="shared" si="341"/>
        <v>1</v>
      </c>
      <c r="X572" t="str">
        <f t="shared" si="342"/>
        <v>республиканский бюджет Чувашской Республики</v>
      </c>
      <c r="Y572" t="str">
        <f t="shared" si="343"/>
        <v/>
      </c>
      <c r="Z572" t="str">
        <f t="shared" si="344"/>
        <v/>
      </c>
      <c r="AA572">
        <f t="shared" si="345"/>
        <v>0</v>
      </c>
      <c r="AB572">
        <f t="shared" si="346"/>
        <v>0</v>
      </c>
      <c r="AC572">
        <f t="shared" ref="AC572:AD572" si="396">AB572</f>
        <v>0</v>
      </c>
      <c r="AD572">
        <f t="shared" si="396"/>
        <v>0</v>
      </c>
      <c r="AF572">
        <f t="shared" si="348"/>
        <v>0</v>
      </c>
    </row>
    <row r="573" spans="1:32" ht="16.5" customHeight="1" thickBot="1" x14ac:dyDescent="0.3">
      <c r="A573" s="168"/>
      <c r="B573" s="177"/>
      <c r="C573" s="33"/>
      <c r="E573" s="177"/>
      <c r="F573" s="32" t="s">
        <v>40</v>
      </c>
      <c r="G573" s="32" t="s">
        <v>40</v>
      </c>
      <c r="H573" s="32" t="s">
        <v>40</v>
      </c>
      <c r="I573" s="32" t="s">
        <v>40</v>
      </c>
      <c r="K573" s="44" t="s">
        <v>3</v>
      </c>
      <c r="M573" s="32"/>
      <c r="N573" s="32"/>
      <c r="O573" s="32"/>
      <c r="P573" s="46">
        <f t="shared" si="337"/>
        <v>4</v>
      </c>
      <c r="Q573" s="15" t="str">
        <f t="shared" si="338"/>
        <v/>
      </c>
      <c r="R573" s="15" t="str">
        <f ca="1">IF(Q573="","",OFFSET('Все источники_ППГ'!B676,S573,0))</f>
        <v/>
      </c>
      <c r="S573">
        <f t="shared" si="339"/>
        <v>26</v>
      </c>
      <c r="T573" t="str">
        <f t="shared" ca="1" si="340"/>
        <v/>
      </c>
      <c r="U573" s="15" t="str">
        <f>IF(Y573="","",VLOOKUP(Y573,Роспись!$E$8:$G$2000,3,FALSE))</f>
        <v/>
      </c>
      <c r="W573" t="str">
        <f t="shared" si="341"/>
        <v/>
      </c>
      <c r="X573" t="str">
        <f t="shared" si="342"/>
        <v>местные бюджеты</v>
      </c>
      <c r="Y573" t="str">
        <f t="shared" si="343"/>
        <v/>
      </c>
      <c r="Z573" t="str">
        <f t="shared" si="344"/>
        <v/>
      </c>
      <c r="AA573">
        <f t="shared" si="345"/>
        <v>0</v>
      </c>
      <c r="AB573">
        <f t="shared" si="346"/>
        <v>0</v>
      </c>
      <c r="AC573">
        <f t="shared" ref="AC573:AD573" si="397">AB573</f>
        <v>0</v>
      </c>
      <c r="AD573">
        <f t="shared" si="397"/>
        <v>0</v>
      </c>
      <c r="AF573">
        <f t="shared" si="348"/>
        <v>0</v>
      </c>
    </row>
    <row r="574" spans="1:32" ht="16.5" customHeight="1" thickBot="1" x14ac:dyDescent="0.3">
      <c r="A574" s="169"/>
      <c r="B574" s="178"/>
      <c r="C574" s="33"/>
      <c r="E574" s="178"/>
      <c r="F574" s="32" t="s">
        <v>40</v>
      </c>
      <c r="G574" s="32" t="s">
        <v>40</v>
      </c>
      <c r="H574" s="32" t="s">
        <v>40</v>
      </c>
      <c r="I574" s="32" t="s">
        <v>40</v>
      </c>
      <c r="K574" s="44" t="s">
        <v>6</v>
      </c>
      <c r="M574" s="32"/>
      <c r="N574" s="32"/>
      <c r="O574" s="32"/>
      <c r="P574" s="46">
        <f t="shared" si="337"/>
        <v>5</v>
      </c>
      <c r="Q574" s="15" t="str">
        <f t="shared" si="338"/>
        <v/>
      </c>
      <c r="R574" s="15" t="str">
        <f ca="1">IF(Q574="","",OFFSET('Все источники_ППГ'!B677,S574,0))</f>
        <v/>
      </c>
      <c r="S574">
        <f t="shared" si="339"/>
        <v>26</v>
      </c>
      <c r="T574" t="str">
        <f t="shared" ca="1" si="340"/>
        <v/>
      </c>
      <c r="U574" s="15" t="str">
        <f>IF(Y574="","",VLOOKUP(Y574,Роспись!$E$8:$G$2000,3,FALSE))</f>
        <v/>
      </c>
      <c r="W574" t="str">
        <f t="shared" si="341"/>
        <v/>
      </c>
      <c r="X574" t="str">
        <f t="shared" si="342"/>
        <v>внебюджетные источники</v>
      </c>
      <c r="Y574" t="str">
        <f t="shared" si="343"/>
        <v/>
      </c>
      <c r="Z574" t="str">
        <f t="shared" si="344"/>
        <v/>
      </c>
      <c r="AA574">
        <f t="shared" si="345"/>
        <v>0</v>
      </c>
      <c r="AB574">
        <f t="shared" si="346"/>
        <v>0</v>
      </c>
      <c r="AC574">
        <f t="shared" ref="AC574:AD574" si="398">AB574</f>
        <v>0</v>
      </c>
      <c r="AD574">
        <f t="shared" si="398"/>
        <v>0</v>
      </c>
      <c r="AF574">
        <f t="shared" si="348"/>
        <v>0</v>
      </c>
    </row>
    <row r="575" spans="1:32" ht="91.5" customHeight="1" thickBot="1" x14ac:dyDescent="0.3">
      <c r="A575" s="167" t="s">
        <v>249</v>
      </c>
      <c r="B575" s="176" t="s">
        <v>732</v>
      </c>
      <c r="C575" s="33"/>
      <c r="E575" s="176" t="s">
        <v>718</v>
      </c>
      <c r="F575" s="32" t="s">
        <v>40</v>
      </c>
      <c r="G575" s="32" t="s">
        <v>40</v>
      </c>
      <c r="H575" s="32" t="s">
        <v>40</v>
      </c>
      <c r="I575" s="32" t="s">
        <v>40</v>
      </c>
      <c r="K575" s="43" t="s">
        <v>1</v>
      </c>
      <c r="M575" s="32"/>
      <c r="N575" s="32"/>
      <c r="O575" s="32"/>
      <c r="P575" s="46">
        <f t="shared" si="337"/>
        <v>1</v>
      </c>
      <c r="Q575" s="15" t="str">
        <f t="shared" si="338"/>
        <v>Строительство локальной станции водоподготовки на одиночной скважине с водопроводными сетями в Урмаевском сельском поселении Комсомольского района Чувашской Республики</v>
      </c>
      <c r="R575" s="15" t="str">
        <f ca="1">IF(Q575="","",OFFSET('Все источники_ППГ'!B678,S575,0))</f>
        <v>Строительство локальной станции водоподготовки на одиночной скважине с водопроводными сетями в Урмаевском  сельском поселении Комсомольского района Чувашской республики</v>
      </c>
      <c r="S575">
        <f t="shared" si="339"/>
        <v>27</v>
      </c>
      <c r="T575">
        <f t="shared" ca="1" si="340"/>
        <v>1</v>
      </c>
      <c r="U575" s="15" t="str">
        <f>IF(Y575="","",VLOOKUP(Y575,Роспись!$E$8:$G$2000,3,FALSE))</f>
        <v/>
      </c>
      <c r="W575">
        <f t="shared" si="341"/>
        <v>0</v>
      </c>
      <c r="X575" t="str">
        <f t="shared" si="342"/>
        <v>всего</v>
      </c>
      <c r="Y575" t="str">
        <f t="shared" si="343"/>
        <v/>
      </c>
      <c r="Z575" t="str">
        <f t="shared" si="344"/>
        <v/>
      </c>
      <c r="AA575">
        <f t="shared" si="345"/>
        <v>0</v>
      </c>
      <c r="AB575">
        <f t="shared" si="346"/>
        <v>0</v>
      </c>
      <c r="AC575">
        <f t="shared" ref="AC575:AD575" si="399">AB575</f>
        <v>0</v>
      </c>
      <c r="AD575">
        <f t="shared" si="399"/>
        <v>0</v>
      </c>
      <c r="AF575">
        <f t="shared" si="348"/>
        <v>0</v>
      </c>
    </row>
    <row r="576" spans="1:32" ht="16.5" customHeight="1" thickBot="1" x14ac:dyDescent="0.3">
      <c r="A576" s="168"/>
      <c r="B576" s="177"/>
      <c r="C576" s="33"/>
      <c r="E576" s="177"/>
      <c r="F576" s="32" t="s">
        <v>40</v>
      </c>
      <c r="G576" s="32" t="s">
        <v>40</v>
      </c>
      <c r="H576" s="32" t="s">
        <v>40</v>
      </c>
      <c r="I576" s="32" t="s">
        <v>40</v>
      </c>
      <c r="K576" s="44" t="s">
        <v>2</v>
      </c>
      <c r="M576" s="32"/>
      <c r="N576" s="32"/>
      <c r="O576" s="32"/>
      <c r="P576" s="46">
        <f t="shared" si="337"/>
        <v>2</v>
      </c>
      <c r="Q576" s="15" t="str">
        <f t="shared" si="338"/>
        <v/>
      </c>
      <c r="R576" s="15" t="str">
        <f ca="1">IF(Q576="","",OFFSET('Все источники_ППГ'!B679,S576,0))</f>
        <v/>
      </c>
      <c r="S576">
        <f t="shared" si="339"/>
        <v>27</v>
      </c>
      <c r="T576" t="str">
        <f t="shared" ca="1" si="340"/>
        <v/>
      </c>
      <c r="U576" s="15" t="str">
        <f>IF(Y576="","",VLOOKUP(Y576,Роспись!$E$8:$G$2000,3,FALSE))</f>
        <v/>
      </c>
      <c r="W576">
        <f t="shared" si="341"/>
        <v>2</v>
      </c>
      <c r="X576" t="str">
        <f t="shared" si="342"/>
        <v>федеральный бюджет</v>
      </c>
      <c r="Y576" t="str">
        <f t="shared" si="343"/>
        <v/>
      </c>
      <c r="Z576" t="str">
        <f t="shared" si="344"/>
        <v/>
      </c>
      <c r="AA576">
        <f t="shared" si="345"/>
        <v>0</v>
      </c>
      <c r="AB576">
        <f t="shared" si="346"/>
        <v>0</v>
      </c>
      <c r="AC576">
        <f t="shared" ref="AC576:AD576" si="400">AB576</f>
        <v>0</v>
      </c>
      <c r="AD576">
        <f t="shared" si="400"/>
        <v>0</v>
      </c>
      <c r="AF576">
        <f t="shared" si="348"/>
        <v>0</v>
      </c>
    </row>
    <row r="577" spans="1:32" ht="16.5" customHeight="1" thickBot="1" x14ac:dyDescent="0.3">
      <c r="A577" s="168"/>
      <c r="B577" s="177"/>
      <c r="C577" s="33"/>
      <c r="E577" s="177"/>
      <c r="F577" s="32">
        <v>832</v>
      </c>
      <c r="G577" s="32">
        <v>502</v>
      </c>
      <c r="H577" s="32" t="s">
        <v>40</v>
      </c>
      <c r="I577" s="32">
        <v>522</v>
      </c>
      <c r="K577" s="44" t="s">
        <v>307</v>
      </c>
      <c r="M577" s="32"/>
      <c r="N577" s="32"/>
      <c r="O577" s="32"/>
      <c r="P577" s="46">
        <f t="shared" si="337"/>
        <v>3</v>
      </c>
      <c r="Q577" s="15" t="str">
        <f t="shared" si="338"/>
        <v/>
      </c>
      <c r="R577" s="15" t="str">
        <f ca="1">IF(Q577="","",OFFSET('Все источники_ППГ'!B680,S577,0))</f>
        <v/>
      </c>
      <c r="S577">
        <f t="shared" si="339"/>
        <v>27</v>
      </c>
      <c r="T577" t="str">
        <f t="shared" ca="1" si="340"/>
        <v/>
      </c>
      <c r="U577" s="15" t="str">
        <f>IF(Y577="","",VLOOKUP(Y577,Роспись!$E$8:$G$2000,3,FALSE))</f>
        <v/>
      </c>
      <c r="W577">
        <f t="shared" si="341"/>
        <v>1</v>
      </c>
      <c r="X577" t="str">
        <f t="shared" si="342"/>
        <v>республиканский бюджет Чувашской Республики</v>
      </c>
      <c r="Y577" t="str">
        <f t="shared" si="343"/>
        <v/>
      </c>
      <c r="Z577" t="str">
        <f t="shared" si="344"/>
        <v/>
      </c>
      <c r="AA577">
        <f t="shared" si="345"/>
        <v>0</v>
      </c>
      <c r="AB577">
        <f t="shared" si="346"/>
        <v>0</v>
      </c>
      <c r="AC577">
        <f t="shared" ref="AC577:AD577" si="401">AB577</f>
        <v>0</v>
      </c>
      <c r="AD577">
        <f t="shared" si="401"/>
        <v>0</v>
      </c>
      <c r="AF577">
        <f t="shared" si="348"/>
        <v>0</v>
      </c>
    </row>
    <row r="578" spans="1:32" ht="16.5" customHeight="1" thickBot="1" x14ac:dyDescent="0.3">
      <c r="A578" s="168"/>
      <c r="B578" s="177"/>
      <c r="C578" s="33"/>
      <c r="E578" s="177"/>
      <c r="F578" s="32" t="s">
        <v>40</v>
      </c>
      <c r="G578" s="32" t="s">
        <v>40</v>
      </c>
      <c r="H578" s="32" t="s">
        <v>40</v>
      </c>
      <c r="I578" s="32" t="s">
        <v>40</v>
      </c>
      <c r="K578" s="44" t="s">
        <v>3</v>
      </c>
      <c r="M578" s="32"/>
      <c r="N578" s="32"/>
      <c r="O578" s="32"/>
      <c r="P578" s="46">
        <f t="shared" si="337"/>
        <v>4</v>
      </c>
      <c r="Q578" s="15" t="str">
        <f t="shared" si="338"/>
        <v/>
      </c>
      <c r="R578" s="15" t="str">
        <f ca="1">IF(Q578="","",OFFSET('Все источники_ППГ'!B681,S578,0))</f>
        <v/>
      </c>
      <c r="S578">
        <f t="shared" si="339"/>
        <v>27</v>
      </c>
      <c r="T578" t="str">
        <f t="shared" ca="1" si="340"/>
        <v/>
      </c>
      <c r="U578" s="15" t="str">
        <f>IF(Y578="","",VLOOKUP(Y578,Роспись!$E$8:$G$2000,3,FALSE))</f>
        <v/>
      </c>
      <c r="W578" t="str">
        <f t="shared" si="341"/>
        <v/>
      </c>
      <c r="X578" t="str">
        <f t="shared" si="342"/>
        <v>местные бюджеты</v>
      </c>
      <c r="Y578" t="str">
        <f t="shared" si="343"/>
        <v/>
      </c>
      <c r="Z578" t="str">
        <f t="shared" si="344"/>
        <v/>
      </c>
      <c r="AA578">
        <f t="shared" si="345"/>
        <v>0</v>
      </c>
      <c r="AB578">
        <f t="shared" si="346"/>
        <v>0</v>
      </c>
      <c r="AC578">
        <f t="shared" ref="AC578:AD578" si="402">AB578</f>
        <v>0</v>
      </c>
      <c r="AD578">
        <f t="shared" si="402"/>
        <v>0</v>
      </c>
      <c r="AF578">
        <f t="shared" si="348"/>
        <v>0</v>
      </c>
    </row>
    <row r="579" spans="1:32" ht="16.5" customHeight="1" thickBot="1" x14ac:dyDescent="0.3">
      <c r="A579" s="169"/>
      <c r="B579" s="178"/>
      <c r="C579" s="33"/>
      <c r="E579" s="178"/>
      <c r="F579" s="32" t="s">
        <v>40</v>
      </c>
      <c r="G579" s="32" t="s">
        <v>40</v>
      </c>
      <c r="H579" s="32" t="s">
        <v>40</v>
      </c>
      <c r="I579" s="32" t="s">
        <v>40</v>
      </c>
      <c r="K579" s="44" t="s">
        <v>6</v>
      </c>
      <c r="M579" s="32"/>
      <c r="N579" s="32"/>
      <c r="O579" s="32"/>
      <c r="P579" s="46">
        <f t="shared" si="337"/>
        <v>5</v>
      </c>
      <c r="Q579" s="15" t="str">
        <f t="shared" si="338"/>
        <v/>
      </c>
      <c r="R579" s="15" t="str">
        <f ca="1">IF(Q579="","",OFFSET('Все источники_ППГ'!B682,S579,0))</f>
        <v/>
      </c>
      <c r="S579">
        <f t="shared" si="339"/>
        <v>27</v>
      </c>
      <c r="T579" t="str">
        <f t="shared" ca="1" si="340"/>
        <v/>
      </c>
      <c r="U579" s="15" t="str">
        <f>IF(Y579="","",VLOOKUP(Y579,Роспись!$E$8:$G$2000,3,FALSE))</f>
        <v/>
      </c>
      <c r="W579" t="str">
        <f t="shared" si="341"/>
        <v/>
      </c>
      <c r="X579" t="str">
        <f t="shared" si="342"/>
        <v>внебюджетные источники</v>
      </c>
      <c r="Y579" t="str">
        <f t="shared" si="343"/>
        <v/>
      </c>
      <c r="Z579" t="str">
        <f t="shared" si="344"/>
        <v/>
      </c>
      <c r="AA579">
        <f t="shared" si="345"/>
        <v>0</v>
      </c>
      <c r="AB579">
        <f t="shared" si="346"/>
        <v>0</v>
      </c>
      <c r="AC579">
        <f t="shared" ref="AC579:AD579" si="403">AB579</f>
        <v>0</v>
      </c>
      <c r="AD579">
        <f t="shared" si="403"/>
        <v>0</v>
      </c>
      <c r="AF579">
        <f t="shared" si="348"/>
        <v>0</v>
      </c>
    </row>
    <row r="580" spans="1:32" ht="91.5" customHeight="1" thickBot="1" x14ac:dyDescent="0.3">
      <c r="A580" s="167" t="s">
        <v>251</v>
      </c>
      <c r="B580" s="176" t="s">
        <v>733</v>
      </c>
      <c r="C580" s="33"/>
      <c r="E580" s="176" t="s">
        <v>718</v>
      </c>
      <c r="F580" s="32" t="s">
        <v>40</v>
      </c>
      <c r="G580" s="32" t="s">
        <v>40</v>
      </c>
      <c r="H580" s="32" t="s">
        <v>40</v>
      </c>
      <c r="I580" s="32" t="s">
        <v>40</v>
      </c>
      <c r="K580" s="43" t="s">
        <v>1</v>
      </c>
      <c r="M580" s="32"/>
      <c r="N580" s="32"/>
      <c r="O580" s="32"/>
      <c r="P580" s="46">
        <f t="shared" si="337"/>
        <v>1</v>
      </c>
      <c r="Q580" s="15" t="str">
        <f t="shared" si="338"/>
        <v>Строительство локальной станции водоподготовки на одиночной скважине с водопроводными сетями в Шераутском сельском поселении Комсомольского района Чувашской Республики</v>
      </c>
      <c r="R580" s="15" t="str">
        <f ca="1">IF(Q580="","",OFFSET('Все источники_ППГ'!B683,S580,0))</f>
        <v>Строительство локальной станции водоподготовки на одиночной скважине с водопроводными сетями в Шераутском  сельском поселении Комсомольского района Чувашской республики</v>
      </c>
      <c r="S580">
        <f t="shared" si="339"/>
        <v>28</v>
      </c>
      <c r="T580">
        <f t="shared" ca="1" si="340"/>
        <v>1</v>
      </c>
      <c r="U580" s="15" t="str">
        <f>IF(Y580="","",VLOOKUP(Y580,Роспись!$E$8:$G$2000,3,FALSE))</f>
        <v/>
      </c>
      <c r="W580">
        <f t="shared" si="341"/>
        <v>0</v>
      </c>
      <c r="X580" t="str">
        <f t="shared" si="342"/>
        <v>всего</v>
      </c>
      <c r="Y580" t="str">
        <f t="shared" si="343"/>
        <v/>
      </c>
      <c r="Z580" t="str">
        <f t="shared" si="344"/>
        <v/>
      </c>
      <c r="AA580">
        <f t="shared" si="345"/>
        <v>0</v>
      </c>
      <c r="AB580">
        <f t="shared" si="346"/>
        <v>0</v>
      </c>
      <c r="AC580">
        <f t="shared" ref="AC580:AD580" si="404">AB580</f>
        <v>0</v>
      </c>
      <c r="AD580">
        <f t="shared" si="404"/>
        <v>0</v>
      </c>
      <c r="AF580">
        <f t="shared" si="348"/>
        <v>0</v>
      </c>
    </row>
    <row r="581" spans="1:32" ht="16.5" customHeight="1" thickBot="1" x14ac:dyDescent="0.3">
      <c r="A581" s="168"/>
      <c r="B581" s="177"/>
      <c r="C581" s="33"/>
      <c r="E581" s="177"/>
      <c r="F581" s="32" t="s">
        <v>40</v>
      </c>
      <c r="G581" s="32" t="s">
        <v>40</v>
      </c>
      <c r="H581" s="32" t="s">
        <v>40</v>
      </c>
      <c r="I581" s="32" t="s">
        <v>40</v>
      </c>
      <c r="K581" s="44" t="s">
        <v>2</v>
      </c>
      <c r="M581" s="32"/>
      <c r="N581" s="32"/>
      <c r="O581" s="32"/>
      <c r="P581" s="47">
        <f t="shared" ref="P581:P586" si="405">IF(B581="",P580+1,1)</f>
        <v>2</v>
      </c>
      <c r="Q581" s="15" t="str">
        <f t="shared" ref="Q581:Q586" si="406">IF(B581="","",B581)</f>
        <v/>
      </c>
      <c r="R581" s="15" t="str">
        <f ca="1">IF(Q581="","",OFFSET('Все источники_ППГ'!B684,S581,0))</f>
        <v/>
      </c>
      <c r="S581">
        <f t="shared" ref="S581:S586" si="407">IF(Q581="",S580,S580+1)</f>
        <v>28</v>
      </c>
      <c r="T581" t="str">
        <f t="shared" ref="T581:T586" ca="1" si="408">IF(Q581=R581,"",1)</f>
        <v/>
      </c>
      <c r="U581" s="15" t="str">
        <f>IF(Y581="","",VLOOKUP(Y581,Роспись!$E$8:$G$2000,3,FALSE))</f>
        <v/>
      </c>
      <c r="W581">
        <f t="shared" ref="W581:W586" si="409">IF(ISERROR(SEARCH("федерал",X581,1)),IF(ISERROR(SEARCH("республ",X581,1)),IF(ISERROR(SEARCH("всег",X581,1)),"",0),1),2)</f>
        <v>2</v>
      </c>
      <c r="X581" t="str">
        <f t="shared" ref="X581:X586" si="410">K581</f>
        <v>федеральный бюджет</v>
      </c>
      <c r="Y581" t="str">
        <f t="shared" ref="Y581:Y586" si="411">IF(Z581="","",MID(Z581,2,666))</f>
        <v/>
      </c>
      <c r="Z581" t="str">
        <f t="shared" ref="Z581:Z586" si="412">IF(LEN(H581)&lt;3,"",H581)</f>
        <v/>
      </c>
      <c r="AA581">
        <f t="shared" ref="AA581:AA586" si="413">M581</f>
        <v>0</v>
      </c>
      <c r="AB581">
        <f t="shared" ref="AB581:AB586" si="414">N581</f>
        <v>0</v>
      </c>
      <c r="AC581">
        <f t="shared" ref="AC581:AD581" si="415">AB581</f>
        <v>0</v>
      </c>
      <c r="AD581">
        <f t="shared" si="415"/>
        <v>0</v>
      </c>
      <c r="AF581">
        <f t="shared" ref="AF581:AF586" si="416">O581</f>
        <v>0</v>
      </c>
    </row>
    <row r="582" spans="1:32" ht="16.5" customHeight="1" thickBot="1" x14ac:dyDescent="0.3">
      <c r="A582" s="168"/>
      <c r="B582" s="177"/>
      <c r="C582" s="33"/>
      <c r="E582" s="177"/>
      <c r="F582" s="32">
        <v>832</v>
      </c>
      <c r="G582" s="32">
        <v>502</v>
      </c>
      <c r="H582" s="32" t="s">
        <v>40</v>
      </c>
      <c r="I582" s="32">
        <v>522</v>
      </c>
      <c r="K582" s="44" t="s">
        <v>307</v>
      </c>
      <c r="M582" s="32"/>
      <c r="N582" s="32"/>
      <c r="O582" s="32"/>
      <c r="P582" s="47">
        <f t="shared" si="405"/>
        <v>3</v>
      </c>
      <c r="Q582" s="15" t="str">
        <f t="shared" si="406"/>
        <v/>
      </c>
      <c r="R582" s="15" t="str">
        <f ca="1">IF(Q582="","",OFFSET('Все источники_ППГ'!B685,S582,0))</f>
        <v/>
      </c>
      <c r="S582">
        <f t="shared" si="407"/>
        <v>28</v>
      </c>
      <c r="T582" t="str">
        <f t="shared" ca="1" si="408"/>
        <v/>
      </c>
      <c r="U582" s="15" t="str">
        <f>IF(Y582="","",VLOOKUP(Y582,Роспись!$E$8:$G$2000,3,FALSE))</f>
        <v/>
      </c>
      <c r="W582">
        <f t="shared" si="409"/>
        <v>1</v>
      </c>
      <c r="X582" t="str">
        <f t="shared" si="410"/>
        <v>республиканский бюджет Чувашской Республики</v>
      </c>
      <c r="Y582" t="str">
        <f t="shared" si="411"/>
        <v/>
      </c>
      <c r="Z582" t="str">
        <f t="shared" si="412"/>
        <v/>
      </c>
      <c r="AA582">
        <f t="shared" si="413"/>
        <v>0</v>
      </c>
      <c r="AB582">
        <f t="shared" si="414"/>
        <v>0</v>
      </c>
      <c r="AC582">
        <f t="shared" ref="AC582:AD582" si="417">AB582</f>
        <v>0</v>
      </c>
      <c r="AD582">
        <f t="shared" si="417"/>
        <v>0</v>
      </c>
      <c r="AF582">
        <f t="shared" si="416"/>
        <v>0</v>
      </c>
    </row>
    <row r="583" spans="1:32" ht="16.5" customHeight="1" thickBot="1" x14ac:dyDescent="0.3">
      <c r="A583" s="168"/>
      <c r="B583" s="177"/>
      <c r="C583" s="33"/>
      <c r="E583" s="177"/>
      <c r="F583" s="32" t="s">
        <v>40</v>
      </c>
      <c r="G583" s="32" t="s">
        <v>40</v>
      </c>
      <c r="H583" s="32" t="s">
        <v>40</v>
      </c>
      <c r="I583" s="32" t="s">
        <v>40</v>
      </c>
      <c r="K583" s="44" t="s">
        <v>3</v>
      </c>
      <c r="M583" s="32"/>
      <c r="N583" s="32"/>
      <c r="O583" s="32"/>
      <c r="P583" s="47">
        <f t="shared" si="405"/>
        <v>4</v>
      </c>
      <c r="Q583" s="15" t="str">
        <f t="shared" si="406"/>
        <v/>
      </c>
      <c r="R583" s="15" t="str">
        <f ca="1">IF(Q583="","",OFFSET('Все источники_ППГ'!B686,S583,0))</f>
        <v/>
      </c>
      <c r="S583">
        <f t="shared" si="407"/>
        <v>28</v>
      </c>
      <c r="T583" t="str">
        <f t="shared" ca="1" si="408"/>
        <v/>
      </c>
      <c r="U583" s="15" t="str">
        <f>IF(Y583="","",VLOOKUP(Y583,Роспись!$E$8:$G$2000,3,FALSE))</f>
        <v/>
      </c>
      <c r="W583" t="str">
        <f t="shared" si="409"/>
        <v/>
      </c>
      <c r="X583" t="str">
        <f t="shared" si="410"/>
        <v>местные бюджеты</v>
      </c>
      <c r="Y583" t="str">
        <f t="shared" si="411"/>
        <v/>
      </c>
      <c r="Z583" t="str">
        <f t="shared" si="412"/>
        <v/>
      </c>
      <c r="AA583">
        <f t="shared" si="413"/>
        <v>0</v>
      </c>
      <c r="AB583">
        <f t="shared" si="414"/>
        <v>0</v>
      </c>
      <c r="AC583">
        <f t="shared" ref="AC583:AD583" si="418">AB583</f>
        <v>0</v>
      </c>
      <c r="AD583">
        <f t="shared" si="418"/>
        <v>0</v>
      </c>
      <c r="AF583">
        <f t="shared" si="416"/>
        <v>0</v>
      </c>
    </row>
    <row r="584" spans="1:32" ht="16.5" customHeight="1" thickBot="1" x14ac:dyDescent="0.3">
      <c r="A584" s="169"/>
      <c r="B584" s="178"/>
      <c r="C584" s="33"/>
      <c r="E584" s="178"/>
      <c r="F584" s="32" t="s">
        <v>40</v>
      </c>
      <c r="G584" s="32" t="s">
        <v>40</v>
      </c>
      <c r="H584" s="32" t="s">
        <v>40</v>
      </c>
      <c r="I584" s="32" t="s">
        <v>40</v>
      </c>
      <c r="K584" s="44" t="s">
        <v>6</v>
      </c>
      <c r="M584" s="32"/>
      <c r="N584" s="32"/>
      <c r="O584" s="32"/>
      <c r="P584" s="47">
        <f t="shared" si="405"/>
        <v>5</v>
      </c>
      <c r="Q584" s="15" t="str">
        <f t="shared" si="406"/>
        <v/>
      </c>
      <c r="R584" s="15" t="str">
        <f ca="1">IF(Q584="","",OFFSET('Все источники_ППГ'!B687,S584,0))</f>
        <v/>
      </c>
      <c r="S584">
        <f t="shared" si="407"/>
        <v>28</v>
      </c>
      <c r="T584" t="str">
        <f t="shared" ca="1" si="408"/>
        <v/>
      </c>
      <c r="U584" s="15" t="str">
        <f>IF(Y584="","",VLOOKUP(Y584,Роспись!$E$8:$G$2000,3,FALSE))</f>
        <v/>
      </c>
      <c r="W584" t="str">
        <f t="shared" si="409"/>
        <v/>
      </c>
      <c r="X584" t="str">
        <f t="shared" si="410"/>
        <v>внебюджетные источники</v>
      </c>
      <c r="Y584" t="str">
        <f t="shared" si="411"/>
        <v/>
      </c>
      <c r="Z584" t="str">
        <f t="shared" si="412"/>
        <v/>
      </c>
      <c r="AA584">
        <f t="shared" si="413"/>
        <v>0</v>
      </c>
      <c r="AB584">
        <f t="shared" si="414"/>
        <v>0</v>
      </c>
      <c r="AC584">
        <f t="shared" ref="AC584:AD584" si="419">AB584</f>
        <v>0</v>
      </c>
      <c r="AD584">
        <f t="shared" si="419"/>
        <v>0</v>
      </c>
      <c r="AF584">
        <f t="shared" si="416"/>
        <v>0</v>
      </c>
    </row>
    <row r="585" spans="1:32" ht="91.5" customHeight="1" thickBot="1" x14ac:dyDescent="0.3">
      <c r="A585" s="167" t="s">
        <v>253</v>
      </c>
      <c r="B585" s="176" t="s">
        <v>909</v>
      </c>
      <c r="C585" s="33"/>
      <c r="E585" s="176" t="s">
        <v>718</v>
      </c>
      <c r="F585" s="32" t="s">
        <v>40</v>
      </c>
      <c r="G585" s="32" t="s">
        <v>40</v>
      </c>
      <c r="H585" s="32" t="s">
        <v>40</v>
      </c>
      <c r="I585" s="32" t="s">
        <v>40</v>
      </c>
      <c r="K585" s="43" t="s">
        <v>1</v>
      </c>
      <c r="M585" s="32"/>
      <c r="N585" s="32"/>
      <c r="O585" s="32"/>
      <c r="P585" s="47">
        <f t="shared" si="405"/>
        <v>1</v>
      </c>
      <c r="Q585" s="15" t="str">
        <f t="shared" si="406"/>
        <v>Строительство локальной станции водоподготовки на одиночной скважине с модернизацией водопроводных сетей в г. Цивильск Чувашской Республики</v>
      </c>
      <c r="R585" s="15" t="str">
        <f ca="1">IF(Q585="","",OFFSET('Все источники_ППГ'!B688,S585,0))</f>
        <v>Строительство локальной станции водоподготовки на одиночной скважине с модернизацией водопроводных сетей в г. Цивильск  Чувашской республики</v>
      </c>
      <c r="S585">
        <f t="shared" si="407"/>
        <v>29</v>
      </c>
      <c r="T585">
        <f t="shared" ca="1" si="408"/>
        <v>1</v>
      </c>
      <c r="U585" s="15" t="str">
        <f>IF(Y585="","",VLOOKUP(Y585,Роспись!$E$8:$G$2000,3,FALSE))</f>
        <v/>
      </c>
      <c r="W585">
        <f t="shared" si="409"/>
        <v>0</v>
      </c>
      <c r="X585" t="str">
        <f t="shared" si="410"/>
        <v>всего</v>
      </c>
      <c r="Y585" t="str">
        <f t="shared" si="411"/>
        <v/>
      </c>
      <c r="Z585" t="str">
        <f t="shared" si="412"/>
        <v/>
      </c>
      <c r="AA585">
        <f t="shared" si="413"/>
        <v>0</v>
      </c>
      <c r="AB585">
        <f t="shared" si="414"/>
        <v>0</v>
      </c>
      <c r="AC585">
        <f t="shared" ref="AC585:AD585" si="420">AB585</f>
        <v>0</v>
      </c>
      <c r="AD585">
        <f t="shared" si="420"/>
        <v>0</v>
      </c>
      <c r="AF585">
        <f t="shared" si="416"/>
        <v>0</v>
      </c>
    </row>
    <row r="586" spans="1:32" ht="16.5" customHeight="1" thickBot="1" x14ac:dyDescent="0.3">
      <c r="A586" s="168"/>
      <c r="B586" s="177"/>
      <c r="C586" s="33"/>
      <c r="E586" s="177"/>
      <c r="F586" s="32" t="s">
        <v>40</v>
      </c>
      <c r="G586" s="32" t="s">
        <v>40</v>
      </c>
      <c r="H586" s="32" t="s">
        <v>40</v>
      </c>
      <c r="I586" s="32" t="s">
        <v>40</v>
      </c>
      <c r="K586" s="44" t="s">
        <v>2</v>
      </c>
      <c r="M586" s="32"/>
      <c r="N586" s="32"/>
      <c r="O586" s="32"/>
      <c r="P586" s="47">
        <f t="shared" si="405"/>
        <v>2</v>
      </c>
      <c r="Q586" s="15" t="str">
        <f t="shared" si="406"/>
        <v/>
      </c>
      <c r="R586" s="15" t="str">
        <f ca="1">IF(Q586="","",OFFSET('Все источники_ППГ'!B689,S586,0))</f>
        <v/>
      </c>
      <c r="S586">
        <f t="shared" si="407"/>
        <v>29</v>
      </c>
      <c r="T586" t="str">
        <f t="shared" ca="1" si="408"/>
        <v/>
      </c>
      <c r="U586" s="15" t="str">
        <f>IF(Y586="","",VLOOKUP(Y586,Роспись!$E$8:$G$2000,3,FALSE))</f>
        <v/>
      </c>
      <c r="W586">
        <f t="shared" si="409"/>
        <v>2</v>
      </c>
      <c r="X586" t="str">
        <f t="shared" si="410"/>
        <v>федеральный бюджет</v>
      </c>
      <c r="Y586" t="str">
        <f t="shared" si="411"/>
        <v/>
      </c>
      <c r="Z586" t="str">
        <f t="shared" si="412"/>
        <v/>
      </c>
      <c r="AA586">
        <f t="shared" si="413"/>
        <v>0</v>
      </c>
      <c r="AB586">
        <f t="shared" si="414"/>
        <v>0</v>
      </c>
      <c r="AC586">
        <f t="shared" ref="AC586:AD586" si="421">AB586</f>
        <v>0</v>
      </c>
      <c r="AD586">
        <f t="shared" si="421"/>
        <v>0</v>
      </c>
      <c r="AF586">
        <f t="shared" si="416"/>
        <v>0</v>
      </c>
    </row>
    <row r="587" spans="1:32" ht="16.5" customHeight="1" thickBot="1" x14ac:dyDescent="0.3">
      <c r="A587" s="168"/>
      <c r="B587" s="177"/>
      <c r="C587" s="33"/>
      <c r="E587" s="177"/>
      <c r="F587" s="32">
        <v>832</v>
      </c>
      <c r="G587" s="32">
        <v>502</v>
      </c>
      <c r="H587" s="32" t="s">
        <v>40</v>
      </c>
      <c r="I587" s="32">
        <v>522</v>
      </c>
      <c r="K587" s="44" t="s">
        <v>307</v>
      </c>
      <c r="M587" s="32"/>
      <c r="N587" s="32"/>
      <c r="O587" s="32"/>
      <c r="P587" s="49">
        <f t="shared" ref="P587:P650" si="422">IF(B587="",P586+1,1)</f>
        <v>3</v>
      </c>
      <c r="Q587" s="15" t="str">
        <f t="shared" ref="Q587:Q650" si="423">IF(B587="","",B587)</f>
        <v/>
      </c>
      <c r="R587" s="15" t="str">
        <f ca="1">IF(Q587="","",OFFSET('Все источники_ППГ'!B690,S587,0))</f>
        <v/>
      </c>
      <c r="S587">
        <f t="shared" ref="S587:S650" si="424">IF(Q587="",S586,S586+1)</f>
        <v>29</v>
      </c>
      <c r="T587" t="str">
        <f t="shared" ref="T587:T650" ca="1" si="425">IF(Q587=R587,"",1)</f>
        <v/>
      </c>
      <c r="U587" s="15" t="str">
        <f>IF(Y587="","",VLOOKUP(Y587,Роспись!$E$8:$G$2000,3,FALSE))</f>
        <v/>
      </c>
      <c r="W587">
        <f t="shared" ref="W587:W650" si="426">IF(ISERROR(SEARCH("федерал",X587,1)),IF(ISERROR(SEARCH("республ",X587,1)),IF(ISERROR(SEARCH("всег",X587,1)),"",0),1),2)</f>
        <v>1</v>
      </c>
      <c r="X587" t="str">
        <f t="shared" ref="X587:X650" si="427">K587</f>
        <v>республиканский бюджет Чувашской Республики</v>
      </c>
      <c r="Y587" t="str">
        <f t="shared" ref="Y587:Y650" si="428">IF(Z587="","",MID(Z587,2,666))</f>
        <v/>
      </c>
      <c r="Z587" t="str">
        <f t="shared" ref="Z587:Z650" si="429">IF(LEN(H587)&lt;3,"",H587)</f>
        <v/>
      </c>
      <c r="AA587">
        <f t="shared" ref="AA587:AA650" si="430">M587</f>
        <v>0</v>
      </c>
      <c r="AB587">
        <f t="shared" ref="AB587:AB650" si="431">N587</f>
        <v>0</v>
      </c>
      <c r="AC587">
        <f t="shared" ref="AC587:AD587" si="432">AB587</f>
        <v>0</v>
      </c>
      <c r="AD587">
        <f t="shared" si="432"/>
        <v>0</v>
      </c>
      <c r="AF587">
        <f t="shared" ref="AF587:AF650" si="433">O587</f>
        <v>0</v>
      </c>
    </row>
    <row r="588" spans="1:32" ht="16.5" customHeight="1" thickBot="1" x14ac:dyDescent="0.3">
      <c r="A588" s="168"/>
      <c r="B588" s="177"/>
      <c r="C588" s="33"/>
      <c r="E588" s="177"/>
      <c r="F588" s="32" t="s">
        <v>40</v>
      </c>
      <c r="G588" s="32" t="s">
        <v>40</v>
      </c>
      <c r="H588" s="32" t="s">
        <v>40</v>
      </c>
      <c r="I588" s="32" t="s">
        <v>40</v>
      </c>
      <c r="K588" s="44" t="s">
        <v>3</v>
      </c>
      <c r="M588" s="32"/>
      <c r="N588" s="32"/>
      <c r="O588" s="32"/>
      <c r="P588" s="49">
        <f t="shared" si="422"/>
        <v>4</v>
      </c>
      <c r="Q588" s="15" t="str">
        <f t="shared" si="423"/>
        <v/>
      </c>
      <c r="R588" s="15" t="str">
        <f ca="1">IF(Q588="","",OFFSET('Все источники_ППГ'!B691,S588,0))</f>
        <v/>
      </c>
      <c r="S588">
        <f t="shared" si="424"/>
        <v>29</v>
      </c>
      <c r="T588" t="str">
        <f t="shared" ca="1" si="425"/>
        <v/>
      </c>
      <c r="U588" s="15" t="str">
        <f>IF(Y588="","",VLOOKUP(Y588,Роспись!$E$8:$G$2000,3,FALSE))</f>
        <v/>
      </c>
      <c r="W588" t="str">
        <f t="shared" si="426"/>
        <v/>
      </c>
      <c r="X588" t="str">
        <f t="shared" si="427"/>
        <v>местные бюджеты</v>
      </c>
      <c r="Y588" t="str">
        <f t="shared" si="428"/>
        <v/>
      </c>
      <c r="Z588" t="str">
        <f t="shared" si="429"/>
        <v/>
      </c>
      <c r="AA588">
        <f t="shared" si="430"/>
        <v>0</v>
      </c>
      <c r="AB588">
        <f t="shared" si="431"/>
        <v>0</v>
      </c>
      <c r="AC588">
        <f t="shared" ref="AC588:AD588" si="434">AB588</f>
        <v>0</v>
      </c>
      <c r="AD588">
        <f t="shared" si="434"/>
        <v>0</v>
      </c>
      <c r="AF588">
        <f t="shared" si="433"/>
        <v>0</v>
      </c>
    </row>
    <row r="589" spans="1:32" ht="16.5" customHeight="1" thickBot="1" x14ac:dyDescent="0.3">
      <c r="A589" s="169"/>
      <c r="B589" s="178"/>
      <c r="C589" s="33"/>
      <c r="E589" s="178"/>
      <c r="F589" s="32" t="s">
        <v>40</v>
      </c>
      <c r="G589" s="32" t="s">
        <v>40</v>
      </c>
      <c r="H589" s="32" t="s">
        <v>40</v>
      </c>
      <c r="I589" s="32" t="s">
        <v>40</v>
      </c>
      <c r="K589" s="44" t="s">
        <v>6</v>
      </c>
      <c r="M589" s="32"/>
      <c r="N589" s="32"/>
      <c r="O589" s="32"/>
      <c r="P589" s="49">
        <f t="shared" si="422"/>
        <v>5</v>
      </c>
      <c r="Q589" s="15" t="str">
        <f t="shared" si="423"/>
        <v/>
      </c>
      <c r="R589" s="15" t="str">
        <f ca="1">IF(Q589="","",OFFSET('Все источники_ППГ'!B692,S589,0))</f>
        <v/>
      </c>
      <c r="S589">
        <f t="shared" si="424"/>
        <v>29</v>
      </c>
      <c r="T589" t="str">
        <f t="shared" ca="1" si="425"/>
        <v/>
      </c>
      <c r="U589" s="15" t="str">
        <f>IF(Y589="","",VLOOKUP(Y589,Роспись!$E$8:$G$2000,3,FALSE))</f>
        <v/>
      </c>
      <c r="W589" t="str">
        <f t="shared" si="426"/>
        <v/>
      </c>
      <c r="X589" t="str">
        <f t="shared" si="427"/>
        <v>внебюджетные источники</v>
      </c>
      <c r="Y589" t="str">
        <f t="shared" si="428"/>
        <v/>
      </c>
      <c r="Z589" t="str">
        <f t="shared" si="429"/>
        <v/>
      </c>
      <c r="AA589">
        <f t="shared" si="430"/>
        <v>0</v>
      </c>
      <c r="AB589">
        <f t="shared" si="431"/>
        <v>0</v>
      </c>
      <c r="AC589">
        <f t="shared" ref="AC589:AD589" si="435">AB589</f>
        <v>0</v>
      </c>
      <c r="AD589">
        <f t="shared" si="435"/>
        <v>0</v>
      </c>
      <c r="AF589">
        <f t="shared" si="433"/>
        <v>0</v>
      </c>
    </row>
    <row r="590" spans="1:32" ht="16.5" customHeight="1" thickBot="1" x14ac:dyDescent="0.3">
      <c r="A590" s="167" t="s">
        <v>39</v>
      </c>
      <c r="B590" s="176" t="s">
        <v>104</v>
      </c>
      <c r="C590" s="33"/>
      <c r="E590" s="176" t="s">
        <v>315</v>
      </c>
      <c r="F590" s="48" t="s">
        <v>40</v>
      </c>
      <c r="G590" s="48" t="s">
        <v>40</v>
      </c>
      <c r="H590" s="48" t="s">
        <v>40</v>
      </c>
      <c r="I590" s="48" t="s">
        <v>40</v>
      </c>
      <c r="K590" s="43" t="s">
        <v>1</v>
      </c>
      <c r="M590" s="48">
        <v>383172.7</v>
      </c>
      <c r="N590" s="48">
        <v>264284.79999999999</v>
      </c>
      <c r="O590" s="48">
        <v>238891.1</v>
      </c>
      <c r="P590" s="49">
        <f t="shared" si="422"/>
        <v>1</v>
      </c>
      <c r="Q590" s="15" t="str">
        <f t="shared" si="423"/>
        <v>Повышение качества водоснабжения</v>
      </c>
      <c r="R590" s="15" t="str">
        <f ca="1">IF(Q590="","",OFFSET('Все источники_ППГ'!B693,S590,0))</f>
        <v>Повышение качества водоснабжения</v>
      </c>
      <c r="S590">
        <f t="shared" si="424"/>
        <v>30</v>
      </c>
      <c r="T590" t="str">
        <f t="shared" ca="1" si="425"/>
        <v/>
      </c>
      <c r="U590" s="15" t="str">
        <f>IF(Y590="","",VLOOKUP(Y590,Роспись!$E$8:$G$2000,3,FALSE))</f>
        <v/>
      </c>
      <c r="W590">
        <f t="shared" si="426"/>
        <v>0</v>
      </c>
      <c r="X590" t="str">
        <f t="shared" si="427"/>
        <v>всего</v>
      </c>
      <c r="Y590" t="str">
        <f t="shared" si="428"/>
        <v/>
      </c>
      <c r="Z590" t="str">
        <f t="shared" si="429"/>
        <v/>
      </c>
      <c r="AA590">
        <f t="shared" si="430"/>
        <v>383172.7</v>
      </c>
      <c r="AB590">
        <f t="shared" si="431"/>
        <v>264284.79999999999</v>
      </c>
      <c r="AC590">
        <f t="shared" ref="AC590:AD590" si="436">AB590</f>
        <v>264284.79999999999</v>
      </c>
      <c r="AD590">
        <f t="shared" si="436"/>
        <v>264284.79999999999</v>
      </c>
      <c r="AF590">
        <f t="shared" si="433"/>
        <v>238891.1</v>
      </c>
    </row>
    <row r="591" spans="1:32" ht="16.5" customHeight="1" thickBot="1" x14ac:dyDescent="0.3">
      <c r="A591" s="168"/>
      <c r="B591" s="177"/>
      <c r="C591" s="33"/>
      <c r="E591" s="177"/>
      <c r="F591" s="32" t="s">
        <v>40</v>
      </c>
      <c r="G591" s="32" t="s">
        <v>40</v>
      </c>
      <c r="H591" s="32" t="s">
        <v>40</v>
      </c>
      <c r="I591" s="32" t="s">
        <v>40</v>
      </c>
      <c r="K591" s="44" t="s">
        <v>2</v>
      </c>
      <c r="M591" s="32"/>
      <c r="N591" s="32"/>
      <c r="O591" s="32"/>
      <c r="P591" s="49">
        <f t="shared" si="422"/>
        <v>2</v>
      </c>
      <c r="Q591" s="15" t="str">
        <f t="shared" si="423"/>
        <v/>
      </c>
      <c r="R591" s="15" t="str">
        <f ca="1">IF(Q591="","",OFFSET('Все источники_ППГ'!B694,S591,0))</f>
        <v/>
      </c>
      <c r="S591">
        <f t="shared" si="424"/>
        <v>30</v>
      </c>
      <c r="T591" t="str">
        <f t="shared" ca="1" si="425"/>
        <v/>
      </c>
      <c r="U591" s="15" t="str">
        <f>IF(Y591="","",VLOOKUP(Y591,Роспись!$E$8:$G$2000,3,FALSE))</f>
        <v/>
      </c>
      <c r="W591">
        <f t="shared" si="426"/>
        <v>2</v>
      </c>
      <c r="X591" t="str">
        <f t="shared" si="427"/>
        <v>федеральный бюджет</v>
      </c>
      <c r="Y591" t="str">
        <f t="shared" si="428"/>
        <v/>
      </c>
      <c r="Z591" t="str">
        <f t="shared" si="429"/>
        <v/>
      </c>
      <c r="AA591">
        <f t="shared" si="430"/>
        <v>0</v>
      </c>
      <c r="AB591">
        <f t="shared" si="431"/>
        <v>0</v>
      </c>
      <c r="AC591">
        <f t="shared" ref="AC591:AD591" si="437">AB591</f>
        <v>0</v>
      </c>
      <c r="AD591">
        <f t="shared" si="437"/>
        <v>0</v>
      </c>
      <c r="AF591">
        <f t="shared" si="433"/>
        <v>0</v>
      </c>
    </row>
    <row r="592" spans="1:32" ht="16.5" customHeight="1" thickBot="1" x14ac:dyDescent="0.3">
      <c r="A592" s="168"/>
      <c r="B592" s="177"/>
      <c r="C592" s="33"/>
      <c r="E592" s="177"/>
      <c r="F592" s="32" t="s">
        <v>705</v>
      </c>
      <c r="G592" s="32">
        <v>605</v>
      </c>
      <c r="H592" s="32" t="s">
        <v>734</v>
      </c>
      <c r="I592" s="32" t="s">
        <v>40</v>
      </c>
      <c r="K592" s="44" t="s">
        <v>307</v>
      </c>
      <c r="M592" s="32">
        <v>213770</v>
      </c>
      <c r="N592" s="32">
        <v>124284.2</v>
      </c>
      <c r="O592" s="32">
        <v>88088.8</v>
      </c>
      <c r="P592" s="49">
        <f t="shared" si="422"/>
        <v>3</v>
      </c>
      <c r="Q592" s="15" t="str">
        <f t="shared" si="423"/>
        <v/>
      </c>
      <c r="R592" s="15" t="str">
        <f ca="1">IF(Q592="","",OFFSET('Все источники_ППГ'!B695,S592,0))</f>
        <v/>
      </c>
      <c r="S592">
        <f t="shared" si="424"/>
        <v>30</v>
      </c>
      <c r="T592" t="str">
        <f t="shared" ca="1" si="425"/>
        <v/>
      </c>
      <c r="U592" s="15" t="e">
        <f>IF(Y592="","",VLOOKUP(Y592,Роспись!$E$8:$G$2000,3,FALSE))</f>
        <v>#N/A</v>
      </c>
      <c r="W592">
        <f t="shared" si="426"/>
        <v>1</v>
      </c>
      <c r="X592" t="str">
        <f t="shared" si="427"/>
        <v>республиканский бюджет Чувашской Республики</v>
      </c>
      <c r="Y592" t="str">
        <f t="shared" si="428"/>
        <v>130200000</v>
      </c>
      <c r="Z592" t="str">
        <f t="shared" si="429"/>
        <v>А130200000</v>
      </c>
      <c r="AA592">
        <f t="shared" si="430"/>
        <v>213770</v>
      </c>
      <c r="AB592">
        <f t="shared" si="431"/>
        <v>124284.2</v>
      </c>
      <c r="AC592">
        <f t="shared" ref="AC592:AD592" si="438">AB592</f>
        <v>124284.2</v>
      </c>
      <c r="AD592">
        <f t="shared" si="438"/>
        <v>124284.2</v>
      </c>
      <c r="AF592">
        <f t="shared" si="433"/>
        <v>88088.8</v>
      </c>
    </row>
    <row r="593" spans="1:32" ht="16.5" customHeight="1" thickBot="1" x14ac:dyDescent="0.3">
      <c r="A593" s="168"/>
      <c r="B593" s="177"/>
      <c r="C593" s="33"/>
      <c r="E593" s="177"/>
      <c r="F593" s="32" t="s">
        <v>40</v>
      </c>
      <c r="G593" s="32" t="s">
        <v>40</v>
      </c>
      <c r="H593" s="32" t="s">
        <v>40</v>
      </c>
      <c r="I593" s="32" t="s">
        <v>40</v>
      </c>
      <c r="K593" s="44" t="s">
        <v>3</v>
      </c>
      <c r="M593" s="32">
        <v>10049.799999999999</v>
      </c>
      <c r="N593" s="32">
        <v>5282.7</v>
      </c>
      <c r="O593" s="32"/>
      <c r="P593" s="49">
        <f t="shared" si="422"/>
        <v>4</v>
      </c>
      <c r="Q593" s="15" t="str">
        <f t="shared" si="423"/>
        <v/>
      </c>
      <c r="R593" s="15" t="str">
        <f ca="1">IF(Q593="","",OFFSET('Все источники_ППГ'!B696,S593,0))</f>
        <v/>
      </c>
      <c r="S593">
        <f t="shared" si="424"/>
        <v>30</v>
      </c>
      <c r="T593" t="str">
        <f t="shared" ca="1" si="425"/>
        <v/>
      </c>
      <c r="U593" s="15" t="str">
        <f>IF(Y593="","",VLOOKUP(Y593,Роспись!$E$8:$G$2000,3,FALSE))</f>
        <v/>
      </c>
      <c r="W593" t="str">
        <f t="shared" si="426"/>
        <v/>
      </c>
      <c r="X593" t="str">
        <f t="shared" si="427"/>
        <v>местные бюджеты</v>
      </c>
      <c r="Y593" t="str">
        <f t="shared" si="428"/>
        <v/>
      </c>
      <c r="Z593" t="str">
        <f t="shared" si="429"/>
        <v/>
      </c>
      <c r="AA593">
        <f t="shared" si="430"/>
        <v>10049.799999999999</v>
      </c>
      <c r="AB593">
        <f t="shared" si="431"/>
        <v>5282.7</v>
      </c>
      <c r="AC593">
        <f t="shared" ref="AC593:AD593" si="439">AB593</f>
        <v>5282.7</v>
      </c>
      <c r="AD593">
        <f t="shared" si="439"/>
        <v>5282.7</v>
      </c>
      <c r="AF593">
        <f t="shared" si="433"/>
        <v>0</v>
      </c>
    </row>
    <row r="594" spans="1:32" ht="16.5" customHeight="1" thickBot="1" x14ac:dyDescent="0.3">
      <c r="A594" s="169"/>
      <c r="B594" s="178"/>
      <c r="C594" s="33"/>
      <c r="E594" s="178"/>
      <c r="F594" s="32" t="s">
        <v>40</v>
      </c>
      <c r="G594" s="32" t="s">
        <v>40</v>
      </c>
      <c r="H594" s="32" t="s">
        <v>40</v>
      </c>
      <c r="I594" s="32" t="s">
        <v>40</v>
      </c>
      <c r="K594" s="44" t="s">
        <v>6</v>
      </c>
      <c r="M594" s="32">
        <v>159352.9</v>
      </c>
      <c r="N594" s="32">
        <v>134717.9</v>
      </c>
      <c r="O594" s="32">
        <v>150802.29999999999</v>
      </c>
      <c r="P594" s="49">
        <f t="shared" si="422"/>
        <v>5</v>
      </c>
      <c r="Q594" s="15" t="str">
        <f t="shared" si="423"/>
        <v/>
      </c>
      <c r="R594" s="15" t="str">
        <f ca="1">IF(Q594="","",OFFSET('Все источники_ППГ'!B697,S594,0))</f>
        <v/>
      </c>
      <c r="S594">
        <f t="shared" si="424"/>
        <v>30</v>
      </c>
      <c r="T594" t="str">
        <f t="shared" ca="1" si="425"/>
        <v/>
      </c>
      <c r="U594" s="15" t="str">
        <f>IF(Y594="","",VLOOKUP(Y594,Роспись!$E$8:$G$2000,3,FALSE))</f>
        <v/>
      </c>
      <c r="W594" t="str">
        <f t="shared" si="426"/>
        <v/>
      </c>
      <c r="X594" t="str">
        <f t="shared" si="427"/>
        <v>внебюджетные источники</v>
      </c>
      <c r="Y594" t="str">
        <f t="shared" si="428"/>
        <v/>
      </c>
      <c r="Z594" t="str">
        <f t="shared" si="429"/>
        <v/>
      </c>
      <c r="AA594">
        <f t="shared" si="430"/>
        <v>159352.9</v>
      </c>
      <c r="AB594">
        <f t="shared" si="431"/>
        <v>134717.9</v>
      </c>
      <c r="AC594">
        <f t="shared" ref="AC594:AD594" si="440">AB594</f>
        <v>134717.9</v>
      </c>
      <c r="AD594">
        <f t="shared" si="440"/>
        <v>134717.9</v>
      </c>
      <c r="AF594">
        <f t="shared" si="433"/>
        <v>150802.29999999999</v>
      </c>
    </row>
    <row r="595" spans="1:32" ht="60.75" thickBot="1" x14ac:dyDescent="0.3">
      <c r="A595" s="167" t="s">
        <v>92</v>
      </c>
      <c r="B595" s="176" t="s">
        <v>108</v>
      </c>
      <c r="C595" s="33"/>
      <c r="E595" s="176" t="s">
        <v>709</v>
      </c>
      <c r="F595" s="32" t="s">
        <v>40</v>
      </c>
      <c r="G595" s="32" t="s">
        <v>40</v>
      </c>
      <c r="H595" s="32" t="s">
        <v>40</v>
      </c>
      <c r="I595" s="32" t="s">
        <v>40</v>
      </c>
      <c r="K595" s="43" t="s">
        <v>1</v>
      </c>
      <c r="M595" s="32">
        <v>699.2</v>
      </c>
      <c r="N595" s="32">
        <v>709.5</v>
      </c>
      <c r="O595" s="32">
        <v>709.5</v>
      </c>
      <c r="P595" s="49">
        <f t="shared" si="422"/>
        <v>1</v>
      </c>
      <c r="Q595" s="15" t="str">
        <f t="shared" si="423"/>
        <v>Инвентаризация разведочно-эксплуатационных скважин и проведение работ по ликвидационному тампонажу бесхозных, заброшенных и подлежащих ликвидации разведочно-эксплуатационных скважин</v>
      </c>
      <c r="R595" s="15" t="str">
        <f ca="1">IF(Q595="","",OFFSET('Все источники_ППГ'!B698,S595,0))</f>
        <v>Инвентаризация разведочно-эксплуатационных скважин и проведение работ по ликвидационному тампонажу бесхозных, заброшенных и подлежащих ликвидации разведочно-эксплуатационных скважин</v>
      </c>
      <c r="S595">
        <v>33</v>
      </c>
      <c r="T595" t="str">
        <f t="shared" ca="1" si="425"/>
        <v/>
      </c>
      <c r="U595" s="15" t="str">
        <f>IF(Y595="","",VLOOKUP(Y595,Роспись!$E$8:$G$2000,3,FALSE))</f>
        <v/>
      </c>
      <c r="W595">
        <f t="shared" si="426"/>
        <v>0</v>
      </c>
      <c r="X595" t="str">
        <f t="shared" si="427"/>
        <v>всего</v>
      </c>
      <c r="Y595" t="str">
        <f t="shared" si="428"/>
        <v/>
      </c>
      <c r="Z595" t="str">
        <f t="shared" si="429"/>
        <v/>
      </c>
      <c r="AA595">
        <f t="shared" si="430"/>
        <v>699.2</v>
      </c>
      <c r="AB595">
        <f t="shared" si="431"/>
        <v>709.5</v>
      </c>
      <c r="AC595">
        <f t="shared" ref="AC595:AD595" si="441">AB595</f>
        <v>709.5</v>
      </c>
      <c r="AD595">
        <f t="shared" si="441"/>
        <v>709.5</v>
      </c>
      <c r="AF595">
        <f t="shared" si="433"/>
        <v>709.5</v>
      </c>
    </row>
    <row r="596" spans="1:32" ht="16.5" customHeight="1" thickBot="1" x14ac:dyDescent="0.3">
      <c r="A596" s="168"/>
      <c r="B596" s="177"/>
      <c r="C596" s="33"/>
      <c r="E596" s="177"/>
      <c r="F596" s="32" t="s">
        <v>40</v>
      </c>
      <c r="G596" s="32" t="s">
        <v>40</v>
      </c>
      <c r="H596" s="32" t="s">
        <v>40</v>
      </c>
      <c r="I596" s="32" t="s">
        <v>40</v>
      </c>
      <c r="K596" s="44" t="s">
        <v>2</v>
      </c>
      <c r="M596" s="32"/>
      <c r="N596" s="32"/>
      <c r="O596" s="32"/>
      <c r="P596" s="49">
        <f t="shared" si="422"/>
        <v>2</v>
      </c>
      <c r="Q596" s="15" t="str">
        <f t="shared" si="423"/>
        <v/>
      </c>
      <c r="R596" s="15" t="str">
        <f ca="1">IF(Q596="","",OFFSET('Все источники_ППГ'!B699,S596,0))</f>
        <v/>
      </c>
      <c r="S596">
        <f t="shared" si="424"/>
        <v>33</v>
      </c>
      <c r="T596" t="str">
        <f t="shared" ca="1" si="425"/>
        <v/>
      </c>
      <c r="U596" s="15" t="str">
        <f>IF(Y596="","",VLOOKUP(Y596,Роспись!$E$8:$G$2000,3,FALSE))</f>
        <v/>
      </c>
      <c r="W596">
        <f t="shared" si="426"/>
        <v>2</v>
      </c>
      <c r="X596" t="str">
        <f t="shared" si="427"/>
        <v>федеральный бюджет</v>
      </c>
      <c r="Y596" t="str">
        <f t="shared" si="428"/>
        <v/>
      </c>
      <c r="Z596" t="str">
        <f t="shared" si="429"/>
        <v/>
      </c>
      <c r="AA596">
        <f t="shared" si="430"/>
        <v>0</v>
      </c>
      <c r="AB596">
        <f t="shared" si="431"/>
        <v>0</v>
      </c>
      <c r="AC596">
        <f t="shared" ref="AC596:AD596" si="442">AB596</f>
        <v>0</v>
      </c>
      <c r="AD596">
        <f t="shared" si="442"/>
        <v>0</v>
      </c>
      <c r="AF596">
        <f t="shared" si="433"/>
        <v>0</v>
      </c>
    </row>
    <row r="597" spans="1:32" ht="16.5" customHeight="1" thickBot="1" x14ac:dyDescent="0.3">
      <c r="A597" s="168"/>
      <c r="B597" s="177"/>
      <c r="C597" s="33"/>
      <c r="E597" s="177"/>
      <c r="F597" s="32">
        <v>850</v>
      </c>
      <c r="G597" s="32">
        <v>605</v>
      </c>
      <c r="H597" s="32" t="s">
        <v>158</v>
      </c>
      <c r="I597" s="32">
        <v>244</v>
      </c>
      <c r="K597" s="44" t="s">
        <v>307</v>
      </c>
      <c r="M597" s="32">
        <v>699.2</v>
      </c>
      <c r="N597" s="32">
        <v>709.5</v>
      </c>
      <c r="O597" s="32">
        <v>709.5</v>
      </c>
      <c r="P597" s="49">
        <f t="shared" si="422"/>
        <v>3</v>
      </c>
      <c r="Q597" s="15" t="str">
        <f t="shared" si="423"/>
        <v/>
      </c>
      <c r="R597" s="15" t="str">
        <f ca="1">IF(Q597="","",OFFSET('Все источники_ППГ'!B700,S597,0))</f>
        <v/>
      </c>
      <c r="S597">
        <f t="shared" si="424"/>
        <v>33</v>
      </c>
      <c r="T597" t="str">
        <f t="shared" ca="1" si="425"/>
        <v/>
      </c>
      <c r="U597" s="15" t="e">
        <f>IF(Y597="","",VLOOKUP(Y597,Роспись!$E$8:$G$2000,3,FALSE))</f>
        <v>#N/A</v>
      </c>
      <c r="W597">
        <f t="shared" si="426"/>
        <v>1</v>
      </c>
      <c r="X597" t="str">
        <f t="shared" si="427"/>
        <v>республиканский бюджет Чувашской Республики</v>
      </c>
      <c r="Y597" t="str">
        <f t="shared" si="428"/>
        <v>130217050</v>
      </c>
      <c r="Z597" t="str">
        <f t="shared" si="429"/>
        <v>А130217050</v>
      </c>
      <c r="AA597">
        <f t="shared" si="430"/>
        <v>699.2</v>
      </c>
      <c r="AB597">
        <f t="shared" si="431"/>
        <v>709.5</v>
      </c>
      <c r="AC597">
        <f t="shared" ref="AC597:AD597" si="443">AB597</f>
        <v>709.5</v>
      </c>
      <c r="AD597">
        <f t="shared" si="443"/>
        <v>709.5</v>
      </c>
      <c r="AF597">
        <f t="shared" si="433"/>
        <v>709.5</v>
      </c>
    </row>
    <row r="598" spans="1:32" ht="16.5" customHeight="1" thickBot="1" x14ac:dyDescent="0.3">
      <c r="A598" s="168"/>
      <c r="B598" s="177"/>
      <c r="C598" s="33"/>
      <c r="E598" s="177"/>
      <c r="F598" s="32" t="s">
        <v>40</v>
      </c>
      <c r="G598" s="32" t="s">
        <v>40</v>
      </c>
      <c r="H598" s="32" t="s">
        <v>40</v>
      </c>
      <c r="I598" s="32" t="s">
        <v>40</v>
      </c>
      <c r="K598" s="44" t="s">
        <v>3</v>
      </c>
      <c r="M598" s="32"/>
      <c r="N598" s="32"/>
      <c r="O598" s="32"/>
      <c r="P598" s="49">
        <f t="shared" si="422"/>
        <v>4</v>
      </c>
      <c r="Q598" s="15" t="str">
        <f t="shared" si="423"/>
        <v/>
      </c>
      <c r="R598" s="15" t="str">
        <f ca="1">IF(Q598="","",OFFSET('Все источники_ППГ'!B701,S598,0))</f>
        <v/>
      </c>
      <c r="S598">
        <f t="shared" si="424"/>
        <v>33</v>
      </c>
      <c r="T598" t="str">
        <f t="shared" ca="1" si="425"/>
        <v/>
      </c>
      <c r="U598" s="15" t="str">
        <f>IF(Y598="","",VLOOKUP(Y598,Роспись!$E$8:$G$2000,3,FALSE))</f>
        <v/>
      </c>
      <c r="W598" t="str">
        <f t="shared" si="426"/>
        <v/>
      </c>
      <c r="X598" t="str">
        <f t="shared" si="427"/>
        <v>местные бюджеты</v>
      </c>
      <c r="Y598" t="str">
        <f t="shared" si="428"/>
        <v/>
      </c>
      <c r="Z598" t="str">
        <f t="shared" si="429"/>
        <v/>
      </c>
      <c r="AA598">
        <f t="shared" si="430"/>
        <v>0</v>
      </c>
      <c r="AB598">
        <f t="shared" si="431"/>
        <v>0</v>
      </c>
      <c r="AC598">
        <f t="shared" ref="AC598:AD598" si="444">AB598</f>
        <v>0</v>
      </c>
      <c r="AD598">
        <f t="shared" si="444"/>
        <v>0</v>
      </c>
      <c r="AF598">
        <f t="shared" si="433"/>
        <v>0</v>
      </c>
    </row>
    <row r="599" spans="1:32" ht="16.5" customHeight="1" thickBot="1" x14ac:dyDescent="0.3">
      <c r="A599" s="169"/>
      <c r="B599" s="178"/>
      <c r="C599" s="33"/>
      <c r="E599" s="178"/>
      <c r="F599" s="32" t="s">
        <v>40</v>
      </c>
      <c r="G599" s="32" t="s">
        <v>40</v>
      </c>
      <c r="H599" s="32" t="s">
        <v>40</v>
      </c>
      <c r="I599" s="32" t="s">
        <v>40</v>
      </c>
      <c r="K599" s="44" t="s">
        <v>6</v>
      </c>
      <c r="M599" s="32"/>
      <c r="N599" s="32"/>
      <c r="O599" s="32"/>
      <c r="P599" s="49">
        <f t="shared" si="422"/>
        <v>5</v>
      </c>
      <c r="Q599" s="15" t="str">
        <f t="shared" si="423"/>
        <v/>
      </c>
      <c r="R599" s="15" t="str">
        <f ca="1">IF(Q599="","",OFFSET('Все источники_ППГ'!B702,S599,0))</f>
        <v/>
      </c>
      <c r="S599">
        <f t="shared" si="424"/>
        <v>33</v>
      </c>
      <c r="T599" t="str">
        <f t="shared" ca="1" si="425"/>
        <v/>
      </c>
      <c r="U599" s="15" t="str">
        <f>IF(Y599="","",VLOOKUP(Y599,Роспись!$E$8:$G$2000,3,FALSE))</f>
        <v/>
      </c>
      <c r="W599" t="str">
        <f t="shared" si="426"/>
        <v/>
      </c>
      <c r="X599" t="str">
        <f t="shared" si="427"/>
        <v>внебюджетные источники</v>
      </c>
      <c r="Y599" t="str">
        <f t="shared" si="428"/>
        <v/>
      </c>
      <c r="Z599" t="str">
        <f t="shared" si="429"/>
        <v/>
      </c>
      <c r="AA599">
        <f t="shared" si="430"/>
        <v>0</v>
      </c>
      <c r="AB599">
        <f t="shared" si="431"/>
        <v>0</v>
      </c>
      <c r="AC599">
        <f t="shared" ref="AC599:AD599" si="445">AB599</f>
        <v>0</v>
      </c>
      <c r="AD599">
        <f t="shared" si="445"/>
        <v>0</v>
      </c>
      <c r="AF599">
        <f t="shared" si="433"/>
        <v>0</v>
      </c>
    </row>
    <row r="600" spans="1:32" ht="16.5" customHeight="1" thickBot="1" x14ac:dyDescent="0.3">
      <c r="A600" s="167" t="s">
        <v>93</v>
      </c>
      <c r="B600" s="176" t="s">
        <v>109</v>
      </c>
      <c r="C600" s="33"/>
      <c r="E600" s="176" t="s">
        <v>315</v>
      </c>
      <c r="F600" s="32" t="s">
        <v>40</v>
      </c>
      <c r="G600" s="32" t="s">
        <v>40</v>
      </c>
      <c r="H600" s="32" t="s">
        <v>40</v>
      </c>
      <c r="I600" s="32" t="s">
        <v>40</v>
      </c>
      <c r="K600" s="43" t="s">
        <v>1</v>
      </c>
      <c r="M600" s="32">
        <v>30000</v>
      </c>
      <c r="N600" s="32"/>
      <c r="O600" s="32"/>
      <c r="P600" s="49">
        <f t="shared" si="422"/>
        <v>1</v>
      </c>
      <c r="Q600" s="15" t="str">
        <f t="shared" si="423"/>
        <v>Мониторинг качества питьевой воды</v>
      </c>
      <c r="R600" s="15" t="str">
        <f ca="1">IF(Q600="","",OFFSET('Все источники_ППГ'!B703,S600,0))</f>
        <v>Мониторинг качества питьевой воды</v>
      </c>
      <c r="S600">
        <f t="shared" si="424"/>
        <v>34</v>
      </c>
      <c r="T600" t="str">
        <f t="shared" ca="1" si="425"/>
        <v/>
      </c>
      <c r="U600" s="15" t="str">
        <f>IF(Y600="","",VLOOKUP(Y600,Роспись!$E$8:$G$2000,3,FALSE))</f>
        <v/>
      </c>
      <c r="W600">
        <f t="shared" si="426"/>
        <v>0</v>
      </c>
      <c r="X600" t="str">
        <f t="shared" si="427"/>
        <v>всего</v>
      </c>
      <c r="Y600" t="str">
        <f t="shared" si="428"/>
        <v/>
      </c>
      <c r="Z600" t="str">
        <f t="shared" si="429"/>
        <v/>
      </c>
      <c r="AA600">
        <f t="shared" si="430"/>
        <v>30000</v>
      </c>
      <c r="AB600">
        <f t="shared" si="431"/>
        <v>0</v>
      </c>
      <c r="AC600">
        <f t="shared" ref="AC600:AD600" si="446">AB600</f>
        <v>0</v>
      </c>
      <c r="AD600">
        <f t="shared" si="446"/>
        <v>0</v>
      </c>
      <c r="AF600">
        <f t="shared" si="433"/>
        <v>0</v>
      </c>
    </row>
    <row r="601" spans="1:32" ht="16.5" customHeight="1" thickBot="1" x14ac:dyDescent="0.3">
      <c r="A601" s="168"/>
      <c r="B601" s="177"/>
      <c r="C601" s="33"/>
      <c r="E601" s="177"/>
      <c r="F601" s="32" t="s">
        <v>40</v>
      </c>
      <c r="G601" s="32" t="s">
        <v>40</v>
      </c>
      <c r="H601" s="32" t="s">
        <v>40</v>
      </c>
      <c r="I601" s="32" t="s">
        <v>40</v>
      </c>
      <c r="K601" s="44" t="s">
        <v>2</v>
      </c>
      <c r="M601" s="32"/>
      <c r="N601" s="32"/>
      <c r="O601" s="32"/>
      <c r="P601" s="49">
        <f t="shared" si="422"/>
        <v>2</v>
      </c>
      <c r="Q601" s="15" t="str">
        <f t="shared" si="423"/>
        <v/>
      </c>
      <c r="R601" s="15" t="str">
        <f ca="1">IF(Q601="","",OFFSET('Все источники_ППГ'!B704,S601,0))</f>
        <v/>
      </c>
      <c r="S601">
        <f t="shared" si="424"/>
        <v>34</v>
      </c>
      <c r="T601" t="str">
        <f t="shared" ca="1" si="425"/>
        <v/>
      </c>
      <c r="U601" s="15" t="str">
        <f>IF(Y601="","",VLOOKUP(Y601,Роспись!$E$8:$G$2000,3,FALSE))</f>
        <v/>
      </c>
      <c r="W601">
        <f t="shared" si="426"/>
        <v>2</v>
      </c>
      <c r="X601" t="str">
        <f t="shared" si="427"/>
        <v>федеральный бюджет</v>
      </c>
      <c r="Y601" t="str">
        <f t="shared" si="428"/>
        <v/>
      </c>
      <c r="Z601" t="str">
        <f t="shared" si="429"/>
        <v/>
      </c>
      <c r="AA601">
        <f t="shared" si="430"/>
        <v>0</v>
      </c>
      <c r="AB601">
        <f t="shared" si="431"/>
        <v>0</v>
      </c>
      <c r="AC601">
        <f t="shared" ref="AC601:AD601" si="447">AB601</f>
        <v>0</v>
      </c>
      <c r="AD601">
        <f t="shared" si="447"/>
        <v>0</v>
      </c>
      <c r="AF601">
        <f t="shared" si="433"/>
        <v>0</v>
      </c>
    </row>
    <row r="602" spans="1:32" ht="16.5" customHeight="1" thickBot="1" x14ac:dyDescent="0.3">
      <c r="A602" s="168"/>
      <c r="B602" s="177"/>
      <c r="C602" s="33"/>
      <c r="E602" s="177"/>
      <c r="F602" s="32">
        <v>832</v>
      </c>
      <c r="G602" s="32" t="s">
        <v>40</v>
      </c>
      <c r="H602" s="32" t="s">
        <v>40</v>
      </c>
      <c r="I602" s="32" t="s">
        <v>40</v>
      </c>
      <c r="K602" s="44" t="s">
        <v>307</v>
      </c>
      <c r="M602" s="32"/>
      <c r="N602" s="32"/>
      <c r="O602" s="32"/>
      <c r="P602" s="49">
        <f t="shared" si="422"/>
        <v>3</v>
      </c>
      <c r="Q602" s="15" t="str">
        <f t="shared" si="423"/>
        <v/>
      </c>
      <c r="R602" s="15" t="str">
        <f ca="1">IF(Q602="","",OFFSET('Все источники_ППГ'!B705,S602,0))</f>
        <v/>
      </c>
      <c r="S602">
        <f t="shared" si="424"/>
        <v>34</v>
      </c>
      <c r="T602" t="str">
        <f t="shared" ca="1" si="425"/>
        <v/>
      </c>
      <c r="U602" s="15" t="str">
        <f>IF(Y602="","",VLOOKUP(Y602,Роспись!$E$8:$G$2000,3,FALSE))</f>
        <v/>
      </c>
      <c r="W602">
        <f t="shared" si="426"/>
        <v>1</v>
      </c>
      <c r="X602" t="str">
        <f t="shared" si="427"/>
        <v>республиканский бюджет Чувашской Республики</v>
      </c>
      <c r="Y602" t="str">
        <f t="shared" si="428"/>
        <v/>
      </c>
      <c r="Z602" t="str">
        <f t="shared" si="429"/>
        <v/>
      </c>
      <c r="AA602">
        <f t="shared" si="430"/>
        <v>0</v>
      </c>
      <c r="AB602">
        <f t="shared" si="431"/>
        <v>0</v>
      </c>
      <c r="AC602">
        <f t="shared" ref="AC602:AD602" si="448">AB602</f>
        <v>0</v>
      </c>
      <c r="AD602">
        <f t="shared" si="448"/>
        <v>0</v>
      </c>
      <c r="AF602">
        <f t="shared" si="433"/>
        <v>0</v>
      </c>
    </row>
    <row r="603" spans="1:32" ht="16.5" customHeight="1" thickBot="1" x14ac:dyDescent="0.3">
      <c r="A603" s="168"/>
      <c r="B603" s="177"/>
      <c r="C603" s="33"/>
      <c r="E603" s="177"/>
      <c r="F603" s="32" t="s">
        <v>40</v>
      </c>
      <c r="G603" s="32" t="s">
        <v>40</v>
      </c>
      <c r="H603" s="32" t="s">
        <v>40</v>
      </c>
      <c r="I603" s="32" t="s">
        <v>40</v>
      </c>
      <c r="K603" s="44" t="s">
        <v>3</v>
      </c>
      <c r="M603" s="32"/>
      <c r="N603" s="32"/>
      <c r="O603" s="32"/>
      <c r="P603" s="49">
        <f t="shared" si="422"/>
        <v>4</v>
      </c>
      <c r="Q603" s="15" t="str">
        <f t="shared" si="423"/>
        <v/>
      </c>
      <c r="R603" s="15" t="str">
        <f ca="1">IF(Q603="","",OFFSET('Все источники_ППГ'!B706,S603,0))</f>
        <v/>
      </c>
      <c r="S603">
        <f t="shared" si="424"/>
        <v>34</v>
      </c>
      <c r="T603" t="str">
        <f t="shared" ca="1" si="425"/>
        <v/>
      </c>
      <c r="U603" s="15" t="str">
        <f>IF(Y603="","",VLOOKUP(Y603,Роспись!$E$8:$G$2000,3,FALSE))</f>
        <v/>
      </c>
      <c r="W603" t="str">
        <f t="shared" si="426"/>
        <v/>
      </c>
      <c r="X603" t="str">
        <f t="shared" si="427"/>
        <v>местные бюджеты</v>
      </c>
      <c r="Y603" t="str">
        <f t="shared" si="428"/>
        <v/>
      </c>
      <c r="Z603" t="str">
        <f t="shared" si="429"/>
        <v/>
      </c>
      <c r="AA603">
        <f t="shared" si="430"/>
        <v>0</v>
      </c>
      <c r="AB603">
        <f t="shared" si="431"/>
        <v>0</v>
      </c>
      <c r="AC603">
        <f t="shared" ref="AC603:AD603" si="449">AB603</f>
        <v>0</v>
      </c>
      <c r="AD603">
        <f t="shared" si="449"/>
        <v>0</v>
      </c>
      <c r="AF603">
        <f t="shared" si="433"/>
        <v>0</v>
      </c>
    </row>
    <row r="604" spans="1:32" ht="16.5" customHeight="1" thickBot="1" x14ac:dyDescent="0.3">
      <c r="A604" s="169"/>
      <c r="B604" s="178"/>
      <c r="C604" s="33"/>
      <c r="E604" s="178"/>
      <c r="F604" s="32" t="s">
        <v>40</v>
      </c>
      <c r="G604" s="32" t="s">
        <v>40</v>
      </c>
      <c r="H604" s="32" t="s">
        <v>40</v>
      </c>
      <c r="I604" s="32" t="s">
        <v>40</v>
      </c>
      <c r="K604" s="44" t="s">
        <v>6</v>
      </c>
      <c r="M604" s="32">
        <v>30000</v>
      </c>
      <c r="N604" s="32"/>
      <c r="O604" s="32"/>
      <c r="P604" s="49">
        <f t="shared" si="422"/>
        <v>5</v>
      </c>
      <c r="Q604" s="15" t="str">
        <f t="shared" si="423"/>
        <v/>
      </c>
      <c r="R604" s="15" t="str">
        <f ca="1">IF(Q604="","",OFFSET('Все источники_ППГ'!B707,S604,0))</f>
        <v/>
      </c>
      <c r="S604">
        <f t="shared" si="424"/>
        <v>34</v>
      </c>
      <c r="T604" t="str">
        <f t="shared" ca="1" si="425"/>
        <v/>
      </c>
      <c r="U604" s="15" t="str">
        <f>IF(Y604="","",VLOOKUP(Y604,Роспись!$E$8:$G$2000,3,FALSE))</f>
        <v/>
      </c>
      <c r="W604" t="str">
        <f t="shared" si="426"/>
        <v/>
      </c>
      <c r="X604" t="str">
        <f t="shared" si="427"/>
        <v>внебюджетные источники</v>
      </c>
      <c r="Y604" t="str">
        <f t="shared" si="428"/>
        <v/>
      </c>
      <c r="Z604" t="str">
        <f t="shared" si="429"/>
        <v/>
      </c>
      <c r="AA604">
        <f t="shared" si="430"/>
        <v>30000</v>
      </c>
      <c r="AB604">
        <f t="shared" si="431"/>
        <v>0</v>
      </c>
      <c r="AC604">
        <f t="shared" ref="AC604:AD604" si="450">AB604</f>
        <v>0</v>
      </c>
      <c r="AD604">
        <f t="shared" si="450"/>
        <v>0</v>
      </c>
      <c r="AF604">
        <f t="shared" si="433"/>
        <v>0</v>
      </c>
    </row>
    <row r="605" spans="1:32" ht="91.5" customHeight="1" thickBot="1" x14ac:dyDescent="0.3">
      <c r="A605" s="167" t="s">
        <v>94</v>
      </c>
      <c r="B605" s="176" t="s">
        <v>735</v>
      </c>
      <c r="C605" s="33"/>
      <c r="E605" s="176" t="s">
        <v>718</v>
      </c>
      <c r="F605" s="32" t="s">
        <v>40</v>
      </c>
      <c r="G605" s="32" t="s">
        <v>40</v>
      </c>
      <c r="H605" s="32" t="s">
        <v>40</v>
      </c>
      <c r="I605" s="32" t="s">
        <v>40</v>
      </c>
      <c r="K605" s="43" t="s">
        <v>1</v>
      </c>
      <c r="M605" s="32"/>
      <c r="N605" s="32"/>
      <c r="O605" s="32"/>
      <c r="P605" s="49">
        <f t="shared" si="422"/>
        <v>1</v>
      </c>
      <c r="Q605" s="15" t="str">
        <f t="shared" si="423"/>
        <v>Модернизация очистной водопроводной станции «Заовражная»</v>
      </c>
      <c r="R605" s="15" t="str">
        <f ca="1">IF(Q605="","",OFFSET('Все источники_ППГ'!B708,S605,0))</f>
        <v>Модернизация очистной водопроводной станции "Заовражная"</v>
      </c>
      <c r="S605">
        <f t="shared" si="424"/>
        <v>35</v>
      </c>
      <c r="T605">
        <f t="shared" ca="1" si="425"/>
        <v>1</v>
      </c>
      <c r="U605" s="15" t="str">
        <f>IF(Y605="","",VLOOKUP(Y605,Роспись!$E$8:$G$2000,3,FALSE))</f>
        <v/>
      </c>
      <c r="W605">
        <f t="shared" si="426"/>
        <v>0</v>
      </c>
      <c r="X605" t="str">
        <f t="shared" si="427"/>
        <v>всего</v>
      </c>
      <c r="Y605" t="str">
        <f t="shared" si="428"/>
        <v/>
      </c>
      <c r="Z605" t="str">
        <f t="shared" si="429"/>
        <v/>
      </c>
      <c r="AA605">
        <f t="shared" si="430"/>
        <v>0</v>
      </c>
      <c r="AB605">
        <f t="shared" si="431"/>
        <v>0</v>
      </c>
      <c r="AC605">
        <f t="shared" ref="AC605:AD605" si="451">AB605</f>
        <v>0</v>
      </c>
      <c r="AD605">
        <f t="shared" si="451"/>
        <v>0</v>
      </c>
      <c r="AF605">
        <f t="shared" si="433"/>
        <v>0</v>
      </c>
    </row>
    <row r="606" spans="1:32" ht="16.5" customHeight="1" thickBot="1" x14ac:dyDescent="0.3">
      <c r="A606" s="168"/>
      <c r="B606" s="177"/>
      <c r="C606" s="33"/>
      <c r="E606" s="177"/>
      <c r="F606" s="32" t="s">
        <v>40</v>
      </c>
      <c r="G606" s="32" t="s">
        <v>40</v>
      </c>
      <c r="H606" s="32" t="s">
        <v>40</v>
      </c>
      <c r="I606" s="32" t="s">
        <v>40</v>
      </c>
      <c r="K606" s="44" t="s">
        <v>2</v>
      </c>
      <c r="M606" s="32"/>
      <c r="N606" s="32"/>
      <c r="O606" s="32"/>
      <c r="P606" s="49">
        <f t="shared" si="422"/>
        <v>2</v>
      </c>
      <c r="Q606" s="15" t="str">
        <f t="shared" si="423"/>
        <v/>
      </c>
      <c r="R606" s="15" t="str">
        <f ca="1">IF(Q606="","",OFFSET('Все источники_ППГ'!B709,S606,0))</f>
        <v/>
      </c>
      <c r="S606">
        <f t="shared" si="424"/>
        <v>35</v>
      </c>
      <c r="T606" t="str">
        <f t="shared" ca="1" si="425"/>
        <v/>
      </c>
      <c r="U606" s="15" t="str">
        <f>IF(Y606="","",VLOOKUP(Y606,Роспись!$E$8:$G$2000,3,FALSE))</f>
        <v/>
      </c>
      <c r="W606">
        <f t="shared" si="426"/>
        <v>2</v>
      </c>
      <c r="X606" t="str">
        <f t="shared" si="427"/>
        <v>федеральный бюджет</v>
      </c>
      <c r="Y606" t="str">
        <f t="shared" si="428"/>
        <v/>
      </c>
      <c r="Z606" t="str">
        <f t="shared" si="429"/>
        <v/>
      </c>
      <c r="AA606">
        <f t="shared" si="430"/>
        <v>0</v>
      </c>
      <c r="AB606">
        <f t="shared" si="431"/>
        <v>0</v>
      </c>
      <c r="AC606">
        <f t="shared" ref="AC606:AD606" si="452">AB606</f>
        <v>0</v>
      </c>
      <c r="AD606">
        <f t="shared" si="452"/>
        <v>0</v>
      </c>
      <c r="AF606">
        <f t="shared" si="433"/>
        <v>0</v>
      </c>
    </row>
    <row r="607" spans="1:32" ht="16.5" customHeight="1" thickBot="1" x14ac:dyDescent="0.3">
      <c r="A607" s="168"/>
      <c r="B607" s="177"/>
      <c r="C607" s="33"/>
      <c r="E607" s="177"/>
      <c r="F607" s="32">
        <v>832</v>
      </c>
      <c r="G607" s="32" t="s">
        <v>40</v>
      </c>
      <c r="H607" s="32" t="s">
        <v>40</v>
      </c>
      <c r="I607" s="32" t="s">
        <v>40</v>
      </c>
      <c r="K607" s="44" t="s">
        <v>307</v>
      </c>
      <c r="M607" s="32"/>
      <c r="N607" s="32"/>
      <c r="O607" s="32"/>
      <c r="P607" s="49">
        <f t="shared" si="422"/>
        <v>3</v>
      </c>
      <c r="Q607" s="15" t="str">
        <f t="shared" si="423"/>
        <v/>
      </c>
      <c r="R607" s="15" t="str">
        <f ca="1">IF(Q607="","",OFFSET('Все источники_ППГ'!B710,S607,0))</f>
        <v/>
      </c>
      <c r="S607">
        <f t="shared" si="424"/>
        <v>35</v>
      </c>
      <c r="T607" t="str">
        <f t="shared" ca="1" si="425"/>
        <v/>
      </c>
      <c r="U607" s="15" t="str">
        <f>IF(Y607="","",VLOOKUP(Y607,Роспись!$E$8:$G$2000,3,FALSE))</f>
        <v/>
      </c>
      <c r="W607">
        <f t="shared" si="426"/>
        <v>1</v>
      </c>
      <c r="X607" t="str">
        <f t="shared" si="427"/>
        <v>республиканский бюджет Чувашской Республики</v>
      </c>
      <c r="Y607" t="str">
        <f t="shared" si="428"/>
        <v/>
      </c>
      <c r="Z607" t="str">
        <f t="shared" si="429"/>
        <v/>
      </c>
      <c r="AA607">
        <f t="shared" si="430"/>
        <v>0</v>
      </c>
      <c r="AB607">
        <f t="shared" si="431"/>
        <v>0</v>
      </c>
      <c r="AC607">
        <f t="shared" ref="AC607:AD607" si="453">AB607</f>
        <v>0</v>
      </c>
      <c r="AD607">
        <f t="shared" si="453"/>
        <v>0</v>
      </c>
      <c r="AF607">
        <f t="shared" si="433"/>
        <v>0</v>
      </c>
    </row>
    <row r="608" spans="1:32" ht="16.5" customHeight="1" thickBot="1" x14ac:dyDescent="0.3">
      <c r="A608" s="168"/>
      <c r="B608" s="177"/>
      <c r="C608" s="33"/>
      <c r="E608" s="177"/>
      <c r="F608" s="32" t="s">
        <v>40</v>
      </c>
      <c r="G608" s="32" t="s">
        <v>40</v>
      </c>
      <c r="H608" s="32" t="s">
        <v>40</v>
      </c>
      <c r="I608" s="32" t="s">
        <v>40</v>
      </c>
      <c r="K608" s="44" t="s">
        <v>3</v>
      </c>
      <c r="M608" s="32"/>
      <c r="N608" s="32"/>
      <c r="O608" s="32"/>
      <c r="P608" s="49">
        <f t="shared" si="422"/>
        <v>4</v>
      </c>
      <c r="Q608" s="15" t="str">
        <f t="shared" si="423"/>
        <v/>
      </c>
      <c r="R608" s="15" t="str">
        <f ca="1">IF(Q608="","",OFFSET('Все источники_ППГ'!B711,S608,0))</f>
        <v/>
      </c>
      <c r="S608">
        <f t="shared" si="424"/>
        <v>35</v>
      </c>
      <c r="T608" t="str">
        <f t="shared" ca="1" si="425"/>
        <v/>
      </c>
      <c r="U608" s="15" t="str">
        <f>IF(Y608="","",VLOOKUP(Y608,Роспись!$E$8:$G$2000,3,FALSE))</f>
        <v/>
      </c>
      <c r="W608" t="str">
        <f t="shared" si="426"/>
        <v/>
      </c>
      <c r="X608" t="str">
        <f t="shared" si="427"/>
        <v>местные бюджеты</v>
      </c>
      <c r="Y608" t="str">
        <f t="shared" si="428"/>
        <v/>
      </c>
      <c r="Z608" t="str">
        <f t="shared" si="429"/>
        <v/>
      </c>
      <c r="AA608">
        <f t="shared" si="430"/>
        <v>0</v>
      </c>
      <c r="AB608">
        <f t="shared" si="431"/>
        <v>0</v>
      </c>
      <c r="AC608">
        <f t="shared" ref="AC608:AD608" si="454">AB608</f>
        <v>0</v>
      </c>
      <c r="AD608">
        <f t="shared" si="454"/>
        <v>0</v>
      </c>
      <c r="AF608">
        <f t="shared" si="433"/>
        <v>0</v>
      </c>
    </row>
    <row r="609" spans="1:32" ht="16.5" customHeight="1" thickBot="1" x14ac:dyDescent="0.3">
      <c r="A609" s="169"/>
      <c r="B609" s="178"/>
      <c r="C609" s="33"/>
      <c r="E609" s="178"/>
      <c r="F609" s="32" t="s">
        <v>40</v>
      </c>
      <c r="G609" s="32" t="s">
        <v>40</v>
      </c>
      <c r="H609" s="32" t="s">
        <v>40</v>
      </c>
      <c r="I609" s="32" t="s">
        <v>40</v>
      </c>
      <c r="K609" s="44" t="s">
        <v>6</v>
      </c>
      <c r="M609" s="32"/>
      <c r="N609" s="32"/>
      <c r="O609" s="32"/>
      <c r="P609" s="49">
        <f t="shared" si="422"/>
        <v>5</v>
      </c>
      <c r="Q609" s="15" t="str">
        <f t="shared" si="423"/>
        <v/>
      </c>
      <c r="R609" s="15" t="str">
        <f ca="1">IF(Q609="","",OFFSET('Все источники_ППГ'!B712,S609,0))</f>
        <v/>
      </c>
      <c r="S609">
        <f t="shared" si="424"/>
        <v>35</v>
      </c>
      <c r="T609" t="str">
        <f t="shared" ca="1" si="425"/>
        <v/>
      </c>
      <c r="U609" s="15" t="str">
        <f>IF(Y609="","",VLOOKUP(Y609,Роспись!$E$8:$G$2000,3,FALSE))</f>
        <v/>
      </c>
      <c r="W609" t="str">
        <f t="shared" si="426"/>
        <v/>
      </c>
      <c r="X609" t="str">
        <f t="shared" si="427"/>
        <v>внебюджетные источники</v>
      </c>
      <c r="Y609" t="str">
        <f t="shared" si="428"/>
        <v/>
      </c>
      <c r="Z609" t="str">
        <f t="shared" si="429"/>
        <v/>
      </c>
      <c r="AA609">
        <f t="shared" si="430"/>
        <v>0</v>
      </c>
      <c r="AB609">
        <f t="shared" si="431"/>
        <v>0</v>
      </c>
      <c r="AC609">
        <f t="shared" ref="AC609:AD609" si="455">AB609</f>
        <v>0</v>
      </c>
      <c r="AD609">
        <f t="shared" si="455"/>
        <v>0</v>
      </c>
      <c r="AF609">
        <f t="shared" si="433"/>
        <v>0</v>
      </c>
    </row>
    <row r="610" spans="1:32" ht="91.5" customHeight="1" thickBot="1" x14ac:dyDescent="0.3">
      <c r="A610" s="167" t="s">
        <v>95</v>
      </c>
      <c r="B610" s="176" t="s">
        <v>736</v>
      </c>
      <c r="C610" s="33"/>
      <c r="E610" s="176" t="s">
        <v>718</v>
      </c>
      <c r="F610" s="32" t="s">
        <v>40</v>
      </c>
      <c r="G610" s="32" t="s">
        <v>40</v>
      </c>
      <c r="H610" s="32" t="s">
        <v>40</v>
      </c>
      <c r="I610" s="32" t="s">
        <v>40</v>
      </c>
      <c r="K610" s="43" t="s">
        <v>1</v>
      </c>
      <c r="M610" s="32">
        <v>102270</v>
      </c>
      <c r="N610" s="32">
        <v>107380</v>
      </c>
      <c r="O610" s="32">
        <v>112750</v>
      </c>
      <c r="P610" s="49">
        <f t="shared" si="422"/>
        <v>1</v>
      </c>
      <c r="Q610" s="15" t="str">
        <f t="shared" si="423"/>
        <v>Развитие систем водоснабжения в г. Чебоксары Чувашской Республики</v>
      </c>
      <c r="R610" s="15" t="str">
        <f ca="1">IF(Q610="","",OFFSET('Все источники_ППГ'!B713,S610,0))</f>
        <v>Развитие систем водоснабжения в г. Чебоксары Чувашской Республики</v>
      </c>
      <c r="S610">
        <f t="shared" si="424"/>
        <v>36</v>
      </c>
      <c r="T610" t="str">
        <f t="shared" ca="1" si="425"/>
        <v/>
      </c>
      <c r="U610" s="15" t="str">
        <f>IF(Y610="","",VLOOKUP(Y610,Роспись!$E$8:$G$2000,3,FALSE))</f>
        <v/>
      </c>
      <c r="W610">
        <f t="shared" si="426"/>
        <v>0</v>
      </c>
      <c r="X610" t="str">
        <f t="shared" si="427"/>
        <v>всего</v>
      </c>
      <c r="Y610" t="str">
        <f t="shared" si="428"/>
        <v/>
      </c>
      <c r="Z610" t="str">
        <f t="shared" si="429"/>
        <v/>
      </c>
      <c r="AA610">
        <f t="shared" si="430"/>
        <v>102270</v>
      </c>
      <c r="AB610">
        <f t="shared" si="431"/>
        <v>107380</v>
      </c>
      <c r="AC610">
        <f t="shared" ref="AC610:AD610" si="456">AB610</f>
        <v>107380</v>
      </c>
      <c r="AD610">
        <f t="shared" si="456"/>
        <v>107380</v>
      </c>
      <c r="AF610">
        <f t="shared" si="433"/>
        <v>112750</v>
      </c>
    </row>
    <row r="611" spans="1:32" ht="16.5" customHeight="1" thickBot="1" x14ac:dyDescent="0.3">
      <c r="A611" s="168"/>
      <c r="B611" s="177"/>
      <c r="C611" s="33"/>
      <c r="E611" s="177"/>
      <c r="F611" s="32" t="s">
        <v>40</v>
      </c>
      <c r="G611" s="32" t="s">
        <v>40</v>
      </c>
      <c r="H611" s="32" t="s">
        <v>40</v>
      </c>
      <c r="I611" s="32" t="s">
        <v>40</v>
      </c>
      <c r="K611" s="44" t="s">
        <v>2</v>
      </c>
      <c r="M611" s="32"/>
      <c r="N611" s="32"/>
      <c r="O611" s="32"/>
      <c r="P611" s="49">
        <f t="shared" si="422"/>
        <v>2</v>
      </c>
      <c r="Q611" s="15" t="str">
        <f t="shared" si="423"/>
        <v/>
      </c>
      <c r="R611" s="15" t="str">
        <f ca="1">IF(Q611="","",OFFSET('Все источники_ППГ'!B714,S611,0))</f>
        <v/>
      </c>
      <c r="S611">
        <f t="shared" si="424"/>
        <v>36</v>
      </c>
      <c r="T611" t="str">
        <f t="shared" ca="1" si="425"/>
        <v/>
      </c>
      <c r="U611" s="15" t="str">
        <f>IF(Y611="","",VLOOKUP(Y611,Роспись!$E$8:$G$2000,3,FALSE))</f>
        <v/>
      </c>
      <c r="W611">
        <f t="shared" si="426"/>
        <v>2</v>
      </c>
      <c r="X611" t="str">
        <f t="shared" si="427"/>
        <v>федеральный бюджет</v>
      </c>
      <c r="Y611" t="str">
        <f t="shared" si="428"/>
        <v/>
      </c>
      <c r="Z611" t="str">
        <f t="shared" si="429"/>
        <v/>
      </c>
      <c r="AA611">
        <f t="shared" si="430"/>
        <v>0</v>
      </c>
      <c r="AB611">
        <f t="shared" si="431"/>
        <v>0</v>
      </c>
      <c r="AC611">
        <f t="shared" ref="AC611:AD611" si="457">AB611</f>
        <v>0</v>
      </c>
      <c r="AD611">
        <f t="shared" si="457"/>
        <v>0</v>
      </c>
      <c r="AF611">
        <f t="shared" si="433"/>
        <v>0</v>
      </c>
    </row>
    <row r="612" spans="1:32" ht="16.5" customHeight="1" thickBot="1" x14ac:dyDescent="0.3">
      <c r="A612" s="168"/>
      <c r="B612" s="177"/>
      <c r="C612" s="33"/>
      <c r="E612" s="177"/>
      <c r="F612" s="32">
        <v>832</v>
      </c>
      <c r="G612" s="32" t="s">
        <v>40</v>
      </c>
      <c r="H612" s="32" t="s">
        <v>40</v>
      </c>
      <c r="I612" s="32" t="s">
        <v>40</v>
      </c>
      <c r="K612" s="44" t="s">
        <v>307</v>
      </c>
      <c r="M612" s="32"/>
      <c r="N612" s="32"/>
      <c r="O612" s="32"/>
      <c r="P612" s="49">
        <f t="shared" si="422"/>
        <v>3</v>
      </c>
      <c r="Q612" s="15" t="str">
        <f t="shared" si="423"/>
        <v/>
      </c>
      <c r="R612" s="15" t="str">
        <f ca="1">IF(Q612="","",OFFSET('Все источники_ППГ'!B715,S612,0))</f>
        <v/>
      </c>
      <c r="S612">
        <f t="shared" si="424"/>
        <v>36</v>
      </c>
      <c r="T612" t="str">
        <f t="shared" ca="1" si="425"/>
        <v/>
      </c>
      <c r="U612" s="15" t="str">
        <f>IF(Y612="","",VLOOKUP(Y612,Роспись!$E$8:$G$2000,3,FALSE))</f>
        <v/>
      </c>
      <c r="W612">
        <f t="shared" si="426"/>
        <v>1</v>
      </c>
      <c r="X612" t="str">
        <f t="shared" si="427"/>
        <v>республиканский бюджет Чувашской Республики</v>
      </c>
      <c r="Y612" t="str">
        <f t="shared" si="428"/>
        <v/>
      </c>
      <c r="Z612" t="str">
        <f t="shared" si="429"/>
        <v/>
      </c>
      <c r="AA612">
        <f t="shared" si="430"/>
        <v>0</v>
      </c>
      <c r="AB612">
        <f t="shared" si="431"/>
        <v>0</v>
      </c>
      <c r="AC612">
        <f t="shared" ref="AC612:AD612" si="458">AB612</f>
        <v>0</v>
      </c>
      <c r="AD612">
        <f t="shared" si="458"/>
        <v>0</v>
      </c>
      <c r="AF612">
        <f t="shared" si="433"/>
        <v>0</v>
      </c>
    </row>
    <row r="613" spans="1:32" ht="16.5" customHeight="1" thickBot="1" x14ac:dyDescent="0.3">
      <c r="A613" s="168"/>
      <c r="B613" s="177"/>
      <c r="C613" s="33"/>
      <c r="E613" s="177"/>
      <c r="F613" s="32" t="s">
        <v>40</v>
      </c>
      <c r="G613" s="32" t="s">
        <v>40</v>
      </c>
      <c r="H613" s="32" t="s">
        <v>40</v>
      </c>
      <c r="I613" s="32" t="s">
        <v>40</v>
      </c>
      <c r="K613" s="44" t="s">
        <v>3</v>
      </c>
      <c r="M613" s="32"/>
      <c r="N613" s="32"/>
      <c r="O613" s="32"/>
      <c r="P613" s="49">
        <f t="shared" si="422"/>
        <v>4</v>
      </c>
      <c r="Q613" s="15" t="str">
        <f t="shared" si="423"/>
        <v/>
      </c>
      <c r="R613" s="15" t="str">
        <f ca="1">IF(Q613="","",OFFSET('Все источники_ППГ'!B716,S613,0))</f>
        <v/>
      </c>
      <c r="S613">
        <f t="shared" si="424"/>
        <v>36</v>
      </c>
      <c r="T613" t="str">
        <f t="shared" ca="1" si="425"/>
        <v/>
      </c>
      <c r="U613" s="15" t="str">
        <f>IF(Y613="","",VLOOKUP(Y613,Роспись!$E$8:$G$2000,3,FALSE))</f>
        <v/>
      </c>
      <c r="W613" t="str">
        <f t="shared" si="426"/>
        <v/>
      </c>
      <c r="X613" t="str">
        <f t="shared" si="427"/>
        <v>местные бюджеты</v>
      </c>
      <c r="Y613" t="str">
        <f t="shared" si="428"/>
        <v/>
      </c>
      <c r="Z613" t="str">
        <f t="shared" si="429"/>
        <v/>
      </c>
      <c r="AA613">
        <f t="shared" si="430"/>
        <v>0</v>
      </c>
      <c r="AB613">
        <f t="shared" si="431"/>
        <v>0</v>
      </c>
      <c r="AC613">
        <f t="shared" ref="AC613:AD613" si="459">AB613</f>
        <v>0</v>
      </c>
      <c r="AD613">
        <f t="shared" si="459"/>
        <v>0</v>
      </c>
      <c r="AF613">
        <f t="shared" si="433"/>
        <v>0</v>
      </c>
    </row>
    <row r="614" spans="1:32" ht="16.5" customHeight="1" thickBot="1" x14ac:dyDescent="0.3">
      <c r="A614" s="169"/>
      <c r="B614" s="178"/>
      <c r="C614" s="33"/>
      <c r="E614" s="178"/>
      <c r="F614" s="32" t="s">
        <v>40</v>
      </c>
      <c r="G614" s="32" t="s">
        <v>40</v>
      </c>
      <c r="H614" s="32" t="s">
        <v>40</v>
      </c>
      <c r="I614" s="32" t="s">
        <v>40</v>
      </c>
      <c r="K614" s="44" t="s">
        <v>6</v>
      </c>
      <c r="M614" s="32">
        <v>102270</v>
      </c>
      <c r="N614" s="32">
        <v>107380</v>
      </c>
      <c r="O614" s="32">
        <v>112750</v>
      </c>
      <c r="P614" s="49">
        <f t="shared" si="422"/>
        <v>5</v>
      </c>
      <c r="Q614" s="15" t="str">
        <f t="shared" si="423"/>
        <v/>
      </c>
      <c r="R614" s="15" t="str">
        <f ca="1">IF(Q614="","",OFFSET('Все источники_ППГ'!B717,S614,0))</f>
        <v/>
      </c>
      <c r="S614">
        <f t="shared" si="424"/>
        <v>36</v>
      </c>
      <c r="T614" t="str">
        <f t="shared" ca="1" si="425"/>
        <v/>
      </c>
      <c r="U614" s="15" t="str">
        <f>IF(Y614="","",VLOOKUP(Y614,Роспись!$E$8:$G$2000,3,FALSE))</f>
        <v/>
      </c>
      <c r="W614" t="str">
        <f t="shared" si="426"/>
        <v/>
      </c>
      <c r="X614" t="str">
        <f t="shared" si="427"/>
        <v>внебюджетные источники</v>
      </c>
      <c r="Y614" t="str">
        <f t="shared" si="428"/>
        <v/>
      </c>
      <c r="Z614" t="str">
        <f t="shared" si="429"/>
        <v/>
      </c>
      <c r="AA614">
        <f t="shared" si="430"/>
        <v>102270</v>
      </c>
      <c r="AB614">
        <f t="shared" si="431"/>
        <v>107380</v>
      </c>
      <c r="AF614">
        <f t="shared" si="433"/>
        <v>112750</v>
      </c>
    </row>
    <row r="615" spans="1:32" ht="91.5" customHeight="1" thickBot="1" x14ac:dyDescent="0.3">
      <c r="A615" s="167" t="s">
        <v>186</v>
      </c>
      <c r="B615" s="176" t="s">
        <v>737</v>
      </c>
      <c r="C615" s="33"/>
      <c r="E615" s="176" t="s">
        <v>718</v>
      </c>
      <c r="F615" s="32" t="s">
        <v>40</v>
      </c>
      <c r="G615" s="32" t="s">
        <v>40</v>
      </c>
      <c r="H615" s="32" t="s">
        <v>40</v>
      </c>
      <c r="I615" s="32" t="s">
        <v>40</v>
      </c>
      <c r="K615" s="43" t="s">
        <v>1</v>
      </c>
      <c r="M615" s="32">
        <v>22117.9</v>
      </c>
      <c r="N615" s="32">
        <v>22117.9</v>
      </c>
      <c r="O615" s="32">
        <v>32578.3</v>
      </c>
      <c r="P615" s="49">
        <f t="shared" si="422"/>
        <v>1</v>
      </c>
      <c r="Q615" s="15" t="str">
        <f t="shared" si="423"/>
        <v>Развитие систем водоснабжения в г. Новочебоксарск Чувашской Республики</v>
      </c>
      <c r="R615" s="15" t="str">
        <f ca="1">IF(Q615="","",OFFSET('Все источники_ППГ'!B718,S615,0))</f>
        <v xml:space="preserve">Развитие систем водоснабжения в г. Новочебоксарск Чувашской Республики
</v>
      </c>
      <c r="S615">
        <f t="shared" si="424"/>
        <v>37</v>
      </c>
      <c r="T615">
        <f t="shared" ca="1" si="425"/>
        <v>1</v>
      </c>
      <c r="U615" s="15" t="str">
        <f>IF(Y615="","",VLOOKUP(Y615,Роспись!$E$8:$G$2000,3,FALSE))</f>
        <v/>
      </c>
      <c r="W615">
        <f t="shared" si="426"/>
        <v>0</v>
      </c>
      <c r="X615" t="str">
        <f t="shared" si="427"/>
        <v>всего</v>
      </c>
      <c r="Y615" t="str">
        <f t="shared" si="428"/>
        <v/>
      </c>
      <c r="Z615" t="str">
        <f t="shared" si="429"/>
        <v/>
      </c>
      <c r="AA615">
        <f t="shared" si="430"/>
        <v>22117.9</v>
      </c>
      <c r="AB615">
        <f t="shared" si="431"/>
        <v>22117.9</v>
      </c>
      <c r="AC615">
        <f t="shared" ref="AC615:AD615" si="460">AB615</f>
        <v>22117.9</v>
      </c>
      <c r="AD615">
        <f t="shared" si="460"/>
        <v>22117.9</v>
      </c>
      <c r="AF615">
        <f t="shared" si="433"/>
        <v>32578.3</v>
      </c>
    </row>
    <row r="616" spans="1:32" ht="16.5" customHeight="1" thickBot="1" x14ac:dyDescent="0.3">
      <c r="A616" s="168"/>
      <c r="B616" s="177"/>
      <c r="C616" s="33"/>
      <c r="E616" s="177"/>
      <c r="F616" s="32" t="s">
        <v>40</v>
      </c>
      <c r="G616" s="32" t="s">
        <v>40</v>
      </c>
      <c r="H616" s="32" t="s">
        <v>40</v>
      </c>
      <c r="I616" s="32" t="s">
        <v>40</v>
      </c>
      <c r="K616" s="44" t="s">
        <v>2</v>
      </c>
      <c r="M616" s="32"/>
      <c r="N616" s="32"/>
      <c r="O616" s="32"/>
      <c r="P616" s="49">
        <f t="shared" si="422"/>
        <v>2</v>
      </c>
      <c r="Q616" s="15" t="str">
        <f t="shared" si="423"/>
        <v/>
      </c>
      <c r="R616" s="15" t="str">
        <f ca="1">IF(Q616="","",OFFSET('Все источники_ППГ'!B719,S616,0))</f>
        <v/>
      </c>
      <c r="S616">
        <f t="shared" si="424"/>
        <v>37</v>
      </c>
      <c r="T616" t="str">
        <f t="shared" ca="1" si="425"/>
        <v/>
      </c>
      <c r="U616" s="15" t="str">
        <f>IF(Y616="","",VLOOKUP(Y616,Роспись!$E$8:$G$2000,3,FALSE))</f>
        <v/>
      </c>
      <c r="W616">
        <f t="shared" si="426"/>
        <v>2</v>
      </c>
      <c r="X616" t="str">
        <f t="shared" si="427"/>
        <v>федеральный бюджет</v>
      </c>
      <c r="Y616" t="str">
        <f t="shared" si="428"/>
        <v/>
      </c>
      <c r="Z616" t="str">
        <f t="shared" si="429"/>
        <v/>
      </c>
      <c r="AA616">
        <f t="shared" si="430"/>
        <v>0</v>
      </c>
      <c r="AB616">
        <f t="shared" si="431"/>
        <v>0</v>
      </c>
      <c r="AC616">
        <f t="shared" ref="AC616:AD616" si="461">AB616</f>
        <v>0</v>
      </c>
      <c r="AD616">
        <f t="shared" si="461"/>
        <v>0</v>
      </c>
      <c r="AF616">
        <f t="shared" si="433"/>
        <v>0</v>
      </c>
    </row>
    <row r="617" spans="1:32" ht="16.5" customHeight="1" thickBot="1" x14ac:dyDescent="0.3">
      <c r="A617" s="168"/>
      <c r="B617" s="177"/>
      <c r="C617" s="33"/>
      <c r="E617" s="177"/>
      <c r="F617" s="32">
        <v>832</v>
      </c>
      <c r="G617" s="32" t="s">
        <v>40</v>
      </c>
      <c r="H617" s="32" t="s">
        <v>40</v>
      </c>
      <c r="I617" s="32" t="s">
        <v>40</v>
      </c>
      <c r="K617" s="44" t="s">
        <v>307</v>
      </c>
      <c r="M617" s="32"/>
      <c r="N617" s="32"/>
      <c r="O617" s="32"/>
      <c r="P617" s="49">
        <f t="shared" si="422"/>
        <v>3</v>
      </c>
      <c r="Q617" s="15" t="str">
        <f t="shared" si="423"/>
        <v/>
      </c>
      <c r="R617" s="15" t="str">
        <f ca="1">IF(Q617="","",OFFSET('Все источники_ППГ'!B720,S617,0))</f>
        <v/>
      </c>
      <c r="S617">
        <f t="shared" si="424"/>
        <v>37</v>
      </c>
      <c r="T617" t="str">
        <f t="shared" ca="1" si="425"/>
        <v/>
      </c>
      <c r="U617" s="15" t="str">
        <f>IF(Y617="","",VLOOKUP(Y617,Роспись!$E$8:$G$2000,3,FALSE))</f>
        <v/>
      </c>
      <c r="W617">
        <f t="shared" si="426"/>
        <v>1</v>
      </c>
      <c r="X617" t="str">
        <f t="shared" si="427"/>
        <v>республиканский бюджет Чувашской Республики</v>
      </c>
      <c r="Y617" t="str">
        <f t="shared" si="428"/>
        <v/>
      </c>
      <c r="Z617" t="str">
        <f t="shared" si="429"/>
        <v/>
      </c>
      <c r="AA617">
        <f t="shared" si="430"/>
        <v>0</v>
      </c>
      <c r="AB617">
        <f t="shared" si="431"/>
        <v>0</v>
      </c>
      <c r="AC617">
        <f t="shared" ref="AC617:AD617" si="462">AB617</f>
        <v>0</v>
      </c>
      <c r="AD617">
        <f t="shared" si="462"/>
        <v>0</v>
      </c>
      <c r="AF617">
        <f t="shared" si="433"/>
        <v>0</v>
      </c>
    </row>
    <row r="618" spans="1:32" ht="16.5" customHeight="1" thickBot="1" x14ac:dyDescent="0.3">
      <c r="A618" s="168"/>
      <c r="B618" s="177"/>
      <c r="C618" s="33"/>
      <c r="E618" s="177"/>
      <c r="F618" s="32" t="s">
        <v>40</v>
      </c>
      <c r="G618" s="32" t="s">
        <v>40</v>
      </c>
      <c r="H618" s="32" t="s">
        <v>40</v>
      </c>
      <c r="I618" s="32" t="s">
        <v>40</v>
      </c>
      <c r="K618" s="44" t="s">
        <v>3</v>
      </c>
      <c r="M618" s="32"/>
      <c r="N618" s="32"/>
      <c r="O618" s="32"/>
      <c r="P618" s="49">
        <f t="shared" si="422"/>
        <v>4</v>
      </c>
      <c r="Q618" s="15" t="str">
        <f t="shared" si="423"/>
        <v/>
      </c>
      <c r="R618" s="15" t="str">
        <f ca="1">IF(Q618="","",OFFSET('Все источники_ППГ'!B721,S618,0))</f>
        <v/>
      </c>
      <c r="S618">
        <f t="shared" si="424"/>
        <v>37</v>
      </c>
      <c r="T618" t="str">
        <f t="shared" ca="1" si="425"/>
        <v/>
      </c>
      <c r="U618" s="15" t="str">
        <f>IF(Y618="","",VLOOKUP(Y618,Роспись!$E$8:$G$2000,3,FALSE))</f>
        <v/>
      </c>
      <c r="W618" t="str">
        <f t="shared" si="426"/>
        <v/>
      </c>
      <c r="X618" t="str">
        <f t="shared" si="427"/>
        <v>местные бюджеты</v>
      </c>
      <c r="Y618" t="str">
        <f t="shared" si="428"/>
        <v/>
      </c>
      <c r="Z618" t="str">
        <f t="shared" si="429"/>
        <v/>
      </c>
      <c r="AA618">
        <f t="shared" si="430"/>
        <v>0</v>
      </c>
      <c r="AB618">
        <f t="shared" si="431"/>
        <v>0</v>
      </c>
      <c r="AC618">
        <f t="shared" ref="AC618:AD618" si="463">AB618</f>
        <v>0</v>
      </c>
      <c r="AD618">
        <f t="shared" si="463"/>
        <v>0</v>
      </c>
      <c r="AF618">
        <f t="shared" si="433"/>
        <v>0</v>
      </c>
    </row>
    <row r="619" spans="1:32" ht="16.5" customHeight="1" thickBot="1" x14ac:dyDescent="0.3">
      <c r="A619" s="169"/>
      <c r="B619" s="178"/>
      <c r="C619" s="33"/>
      <c r="E619" s="178"/>
      <c r="F619" s="32" t="s">
        <v>40</v>
      </c>
      <c r="G619" s="32" t="s">
        <v>40</v>
      </c>
      <c r="H619" s="32" t="s">
        <v>40</v>
      </c>
      <c r="I619" s="32" t="s">
        <v>40</v>
      </c>
      <c r="K619" s="44" t="s">
        <v>6</v>
      </c>
      <c r="M619" s="32">
        <v>22117.9</v>
      </c>
      <c r="N619" s="32">
        <v>22117.9</v>
      </c>
      <c r="O619" s="32">
        <v>32578.3</v>
      </c>
      <c r="P619" s="49">
        <f t="shared" si="422"/>
        <v>5</v>
      </c>
      <c r="Q619" s="15" t="str">
        <f t="shared" si="423"/>
        <v/>
      </c>
      <c r="R619" s="15" t="str">
        <f ca="1">IF(Q619="","",OFFSET('Все источники_ППГ'!B722,S619,0))</f>
        <v/>
      </c>
      <c r="S619">
        <f t="shared" si="424"/>
        <v>37</v>
      </c>
      <c r="T619" t="str">
        <f t="shared" ca="1" si="425"/>
        <v/>
      </c>
      <c r="U619" s="15" t="str">
        <f>IF(Y619="","",VLOOKUP(Y619,Роспись!$E$8:$G$2000,3,FALSE))</f>
        <v/>
      </c>
      <c r="W619" t="str">
        <f t="shared" si="426"/>
        <v/>
      </c>
      <c r="X619" t="str">
        <f t="shared" si="427"/>
        <v>внебюджетные источники</v>
      </c>
      <c r="Y619" t="str">
        <f t="shared" si="428"/>
        <v/>
      </c>
      <c r="Z619" t="str">
        <f t="shared" si="429"/>
        <v/>
      </c>
      <c r="AA619">
        <f t="shared" si="430"/>
        <v>22117.9</v>
      </c>
      <c r="AB619">
        <f t="shared" si="431"/>
        <v>22117.9</v>
      </c>
      <c r="AF619">
        <f t="shared" si="433"/>
        <v>32578.3</v>
      </c>
    </row>
    <row r="620" spans="1:32" ht="91.5" customHeight="1" thickBot="1" x14ac:dyDescent="0.3">
      <c r="A620" s="167" t="s">
        <v>190</v>
      </c>
      <c r="B620" s="176" t="s">
        <v>738</v>
      </c>
      <c r="C620" s="33"/>
      <c r="E620" s="176" t="s">
        <v>718</v>
      </c>
      <c r="F620" s="32" t="s">
        <v>40</v>
      </c>
      <c r="G620" s="32" t="s">
        <v>40</v>
      </c>
      <c r="H620" s="32" t="s">
        <v>40</v>
      </c>
      <c r="I620" s="32" t="s">
        <v>40</v>
      </c>
      <c r="K620" s="43" t="s">
        <v>1</v>
      </c>
      <c r="M620" s="32">
        <v>4965</v>
      </c>
      <c r="N620" s="32">
        <v>5220</v>
      </c>
      <c r="O620" s="32">
        <v>5474</v>
      </c>
      <c r="P620" s="49">
        <f t="shared" si="422"/>
        <v>1</v>
      </c>
      <c r="Q620" s="15" t="str">
        <f t="shared" si="423"/>
        <v>Развитие систем водоснабжения в г. Канаш Чувашской Республики</v>
      </c>
      <c r="R620" s="15" t="str">
        <f ca="1">IF(Q620="","",OFFSET('Все источники_ППГ'!B723,S620,0))</f>
        <v xml:space="preserve">Развитие систем водоснабжения в г. Канаш Чувашской Республики
</v>
      </c>
      <c r="S620">
        <f t="shared" si="424"/>
        <v>38</v>
      </c>
      <c r="T620">
        <f t="shared" ca="1" si="425"/>
        <v>1</v>
      </c>
      <c r="U620" s="15" t="str">
        <f>IF(Y620="","",VLOOKUP(Y620,Роспись!$E$8:$G$2000,3,FALSE))</f>
        <v/>
      </c>
      <c r="W620">
        <f t="shared" si="426"/>
        <v>0</v>
      </c>
      <c r="X620" t="str">
        <f t="shared" si="427"/>
        <v>всего</v>
      </c>
      <c r="Y620" t="str">
        <f t="shared" si="428"/>
        <v/>
      </c>
      <c r="Z620" t="str">
        <f t="shared" si="429"/>
        <v/>
      </c>
      <c r="AA620">
        <f t="shared" si="430"/>
        <v>4965</v>
      </c>
      <c r="AB620">
        <f t="shared" si="431"/>
        <v>5220</v>
      </c>
      <c r="AC620">
        <f t="shared" ref="AC620:AD620" si="464">AB620</f>
        <v>5220</v>
      </c>
      <c r="AD620">
        <f t="shared" si="464"/>
        <v>5220</v>
      </c>
      <c r="AF620">
        <f t="shared" si="433"/>
        <v>5474</v>
      </c>
    </row>
    <row r="621" spans="1:32" ht="16.5" customHeight="1" thickBot="1" x14ac:dyDescent="0.3">
      <c r="A621" s="168"/>
      <c r="B621" s="177"/>
      <c r="C621" s="33"/>
      <c r="E621" s="177"/>
      <c r="F621" s="32" t="s">
        <v>40</v>
      </c>
      <c r="G621" s="32" t="s">
        <v>40</v>
      </c>
      <c r="H621" s="32" t="s">
        <v>40</v>
      </c>
      <c r="I621" s="32" t="s">
        <v>40</v>
      </c>
      <c r="K621" s="44" t="s">
        <v>2</v>
      </c>
      <c r="M621" s="32"/>
      <c r="N621" s="32"/>
      <c r="O621" s="32"/>
      <c r="P621" s="49">
        <f t="shared" si="422"/>
        <v>2</v>
      </c>
      <c r="Q621" s="15" t="str">
        <f t="shared" si="423"/>
        <v/>
      </c>
      <c r="R621" s="15" t="str">
        <f ca="1">IF(Q621="","",OFFSET('Все источники_ППГ'!B724,S621,0))</f>
        <v/>
      </c>
      <c r="S621">
        <f t="shared" si="424"/>
        <v>38</v>
      </c>
      <c r="T621" t="str">
        <f t="shared" ca="1" si="425"/>
        <v/>
      </c>
      <c r="U621" s="15" t="str">
        <f>IF(Y621="","",VLOOKUP(Y621,Роспись!$E$8:$G$2000,3,FALSE))</f>
        <v/>
      </c>
      <c r="W621">
        <f t="shared" si="426"/>
        <v>2</v>
      </c>
      <c r="X621" t="str">
        <f t="shared" si="427"/>
        <v>федеральный бюджет</v>
      </c>
      <c r="Y621" t="str">
        <f t="shared" si="428"/>
        <v/>
      </c>
      <c r="Z621" t="str">
        <f t="shared" si="429"/>
        <v/>
      </c>
      <c r="AA621">
        <f t="shared" si="430"/>
        <v>0</v>
      </c>
      <c r="AB621">
        <f t="shared" si="431"/>
        <v>0</v>
      </c>
      <c r="AC621">
        <f t="shared" ref="AC621:AD621" si="465">AB621</f>
        <v>0</v>
      </c>
      <c r="AD621">
        <f t="shared" si="465"/>
        <v>0</v>
      </c>
      <c r="AF621">
        <f t="shared" si="433"/>
        <v>0</v>
      </c>
    </row>
    <row r="622" spans="1:32" ht="16.5" customHeight="1" thickBot="1" x14ac:dyDescent="0.3">
      <c r="A622" s="168"/>
      <c r="B622" s="177"/>
      <c r="C622" s="33"/>
      <c r="E622" s="177"/>
      <c r="F622" s="32">
        <v>832</v>
      </c>
      <c r="G622" s="32" t="s">
        <v>40</v>
      </c>
      <c r="H622" s="32" t="s">
        <v>40</v>
      </c>
      <c r="I622" s="32" t="s">
        <v>40</v>
      </c>
      <c r="K622" s="44" t="s">
        <v>307</v>
      </c>
      <c r="M622" s="32"/>
      <c r="N622" s="32"/>
      <c r="O622" s="32"/>
      <c r="P622" s="49">
        <f t="shared" si="422"/>
        <v>3</v>
      </c>
      <c r="Q622" s="15" t="str">
        <f t="shared" si="423"/>
        <v/>
      </c>
      <c r="R622" s="15" t="str">
        <f ca="1">IF(Q622="","",OFFSET('Все источники_ППГ'!B725,S622,0))</f>
        <v/>
      </c>
      <c r="S622">
        <f t="shared" si="424"/>
        <v>38</v>
      </c>
      <c r="T622" t="str">
        <f t="shared" ca="1" si="425"/>
        <v/>
      </c>
      <c r="U622" s="15" t="str">
        <f>IF(Y622="","",VLOOKUP(Y622,Роспись!$E$8:$G$2000,3,FALSE))</f>
        <v/>
      </c>
      <c r="W622">
        <f t="shared" si="426"/>
        <v>1</v>
      </c>
      <c r="X622" t="str">
        <f t="shared" si="427"/>
        <v>республиканский бюджет Чувашской Республики</v>
      </c>
      <c r="Y622" t="str">
        <f t="shared" si="428"/>
        <v/>
      </c>
      <c r="Z622" t="str">
        <f t="shared" si="429"/>
        <v/>
      </c>
      <c r="AA622">
        <f t="shared" si="430"/>
        <v>0</v>
      </c>
      <c r="AB622">
        <f t="shared" si="431"/>
        <v>0</v>
      </c>
      <c r="AC622">
        <f t="shared" ref="AC622:AD622" si="466">AB622</f>
        <v>0</v>
      </c>
      <c r="AD622">
        <f t="shared" si="466"/>
        <v>0</v>
      </c>
      <c r="AF622">
        <f t="shared" si="433"/>
        <v>0</v>
      </c>
    </row>
    <row r="623" spans="1:32" ht="16.5" customHeight="1" thickBot="1" x14ac:dyDescent="0.3">
      <c r="A623" s="168"/>
      <c r="B623" s="177"/>
      <c r="C623" s="33"/>
      <c r="E623" s="177"/>
      <c r="F623" s="32" t="s">
        <v>40</v>
      </c>
      <c r="G623" s="32" t="s">
        <v>40</v>
      </c>
      <c r="H623" s="32" t="s">
        <v>40</v>
      </c>
      <c r="I623" s="32" t="s">
        <v>40</v>
      </c>
      <c r="K623" s="44" t="s">
        <v>3</v>
      </c>
      <c r="M623" s="32"/>
      <c r="N623" s="32"/>
      <c r="O623" s="32"/>
      <c r="P623" s="49">
        <f t="shared" si="422"/>
        <v>4</v>
      </c>
      <c r="Q623" s="15" t="str">
        <f t="shared" si="423"/>
        <v/>
      </c>
      <c r="R623" s="15" t="str">
        <f ca="1">IF(Q623="","",OFFSET('Все источники_ППГ'!B726,S623,0))</f>
        <v/>
      </c>
      <c r="S623">
        <f t="shared" si="424"/>
        <v>38</v>
      </c>
      <c r="T623" t="str">
        <f t="shared" ca="1" si="425"/>
        <v/>
      </c>
      <c r="U623" s="15" t="str">
        <f>IF(Y623="","",VLOOKUP(Y623,Роспись!$E$8:$G$2000,3,FALSE))</f>
        <v/>
      </c>
      <c r="W623" t="str">
        <f t="shared" si="426"/>
        <v/>
      </c>
      <c r="X623" t="str">
        <f t="shared" si="427"/>
        <v>местные бюджеты</v>
      </c>
      <c r="Y623" t="str">
        <f t="shared" si="428"/>
        <v/>
      </c>
      <c r="Z623" t="str">
        <f t="shared" si="429"/>
        <v/>
      </c>
      <c r="AA623">
        <f t="shared" si="430"/>
        <v>0</v>
      </c>
      <c r="AB623">
        <f t="shared" si="431"/>
        <v>0</v>
      </c>
      <c r="AC623">
        <f t="shared" ref="AC623:AD623" si="467">AB623</f>
        <v>0</v>
      </c>
      <c r="AD623">
        <f t="shared" si="467"/>
        <v>0</v>
      </c>
      <c r="AF623">
        <f t="shared" si="433"/>
        <v>0</v>
      </c>
    </row>
    <row r="624" spans="1:32" ht="16.5" customHeight="1" thickBot="1" x14ac:dyDescent="0.3">
      <c r="A624" s="169"/>
      <c r="B624" s="178"/>
      <c r="C624" s="33"/>
      <c r="E624" s="178"/>
      <c r="F624" s="32" t="s">
        <v>40</v>
      </c>
      <c r="G624" s="32" t="s">
        <v>40</v>
      </c>
      <c r="H624" s="32" t="s">
        <v>40</v>
      </c>
      <c r="I624" s="32" t="s">
        <v>40</v>
      </c>
      <c r="K624" s="44" t="s">
        <v>6</v>
      </c>
      <c r="M624" s="32">
        <v>4965</v>
      </c>
      <c r="N624" s="32">
        <v>5220</v>
      </c>
      <c r="O624" s="32">
        <v>5474</v>
      </c>
      <c r="P624" s="49">
        <f t="shared" si="422"/>
        <v>5</v>
      </c>
      <c r="Q624" s="15" t="str">
        <f t="shared" si="423"/>
        <v/>
      </c>
      <c r="R624" s="15" t="str">
        <f ca="1">IF(Q624="","",OFFSET('Все источники_ППГ'!B727,S624,0))</f>
        <v/>
      </c>
      <c r="S624">
        <f t="shared" si="424"/>
        <v>38</v>
      </c>
      <c r="T624" t="str">
        <f t="shared" ca="1" si="425"/>
        <v/>
      </c>
      <c r="U624" s="15" t="str">
        <f>IF(Y624="","",VLOOKUP(Y624,Роспись!$E$8:$G$2000,3,FALSE))</f>
        <v/>
      </c>
      <c r="W624" t="str">
        <f t="shared" si="426"/>
        <v/>
      </c>
      <c r="X624" t="str">
        <f t="shared" si="427"/>
        <v>внебюджетные источники</v>
      </c>
      <c r="Y624" t="str">
        <f t="shared" si="428"/>
        <v/>
      </c>
      <c r="Z624" t="str">
        <f t="shared" si="429"/>
        <v/>
      </c>
      <c r="AA624">
        <f t="shared" si="430"/>
        <v>4965</v>
      </c>
      <c r="AB624">
        <f t="shared" si="431"/>
        <v>5220</v>
      </c>
      <c r="AF624">
        <f t="shared" si="433"/>
        <v>5474</v>
      </c>
    </row>
    <row r="625" spans="1:32" ht="91.5" customHeight="1" thickBot="1" x14ac:dyDescent="0.3">
      <c r="A625" s="167" t="s">
        <v>192</v>
      </c>
      <c r="B625" s="176" t="s">
        <v>911</v>
      </c>
      <c r="C625" s="33"/>
      <c r="E625" s="176" t="s">
        <v>718</v>
      </c>
      <c r="F625" s="32" t="s">
        <v>40</v>
      </c>
      <c r="G625" s="32" t="s">
        <v>40</v>
      </c>
      <c r="H625" s="32" t="s">
        <v>40</v>
      </c>
      <c r="I625" s="32" t="s">
        <v>40</v>
      </c>
      <c r="K625" s="43" t="s">
        <v>1</v>
      </c>
      <c r="M625" s="32"/>
      <c r="N625" s="32">
        <v>15765.9</v>
      </c>
      <c r="O625" s="32"/>
      <c r="P625" s="49">
        <f t="shared" si="422"/>
        <v>1</v>
      </c>
      <c r="Q625" s="15" t="str">
        <f t="shared" si="423"/>
        <v>Строительство водопроводных сетей от колодца КП-2 группового водовода и до д. Сосновка Ибресинского района Чувашской Республики</v>
      </c>
      <c r="R625" s="15" t="str">
        <f ca="1">IF(Q625="","",OFFSET('Все источники_ППГ'!B728,S625,0))</f>
        <v xml:space="preserve">Водопроводная сеть от колодца КП-2 группового водовода и до д. Сосновка Ибресинского района Чувашской Республики
</v>
      </c>
      <c r="S625">
        <f t="shared" si="424"/>
        <v>39</v>
      </c>
      <c r="T625">
        <f t="shared" ca="1" si="425"/>
        <v>1</v>
      </c>
      <c r="U625" s="15" t="str">
        <f>IF(Y625="","",VLOOKUP(Y625,Роспись!$E$8:$G$2000,3,FALSE))</f>
        <v/>
      </c>
      <c r="W625">
        <f t="shared" si="426"/>
        <v>0</v>
      </c>
      <c r="X625" t="str">
        <f t="shared" si="427"/>
        <v>всего</v>
      </c>
      <c r="Y625" t="str">
        <f t="shared" si="428"/>
        <v/>
      </c>
      <c r="Z625" t="str">
        <f t="shared" si="429"/>
        <v/>
      </c>
      <c r="AA625">
        <f t="shared" si="430"/>
        <v>0</v>
      </c>
      <c r="AB625">
        <f t="shared" si="431"/>
        <v>15765.9</v>
      </c>
      <c r="AC625">
        <f t="shared" ref="AC625:AD625" si="468">AB625</f>
        <v>15765.9</v>
      </c>
      <c r="AD625">
        <f t="shared" si="468"/>
        <v>15765.9</v>
      </c>
      <c r="AE625">
        <f>AD625</f>
        <v>15765.9</v>
      </c>
      <c r="AF625">
        <f t="shared" si="433"/>
        <v>0</v>
      </c>
    </row>
    <row r="626" spans="1:32" ht="16.5" customHeight="1" thickBot="1" x14ac:dyDescent="0.3">
      <c r="A626" s="168"/>
      <c r="B626" s="177"/>
      <c r="C626" s="33"/>
      <c r="E626" s="177"/>
      <c r="F626" s="32" t="s">
        <v>40</v>
      </c>
      <c r="G626" s="32" t="s">
        <v>40</v>
      </c>
      <c r="H626" s="32" t="s">
        <v>40</v>
      </c>
      <c r="I626" s="32" t="s">
        <v>40</v>
      </c>
      <c r="K626" s="44" t="s">
        <v>2</v>
      </c>
      <c r="M626" s="32"/>
      <c r="N626" s="32"/>
      <c r="O626" s="32"/>
      <c r="P626" s="49">
        <f t="shared" si="422"/>
        <v>2</v>
      </c>
      <c r="Q626" s="15" t="str">
        <f t="shared" si="423"/>
        <v/>
      </c>
      <c r="R626" s="15" t="str">
        <f ca="1">IF(Q626="","",OFFSET('Все источники_ППГ'!B729,S626,0))</f>
        <v/>
      </c>
      <c r="S626">
        <f t="shared" si="424"/>
        <v>39</v>
      </c>
      <c r="T626" t="str">
        <f t="shared" ca="1" si="425"/>
        <v/>
      </c>
      <c r="U626" s="15" t="str">
        <f>IF(Y626="","",VLOOKUP(Y626,Роспись!$E$8:$G$2000,3,FALSE))</f>
        <v/>
      </c>
      <c r="W626">
        <f t="shared" si="426"/>
        <v>2</v>
      </c>
      <c r="X626" t="str">
        <f t="shared" si="427"/>
        <v>федеральный бюджет</v>
      </c>
      <c r="Y626" t="str">
        <f t="shared" si="428"/>
        <v/>
      </c>
      <c r="Z626" t="str">
        <f t="shared" si="429"/>
        <v/>
      </c>
      <c r="AA626">
        <f t="shared" si="430"/>
        <v>0</v>
      </c>
      <c r="AB626">
        <f t="shared" si="431"/>
        <v>0</v>
      </c>
      <c r="AC626">
        <f t="shared" ref="AC626:AD626" si="469">AB626</f>
        <v>0</v>
      </c>
      <c r="AD626">
        <f t="shared" si="469"/>
        <v>0</v>
      </c>
      <c r="AF626">
        <f t="shared" si="433"/>
        <v>0</v>
      </c>
    </row>
    <row r="627" spans="1:32" ht="16.5" customHeight="1" thickBot="1" x14ac:dyDescent="0.3">
      <c r="A627" s="168"/>
      <c r="B627" s="177"/>
      <c r="C627" s="33"/>
      <c r="E627" s="177"/>
      <c r="F627" s="32">
        <v>832</v>
      </c>
      <c r="G627" s="32">
        <v>502</v>
      </c>
      <c r="H627" s="32" t="s">
        <v>915</v>
      </c>
      <c r="I627" s="32">
        <v>522</v>
      </c>
      <c r="K627" s="44" t="s">
        <v>307</v>
      </c>
      <c r="M627" s="32"/>
      <c r="N627" s="32">
        <v>14763.7</v>
      </c>
      <c r="O627" s="32"/>
      <c r="P627" s="49">
        <f t="shared" si="422"/>
        <v>3</v>
      </c>
      <c r="Q627" s="15" t="str">
        <f t="shared" si="423"/>
        <v/>
      </c>
      <c r="R627" s="15" t="str">
        <f ca="1">IF(Q627="","",OFFSET('Все источники_ППГ'!B730,S627,0))</f>
        <v/>
      </c>
      <c r="S627">
        <f t="shared" si="424"/>
        <v>39</v>
      </c>
      <c r="T627" t="str">
        <f t="shared" ca="1" si="425"/>
        <v/>
      </c>
      <c r="U627" s="15" t="e">
        <f>IF(Y627="","",VLOOKUP(Y627,Роспись!$E$8:$G$2000,3,FALSE))</f>
        <v>#N/A</v>
      </c>
      <c r="W627">
        <f t="shared" si="426"/>
        <v>1</v>
      </c>
      <c r="X627" t="str">
        <f t="shared" si="427"/>
        <v>республиканский бюджет Чувашской Республики</v>
      </c>
      <c r="Y627" t="str">
        <f t="shared" si="428"/>
        <v>130211113</v>
      </c>
      <c r="Z627" t="str">
        <f t="shared" si="429"/>
        <v>A130211113</v>
      </c>
      <c r="AA627">
        <f t="shared" si="430"/>
        <v>0</v>
      </c>
      <c r="AB627">
        <f t="shared" si="431"/>
        <v>14763.7</v>
      </c>
      <c r="AC627">
        <f t="shared" ref="AC627:AD627" si="470">AB627</f>
        <v>14763.7</v>
      </c>
      <c r="AD627">
        <f t="shared" si="470"/>
        <v>14763.7</v>
      </c>
      <c r="AE627">
        <f>AD627</f>
        <v>14763.7</v>
      </c>
      <c r="AF627">
        <f t="shared" si="433"/>
        <v>0</v>
      </c>
    </row>
    <row r="628" spans="1:32" ht="16.5" customHeight="1" thickBot="1" x14ac:dyDescent="0.3">
      <c r="A628" s="168"/>
      <c r="B628" s="177"/>
      <c r="C628" s="33"/>
      <c r="E628" s="177"/>
      <c r="F628" s="32" t="s">
        <v>40</v>
      </c>
      <c r="G628" s="32" t="s">
        <v>40</v>
      </c>
      <c r="H628" s="32" t="s">
        <v>40</v>
      </c>
      <c r="I628" s="32" t="s">
        <v>40</v>
      </c>
      <c r="K628" s="44" t="s">
        <v>3</v>
      </c>
      <c r="M628" s="32"/>
      <c r="N628" s="32">
        <v>1002.2</v>
      </c>
      <c r="O628" s="32"/>
      <c r="P628" s="49">
        <f t="shared" si="422"/>
        <v>4</v>
      </c>
      <c r="Q628" s="15" t="str">
        <f t="shared" si="423"/>
        <v/>
      </c>
      <c r="R628" s="15" t="str">
        <f ca="1">IF(Q628="","",OFFSET('Все источники_ППГ'!B731,S628,0))</f>
        <v/>
      </c>
      <c r="S628">
        <f t="shared" si="424"/>
        <v>39</v>
      </c>
      <c r="T628" t="str">
        <f t="shared" ca="1" si="425"/>
        <v/>
      </c>
      <c r="U628" s="15" t="str">
        <f>IF(Y628="","",VLOOKUP(Y628,Роспись!$E$8:$G$2000,3,FALSE))</f>
        <v/>
      </c>
      <c r="W628" t="str">
        <f t="shared" si="426"/>
        <v/>
      </c>
      <c r="X628" t="str">
        <f t="shared" si="427"/>
        <v>местные бюджеты</v>
      </c>
      <c r="Y628" t="str">
        <f t="shared" si="428"/>
        <v/>
      </c>
      <c r="Z628" t="str">
        <f t="shared" si="429"/>
        <v/>
      </c>
      <c r="AA628">
        <f t="shared" si="430"/>
        <v>0</v>
      </c>
      <c r="AB628">
        <f t="shared" si="431"/>
        <v>1002.2</v>
      </c>
      <c r="AF628">
        <f t="shared" si="433"/>
        <v>0</v>
      </c>
    </row>
    <row r="629" spans="1:32" ht="16.5" customHeight="1" thickBot="1" x14ac:dyDescent="0.3">
      <c r="A629" s="169"/>
      <c r="B629" s="178"/>
      <c r="C629" s="33"/>
      <c r="E629" s="178"/>
      <c r="F629" s="32" t="s">
        <v>40</v>
      </c>
      <c r="G629" s="32" t="s">
        <v>40</v>
      </c>
      <c r="H629" s="32" t="s">
        <v>40</v>
      </c>
      <c r="I629" s="32" t="s">
        <v>40</v>
      </c>
      <c r="K629" s="44" t="s">
        <v>6</v>
      </c>
      <c r="M629" s="32"/>
      <c r="N629" s="32"/>
      <c r="O629" s="32"/>
      <c r="P629" s="49">
        <f t="shared" si="422"/>
        <v>5</v>
      </c>
      <c r="Q629" s="15" t="str">
        <f t="shared" si="423"/>
        <v/>
      </c>
      <c r="R629" s="15" t="str">
        <f ca="1">IF(Q629="","",OFFSET('Все источники_ППГ'!B732,S629,0))</f>
        <v/>
      </c>
      <c r="S629">
        <f t="shared" si="424"/>
        <v>39</v>
      </c>
      <c r="T629" t="str">
        <f t="shared" ca="1" si="425"/>
        <v/>
      </c>
      <c r="U629" s="15" t="str">
        <f>IF(Y629="","",VLOOKUP(Y629,Роспись!$E$8:$G$2000,3,FALSE))</f>
        <v/>
      </c>
      <c r="W629" t="str">
        <f t="shared" si="426"/>
        <v/>
      </c>
      <c r="X629" t="str">
        <f t="shared" si="427"/>
        <v>внебюджетные источники</v>
      </c>
      <c r="Y629" t="str">
        <f t="shared" si="428"/>
        <v/>
      </c>
      <c r="Z629" t="str">
        <f t="shared" si="429"/>
        <v/>
      </c>
      <c r="AA629">
        <f t="shared" si="430"/>
        <v>0</v>
      </c>
      <c r="AB629">
        <f t="shared" si="431"/>
        <v>0</v>
      </c>
      <c r="AC629">
        <f t="shared" ref="AC629:AD629" si="471">AB629</f>
        <v>0</v>
      </c>
      <c r="AD629">
        <f t="shared" si="471"/>
        <v>0</v>
      </c>
      <c r="AF629">
        <f t="shared" si="433"/>
        <v>0</v>
      </c>
    </row>
    <row r="630" spans="1:32" ht="91.5" customHeight="1" thickBot="1" x14ac:dyDescent="0.3">
      <c r="A630" s="167" t="s">
        <v>194</v>
      </c>
      <c r="B630" s="176" t="s">
        <v>594</v>
      </c>
      <c r="C630" s="33"/>
      <c r="E630" s="176" t="s">
        <v>718</v>
      </c>
      <c r="F630" s="32" t="s">
        <v>40</v>
      </c>
      <c r="G630" s="32" t="s">
        <v>40</v>
      </c>
      <c r="H630" s="32" t="s">
        <v>40</v>
      </c>
      <c r="I630" s="32" t="s">
        <v>40</v>
      </c>
      <c r="K630" s="43" t="s">
        <v>1</v>
      </c>
      <c r="M630" s="32">
        <v>9568.4</v>
      </c>
      <c r="N630" s="32">
        <v>9568.4</v>
      </c>
      <c r="O630" s="32"/>
      <c r="P630" s="49">
        <f t="shared" si="422"/>
        <v>1</v>
      </c>
      <c r="Q630" s="15" t="str">
        <f t="shared" si="423"/>
        <v>Реконструкция сетей водоснабжения в с. Красные Четаи Красночетайского района Чувашской Республики</v>
      </c>
      <c r="R630" s="15" t="str">
        <f ca="1">IF(Q630="","",OFFSET('Все источники_ППГ'!B733,S630,0))</f>
        <v xml:space="preserve">Реконструкция сетей водоснабжения в с. Красные Четаи Красночетайского района Чувашской Республики
</v>
      </c>
      <c r="S630">
        <f t="shared" si="424"/>
        <v>40</v>
      </c>
      <c r="T630">
        <f t="shared" ca="1" si="425"/>
        <v>1</v>
      </c>
      <c r="U630" s="15" t="str">
        <f>IF(Y630="","",VLOOKUP(Y630,Роспись!$E$8:$G$2000,3,FALSE))</f>
        <v/>
      </c>
      <c r="W630">
        <f t="shared" si="426"/>
        <v>0</v>
      </c>
      <c r="X630" t="str">
        <f t="shared" si="427"/>
        <v>всего</v>
      </c>
      <c r="Y630" t="str">
        <f t="shared" si="428"/>
        <v/>
      </c>
      <c r="Z630" t="str">
        <f t="shared" si="429"/>
        <v/>
      </c>
      <c r="AA630">
        <f t="shared" si="430"/>
        <v>9568.4</v>
      </c>
      <c r="AB630">
        <f t="shared" si="431"/>
        <v>9568.4</v>
      </c>
      <c r="AC630">
        <f t="shared" ref="AC630:AD630" si="472">AB630</f>
        <v>9568.4</v>
      </c>
      <c r="AD630">
        <f t="shared" si="472"/>
        <v>9568.4</v>
      </c>
      <c r="AE630">
        <f>AD630</f>
        <v>9568.4</v>
      </c>
      <c r="AF630">
        <f t="shared" si="433"/>
        <v>0</v>
      </c>
    </row>
    <row r="631" spans="1:32" ht="16.5" customHeight="1" thickBot="1" x14ac:dyDescent="0.3">
      <c r="A631" s="168"/>
      <c r="B631" s="177"/>
      <c r="C631" s="33"/>
      <c r="E631" s="177"/>
      <c r="F631" s="32" t="s">
        <v>40</v>
      </c>
      <c r="G631" s="32" t="s">
        <v>40</v>
      </c>
      <c r="H631" s="32" t="s">
        <v>40</v>
      </c>
      <c r="I631" s="32" t="s">
        <v>40</v>
      </c>
      <c r="K631" s="44" t="s">
        <v>2</v>
      </c>
      <c r="M631" s="32"/>
      <c r="N631" s="32"/>
      <c r="O631" s="32"/>
      <c r="P631" s="49">
        <f t="shared" si="422"/>
        <v>2</v>
      </c>
      <c r="Q631" s="15" t="str">
        <f t="shared" si="423"/>
        <v/>
      </c>
      <c r="R631" s="15" t="str">
        <f ca="1">IF(Q631="","",OFFSET('Все источники_ППГ'!B734,S631,0))</f>
        <v/>
      </c>
      <c r="S631">
        <f t="shared" si="424"/>
        <v>40</v>
      </c>
      <c r="T631" t="str">
        <f t="shared" ca="1" si="425"/>
        <v/>
      </c>
      <c r="U631" s="15" t="str">
        <f>IF(Y631="","",VLOOKUP(Y631,Роспись!$E$8:$G$2000,3,FALSE))</f>
        <v/>
      </c>
      <c r="W631">
        <f t="shared" si="426"/>
        <v>2</v>
      </c>
      <c r="X631" t="str">
        <f t="shared" si="427"/>
        <v>федеральный бюджет</v>
      </c>
      <c r="Y631" t="str">
        <f t="shared" si="428"/>
        <v/>
      </c>
      <c r="Z631" t="str">
        <f t="shared" si="429"/>
        <v/>
      </c>
      <c r="AA631">
        <f t="shared" si="430"/>
        <v>0</v>
      </c>
      <c r="AB631">
        <f t="shared" si="431"/>
        <v>0</v>
      </c>
      <c r="AC631">
        <f t="shared" ref="AC631:AD631" si="473">AB631</f>
        <v>0</v>
      </c>
      <c r="AD631">
        <f t="shared" si="473"/>
        <v>0</v>
      </c>
      <c r="AF631">
        <f t="shared" si="433"/>
        <v>0</v>
      </c>
    </row>
    <row r="632" spans="1:32" ht="16.5" customHeight="1" thickBot="1" x14ac:dyDescent="0.3">
      <c r="A632" s="168"/>
      <c r="B632" s="177"/>
      <c r="C632" s="33"/>
      <c r="E632" s="177"/>
      <c r="F632" s="32">
        <v>832</v>
      </c>
      <c r="G632" s="32">
        <v>502</v>
      </c>
      <c r="H632" s="32" t="s">
        <v>593</v>
      </c>
      <c r="I632" s="32">
        <v>522</v>
      </c>
      <c r="K632" s="44" t="s">
        <v>307</v>
      </c>
      <c r="M632" s="32">
        <v>9090</v>
      </c>
      <c r="N632" s="32">
        <v>9090</v>
      </c>
      <c r="O632" s="32"/>
      <c r="P632" s="49">
        <f t="shared" si="422"/>
        <v>3</v>
      </c>
      <c r="Q632" s="15" t="str">
        <f t="shared" si="423"/>
        <v/>
      </c>
      <c r="R632" s="15" t="str">
        <f ca="1">IF(Q632="","",OFFSET('Все источники_ППГ'!B735,S632,0))</f>
        <v/>
      </c>
      <c r="S632">
        <f t="shared" si="424"/>
        <v>40</v>
      </c>
      <c r="T632" t="str">
        <f t="shared" ca="1" si="425"/>
        <v/>
      </c>
      <c r="U632" s="15" t="e">
        <f>IF(Y632="","",VLOOKUP(Y632,Роспись!$E$8:$G$2000,3,FALSE))</f>
        <v>#N/A</v>
      </c>
      <c r="W632">
        <f t="shared" si="426"/>
        <v>1</v>
      </c>
      <c r="X632" t="str">
        <f t="shared" si="427"/>
        <v>республиканский бюджет Чувашской Республики</v>
      </c>
      <c r="Y632" t="str">
        <f t="shared" si="428"/>
        <v>130200170</v>
      </c>
      <c r="Z632" t="str">
        <f t="shared" si="429"/>
        <v>A130200170</v>
      </c>
      <c r="AA632">
        <f t="shared" si="430"/>
        <v>9090</v>
      </c>
      <c r="AB632">
        <f t="shared" si="431"/>
        <v>9090</v>
      </c>
      <c r="AC632">
        <f t="shared" ref="AC632:AD632" si="474">AB632</f>
        <v>9090</v>
      </c>
      <c r="AD632">
        <f t="shared" si="474"/>
        <v>9090</v>
      </c>
      <c r="AE632">
        <f>AD632</f>
        <v>9090</v>
      </c>
      <c r="AF632">
        <f t="shared" si="433"/>
        <v>0</v>
      </c>
    </row>
    <row r="633" spans="1:32" ht="16.5" customHeight="1" thickBot="1" x14ac:dyDescent="0.3">
      <c r="A633" s="168"/>
      <c r="B633" s="177"/>
      <c r="C633" s="33"/>
      <c r="E633" s="177"/>
      <c r="F633" s="32" t="s">
        <v>40</v>
      </c>
      <c r="G633" s="32" t="s">
        <v>40</v>
      </c>
      <c r="H633" s="32" t="s">
        <v>40</v>
      </c>
      <c r="I633" s="32" t="s">
        <v>40</v>
      </c>
      <c r="K633" s="44" t="s">
        <v>3</v>
      </c>
      <c r="M633" s="32">
        <v>478.4</v>
      </c>
      <c r="N633" s="32">
        <v>478.4</v>
      </c>
      <c r="O633" s="32"/>
      <c r="P633" s="49">
        <f t="shared" si="422"/>
        <v>4</v>
      </c>
      <c r="Q633" s="15" t="str">
        <f t="shared" si="423"/>
        <v/>
      </c>
      <c r="R633" s="15" t="str">
        <f ca="1">IF(Q633="","",OFFSET('Все источники_ППГ'!B736,S633,0))</f>
        <v/>
      </c>
      <c r="S633">
        <f t="shared" si="424"/>
        <v>40</v>
      </c>
      <c r="T633" t="str">
        <f t="shared" ca="1" si="425"/>
        <v/>
      </c>
      <c r="U633" s="15" t="str">
        <f>IF(Y633="","",VLOOKUP(Y633,Роспись!$E$8:$G$2000,3,FALSE))</f>
        <v/>
      </c>
      <c r="W633" t="str">
        <f t="shared" si="426"/>
        <v/>
      </c>
      <c r="X633" t="str">
        <f t="shared" si="427"/>
        <v>местные бюджеты</v>
      </c>
      <c r="Y633" t="str">
        <f t="shared" si="428"/>
        <v/>
      </c>
      <c r="Z633" t="str">
        <f t="shared" si="429"/>
        <v/>
      </c>
      <c r="AA633">
        <f t="shared" si="430"/>
        <v>478.4</v>
      </c>
      <c r="AB633">
        <f t="shared" si="431"/>
        <v>478.4</v>
      </c>
      <c r="AF633">
        <f t="shared" si="433"/>
        <v>0</v>
      </c>
    </row>
    <row r="634" spans="1:32" ht="16.5" customHeight="1" thickBot="1" x14ac:dyDescent="0.3">
      <c r="A634" s="169"/>
      <c r="B634" s="178"/>
      <c r="C634" s="33"/>
      <c r="E634" s="178"/>
      <c r="F634" s="32" t="s">
        <v>40</v>
      </c>
      <c r="G634" s="32" t="s">
        <v>40</v>
      </c>
      <c r="H634" s="32" t="s">
        <v>40</v>
      </c>
      <c r="I634" s="32" t="s">
        <v>40</v>
      </c>
      <c r="K634" s="44" t="s">
        <v>6</v>
      </c>
      <c r="M634" s="32"/>
      <c r="N634" s="32"/>
      <c r="O634" s="32"/>
      <c r="P634" s="49">
        <f t="shared" si="422"/>
        <v>5</v>
      </c>
      <c r="Q634" s="15" t="str">
        <f t="shared" si="423"/>
        <v/>
      </c>
      <c r="R634" s="15" t="str">
        <f ca="1">IF(Q634="","",OFFSET('Все источники_ППГ'!B737,S634,0))</f>
        <v/>
      </c>
      <c r="S634">
        <f t="shared" si="424"/>
        <v>40</v>
      </c>
      <c r="T634" t="str">
        <f t="shared" ca="1" si="425"/>
        <v/>
      </c>
      <c r="U634" s="15" t="str">
        <f>IF(Y634="","",VLOOKUP(Y634,Роспись!$E$8:$G$2000,3,FALSE))</f>
        <v/>
      </c>
      <c r="W634" t="str">
        <f t="shared" si="426"/>
        <v/>
      </c>
      <c r="X634" t="str">
        <f t="shared" si="427"/>
        <v>внебюджетные источники</v>
      </c>
      <c r="Y634" t="str">
        <f t="shared" si="428"/>
        <v/>
      </c>
      <c r="Z634" t="str">
        <f t="shared" si="429"/>
        <v/>
      </c>
      <c r="AA634">
        <f t="shared" si="430"/>
        <v>0</v>
      </c>
      <c r="AB634">
        <f t="shared" si="431"/>
        <v>0</v>
      </c>
      <c r="AC634">
        <f t="shared" ref="AC634:AD634" si="475">AB634</f>
        <v>0</v>
      </c>
      <c r="AD634">
        <f t="shared" si="475"/>
        <v>0</v>
      </c>
      <c r="AF634">
        <f t="shared" si="433"/>
        <v>0</v>
      </c>
    </row>
    <row r="635" spans="1:32" ht="91.5" customHeight="1" thickBot="1" x14ac:dyDescent="0.3">
      <c r="A635" s="167" t="s">
        <v>199</v>
      </c>
      <c r="B635" s="176" t="s">
        <v>739</v>
      </c>
      <c r="C635" s="33"/>
      <c r="E635" s="176" t="s">
        <v>718</v>
      </c>
      <c r="F635" s="32" t="s">
        <v>40</v>
      </c>
      <c r="G635" s="32" t="s">
        <v>40</v>
      </c>
      <c r="H635" s="32" t="s">
        <v>40</v>
      </c>
      <c r="I635" s="32" t="s">
        <v>40</v>
      </c>
      <c r="K635" s="43" t="s">
        <v>1</v>
      </c>
      <c r="M635" s="32">
        <v>16680.2</v>
      </c>
      <c r="N635" s="32"/>
      <c r="O635" s="32"/>
      <c r="P635" s="49">
        <f t="shared" si="422"/>
        <v>1</v>
      </c>
      <c r="Q635" s="15" t="str">
        <f t="shared" si="423"/>
        <v>Реконструкция существующей сети водоснабжения нижней части г. Мариинский Посад по улицам Красная, Ленинская, Калининская, Николаева, Бондарева, Малинина, Московская, Волжская, Казанская, Ленинская общей протяженностью 2800 метров</v>
      </c>
      <c r="R635" s="15" t="str">
        <f ca="1">IF(Q635="","",OFFSET('Все источники_ППГ'!B738,S635,0))</f>
        <v xml:space="preserve">Реконструкция существующей сети водоснабжения нижней части г. Мариинский Посад по улицам Красная, Ленинская, Калининская, Николаева, Бондарева, Малинина, Московская, Волжская, Казанская, Ленинская общей протяженностью 2800 метров
</v>
      </c>
      <c r="S635">
        <f t="shared" si="424"/>
        <v>41</v>
      </c>
      <c r="T635">
        <f t="shared" ca="1" si="425"/>
        <v>1</v>
      </c>
      <c r="U635" s="15" t="str">
        <f>IF(Y635="","",VLOOKUP(Y635,Роспись!$E$8:$G$2000,3,FALSE))</f>
        <v/>
      </c>
      <c r="W635">
        <f t="shared" si="426"/>
        <v>0</v>
      </c>
      <c r="X635" t="str">
        <f t="shared" si="427"/>
        <v>всего</v>
      </c>
      <c r="Y635" t="str">
        <f t="shared" si="428"/>
        <v/>
      </c>
      <c r="Z635" t="str">
        <f t="shared" si="429"/>
        <v/>
      </c>
      <c r="AA635">
        <f t="shared" si="430"/>
        <v>16680.2</v>
      </c>
      <c r="AB635">
        <f t="shared" si="431"/>
        <v>0</v>
      </c>
      <c r="AC635">
        <f t="shared" ref="AC635:AD635" si="476">AB635</f>
        <v>0</v>
      </c>
      <c r="AD635">
        <f t="shared" si="476"/>
        <v>0</v>
      </c>
      <c r="AF635">
        <f t="shared" si="433"/>
        <v>0</v>
      </c>
    </row>
    <row r="636" spans="1:32" ht="16.5" customHeight="1" thickBot="1" x14ac:dyDescent="0.3">
      <c r="A636" s="168"/>
      <c r="B636" s="177"/>
      <c r="C636" s="33"/>
      <c r="E636" s="177"/>
      <c r="F636" s="32" t="s">
        <v>40</v>
      </c>
      <c r="G636" s="32" t="s">
        <v>40</v>
      </c>
      <c r="H636" s="32" t="s">
        <v>40</v>
      </c>
      <c r="I636" s="32" t="s">
        <v>40</v>
      </c>
      <c r="K636" s="44" t="s">
        <v>2</v>
      </c>
      <c r="M636" s="32"/>
      <c r="N636" s="32"/>
      <c r="O636" s="32"/>
      <c r="P636" s="49">
        <f t="shared" si="422"/>
        <v>2</v>
      </c>
      <c r="Q636" s="15" t="str">
        <f t="shared" si="423"/>
        <v/>
      </c>
      <c r="R636" s="15" t="str">
        <f ca="1">IF(Q636="","",OFFSET('Все источники_ППГ'!B739,S636,0))</f>
        <v/>
      </c>
      <c r="S636">
        <f t="shared" si="424"/>
        <v>41</v>
      </c>
      <c r="T636" t="str">
        <f t="shared" ca="1" si="425"/>
        <v/>
      </c>
      <c r="U636" s="15" t="str">
        <f>IF(Y636="","",VLOOKUP(Y636,Роспись!$E$8:$G$2000,3,FALSE))</f>
        <v/>
      </c>
      <c r="W636">
        <f t="shared" si="426"/>
        <v>2</v>
      </c>
      <c r="X636" t="str">
        <f t="shared" si="427"/>
        <v>федеральный бюджет</v>
      </c>
      <c r="Y636" t="str">
        <f t="shared" si="428"/>
        <v/>
      </c>
      <c r="Z636" t="str">
        <f t="shared" si="429"/>
        <v/>
      </c>
      <c r="AA636">
        <f t="shared" si="430"/>
        <v>0</v>
      </c>
      <c r="AB636">
        <f t="shared" si="431"/>
        <v>0</v>
      </c>
      <c r="AC636">
        <f t="shared" ref="AC636:AD636" si="477">AB636</f>
        <v>0</v>
      </c>
      <c r="AD636">
        <f t="shared" si="477"/>
        <v>0</v>
      </c>
      <c r="AF636">
        <f t="shared" si="433"/>
        <v>0</v>
      </c>
    </row>
    <row r="637" spans="1:32" ht="16.5" customHeight="1" thickBot="1" x14ac:dyDescent="0.3">
      <c r="A637" s="168"/>
      <c r="B637" s="177"/>
      <c r="C637" s="33"/>
      <c r="E637" s="177"/>
      <c r="F637" s="32">
        <v>832</v>
      </c>
      <c r="G637" s="32">
        <v>502</v>
      </c>
      <c r="H637" s="32" t="s">
        <v>598</v>
      </c>
      <c r="I637" s="32">
        <v>522</v>
      </c>
      <c r="K637" s="44" t="s">
        <v>307</v>
      </c>
      <c r="M637" s="32">
        <v>15679.4</v>
      </c>
      <c r="N637" s="32"/>
      <c r="O637" s="32"/>
      <c r="P637" s="49">
        <f t="shared" si="422"/>
        <v>3</v>
      </c>
      <c r="Q637" s="15" t="str">
        <f t="shared" si="423"/>
        <v/>
      </c>
      <c r="R637" s="15" t="str">
        <f ca="1">IF(Q637="","",OFFSET('Все источники_ППГ'!B740,S637,0))</f>
        <v/>
      </c>
      <c r="S637">
        <f t="shared" si="424"/>
        <v>41</v>
      </c>
      <c r="T637" t="str">
        <f t="shared" ca="1" si="425"/>
        <v/>
      </c>
      <c r="U637" s="15" t="e">
        <f>IF(Y637="","",VLOOKUP(Y637,Роспись!$E$8:$G$2000,3,FALSE))</f>
        <v>#N/A</v>
      </c>
      <c r="W637">
        <f t="shared" si="426"/>
        <v>1</v>
      </c>
      <c r="X637" t="str">
        <f t="shared" si="427"/>
        <v>республиканский бюджет Чувашской Республики</v>
      </c>
      <c r="Y637" t="str">
        <f t="shared" si="428"/>
        <v>130200180</v>
      </c>
      <c r="Z637" t="str">
        <f t="shared" si="429"/>
        <v>A130200180</v>
      </c>
      <c r="AA637">
        <f t="shared" si="430"/>
        <v>15679.4</v>
      </c>
      <c r="AB637">
        <f t="shared" si="431"/>
        <v>0</v>
      </c>
      <c r="AC637">
        <f t="shared" ref="AC637:AD637" si="478">AB637</f>
        <v>0</v>
      </c>
      <c r="AD637">
        <f t="shared" si="478"/>
        <v>0</v>
      </c>
      <c r="AF637">
        <f t="shared" si="433"/>
        <v>0</v>
      </c>
    </row>
    <row r="638" spans="1:32" ht="16.5" customHeight="1" thickBot="1" x14ac:dyDescent="0.3">
      <c r="A638" s="168"/>
      <c r="B638" s="177"/>
      <c r="C638" s="33"/>
      <c r="E638" s="177"/>
      <c r="F638" s="32" t="s">
        <v>40</v>
      </c>
      <c r="G638" s="32" t="s">
        <v>40</v>
      </c>
      <c r="H638" s="32" t="s">
        <v>40</v>
      </c>
      <c r="I638" s="32" t="s">
        <v>40</v>
      </c>
      <c r="K638" s="44" t="s">
        <v>3</v>
      </c>
      <c r="M638" s="32">
        <v>1000.8</v>
      </c>
      <c r="N638" s="32"/>
      <c r="O638" s="32"/>
      <c r="P638" s="49">
        <f t="shared" si="422"/>
        <v>4</v>
      </c>
      <c r="Q638" s="15" t="str">
        <f t="shared" si="423"/>
        <v/>
      </c>
      <c r="R638" s="15" t="str">
        <f ca="1">IF(Q638="","",OFFSET('Все источники_ППГ'!B741,S638,0))</f>
        <v/>
      </c>
      <c r="S638">
        <f t="shared" si="424"/>
        <v>41</v>
      </c>
      <c r="T638" t="str">
        <f t="shared" ca="1" si="425"/>
        <v/>
      </c>
      <c r="U638" s="15" t="str">
        <f>IF(Y638="","",VLOOKUP(Y638,Роспись!$E$8:$G$2000,3,FALSE))</f>
        <v/>
      </c>
      <c r="W638" t="str">
        <f t="shared" si="426"/>
        <v/>
      </c>
      <c r="X638" t="str">
        <f t="shared" si="427"/>
        <v>местные бюджеты</v>
      </c>
      <c r="Y638" t="str">
        <f t="shared" si="428"/>
        <v/>
      </c>
      <c r="Z638" t="str">
        <f t="shared" si="429"/>
        <v/>
      </c>
      <c r="AA638">
        <f t="shared" si="430"/>
        <v>1000.8</v>
      </c>
      <c r="AB638">
        <f t="shared" si="431"/>
        <v>0</v>
      </c>
      <c r="AC638">
        <f t="shared" ref="AC638:AD638" si="479">AB638</f>
        <v>0</v>
      </c>
      <c r="AD638">
        <f t="shared" si="479"/>
        <v>0</v>
      </c>
      <c r="AF638">
        <f t="shared" si="433"/>
        <v>0</v>
      </c>
    </row>
    <row r="639" spans="1:32" ht="16.5" customHeight="1" thickBot="1" x14ac:dyDescent="0.3">
      <c r="A639" s="169"/>
      <c r="B639" s="178"/>
      <c r="C639" s="33"/>
      <c r="E639" s="178"/>
      <c r="F639" s="32" t="s">
        <v>40</v>
      </c>
      <c r="G639" s="32" t="s">
        <v>40</v>
      </c>
      <c r="H639" s="32" t="s">
        <v>40</v>
      </c>
      <c r="I639" s="32" t="s">
        <v>40</v>
      </c>
      <c r="K639" s="44" t="s">
        <v>6</v>
      </c>
      <c r="M639" s="32"/>
      <c r="N639" s="32"/>
      <c r="O639" s="32"/>
      <c r="P639" s="49">
        <f t="shared" si="422"/>
        <v>5</v>
      </c>
      <c r="Q639" s="15" t="str">
        <f t="shared" si="423"/>
        <v/>
      </c>
      <c r="R639" s="15" t="str">
        <f ca="1">IF(Q639="","",OFFSET('Все источники_ППГ'!B742,S639,0))</f>
        <v/>
      </c>
      <c r="S639">
        <f t="shared" si="424"/>
        <v>41</v>
      </c>
      <c r="T639" t="str">
        <f t="shared" ca="1" si="425"/>
        <v/>
      </c>
      <c r="U639" s="15" t="str">
        <f>IF(Y639="","",VLOOKUP(Y639,Роспись!$E$8:$G$2000,3,FALSE))</f>
        <v/>
      </c>
      <c r="W639" t="str">
        <f t="shared" si="426"/>
        <v/>
      </c>
      <c r="X639" t="str">
        <f t="shared" si="427"/>
        <v>внебюджетные источники</v>
      </c>
      <c r="Y639" t="str">
        <f t="shared" si="428"/>
        <v/>
      </c>
      <c r="Z639" t="str">
        <f t="shared" si="429"/>
        <v/>
      </c>
      <c r="AA639">
        <f t="shared" si="430"/>
        <v>0</v>
      </c>
      <c r="AB639">
        <f t="shared" si="431"/>
        <v>0</v>
      </c>
      <c r="AC639">
        <f t="shared" ref="AC639:AD639" si="480">AB639</f>
        <v>0</v>
      </c>
      <c r="AD639">
        <f t="shared" si="480"/>
        <v>0</v>
      </c>
      <c r="AF639">
        <f t="shared" si="433"/>
        <v>0</v>
      </c>
    </row>
    <row r="640" spans="1:32" ht="91.5" customHeight="1" thickBot="1" x14ac:dyDescent="0.3">
      <c r="A640" s="167" t="s">
        <v>202</v>
      </c>
      <c r="B640" s="176" t="s">
        <v>740</v>
      </c>
      <c r="C640" s="33"/>
      <c r="E640" s="176" t="s">
        <v>718</v>
      </c>
      <c r="F640" s="32" t="s">
        <v>40</v>
      </c>
      <c r="G640" s="32" t="s">
        <v>40</v>
      </c>
      <c r="H640" s="32" t="s">
        <v>40</v>
      </c>
      <c r="I640" s="32" t="s">
        <v>40</v>
      </c>
      <c r="K640" s="43" t="s">
        <v>1</v>
      </c>
      <c r="M640" s="32"/>
      <c r="N640" s="32"/>
      <c r="O640" s="32"/>
      <c r="P640" s="49">
        <f t="shared" si="422"/>
        <v>1</v>
      </c>
      <c r="Q640" s="15" t="str">
        <f t="shared" si="423"/>
        <v>Водоснабжение д. Чураккасы Моргаушского района Чувашской Республики</v>
      </c>
      <c r="R640" s="15" t="str">
        <f ca="1">IF(Q640="","",OFFSET('Все источники_ППГ'!B743,S640,0))</f>
        <v xml:space="preserve">Водоснабжение д. Чураккасы Моргаушского района Чувашской Республики
</v>
      </c>
      <c r="S640">
        <f t="shared" si="424"/>
        <v>42</v>
      </c>
      <c r="T640">
        <f t="shared" ca="1" si="425"/>
        <v>1</v>
      </c>
      <c r="U640" s="15" t="str">
        <f>IF(Y640="","",VLOOKUP(Y640,Роспись!$E$8:$G$2000,3,FALSE))</f>
        <v/>
      </c>
      <c r="W640">
        <f t="shared" si="426"/>
        <v>0</v>
      </c>
      <c r="X640" t="str">
        <f t="shared" si="427"/>
        <v>всего</v>
      </c>
      <c r="Y640" t="str">
        <f t="shared" si="428"/>
        <v/>
      </c>
      <c r="Z640" t="str">
        <f t="shared" si="429"/>
        <v/>
      </c>
      <c r="AA640">
        <f t="shared" si="430"/>
        <v>0</v>
      </c>
      <c r="AB640">
        <f t="shared" si="431"/>
        <v>0</v>
      </c>
      <c r="AC640">
        <f t="shared" ref="AC640:AD640" si="481">AB640</f>
        <v>0</v>
      </c>
      <c r="AD640">
        <f t="shared" si="481"/>
        <v>0</v>
      </c>
      <c r="AF640">
        <f t="shared" si="433"/>
        <v>0</v>
      </c>
    </row>
    <row r="641" spans="1:32" ht="16.5" customHeight="1" thickBot="1" x14ac:dyDescent="0.3">
      <c r="A641" s="168"/>
      <c r="B641" s="177"/>
      <c r="C641" s="33"/>
      <c r="E641" s="177"/>
      <c r="F641" s="32" t="s">
        <v>40</v>
      </c>
      <c r="G641" s="32" t="s">
        <v>40</v>
      </c>
      <c r="H641" s="32" t="s">
        <v>40</v>
      </c>
      <c r="I641" s="32" t="s">
        <v>40</v>
      </c>
      <c r="K641" s="44" t="s">
        <v>2</v>
      </c>
      <c r="M641" s="32"/>
      <c r="N641" s="32"/>
      <c r="O641" s="32"/>
      <c r="P641" s="49">
        <f t="shared" si="422"/>
        <v>2</v>
      </c>
      <c r="Q641" s="15" t="str">
        <f t="shared" si="423"/>
        <v/>
      </c>
      <c r="R641" s="15" t="str">
        <f ca="1">IF(Q641="","",OFFSET('Все источники_ППГ'!B744,S641,0))</f>
        <v/>
      </c>
      <c r="S641">
        <f t="shared" si="424"/>
        <v>42</v>
      </c>
      <c r="T641" t="str">
        <f t="shared" ca="1" si="425"/>
        <v/>
      </c>
      <c r="U641" s="15" t="str">
        <f>IF(Y641="","",VLOOKUP(Y641,Роспись!$E$8:$G$2000,3,FALSE))</f>
        <v/>
      </c>
      <c r="W641">
        <f t="shared" si="426"/>
        <v>2</v>
      </c>
      <c r="X641" t="str">
        <f t="shared" si="427"/>
        <v>федеральный бюджет</v>
      </c>
      <c r="Y641" t="str">
        <f t="shared" si="428"/>
        <v/>
      </c>
      <c r="Z641" t="str">
        <f t="shared" si="429"/>
        <v/>
      </c>
      <c r="AA641">
        <f t="shared" si="430"/>
        <v>0</v>
      </c>
      <c r="AB641">
        <f t="shared" si="431"/>
        <v>0</v>
      </c>
      <c r="AC641">
        <f t="shared" ref="AC641:AD641" si="482">AB641</f>
        <v>0</v>
      </c>
      <c r="AD641">
        <f t="shared" si="482"/>
        <v>0</v>
      </c>
      <c r="AF641">
        <f t="shared" si="433"/>
        <v>0</v>
      </c>
    </row>
    <row r="642" spans="1:32" ht="16.5" customHeight="1" thickBot="1" x14ac:dyDescent="0.3">
      <c r="A642" s="168"/>
      <c r="B642" s="177"/>
      <c r="C642" s="33"/>
      <c r="E642" s="177"/>
      <c r="F642" s="32">
        <v>832</v>
      </c>
      <c r="G642" s="32">
        <v>502</v>
      </c>
      <c r="H642" s="32" t="s">
        <v>593</v>
      </c>
      <c r="I642" s="32">
        <v>522</v>
      </c>
      <c r="K642" s="44" t="s">
        <v>307</v>
      </c>
      <c r="M642" s="32"/>
      <c r="N642" s="32"/>
      <c r="O642" s="32"/>
      <c r="P642" s="49">
        <f t="shared" si="422"/>
        <v>3</v>
      </c>
      <c r="Q642" s="15" t="str">
        <f t="shared" si="423"/>
        <v/>
      </c>
      <c r="R642" s="15" t="str">
        <f ca="1">IF(Q642="","",OFFSET('Все источники_ППГ'!B745,S642,0))</f>
        <v/>
      </c>
      <c r="S642">
        <f t="shared" si="424"/>
        <v>42</v>
      </c>
      <c r="T642" t="str">
        <f t="shared" ca="1" si="425"/>
        <v/>
      </c>
      <c r="U642" s="15" t="e">
        <f>IF(Y642="","",VLOOKUP(Y642,Роспись!$E$8:$G$2000,3,FALSE))</f>
        <v>#N/A</v>
      </c>
      <c r="W642">
        <f t="shared" si="426"/>
        <v>1</v>
      </c>
      <c r="X642" t="str">
        <f t="shared" si="427"/>
        <v>республиканский бюджет Чувашской Республики</v>
      </c>
      <c r="Y642" t="str">
        <f t="shared" si="428"/>
        <v>130200170</v>
      </c>
      <c r="Z642" t="str">
        <f t="shared" si="429"/>
        <v>A130200170</v>
      </c>
      <c r="AA642">
        <f t="shared" si="430"/>
        <v>0</v>
      </c>
      <c r="AB642">
        <f t="shared" si="431"/>
        <v>0</v>
      </c>
      <c r="AC642">
        <f t="shared" ref="AC642:AD642" si="483">AB642</f>
        <v>0</v>
      </c>
      <c r="AD642">
        <f t="shared" si="483"/>
        <v>0</v>
      </c>
      <c r="AF642">
        <f t="shared" si="433"/>
        <v>0</v>
      </c>
    </row>
    <row r="643" spans="1:32" ht="16.5" customHeight="1" thickBot="1" x14ac:dyDescent="0.3">
      <c r="A643" s="168"/>
      <c r="B643" s="177"/>
      <c r="C643" s="33"/>
      <c r="E643" s="177"/>
      <c r="F643" s="32" t="s">
        <v>40</v>
      </c>
      <c r="G643" s="32" t="s">
        <v>40</v>
      </c>
      <c r="H643" s="32" t="s">
        <v>40</v>
      </c>
      <c r="I643" s="32" t="s">
        <v>40</v>
      </c>
      <c r="K643" s="44" t="s">
        <v>3</v>
      </c>
      <c r="M643" s="32"/>
      <c r="N643" s="32"/>
      <c r="O643" s="32"/>
      <c r="P643" s="49">
        <f t="shared" si="422"/>
        <v>4</v>
      </c>
      <c r="Q643" s="15" t="str">
        <f t="shared" si="423"/>
        <v/>
      </c>
      <c r="R643" s="15" t="str">
        <f ca="1">IF(Q643="","",OFFSET('Все источники_ППГ'!B746,S643,0))</f>
        <v/>
      </c>
      <c r="S643">
        <f t="shared" si="424"/>
        <v>42</v>
      </c>
      <c r="T643" t="str">
        <f t="shared" ca="1" si="425"/>
        <v/>
      </c>
      <c r="U643" s="15" t="str">
        <f>IF(Y643="","",VLOOKUP(Y643,Роспись!$E$8:$G$2000,3,FALSE))</f>
        <v/>
      </c>
      <c r="W643" t="str">
        <f t="shared" si="426"/>
        <v/>
      </c>
      <c r="X643" t="str">
        <f t="shared" si="427"/>
        <v>местные бюджеты</v>
      </c>
      <c r="Y643" t="str">
        <f t="shared" si="428"/>
        <v/>
      </c>
      <c r="Z643" t="str">
        <f t="shared" si="429"/>
        <v/>
      </c>
      <c r="AA643">
        <f t="shared" si="430"/>
        <v>0</v>
      </c>
      <c r="AB643">
        <f t="shared" si="431"/>
        <v>0</v>
      </c>
      <c r="AC643">
        <f t="shared" ref="AC643:AD643" si="484">AB643</f>
        <v>0</v>
      </c>
      <c r="AD643">
        <f t="shared" si="484"/>
        <v>0</v>
      </c>
      <c r="AF643">
        <f t="shared" si="433"/>
        <v>0</v>
      </c>
    </row>
    <row r="644" spans="1:32" ht="16.5" customHeight="1" thickBot="1" x14ac:dyDescent="0.3">
      <c r="A644" s="169"/>
      <c r="B644" s="178"/>
      <c r="C644" s="33"/>
      <c r="E644" s="178"/>
      <c r="F644" s="32" t="s">
        <v>40</v>
      </c>
      <c r="G644" s="32" t="s">
        <v>40</v>
      </c>
      <c r="H644" s="32" t="s">
        <v>40</v>
      </c>
      <c r="I644" s="32" t="s">
        <v>40</v>
      </c>
      <c r="K644" s="44" t="s">
        <v>6</v>
      </c>
      <c r="M644" s="32"/>
      <c r="N644" s="32"/>
      <c r="O644" s="32"/>
      <c r="P644" s="49">
        <f t="shared" si="422"/>
        <v>5</v>
      </c>
      <c r="Q644" s="15" t="str">
        <f t="shared" si="423"/>
        <v/>
      </c>
      <c r="R644" s="15" t="str">
        <f ca="1">IF(Q644="","",OFFSET('Все источники_ППГ'!B747,S644,0))</f>
        <v/>
      </c>
      <c r="S644">
        <f t="shared" si="424"/>
        <v>42</v>
      </c>
      <c r="T644" t="str">
        <f t="shared" ca="1" si="425"/>
        <v/>
      </c>
      <c r="U644" s="15" t="str">
        <f>IF(Y644="","",VLOOKUP(Y644,Роспись!$E$8:$G$2000,3,FALSE))</f>
        <v/>
      </c>
      <c r="W644" t="str">
        <f t="shared" si="426"/>
        <v/>
      </c>
      <c r="X644" t="str">
        <f t="shared" si="427"/>
        <v>внебюджетные источники</v>
      </c>
      <c r="Y644" t="str">
        <f t="shared" si="428"/>
        <v/>
      </c>
      <c r="Z644" t="str">
        <f t="shared" si="429"/>
        <v/>
      </c>
      <c r="AA644">
        <f t="shared" si="430"/>
        <v>0</v>
      </c>
      <c r="AB644">
        <f t="shared" si="431"/>
        <v>0</v>
      </c>
      <c r="AC644">
        <f t="shared" ref="AC644:AD644" si="485">AB644</f>
        <v>0</v>
      </c>
      <c r="AD644">
        <f t="shared" si="485"/>
        <v>0</v>
      </c>
      <c r="AF644">
        <f t="shared" si="433"/>
        <v>0</v>
      </c>
    </row>
    <row r="645" spans="1:32" ht="91.5" customHeight="1" thickBot="1" x14ac:dyDescent="0.3">
      <c r="A645" s="167" t="s">
        <v>204</v>
      </c>
      <c r="B645" s="176" t="s">
        <v>609</v>
      </c>
      <c r="C645" s="33"/>
      <c r="E645" s="176" t="s">
        <v>718</v>
      </c>
      <c r="F645" s="32" t="s">
        <v>40</v>
      </c>
      <c r="G645" s="32" t="s">
        <v>40</v>
      </c>
      <c r="H645" s="32" t="s">
        <v>40</v>
      </c>
      <c r="I645" s="32" t="s">
        <v>40</v>
      </c>
      <c r="K645" s="43" t="s">
        <v>1</v>
      </c>
      <c r="M645" s="32">
        <v>17785.7</v>
      </c>
      <c r="N645" s="32"/>
      <c r="O645" s="32"/>
      <c r="P645" s="49">
        <f t="shared" si="422"/>
        <v>1</v>
      </c>
      <c r="Q645" s="15" t="str">
        <f t="shared" si="423"/>
        <v>Строительство водопроводной сети в д. Кибечкасы Чебоксарского района Чувашской Республики</v>
      </c>
      <c r="R645" s="15" t="str">
        <f ca="1">IF(Q645="","",OFFSET('Все источники_ППГ'!B748,S645,0))</f>
        <v xml:space="preserve">Строительство водопроводной сети в д. Кибечкасы Чебоксарского района Чувашской Республики
</v>
      </c>
      <c r="S645">
        <f t="shared" si="424"/>
        <v>43</v>
      </c>
      <c r="T645">
        <f t="shared" ca="1" si="425"/>
        <v>1</v>
      </c>
      <c r="U645" s="15" t="str">
        <f>IF(Y645="","",VLOOKUP(Y645,Роспись!$E$8:$G$2000,3,FALSE))</f>
        <v/>
      </c>
      <c r="W645">
        <f t="shared" si="426"/>
        <v>0</v>
      </c>
      <c r="X645" t="str">
        <f t="shared" si="427"/>
        <v>всего</v>
      </c>
      <c r="Y645" t="str">
        <f t="shared" si="428"/>
        <v/>
      </c>
      <c r="Z645" t="str">
        <f t="shared" si="429"/>
        <v/>
      </c>
      <c r="AA645">
        <f t="shared" si="430"/>
        <v>17785.7</v>
      </c>
      <c r="AB645">
        <f t="shared" si="431"/>
        <v>0</v>
      </c>
      <c r="AC645">
        <f t="shared" ref="AC645:AD645" si="486">AB645</f>
        <v>0</v>
      </c>
      <c r="AD645">
        <f t="shared" si="486"/>
        <v>0</v>
      </c>
      <c r="AF645">
        <f t="shared" si="433"/>
        <v>0</v>
      </c>
    </row>
    <row r="646" spans="1:32" ht="16.5" customHeight="1" thickBot="1" x14ac:dyDescent="0.3">
      <c r="A646" s="168"/>
      <c r="B646" s="177"/>
      <c r="C646" s="33"/>
      <c r="E646" s="177"/>
      <c r="F646" s="32" t="s">
        <v>40</v>
      </c>
      <c r="G646" s="32" t="s">
        <v>40</v>
      </c>
      <c r="H646" s="32" t="s">
        <v>40</v>
      </c>
      <c r="I646" s="32" t="s">
        <v>40</v>
      </c>
      <c r="K646" s="44" t="s">
        <v>2</v>
      </c>
      <c r="M646" s="32"/>
      <c r="N646" s="32"/>
      <c r="O646" s="32"/>
      <c r="P646" s="49">
        <f t="shared" si="422"/>
        <v>2</v>
      </c>
      <c r="Q646" s="15" t="str">
        <f t="shared" si="423"/>
        <v/>
      </c>
      <c r="R646" s="15" t="str">
        <f ca="1">IF(Q646="","",OFFSET('Все источники_ППГ'!B749,S646,0))</f>
        <v/>
      </c>
      <c r="S646">
        <f t="shared" si="424"/>
        <v>43</v>
      </c>
      <c r="T646" t="str">
        <f t="shared" ca="1" si="425"/>
        <v/>
      </c>
      <c r="U646" s="15" t="str">
        <f>IF(Y646="","",VLOOKUP(Y646,Роспись!$E$8:$G$2000,3,FALSE))</f>
        <v/>
      </c>
      <c r="W646">
        <f t="shared" si="426"/>
        <v>2</v>
      </c>
      <c r="X646" t="str">
        <f t="shared" si="427"/>
        <v>федеральный бюджет</v>
      </c>
      <c r="Y646" t="str">
        <f t="shared" si="428"/>
        <v/>
      </c>
      <c r="Z646" t="str">
        <f t="shared" si="429"/>
        <v/>
      </c>
      <c r="AA646">
        <f t="shared" si="430"/>
        <v>0</v>
      </c>
      <c r="AB646">
        <f t="shared" si="431"/>
        <v>0</v>
      </c>
      <c r="AC646">
        <f t="shared" ref="AC646:AD646" si="487">AB646</f>
        <v>0</v>
      </c>
      <c r="AD646">
        <f t="shared" si="487"/>
        <v>0</v>
      </c>
      <c r="AF646">
        <f t="shared" si="433"/>
        <v>0</v>
      </c>
    </row>
    <row r="647" spans="1:32" ht="16.5" customHeight="1" thickBot="1" x14ac:dyDescent="0.3">
      <c r="A647" s="168"/>
      <c r="B647" s="177"/>
      <c r="C647" s="33"/>
      <c r="E647" s="177"/>
      <c r="F647" s="32">
        <v>832</v>
      </c>
      <c r="G647" s="32">
        <v>502</v>
      </c>
      <c r="H647" s="32" t="s">
        <v>608</v>
      </c>
      <c r="I647" s="32">
        <v>522</v>
      </c>
      <c r="K647" s="44" t="s">
        <v>307</v>
      </c>
      <c r="M647" s="32">
        <v>16540.7</v>
      </c>
      <c r="N647" s="32"/>
      <c r="O647" s="32"/>
      <c r="P647" s="49">
        <f t="shared" si="422"/>
        <v>3</v>
      </c>
      <c r="Q647" s="15" t="str">
        <f t="shared" si="423"/>
        <v/>
      </c>
      <c r="R647" s="15" t="str">
        <f ca="1">IF(Q647="","",OFFSET('Все источники_ППГ'!B750,S647,0))</f>
        <v/>
      </c>
      <c r="S647">
        <f t="shared" si="424"/>
        <v>43</v>
      </c>
      <c r="T647" t="str">
        <f t="shared" ca="1" si="425"/>
        <v/>
      </c>
      <c r="U647" s="15" t="e">
        <f>IF(Y647="","",VLOOKUP(Y647,Роспись!$E$8:$G$2000,3,FALSE))</f>
        <v>#N/A</v>
      </c>
      <c r="W647">
        <f t="shared" si="426"/>
        <v>1</v>
      </c>
      <c r="X647" t="str">
        <f t="shared" si="427"/>
        <v>республиканский бюджет Чувашской Республики</v>
      </c>
      <c r="Y647" t="str">
        <f t="shared" si="428"/>
        <v>130201450</v>
      </c>
      <c r="Z647" t="str">
        <f t="shared" si="429"/>
        <v>A130201450</v>
      </c>
      <c r="AA647">
        <f t="shared" si="430"/>
        <v>16540.7</v>
      </c>
      <c r="AB647">
        <f t="shared" si="431"/>
        <v>0</v>
      </c>
      <c r="AC647">
        <f t="shared" ref="AC647:AD647" si="488">AB647</f>
        <v>0</v>
      </c>
      <c r="AD647">
        <f t="shared" si="488"/>
        <v>0</v>
      </c>
      <c r="AF647">
        <f t="shared" si="433"/>
        <v>0</v>
      </c>
    </row>
    <row r="648" spans="1:32" ht="16.5" customHeight="1" thickBot="1" x14ac:dyDescent="0.3">
      <c r="A648" s="168"/>
      <c r="B648" s="177"/>
      <c r="C648" s="33"/>
      <c r="E648" s="177"/>
      <c r="F648" s="32" t="s">
        <v>40</v>
      </c>
      <c r="G648" s="32" t="s">
        <v>40</v>
      </c>
      <c r="H648" s="32" t="s">
        <v>40</v>
      </c>
      <c r="I648" s="32" t="s">
        <v>40</v>
      </c>
      <c r="K648" s="44" t="s">
        <v>3</v>
      </c>
      <c r="M648" s="32">
        <v>1245</v>
      </c>
      <c r="N648" s="32"/>
      <c r="O648" s="32"/>
      <c r="P648" s="49">
        <f t="shared" si="422"/>
        <v>4</v>
      </c>
      <c r="Q648" s="15" t="str">
        <f t="shared" si="423"/>
        <v/>
      </c>
      <c r="R648" s="15" t="str">
        <f ca="1">IF(Q648="","",OFFSET('Все источники_ППГ'!B751,S648,0))</f>
        <v/>
      </c>
      <c r="S648">
        <f t="shared" si="424"/>
        <v>43</v>
      </c>
      <c r="T648" t="str">
        <f t="shared" ca="1" si="425"/>
        <v/>
      </c>
      <c r="U648" s="15" t="str">
        <f>IF(Y648="","",VLOOKUP(Y648,Роспись!$E$8:$G$2000,3,FALSE))</f>
        <v/>
      </c>
      <c r="W648" t="str">
        <f t="shared" si="426"/>
        <v/>
      </c>
      <c r="X648" t="str">
        <f t="shared" si="427"/>
        <v>местные бюджеты</v>
      </c>
      <c r="Y648" t="str">
        <f t="shared" si="428"/>
        <v/>
      </c>
      <c r="Z648" t="str">
        <f t="shared" si="429"/>
        <v/>
      </c>
      <c r="AA648">
        <f t="shared" si="430"/>
        <v>1245</v>
      </c>
      <c r="AB648">
        <f t="shared" si="431"/>
        <v>0</v>
      </c>
      <c r="AC648">
        <f t="shared" ref="AC648:AD648" si="489">AB648</f>
        <v>0</v>
      </c>
      <c r="AD648">
        <f t="shared" si="489"/>
        <v>0</v>
      </c>
      <c r="AF648">
        <f t="shared" si="433"/>
        <v>0</v>
      </c>
    </row>
    <row r="649" spans="1:32" ht="16.5" customHeight="1" thickBot="1" x14ac:dyDescent="0.3">
      <c r="A649" s="169"/>
      <c r="B649" s="178"/>
      <c r="C649" s="33"/>
      <c r="E649" s="178"/>
      <c r="F649" s="32" t="s">
        <v>40</v>
      </c>
      <c r="G649" s="32" t="s">
        <v>40</v>
      </c>
      <c r="H649" s="32" t="s">
        <v>40</v>
      </c>
      <c r="I649" s="32" t="s">
        <v>40</v>
      </c>
      <c r="K649" s="44" t="s">
        <v>6</v>
      </c>
      <c r="M649" s="32"/>
      <c r="N649" s="32"/>
      <c r="O649" s="32"/>
      <c r="P649" s="49">
        <f t="shared" si="422"/>
        <v>5</v>
      </c>
      <c r="Q649" s="15" t="str">
        <f t="shared" si="423"/>
        <v/>
      </c>
      <c r="R649" s="15" t="str">
        <f ca="1">IF(Q649="","",OFFSET('Все источники_ППГ'!B752,S649,0))</f>
        <v/>
      </c>
      <c r="S649">
        <f t="shared" si="424"/>
        <v>43</v>
      </c>
      <c r="T649" t="str">
        <f t="shared" ca="1" si="425"/>
        <v/>
      </c>
      <c r="U649" s="15" t="str">
        <f>IF(Y649="","",VLOOKUP(Y649,Роспись!$E$8:$G$2000,3,FALSE))</f>
        <v/>
      </c>
      <c r="W649" t="str">
        <f t="shared" si="426"/>
        <v/>
      </c>
      <c r="X649" t="str">
        <f t="shared" si="427"/>
        <v>внебюджетные источники</v>
      </c>
      <c r="Y649" t="str">
        <f t="shared" si="428"/>
        <v/>
      </c>
      <c r="Z649" t="str">
        <f t="shared" si="429"/>
        <v/>
      </c>
      <c r="AA649">
        <f t="shared" si="430"/>
        <v>0</v>
      </c>
      <c r="AB649">
        <f t="shared" si="431"/>
        <v>0</v>
      </c>
      <c r="AC649">
        <f t="shared" ref="AC649:AD649" si="490">AB649</f>
        <v>0</v>
      </c>
      <c r="AD649">
        <f t="shared" si="490"/>
        <v>0</v>
      </c>
      <c r="AF649">
        <f t="shared" si="433"/>
        <v>0</v>
      </c>
    </row>
    <row r="650" spans="1:32" ht="91.5" customHeight="1" thickBot="1" x14ac:dyDescent="0.3">
      <c r="A650" s="167" t="s">
        <v>208</v>
      </c>
      <c r="B650" s="176" t="s">
        <v>607</v>
      </c>
      <c r="C650" s="33"/>
      <c r="E650" s="176" t="s">
        <v>718</v>
      </c>
      <c r="F650" s="32" t="s">
        <v>40</v>
      </c>
      <c r="G650" s="32" t="s">
        <v>40</v>
      </c>
      <c r="H650" s="32" t="s">
        <v>40</v>
      </c>
      <c r="I650" s="32" t="s">
        <v>40</v>
      </c>
      <c r="K650" s="43" t="s">
        <v>1</v>
      </c>
      <c r="M650" s="32">
        <v>11168.8</v>
      </c>
      <c r="N650" s="32"/>
      <c r="O650" s="32"/>
      <c r="P650" s="49">
        <f t="shared" si="422"/>
        <v>1</v>
      </c>
      <c r="Q650" s="15" t="str">
        <f t="shared" si="423"/>
        <v>Строительство водопроводной сети в д. Варпоси Чебоксарского района Чувашской Республики</v>
      </c>
      <c r="R650" s="15" t="str">
        <f ca="1">IF(Q650="","",OFFSET('Все источники_ППГ'!B753,S650,0))</f>
        <v xml:space="preserve">Строительство водопроводной сети в д. Варпоси Чебоксарского района Чувашской Республики
</v>
      </c>
      <c r="S650">
        <f t="shared" si="424"/>
        <v>44</v>
      </c>
      <c r="T650">
        <f t="shared" ca="1" si="425"/>
        <v>1</v>
      </c>
      <c r="U650" s="15" t="str">
        <f>IF(Y650="","",VLOOKUP(Y650,Роспись!$E$8:$G$2000,3,FALSE))</f>
        <v/>
      </c>
      <c r="W650">
        <f t="shared" si="426"/>
        <v>0</v>
      </c>
      <c r="X650" t="str">
        <f t="shared" si="427"/>
        <v>всего</v>
      </c>
      <c r="Y650" t="str">
        <f t="shared" si="428"/>
        <v/>
      </c>
      <c r="Z650" t="str">
        <f t="shared" si="429"/>
        <v/>
      </c>
      <c r="AA650">
        <f t="shared" si="430"/>
        <v>11168.8</v>
      </c>
      <c r="AB650">
        <f t="shared" si="431"/>
        <v>0</v>
      </c>
      <c r="AC650">
        <f t="shared" ref="AC650:AD650" si="491">AB650</f>
        <v>0</v>
      </c>
      <c r="AD650">
        <f t="shared" si="491"/>
        <v>0</v>
      </c>
      <c r="AF650">
        <f t="shared" si="433"/>
        <v>0</v>
      </c>
    </row>
    <row r="651" spans="1:32" ht="16.5" customHeight="1" thickBot="1" x14ac:dyDescent="0.3">
      <c r="A651" s="168"/>
      <c r="B651" s="177"/>
      <c r="C651" s="33"/>
      <c r="E651" s="177"/>
      <c r="F651" s="32" t="s">
        <v>40</v>
      </c>
      <c r="G651" s="32" t="s">
        <v>40</v>
      </c>
      <c r="H651" s="32" t="s">
        <v>40</v>
      </c>
      <c r="I651" s="32" t="s">
        <v>40</v>
      </c>
      <c r="K651" s="44" t="s">
        <v>2</v>
      </c>
      <c r="M651" s="32"/>
      <c r="N651" s="32"/>
      <c r="O651" s="32"/>
      <c r="P651" s="49">
        <f t="shared" ref="P651:P714" si="492">IF(B651="",P650+1,1)</f>
        <v>2</v>
      </c>
      <c r="Q651" s="15" t="str">
        <f t="shared" ref="Q651:Q714" si="493">IF(B651="","",B651)</f>
        <v/>
      </c>
      <c r="R651" s="15" t="str">
        <f ca="1">IF(Q651="","",OFFSET('Все источники_ППГ'!B754,S651,0))</f>
        <v/>
      </c>
      <c r="S651">
        <f t="shared" ref="S651:S714" si="494">IF(Q651="",S650,S650+1)</f>
        <v>44</v>
      </c>
      <c r="T651" t="str">
        <f t="shared" ref="T651:T714" ca="1" si="495">IF(Q651=R651,"",1)</f>
        <v/>
      </c>
      <c r="U651" s="15" t="str">
        <f>IF(Y651="","",VLOOKUP(Y651,Роспись!$E$8:$G$2000,3,FALSE))</f>
        <v/>
      </c>
      <c r="W651">
        <f t="shared" ref="W651:W714" si="496">IF(ISERROR(SEARCH("федерал",X651,1)),IF(ISERROR(SEARCH("республ",X651,1)),IF(ISERROR(SEARCH("всег",X651,1)),"",0),1),2)</f>
        <v>2</v>
      </c>
      <c r="X651" t="str">
        <f t="shared" ref="X651:X714" si="497">K651</f>
        <v>федеральный бюджет</v>
      </c>
      <c r="Y651" t="str">
        <f t="shared" ref="Y651:Y714" si="498">IF(Z651="","",MID(Z651,2,666))</f>
        <v/>
      </c>
      <c r="Z651" t="str">
        <f t="shared" ref="Z651:Z714" si="499">IF(LEN(H651)&lt;3,"",H651)</f>
        <v/>
      </c>
      <c r="AA651">
        <f t="shared" ref="AA651:AA714" si="500">M651</f>
        <v>0</v>
      </c>
      <c r="AB651">
        <f t="shared" ref="AB651:AB714" si="501">N651</f>
        <v>0</v>
      </c>
      <c r="AC651">
        <f t="shared" ref="AC651:AD651" si="502">AB651</f>
        <v>0</v>
      </c>
      <c r="AD651">
        <f t="shared" si="502"/>
        <v>0</v>
      </c>
      <c r="AF651">
        <f t="shared" ref="AF651:AF714" si="503">O651</f>
        <v>0</v>
      </c>
    </row>
    <row r="652" spans="1:32" ht="16.5" customHeight="1" thickBot="1" x14ac:dyDescent="0.3">
      <c r="A652" s="168"/>
      <c r="B652" s="177"/>
      <c r="C652" s="33"/>
      <c r="E652" s="177"/>
      <c r="F652" s="32">
        <v>832</v>
      </c>
      <c r="G652" s="32">
        <v>502</v>
      </c>
      <c r="H652" s="32" t="s">
        <v>606</v>
      </c>
      <c r="I652" s="32">
        <v>522</v>
      </c>
      <c r="K652" s="44" t="s">
        <v>307</v>
      </c>
      <c r="M652" s="32">
        <v>10387</v>
      </c>
      <c r="N652" s="32"/>
      <c r="O652" s="32"/>
      <c r="P652" s="49">
        <f t="shared" si="492"/>
        <v>3</v>
      </c>
      <c r="Q652" s="15" t="str">
        <f t="shared" si="493"/>
        <v/>
      </c>
      <c r="R652" s="15" t="str">
        <f ca="1">IF(Q652="","",OFFSET('Все источники_ППГ'!B755,S652,0))</f>
        <v/>
      </c>
      <c r="S652">
        <f t="shared" si="494"/>
        <v>44</v>
      </c>
      <c r="T652" t="str">
        <f t="shared" ca="1" si="495"/>
        <v/>
      </c>
      <c r="U652" s="15" t="e">
        <f>IF(Y652="","",VLOOKUP(Y652,Роспись!$E$8:$G$2000,3,FALSE))</f>
        <v>#N/A</v>
      </c>
      <c r="W652">
        <f t="shared" si="496"/>
        <v>1</v>
      </c>
      <c r="X652" t="str">
        <f t="shared" si="497"/>
        <v>республиканский бюджет Чувашской Республики</v>
      </c>
      <c r="Y652" t="str">
        <f t="shared" si="498"/>
        <v>130201440</v>
      </c>
      <c r="Z652" t="str">
        <f t="shared" si="499"/>
        <v>A130201440</v>
      </c>
      <c r="AA652">
        <f t="shared" si="500"/>
        <v>10387</v>
      </c>
      <c r="AB652">
        <f t="shared" si="501"/>
        <v>0</v>
      </c>
      <c r="AC652">
        <f t="shared" ref="AC652:AD652" si="504">AB652</f>
        <v>0</v>
      </c>
      <c r="AD652">
        <f t="shared" si="504"/>
        <v>0</v>
      </c>
      <c r="AF652">
        <f t="shared" si="503"/>
        <v>0</v>
      </c>
    </row>
    <row r="653" spans="1:32" ht="16.5" customHeight="1" thickBot="1" x14ac:dyDescent="0.3">
      <c r="A653" s="168"/>
      <c r="B653" s="177"/>
      <c r="C653" s="33"/>
      <c r="E653" s="177"/>
      <c r="F653" s="32" t="s">
        <v>40</v>
      </c>
      <c r="G653" s="32" t="s">
        <v>40</v>
      </c>
      <c r="H653" s="32" t="s">
        <v>40</v>
      </c>
      <c r="I653" s="32" t="s">
        <v>40</v>
      </c>
      <c r="K653" s="44" t="s">
        <v>3</v>
      </c>
      <c r="M653" s="32">
        <v>781.8</v>
      </c>
      <c r="N653" s="32"/>
      <c r="O653" s="32"/>
      <c r="P653" s="49">
        <f t="shared" si="492"/>
        <v>4</v>
      </c>
      <c r="Q653" s="15" t="str">
        <f t="shared" si="493"/>
        <v/>
      </c>
      <c r="R653" s="15" t="str">
        <f ca="1">IF(Q653="","",OFFSET('Все источники_ППГ'!B756,S653,0))</f>
        <v/>
      </c>
      <c r="S653">
        <f t="shared" si="494"/>
        <v>44</v>
      </c>
      <c r="T653" t="str">
        <f t="shared" ca="1" si="495"/>
        <v/>
      </c>
      <c r="U653" s="15" t="str">
        <f>IF(Y653="","",VLOOKUP(Y653,Роспись!$E$8:$G$2000,3,FALSE))</f>
        <v/>
      </c>
      <c r="W653" t="str">
        <f t="shared" si="496"/>
        <v/>
      </c>
      <c r="X653" t="str">
        <f t="shared" si="497"/>
        <v>местные бюджеты</v>
      </c>
      <c r="Y653" t="str">
        <f t="shared" si="498"/>
        <v/>
      </c>
      <c r="Z653" t="str">
        <f t="shared" si="499"/>
        <v/>
      </c>
      <c r="AA653">
        <f t="shared" si="500"/>
        <v>781.8</v>
      </c>
      <c r="AB653">
        <f t="shared" si="501"/>
        <v>0</v>
      </c>
      <c r="AC653">
        <f t="shared" ref="AC653:AD653" si="505">AB653</f>
        <v>0</v>
      </c>
      <c r="AD653">
        <f t="shared" si="505"/>
        <v>0</v>
      </c>
      <c r="AF653">
        <f t="shared" si="503"/>
        <v>0</v>
      </c>
    </row>
    <row r="654" spans="1:32" ht="16.5" customHeight="1" thickBot="1" x14ac:dyDescent="0.3">
      <c r="A654" s="169"/>
      <c r="B654" s="178"/>
      <c r="C654" s="33"/>
      <c r="E654" s="178"/>
      <c r="F654" s="32" t="s">
        <v>40</v>
      </c>
      <c r="G654" s="32" t="s">
        <v>40</v>
      </c>
      <c r="H654" s="32" t="s">
        <v>40</v>
      </c>
      <c r="I654" s="32" t="s">
        <v>40</v>
      </c>
      <c r="K654" s="44" t="s">
        <v>6</v>
      </c>
      <c r="M654" s="32"/>
      <c r="N654" s="32"/>
      <c r="O654" s="32"/>
      <c r="P654" s="49">
        <f t="shared" si="492"/>
        <v>5</v>
      </c>
      <c r="Q654" s="15" t="str">
        <f t="shared" si="493"/>
        <v/>
      </c>
      <c r="R654" s="15" t="str">
        <f ca="1">IF(Q654="","",OFFSET('Все источники_ППГ'!B757,S654,0))</f>
        <v/>
      </c>
      <c r="S654">
        <f t="shared" si="494"/>
        <v>44</v>
      </c>
      <c r="T654" t="str">
        <f t="shared" ca="1" si="495"/>
        <v/>
      </c>
      <c r="U654" s="15" t="str">
        <f>IF(Y654="","",VLOOKUP(Y654,Роспись!$E$8:$G$2000,3,FALSE))</f>
        <v/>
      </c>
      <c r="W654" t="str">
        <f t="shared" si="496"/>
        <v/>
      </c>
      <c r="X654" t="str">
        <f t="shared" si="497"/>
        <v>внебюджетные источники</v>
      </c>
      <c r="Y654" t="str">
        <f t="shared" si="498"/>
        <v/>
      </c>
      <c r="Z654" t="str">
        <f t="shared" si="499"/>
        <v/>
      </c>
      <c r="AA654">
        <f t="shared" si="500"/>
        <v>0</v>
      </c>
      <c r="AB654">
        <f t="shared" si="501"/>
        <v>0</v>
      </c>
      <c r="AC654">
        <f t="shared" ref="AC654:AD654" si="506">AB654</f>
        <v>0</v>
      </c>
      <c r="AD654">
        <f t="shared" si="506"/>
        <v>0</v>
      </c>
      <c r="AF654">
        <f t="shared" si="503"/>
        <v>0</v>
      </c>
    </row>
    <row r="655" spans="1:32" ht="91.5" customHeight="1" thickBot="1" x14ac:dyDescent="0.3">
      <c r="A655" s="167" t="s">
        <v>209</v>
      </c>
      <c r="B655" s="176" t="s">
        <v>741</v>
      </c>
      <c r="C655" s="33"/>
      <c r="E655" s="176" t="s">
        <v>718</v>
      </c>
      <c r="F655" s="32" t="s">
        <v>40</v>
      </c>
      <c r="G655" s="32" t="s">
        <v>40</v>
      </c>
      <c r="H655" s="32" t="s">
        <v>40</v>
      </c>
      <c r="I655" s="32" t="s">
        <v>40</v>
      </c>
      <c r="K655" s="43" t="s">
        <v>1</v>
      </c>
      <c r="M655" s="32">
        <v>8347.2999999999993</v>
      </c>
      <c r="N655" s="32"/>
      <c r="O655" s="32"/>
      <c r="P655" s="49">
        <f t="shared" si="492"/>
        <v>1</v>
      </c>
      <c r="Q655" s="15" t="str">
        <f t="shared" si="493"/>
        <v>Строительство объекта «Водоснабжение улицы Шоссейной в д. Большие Котяки Чебоксарского района Чувашской Республики»</v>
      </c>
      <c r="R655" s="15" t="str">
        <f ca="1">IF(Q655="","",OFFSET('Все источники_ППГ'!B758,S655,0))</f>
        <v xml:space="preserve">Водоснабжение ул. Шоссейная в д. Большие Котяки Чебоксарского района Чувашской Республики
</v>
      </c>
      <c r="S655">
        <f t="shared" si="494"/>
        <v>45</v>
      </c>
      <c r="T655">
        <f t="shared" ca="1" si="495"/>
        <v>1</v>
      </c>
      <c r="U655" s="15" t="str">
        <f>IF(Y655="","",VLOOKUP(Y655,Роспись!$E$8:$G$2000,3,FALSE))</f>
        <v/>
      </c>
      <c r="W655">
        <f t="shared" si="496"/>
        <v>0</v>
      </c>
      <c r="X655" t="str">
        <f t="shared" si="497"/>
        <v>всего</v>
      </c>
      <c r="Y655" t="str">
        <f t="shared" si="498"/>
        <v/>
      </c>
      <c r="Z655" t="str">
        <f t="shared" si="499"/>
        <v/>
      </c>
      <c r="AA655">
        <f t="shared" si="500"/>
        <v>8347.2999999999993</v>
      </c>
      <c r="AB655">
        <f t="shared" si="501"/>
        <v>0</v>
      </c>
      <c r="AC655">
        <f t="shared" ref="AC655:AD655" si="507">AB655</f>
        <v>0</v>
      </c>
      <c r="AD655">
        <f t="shared" si="507"/>
        <v>0</v>
      </c>
      <c r="AF655">
        <f t="shared" si="503"/>
        <v>0</v>
      </c>
    </row>
    <row r="656" spans="1:32" ht="16.5" customHeight="1" thickBot="1" x14ac:dyDescent="0.3">
      <c r="A656" s="168"/>
      <c r="B656" s="177"/>
      <c r="C656" s="33"/>
      <c r="E656" s="177"/>
      <c r="F656" s="32" t="s">
        <v>40</v>
      </c>
      <c r="G656" s="32" t="s">
        <v>40</v>
      </c>
      <c r="H656" s="32" t="s">
        <v>40</v>
      </c>
      <c r="I656" s="32" t="s">
        <v>40</v>
      </c>
      <c r="K656" s="44" t="s">
        <v>2</v>
      </c>
      <c r="M656" s="32"/>
      <c r="N656" s="32"/>
      <c r="O656" s="32"/>
      <c r="P656" s="49">
        <f t="shared" si="492"/>
        <v>2</v>
      </c>
      <c r="Q656" s="15" t="str">
        <f t="shared" si="493"/>
        <v/>
      </c>
      <c r="R656" s="15" t="str">
        <f ca="1">IF(Q656="","",OFFSET('Все источники_ППГ'!B759,S656,0))</f>
        <v/>
      </c>
      <c r="S656">
        <f t="shared" si="494"/>
        <v>45</v>
      </c>
      <c r="T656" t="str">
        <f t="shared" ca="1" si="495"/>
        <v/>
      </c>
      <c r="U656" s="15" t="str">
        <f>IF(Y656="","",VLOOKUP(Y656,Роспись!$E$8:$G$2000,3,FALSE))</f>
        <v/>
      </c>
      <c r="W656">
        <f t="shared" si="496"/>
        <v>2</v>
      </c>
      <c r="X656" t="str">
        <f t="shared" si="497"/>
        <v>федеральный бюджет</v>
      </c>
      <c r="Y656" t="str">
        <f t="shared" si="498"/>
        <v/>
      </c>
      <c r="Z656" t="str">
        <f t="shared" si="499"/>
        <v/>
      </c>
      <c r="AA656">
        <f t="shared" si="500"/>
        <v>0</v>
      </c>
      <c r="AB656">
        <f t="shared" si="501"/>
        <v>0</v>
      </c>
      <c r="AC656">
        <f t="shared" ref="AC656:AD656" si="508">AB656</f>
        <v>0</v>
      </c>
      <c r="AD656">
        <f t="shared" si="508"/>
        <v>0</v>
      </c>
      <c r="AF656">
        <f t="shared" si="503"/>
        <v>0</v>
      </c>
    </row>
    <row r="657" spans="1:32" ht="16.5" customHeight="1" thickBot="1" x14ac:dyDescent="0.3">
      <c r="A657" s="168"/>
      <c r="B657" s="177"/>
      <c r="C657" s="33"/>
      <c r="E657" s="177"/>
      <c r="F657" s="32">
        <v>832</v>
      </c>
      <c r="G657" s="32">
        <v>502</v>
      </c>
      <c r="H657" s="32" t="s">
        <v>605</v>
      </c>
      <c r="I657" s="32">
        <v>522</v>
      </c>
      <c r="K657" s="44" t="s">
        <v>307</v>
      </c>
      <c r="M657" s="32">
        <v>7763</v>
      </c>
      <c r="N657" s="32"/>
      <c r="O657" s="32"/>
      <c r="P657" s="49">
        <f t="shared" si="492"/>
        <v>3</v>
      </c>
      <c r="Q657" s="15" t="str">
        <f t="shared" si="493"/>
        <v/>
      </c>
      <c r="R657" s="15" t="str">
        <f ca="1">IF(Q657="","",OFFSET('Все источники_ППГ'!B760,S657,0))</f>
        <v/>
      </c>
      <c r="S657">
        <f t="shared" si="494"/>
        <v>45</v>
      </c>
      <c r="T657" t="str">
        <f t="shared" ca="1" si="495"/>
        <v/>
      </c>
      <c r="U657" s="15" t="e">
        <f>IF(Y657="","",VLOOKUP(Y657,Роспись!$E$8:$G$2000,3,FALSE))</f>
        <v>#N/A</v>
      </c>
      <c r="W657">
        <f t="shared" si="496"/>
        <v>1</v>
      </c>
      <c r="X657" t="str">
        <f t="shared" si="497"/>
        <v>республиканский бюджет Чувашской Республики</v>
      </c>
      <c r="Y657" t="str">
        <f t="shared" si="498"/>
        <v>130201430</v>
      </c>
      <c r="Z657" t="str">
        <f t="shared" si="499"/>
        <v>A130201430</v>
      </c>
      <c r="AA657">
        <f t="shared" si="500"/>
        <v>7763</v>
      </c>
      <c r="AB657">
        <f t="shared" si="501"/>
        <v>0</v>
      </c>
      <c r="AC657">
        <f t="shared" ref="AC657:AD657" si="509">AB657</f>
        <v>0</v>
      </c>
      <c r="AD657">
        <f t="shared" si="509"/>
        <v>0</v>
      </c>
      <c r="AF657">
        <f t="shared" si="503"/>
        <v>0</v>
      </c>
    </row>
    <row r="658" spans="1:32" ht="16.5" customHeight="1" thickBot="1" x14ac:dyDescent="0.3">
      <c r="A658" s="168"/>
      <c r="B658" s="177"/>
      <c r="C658" s="33"/>
      <c r="E658" s="177"/>
      <c r="F658" s="32" t="s">
        <v>40</v>
      </c>
      <c r="G658" s="32" t="s">
        <v>40</v>
      </c>
      <c r="H658" s="32" t="s">
        <v>40</v>
      </c>
      <c r="I658" s="32" t="s">
        <v>40</v>
      </c>
      <c r="K658" s="44" t="s">
        <v>3</v>
      </c>
      <c r="M658" s="32">
        <v>584.29999999999995</v>
      </c>
      <c r="N658" s="32"/>
      <c r="O658" s="32"/>
      <c r="P658" s="49">
        <f t="shared" si="492"/>
        <v>4</v>
      </c>
      <c r="Q658" s="15" t="str">
        <f t="shared" si="493"/>
        <v/>
      </c>
      <c r="R658" s="15" t="str">
        <f ca="1">IF(Q658="","",OFFSET('Все источники_ППГ'!B761,S658,0))</f>
        <v/>
      </c>
      <c r="S658">
        <f t="shared" si="494"/>
        <v>45</v>
      </c>
      <c r="T658" t="str">
        <f t="shared" ca="1" si="495"/>
        <v/>
      </c>
      <c r="U658" s="15" t="str">
        <f>IF(Y658="","",VLOOKUP(Y658,Роспись!$E$8:$G$2000,3,FALSE))</f>
        <v/>
      </c>
      <c r="W658" t="str">
        <f t="shared" si="496"/>
        <v/>
      </c>
      <c r="X658" t="str">
        <f t="shared" si="497"/>
        <v>местные бюджеты</v>
      </c>
      <c r="Y658" t="str">
        <f t="shared" si="498"/>
        <v/>
      </c>
      <c r="Z658" t="str">
        <f t="shared" si="499"/>
        <v/>
      </c>
      <c r="AA658">
        <f t="shared" si="500"/>
        <v>584.29999999999995</v>
      </c>
      <c r="AB658">
        <f t="shared" si="501"/>
        <v>0</v>
      </c>
      <c r="AC658">
        <f t="shared" ref="AC658:AD658" si="510">AB658</f>
        <v>0</v>
      </c>
      <c r="AD658">
        <f t="shared" si="510"/>
        <v>0</v>
      </c>
      <c r="AF658">
        <f t="shared" si="503"/>
        <v>0</v>
      </c>
    </row>
    <row r="659" spans="1:32" ht="16.5" customHeight="1" thickBot="1" x14ac:dyDescent="0.3">
      <c r="A659" s="169"/>
      <c r="B659" s="178"/>
      <c r="C659" s="33"/>
      <c r="E659" s="178"/>
      <c r="F659" s="32" t="s">
        <v>40</v>
      </c>
      <c r="G659" s="32" t="s">
        <v>40</v>
      </c>
      <c r="H659" s="32" t="s">
        <v>40</v>
      </c>
      <c r="I659" s="32" t="s">
        <v>40</v>
      </c>
      <c r="K659" s="44" t="s">
        <v>6</v>
      </c>
      <c r="M659" s="32"/>
      <c r="N659" s="32"/>
      <c r="O659" s="32"/>
      <c r="P659" s="49">
        <f t="shared" si="492"/>
        <v>5</v>
      </c>
      <c r="Q659" s="15" t="str">
        <f t="shared" si="493"/>
        <v/>
      </c>
      <c r="R659" s="15" t="str">
        <f ca="1">IF(Q659="","",OFFSET('Все источники_ППГ'!B762,S659,0))</f>
        <v/>
      </c>
      <c r="S659">
        <f t="shared" si="494"/>
        <v>45</v>
      </c>
      <c r="T659" t="str">
        <f t="shared" ca="1" si="495"/>
        <v/>
      </c>
      <c r="U659" s="15" t="str">
        <f>IF(Y659="","",VLOOKUP(Y659,Роспись!$E$8:$G$2000,3,FALSE))</f>
        <v/>
      </c>
      <c r="W659" t="str">
        <f t="shared" si="496"/>
        <v/>
      </c>
      <c r="X659" t="str">
        <f t="shared" si="497"/>
        <v>внебюджетные источники</v>
      </c>
      <c r="Y659" t="str">
        <f t="shared" si="498"/>
        <v/>
      </c>
      <c r="Z659" t="str">
        <f t="shared" si="499"/>
        <v/>
      </c>
      <c r="AA659">
        <f t="shared" si="500"/>
        <v>0</v>
      </c>
      <c r="AB659">
        <f t="shared" si="501"/>
        <v>0</v>
      </c>
      <c r="AC659">
        <f t="shared" ref="AC659:AD659" si="511">AB659</f>
        <v>0</v>
      </c>
      <c r="AD659">
        <f t="shared" si="511"/>
        <v>0</v>
      </c>
      <c r="AF659">
        <f t="shared" si="503"/>
        <v>0</v>
      </c>
    </row>
    <row r="660" spans="1:32" ht="91.5" customHeight="1" thickBot="1" x14ac:dyDescent="0.3">
      <c r="A660" s="167" t="s">
        <v>213</v>
      </c>
      <c r="B660" s="176" t="s">
        <v>742</v>
      </c>
      <c r="C660" s="33"/>
      <c r="E660" s="176" t="s">
        <v>718</v>
      </c>
      <c r="F660" s="32" t="s">
        <v>40</v>
      </c>
      <c r="G660" s="32" t="s">
        <v>40</v>
      </c>
      <c r="H660" s="32" t="s">
        <v>40</v>
      </c>
      <c r="I660" s="32" t="s">
        <v>40</v>
      </c>
      <c r="K660" s="43" t="s">
        <v>1</v>
      </c>
      <c r="M660" s="32">
        <v>16552.5</v>
      </c>
      <c r="N660" s="32"/>
      <c r="O660" s="32"/>
      <c r="P660" s="49">
        <f t="shared" si="492"/>
        <v>1</v>
      </c>
      <c r="Q660" s="15" t="str">
        <f t="shared" si="493"/>
        <v>Строительство объекта «Водоснабжение д. Индырчи Янтиковского района Чувашской Республики»</v>
      </c>
      <c r="R660" s="15" t="str">
        <f ca="1">IF(Q660="","",OFFSET('Все источники_ППГ'!B763,S660,0))</f>
        <v xml:space="preserve">Водоснабжение д. Индырчи Янтиковского района Чувашской Республики
</v>
      </c>
      <c r="S660">
        <f t="shared" si="494"/>
        <v>46</v>
      </c>
      <c r="T660">
        <f t="shared" ca="1" si="495"/>
        <v>1</v>
      </c>
      <c r="U660" s="15" t="str">
        <f>IF(Y660="","",VLOOKUP(Y660,Роспись!$E$8:$G$2000,3,FALSE))</f>
        <v/>
      </c>
      <c r="W660">
        <f t="shared" si="496"/>
        <v>0</v>
      </c>
      <c r="X660" t="str">
        <f t="shared" si="497"/>
        <v>всего</v>
      </c>
      <c r="Y660" t="str">
        <f t="shared" si="498"/>
        <v/>
      </c>
      <c r="Z660" t="str">
        <f t="shared" si="499"/>
        <v/>
      </c>
      <c r="AA660">
        <f t="shared" si="500"/>
        <v>16552.5</v>
      </c>
      <c r="AB660">
        <f t="shared" si="501"/>
        <v>0</v>
      </c>
      <c r="AC660">
        <f t="shared" ref="AC660:AD660" si="512">AB660</f>
        <v>0</v>
      </c>
      <c r="AD660">
        <f t="shared" si="512"/>
        <v>0</v>
      </c>
      <c r="AF660">
        <f t="shared" si="503"/>
        <v>0</v>
      </c>
    </row>
    <row r="661" spans="1:32" ht="16.5" customHeight="1" thickBot="1" x14ac:dyDescent="0.3">
      <c r="A661" s="168"/>
      <c r="B661" s="177"/>
      <c r="C661" s="33"/>
      <c r="E661" s="177"/>
      <c r="F661" s="32" t="s">
        <v>40</v>
      </c>
      <c r="G661" s="32" t="s">
        <v>40</v>
      </c>
      <c r="H661" s="32" t="s">
        <v>40</v>
      </c>
      <c r="I661" s="32" t="s">
        <v>40</v>
      </c>
      <c r="K661" s="44" t="s">
        <v>2</v>
      </c>
      <c r="M661" s="32"/>
      <c r="N661" s="32"/>
      <c r="O661" s="32"/>
      <c r="P661" s="49">
        <f t="shared" si="492"/>
        <v>2</v>
      </c>
      <c r="Q661" s="15" t="str">
        <f t="shared" si="493"/>
        <v/>
      </c>
      <c r="R661" s="15" t="str">
        <f ca="1">IF(Q661="","",OFFSET('Все источники_ППГ'!B764,S661,0))</f>
        <v/>
      </c>
      <c r="S661">
        <f t="shared" si="494"/>
        <v>46</v>
      </c>
      <c r="T661" t="str">
        <f t="shared" ca="1" si="495"/>
        <v/>
      </c>
      <c r="U661" s="15" t="str">
        <f>IF(Y661="","",VLOOKUP(Y661,Роспись!$E$8:$G$2000,3,FALSE))</f>
        <v/>
      </c>
      <c r="W661">
        <f t="shared" si="496"/>
        <v>2</v>
      </c>
      <c r="X661" t="str">
        <f t="shared" si="497"/>
        <v>федеральный бюджет</v>
      </c>
      <c r="Y661" t="str">
        <f t="shared" si="498"/>
        <v/>
      </c>
      <c r="Z661" t="str">
        <f t="shared" si="499"/>
        <v/>
      </c>
      <c r="AA661">
        <f t="shared" si="500"/>
        <v>0</v>
      </c>
      <c r="AB661">
        <f t="shared" si="501"/>
        <v>0</v>
      </c>
      <c r="AC661">
        <f t="shared" ref="AC661:AD661" si="513">AB661</f>
        <v>0</v>
      </c>
      <c r="AD661">
        <f t="shared" si="513"/>
        <v>0</v>
      </c>
      <c r="AF661">
        <f t="shared" si="503"/>
        <v>0</v>
      </c>
    </row>
    <row r="662" spans="1:32" ht="16.5" customHeight="1" thickBot="1" x14ac:dyDescent="0.3">
      <c r="A662" s="168"/>
      <c r="B662" s="177"/>
      <c r="C662" s="33"/>
      <c r="E662" s="177"/>
      <c r="F662" s="32">
        <v>832</v>
      </c>
      <c r="G662" s="32">
        <v>502</v>
      </c>
      <c r="H662" s="32" t="s">
        <v>616</v>
      </c>
      <c r="I662" s="32">
        <v>522</v>
      </c>
      <c r="K662" s="44" t="s">
        <v>307</v>
      </c>
      <c r="M662" s="32">
        <v>15724.9</v>
      </c>
      <c r="N662" s="32"/>
      <c r="O662" s="32"/>
      <c r="P662" s="49">
        <f t="shared" si="492"/>
        <v>3</v>
      </c>
      <c r="Q662" s="15" t="str">
        <f t="shared" si="493"/>
        <v/>
      </c>
      <c r="R662" s="15" t="str">
        <f ca="1">IF(Q662="","",OFFSET('Все источники_ППГ'!B765,S662,0))</f>
        <v/>
      </c>
      <c r="S662">
        <f t="shared" si="494"/>
        <v>46</v>
      </c>
      <c r="T662" t="str">
        <f t="shared" ca="1" si="495"/>
        <v/>
      </c>
      <c r="U662" s="15" t="e">
        <f>IF(Y662="","",VLOOKUP(Y662,Роспись!$E$8:$G$2000,3,FALSE))</f>
        <v>#N/A</v>
      </c>
      <c r="W662">
        <f t="shared" si="496"/>
        <v>1</v>
      </c>
      <c r="X662" t="str">
        <f t="shared" si="497"/>
        <v>республиканский бюджет Чувашской Республики</v>
      </c>
      <c r="Y662" t="str">
        <f t="shared" si="498"/>
        <v>130201500</v>
      </c>
      <c r="Z662" t="str">
        <f t="shared" si="499"/>
        <v>A130201500</v>
      </c>
      <c r="AA662">
        <f t="shared" si="500"/>
        <v>15724.9</v>
      </c>
      <c r="AB662">
        <f t="shared" si="501"/>
        <v>0</v>
      </c>
      <c r="AC662">
        <f t="shared" ref="AC662:AD662" si="514">AB662</f>
        <v>0</v>
      </c>
      <c r="AD662">
        <f t="shared" si="514"/>
        <v>0</v>
      </c>
      <c r="AF662">
        <f t="shared" si="503"/>
        <v>0</v>
      </c>
    </row>
    <row r="663" spans="1:32" ht="16.5" customHeight="1" thickBot="1" x14ac:dyDescent="0.3">
      <c r="A663" s="168"/>
      <c r="B663" s="177"/>
      <c r="C663" s="33"/>
      <c r="E663" s="177"/>
      <c r="F663" s="32" t="s">
        <v>40</v>
      </c>
      <c r="G663" s="32" t="s">
        <v>40</v>
      </c>
      <c r="H663" s="32" t="s">
        <v>40</v>
      </c>
      <c r="I663" s="32" t="s">
        <v>40</v>
      </c>
      <c r="K663" s="44" t="s">
        <v>3</v>
      </c>
      <c r="M663" s="32">
        <v>827.6</v>
      </c>
      <c r="N663" s="32"/>
      <c r="O663" s="32"/>
      <c r="P663" s="49">
        <f t="shared" si="492"/>
        <v>4</v>
      </c>
      <c r="Q663" s="15" t="str">
        <f t="shared" si="493"/>
        <v/>
      </c>
      <c r="R663" s="15" t="str">
        <f ca="1">IF(Q663="","",OFFSET('Все источники_ППГ'!B766,S663,0))</f>
        <v/>
      </c>
      <c r="S663">
        <f t="shared" si="494"/>
        <v>46</v>
      </c>
      <c r="T663" t="str">
        <f t="shared" ca="1" si="495"/>
        <v/>
      </c>
      <c r="U663" s="15" t="str">
        <f>IF(Y663="","",VLOOKUP(Y663,Роспись!$E$8:$G$2000,3,FALSE))</f>
        <v/>
      </c>
      <c r="W663" t="str">
        <f t="shared" si="496"/>
        <v/>
      </c>
      <c r="X663" t="str">
        <f t="shared" si="497"/>
        <v>местные бюджеты</v>
      </c>
      <c r="Y663" t="str">
        <f t="shared" si="498"/>
        <v/>
      </c>
      <c r="Z663" t="str">
        <f t="shared" si="499"/>
        <v/>
      </c>
      <c r="AA663">
        <f t="shared" si="500"/>
        <v>827.6</v>
      </c>
      <c r="AB663">
        <f t="shared" si="501"/>
        <v>0</v>
      </c>
      <c r="AC663">
        <f t="shared" ref="AC663:AD663" si="515">AB663</f>
        <v>0</v>
      </c>
      <c r="AD663">
        <f t="shared" si="515"/>
        <v>0</v>
      </c>
      <c r="AF663">
        <f t="shared" si="503"/>
        <v>0</v>
      </c>
    </row>
    <row r="664" spans="1:32" ht="16.5" customHeight="1" thickBot="1" x14ac:dyDescent="0.3">
      <c r="A664" s="169"/>
      <c r="B664" s="178"/>
      <c r="C664" s="33"/>
      <c r="E664" s="178"/>
      <c r="F664" s="32" t="s">
        <v>40</v>
      </c>
      <c r="G664" s="32" t="s">
        <v>40</v>
      </c>
      <c r="H664" s="32" t="s">
        <v>40</v>
      </c>
      <c r="I664" s="32" t="s">
        <v>40</v>
      </c>
      <c r="K664" s="44" t="s">
        <v>6</v>
      </c>
      <c r="M664" s="32"/>
      <c r="N664" s="32"/>
      <c r="O664" s="32"/>
      <c r="P664" s="49">
        <f t="shared" si="492"/>
        <v>5</v>
      </c>
      <c r="Q664" s="15" t="str">
        <f t="shared" si="493"/>
        <v/>
      </c>
      <c r="R664" s="15" t="str">
        <f ca="1">IF(Q664="","",OFFSET('Все источники_ППГ'!B767,S664,0))</f>
        <v/>
      </c>
      <c r="S664">
        <f t="shared" si="494"/>
        <v>46</v>
      </c>
      <c r="T664" t="str">
        <f t="shared" ca="1" si="495"/>
        <v/>
      </c>
      <c r="U664" s="15" t="str">
        <f>IF(Y664="","",VLOOKUP(Y664,Роспись!$E$8:$G$2000,3,FALSE))</f>
        <v/>
      </c>
      <c r="W664" t="str">
        <f t="shared" si="496"/>
        <v/>
      </c>
      <c r="X664" t="str">
        <f t="shared" si="497"/>
        <v>внебюджетные источники</v>
      </c>
      <c r="Y664" t="str">
        <f t="shared" si="498"/>
        <v/>
      </c>
      <c r="Z664" t="str">
        <f t="shared" si="499"/>
        <v/>
      </c>
      <c r="AA664">
        <f t="shared" si="500"/>
        <v>0</v>
      </c>
      <c r="AB664">
        <f t="shared" si="501"/>
        <v>0</v>
      </c>
      <c r="AC664">
        <f t="shared" ref="AC664:AD664" si="516">AB664</f>
        <v>0</v>
      </c>
      <c r="AD664">
        <f t="shared" si="516"/>
        <v>0</v>
      </c>
      <c r="AF664">
        <f t="shared" si="503"/>
        <v>0</v>
      </c>
    </row>
    <row r="665" spans="1:32" ht="91.5" customHeight="1" thickBot="1" x14ac:dyDescent="0.3">
      <c r="A665" s="167" t="s">
        <v>214</v>
      </c>
      <c r="B665" s="176" t="s">
        <v>743</v>
      </c>
      <c r="C665" s="33"/>
      <c r="E665" s="176" t="s">
        <v>718</v>
      </c>
      <c r="F665" s="32" t="s">
        <v>40</v>
      </c>
      <c r="G665" s="32" t="s">
        <v>40</v>
      </c>
      <c r="H665" s="32" t="s">
        <v>40</v>
      </c>
      <c r="I665" s="32" t="s">
        <v>40</v>
      </c>
      <c r="K665" s="43" t="s">
        <v>1</v>
      </c>
      <c r="M665" s="32">
        <v>29645.9</v>
      </c>
      <c r="N665" s="32"/>
      <c r="O665" s="32"/>
      <c r="P665" s="49">
        <f t="shared" si="492"/>
        <v>1</v>
      </c>
      <c r="Q665" s="15" t="str">
        <f t="shared" si="493"/>
        <v>Строительство объекта «Водоснабжение с. Можарки Янтиковского района Чувашской Республики»</v>
      </c>
      <c r="R665" s="15" t="str">
        <f ca="1">IF(Q665="","",OFFSET('Все источники_ППГ'!B768,S665,0))</f>
        <v xml:space="preserve">Водоснабжение д. Можарки Янтиковского района Чувашской Республики
</v>
      </c>
      <c r="S665">
        <f t="shared" si="494"/>
        <v>47</v>
      </c>
      <c r="T665">
        <f t="shared" ca="1" si="495"/>
        <v>1</v>
      </c>
      <c r="U665" s="15" t="str">
        <f>IF(Y665="","",VLOOKUP(Y665,Роспись!$E$8:$G$2000,3,FALSE))</f>
        <v/>
      </c>
      <c r="W665">
        <f t="shared" si="496"/>
        <v>0</v>
      </c>
      <c r="X665" t="str">
        <f t="shared" si="497"/>
        <v>всего</v>
      </c>
      <c r="Y665" t="str">
        <f t="shared" si="498"/>
        <v/>
      </c>
      <c r="Z665" t="str">
        <f t="shared" si="499"/>
        <v/>
      </c>
      <c r="AA665">
        <f t="shared" si="500"/>
        <v>29645.9</v>
      </c>
      <c r="AB665">
        <f t="shared" si="501"/>
        <v>0</v>
      </c>
      <c r="AC665">
        <f t="shared" ref="AC665:AD665" si="517">AB665</f>
        <v>0</v>
      </c>
      <c r="AD665">
        <f t="shared" si="517"/>
        <v>0</v>
      </c>
      <c r="AF665">
        <f t="shared" si="503"/>
        <v>0</v>
      </c>
    </row>
    <row r="666" spans="1:32" ht="16.5" customHeight="1" thickBot="1" x14ac:dyDescent="0.3">
      <c r="A666" s="168"/>
      <c r="B666" s="177"/>
      <c r="C666" s="33"/>
      <c r="E666" s="177"/>
      <c r="F666" s="32" t="s">
        <v>40</v>
      </c>
      <c r="G666" s="32" t="s">
        <v>40</v>
      </c>
      <c r="H666" s="32" t="s">
        <v>40</v>
      </c>
      <c r="I666" s="32" t="s">
        <v>40</v>
      </c>
      <c r="K666" s="44" t="s">
        <v>2</v>
      </c>
      <c r="M666" s="32"/>
      <c r="N666" s="32"/>
      <c r="O666" s="32"/>
      <c r="P666" s="49">
        <f t="shared" si="492"/>
        <v>2</v>
      </c>
      <c r="Q666" s="15" t="str">
        <f t="shared" si="493"/>
        <v/>
      </c>
      <c r="R666" s="15" t="str">
        <f ca="1">IF(Q666="","",OFFSET('Все источники_ППГ'!B769,S666,0))</f>
        <v/>
      </c>
      <c r="S666">
        <f t="shared" si="494"/>
        <v>47</v>
      </c>
      <c r="T666" t="str">
        <f t="shared" ca="1" si="495"/>
        <v/>
      </c>
      <c r="U666" s="15" t="str">
        <f>IF(Y666="","",VLOOKUP(Y666,Роспись!$E$8:$G$2000,3,FALSE))</f>
        <v/>
      </c>
      <c r="W666">
        <f t="shared" si="496"/>
        <v>2</v>
      </c>
      <c r="X666" t="str">
        <f t="shared" si="497"/>
        <v>федеральный бюджет</v>
      </c>
      <c r="Y666" t="str">
        <f t="shared" si="498"/>
        <v/>
      </c>
      <c r="Z666" t="str">
        <f t="shared" si="499"/>
        <v/>
      </c>
      <c r="AA666">
        <f t="shared" si="500"/>
        <v>0</v>
      </c>
      <c r="AB666">
        <f t="shared" si="501"/>
        <v>0</v>
      </c>
      <c r="AC666">
        <f t="shared" ref="AC666:AD666" si="518">AB666</f>
        <v>0</v>
      </c>
      <c r="AD666">
        <f t="shared" si="518"/>
        <v>0</v>
      </c>
      <c r="AF666">
        <f t="shared" si="503"/>
        <v>0</v>
      </c>
    </row>
    <row r="667" spans="1:32" ht="16.5" customHeight="1" thickBot="1" x14ac:dyDescent="0.3">
      <c r="A667" s="168"/>
      <c r="B667" s="177"/>
      <c r="C667" s="33"/>
      <c r="E667" s="177"/>
      <c r="F667" s="32">
        <v>832</v>
      </c>
      <c r="G667" s="32">
        <v>502</v>
      </c>
      <c r="H667" s="32" t="s">
        <v>615</v>
      </c>
      <c r="I667" s="32">
        <v>522</v>
      </c>
      <c r="K667" s="44" t="s">
        <v>307</v>
      </c>
      <c r="M667" s="32">
        <v>28163.599999999999</v>
      </c>
      <c r="N667" s="32"/>
      <c r="O667" s="32"/>
      <c r="P667" s="49">
        <f t="shared" si="492"/>
        <v>3</v>
      </c>
      <c r="Q667" s="15" t="str">
        <f t="shared" si="493"/>
        <v/>
      </c>
      <c r="R667" s="15" t="str">
        <f ca="1">IF(Q667="","",OFFSET('Все источники_ППГ'!B770,S667,0))</f>
        <v/>
      </c>
      <c r="S667">
        <f t="shared" si="494"/>
        <v>47</v>
      </c>
      <c r="T667" t="str">
        <f t="shared" ca="1" si="495"/>
        <v/>
      </c>
      <c r="U667" s="15" t="e">
        <f>IF(Y667="","",VLOOKUP(Y667,Роспись!$E$8:$G$2000,3,FALSE))</f>
        <v>#N/A</v>
      </c>
      <c r="W667">
        <f t="shared" si="496"/>
        <v>1</v>
      </c>
      <c r="X667" t="str">
        <f t="shared" si="497"/>
        <v>республиканский бюджет Чувашской Республики</v>
      </c>
      <c r="Y667" t="str">
        <f t="shared" si="498"/>
        <v>130201490</v>
      </c>
      <c r="Z667" t="str">
        <f t="shared" si="499"/>
        <v>A130201490</v>
      </c>
      <c r="AA667">
        <f t="shared" si="500"/>
        <v>28163.599999999999</v>
      </c>
      <c r="AB667">
        <f t="shared" si="501"/>
        <v>0</v>
      </c>
      <c r="AC667">
        <f t="shared" ref="AC667:AD667" si="519">AB667</f>
        <v>0</v>
      </c>
      <c r="AD667">
        <f t="shared" si="519"/>
        <v>0</v>
      </c>
      <c r="AF667">
        <f t="shared" si="503"/>
        <v>0</v>
      </c>
    </row>
    <row r="668" spans="1:32" ht="16.5" customHeight="1" thickBot="1" x14ac:dyDescent="0.3">
      <c r="A668" s="168"/>
      <c r="B668" s="177"/>
      <c r="C668" s="33"/>
      <c r="E668" s="177"/>
      <c r="F668" s="32" t="s">
        <v>40</v>
      </c>
      <c r="G668" s="32" t="s">
        <v>40</v>
      </c>
      <c r="H668" s="32" t="s">
        <v>40</v>
      </c>
      <c r="I668" s="32" t="s">
        <v>40</v>
      </c>
      <c r="K668" s="44" t="s">
        <v>3</v>
      </c>
      <c r="M668" s="32">
        <v>1482.3</v>
      </c>
      <c r="N668" s="32"/>
      <c r="O668" s="32"/>
      <c r="P668" s="49">
        <f t="shared" si="492"/>
        <v>4</v>
      </c>
      <c r="Q668" s="15" t="str">
        <f t="shared" si="493"/>
        <v/>
      </c>
      <c r="R668" s="15" t="str">
        <f ca="1">IF(Q668="","",OFFSET('Все источники_ППГ'!B771,S668,0))</f>
        <v/>
      </c>
      <c r="S668">
        <f t="shared" si="494"/>
        <v>47</v>
      </c>
      <c r="T668" t="str">
        <f t="shared" ca="1" si="495"/>
        <v/>
      </c>
      <c r="U668" s="15" t="str">
        <f>IF(Y668="","",VLOOKUP(Y668,Роспись!$E$8:$G$2000,3,FALSE))</f>
        <v/>
      </c>
      <c r="W668" t="str">
        <f t="shared" si="496"/>
        <v/>
      </c>
      <c r="X668" t="str">
        <f t="shared" si="497"/>
        <v>местные бюджеты</v>
      </c>
      <c r="Y668" t="str">
        <f t="shared" si="498"/>
        <v/>
      </c>
      <c r="Z668" t="str">
        <f t="shared" si="499"/>
        <v/>
      </c>
      <c r="AA668">
        <f t="shared" si="500"/>
        <v>1482.3</v>
      </c>
      <c r="AB668">
        <f t="shared" si="501"/>
        <v>0</v>
      </c>
      <c r="AC668">
        <f t="shared" ref="AC668:AD668" si="520">AB668</f>
        <v>0</v>
      </c>
      <c r="AD668">
        <f t="shared" si="520"/>
        <v>0</v>
      </c>
      <c r="AF668">
        <f t="shared" si="503"/>
        <v>0</v>
      </c>
    </row>
    <row r="669" spans="1:32" ht="16.5" customHeight="1" thickBot="1" x14ac:dyDescent="0.3">
      <c r="A669" s="169"/>
      <c r="B669" s="178"/>
      <c r="C669" s="33"/>
      <c r="E669" s="178"/>
      <c r="F669" s="32" t="s">
        <v>40</v>
      </c>
      <c r="G669" s="32" t="s">
        <v>40</v>
      </c>
      <c r="H669" s="32" t="s">
        <v>40</v>
      </c>
      <c r="I669" s="32" t="s">
        <v>40</v>
      </c>
      <c r="K669" s="44" t="s">
        <v>6</v>
      </c>
      <c r="M669" s="32"/>
      <c r="N669" s="32"/>
      <c r="O669" s="32"/>
      <c r="P669" s="49">
        <f t="shared" si="492"/>
        <v>5</v>
      </c>
      <c r="Q669" s="15" t="str">
        <f t="shared" si="493"/>
        <v/>
      </c>
      <c r="R669" s="15" t="str">
        <f ca="1">IF(Q669="","",OFFSET('Все источники_ППГ'!B772,S669,0))</f>
        <v/>
      </c>
      <c r="S669">
        <f t="shared" si="494"/>
        <v>47</v>
      </c>
      <c r="T669" t="str">
        <f t="shared" ca="1" si="495"/>
        <v/>
      </c>
      <c r="U669" s="15" t="str">
        <f>IF(Y669="","",VLOOKUP(Y669,Роспись!$E$8:$G$2000,3,FALSE))</f>
        <v/>
      </c>
      <c r="W669" t="str">
        <f t="shared" si="496"/>
        <v/>
      </c>
      <c r="X669" t="str">
        <f t="shared" si="497"/>
        <v>внебюджетные источники</v>
      </c>
      <c r="Y669" t="str">
        <f t="shared" si="498"/>
        <v/>
      </c>
      <c r="Z669" t="str">
        <f t="shared" si="499"/>
        <v/>
      </c>
      <c r="AA669">
        <f t="shared" si="500"/>
        <v>0</v>
      </c>
      <c r="AB669">
        <f t="shared" si="501"/>
        <v>0</v>
      </c>
      <c r="AC669">
        <f t="shared" ref="AC669:AD669" si="521">AB669</f>
        <v>0</v>
      </c>
      <c r="AD669">
        <f t="shared" si="521"/>
        <v>0</v>
      </c>
      <c r="AF669">
        <f t="shared" si="503"/>
        <v>0</v>
      </c>
    </row>
    <row r="670" spans="1:32" ht="91.5" customHeight="1" thickBot="1" x14ac:dyDescent="0.3">
      <c r="A670" s="167" t="s">
        <v>266</v>
      </c>
      <c r="B670" s="176" t="s">
        <v>617</v>
      </c>
      <c r="C670" s="33"/>
      <c r="E670" s="176" t="s">
        <v>718</v>
      </c>
      <c r="F670" s="32" t="s">
        <v>40</v>
      </c>
      <c r="G670" s="32" t="s">
        <v>40</v>
      </c>
      <c r="H670" s="32" t="s">
        <v>40</v>
      </c>
      <c r="I670" s="32" t="s">
        <v>40</v>
      </c>
      <c r="K670" s="43" t="s">
        <v>1</v>
      </c>
      <c r="M670" s="32">
        <v>28000</v>
      </c>
      <c r="N670" s="32">
        <v>30434.799999999999</v>
      </c>
      <c r="O670" s="32"/>
      <c r="P670" s="49">
        <f t="shared" si="492"/>
        <v>1</v>
      </c>
      <c r="Q670" s="15" t="str">
        <f t="shared" si="493"/>
        <v>Реконструкция и развитие объектов водоснабжения города Новочебоксарск (с модернизацией оборудования)</v>
      </c>
      <c r="R670" s="15" t="str">
        <f ca="1">IF(Q670="","",OFFSET('Все источники_ППГ'!B773,S670,0))</f>
        <v xml:space="preserve">Реконструкция и развитие объектов водоснабжения г. Новочебоксарск (с модернизацией оборудования)
</v>
      </c>
      <c r="S670">
        <f t="shared" si="494"/>
        <v>48</v>
      </c>
      <c r="T670">
        <f t="shared" ca="1" si="495"/>
        <v>1</v>
      </c>
      <c r="U670" s="15" t="str">
        <f>IF(Y670="","",VLOOKUP(Y670,Роспись!$E$8:$G$2000,3,FALSE))</f>
        <v/>
      </c>
      <c r="W670">
        <f t="shared" si="496"/>
        <v>0</v>
      </c>
      <c r="X670" t="str">
        <f t="shared" si="497"/>
        <v>всего</v>
      </c>
      <c r="Y670" t="str">
        <f t="shared" si="498"/>
        <v/>
      </c>
      <c r="Z670" t="str">
        <f t="shared" si="499"/>
        <v/>
      </c>
      <c r="AA670">
        <f t="shared" si="500"/>
        <v>28000</v>
      </c>
      <c r="AB670">
        <f t="shared" si="501"/>
        <v>30434.799999999999</v>
      </c>
      <c r="AC670">
        <f t="shared" ref="AC670:AD670" si="522">AB670</f>
        <v>30434.799999999999</v>
      </c>
      <c r="AD670">
        <f t="shared" si="522"/>
        <v>30434.799999999999</v>
      </c>
      <c r="AE670">
        <f>AD670</f>
        <v>30434.799999999999</v>
      </c>
      <c r="AF670">
        <f t="shared" si="503"/>
        <v>0</v>
      </c>
    </row>
    <row r="671" spans="1:32" ht="16.5" customHeight="1" thickBot="1" x14ac:dyDescent="0.3">
      <c r="A671" s="168"/>
      <c r="B671" s="177"/>
      <c r="C671" s="33"/>
      <c r="E671" s="177"/>
      <c r="F671" s="32" t="s">
        <v>40</v>
      </c>
      <c r="G671" s="32" t="s">
        <v>40</v>
      </c>
      <c r="H671" s="32" t="s">
        <v>40</v>
      </c>
      <c r="I671" s="32" t="s">
        <v>40</v>
      </c>
      <c r="K671" s="44" t="s">
        <v>2</v>
      </c>
      <c r="M671" s="32"/>
      <c r="N671" s="32"/>
      <c r="O671" s="32"/>
      <c r="P671" s="49">
        <f t="shared" si="492"/>
        <v>2</v>
      </c>
      <c r="Q671" s="15" t="str">
        <f t="shared" si="493"/>
        <v/>
      </c>
      <c r="R671" s="15" t="str">
        <f ca="1">IF(Q671="","",OFFSET('Все источники_ППГ'!B774,S671,0))</f>
        <v/>
      </c>
      <c r="S671">
        <f t="shared" si="494"/>
        <v>48</v>
      </c>
      <c r="T671" t="str">
        <f t="shared" ca="1" si="495"/>
        <v/>
      </c>
      <c r="U671" s="15" t="str">
        <f>IF(Y671="","",VLOOKUP(Y671,Роспись!$E$8:$G$2000,3,FALSE))</f>
        <v/>
      </c>
      <c r="W671">
        <f t="shared" si="496"/>
        <v>2</v>
      </c>
      <c r="X671" t="str">
        <f t="shared" si="497"/>
        <v>федеральный бюджет</v>
      </c>
      <c r="Y671" t="str">
        <f t="shared" si="498"/>
        <v/>
      </c>
      <c r="Z671" t="str">
        <f t="shared" si="499"/>
        <v/>
      </c>
      <c r="AA671">
        <f t="shared" si="500"/>
        <v>0</v>
      </c>
      <c r="AB671">
        <f t="shared" si="501"/>
        <v>0</v>
      </c>
      <c r="AC671">
        <f t="shared" ref="AC671:AD671" si="523">AB671</f>
        <v>0</v>
      </c>
      <c r="AD671">
        <f t="shared" si="523"/>
        <v>0</v>
      </c>
      <c r="AF671">
        <f t="shared" si="503"/>
        <v>0</v>
      </c>
    </row>
    <row r="672" spans="1:32" ht="16.5" customHeight="1" thickBot="1" x14ac:dyDescent="0.3">
      <c r="A672" s="168"/>
      <c r="B672" s="177"/>
      <c r="C672" s="33"/>
      <c r="E672" s="177"/>
      <c r="F672" s="32">
        <v>832</v>
      </c>
      <c r="G672" s="32">
        <v>502</v>
      </c>
      <c r="H672" s="32" t="s">
        <v>268</v>
      </c>
      <c r="I672" s="32">
        <v>522</v>
      </c>
      <c r="K672" s="44" t="s">
        <v>307</v>
      </c>
      <c r="M672" s="32">
        <v>28000</v>
      </c>
      <c r="N672" s="32">
        <v>28000</v>
      </c>
      <c r="O672" s="32"/>
      <c r="P672" s="49">
        <f t="shared" si="492"/>
        <v>3</v>
      </c>
      <c r="Q672" s="15" t="str">
        <f t="shared" si="493"/>
        <v/>
      </c>
      <c r="R672" s="15" t="str">
        <f ca="1">IF(Q672="","",OFFSET('Все источники_ППГ'!B775,S672,0))</f>
        <v/>
      </c>
      <c r="S672">
        <f t="shared" si="494"/>
        <v>48</v>
      </c>
      <c r="T672" t="str">
        <f t="shared" ca="1" si="495"/>
        <v/>
      </c>
      <c r="U672" s="15" t="e">
        <f>IF(Y672="","",VLOOKUP(Y672,Роспись!$E$8:$G$2000,3,FALSE))</f>
        <v>#N/A</v>
      </c>
      <c r="W672">
        <f t="shared" si="496"/>
        <v>1</v>
      </c>
      <c r="X672" t="str">
        <f t="shared" si="497"/>
        <v>республиканский бюджет Чувашской Республики</v>
      </c>
      <c r="Y672" t="str">
        <f t="shared" si="498"/>
        <v>130200310</v>
      </c>
      <c r="Z672" t="str">
        <f t="shared" si="499"/>
        <v>A130200310</v>
      </c>
      <c r="AA672">
        <f t="shared" si="500"/>
        <v>28000</v>
      </c>
      <c r="AB672">
        <f t="shared" si="501"/>
        <v>28000</v>
      </c>
      <c r="AC672">
        <f t="shared" ref="AC672:AD672" si="524">AB672</f>
        <v>28000</v>
      </c>
      <c r="AD672">
        <f t="shared" si="524"/>
        <v>28000</v>
      </c>
      <c r="AE672">
        <f>AD672</f>
        <v>28000</v>
      </c>
      <c r="AF672">
        <f t="shared" si="503"/>
        <v>0</v>
      </c>
    </row>
    <row r="673" spans="1:32" ht="16.5" customHeight="1" thickBot="1" x14ac:dyDescent="0.3">
      <c r="A673" s="168"/>
      <c r="B673" s="177"/>
      <c r="C673" s="33"/>
      <c r="E673" s="177"/>
      <c r="F673" s="32" t="s">
        <v>40</v>
      </c>
      <c r="G673" s="32" t="s">
        <v>40</v>
      </c>
      <c r="H673" s="32" t="s">
        <v>40</v>
      </c>
      <c r="I673" s="32" t="s">
        <v>40</v>
      </c>
      <c r="K673" s="44" t="s">
        <v>3</v>
      </c>
      <c r="M673" s="32"/>
      <c r="N673" s="32">
        <v>2434.8000000000002</v>
      </c>
      <c r="O673" s="32"/>
      <c r="P673" s="49">
        <f t="shared" si="492"/>
        <v>4</v>
      </c>
      <c r="Q673" s="15" t="str">
        <f t="shared" si="493"/>
        <v/>
      </c>
      <c r="R673" s="15" t="str">
        <f ca="1">IF(Q673="","",OFFSET('Все источники_ППГ'!B776,S673,0))</f>
        <v/>
      </c>
      <c r="S673">
        <f t="shared" si="494"/>
        <v>48</v>
      </c>
      <c r="T673" t="str">
        <f t="shared" ca="1" si="495"/>
        <v/>
      </c>
      <c r="U673" s="15" t="str">
        <f>IF(Y673="","",VLOOKUP(Y673,Роспись!$E$8:$G$2000,3,FALSE))</f>
        <v/>
      </c>
      <c r="W673" t="str">
        <f t="shared" si="496"/>
        <v/>
      </c>
      <c r="X673" t="str">
        <f t="shared" si="497"/>
        <v>местные бюджеты</v>
      </c>
      <c r="Y673" t="str">
        <f t="shared" si="498"/>
        <v/>
      </c>
      <c r="Z673" t="str">
        <f t="shared" si="499"/>
        <v/>
      </c>
      <c r="AA673">
        <f t="shared" si="500"/>
        <v>0</v>
      </c>
      <c r="AB673">
        <f t="shared" si="501"/>
        <v>2434.8000000000002</v>
      </c>
      <c r="AF673">
        <f t="shared" si="503"/>
        <v>0</v>
      </c>
    </row>
    <row r="674" spans="1:32" ht="16.5" customHeight="1" thickBot="1" x14ac:dyDescent="0.3">
      <c r="A674" s="169"/>
      <c r="B674" s="178"/>
      <c r="C674" s="33"/>
      <c r="E674" s="178"/>
      <c r="F674" s="32" t="s">
        <v>40</v>
      </c>
      <c r="G674" s="32" t="s">
        <v>40</v>
      </c>
      <c r="H674" s="32" t="s">
        <v>40</v>
      </c>
      <c r="I674" s="32" t="s">
        <v>40</v>
      </c>
      <c r="K674" s="44" t="s">
        <v>6</v>
      </c>
      <c r="M674" s="32"/>
      <c r="N674" s="32"/>
      <c r="O674" s="32"/>
      <c r="P674" s="49">
        <f t="shared" si="492"/>
        <v>5</v>
      </c>
      <c r="Q674" s="15" t="str">
        <f t="shared" si="493"/>
        <v/>
      </c>
      <c r="R674" s="15" t="str">
        <f ca="1">IF(Q674="","",OFFSET('Все источники_ППГ'!B777,S674,0))</f>
        <v/>
      </c>
      <c r="S674">
        <f t="shared" si="494"/>
        <v>48</v>
      </c>
      <c r="T674" t="str">
        <f t="shared" ca="1" si="495"/>
        <v/>
      </c>
      <c r="U674" s="15" t="str">
        <f>IF(Y674="","",VLOOKUP(Y674,Роспись!$E$8:$G$2000,3,FALSE))</f>
        <v/>
      </c>
      <c r="W674" t="str">
        <f t="shared" si="496"/>
        <v/>
      </c>
      <c r="X674" t="str">
        <f t="shared" si="497"/>
        <v>внебюджетные источники</v>
      </c>
      <c r="Y674" t="str">
        <f t="shared" si="498"/>
        <v/>
      </c>
      <c r="Z674" t="str">
        <f t="shared" si="499"/>
        <v/>
      </c>
      <c r="AA674">
        <f t="shared" si="500"/>
        <v>0</v>
      </c>
      <c r="AB674">
        <f t="shared" si="501"/>
        <v>0</v>
      </c>
      <c r="AC674">
        <f t="shared" ref="AC674:AD674" si="525">AB674</f>
        <v>0</v>
      </c>
      <c r="AD674">
        <f t="shared" si="525"/>
        <v>0</v>
      </c>
      <c r="AF674">
        <f t="shared" si="503"/>
        <v>0</v>
      </c>
    </row>
    <row r="675" spans="1:32" ht="91.5" customHeight="1" thickBot="1" x14ac:dyDescent="0.3">
      <c r="A675" s="167" t="s">
        <v>269</v>
      </c>
      <c r="B675" s="176" t="s">
        <v>744</v>
      </c>
      <c r="C675" s="33"/>
      <c r="E675" s="176" t="s">
        <v>718</v>
      </c>
      <c r="F675" s="32" t="s">
        <v>40</v>
      </c>
      <c r="G675" s="32" t="s">
        <v>40</v>
      </c>
      <c r="H675" s="32" t="s">
        <v>40</v>
      </c>
      <c r="I675" s="32" t="s">
        <v>40</v>
      </c>
      <c r="K675" s="43" t="s">
        <v>1</v>
      </c>
      <c r="M675" s="32"/>
      <c r="N675" s="32">
        <v>16213.8</v>
      </c>
      <c r="O675" s="32"/>
      <c r="P675" s="49">
        <f t="shared" si="492"/>
        <v>1</v>
      </c>
      <c r="Q675" s="15" t="str">
        <f t="shared" si="493"/>
        <v>Строительство сети водоснабжения в микрорайоне «Липовский» г. Новочебоксарска</v>
      </c>
      <c r="R675" s="15" t="str">
        <f ca="1">IF(Q675="","",OFFSET('Все источники_ППГ'!B778,S675,0))</f>
        <v xml:space="preserve">Строительство сети водоснабжения в микрорайоне "Липовский" г. Новочебоксарска
</v>
      </c>
      <c r="S675">
        <f t="shared" si="494"/>
        <v>49</v>
      </c>
      <c r="T675">
        <f t="shared" ca="1" si="495"/>
        <v>1</v>
      </c>
      <c r="U675" s="15" t="str">
        <f>IF(Y675="","",VLOOKUP(Y675,Роспись!$E$8:$G$2000,3,FALSE))</f>
        <v/>
      </c>
      <c r="W675">
        <f t="shared" si="496"/>
        <v>0</v>
      </c>
      <c r="X675" t="str">
        <f t="shared" si="497"/>
        <v>всего</v>
      </c>
      <c r="Y675" t="str">
        <f t="shared" si="498"/>
        <v/>
      </c>
      <c r="Z675" t="str">
        <f t="shared" si="499"/>
        <v/>
      </c>
      <c r="AA675">
        <f t="shared" si="500"/>
        <v>0</v>
      </c>
      <c r="AB675">
        <f t="shared" si="501"/>
        <v>16213.8</v>
      </c>
      <c r="AC675">
        <f t="shared" ref="AC675:AD675" si="526">AB675</f>
        <v>16213.8</v>
      </c>
      <c r="AD675">
        <f t="shared" si="526"/>
        <v>16213.8</v>
      </c>
      <c r="AE675">
        <f>14391052.07/1000</f>
        <v>14391.05207</v>
      </c>
      <c r="AF675">
        <f t="shared" si="503"/>
        <v>0</v>
      </c>
    </row>
    <row r="676" spans="1:32" ht="16.5" customHeight="1" thickBot="1" x14ac:dyDescent="0.3">
      <c r="A676" s="168"/>
      <c r="B676" s="177"/>
      <c r="C676" s="33"/>
      <c r="E676" s="177"/>
      <c r="F676" s="32" t="s">
        <v>40</v>
      </c>
      <c r="G676" s="32" t="s">
        <v>40</v>
      </c>
      <c r="H676" s="32" t="s">
        <v>40</v>
      </c>
      <c r="I676" s="32" t="s">
        <v>40</v>
      </c>
      <c r="K676" s="44" t="s">
        <v>2</v>
      </c>
      <c r="M676" s="32"/>
      <c r="N676" s="32"/>
      <c r="O676" s="32"/>
      <c r="P676" s="49">
        <f t="shared" si="492"/>
        <v>2</v>
      </c>
      <c r="Q676" s="15" t="str">
        <f t="shared" si="493"/>
        <v/>
      </c>
      <c r="R676" s="15" t="str">
        <f ca="1">IF(Q676="","",OFFSET('Все источники_ППГ'!B779,S676,0))</f>
        <v/>
      </c>
      <c r="S676">
        <f t="shared" si="494"/>
        <v>49</v>
      </c>
      <c r="T676" t="str">
        <f t="shared" ca="1" si="495"/>
        <v/>
      </c>
      <c r="U676" s="15" t="str">
        <f>IF(Y676="","",VLOOKUP(Y676,Роспись!$E$8:$G$2000,3,FALSE))</f>
        <v/>
      </c>
      <c r="W676">
        <f t="shared" si="496"/>
        <v>2</v>
      </c>
      <c r="X676" t="str">
        <f t="shared" si="497"/>
        <v>федеральный бюджет</v>
      </c>
      <c r="Y676" t="str">
        <f t="shared" si="498"/>
        <v/>
      </c>
      <c r="Z676" t="str">
        <f t="shared" si="499"/>
        <v/>
      </c>
      <c r="AA676">
        <f t="shared" si="500"/>
        <v>0</v>
      </c>
      <c r="AB676">
        <f t="shared" si="501"/>
        <v>0</v>
      </c>
      <c r="AC676">
        <f t="shared" ref="AC676:AD676" si="527">AB676</f>
        <v>0</v>
      </c>
      <c r="AD676">
        <f t="shared" si="527"/>
        <v>0</v>
      </c>
      <c r="AF676">
        <f t="shared" si="503"/>
        <v>0</v>
      </c>
    </row>
    <row r="677" spans="1:32" ht="16.5" customHeight="1" thickBot="1" x14ac:dyDescent="0.3">
      <c r="A677" s="168"/>
      <c r="B677" s="177"/>
      <c r="C677" s="33"/>
      <c r="E677" s="177"/>
      <c r="F677" s="32">
        <v>832</v>
      </c>
      <c r="G677" s="32">
        <v>502</v>
      </c>
      <c r="H677" s="32" t="s">
        <v>271</v>
      </c>
      <c r="I677" s="32">
        <v>522</v>
      </c>
      <c r="K677" s="44" t="s">
        <v>307</v>
      </c>
      <c r="M677" s="32"/>
      <c r="N677" s="32">
        <v>14846.5</v>
      </c>
      <c r="O677" s="32"/>
      <c r="P677" s="49">
        <f t="shared" si="492"/>
        <v>3</v>
      </c>
      <c r="Q677" s="15" t="str">
        <f t="shared" si="493"/>
        <v/>
      </c>
      <c r="R677" s="15" t="str">
        <f ca="1">IF(Q677="","",OFFSET('Все источники_ППГ'!B780,S677,0))</f>
        <v/>
      </c>
      <c r="S677">
        <f t="shared" si="494"/>
        <v>49</v>
      </c>
      <c r="T677" t="str">
        <f t="shared" ca="1" si="495"/>
        <v/>
      </c>
      <c r="U677" s="15" t="e">
        <f>IF(Y677="","",VLOOKUP(Y677,Роспись!$E$8:$G$2000,3,FALSE))</f>
        <v>#N/A</v>
      </c>
      <c r="W677">
        <f t="shared" si="496"/>
        <v>1</v>
      </c>
      <c r="X677" t="str">
        <f t="shared" si="497"/>
        <v>республиканский бюджет Чувашской Республики</v>
      </c>
      <c r="Y677" t="str">
        <f t="shared" si="498"/>
        <v>130200311</v>
      </c>
      <c r="Z677" t="str">
        <f t="shared" si="499"/>
        <v>A130200311</v>
      </c>
      <c r="AA677">
        <f t="shared" si="500"/>
        <v>0</v>
      </c>
      <c r="AB677">
        <f t="shared" si="501"/>
        <v>14846.5</v>
      </c>
      <c r="AC677">
        <f t="shared" ref="AC677:AD677" si="528">AB677</f>
        <v>14846.5</v>
      </c>
      <c r="AD677">
        <f t="shared" si="528"/>
        <v>14846.5</v>
      </c>
      <c r="AE677">
        <f>14391052.07/1000</f>
        <v>14391.05207</v>
      </c>
      <c r="AF677">
        <f t="shared" si="503"/>
        <v>0</v>
      </c>
    </row>
    <row r="678" spans="1:32" ht="16.5" customHeight="1" thickBot="1" x14ac:dyDescent="0.3">
      <c r="A678" s="168"/>
      <c r="B678" s="177"/>
      <c r="C678" s="33"/>
      <c r="E678" s="177"/>
      <c r="F678" s="32" t="s">
        <v>40</v>
      </c>
      <c r="G678" s="32" t="s">
        <v>40</v>
      </c>
      <c r="H678" s="32" t="s">
        <v>40</v>
      </c>
      <c r="I678" s="32" t="s">
        <v>40</v>
      </c>
      <c r="K678" s="44" t="s">
        <v>3</v>
      </c>
      <c r="M678" s="32"/>
      <c r="N678" s="32">
        <v>1367.3</v>
      </c>
      <c r="O678" s="32"/>
      <c r="P678" s="49">
        <f t="shared" si="492"/>
        <v>4</v>
      </c>
      <c r="Q678" s="15" t="str">
        <f t="shared" si="493"/>
        <v/>
      </c>
      <c r="R678" s="15" t="str">
        <f ca="1">IF(Q678="","",OFFSET('Все источники_ППГ'!B781,S678,0))</f>
        <v/>
      </c>
      <c r="S678">
        <f t="shared" si="494"/>
        <v>49</v>
      </c>
      <c r="T678" t="str">
        <f t="shared" ca="1" si="495"/>
        <v/>
      </c>
      <c r="U678" s="15" t="str">
        <f>IF(Y678="","",VLOOKUP(Y678,Роспись!$E$8:$G$2000,3,FALSE))</f>
        <v/>
      </c>
      <c r="W678" t="str">
        <f t="shared" si="496"/>
        <v/>
      </c>
      <c r="X678" t="str">
        <f t="shared" si="497"/>
        <v>местные бюджеты</v>
      </c>
      <c r="Y678" t="str">
        <f t="shared" si="498"/>
        <v/>
      </c>
      <c r="Z678" t="str">
        <f t="shared" si="499"/>
        <v/>
      </c>
      <c r="AA678">
        <f t="shared" si="500"/>
        <v>0</v>
      </c>
      <c r="AB678">
        <f t="shared" si="501"/>
        <v>1367.3</v>
      </c>
      <c r="AF678">
        <f t="shared" si="503"/>
        <v>0</v>
      </c>
    </row>
    <row r="679" spans="1:32" ht="16.5" customHeight="1" thickBot="1" x14ac:dyDescent="0.3">
      <c r="A679" s="169"/>
      <c r="B679" s="178"/>
      <c r="C679" s="33"/>
      <c r="E679" s="178"/>
      <c r="F679" s="32" t="s">
        <v>40</v>
      </c>
      <c r="G679" s="32" t="s">
        <v>40</v>
      </c>
      <c r="H679" s="32" t="s">
        <v>40</v>
      </c>
      <c r="I679" s="32" t="s">
        <v>40</v>
      </c>
      <c r="K679" s="44" t="s">
        <v>6</v>
      </c>
      <c r="M679" s="32"/>
      <c r="N679" s="32"/>
      <c r="O679" s="32"/>
      <c r="P679" s="49">
        <f t="shared" si="492"/>
        <v>5</v>
      </c>
      <c r="Q679" s="15" t="str">
        <f t="shared" si="493"/>
        <v/>
      </c>
      <c r="R679" s="15" t="str">
        <f ca="1">IF(Q679="","",OFFSET('Все источники_ППГ'!B782,S679,0))</f>
        <v/>
      </c>
      <c r="S679">
        <f t="shared" si="494"/>
        <v>49</v>
      </c>
      <c r="T679" t="str">
        <f t="shared" ca="1" si="495"/>
        <v/>
      </c>
      <c r="U679" s="15" t="str">
        <f>IF(Y679="","",VLOOKUP(Y679,Роспись!$E$8:$G$2000,3,FALSE))</f>
        <v/>
      </c>
      <c r="W679" t="str">
        <f t="shared" si="496"/>
        <v/>
      </c>
      <c r="X679" t="str">
        <f t="shared" si="497"/>
        <v>внебюджетные источники</v>
      </c>
      <c r="Y679" t="str">
        <f t="shared" si="498"/>
        <v/>
      </c>
      <c r="Z679" t="str">
        <f t="shared" si="499"/>
        <v/>
      </c>
      <c r="AA679">
        <f t="shared" si="500"/>
        <v>0</v>
      </c>
      <c r="AB679">
        <f t="shared" si="501"/>
        <v>0</v>
      </c>
      <c r="AC679">
        <f t="shared" ref="AC679:AD679" si="529">AB679</f>
        <v>0</v>
      </c>
      <c r="AD679">
        <f t="shared" si="529"/>
        <v>0</v>
      </c>
      <c r="AF679">
        <f t="shared" si="503"/>
        <v>0</v>
      </c>
    </row>
    <row r="680" spans="1:32" ht="91.5" customHeight="1" thickBot="1" x14ac:dyDescent="0.3">
      <c r="A680" s="167" t="s">
        <v>298</v>
      </c>
      <c r="B680" s="176" t="s">
        <v>745</v>
      </c>
      <c r="C680" s="33"/>
      <c r="E680" s="176" t="s">
        <v>718</v>
      </c>
      <c r="F680" s="32" t="s">
        <v>40</v>
      </c>
      <c r="G680" s="32" t="s">
        <v>40</v>
      </c>
      <c r="H680" s="32" t="s">
        <v>40</v>
      </c>
      <c r="I680" s="32" t="s">
        <v>40</v>
      </c>
      <c r="K680" s="43" t="s">
        <v>1</v>
      </c>
      <c r="M680" s="32">
        <v>23031.599999999999</v>
      </c>
      <c r="N680" s="32"/>
      <c r="O680" s="32"/>
      <c r="P680" s="49">
        <f t="shared" si="492"/>
        <v>1</v>
      </c>
      <c r="Q680" s="15" t="str">
        <f t="shared" si="493"/>
        <v xml:space="preserve">Строительство системы водоснабжения д. Малые Атмени Красночетайского района Чувашской Республики </v>
      </c>
      <c r="R680" s="15" t="str">
        <f ca="1">IF(Q680="","",OFFSET('Все источники_ППГ'!B783,S680,0))</f>
        <v xml:space="preserve">Строительство системы водоснабжения д. Малые Атмени Красночетайского района Чувашской Республики
</v>
      </c>
      <c r="S680">
        <f t="shared" si="494"/>
        <v>50</v>
      </c>
      <c r="T680">
        <f t="shared" ca="1" si="495"/>
        <v>1</v>
      </c>
      <c r="U680" s="15" t="str">
        <f>IF(Y680="","",VLOOKUP(Y680,Роспись!$E$8:$G$2000,3,FALSE))</f>
        <v/>
      </c>
      <c r="W680">
        <f t="shared" si="496"/>
        <v>0</v>
      </c>
      <c r="X680" t="str">
        <f t="shared" si="497"/>
        <v>всего</v>
      </c>
      <c r="Y680" t="str">
        <f t="shared" si="498"/>
        <v/>
      </c>
      <c r="Z680" t="str">
        <f t="shared" si="499"/>
        <v/>
      </c>
      <c r="AA680">
        <f t="shared" si="500"/>
        <v>23031.599999999999</v>
      </c>
      <c r="AB680">
        <f t="shared" si="501"/>
        <v>0</v>
      </c>
      <c r="AC680">
        <f t="shared" ref="AC680:AD680" si="530">AB680</f>
        <v>0</v>
      </c>
      <c r="AD680">
        <f t="shared" si="530"/>
        <v>0</v>
      </c>
      <c r="AF680">
        <f t="shared" si="503"/>
        <v>0</v>
      </c>
    </row>
    <row r="681" spans="1:32" ht="16.5" customHeight="1" thickBot="1" x14ac:dyDescent="0.3">
      <c r="A681" s="168"/>
      <c r="B681" s="177"/>
      <c r="C681" s="33"/>
      <c r="E681" s="177"/>
      <c r="F681" s="32" t="s">
        <v>40</v>
      </c>
      <c r="G681" s="32" t="s">
        <v>40</v>
      </c>
      <c r="H681" s="32" t="s">
        <v>40</v>
      </c>
      <c r="I681" s="32" t="s">
        <v>40</v>
      </c>
      <c r="K681" s="44" t="s">
        <v>2</v>
      </c>
      <c r="M681" s="32"/>
      <c r="N681" s="32"/>
      <c r="O681" s="32"/>
      <c r="P681" s="49">
        <f t="shared" si="492"/>
        <v>2</v>
      </c>
      <c r="Q681" s="15" t="str">
        <f t="shared" si="493"/>
        <v/>
      </c>
      <c r="R681" s="15" t="str">
        <f ca="1">IF(Q681="","",OFFSET('Все источники_ППГ'!B784,S681,0))</f>
        <v/>
      </c>
      <c r="S681">
        <f t="shared" si="494"/>
        <v>50</v>
      </c>
      <c r="T681" t="str">
        <f t="shared" ca="1" si="495"/>
        <v/>
      </c>
      <c r="U681" s="15" t="str">
        <f>IF(Y681="","",VLOOKUP(Y681,Роспись!$E$8:$G$2000,3,FALSE))</f>
        <v/>
      </c>
      <c r="W681">
        <f t="shared" si="496"/>
        <v>2</v>
      </c>
      <c r="X681" t="str">
        <f t="shared" si="497"/>
        <v>федеральный бюджет</v>
      </c>
      <c r="Y681" t="str">
        <f t="shared" si="498"/>
        <v/>
      </c>
      <c r="Z681" t="str">
        <f t="shared" si="499"/>
        <v/>
      </c>
      <c r="AA681">
        <f t="shared" si="500"/>
        <v>0</v>
      </c>
      <c r="AB681">
        <f t="shared" si="501"/>
        <v>0</v>
      </c>
      <c r="AC681">
        <f t="shared" ref="AC681:AD681" si="531">AB681</f>
        <v>0</v>
      </c>
      <c r="AD681">
        <f t="shared" si="531"/>
        <v>0</v>
      </c>
      <c r="AF681">
        <f t="shared" si="503"/>
        <v>0</v>
      </c>
    </row>
    <row r="682" spans="1:32" ht="16.5" customHeight="1" thickBot="1" x14ac:dyDescent="0.3">
      <c r="A682" s="168"/>
      <c r="B682" s="177"/>
      <c r="C682" s="33"/>
      <c r="E682" s="177"/>
      <c r="F682" s="32">
        <v>832</v>
      </c>
      <c r="G682" s="32">
        <v>502</v>
      </c>
      <c r="H682" s="32" t="s">
        <v>595</v>
      </c>
      <c r="I682" s="32">
        <v>522</v>
      </c>
      <c r="K682" s="44" t="s">
        <v>307</v>
      </c>
      <c r="M682" s="32">
        <v>21880</v>
      </c>
      <c r="N682" s="32"/>
      <c r="O682" s="32"/>
      <c r="P682" s="49">
        <f t="shared" si="492"/>
        <v>3</v>
      </c>
      <c r="Q682" s="15" t="str">
        <f t="shared" si="493"/>
        <v/>
      </c>
      <c r="R682" s="15" t="str">
        <f ca="1">IF(Q682="","",OFFSET('Все источники_ППГ'!B785,S682,0))</f>
        <v/>
      </c>
      <c r="S682">
        <f t="shared" si="494"/>
        <v>50</v>
      </c>
      <c r="T682" t="str">
        <f t="shared" ca="1" si="495"/>
        <v/>
      </c>
      <c r="U682" s="15" t="e">
        <f>IF(Y682="","",VLOOKUP(Y682,Роспись!$E$8:$G$2000,3,FALSE))</f>
        <v>#N/A</v>
      </c>
      <c r="W682">
        <f t="shared" si="496"/>
        <v>1</v>
      </c>
      <c r="X682" t="str">
        <f t="shared" si="497"/>
        <v>республиканский бюджет Чувашской Республики</v>
      </c>
      <c r="Y682" t="str">
        <f t="shared" si="498"/>
        <v>130200171</v>
      </c>
      <c r="Z682" t="str">
        <f t="shared" si="499"/>
        <v>A130200171</v>
      </c>
      <c r="AA682">
        <f t="shared" si="500"/>
        <v>21880</v>
      </c>
      <c r="AB682">
        <f t="shared" si="501"/>
        <v>0</v>
      </c>
      <c r="AC682">
        <f t="shared" ref="AC682:AD682" si="532">AB682</f>
        <v>0</v>
      </c>
      <c r="AD682">
        <f t="shared" si="532"/>
        <v>0</v>
      </c>
      <c r="AF682">
        <f t="shared" si="503"/>
        <v>0</v>
      </c>
    </row>
    <row r="683" spans="1:32" ht="16.5" customHeight="1" thickBot="1" x14ac:dyDescent="0.3">
      <c r="A683" s="168"/>
      <c r="B683" s="177"/>
      <c r="C683" s="33"/>
      <c r="E683" s="177"/>
      <c r="F683" s="32" t="s">
        <v>40</v>
      </c>
      <c r="G683" s="32" t="s">
        <v>40</v>
      </c>
      <c r="H683" s="32" t="s">
        <v>40</v>
      </c>
      <c r="I683" s="32" t="s">
        <v>40</v>
      </c>
      <c r="K683" s="44" t="s">
        <v>3</v>
      </c>
      <c r="M683" s="32">
        <v>1151.5999999999999</v>
      </c>
      <c r="N683" s="32"/>
      <c r="O683" s="32"/>
      <c r="P683" s="49">
        <f t="shared" si="492"/>
        <v>4</v>
      </c>
      <c r="Q683" s="15" t="str">
        <f t="shared" si="493"/>
        <v/>
      </c>
      <c r="R683" s="15" t="str">
        <f ca="1">IF(Q683="","",OFFSET('Все источники_ППГ'!B786,S683,0))</f>
        <v/>
      </c>
      <c r="S683">
        <f t="shared" si="494"/>
        <v>50</v>
      </c>
      <c r="T683" t="str">
        <f t="shared" ca="1" si="495"/>
        <v/>
      </c>
      <c r="U683" s="15" t="str">
        <f>IF(Y683="","",VLOOKUP(Y683,Роспись!$E$8:$G$2000,3,FALSE))</f>
        <v/>
      </c>
      <c r="W683" t="str">
        <f t="shared" si="496"/>
        <v/>
      </c>
      <c r="X683" t="str">
        <f t="shared" si="497"/>
        <v>местные бюджеты</v>
      </c>
      <c r="Y683" t="str">
        <f t="shared" si="498"/>
        <v/>
      </c>
      <c r="Z683" t="str">
        <f t="shared" si="499"/>
        <v/>
      </c>
      <c r="AA683">
        <f t="shared" si="500"/>
        <v>1151.5999999999999</v>
      </c>
      <c r="AB683">
        <f t="shared" si="501"/>
        <v>0</v>
      </c>
      <c r="AC683">
        <f t="shared" ref="AC683:AD683" si="533">AB683</f>
        <v>0</v>
      </c>
      <c r="AD683">
        <f t="shared" si="533"/>
        <v>0</v>
      </c>
      <c r="AF683">
        <f t="shared" si="503"/>
        <v>0</v>
      </c>
    </row>
    <row r="684" spans="1:32" ht="16.5" customHeight="1" thickBot="1" x14ac:dyDescent="0.3">
      <c r="A684" s="169"/>
      <c r="B684" s="178"/>
      <c r="C684" s="33"/>
      <c r="E684" s="178"/>
      <c r="F684" s="32" t="s">
        <v>40</v>
      </c>
      <c r="G684" s="32" t="s">
        <v>40</v>
      </c>
      <c r="H684" s="32" t="s">
        <v>40</v>
      </c>
      <c r="I684" s="32" t="s">
        <v>40</v>
      </c>
      <c r="K684" s="44" t="s">
        <v>6</v>
      </c>
      <c r="M684" s="32"/>
      <c r="N684" s="32"/>
      <c r="O684" s="32"/>
      <c r="P684" s="49">
        <f t="shared" si="492"/>
        <v>5</v>
      </c>
      <c r="Q684" s="15" t="str">
        <f t="shared" si="493"/>
        <v/>
      </c>
      <c r="R684" s="15" t="str">
        <f ca="1">IF(Q684="","",OFFSET('Все источники_ППГ'!B787,S684,0))</f>
        <v/>
      </c>
      <c r="S684">
        <f t="shared" si="494"/>
        <v>50</v>
      </c>
      <c r="T684" t="str">
        <f t="shared" ca="1" si="495"/>
        <v/>
      </c>
      <c r="U684" s="15" t="str">
        <f>IF(Y684="","",VLOOKUP(Y684,Роспись!$E$8:$G$2000,3,FALSE))</f>
        <v/>
      </c>
      <c r="W684" t="str">
        <f t="shared" si="496"/>
        <v/>
      </c>
      <c r="X684" t="str">
        <f t="shared" si="497"/>
        <v>внебюджетные источники</v>
      </c>
      <c r="Y684" t="str">
        <f t="shared" si="498"/>
        <v/>
      </c>
      <c r="Z684" t="str">
        <f t="shared" si="499"/>
        <v/>
      </c>
      <c r="AA684">
        <f t="shared" si="500"/>
        <v>0</v>
      </c>
      <c r="AB684">
        <f t="shared" si="501"/>
        <v>0</v>
      </c>
      <c r="AC684">
        <f t="shared" ref="AC684:AD684" si="534">AB684</f>
        <v>0</v>
      </c>
      <c r="AD684">
        <f t="shared" si="534"/>
        <v>0</v>
      </c>
      <c r="AF684">
        <f t="shared" si="503"/>
        <v>0</v>
      </c>
    </row>
    <row r="685" spans="1:32" ht="91.5" customHeight="1" thickBot="1" x14ac:dyDescent="0.3">
      <c r="A685" s="167" t="s">
        <v>300</v>
      </c>
      <c r="B685" s="176" t="s">
        <v>597</v>
      </c>
      <c r="C685" s="33"/>
      <c r="E685" s="176" t="s">
        <v>718</v>
      </c>
      <c r="F685" s="32" t="s">
        <v>40</v>
      </c>
      <c r="G685" s="32" t="s">
        <v>40</v>
      </c>
      <c r="H685" s="32" t="s">
        <v>40</v>
      </c>
      <c r="I685" s="32" t="s">
        <v>40</v>
      </c>
      <c r="K685" s="43" t="s">
        <v>1</v>
      </c>
      <c r="M685" s="32">
        <v>11773</v>
      </c>
      <c r="N685" s="32"/>
      <c r="O685" s="32"/>
      <c r="P685" s="49">
        <f t="shared" si="492"/>
        <v>1</v>
      </c>
      <c r="Q685" s="15" t="str">
        <f t="shared" si="493"/>
        <v>Реконструкция системы водоснабжения д. Б. Маклашкино Мариинско-Посадского района Чувашской Республики</v>
      </c>
      <c r="R685" s="15" t="str">
        <f ca="1">IF(Q685="","",OFFSET('Все источники_ППГ'!B788,S685,0))</f>
        <v xml:space="preserve">Реконструкция системы водоснабжения д. Большое Маклашкино Мариинско-Посадского района Чувашской Республики
</v>
      </c>
      <c r="S685">
        <f t="shared" si="494"/>
        <v>51</v>
      </c>
      <c r="T685">
        <f t="shared" ca="1" si="495"/>
        <v>1</v>
      </c>
      <c r="U685" s="15" t="str">
        <f>IF(Y685="","",VLOOKUP(Y685,Роспись!$E$8:$G$2000,3,FALSE))</f>
        <v/>
      </c>
      <c r="W685">
        <f t="shared" si="496"/>
        <v>0</v>
      </c>
      <c r="X685" t="str">
        <f t="shared" si="497"/>
        <v>всего</v>
      </c>
      <c r="Y685" t="str">
        <f t="shared" si="498"/>
        <v/>
      </c>
      <c r="Z685" t="str">
        <f t="shared" si="499"/>
        <v/>
      </c>
      <c r="AA685">
        <f t="shared" si="500"/>
        <v>11773</v>
      </c>
      <c r="AB685">
        <f t="shared" si="501"/>
        <v>0</v>
      </c>
      <c r="AC685">
        <f t="shared" ref="AC685:AD685" si="535">AB685</f>
        <v>0</v>
      </c>
      <c r="AD685">
        <f t="shared" si="535"/>
        <v>0</v>
      </c>
      <c r="AF685">
        <f t="shared" si="503"/>
        <v>0</v>
      </c>
    </row>
    <row r="686" spans="1:32" ht="16.5" customHeight="1" thickBot="1" x14ac:dyDescent="0.3">
      <c r="A686" s="168"/>
      <c r="B686" s="177"/>
      <c r="C686" s="33"/>
      <c r="E686" s="177"/>
      <c r="F686" s="32" t="s">
        <v>40</v>
      </c>
      <c r="G686" s="32" t="s">
        <v>40</v>
      </c>
      <c r="H686" s="32" t="s">
        <v>40</v>
      </c>
      <c r="I686" s="32" t="s">
        <v>40</v>
      </c>
      <c r="K686" s="44" t="s">
        <v>2</v>
      </c>
      <c r="M686" s="32"/>
      <c r="N686" s="32"/>
      <c r="O686" s="32"/>
      <c r="P686" s="49">
        <f t="shared" si="492"/>
        <v>2</v>
      </c>
      <c r="Q686" s="15" t="str">
        <f t="shared" si="493"/>
        <v/>
      </c>
      <c r="R686" s="15" t="str">
        <f ca="1">IF(Q686="","",OFFSET('Все источники_ППГ'!B789,S686,0))</f>
        <v/>
      </c>
      <c r="S686">
        <f t="shared" si="494"/>
        <v>51</v>
      </c>
      <c r="T686" t="str">
        <f t="shared" ca="1" si="495"/>
        <v/>
      </c>
      <c r="U686" s="15" t="str">
        <f>IF(Y686="","",VLOOKUP(Y686,Роспись!$E$8:$G$2000,3,FALSE))</f>
        <v/>
      </c>
      <c r="W686">
        <f t="shared" si="496"/>
        <v>2</v>
      </c>
      <c r="X686" t="str">
        <f t="shared" si="497"/>
        <v>федеральный бюджет</v>
      </c>
      <c r="Y686" t="str">
        <f t="shared" si="498"/>
        <v/>
      </c>
      <c r="Z686" t="str">
        <f t="shared" si="499"/>
        <v/>
      </c>
      <c r="AA686">
        <f t="shared" si="500"/>
        <v>0</v>
      </c>
      <c r="AB686">
        <f t="shared" si="501"/>
        <v>0</v>
      </c>
      <c r="AC686">
        <f t="shared" ref="AC686:AD686" si="536">AB686</f>
        <v>0</v>
      </c>
      <c r="AD686">
        <f t="shared" si="536"/>
        <v>0</v>
      </c>
      <c r="AF686">
        <f t="shared" si="503"/>
        <v>0</v>
      </c>
    </row>
    <row r="687" spans="1:32" ht="16.5" customHeight="1" thickBot="1" x14ac:dyDescent="0.3">
      <c r="A687" s="168"/>
      <c r="B687" s="177"/>
      <c r="C687" s="33"/>
      <c r="E687" s="177"/>
      <c r="F687" s="32">
        <v>832</v>
      </c>
      <c r="G687" s="32">
        <v>502</v>
      </c>
      <c r="H687" s="32" t="s">
        <v>596</v>
      </c>
      <c r="I687" s="32">
        <v>522</v>
      </c>
      <c r="K687" s="44" t="s">
        <v>307</v>
      </c>
      <c r="M687" s="32">
        <v>11066.6</v>
      </c>
      <c r="N687" s="32"/>
      <c r="O687" s="32"/>
      <c r="P687" s="49">
        <f t="shared" si="492"/>
        <v>3</v>
      </c>
      <c r="Q687" s="15" t="str">
        <f t="shared" si="493"/>
        <v/>
      </c>
      <c r="R687" s="15" t="str">
        <f ca="1">IF(Q687="","",OFFSET('Все источники_ППГ'!B790,S687,0))</f>
        <v/>
      </c>
      <c r="S687">
        <f t="shared" si="494"/>
        <v>51</v>
      </c>
      <c r="T687" t="str">
        <f t="shared" ca="1" si="495"/>
        <v/>
      </c>
      <c r="U687" s="15" t="e">
        <f>IF(Y687="","",VLOOKUP(Y687,Роспись!$E$8:$G$2000,3,FALSE))</f>
        <v>#N/A</v>
      </c>
      <c r="W687">
        <f t="shared" si="496"/>
        <v>1</v>
      </c>
      <c r="X687" t="str">
        <f t="shared" si="497"/>
        <v>республиканский бюджет Чувашской Республики</v>
      </c>
      <c r="Y687" t="str">
        <f t="shared" si="498"/>
        <v>130200181</v>
      </c>
      <c r="Z687" t="str">
        <f t="shared" si="499"/>
        <v>A130200181</v>
      </c>
      <c r="AA687">
        <f t="shared" si="500"/>
        <v>11066.6</v>
      </c>
      <c r="AB687">
        <f t="shared" si="501"/>
        <v>0</v>
      </c>
      <c r="AC687">
        <f t="shared" ref="AC687:AD687" si="537">AB687</f>
        <v>0</v>
      </c>
      <c r="AD687">
        <f t="shared" si="537"/>
        <v>0</v>
      </c>
      <c r="AF687">
        <f t="shared" si="503"/>
        <v>0</v>
      </c>
    </row>
    <row r="688" spans="1:32" ht="16.5" customHeight="1" thickBot="1" x14ac:dyDescent="0.3">
      <c r="A688" s="168"/>
      <c r="B688" s="177"/>
      <c r="C688" s="33"/>
      <c r="E688" s="177"/>
      <c r="F688" s="32" t="s">
        <v>40</v>
      </c>
      <c r="G688" s="32" t="s">
        <v>40</v>
      </c>
      <c r="H688" s="32" t="s">
        <v>40</v>
      </c>
      <c r="I688" s="32" t="s">
        <v>40</v>
      </c>
      <c r="K688" s="44" t="s">
        <v>3</v>
      </c>
      <c r="M688" s="32">
        <v>706.4</v>
      </c>
      <c r="N688" s="32"/>
      <c r="O688" s="32"/>
      <c r="P688" s="49">
        <f t="shared" si="492"/>
        <v>4</v>
      </c>
      <c r="Q688" s="15" t="str">
        <f t="shared" si="493"/>
        <v/>
      </c>
      <c r="R688" s="15" t="str">
        <f ca="1">IF(Q688="","",OFFSET('Все источники_ППГ'!B791,S688,0))</f>
        <v/>
      </c>
      <c r="S688">
        <f t="shared" si="494"/>
        <v>51</v>
      </c>
      <c r="T688" t="str">
        <f t="shared" ca="1" si="495"/>
        <v/>
      </c>
      <c r="U688" s="15" t="str">
        <f>IF(Y688="","",VLOOKUP(Y688,Роспись!$E$8:$G$2000,3,FALSE))</f>
        <v/>
      </c>
      <c r="W688" t="str">
        <f t="shared" si="496"/>
        <v/>
      </c>
      <c r="X688" t="str">
        <f t="shared" si="497"/>
        <v>местные бюджеты</v>
      </c>
      <c r="Y688" t="str">
        <f t="shared" si="498"/>
        <v/>
      </c>
      <c r="Z688" t="str">
        <f t="shared" si="499"/>
        <v/>
      </c>
      <c r="AA688">
        <f t="shared" si="500"/>
        <v>706.4</v>
      </c>
      <c r="AB688">
        <f t="shared" si="501"/>
        <v>0</v>
      </c>
      <c r="AC688">
        <f t="shared" ref="AC688:AD688" si="538">AB688</f>
        <v>0</v>
      </c>
      <c r="AD688">
        <f t="shared" si="538"/>
        <v>0</v>
      </c>
      <c r="AF688">
        <f t="shared" si="503"/>
        <v>0</v>
      </c>
    </row>
    <row r="689" spans="1:32" ht="16.5" customHeight="1" thickBot="1" x14ac:dyDescent="0.3">
      <c r="A689" s="169"/>
      <c r="B689" s="178"/>
      <c r="C689" s="33"/>
      <c r="E689" s="178"/>
      <c r="F689" s="32" t="s">
        <v>40</v>
      </c>
      <c r="G689" s="32" t="s">
        <v>40</v>
      </c>
      <c r="H689" s="32" t="s">
        <v>40</v>
      </c>
      <c r="I689" s="32" t="s">
        <v>40</v>
      </c>
      <c r="K689" s="44" t="s">
        <v>6</v>
      </c>
      <c r="M689" s="32"/>
      <c r="N689" s="32"/>
      <c r="O689" s="32"/>
      <c r="P689" s="49">
        <f t="shared" si="492"/>
        <v>5</v>
      </c>
      <c r="Q689" s="15" t="str">
        <f t="shared" si="493"/>
        <v/>
      </c>
      <c r="R689" s="15" t="str">
        <f ca="1">IF(Q689="","",OFFSET('Все источники_ППГ'!B792,S689,0))</f>
        <v/>
      </c>
      <c r="S689">
        <f t="shared" si="494"/>
        <v>51</v>
      </c>
      <c r="T689" t="str">
        <f t="shared" ca="1" si="495"/>
        <v/>
      </c>
      <c r="U689" s="15" t="str">
        <f>IF(Y689="","",VLOOKUP(Y689,Роспись!$E$8:$G$2000,3,FALSE))</f>
        <v/>
      </c>
      <c r="W689" t="str">
        <f t="shared" si="496"/>
        <v/>
      </c>
      <c r="X689" t="str">
        <f t="shared" si="497"/>
        <v>внебюджетные источники</v>
      </c>
      <c r="Y689" t="str">
        <f t="shared" si="498"/>
        <v/>
      </c>
      <c r="Z689" t="str">
        <f t="shared" si="499"/>
        <v/>
      </c>
      <c r="AA689">
        <f t="shared" si="500"/>
        <v>0</v>
      </c>
      <c r="AB689">
        <f t="shared" si="501"/>
        <v>0</v>
      </c>
      <c r="AC689">
        <f t="shared" ref="AC689:AD689" si="539">AB689</f>
        <v>0</v>
      </c>
      <c r="AD689">
        <f t="shared" si="539"/>
        <v>0</v>
      </c>
      <c r="AF689">
        <f t="shared" si="503"/>
        <v>0</v>
      </c>
    </row>
    <row r="690" spans="1:32" ht="91.5" customHeight="1" thickBot="1" x14ac:dyDescent="0.3">
      <c r="A690" s="167" t="s">
        <v>302</v>
      </c>
      <c r="B690" s="176" t="s">
        <v>746</v>
      </c>
      <c r="C690" s="33"/>
      <c r="E690" s="176" t="s">
        <v>718</v>
      </c>
      <c r="F690" s="32" t="s">
        <v>40</v>
      </c>
      <c r="G690" s="32" t="s">
        <v>40</v>
      </c>
      <c r="H690" s="32" t="s">
        <v>40</v>
      </c>
      <c r="I690" s="32" t="s">
        <v>40</v>
      </c>
      <c r="K690" s="43" t="s">
        <v>1</v>
      </c>
      <c r="M690" s="32">
        <v>35832.699999999997</v>
      </c>
      <c r="N690" s="32"/>
      <c r="O690" s="32"/>
      <c r="P690" s="49">
        <f t="shared" si="492"/>
        <v>1</v>
      </c>
      <c r="Q690" s="15" t="str">
        <f t="shared" si="493"/>
        <v>Строительство объекта «Водоснабжение с. Нижняя Кумашка Шумерлинского района Чувашской Республики»</v>
      </c>
      <c r="R690" s="15" t="str">
        <f ca="1">IF(Q690="","",OFFSET('Все источники_ППГ'!B793,S690,0))</f>
        <v xml:space="preserve">Строительство объекта "Водоснабжение с. Нижняя Кумашка Шумерлинского района Чувашской Республики"
</v>
      </c>
      <c r="S690">
        <f t="shared" si="494"/>
        <v>52</v>
      </c>
      <c r="T690">
        <f t="shared" ca="1" si="495"/>
        <v>1</v>
      </c>
      <c r="U690" s="15" t="str">
        <f>IF(Y690="","",VLOOKUP(Y690,Роспись!$E$8:$G$2000,3,FALSE))</f>
        <v/>
      </c>
      <c r="W690">
        <f t="shared" si="496"/>
        <v>0</v>
      </c>
      <c r="X690" t="str">
        <f t="shared" si="497"/>
        <v>всего</v>
      </c>
      <c r="Y690" t="str">
        <f t="shared" si="498"/>
        <v/>
      </c>
      <c r="Z690" t="str">
        <f t="shared" si="499"/>
        <v/>
      </c>
      <c r="AA690">
        <f t="shared" si="500"/>
        <v>35832.699999999997</v>
      </c>
      <c r="AB690">
        <f t="shared" si="501"/>
        <v>0</v>
      </c>
      <c r="AC690">
        <f t="shared" ref="AC690:AD690" si="540">AB690</f>
        <v>0</v>
      </c>
      <c r="AD690">
        <f t="shared" si="540"/>
        <v>0</v>
      </c>
      <c r="AF690">
        <f t="shared" si="503"/>
        <v>0</v>
      </c>
    </row>
    <row r="691" spans="1:32" ht="16.5" customHeight="1" thickBot="1" x14ac:dyDescent="0.3">
      <c r="A691" s="168"/>
      <c r="B691" s="177"/>
      <c r="C691" s="33"/>
      <c r="E691" s="177"/>
      <c r="F691" s="32" t="s">
        <v>40</v>
      </c>
      <c r="G691" s="32" t="s">
        <v>40</v>
      </c>
      <c r="H691" s="32" t="s">
        <v>40</v>
      </c>
      <c r="I691" s="32" t="s">
        <v>40</v>
      </c>
      <c r="K691" s="44" t="s">
        <v>2</v>
      </c>
      <c r="M691" s="32"/>
      <c r="N691" s="32"/>
      <c r="O691" s="32"/>
      <c r="P691" s="49">
        <f t="shared" si="492"/>
        <v>2</v>
      </c>
      <c r="Q691" s="15" t="str">
        <f t="shared" si="493"/>
        <v/>
      </c>
      <c r="R691" s="15" t="str">
        <f ca="1">IF(Q691="","",OFFSET('Все источники_ППГ'!B794,S691,0))</f>
        <v/>
      </c>
      <c r="S691">
        <f t="shared" si="494"/>
        <v>52</v>
      </c>
      <c r="T691" t="str">
        <f t="shared" ca="1" si="495"/>
        <v/>
      </c>
      <c r="U691" s="15" t="str">
        <f>IF(Y691="","",VLOOKUP(Y691,Роспись!$E$8:$G$2000,3,FALSE))</f>
        <v/>
      </c>
      <c r="W691">
        <f t="shared" si="496"/>
        <v>2</v>
      </c>
      <c r="X691" t="str">
        <f t="shared" si="497"/>
        <v>федеральный бюджет</v>
      </c>
      <c r="Y691" t="str">
        <f t="shared" si="498"/>
        <v/>
      </c>
      <c r="Z691" t="str">
        <f t="shared" si="499"/>
        <v/>
      </c>
      <c r="AA691">
        <f t="shared" si="500"/>
        <v>0</v>
      </c>
      <c r="AB691">
        <f t="shared" si="501"/>
        <v>0</v>
      </c>
      <c r="AC691">
        <f t="shared" ref="AC691:AD691" si="541">AB691</f>
        <v>0</v>
      </c>
      <c r="AD691">
        <f t="shared" si="541"/>
        <v>0</v>
      </c>
      <c r="AF691">
        <f t="shared" si="503"/>
        <v>0</v>
      </c>
    </row>
    <row r="692" spans="1:32" ht="16.5" customHeight="1" thickBot="1" x14ac:dyDescent="0.3">
      <c r="A692" s="168"/>
      <c r="B692" s="177"/>
      <c r="C692" s="33"/>
      <c r="E692" s="177"/>
      <c r="F692" s="32">
        <v>832</v>
      </c>
      <c r="G692" s="32">
        <v>502</v>
      </c>
      <c r="H692" s="32" t="s">
        <v>612</v>
      </c>
      <c r="I692" s="32">
        <v>522</v>
      </c>
      <c r="K692" s="44" t="s">
        <v>307</v>
      </c>
      <c r="M692" s="32">
        <v>34041.1</v>
      </c>
      <c r="N692" s="32"/>
      <c r="O692" s="32"/>
      <c r="P692" s="49">
        <f t="shared" si="492"/>
        <v>3</v>
      </c>
      <c r="Q692" s="15" t="str">
        <f t="shared" si="493"/>
        <v/>
      </c>
      <c r="R692" s="15" t="str">
        <f ca="1">IF(Q692="","",OFFSET('Все источники_ППГ'!B795,S692,0))</f>
        <v/>
      </c>
      <c r="S692">
        <f t="shared" si="494"/>
        <v>52</v>
      </c>
      <c r="T692" t="str">
        <f t="shared" ca="1" si="495"/>
        <v/>
      </c>
      <c r="U692" s="15" t="e">
        <f>IF(Y692="","",VLOOKUP(Y692,Роспись!$E$8:$G$2000,3,FALSE))</f>
        <v>#N/A</v>
      </c>
      <c r="W692">
        <f t="shared" si="496"/>
        <v>1</v>
      </c>
      <c r="X692" t="str">
        <f t="shared" si="497"/>
        <v>республиканский бюджет Чувашской Республики</v>
      </c>
      <c r="Y692" t="str">
        <f t="shared" si="498"/>
        <v>130201480</v>
      </c>
      <c r="Z692" t="str">
        <f t="shared" si="499"/>
        <v>A130201480</v>
      </c>
      <c r="AA692">
        <f t="shared" si="500"/>
        <v>34041.1</v>
      </c>
      <c r="AB692">
        <f t="shared" si="501"/>
        <v>0</v>
      </c>
      <c r="AC692">
        <f t="shared" ref="AC692:AD692" si="542">AB692</f>
        <v>0</v>
      </c>
      <c r="AD692">
        <f t="shared" si="542"/>
        <v>0</v>
      </c>
      <c r="AF692">
        <f t="shared" si="503"/>
        <v>0</v>
      </c>
    </row>
    <row r="693" spans="1:32" ht="16.5" customHeight="1" thickBot="1" x14ac:dyDescent="0.3">
      <c r="A693" s="168"/>
      <c r="B693" s="177"/>
      <c r="C693" s="33"/>
      <c r="E693" s="177"/>
      <c r="F693" s="32" t="s">
        <v>40</v>
      </c>
      <c r="G693" s="32" t="s">
        <v>40</v>
      </c>
      <c r="H693" s="32" t="s">
        <v>40</v>
      </c>
      <c r="I693" s="32" t="s">
        <v>40</v>
      </c>
      <c r="K693" s="44" t="s">
        <v>3</v>
      </c>
      <c r="M693" s="32">
        <v>1791.6</v>
      </c>
      <c r="N693" s="32"/>
      <c r="O693" s="32"/>
      <c r="P693" s="49">
        <f t="shared" si="492"/>
        <v>4</v>
      </c>
      <c r="Q693" s="15" t="str">
        <f t="shared" si="493"/>
        <v/>
      </c>
      <c r="R693" s="15" t="str">
        <f ca="1">IF(Q693="","",OFFSET('Все источники_ППГ'!B796,S693,0))</f>
        <v/>
      </c>
      <c r="S693">
        <f t="shared" si="494"/>
        <v>52</v>
      </c>
      <c r="T693" t="str">
        <f t="shared" ca="1" si="495"/>
        <v/>
      </c>
      <c r="U693" s="15" t="str">
        <f>IF(Y693="","",VLOOKUP(Y693,Роспись!$E$8:$G$2000,3,FALSE))</f>
        <v/>
      </c>
      <c r="W693" t="str">
        <f t="shared" si="496"/>
        <v/>
      </c>
      <c r="X693" t="str">
        <f t="shared" si="497"/>
        <v>местные бюджеты</v>
      </c>
      <c r="Y693" t="str">
        <f t="shared" si="498"/>
        <v/>
      </c>
      <c r="Z693" t="str">
        <f t="shared" si="499"/>
        <v/>
      </c>
      <c r="AA693">
        <f t="shared" si="500"/>
        <v>1791.6</v>
      </c>
      <c r="AB693">
        <f t="shared" si="501"/>
        <v>0</v>
      </c>
      <c r="AC693">
        <f t="shared" ref="AC693:AD693" si="543">AB693</f>
        <v>0</v>
      </c>
      <c r="AD693">
        <f t="shared" si="543"/>
        <v>0</v>
      </c>
      <c r="AF693">
        <f t="shared" si="503"/>
        <v>0</v>
      </c>
    </row>
    <row r="694" spans="1:32" ht="16.5" customHeight="1" thickBot="1" x14ac:dyDescent="0.3">
      <c r="A694" s="169"/>
      <c r="B694" s="178"/>
      <c r="C694" s="33"/>
      <c r="E694" s="178"/>
      <c r="F694" s="32" t="s">
        <v>40</v>
      </c>
      <c r="G694" s="32" t="s">
        <v>40</v>
      </c>
      <c r="H694" s="32" t="s">
        <v>40</v>
      </c>
      <c r="I694" s="32" t="s">
        <v>40</v>
      </c>
      <c r="K694" s="44" t="s">
        <v>6</v>
      </c>
      <c r="M694" s="32"/>
      <c r="N694" s="32"/>
      <c r="O694" s="32"/>
      <c r="P694" s="49">
        <f t="shared" si="492"/>
        <v>5</v>
      </c>
      <c r="Q694" s="15" t="str">
        <f t="shared" si="493"/>
        <v/>
      </c>
      <c r="R694" s="15" t="str">
        <f ca="1">IF(Q694="","",OFFSET('Все источники_ППГ'!B797,S694,0))</f>
        <v/>
      </c>
      <c r="S694">
        <f t="shared" si="494"/>
        <v>52</v>
      </c>
      <c r="T694" t="str">
        <f t="shared" ca="1" si="495"/>
        <v/>
      </c>
      <c r="U694" s="15" t="str">
        <f>IF(Y694="","",VLOOKUP(Y694,Роспись!$E$8:$G$2000,3,FALSE))</f>
        <v/>
      </c>
      <c r="W694" t="str">
        <f t="shared" si="496"/>
        <v/>
      </c>
      <c r="X694" t="str">
        <f t="shared" si="497"/>
        <v>внебюджетные источники</v>
      </c>
      <c r="Y694" t="str">
        <f t="shared" si="498"/>
        <v/>
      </c>
      <c r="Z694" t="str">
        <f t="shared" si="499"/>
        <v/>
      </c>
      <c r="AA694">
        <f t="shared" si="500"/>
        <v>0</v>
      </c>
      <c r="AB694">
        <f t="shared" si="501"/>
        <v>0</v>
      </c>
      <c r="AC694">
        <f t="shared" ref="AC694:AD694" si="544">AB694</f>
        <v>0</v>
      </c>
      <c r="AD694">
        <f t="shared" si="544"/>
        <v>0</v>
      </c>
      <c r="AF694">
        <f t="shared" si="503"/>
        <v>0</v>
      </c>
    </row>
    <row r="695" spans="1:32" ht="91.5" customHeight="1" thickBot="1" x14ac:dyDescent="0.3">
      <c r="A695" s="167" t="s">
        <v>304</v>
      </c>
      <c r="B695" s="176" t="s">
        <v>912</v>
      </c>
      <c r="C695" s="33"/>
      <c r="E695" s="176" t="s">
        <v>718</v>
      </c>
      <c r="F695" s="32" t="s">
        <v>40</v>
      </c>
      <c r="G695" s="32" t="s">
        <v>40</v>
      </c>
      <c r="H695" s="32" t="s">
        <v>40</v>
      </c>
      <c r="I695" s="32" t="s">
        <v>40</v>
      </c>
      <c r="K695" s="43" t="s">
        <v>1</v>
      </c>
      <c r="M695" s="32">
        <v>11273.6</v>
      </c>
      <c r="N695" s="32">
        <v>10709.9</v>
      </c>
      <c r="O695" s="32"/>
      <c r="P695" s="49">
        <f t="shared" si="492"/>
        <v>1</v>
      </c>
      <c r="Q695" s="15" t="str">
        <f t="shared" si="493"/>
        <v>Реконструкция главных водоводов диаметром 1200 мм в г. Новочебоксарске</v>
      </c>
      <c r="R695" s="15" t="str">
        <f ca="1">IF(Q695="","",OFFSET('Все источники_ППГ'!B798,S695,0))</f>
        <v>Реконструкция главных водоводов диаметром 1200 мм в г. Новочебоксарске</v>
      </c>
      <c r="S695">
        <f t="shared" si="494"/>
        <v>53</v>
      </c>
      <c r="T695">
        <f t="shared" ca="1" si="495"/>
        <v>1</v>
      </c>
      <c r="U695" s="15" t="str">
        <f>IF(Y695="","",VLOOKUP(Y695,Роспись!$E$8:$G$2000,3,FALSE))</f>
        <v/>
      </c>
      <c r="W695">
        <f t="shared" si="496"/>
        <v>0</v>
      </c>
      <c r="X695" t="str">
        <f t="shared" si="497"/>
        <v>всего</v>
      </c>
      <c r="Y695" t="str">
        <f t="shared" si="498"/>
        <v/>
      </c>
      <c r="Z695" t="str">
        <f t="shared" si="499"/>
        <v/>
      </c>
      <c r="AA695">
        <f t="shared" si="500"/>
        <v>11273.6</v>
      </c>
      <c r="AB695">
        <f t="shared" si="501"/>
        <v>10709.9</v>
      </c>
      <c r="AC695">
        <f t="shared" ref="AC695:AD695" si="545">AB695</f>
        <v>10709.9</v>
      </c>
      <c r="AD695">
        <f t="shared" si="545"/>
        <v>10709.9</v>
      </c>
      <c r="AF695">
        <f t="shared" si="503"/>
        <v>0</v>
      </c>
    </row>
    <row r="696" spans="1:32" ht="16.5" customHeight="1" thickBot="1" x14ac:dyDescent="0.3">
      <c r="A696" s="168"/>
      <c r="B696" s="177"/>
      <c r="C696" s="33"/>
      <c r="E696" s="177"/>
      <c r="F696" s="32" t="s">
        <v>40</v>
      </c>
      <c r="G696" s="32" t="s">
        <v>40</v>
      </c>
      <c r="H696" s="32" t="s">
        <v>40</v>
      </c>
      <c r="I696" s="32" t="s">
        <v>40</v>
      </c>
      <c r="K696" s="44" t="s">
        <v>2</v>
      </c>
      <c r="M696" s="32"/>
      <c r="N696" s="32"/>
      <c r="O696" s="32"/>
      <c r="P696" s="49">
        <f t="shared" si="492"/>
        <v>2</v>
      </c>
      <c r="Q696" s="15" t="str">
        <f t="shared" si="493"/>
        <v/>
      </c>
      <c r="R696" s="15" t="str">
        <f ca="1">IF(Q696="","",OFFSET('Все источники_ППГ'!B799,S696,0))</f>
        <v/>
      </c>
      <c r="S696">
        <f t="shared" si="494"/>
        <v>53</v>
      </c>
      <c r="T696" t="str">
        <f t="shared" ca="1" si="495"/>
        <v/>
      </c>
      <c r="U696" s="15" t="str">
        <f>IF(Y696="","",VLOOKUP(Y696,Роспись!$E$8:$G$2000,3,FALSE))</f>
        <v/>
      </c>
      <c r="W696">
        <f t="shared" si="496"/>
        <v>2</v>
      </c>
      <c r="X696" t="str">
        <f t="shared" si="497"/>
        <v>федеральный бюджет</v>
      </c>
      <c r="Y696" t="str">
        <f t="shared" si="498"/>
        <v/>
      </c>
      <c r="Z696" t="str">
        <f t="shared" si="499"/>
        <v/>
      </c>
      <c r="AA696">
        <f t="shared" si="500"/>
        <v>0</v>
      </c>
      <c r="AB696">
        <f t="shared" si="501"/>
        <v>0</v>
      </c>
      <c r="AC696">
        <f t="shared" ref="AC696:AD696" si="546">AB696</f>
        <v>0</v>
      </c>
      <c r="AD696">
        <f t="shared" si="546"/>
        <v>0</v>
      </c>
      <c r="AF696">
        <f t="shared" si="503"/>
        <v>0</v>
      </c>
    </row>
    <row r="697" spans="1:32" ht="16.5" customHeight="1" thickBot="1" x14ac:dyDescent="0.3">
      <c r="A697" s="168"/>
      <c r="B697" s="177"/>
      <c r="C697" s="33"/>
      <c r="E697" s="177"/>
      <c r="F697" s="32">
        <v>832</v>
      </c>
      <c r="G697" s="32">
        <v>502</v>
      </c>
      <c r="H697" s="32" t="s">
        <v>569</v>
      </c>
      <c r="I697" s="32">
        <v>414</v>
      </c>
      <c r="K697" s="44" t="s">
        <v>307</v>
      </c>
      <c r="M697" s="32">
        <v>11273.6</v>
      </c>
      <c r="N697" s="32">
        <v>10709.9</v>
      </c>
      <c r="O697" s="32"/>
      <c r="P697" s="49">
        <f t="shared" si="492"/>
        <v>3</v>
      </c>
      <c r="Q697" s="15" t="str">
        <f t="shared" si="493"/>
        <v/>
      </c>
      <c r="R697" s="15" t="str">
        <f ca="1">IF(Q697="","",OFFSET('Все источники_ППГ'!B800,S697,0))</f>
        <v/>
      </c>
      <c r="S697">
        <f t="shared" si="494"/>
        <v>53</v>
      </c>
      <c r="T697" t="str">
        <f t="shared" ca="1" si="495"/>
        <v/>
      </c>
      <c r="U697" s="15" t="e">
        <f>IF(Y697="","",VLOOKUP(Y697,Роспись!$E$8:$G$2000,3,FALSE))</f>
        <v>#N/A</v>
      </c>
      <c r="W697">
        <f t="shared" si="496"/>
        <v>1</v>
      </c>
      <c r="X697" t="str">
        <f t="shared" si="497"/>
        <v>республиканский бюджет Чувашской Республики</v>
      </c>
      <c r="Y697" t="str">
        <f t="shared" si="498"/>
        <v>130200312</v>
      </c>
      <c r="Z697" t="str">
        <f t="shared" si="499"/>
        <v>A130200312</v>
      </c>
      <c r="AA697">
        <f t="shared" si="500"/>
        <v>11273.6</v>
      </c>
      <c r="AB697">
        <f t="shared" si="501"/>
        <v>10709.9</v>
      </c>
      <c r="AC697">
        <f t="shared" ref="AC697:AD697" si="547">AB697</f>
        <v>10709.9</v>
      </c>
      <c r="AD697">
        <f t="shared" si="547"/>
        <v>10709.9</v>
      </c>
      <c r="AF697">
        <f t="shared" si="503"/>
        <v>0</v>
      </c>
    </row>
    <row r="698" spans="1:32" ht="16.5" customHeight="1" thickBot="1" x14ac:dyDescent="0.3">
      <c r="A698" s="168"/>
      <c r="B698" s="177"/>
      <c r="C698" s="33"/>
      <c r="E698" s="177"/>
      <c r="F698" s="32" t="s">
        <v>40</v>
      </c>
      <c r="G698" s="32" t="s">
        <v>40</v>
      </c>
      <c r="H698" s="32" t="s">
        <v>40</v>
      </c>
      <c r="I698" s="32" t="s">
        <v>40</v>
      </c>
      <c r="K698" s="44" t="s">
        <v>3</v>
      </c>
      <c r="M698" s="32"/>
      <c r="N698" s="32"/>
      <c r="O698" s="32"/>
      <c r="P698" s="49">
        <f t="shared" si="492"/>
        <v>4</v>
      </c>
      <c r="Q698" s="15" t="str">
        <f t="shared" si="493"/>
        <v/>
      </c>
      <c r="R698" s="15" t="str">
        <f ca="1">IF(Q698="","",OFFSET('Все источники_ППГ'!B801,S698,0))</f>
        <v/>
      </c>
      <c r="S698">
        <f t="shared" si="494"/>
        <v>53</v>
      </c>
      <c r="T698" t="str">
        <f t="shared" ca="1" si="495"/>
        <v/>
      </c>
      <c r="U698" s="15" t="str">
        <f>IF(Y698="","",VLOOKUP(Y698,Роспись!$E$8:$G$2000,3,FALSE))</f>
        <v/>
      </c>
      <c r="W698" t="str">
        <f t="shared" si="496"/>
        <v/>
      </c>
      <c r="X698" t="str">
        <f t="shared" si="497"/>
        <v>местные бюджеты</v>
      </c>
      <c r="Y698" t="str">
        <f t="shared" si="498"/>
        <v/>
      </c>
      <c r="Z698" t="str">
        <f t="shared" si="499"/>
        <v/>
      </c>
      <c r="AA698">
        <f t="shared" si="500"/>
        <v>0</v>
      </c>
      <c r="AB698">
        <f t="shared" si="501"/>
        <v>0</v>
      </c>
      <c r="AC698">
        <f t="shared" ref="AC698:AD698" si="548">AB698</f>
        <v>0</v>
      </c>
      <c r="AD698">
        <f t="shared" si="548"/>
        <v>0</v>
      </c>
      <c r="AF698">
        <f t="shared" si="503"/>
        <v>0</v>
      </c>
    </row>
    <row r="699" spans="1:32" ht="16.5" customHeight="1" thickBot="1" x14ac:dyDescent="0.3">
      <c r="A699" s="169"/>
      <c r="B699" s="178"/>
      <c r="C699" s="33"/>
      <c r="E699" s="178"/>
      <c r="F699" s="32" t="s">
        <v>40</v>
      </c>
      <c r="G699" s="32" t="s">
        <v>40</v>
      </c>
      <c r="H699" s="32" t="s">
        <v>40</v>
      </c>
      <c r="I699" s="32" t="s">
        <v>40</v>
      </c>
      <c r="K699" s="44" t="s">
        <v>6</v>
      </c>
      <c r="M699" s="32"/>
      <c r="N699" s="32"/>
      <c r="O699" s="32"/>
      <c r="P699" s="49">
        <f t="shared" si="492"/>
        <v>5</v>
      </c>
      <c r="Q699" s="15" t="str">
        <f t="shared" si="493"/>
        <v/>
      </c>
      <c r="R699" s="15" t="str">
        <f ca="1">IF(Q699="","",OFFSET('Все источники_ППГ'!B802,S699,0))</f>
        <v/>
      </c>
      <c r="S699">
        <f t="shared" si="494"/>
        <v>53</v>
      </c>
      <c r="T699" t="str">
        <f t="shared" ca="1" si="495"/>
        <v/>
      </c>
      <c r="U699" s="15" t="str">
        <f>IF(Y699="","",VLOOKUP(Y699,Роспись!$E$8:$G$2000,3,FALSE))</f>
        <v/>
      </c>
      <c r="W699" t="str">
        <f t="shared" si="496"/>
        <v/>
      </c>
      <c r="X699" t="str">
        <f t="shared" si="497"/>
        <v>внебюджетные источники</v>
      </c>
      <c r="Y699" t="str">
        <f t="shared" si="498"/>
        <v/>
      </c>
      <c r="Z699" t="str">
        <f t="shared" si="499"/>
        <v/>
      </c>
      <c r="AA699">
        <f t="shared" si="500"/>
        <v>0</v>
      </c>
      <c r="AB699">
        <f t="shared" si="501"/>
        <v>0</v>
      </c>
      <c r="AC699">
        <f t="shared" ref="AC699:AD699" si="549">AB699</f>
        <v>0</v>
      </c>
      <c r="AD699">
        <f t="shared" si="549"/>
        <v>0</v>
      </c>
      <c r="AF699">
        <f t="shared" si="503"/>
        <v>0</v>
      </c>
    </row>
    <row r="700" spans="1:32" ht="91.5" customHeight="1" thickBot="1" x14ac:dyDescent="0.3">
      <c r="A700" s="167" t="s">
        <v>305</v>
      </c>
      <c r="B700" s="176" t="s">
        <v>747</v>
      </c>
      <c r="C700" s="33"/>
      <c r="E700" s="176" t="s">
        <v>718</v>
      </c>
      <c r="F700" s="32" t="s">
        <v>40</v>
      </c>
      <c r="G700" s="32" t="s">
        <v>40</v>
      </c>
      <c r="H700" s="32" t="s">
        <v>40</v>
      </c>
      <c r="I700" s="32" t="s">
        <v>40</v>
      </c>
      <c r="K700" s="43" t="s">
        <v>1</v>
      </c>
      <c r="M700" s="32">
        <v>3460.9</v>
      </c>
      <c r="N700" s="32">
        <v>2990</v>
      </c>
      <c r="O700" s="32"/>
      <c r="P700" s="49">
        <f t="shared" si="492"/>
        <v>1</v>
      </c>
      <c r="Q700" s="15" t="str">
        <f t="shared" si="493"/>
        <v>Водоснабжение и водоотведение жилых домов в микрорайоне индивидуальной жилой застройки территории ОПХ «Хмелеводческое» в г. Цивильск Чувашской Республики</v>
      </c>
      <c r="R700" s="15" t="str">
        <f ca="1">IF(Q700="","",OFFSET('Все источники_ППГ'!B803,S700,0))</f>
        <v>Водоснабжение и водоотведение жилых домов в микрорайоне индивидуальной жилой застройки территории ОПХ "Хмелеводческое" в г. Цивильск Чувашской Республики</v>
      </c>
      <c r="S700">
        <f t="shared" si="494"/>
        <v>54</v>
      </c>
      <c r="T700">
        <f t="shared" ca="1" si="495"/>
        <v>1</v>
      </c>
      <c r="U700" s="15" t="str">
        <f>IF(Y700="","",VLOOKUP(Y700,Роспись!$E$8:$G$2000,3,FALSE))</f>
        <v/>
      </c>
      <c r="W700">
        <f t="shared" si="496"/>
        <v>0</v>
      </c>
      <c r="X700" t="str">
        <f t="shared" si="497"/>
        <v>всего</v>
      </c>
      <c r="Y700" t="str">
        <f t="shared" si="498"/>
        <v/>
      </c>
      <c r="Z700" t="str">
        <f t="shared" si="499"/>
        <v/>
      </c>
      <c r="AA700">
        <f t="shared" si="500"/>
        <v>3460.9</v>
      </c>
      <c r="AB700">
        <f t="shared" si="501"/>
        <v>2990</v>
      </c>
      <c r="AC700">
        <f t="shared" ref="AC700:AD700" si="550">AB700</f>
        <v>2990</v>
      </c>
      <c r="AD700">
        <f t="shared" si="550"/>
        <v>2990</v>
      </c>
      <c r="AE700">
        <f>AD700</f>
        <v>2990</v>
      </c>
      <c r="AF700">
        <f t="shared" si="503"/>
        <v>0</v>
      </c>
    </row>
    <row r="701" spans="1:32" ht="16.5" customHeight="1" thickBot="1" x14ac:dyDescent="0.3">
      <c r="A701" s="168"/>
      <c r="B701" s="177"/>
      <c r="C701" s="33"/>
      <c r="E701" s="177"/>
      <c r="F701" s="32" t="s">
        <v>40</v>
      </c>
      <c r="G701" s="32" t="s">
        <v>40</v>
      </c>
      <c r="H701" s="32" t="s">
        <v>40</v>
      </c>
      <c r="I701" s="32" t="s">
        <v>40</v>
      </c>
      <c r="K701" s="44" t="s">
        <v>2</v>
      </c>
      <c r="M701" s="32"/>
      <c r="N701" s="32"/>
      <c r="O701" s="32"/>
      <c r="P701" s="49">
        <f t="shared" si="492"/>
        <v>2</v>
      </c>
      <c r="Q701" s="15" t="str">
        <f t="shared" si="493"/>
        <v/>
      </c>
      <c r="R701" s="15" t="str">
        <f ca="1">IF(Q701="","",OFFSET('Все источники_ППГ'!B804,S701,0))</f>
        <v/>
      </c>
      <c r="S701">
        <f t="shared" si="494"/>
        <v>54</v>
      </c>
      <c r="T701" t="str">
        <f t="shared" ca="1" si="495"/>
        <v/>
      </c>
      <c r="U701" s="15" t="str">
        <f>IF(Y701="","",VLOOKUP(Y701,Роспись!$E$8:$G$2000,3,FALSE))</f>
        <v/>
      </c>
      <c r="W701">
        <f t="shared" si="496"/>
        <v>2</v>
      </c>
      <c r="X701" t="str">
        <f t="shared" si="497"/>
        <v>федеральный бюджет</v>
      </c>
      <c r="Y701" t="str">
        <f t="shared" si="498"/>
        <v/>
      </c>
      <c r="Z701" t="str">
        <f t="shared" si="499"/>
        <v/>
      </c>
      <c r="AA701">
        <f t="shared" si="500"/>
        <v>0</v>
      </c>
      <c r="AB701">
        <f t="shared" si="501"/>
        <v>0</v>
      </c>
      <c r="AC701">
        <f t="shared" ref="AC701:AD701" si="551">AB701</f>
        <v>0</v>
      </c>
      <c r="AD701">
        <f t="shared" si="551"/>
        <v>0</v>
      </c>
      <c r="AF701">
        <f t="shared" si="503"/>
        <v>0</v>
      </c>
    </row>
    <row r="702" spans="1:32" ht="16.5" customHeight="1" thickBot="1" x14ac:dyDescent="0.3">
      <c r="A702" s="168"/>
      <c r="B702" s="177"/>
      <c r="C702" s="33"/>
      <c r="E702" s="177"/>
      <c r="F702" s="32">
        <v>832</v>
      </c>
      <c r="G702" s="32">
        <v>502</v>
      </c>
      <c r="H702" s="32" t="s">
        <v>568</v>
      </c>
      <c r="I702" s="32">
        <v>414</v>
      </c>
      <c r="K702" s="44" t="s">
        <v>307</v>
      </c>
      <c r="M702" s="32">
        <v>3460.9</v>
      </c>
      <c r="N702" s="32">
        <v>2990</v>
      </c>
      <c r="O702" s="32"/>
      <c r="P702" s="49">
        <f t="shared" si="492"/>
        <v>3</v>
      </c>
      <c r="Q702" s="15" t="str">
        <f t="shared" si="493"/>
        <v/>
      </c>
      <c r="R702" s="15" t="str">
        <f ca="1">IF(Q702="","",OFFSET('Все источники_ППГ'!B805,S702,0))</f>
        <v/>
      </c>
      <c r="S702">
        <f t="shared" si="494"/>
        <v>54</v>
      </c>
      <c r="T702" t="str">
        <f t="shared" ca="1" si="495"/>
        <v/>
      </c>
      <c r="U702" s="15" t="e">
        <f>IF(Y702="","",VLOOKUP(Y702,Роспись!$E$8:$G$2000,3,FALSE))</f>
        <v>#N/A</v>
      </c>
      <c r="W702">
        <f t="shared" si="496"/>
        <v>1</v>
      </c>
      <c r="X702" t="str">
        <f t="shared" si="497"/>
        <v>республиканский бюджет Чувашской Республики</v>
      </c>
      <c r="Y702" t="str">
        <f t="shared" si="498"/>
        <v>130200182</v>
      </c>
      <c r="Z702" t="str">
        <f t="shared" si="499"/>
        <v>A130200182</v>
      </c>
      <c r="AA702">
        <f t="shared" si="500"/>
        <v>3460.9</v>
      </c>
      <c r="AB702">
        <f t="shared" si="501"/>
        <v>2990</v>
      </c>
      <c r="AC702">
        <f t="shared" ref="AC702:AD702" si="552">AB702</f>
        <v>2990</v>
      </c>
      <c r="AD702">
        <f t="shared" si="552"/>
        <v>2990</v>
      </c>
      <c r="AE702">
        <f>AD702</f>
        <v>2990</v>
      </c>
      <c r="AF702">
        <f t="shared" si="503"/>
        <v>0</v>
      </c>
    </row>
    <row r="703" spans="1:32" ht="16.5" customHeight="1" thickBot="1" x14ac:dyDescent="0.3">
      <c r="A703" s="168"/>
      <c r="B703" s="177"/>
      <c r="C703" s="33"/>
      <c r="E703" s="177"/>
      <c r="F703" s="32" t="s">
        <v>40</v>
      </c>
      <c r="G703" s="32" t="s">
        <v>40</v>
      </c>
      <c r="H703" s="32" t="s">
        <v>40</v>
      </c>
      <c r="I703" s="32" t="s">
        <v>40</v>
      </c>
      <c r="K703" s="44" t="s">
        <v>3</v>
      </c>
      <c r="M703" s="32"/>
      <c r="N703" s="32"/>
      <c r="O703" s="32"/>
      <c r="P703" s="49">
        <f t="shared" si="492"/>
        <v>4</v>
      </c>
      <c r="Q703" s="15" t="str">
        <f t="shared" si="493"/>
        <v/>
      </c>
      <c r="R703" s="15" t="str">
        <f ca="1">IF(Q703="","",OFFSET('Все источники_ППГ'!B806,S703,0))</f>
        <v/>
      </c>
      <c r="S703">
        <f t="shared" si="494"/>
        <v>54</v>
      </c>
      <c r="T703" t="str">
        <f t="shared" ca="1" si="495"/>
        <v/>
      </c>
      <c r="U703" s="15" t="str">
        <f>IF(Y703="","",VLOOKUP(Y703,Роспись!$E$8:$G$2000,3,FALSE))</f>
        <v/>
      </c>
      <c r="W703" t="str">
        <f t="shared" si="496"/>
        <v/>
      </c>
      <c r="X703" t="str">
        <f t="shared" si="497"/>
        <v>местные бюджеты</v>
      </c>
      <c r="Y703" t="str">
        <f t="shared" si="498"/>
        <v/>
      </c>
      <c r="Z703" t="str">
        <f t="shared" si="499"/>
        <v/>
      </c>
      <c r="AA703">
        <f t="shared" si="500"/>
        <v>0</v>
      </c>
      <c r="AB703">
        <f t="shared" si="501"/>
        <v>0</v>
      </c>
      <c r="AC703">
        <f t="shared" ref="AC703:AD703" si="553">AB703</f>
        <v>0</v>
      </c>
      <c r="AD703">
        <f t="shared" si="553"/>
        <v>0</v>
      </c>
      <c r="AF703">
        <f t="shared" si="503"/>
        <v>0</v>
      </c>
    </row>
    <row r="704" spans="1:32" ht="16.5" customHeight="1" thickBot="1" x14ac:dyDescent="0.3">
      <c r="A704" s="169"/>
      <c r="B704" s="178"/>
      <c r="C704" s="33"/>
      <c r="E704" s="178"/>
      <c r="F704" s="32" t="s">
        <v>40</v>
      </c>
      <c r="G704" s="32" t="s">
        <v>40</v>
      </c>
      <c r="H704" s="32" t="s">
        <v>40</v>
      </c>
      <c r="I704" s="32" t="s">
        <v>40</v>
      </c>
      <c r="K704" s="44" t="s">
        <v>6</v>
      </c>
      <c r="M704" s="32"/>
      <c r="N704" s="32"/>
      <c r="O704" s="32"/>
      <c r="P704" s="49">
        <f t="shared" si="492"/>
        <v>5</v>
      </c>
      <c r="Q704" s="15" t="str">
        <f t="shared" si="493"/>
        <v/>
      </c>
      <c r="R704" s="15" t="str">
        <f ca="1">IF(Q704="","",OFFSET('Все источники_ППГ'!B807,S704,0))</f>
        <v/>
      </c>
      <c r="S704">
        <f t="shared" si="494"/>
        <v>54</v>
      </c>
      <c r="T704" t="str">
        <f t="shared" ca="1" si="495"/>
        <v/>
      </c>
      <c r="U704" s="15" t="str">
        <f>IF(Y704="","",VLOOKUP(Y704,Роспись!$E$8:$G$2000,3,FALSE))</f>
        <v/>
      </c>
      <c r="W704" t="str">
        <f t="shared" si="496"/>
        <v/>
      </c>
      <c r="X704" t="str">
        <f t="shared" si="497"/>
        <v>внебюджетные источники</v>
      </c>
      <c r="Y704" t="str">
        <f t="shared" si="498"/>
        <v/>
      </c>
      <c r="Z704" t="str">
        <f t="shared" si="499"/>
        <v/>
      </c>
      <c r="AA704">
        <f t="shared" si="500"/>
        <v>0</v>
      </c>
      <c r="AB704">
        <f t="shared" si="501"/>
        <v>0</v>
      </c>
      <c r="AC704">
        <f t="shared" ref="AC704:AD704" si="554">AB704</f>
        <v>0</v>
      </c>
      <c r="AD704">
        <f t="shared" si="554"/>
        <v>0</v>
      </c>
      <c r="AF704">
        <f t="shared" si="503"/>
        <v>0</v>
      </c>
    </row>
    <row r="705" spans="1:32" ht="91.5" customHeight="1" thickBot="1" x14ac:dyDescent="0.3">
      <c r="A705" s="167" t="s">
        <v>800</v>
      </c>
      <c r="B705" s="176" t="s">
        <v>913</v>
      </c>
      <c r="C705" s="33"/>
      <c r="E705" s="176" t="s">
        <v>718</v>
      </c>
      <c r="F705" s="32" t="s">
        <v>40</v>
      </c>
      <c r="G705" s="32" t="s">
        <v>40</v>
      </c>
      <c r="H705" s="32" t="s">
        <v>40</v>
      </c>
      <c r="I705" s="32" t="s">
        <v>40</v>
      </c>
      <c r="K705" s="43" t="s">
        <v>1</v>
      </c>
      <c r="M705" s="32"/>
      <c r="N705" s="32">
        <v>9173.7000000000007</v>
      </c>
      <c r="O705" s="32"/>
      <c r="P705" s="49">
        <f t="shared" si="492"/>
        <v>1</v>
      </c>
      <c r="Q705" s="15" t="str">
        <f t="shared" si="493"/>
        <v>Строительство сетей водоснабжения д. Черепаново Красночетайского района Чувашской Республики</v>
      </c>
      <c r="R705" s="15" t="str">
        <f ca="1">IF(Q705="","",OFFSET('Все источники_ППГ'!B808,S705,0))</f>
        <v xml:space="preserve"> 
Строительство сетей водоснабжения д. Черепаново Красночетайского района Чувашской Республики</v>
      </c>
      <c r="S705">
        <f t="shared" si="494"/>
        <v>55</v>
      </c>
      <c r="T705">
        <f t="shared" ca="1" si="495"/>
        <v>1</v>
      </c>
      <c r="U705" s="15" t="str">
        <f>IF(Y705="","",VLOOKUP(Y705,Роспись!$E$8:$G$2000,3,FALSE))</f>
        <v/>
      </c>
      <c r="W705">
        <f t="shared" si="496"/>
        <v>0</v>
      </c>
      <c r="X705" t="str">
        <f t="shared" si="497"/>
        <v>всего</v>
      </c>
      <c r="Y705" t="str">
        <f t="shared" si="498"/>
        <v/>
      </c>
      <c r="Z705" t="str">
        <f t="shared" si="499"/>
        <v/>
      </c>
      <c r="AA705">
        <f t="shared" si="500"/>
        <v>0</v>
      </c>
      <c r="AB705">
        <f t="shared" si="501"/>
        <v>9173.7000000000007</v>
      </c>
      <c r="AC705">
        <f t="shared" ref="AC705:AD705" si="555">AB705</f>
        <v>9173.7000000000007</v>
      </c>
      <c r="AD705">
        <f t="shared" si="555"/>
        <v>9173.7000000000007</v>
      </c>
      <c r="AF705">
        <f t="shared" si="503"/>
        <v>0</v>
      </c>
    </row>
    <row r="706" spans="1:32" ht="16.5" customHeight="1" thickBot="1" x14ac:dyDescent="0.3">
      <c r="A706" s="168"/>
      <c r="B706" s="177"/>
      <c r="C706" s="33"/>
      <c r="E706" s="177"/>
      <c r="F706" s="32" t="s">
        <v>40</v>
      </c>
      <c r="G706" s="32" t="s">
        <v>40</v>
      </c>
      <c r="H706" s="32" t="s">
        <v>40</v>
      </c>
      <c r="I706" s="32" t="s">
        <v>40</v>
      </c>
      <c r="K706" s="44" t="s">
        <v>2</v>
      </c>
      <c r="M706" s="32"/>
      <c r="N706" s="32"/>
      <c r="O706" s="32"/>
      <c r="P706" s="49">
        <f t="shared" si="492"/>
        <v>2</v>
      </c>
      <c r="Q706" s="15" t="str">
        <f t="shared" si="493"/>
        <v/>
      </c>
      <c r="R706" s="15" t="str">
        <f ca="1">IF(Q706="","",OFFSET('Все источники_ППГ'!B809,S706,0))</f>
        <v/>
      </c>
      <c r="S706">
        <f t="shared" si="494"/>
        <v>55</v>
      </c>
      <c r="T706" t="str">
        <f t="shared" ca="1" si="495"/>
        <v/>
      </c>
      <c r="U706" s="15" t="str">
        <f>IF(Y706="","",VLOOKUP(Y706,Роспись!$E$8:$G$2000,3,FALSE))</f>
        <v/>
      </c>
      <c r="W706">
        <f t="shared" si="496"/>
        <v>2</v>
      </c>
      <c r="X706" t="str">
        <f t="shared" si="497"/>
        <v>федеральный бюджет</v>
      </c>
      <c r="Y706" t="str">
        <f t="shared" si="498"/>
        <v/>
      </c>
      <c r="Z706" t="str">
        <f t="shared" si="499"/>
        <v/>
      </c>
      <c r="AA706">
        <f t="shared" si="500"/>
        <v>0</v>
      </c>
      <c r="AB706">
        <f t="shared" si="501"/>
        <v>0</v>
      </c>
      <c r="AC706">
        <f t="shared" ref="AC706:AD706" si="556">AB706</f>
        <v>0</v>
      </c>
      <c r="AD706">
        <f t="shared" si="556"/>
        <v>0</v>
      </c>
      <c r="AF706">
        <f t="shared" si="503"/>
        <v>0</v>
      </c>
    </row>
    <row r="707" spans="1:32" ht="16.5" customHeight="1" thickBot="1" x14ac:dyDescent="0.3">
      <c r="A707" s="168"/>
      <c r="B707" s="177"/>
      <c r="C707" s="33"/>
      <c r="E707" s="177"/>
      <c r="F707" s="32">
        <v>832</v>
      </c>
      <c r="G707" s="32">
        <v>502</v>
      </c>
      <c r="H707" s="32" t="s">
        <v>916</v>
      </c>
      <c r="I707" s="32">
        <v>414</v>
      </c>
      <c r="K707" s="44" t="s">
        <v>307</v>
      </c>
      <c r="M707" s="32"/>
      <c r="N707" s="32">
        <v>9173.7000000000007</v>
      </c>
      <c r="O707" s="32"/>
      <c r="P707" s="49">
        <f t="shared" si="492"/>
        <v>3</v>
      </c>
      <c r="Q707" s="15" t="str">
        <f t="shared" si="493"/>
        <v/>
      </c>
      <c r="R707" s="15" t="str">
        <f ca="1">IF(Q707="","",OFFSET('Все источники_ППГ'!B810,S707,0))</f>
        <v/>
      </c>
      <c r="S707">
        <f t="shared" si="494"/>
        <v>55</v>
      </c>
      <c r="T707" t="str">
        <f t="shared" ca="1" si="495"/>
        <v/>
      </c>
      <c r="U707" s="15" t="e">
        <f>IF(Y707="","",VLOOKUP(Y707,Роспись!$E$8:$G$2000,3,FALSE))</f>
        <v>#N/A</v>
      </c>
      <c r="W707">
        <f t="shared" si="496"/>
        <v>1</v>
      </c>
      <c r="X707" t="str">
        <f t="shared" si="497"/>
        <v>республиканский бюджет Чувашской Республики</v>
      </c>
      <c r="Y707" t="str">
        <f t="shared" si="498"/>
        <v>130221360</v>
      </c>
      <c r="Z707" t="str">
        <f t="shared" si="499"/>
        <v>А130221360</v>
      </c>
      <c r="AA707">
        <f t="shared" si="500"/>
        <v>0</v>
      </c>
      <c r="AB707">
        <f t="shared" si="501"/>
        <v>9173.7000000000007</v>
      </c>
      <c r="AC707">
        <f t="shared" ref="AC707:AD707" si="557">AB707</f>
        <v>9173.7000000000007</v>
      </c>
      <c r="AD707">
        <f t="shared" si="557"/>
        <v>9173.7000000000007</v>
      </c>
      <c r="AE707">
        <f>AD707</f>
        <v>9173.7000000000007</v>
      </c>
      <c r="AF707">
        <f t="shared" si="503"/>
        <v>0</v>
      </c>
    </row>
    <row r="708" spans="1:32" ht="16.5" customHeight="1" thickBot="1" x14ac:dyDescent="0.3">
      <c r="A708" s="168"/>
      <c r="B708" s="177"/>
      <c r="C708" s="33"/>
      <c r="E708" s="177"/>
      <c r="F708" s="32" t="s">
        <v>40</v>
      </c>
      <c r="G708" s="32" t="s">
        <v>40</v>
      </c>
      <c r="H708" s="32" t="s">
        <v>40</v>
      </c>
      <c r="I708" s="32" t="s">
        <v>40</v>
      </c>
      <c r="K708" s="44" t="s">
        <v>3</v>
      </c>
      <c r="M708" s="32"/>
      <c r="N708" s="32"/>
      <c r="O708" s="32"/>
      <c r="P708" s="49">
        <f t="shared" si="492"/>
        <v>4</v>
      </c>
      <c r="Q708" s="15" t="str">
        <f t="shared" si="493"/>
        <v/>
      </c>
      <c r="R708" s="15" t="str">
        <f ca="1">IF(Q708="","",OFFSET('Все источники_ППГ'!B811,S708,0))</f>
        <v/>
      </c>
      <c r="S708">
        <f t="shared" si="494"/>
        <v>55</v>
      </c>
      <c r="T708" t="str">
        <f t="shared" ca="1" si="495"/>
        <v/>
      </c>
      <c r="U708" s="15" t="str">
        <f>IF(Y708="","",VLOOKUP(Y708,Роспись!$E$8:$G$2000,3,FALSE))</f>
        <v/>
      </c>
      <c r="W708" t="str">
        <f t="shared" si="496"/>
        <v/>
      </c>
      <c r="X708" t="str">
        <f t="shared" si="497"/>
        <v>местные бюджеты</v>
      </c>
      <c r="Y708" t="str">
        <f t="shared" si="498"/>
        <v/>
      </c>
      <c r="Z708" t="str">
        <f t="shared" si="499"/>
        <v/>
      </c>
      <c r="AA708">
        <f t="shared" si="500"/>
        <v>0</v>
      </c>
      <c r="AB708">
        <f t="shared" si="501"/>
        <v>0</v>
      </c>
      <c r="AC708">
        <f t="shared" ref="AC708:AD708" si="558">AB708</f>
        <v>0</v>
      </c>
      <c r="AD708">
        <f t="shared" si="558"/>
        <v>0</v>
      </c>
      <c r="AF708">
        <f t="shared" si="503"/>
        <v>0</v>
      </c>
    </row>
    <row r="709" spans="1:32" ht="16.5" customHeight="1" thickBot="1" x14ac:dyDescent="0.3">
      <c r="A709" s="169"/>
      <c r="B709" s="178"/>
      <c r="C709" s="33"/>
      <c r="E709" s="178"/>
      <c r="F709" s="32" t="s">
        <v>40</v>
      </c>
      <c r="G709" s="32" t="s">
        <v>40</v>
      </c>
      <c r="H709" s="32" t="s">
        <v>40</v>
      </c>
      <c r="I709" s="32" t="s">
        <v>40</v>
      </c>
      <c r="K709" s="44" t="s">
        <v>6</v>
      </c>
      <c r="M709" s="32"/>
      <c r="N709" s="32"/>
      <c r="O709" s="32"/>
      <c r="P709" s="49">
        <f t="shared" si="492"/>
        <v>5</v>
      </c>
      <c r="Q709" s="15" t="str">
        <f t="shared" si="493"/>
        <v/>
      </c>
      <c r="R709" s="15" t="str">
        <f ca="1">IF(Q709="","",OFFSET('Все источники_ППГ'!B812,S709,0))</f>
        <v/>
      </c>
      <c r="S709">
        <f t="shared" si="494"/>
        <v>55</v>
      </c>
      <c r="T709" t="str">
        <f t="shared" ca="1" si="495"/>
        <v/>
      </c>
      <c r="U709" s="15" t="str">
        <f>IF(Y709="","",VLOOKUP(Y709,Роспись!$E$8:$G$2000,3,FALSE))</f>
        <v/>
      </c>
      <c r="W709" t="str">
        <f t="shared" si="496"/>
        <v/>
      </c>
      <c r="X709" t="str">
        <f t="shared" si="497"/>
        <v>внебюджетные источники</v>
      </c>
      <c r="Y709" t="str">
        <f t="shared" si="498"/>
        <v/>
      </c>
      <c r="Z709" t="str">
        <f t="shared" si="499"/>
        <v/>
      </c>
      <c r="AA709">
        <f t="shared" si="500"/>
        <v>0</v>
      </c>
      <c r="AB709">
        <f t="shared" si="501"/>
        <v>0</v>
      </c>
      <c r="AC709">
        <f t="shared" ref="AC709:AD709" si="559">AB709</f>
        <v>0</v>
      </c>
      <c r="AD709">
        <f t="shared" si="559"/>
        <v>0</v>
      </c>
      <c r="AF709">
        <f t="shared" si="503"/>
        <v>0</v>
      </c>
    </row>
    <row r="710" spans="1:32" ht="91.5" customHeight="1" thickBot="1" x14ac:dyDescent="0.3">
      <c r="A710" s="167" t="s">
        <v>801</v>
      </c>
      <c r="B710" s="176" t="s">
        <v>914</v>
      </c>
      <c r="C710" s="33"/>
      <c r="E710" s="176" t="s">
        <v>718</v>
      </c>
      <c r="F710" s="32" t="s">
        <v>40</v>
      </c>
      <c r="G710" s="32" t="s">
        <v>40</v>
      </c>
      <c r="H710" s="32" t="s">
        <v>40</v>
      </c>
      <c r="I710" s="32" t="s">
        <v>40</v>
      </c>
      <c r="K710" s="43" t="s">
        <v>1</v>
      </c>
      <c r="M710" s="32"/>
      <c r="N710" s="32">
        <v>6532.7</v>
      </c>
      <c r="O710" s="32">
        <v>43147.3</v>
      </c>
      <c r="P710" s="49">
        <f t="shared" si="492"/>
        <v>1</v>
      </c>
      <c r="Q710" s="15" t="str">
        <f t="shared" si="493"/>
        <v>Реконструкция комплекса водозаборных сооружений, сооружений очистки воды для хозяйственно-питьевых целей и санитарных зон источника питьевого водоснабжения группового водовода Шемуршинского, Батыревского и южной части Комсомольского районов Чувашской Республики (1 этап)</v>
      </c>
      <c r="R710" s="15" t="str">
        <f ca="1">IF(Q710="","",OFFSET('Все источники_ППГ'!B813,S710,0))</f>
        <v>Реконструкция комплекса водозаборных сооружений, сооружений очистки воды для хозяйственно-питьевых целей и санитарных зон источника питьевого водоснабжения группового водовода Шемуршинского, Батыревского и южной части Комсомольского районов Чувашской Республики (1 этап)</v>
      </c>
      <c r="S710">
        <f t="shared" si="494"/>
        <v>56</v>
      </c>
      <c r="T710">
        <f t="shared" ca="1" si="495"/>
        <v>1</v>
      </c>
      <c r="U710" s="15" t="str">
        <f>IF(Y710="","",VLOOKUP(Y710,Роспись!$E$8:$G$2000,3,FALSE))</f>
        <v/>
      </c>
      <c r="W710">
        <f t="shared" si="496"/>
        <v>0</v>
      </c>
      <c r="X710" t="str">
        <f t="shared" si="497"/>
        <v>всего</v>
      </c>
      <c r="Y710" t="str">
        <f t="shared" si="498"/>
        <v/>
      </c>
      <c r="Z710" t="str">
        <f t="shared" si="499"/>
        <v/>
      </c>
      <c r="AA710">
        <f t="shared" si="500"/>
        <v>0</v>
      </c>
      <c r="AB710">
        <f t="shared" si="501"/>
        <v>6532.7</v>
      </c>
      <c r="AC710">
        <f t="shared" ref="AC710:AD710" si="560">AB710</f>
        <v>6532.7</v>
      </c>
      <c r="AD710">
        <f t="shared" si="560"/>
        <v>6532.7</v>
      </c>
      <c r="AF710">
        <f t="shared" si="503"/>
        <v>43147.3</v>
      </c>
    </row>
    <row r="711" spans="1:32" ht="16.5" customHeight="1" thickBot="1" x14ac:dyDescent="0.3">
      <c r="A711" s="168"/>
      <c r="B711" s="177"/>
      <c r="C711" s="33"/>
      <c r="E711" s="177"/>
      <c r="F711" s="32" t="s">
        <v>40</v>
      </c>
      <c r="G711" s="32" t="s">
        <v>40</v>
      </c>
      <c r="H711" s="32" t="s">
        <v>40</v>
      </c>
      <c r="I711" s="32" t="s">
        <v>40</v>
      </c>
      <c r="K711" s="44" t="s">
        <v>2</v>
      </c>
      <c r="M711" s="32"/>
      <c r="N711" s="32"/>
      <c r="O711" s="32"/>
      <c r="P711" s="49">
        <f t="shared" si="492"/>
        <v>2</v>
      </c>
      <c r="Q711" s="15" t="str">
        <f t="shared" si="493"/>
        <v/>
      </c>
      <c r="R711" s="15" t="str">
        <f ca="1">IF(Q711="","",OFFSET('Все источники_ППГ'!B814,S711,0))</f>
        <v/>
      </c>
      <c r="S711">
        <f t="shared" si="494"/>
        <v>56</v>
      </c>
      <c r="T711" t="str">
        <f t="shared" ca="1" si="495"/>
        <v/>
      </c>
      <c r="U711" s="15" t="str">
        <f>IF(Y711="","",VLOOKUP(Y711,Роспись!$E$8:$G$2000,3,FALSE))</f>
        <v/>
      </c>
      <c r="W711">
        <f t="shared" si="496"/>
        <v>2</v>
      </c>
      <c r="X711" t="str">
        <f t="shared" si="497"/>
        <v>федеральный бюджет</v>
      </c>
      <c r="Y711" t="str">
        <f t="shared" si="498"/>
        <v/>
      </c>
      <c r="Z711" t="str">
        <f t="shared" si="499"/>
        <v/>
      </c>
      <c r="AA711">
        <f t="shared" si="500"/>
        <v>0</v>
      </c>
      <c r="AB711">
        <f t="shared" si="501"/>
        <v>0</v>
      </c>
      <c r="AC711">
        <f t="shared" ref="AC711:AD711" si="561">AB711</f>
        <v>0</v>
      </c>
      <c r="AD711">
        <f t="shared" si="561"/>
        <v>0</v>
      </c>
      <c r="AF711">
        <f t="shared" si="503"/>
        <v>0</v>
      </c>
    </row>
    <row r="712" spans="1:32" ht="16.5" customHeight="1" thickBot="1" x14ac:dyDescent="0.3">
      <c r="A712" s="168"/>
      <c r="B712" s="177"/>
      <c r="C712" s="33"/>
      <c r="E712" s="177"/>
      <c r="F712" s="32">
        <v>832</v>
      </c>
      <c r="G712" s="32">
        <v>502</v>
      </c>
      <c r="H712" s="32" t="s">
        <v>917</v>
      </c>
      <c r="I712" s="32">
        <v>414</v>
      </c>
      <c r="K712" s="44" t="s">
        <v>307</v>
      </c>
      <c r="M712" s="32"/>
      <c r="N712" s="32">
        <v>6532.7</v>
      </c>
      <c r="O712" s="32">
        <v>43147.3</v>
      </c>
      <c r="P712" s="49">
        <f t="shared" si="492"/>
        <v>3</v>
      </c>
      <c r="Q712" s="15" t="str">
        <f t="shared" si="493"/>
        <v/>
      </c>
      <c r="R712" s="15" t="str">
        <f ca="1">IF(Q712="","",OFFSET('Все источники_ППГ'!B815,S712,0))</f>
        <v/>
      </c>
      <c r="S712">
        <f t="shared" si="494"/>
        <v>56</v>
      </c>
      <c r="T712" t="str">
        <f t="shared" ca="1" si="495"/>
        <v/>
      </c>
      <c r="U712" s="15" t="str">
        <f>IF(Y712="","",VLOOKUP(Y712,Роспись!$E$8:$G$2000,3,FALSE))</f>
        <v>Создание и модернизация объектов питьевого водоснабжения</v>
      </c>
      <c r="W712">
        <f t="shared" si="496"/>
        <v>1</v>
      </c>
      <c r="X712" t="str">
        <f t="shared" si="497"/>
        <v>республиканский бюджет Чувашской Республики</v>
      </c>
      <c r="Y712" t="str">
        <f t="shared" si="498"/>
        <v>130222420</v>
      </c>
      <c r="Z712" t="str">
        <f t="shared" si="499"/>
        <v>A130222420</v>
      </c>
      <c r="AA712">
        <f t="shared" si="500"/>
        <v>0</v>
      </c>
      <c r="AB712">
        <f t="shared" si="501"/>
        <v>6532.7</v>
      </c>
      <c r="AC712">
        <f t="shared" ref="AC712:AD712" si="562">AB712</f>
        <v>6532.7</v>
      </c>
      <c r="AD712">
        <f t="shared" si="562"/>
        <v>6532.7</v>
      </c>
      <c r="AF712">
        <f t="shared" si="503"/>
        <v>43147.3</v>
      </c>
    </row>
    <row r="713" spans="1:32" ht="16.5" customHeight="1" thickBot="1" x14ac:dyDescent="0.3">
      <c r="A713" s="168"/>
      <c r="B713" s="177"/>
      <c r="C713" s="33"/>
      <c r="E713" s="177"/>
      <c r="F713" s="32" t="s">
        <v>40</v>
      </c>
      <c r="G713" s="32" t="s">
        <v>40</v>
      </c>
      <c r="H713" s="32" t="s">
        <v>40</v>
      </c>
      <c r="I713" s="32" t="s">
        <v>40</v>
      </c>
      <c r="K713" s="44" t="s">
        <v>3</v>
      </c>
      <c r="M713" s="32"/>
      <c r="N713" s="32"/>
      <c r="O713" s="32"/>
      <c r="P713" s="49">
        <f t="shared" si="492"/>
        <v>4</v>
      </c>
      <c r="Q713" s="15" t="str">
        <f t="shared" si="493"/>
        <v/>
      </c>
      <c r="R713" s="15" t="str">
        <f ca="1">IF(Q713="","",OFFSET('Все источники_ППГ'!B816,S713,0))</f>
        <v/>
      </c>
      <c r="S713">
        <f t="shared" si="494"/>
        <v>56</v>
      </c>
      <c r="T713" t="str">
        <f t="shared" ca="1" si="495"/>
        <v/>
      </c>
      <c r="U713" s="15" t="str">
        <f>IF(Y713="","",VLOOKUP(Y713,Роспись!$E$8:$G$2000,3,FALSE))</f>
        <v/>
      </c>
      <c r="W713" t="str">
        <f t="shared" si="496"/>
        <v/>
      </c>
      <c r="X713" t="str">
        <f t="shared" si="497"/>
        <v>местные бюджеты</v>
      </c>
      <c r="Y713" t="str">
        <f t="shared" si="498"/>
        <v/>
      </c>
      <c r="Z713" t="str">
        <f t="shared" si="499"/>
        <v/>
      </c>
      <c r="AA713">
        <f t="shared" si="500"/>
        <v>0</v>
      </c>
      <c r="AB713">
        <f t="shared" si="501"/>
        <v>0</v>
      </c>
      <c r="AC713">
        <f t="shared" ref="AC713:AD713" si="563">AB713</f>
        <v>0</v>
      </c>
      <c r="AD713">
        <f t="shared" si="563"/>
        <v>0</v>
      </c>
      <c r="AF713">
        <f t="shared" si="503"/>
        <v>0</v>
      </c>
    </row>
    <row r="714" spans="1:32" ht="16.5" customHeight="1" thickBot="1" x14ac:dyDescent="0.3">
      <c r="A714" s="169"/>
      <c r="B714" s="178"/>
      <c r="C714" s="33"/>
      <c r="E714" s="178"/>
      <c r="F714" s="32" t="s">
        <v>40</v>
      </c>
      <c r="G714" s="32" t="s">
        <v>40</v>
      </c>
      <c r="H714" s="32" t="s">
        <v>40</v>
      </c>
      <c r="I714" s="32" t="s">
        <v>40</v>
      </c>
      <c r="K714" s="44" t="s">
        <v>6</v>
      </c>
      <c r="M714" s="32"/>
      <c r="N714" s="32"/>
      <c r="O714" s="32"/>
      <c r="P714" s="49">
        <f t="shared" si="492"/>
        <v>5</v>
      </c>
      <c r="Q714" s="15" t="str">
        <f t="shared" si="493"/>
        <v/>
      </c>
      <c r="R714" s="15" t="str">
        <f ca="1">IF(Q714="","",OFFSET('Все источники_ППГ'!B817,S714,0))</f>
        <v/>
      </c>
      <c r="S714">
        <f t="shared" si="494"/>
        <v>56</v>
      </c>
      <c r="T714" t="str">
        <f t="shared" ca="1" si="495"/>
        <v/>
      </c>
      <c r="U714" s="15" t="str">
        <f>IF(Y714="","",VLOOKUP(Y714,Роспись!$E$8:$G$2000,3,FALSE))</f>
        <v/>
      </c>
      <c r="W714" t="str">
        <f t="shared" si="496"/>
        <v/>
      </c>
      <c r="X714" t="str">
        <f t="shared" si="497"/>
        <v>внебюджетные источники</v>
      </c>
      <c r="Y714" t="str">
        <f t="shared" si="498"/>
        <v/>
      </c>
      <c r="Z714" t="str">
        <f t="shared" si="499"/>
        <v/>
      </c>
      <c r="AA714">
        <f t="shared" si="500"/>
        <v>0</v>
      </c>
      <c r="AB714">
        <f t="shared" si="501"/>
        <v>0</v>
      </c>
      <c r="AC714">
        <f t="shared" ref="AC714:AD714" si="564">AB714</f>
        <v>0</v>
      </c>
      <c r="AD714">
        <f t="shared" si="564"/>
        <v>0</v>
      </c>
      <c r="AF714">
        <f t="shared" si="503"/>
        <v>0</v>
      </c>
    </row>
    <row r="715" spans="1:32" ht="91.5" customHeight="1" thickBot="1" x14ac:dyDescent="0.3">
      <c r="A715" s="167" t="s">
        <v>808</v>
      </c>
      <c r="B715" s="176" t="s">
        <v>812</v>
      </c>
      <c r="C715" s="33"/>
      <c r="E715" s="176" t="s">
        <v>718</v>
      </c>
      <c r="F715" s="32" t="s">
        <v>40</v>
      </c>
      <c r="G715" s="32" t="s">
        <v>40</v>
      </c>
      <c r="H715" s="32" t="s">
        <v>40</v>
      </c>
      <c r="I715" s="32" t="s">
        <v>40</v>
      </c>
      <c r="K715" s="43" t="s">
        <v>1</v>
      </c>
      <c r="M715" s="32"/>
      <c r="N715" s="32">
        <v>27468.2</v>
      </c>
      <c r="O715" s="32"/>
      <c r="P715" s="49">
        <f t="shared" ref="P715:P724" si="565">IF(B715="",P714+1,1)</f>
        <v>1</v>
      </c>
      <c r="Q715" s="15" t="str">
        <f t="shared" ref="Q715:Q724" si="566">IF(B715="","",B715)</f>
        <v>Строительство водопровода в с. Порецкое Порецкого района Чувашской Республики III этап строительства (Строительство водовода)</v>
      </c>
      <c r="R715" s="15" t="str">
        <f ca="1">IF(Q715="","",OFFSET('Все источники_ППГ'!B818,S715,0))</f>
        <v>Строительство водопровода в с. Порецкое Порецкого района Чувашской Республики III этап строительства (Строительство водовода)</v>
      </c>
      <c r="S715">
        <f t="shared" ref="S715:S724" si="567">IF(Q715="",S714,S714+1)</f>
        <v>57</v>
      </c>
      <c r="T715" t="str">
        <f t="shared" ref="T715:T724" ca="1" si="568">IF(Q715=R715,"",1)</f>
        <v/>
      </c>
      <c r="U715" s="15" t="str">
        <f>IF(Y715="","",VLOOKUP(Y715,Роспись!$E$8:$G$2000,3,FALSE))</f>
        <v/>
      </c>
      <c r="W715">
        <f t="shared" ref="W715:W724" si="569">IF(ISERROR(SEARCH("федерал",X715,1)),IF(ISERROR(SEARCH("республ",X715,1)),IF(ISERROR(SEARCH("всег",X715,1)),"",0),1),2)</f>
        <v>0</v>
      </c>
      <c r="X715" t="str">
        <f t="shared" ref="X715:X724" si="570">K715</f>
        <v>всего</v>
      </c>
      <c r="Y715" t="str">
        <f t="shared" ref="Y715:Y724" si="571">IF(Z715="","",MID(Z715,2,666))</f>
        <v/>
      </c>
      <c r="Z715" t="str">
        <f t="shared" ref="Z715:Z724" si="572">IF(LEN(H715)&lt;3,"",H715)</f>
        <v/>
      </c>
      <c r="AA715">
        <f t="shared" ref="AA715:AA724" si="573">M715</f>
        <v>0</v>
      </c>
      <c r="AB715">
        <f t="shared" ref="AB715:AB724" si="574">N715</f>
        <v>27468.2</v>
      </c>
      <c r="AC715">
        <f t="shared" ref="AC715:AD715" si="575">AB715</f>
        <v>27468.2</v>
      </c>
      <c r="AD715">
        <f t="shared" si="575"/>
        <v>27468.2</v>
      </c>
      <c r="AE715">
        <f>24788847.16/1000</f>
        <v>24788.847160000001</v>
      </c>
      <c r="AF715">
        <f t="shared" ref="AF715:AF724" si="576">O715</f>
        <v>0</v>
      </c>
    </row>
    <row r="716" spans="1:32" ht="16.5" customHeight="1" thickBot="1" x14ac:dyDescent="0.3">
      <c r="A716" s="168"/>
      <c r="B716" s="177"/>
      <c r="C716" s="33"/>
      <c r="E716" s="177"/>
      <c r="F716" s="32" t="s">
        <v>40</v>
      </c>
      <c r="G716" s="32" t="s">
        <v>40</v>
      </c>
      <c r="H716" s="32" t="s">
        <v>40</v>
      </c>
      <c r="I716" s="32" t="s">
        <v>40</v>
      </c>
      <c r="K716" s="44" t="s">
        <v>2</v>
      </c>
      <c r="M716" s="32"/>
      <c r="N716" s="32"/>
      <c r="O716" s="32"/>
      <c r="P716" s="49">
        <f t="shared" si="565"/>
        <v>2</v>
      </c>
      <c r="Q716" s="15" t="str">
        <f t="shared" si="566"/>
        <v/>
      </c>
      <c r="R716" s="15" t="str">
        <f ca="1">IF(Q716="","",OFFSET('Все источники_ППГ'!B819,S716,0))</f>
        <v/>
      </c>
      <c r="S716">
        <f t="shared" si="567"/>
        <v>57</v>
      </c>
      <c r="T716" t="str">
        <f t="shared" ca="1" si="568"/>
        <v/>
      </c>
      <c r="U716" s="15" t="str">
        <f>IF(Y716="","",VLOOKUP(Y716,Роспись!$E$8:$G$2000,3,FALSE))</f>
        <v/>
      </c>
      <c r="W716">
        <f t="shared" si="569"/>
        <v>2</v>
      </c>
      <c r="X716" t="str">
        <f t="shared" si="570"/>
        <v>федеральный бюджет</v>
      </c>
      <c r="Y716" t="str">
        <f t="shared" si="571"/>
        <v/>
      </c>
      <c r="Z716" t="str">
        <f t="shared" si="572"/>
        <v/>
      </c>
      <c r="AA716">
        <f t="shared" si="573"/>
        <v>0</v>
      </c>
      <c r="AB716">
        <f t="shared" si="574"/>
        <v>0</v>
      </c>
      <c r="AC716">
        <f t="shared" ref="AC716:AD716" si="577">AB716</f>
        <v>0</v>
      </c>
      <c r="AD716">
        <f t="shared" si="577"/>
        <v>0</v>
      </c>
      <c r="AF716">
        <f t="shared" si="576"/>
        <v>0</v>
      </c>
    </row>
    <row r="717" spans="1:32" ht="16.5" customHeight="1" thickBot="1" x14ac:dyDescent="0.3">
      <c r="A717" s="168"/>
      <c r="B717" s="177"/>
      <c r="C717" s="33"/>
      <c r="E717" s="177"/>
      <c r="F717" s="32">
        <v>832</v>
      </c>
      <c r="G717" s="32">
        <v>502</v>
      </c>
      <c r="H717" s="32" t="s">
        <v>918</v>
      </c>
      <c r="I717" s="32">
        <v>414</v>
      </c>
      <c r="K717" s="44" t="s">
        <v>307</v>
      </c>
      <c r="M717" s="32"/>
      <c r="N717" s="32">
        <v>27468.2</v>
      </c>
      <c r="O717" s="32"/>
      <c r="P717" s="49">
        <f t="shared" si="565"/>
        <v>3</v>
      </c>
      <c r="Q717" s="15" t="str">
        <f t="shared" si="566"/>
        <v/>
      </c>
      <c r="R717" s="15" t="str">
        <f ca="1">IF(Q717="","",OFFSET('Все источники_ППГ'!B820,S717,0))</f>
        <v/>
      </c>
      <c r="S717">
        <f t="shared" si="567"/>
        <v>57</v>
      </c>
      <c r="T717" t="str">
        <f t="shared" ca="1" si="568"/>
        <v/>
      </c>
      <c r="U717" s="15" t="e">
        <f>IF(Y717="","",VLOOKUP(Y717,Роспись!$E$8:$G$2000,3,FALSE))</f>
        <v>#N/A</v>
      </c>
      <c r="W717">
        <f t="shared" si="569"/>
        <v>1</v>
      </c>
      <c r="X717" t="str">
        <f t="shared" si="570"/>
        <v>республиканский бюджет Чувашской Республики</v>
      </c>
      <c r="Y717" t="str">
        <f t="shared" si="571"/>
        <v>130221710</v>
      </c>
      <c r="Z717" t="str">
        <f t="shared" si="572"/>
        <v>A130221710</v>
      </c>
      <c r="AA717">
        <f t="shared" si="573"/>
        <v>0</v>
      </c>
      <c r="AB717">
        <f t="shared" si="574"/>
        <v>27468.2</v>
      </c>
      <c r="AC717">
        <f t="shared" ref="AC717:AD717" si="578">AB717</f>
        <v>27468.2</v>
      </c>
      <c r="AD717">
        <f t="shared" si="578"/>
        <v>27468.2</v>
      </c>
      <c r="AE717">
        <f>24788847.16/1000</f>
        <v>24788.847160000001</v>
      </c>
      <c r="AF717">
        <f t="shared" si="576"/>
        <v>0</v>
      </c>
    </row>
    <row r="718" spans="1:32" ht="16.5" customHeight="1" thickBot="1" x14ac:dyDescent="0.3">
      <c r="A718" s="168"/>
      <c r="B718" s="177"/>
      <c r="C718" s="33"/>
      <c r="E718" s="177"/>
      <c r="F718" s="32" t="s">
        <v>40</v>
      </c>
      <c r="G718" s="32" t="s">
        <v>40</v>
      </c>
      <c r="H718" s="32" t="s">
        <v>40</v>
      </c>
      <c r="I718" s="32" t="s">
        <v>40</v>
      </c>
      <c r="K718" s="44" t="s">
        <v>3</v>
      </c>
      <c r="M718" s="32"/>
      <c r="N718" s="32"/>
      <c r="O718" s="32"/>
      <c r="P718" s="49">
        <f t="shared" si="565"/>
        <v>4</v>
      </c>
      <c r="Q718" s="15" t="str">
        <f t="shared" si="566"/>
        <v/>
      </c>
      <c r="R718" s="15" t="str">
        <f ca="1">IF(Q718="","",OFFSET('Все источники_ППГ'!B821,S718,0))</f>
        <v/>
      </c>
      <c r="S718">
        <f t="shared" si="567"/>
        <v>57</v>
      </c>
      <c r="T718" t="str">
        <f t="shared" ca="1" si="568"/>
        <v/>
      </c>
      <c r="U718" s="15" t="str">
        <f>IF(Y718="","",VLOOKUP(Y718,Роспись!$E$8:$G$2000,3,FALSE))</f>
        <v/>
      </c>
      <c r="W718" t="str">
        <f t="shared" si="569"/>
        <v/>
      </c>
      <c r="X718" t="str">
        <f t="shared" si="570"/>
        <v>местные бюджеты</v>
      </c>
      <c r="Y718" t="str">
        <f t="shared" si="571"/>
        <v/>
      </c>
      <c r="Z718" t="str">
        <f t="shared" si="572"/>
        <v/>
      </c>
      <c r="AA718">
        <f t="shared" si="573"/>
        <v>0</v>
      </c>
      <c r="AB718">
        <f t="shared" si="574"/>
        <v>0</v>
      </c>
      <c r="AC718">
        <f t="shared" ref="AC718:AD718" si="579">AB718</f>
        <v>0</v>
      </c>
      <c r="AD718">
        <f t="shared" si="579"/>
        <v>0</v>
      </c>
      <c r="AF718">
        <f t="shared" si="576"/>
        <v>0</v>
      </c>
    </row>
    <row r="719" spans="1:32" ht="16.5" customHeight="1" thickBot="1" x14ac:dyDescent="0.3">
      <c r="A719" s="169"/>
      <c r="B719" s="178"/>
      <c r="C719" s="33"/>
      <c r="E719" s="178"/>
      <c r="F719" s="32" t="s">
        <v>40</v>
      </c>
      <c r="G719" s="32" t="s">
        <v>40</v>
      </c>
      <c r="H719" s="32" t="s">
        <v>40</v>
      </c>
      <c r="I719" s="32" t="s">
        <v>40</v>
      </c>
      <c r="K719" s="44" t="s">
        <v>6</v>
      </c>
      <c r="M719" s="32"/>
      <c r="N719" s="32"/>
      <c r="O719" s="32"/>
      <c r="P719" s="49">
        <f t="shared" si="565"/>
        <v>5</v>
      </c>
      <c r="Q719" s="15" t="str">
        <f t="shared" si="566"/>
        <v/>
      </c>
      <c r="R719" s="15" t="str">
        <f ca="1">IF(Q719="","",OFFSET('Все источники_ППГ'!B822,S719,0))</f>
        <v/>
      </c>
      <c r="S719">
        <f t="shared" si="567"/>
        <v>57</v>
      </c>
      <c r="T719" t="str">
        <f t="shared" ca="1" si="568"/>
        <v/>
      </c>
      <c r="U719" s="15" t="str">
        <f>IF(Y719="","",VLOOKUP(Y719,Роспись!$E$8:$G$2000,3,FALSE))</f>
        <v/>
      </c>
      <c r="W719" t="str">
        <f t="shared" si="569"/>
        <v/>
      </c>
      <c r="X719" t="str">
        <f t="shared" si="570"/>
        <v>внебюджетные источники</v>
      </c>
      <c r="Y719" t="str">
        <f t="shared" si="571"/>
        <v/>
      </c>
      <c r="Z719" t="str">
        <f t="shared" si="572"/>
        <v/>
      </c>
      <c r="AA719">
        <f t="shared" si="573"/>
        <v>0</v>
      </c>
      <c r="AB719">
        <f t="shared" si="574"/>
        <v>0</v>
      </c>
      <c r="AC719">
        <f t="shared" ref="AC719:AD719" si="580">AB719</f>
        <v>0</v>
      </c>
      <c r="AD719">
        <f t="shared" si="580"/>
        <v>0</v>
      </c>
      <c r="AF719">
        <f t="shared" si="576"/>
        <v>0</v>
      </c>
    </row>
    <row r="720" spans="1:32" ht="91.5" customHeight="1" thickBot="1" x14ac:dyDescent="0.3">
      <c r="A720" s="167" t="s">
        <v>809</v>
      </c>
      <c r="B720" s="176" t="s">
        <v>813</v>
      </c>
      <c r="C720" s="33"/>
      <c r="E720" s="176" t="s">
        <v>718</v>
      </c>
      <c r="F720" s="32" t="s">
        <v>40</v>
      </c>
      <c r="G720" s="32" t="s">
        <v>40</v>
      </c>
      <c r="H720" s="32" t="s">
        <v>40</v>
      </c>
      <c r="I720" s="32" t="s">
        <v>40</v>
      </c>
      <c r="K720" s="43" t="s">
        <v>1</v>
      </c>
      <c r="M720" s="32"/>
      <c r="N720" s="32"/>
      <c r="O720" s="32">
        <v>44232</v>
      </c>
      <c r="P720" s="49">
        <f t="shared" si="565"/>
        <v>1</v>
      </c>
      <c r="Q720" s="15" t="str">
        <f t="shared" si="566"/>
        <v>Водоснабжение д. Чичканы Комсомольского района Чувашской Республики</v>
      </c>
      <c r="R720" s="15" t="str">
        <f ca="1">IF(Q720="","",OFFSET('Все источники_ППГ'!B823,S720,0))</f>
        <v>Водоснабжение д. Чичканы Комсомольского района Чувашской Республики</v>
      </c>
      <c r="S720">
        <f t="shared" si="567"/>
        <v>58</v>
      </c>
      <c r="T720" t="str">
        <f t="shared" ca="1" si="568"/>
        <v/>
      </c>
      <c r="U720" s="15" t="str">
        <f>IF(Y720="","",VLOOKUP(Y720,Роспись!$E$8:$G$2000,3,FALSE))</f>
        <v/>
      </c>
      <c r="W720">
        <f t="shared" si="569"/>
        <v>0</v>
      </c>
      <c r="X720" t="str">
        <f t="shared" si="570"/>
        <v>всего</v>
      </c>
      <c r="Y720" t="str">
        <f t="shared" si="571"/>
        <v/>
      </c>
      <c r="Z720" t="str">
        <f t="shared" si="572"/>
        <v/>
      </c>
      <c r="AA720">
        <f t="shared" si="573"/>
        <v>0</v>
      </c>
      <c r="AB720">
        <f t="shared" si="574"/>
        <v>0</v>
      </c>
      <c r="AC720">
        <f t="shared" ref="AC720:AD720" si="581">AB720</f>
        <v>0</v>
      </c>
      <c r="AD720">
        <f t="shared" si="581"/>
        <v>0</v>
      </c>
      <c r="AF720">
        <f t="shared" si="576"/>
        <v>44232</v>
      </c>
    </row>
    <row r="721" spans="1:56" ht="16.5" customHeight="1" thickBot="1" x14ac:dyDescent="0.3">
      <c r="A721" s="168"/>
      <c r="B721" s="177"/>
      <c r="C721" s="33"/>
      <c r="E721" s="177"/>
      <c r="F721" s="32" t="s">
        <v>40</v>
      </c>
      <c r="G721" s="32" t="s">
        <v>40</v>
      </c>
      <c r="H721" s="32" t="s">
        <v>40</v>
      </c>
      <c r="I721" s="32" t="s">
        <v>40</v>
      </c>
      <c r="K721" s="44" t="s">
        <v>2</v>
      </c>
      <c r="M721" s="32"/>
      <c r="N721" s="32"/>
      <c r="O721" s="32"/>
      <c r="P721" s="49">
        <f t="shared" si="565"/>
        <v>2</v>
      </c>
      <c r="Q721" s="15" t="str">
        <f t="shared" si="566"/>
        <v/>
      </c>
      <c r="R721" s="15" t="str">
        <f ca="1">IF(Q721="","",OFFSET('Все источники_ППГ'!B824,S721,0))</f>
        <v/>
      </c>
      <c r="S721">
        <f t="shared" si="567"/>
        <v>58</v>
      </c>
      <c r="T721" t="str">
        <f t="shared" ca="1" si="568"/>
        <v/>
      </c>
      <c r="U721" s="15" t="str">
        <f>IF(Y721="","",VLOOKUP(Y721,Роспись!$E$8:$G$2000,3,FALSE))</f>
        <v/>
      </c>
      <c r="W721">
        <f t="shared" si="569"/>
        <v>2</v>
      </c>
      <c r="X721" t="str">
        <f t="shared" si="570"/>
        <v>федеральный бюджет</v>
      </c>
      <c r="Y721" t="str">
        <f t="shared" si="571"/>
        <v/>
      </c>
      <c r="Z721" t="str">
        <f t="shared" si="572"/>
        <v/>
      </c>
      <c r="AA721">
        <f t="shared" si="573"/>
        <v>0</v>
      </c>
      <c r="AB721">
        <f t="shared" si="574"/>
        <v>0</v>
      </c>
      <c r="AC721">
        <f t="shared" ref="AC721:AD721" si="582">AB721</f>
        <v>0</v>
      </c>
      <c r="AD721">
        <f t="shared" si="582"/>
        <v>0</v>
      </c>
      <c r="AF721">
        <f t="shared" si="576"/>
        <v>0</v>
      </c>
    </row>
    <row r="722" spans="1:56" ht="16.5" customHeight="1" thickBot="1" x14ac:dyDescent="0.3">
      <c r="A722" s="168"/>
      <c r="B722" s="177"/>
      <c r="C722" s="33"/>
      <c r="E722" s="177"/>
      <c r="F722" s="32">
        <v>832</v>
      </c>
      <c r="G722" s="32">
        <v>502</v>
      </c>
      <c r="H722" s="32" t="s">
        <v>919</v>
      </c>
      <c r="I722" s="32">
        <v>520</v>
      </c>
      <c r="K722" s="44" t="s">
        <v>307</v>
      </c>
      <c r="M722" s="32"/>
      <c r="N722" s="32"/>
      <c r="O722" s="32">
        <v>44232</v>
      </c>
      <c r="P722" s="49">
        <f t="shared" si="565"/>
        <v>3</v>
      </c>
      <c r="Q722" s="15" t="str">
        <f t="shared" si="566"/>
        <v/>
      </c>
      <c r="R722" s="15" t="str">
        <f ca="1">IF(Q722="","",OFFSET('Все источники_ППГ'!B825,S722,0))</f>
        <v/>
      </c>
      <c r="S722">
        <f t="shared" si="567"/>
        <v>58</v>
      </c>
      <c r="T722" t="str">
        <f t="shared" ca="1" si="568"/>
        <v/>
      </c>
      <c r="U722" s="15" t="str">
        <f>IF(Y722="","",VLOOKUP(Y722,Роспись!$E$8:$G$2000,3,FALSE))</f>
        <v>Создание и модернизация объектов питьевого водоснабжения</v>
      </c>
      <c r="W722">
        <f t="shared" si="569"/>
        <v>1</v>
      </c>
      <c r="X722" t="str">
        <f t="shared" si="570"/>
        <v>республиканский бюджет Чувашской Республики</v>
      </c>
      <c r="Y722" t="str">
        <f t="shared" si="571"/>
        <v>130222420</v>
      </c>
      <c r="Z722" t="str">
        <f t="shared" si="572"/>
        <v>А130222420</v>
      </c>
      <c r="AA722">
        <f t="shared" si="573"/>
        <v>0</v>
      </c>
      <c r="AB722">
        <f t="shared" si="574"/>
        <v>0</v>
      </c>
      <c r="AC722">
        <f t="shared" ref="AC722:AD722" si="583">AB722</f>
        <v>0</v>
      </c>
      <c r="AD722">
        <f t="shared" si="583"/>
        <v>0</v>
      </c>
      <c r="AF722">
        <f t="shared" si="576"/>
        <v>44232</v>
      </c>
    </row>
    <row r="723" spans="1:56" ht="16.5" customHeight="1" thickBot="1" x14ac:dyDescent="0.3">
      <c r="A723" s="168"/>
      <c r="B723" s="177"/>
      <c r="C723" s="33"/>
      <c r="E723" s="177"/>
      <c r="F723" s="32" t="s">
        <v>40</v>
      </c>
      <c r="G723" s="32" t="s">
        <v>40</v>
      </c>
      <c r="H723" s="32" t="s">
        <v>40</v>
      </c>
      <c r="I723" s="32" t="s">
        <v>40</v>
      </c>
      <c r="K723" s="44" t="s">
        <v>3</v>
      </c>
      <c r="M723" s="32"/>
      <c r="N723" s="32"/>
      <c r="O723" s="32"/>
      <c r="P723" s="49">
        <f t="shared" si="565"/>
        <v>4</v>
      </c>
      <c r="Q723" s="15" t="str">
        <f t="shared" si="566"/>
        <v/>
      </c>
      <c r="R723" s="15" t="str">
        <f ca="1">IF(Q723="","",OFFSET('Все источники_ППГ'!B826,S723,0))</f>
        <v/>
      </c>
      <c r="S723">
        <f t="shared" si="567"/>
        <v>58</v>
      </c>
      <c r="T723" t="str">
        <f t="shared" ca="1" si="568"/>
        <v/>
      </c>
      <c r="U723" s="15" t="str">
        <f>IF(Y723="","",VLOOKUP(Y723,Роспись!$E$8:$G$2000,3,FALSE))</f>
        <v/>
      </c>
      <c r="W723" t="str">
        <f t="shared" si="569"/>
        <v/>
      </c>
      <c r="X723" t="str">
        <f t="shared" si="570"/>
        <v>местные бюджеты</v>
      </c>
      <c r="Y723" t="str">
        <f t="shared" si="571"/>
        <v/>
      </c>
      <c r="Z723" t="str">
        <f t="shared" si="572"/>
        <v/>
      </c>
      <c r="AA723">
        <f t="shared" si="573"/>
        <v>0</v>
      </c>
      <c r="AB723">
        <f t="shared" si="574"/>
        <v>0</v>
      </c>
      <c r="AC723">
        <f t="shared" ref="AC723:AD723" si="584">AB723</f>
        <v>0</v>
      </c>
      <c r="AD723">
        <f t="shared" si="584"/>
        <v>0</v>
      </c>
      <c r="AF723">
        <f t="shared" si="576"/>
        <v>0</v>
      </c>
    </row>
    <row r="724" spans="1:56" ht="16.5" customHeight="1" thickBot="1" x14ac:dyDescent="0.3">
      <c r="A724" s="169"/>
      <c r="B724" s="178"/>
      <c r="C724" s="33"/>
      <c r="E724" s="178"/>
      <c r="F724" s="32" t="s">
        <v>40</v>
      </c>
      <c r="G724" s="32" t="s">
        <v>40</v>
      </c>
      <c r="H724" s="32" t="s">
        <v>40</v>
      </c>
      <c r="I724" s="32" t="s">
        <v>40</v>
      </c>
      <c r="K724" s="44" t="s">
        <v>6</v>
      </c>
      <c r="M724" s="32"/>
      <c r="N724" s="32"/>
      <c r="O724" s="32"/>
      <c r="P724" s="49">
        <f t="shared" si="565"/>
        <v>5</v>
      </c>
      <c r="Q724" s="15" t="str">
        <f t="shared" si="566"/>
        <v/>
      </c>
      <c r="R724" s="15" t="str">
        <f ca="1">IF(Q724="","",OFFSET('Все источники_ППГ'!B827,S724,0))</f>
        <v/>
      </c>
      <c r="S724">
        <f t="shared" si="567"/>
        <v>58</v>
      </c>
      <c r="T724" t="str">
        <f t="shared" ca="1" si="568"/>
        <v/>
      </c>
      <c r="U724" s="15" t="str">
        <f>IF(Y724="","",VLOOKUP(Y724,Роспись!$E$8:$G$2000,3,FALSE))</f>
        <v/>
      </c>
      <c r="W724" t="str">
        <f t="shared" si="569"/>
        <v/>
      </c>
      <c r="X724" t="str">
        <f t="shared" si="570"/>
        <v>внебюджетные источники</v>
      </c>
      <c r="Y724" t="str">
        <f t="shared" si="571"/>
        <v/>
      </c>
      <c r="Z724" t="str">
        <f t="shared" si="572"/>
        <v/>
      </c>
      <c r="AA724">
        <f t="shared" si="573"/>
        <v>0</v>
      </c>
      <c r="AB724">
        <f t="shared" si="574"/>
        <v>0</v>
      </c>
      <c r="AC724">
        <f t="shared" ref="AC724:AD724" si="585">AB724</f>
        <v>0</v>
      </c>
      <c r="AD724">
        <f t="shared" si="585"/>
        <v>0</v>
      </c>
      <c r="AF724">
        <f t="shared" si="576"/>
        <v>0</v>
      </c>
    </row>
    <row r="725" spans="1:56" ht="16.5" customHeight="1" x14ac:dyDescent="0.25"/>
    <row r="726" spans="1:56" x14ac:dyDescent="0.25">
      <c r="A726" s="190" t="s">
        <v>920</v>
      </c>
      <c r="B726" s="191"/>
      <c r="C726" s="191"/>
      <c r="D726" s="191"/>
      <c r="E726" s="191"/>
      <c r="F726" s="191"/>
      <c r="G726" s="191"/>
      <c r="H726" s="191"/>
      <c r="I726" s="191"/>
      <c r="J726" s="16"/>
      <c r="K726" s="16"/>
      <c r="L726" s="16"/>
      <c r="M726" s="16"/>
      <c r="N726" s="16"/>
      <c r="O726" s="16"/>
      <c r="P726" s="16"/>
      <c r="Q726" s="17"/>
      <c r="R726" s="17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</row>
    <row r="727" spans="1:56" x14ac:dyDescent="0.25">
      <c r="Q727" s="15"/>
      <c r="R727" s="15"/>
    </row>
    <row r="728" spans="1:56" ht="91.5" customHeight="1" x14ac:dyDescent="0.25">
      <c r="A728" s="199" t="s">
        <v>309</v>
      </c>
      <c r="B728" s="199" t="s">
        <v>921</v>
      </c>
      <c r="C728" s="199"/>
      <c r="D728" s="199"/>
      <c r="E728" s="200" t="s">
        <v>718</v>
      </c>
      <c r="F728" s="57" t="s">
        <v>40</v>
      </c>
      <c r="G728" s="57" t="s">
        <v>40</v>
      </c>
      <c r="H728" s="57" t="s">
        <v>40</v>
      </c>
      <c r="I728" s="57" t="s">
        <v>40</v>
      </c>
      <c r="J728" s="58"/>
      <c r="K728" s="59" t="s">
        <v>1</v>
      </c>
      <c r="L728" s="58"/>
      <c r="M728" s="60">
        <v>172099</v>
      </c>
      <c r="N728" s="60">
        <v>607729.39999999991</v>
      </c>
      <c r="O728" s="60">
        <v>240919.8</v>
      </c>
      <c r="P728" s="49">
        <f t="shared" ref="P728:P729" si="586">IF(B728="",P727+1,1)</f>
        <v>1</v>
      </c>
      <c r="Q728" s="15" t="str">
        <f t="shared" ref="Q728:Q729" si="587">IF(B728="","",B728)</f>
        <v>«Газификация Чувашской Республики»</v>
      </c>
      <c r="R728" s="15" t="str">
        <f ca="1">IF(Q728="","",OFFSET('Все источники_ППГ'!B887,S728,0))</f>
        <v>«Газификация Чувашской Республики»</v>
      </c>
      <c r="S728">
        <v>0</v>
      </c>
      <c r="T728" t="str">
        <f t="shared" ref="T728:T729" ca="1" si="588">IF(Q728=R728,"",1)</f>
        <v/>
      </c>
      <c r="U728" s="15" t="str">
        <f>IF(Y728="","",VLOOKUP(Y728,Роспись!$E$8:$G$2000,3,FALSE))</f>
        <v/>
      </c>
      <c r="W728">
        <f t="shared" ref="W728:W729" si="589">IF(ISERROR(SEARCH("федерал",X728,1)),IF(ISERROR(SEARCH("республ",X728,1)),IF(ISERROR(SEARCH("всег",X728,1)),"",0),1),2)</f>
        <v>0</v>
      </c>
      <c r="X728" t="str">
        <f t="shared" ref="X728:X729" si="590">K728</f>
        <v>всего</v>
      </c>
      <c r="Y728" t="str">
        <f t="shared" ref="Y728:Y729" si="591">IF(Z728="","",MID(Z728,2,666))</f>
        <v/>
      </c>
      <c r="Z728" t="str">
        <f t="shared" ref="Z728:Z729" si="592">IF(LEN(H728)&lt;3,"",H728)</f>
        <v/>
      </c>
      <c r="AA728">
        <f t="shared" ref="AA728:AA729" si="593">M728</f>
        <v>172099</v>
      </c>
      <c r="AB728">
        <f t="shared" ref="AB728:AB729" si="594">N728</f>
        <v>607729.39999999991</v>
      </c>
      <c r="AC728">
        <f t="shared" ref="AC728:AD728" si="595">AB728</f>
        <v>607729.39999999991</v>
      </c>
      <c r="AD728">
        <f t="shared" si="595"/>
        <v>607729.39999999991</v>
      </c>
      <c r="AF728">
        <f t="shared" ref="AF728:AF729" si="596">O728</f>
        <v>240919.8</v>
      </c>
    </row>
    <row r="729" spans="1:56" ht="16.5" customHeight="1" x14ac:dyDescent="0.25">
      <c r="A729" s="199"/>
      <c r="B729" s="199"/>
      <c r="C729" s="199"/>
      <c r="D729" s="199"/>
      <c r="E729" s="200"/>
      <c r="F729" s="57" t="s">
        <v>40</v>
      </c>
      <c r="G729" s="57" t="s">
        <v>40</v>
      </c>
      <c r="H729" s="57" t="s">
        <v>40</v>
      </c>
      <c r="I729" s="57" t="s">
        <v>40</v>
      </c>
      <c r="J729" s="58"/>
      <c r="K729" s="59" t="s">
        <v>2</v>
      </c>
      <c r="L729" s="58"/>
      <c r="M729" s="60"/>
      <c r="N729" s="60"/>
      <c r="O729" s="60"/>
      <c r="P729" s="49">
        <f t="shared" si="586"/>
        <v>2</v>
      </c>
      <c r="Q729" s="15" t="str">
        <f t="shared" si="587"/>
        <v/>
      </c>
      <c r="R729" s="15" t="str">
        <f ca="1">IF(Q729="","",OFFSET('Все источники_ППГ'!B888,S729,0))</f>
        <v/>
      </c>
      <c r="S729">
        <f t="shared" ref="S729" si="597">IF(Q729="",S728,S728+1)</f>
        <v>0</v>
      </c>
      <c r="T729" t="str">
        <f t="shared" ca="1" si="588"/>
        <v/>
      </c>
      <c r="U729" s="15" t="str">
        <f>IF(Y729="","",VLOOKUP(Y729,Роспись!$E$8:$G$2000,3,FALSE))</f>
        <v/>
      </c>
      <c r="W729">
        <f t="shared" si="589"/>
        <v>2</v>
      </c>
      <c r="X729" t="str">
        <f t="shared" si="590"/>
        <v>федеральный бюджет</v>
      </c>
      <c r="Y729" t="str">
        <f t="shared" si="591"/>
        <v/>
      </c>
      <c r="Z729" t="str">
        <f t="shared" si="592"/>
        <v/>
      </c>
      <c r="AA729">
        <f t="shared" si="593"/>
        <v>0</v>
      </c>
      <c r="AB729">
        <f t="shared" si="594"/>
        <v>0</v>
      </c>
      <c r="AC729">
        <f t="shared" ref="AC729:AD729" si="598">AB729</f>
        <v>0</v>
      </c>
      <c r="AD729">
        <f t="shared" si="598"/>
        <v>0</v>
      </c>
      <c r="AF729">
        <f t="shared" si="596"/>
        <v>0</v>
      </c>
    </row>
    <row r="730" spans="1:56" ht="16.5" customHeight="1" x14ac:dyDescent="0.25">
      <c r="A730" s="199"/>
      <c r="B730" s="199"/>
      <c r="C730" s="199"/>
      <c r="D730" s="199"/>
      <c r="E730" s="200"/>
      <c r="F730" s="60">
        <v>832</v>
      </c>
      <c r="G730" s="60" t="s">
        <v>17</v>
      </c>
      <c r="H730" s="60" t="s">
        <v>17</v>
      </c>
      <c r="I730" s="60" t="s">
        <v>17</v>
      </c>
      <c r="J730" s="58"/>
      <c r="K730" s="59" t="s">
        <v>307</v>
      </c>
      <c r="L730" s="58"/>
      <c r="M730" s="60">
        <v>22910.400000000001</v>
      </c>
      <c r="N730" s="60">
        <v>113748.2</v>
      </c>
      <c r="O730" s="60"/>
      <c r="P730" s="50">
        <f t="shared" ref="P730:P780" si="599">IF(B730="",P729+1,1)</f>
        <v>3</v>
      </c>
      <c r="Q730" s="15" t="str">
        <f t="shared" ref="Q730:Q780" si="600">IF(B730="","",B730)</f>
        <v/>
      </c>
      <c r="R730" s="15" t="str">
        <f ca="1">IF(Q730="","",OFFSET('Все источники_ППГ'!B889,S730,0))</f>
        <v/>
      </c>
      <c r="S730">
        <f t="shared" ref="S730:S780" si="601">IF(Q730="",S729,S729+1)</f>
        <v>0</v>
      </c>
      <c r="T730" t="str">
        <f t="shared" ref="T730:T780" ca="1" si="602">IF(Q730=R730,"",1)</f>
        <v/>
      </c>
      <c r="U730" s="15" t="str">
        <f>IF(Y730="","",VLOOKUP(Y730,Роспись!$E$8:$G$2000,3,FALSE))</f>
        <v/>
      </c>
      <c r="W730">
        <f t="shared" ref="W730:W780" si="603">IF(ISERROR(SEARCH("федерал",X730,1)),IF(ISERROR(SEARCH("республ",X730,1)),IF(ISERROR(SEARCH("всег",X730,1)),"",0),1),2)</f>
        <v>1</v>
      </c>
      <c r="X730" t="str">
        <f t="shared" ref="X730:X780" si="604">K730</f>
        <v>республиканский бюджет Чувашской Республики</v>
      </c>
      <c r="Y730" t="str">
        <f t="shared" ref="Y730:Y780" si="605">IF(Z730="","",MID(Z730,2,666))</f>
        <v/>
      </c>
      <c r="Z730" t="str">
        <f t="shared" ref="Z730:Z780" si="606">IF(LEN(H730)&lt;3,"",H730)</f>
        <v/>
      </c>
      <c r="AA730">
        <f t="shared" ref="AA730:AA780" si="607">M730</f>
        <v>22910.400000000001</v>
      </c>
      <c r="AB730">
        <f t="shared" ref="AB730:AB780" si="608">N730</f>
        <v>113748.2</v>
      </c>
      <c r="AC730">
        <f t="shared" ref="AC730:AD730" si="609">AB730</f>
        <v>113748.2</v>
      </c>
      <c r="AD730">
        <f t="shared" si="609"/>
        <v>113748.2</v>
      </c>
      <c r="AF730">
        <f t="shared" ref="AF730:AF780" si="610">O730</f>
        <v>0</v>
      </c>
    </row>
    <row r="731" spans="1:56" ht="16.5" customHeight="1" x14ac:dyDescent="0.25">
      <c r="A731" s="199"/>
      <c r="B731" s="199"/>
      <c r="C731" s="199"/>
      <c r="D731" s="199"/>
      <c r="E731" s="200"/>
      <c r="F731" s="57" t="s">
        <v>40</v>
      </c>
      <c r="G731" s="57" t="s">
        <v>40</v>
      </c>
      <c r="H731" s="57" t="s">
        <v>40</v>
      </c>
      <c r="I731" s="57" t="s">
        <v>40</v>
      </c>
      <c r="J731" s="58"/>
      <c r="K731" s="59" t="s">
        <v>3</v>
      </c>
      <c r="L731" s="58"/>
      <c r="M731" s="60">
        <v>5491.3</v>
      </c>
      <c r="N731" s="60">
        <v>27833.599999999999</v>
      </c>
      <c r="O731" s="60"/>
      <c r="P731" s="50">
        <f t="shared" si="599"/>
        <v>4</v>
      </c>
      <c r="Q731" s="15" t="str">
        <f t="shared" si="600"/>
        <v/>
      </c>
      <c r="R731" s="15" t="str">
        <f ca="1">IF(Q731="","",OFFSET('Все источники_ППГ'!B890,S731,0))</f>
        <v/>
      </c>
      <c r="S731">
        <f t="shared" si="601"/>
        <v>0</v>
      </c>
      <c r="T731" t="str">
        <f t="shared" ca="1" si="602"/>
        <v/>
      </c>
      <c r="U731" s="15" t="str">
        <f>IF(Y731="","",VLOOKUP(Y731,Роспись!$E$8:$G$2000,3,FALSE))</f>
        <v/>
      </c>
      <c r="W731" t="str">
        <f t="shared" si="603"/>
        <v/>
      </c>
      <c r="X731" t="str">
        <f t="shared" si="604"/>
        <v>местные бюджеты</v>
      </c>
      <c r="Y731" t="str">
        <f t="shared" si="605"/>
        <v/>
      </c>
      <c r="Z731" t="str">
        <f t="shared" si="606"/>
        <v/>
      </c>
      <c r="AA731">
        <f t="shared" si="607"/>
        <v>5491.3</v>
      </c>
      <c r="AB731">
        <f t="shared" si="608"/>
        <v>27833.599999999999</v>
      </c>
      <c r="AC731">
        <f t="shared" ref="AC731:AD731" si="611">AB731</f>
        <v>27833.599999999999</v>
      </c>
      <c r="AD731">
        <f t="shared" si="611"/>
        <v>27833.599999999999</v>
      </c>
      <c r="AF731">
        <f t="shared" si="610"/>
        <v>0</v>
      </c>
    </row>
    <row r="732" spans="1:56" ht="16.5" customHeight="1" x14ac:dyDescent="0.25">
      <c r="A732" s="199"/>
      <c r="B732" s="199"/>
      <c r="C732" s="199"/>
      <c r="D732" s="199"/>
      <c r="E732" s="200"/>
      <c r="F732" s="57" t="s">
        <v>40</v>
      </c>
      <c r="G732" s="57" t="s">
        <v>40</v>
      </c>
      <c r="H732" s="57" t="s">
        <v>40</v>
      </c>
      <c r="I732" s="57" t="s">
        <v>40</v>
      </c>
      <c r="J732" s="58"/>
      <c r="K732" s="59" t="s">
        <v>6</v>
      </c>
      <c r="L732" s="58"/>
      <c r="M732" s="60">
        <v>143697.29999999999</v>
      </c>
      <c r="N732" s="60">
        <v>466147.6</v>
      </c>
      <c r="O732" s="60">
        <v>240919.8</v>
      </c>
      <c r="P732" s="50">
        <f t="shared" si="599"/>
        <v>5</v>
      </c>
      <c r="Q732" s="15" t="str">
        <f t="shared" si="600"/>
        <v/>
      </c>
      <c r="R732" s="15" t="str">
        <f ca="1">IF(Q732="","",OFFSET('Все источники_ППГ'!B891,S732,0))</f>
        <v/>
      </c>
      <c r="S732">
        <f t="shared" si="601"/>
        <v>0</v>
      </c>
      <c r="T732" t="str">
        <f t="shared" ca="1" si="602"/>
        <v/>
      </c>
      <c r="U732" s="15" t="str">
        <f>IF(Y732="","",VLOOKUP(Y732,Роспись!$E$8:$G$2000,3,FALSE))</f>
        <v/>
      </c>
      <c r="W732" t="str">
        <f t="shared" si="603"/>
        <v/>
      </c>
      <c r="X732" t="str">
        <f t="shared" si="604"/>
        <v>внебюджетные источники</v>
      </c>
      <c r="Y732" t="str">
        <f t="shared" si="605"/>
        <v/>
      </c>
      <c r="Z732" t="str">
        <f t="shared" si="606"/>
        <v/>
      </c>
      <c r="AA732">
        <f t="shared" si="607"/>
        <v>143697.29999999999</v>
      </c>
      <c r="AB732">
        <f t="shared" si="608"/>
        <v>466147.6</v>
      </c>
      <c r="AC732">
        <f t="shared" ref="AC732:AD732" si="612">AB732</f>
        <v>466147.6</v>
      </c>
      <c r="AD732">
        <f t="shared" si="612"/>
        <v>466147.6</v>
      </c>
      <c r="AF732">
        <f t="shared" si="610"/>
        <v>240919.8</v>
      </c>
    </row>
    <row r="733" spans="1:56" x14ac:dyDescent="0.25">
      <c r="A733" s="165" t="s">
        <v>313</v>
      </c>
      <c r="B733" s="165" t="s">
        <v>922</v>
      </c>
      <c r="C733" s="61"/>
      <c r="D733" s="62"/>
      <c r="E733" s="166" t="s">
        <v>315</v>
      </c>
      <c r="F733" s="60" t="s">
        <v>17</v>
      </c>
      <c r="G733" s="60" t="s">
        <v>17</v>
      </c>
      <c r="H733" s="60" t="s">
        <v>17</v>
      </c>
      <c r="I733" s="60" t="s">
        <v>17</v>
      </c>
      <c r="J733" s="62"/>
      <c r="K733" s="59" t="s">
        <v>1</v>
      </c>
      <c r="L733" s="62"/>
      <c r="M733" s="60">
        <v>23997.7</v>
      </c>
      <c r="N733" s="60">
        <v>139168.1</v>
      </c>
      <c r="O733" s="63"/>
      <c r="P733" s="50">
        <f t="shared" si="599"/>
        <v>1</v>
      </c>
      <c r="Q733" s="15" t="str">
        <f t="shared" si="600"/>
        <v>Газификация Заволжской территории г. Чебоксары</v>
      </c>
      <c r="R733" s="15" t="str">
        <f ca="1">IF(Q733="","",OFFSET('Все источники_ППГ'!B892,S733,0))</f>
        <v>Газификация Заволжской территории г. Чебоксары</v>
      </c>
      <c r="S733">
        <f t="shared" si="601"/>
        <v>1</v>
      </c>
      <c r="T733">
        <f t="shared" ca="1" si="602"/>
        <v>1</v>
      </c>
      <c r="U733" s="15" t="str">
        <f>IF(Y733="","",VLOOKUP(Y733,Роспись!$E$8:$G$2000,3,FALSE))</f>
        <v/>
      </c>
      <c r="W733">
        <f t="shared" si="603"/>
        <v>0</v>
      </c>
      <c r="X733" t="str">
        <f t="shared" si="604"/>
        <v>всего</v>
      </c>
      <c r="Y733" t="str">
        <f t="shared" si="605"/>
        <v/>
      </c>
      <c r="Z733" t="str">
        <f t="shared" si="606"/>
        <v/>
      </c>
      <c r="AA733">
        <f t="shared" si="607"/>
        <v>23997.7</v>
      </c>
      <c r="AB733">
        <f t="shared" si="608"/>
        <v>139168.1</v>
      </c>
      <c r="AC733">
        <f t="shared" ref="AC733:AD733" si="613">AB733</f>
        <v>139168.1</v>
      </c>
      <c r="AD733">
        <f t="shared" si="613"/>
        <v>139168.1</v>
      </c>
      <c r="AF733">
        <f t="shared" si="610"/>
        <v>0</v>
      </c>
    </row>
    <row r="734" spans="1:56" x14ac:dyDescent="0.25">
      <c r="A734" s="165"/>
      <c r="B734" s="165"/>
      <c r="C734" s="61"/>
      <c r="D734" s="62"/>
      <c r="E734" s="166"/>
      <c r="F734" s="60" t="s">
        <v>17</v>
      </c>
      <c r="G734" s="60" t="s">
        <v>17</v>
      </c>
      <c r="H734" s="60" t="s">
        <v>17</v>
      </c>
      <c r="I734" s="60" t="s">
        <v>17</v>
      </c>
      <c r="J734" s="62"/>
      <c r="K734" s="59" t="s">
        <v>2</v>
      </c>
      <c r="L734" s="62"/>
      <c r="M734" s="63"/>
      <c r="N734" s="63"/>
      <c r="O734" s="63"/>
      <c r="P734" s="50">
        <f t="shared" si="599"/>
        <v>2</v>
      </c>
      <c r="Q734" s="15" t="str">
        <f t="shared" si="600"/>
        <v/>
      </c>
      <c r="R734" s="15" t="str">
        <f ca="1">IF(Q734="","",OFFSET('Все источники_ППГ'!B893,S734,0))</f>
        <v/>
      </c>
      <c r="S734">
        <f t="shared" si="601"/>
        <v>1</v>
      </c>
      <c r="T734" t="str">
        <f t="shared" ca="1" si="602"/>
        <v/>
      </c>
      <c r="U734" s="15" t="str">
        <f>IF(Y734="","",VLOOKUP(Y734,Роспись!$E$8:$G$2000,3,FALSE))</f>
        <v/>
      </c>
      <c r="W734">
        <f t="shared" si="603"/>
        <v>2</v>
      </c>
      <c r="X734" t="str">
        <f t="shared" si="604"/>
        <v>федеральный бюджет</v>
      </c>
      <c r="Y734" t="str">
        <f t="shared" si="605"/>
        <v/>
      </c>
      <c r="Z734" t="str">
        <f t="shared" si="606"/>
        <v/>
      </c>
      <c r="AA734">
        <f t="shared" si="607"/>
        <v>0</v>
      </c>
      <c r="AB734">
        <f t="shared" si="608"/>
        <v>0</v>
      </c>
      <c r="AC734">
        <f t="shared" ref="AC734:AD734" si="614">AB734</f>
        <v>0</v>
      </c>
      <c r="AD734">
        <f t="shared" si="614"/>
        <v>0</v>
      </c>
      <c r="AF734">
        <f t="shared" si="610"/>
        <v>0</v>
      </c>
    </row>
    <row r="735" spans="1:56" ht="22.5" x14ac:dyDescent="0.25">
      <c r="A735" s="165"/>
      <c r="B735" s="165"/>
      <c r="C735" s="61"/>
      <c r="D735" s="62"/>
      <c r="E735" s="166"/>
      <c r="F735" s="60">
        <v>832</v>
      </c>
      <c r="G735" s="60" t="s">
        <v>17</v>
      </c>
      <c r="H735" s="60" t="s">
        <v>17</v>
      </c>
      <c r="I735" s="60" t="s">
        <v>17</v>
      </c>
      <c r="J735" s="62"/>
      <c r="K735" s="59" t="s">
        <v>307</v>
      </c>
      <c r="L735" s="62"/>
      <c r="M735" s="60">
        <v>18842.099999999999</v>
      </c>
      <c r="N735" s="60">
        <v>111334.5</v>
      </c>
      <c r="O735" s="63"/>
      <c r="P735" s="50">
        <f t="shared" si="599"/>
        <v>3</v>
      </c>
      <c r="Q735" s="15" t="str">
        <f t="shared" si="600"/>
        <v/>
      </c>
      <c r="R735" s="15" t="str">
        <f ca="1">IF(Q735="","",OFFSET('Все источники_ППГ'!B894,S735,0))</f>
        <v/>
      </c>
      <c r="S735">
        <f t="shared" si="601"/>
        <v>1</v>
      </c>
      <c r="T735" t="str">
        <f t="shared" ca="1" si="602"/>
        <v/>
      </c>
      <c r="U735" s="15" t="str">
        <f>IF(Y735="","",VLOOKUP(Y735,Роспись!$E$8:$G$2000,3,FALSE))</f>
        <v/>
      </c>
      <c r="W735">
        <f t="shared" si="603"/>
        <v>1</v>
      </c>
      <c r="X735" t="str">
        <f t="shared" si="604"/>
        <v>республиканский бюджет Чувашской Республики</v>
      </c>
      <c r="Y735" t="str">
        <f t="shared" si="605"/>
        <v/>
      </c>
      <c r="Z735" t="str">
        <f t="shared" si="606"/>
        <v/>
      </c>
      <c r="AA735">
        <f t="shared" si="607"/>
        <v>18842.099999999999</v>
      </c>
      <c r="AB735">
        <f t="shared" si="608"/>
        <v>111334.5</v>
      </c>
      <c r="AC735">
        <f t="shared" ref="AC735:AD735" si="615">AB735</f>
        <v>111334.5</v>
      </c>
      <c r="AD735">
        <f t="shared" si="615"/>
        <v>111334.5</v>
      </c>
      <c r="AF735">
        <f t="shared" si="610"/>
        <v>0</v>
      </c>
    </row>
    <row r="736" spans="1:56" x14ac:dyDescent="0.25">
      <c r="A736" s="165"/>
      <c r="B736" s="165"/>
      <c r="C736" s="61"/>
      <c r="D736" s="62"/>
      <c r="E736" s="166"/>
      <c r="F736" s="60" t="s">
        <v>17</v>
      </c>
      <c r="G736" s="60" t="s">
        <v>17</v>
      </c>
      <c r="H736" s="60" t="s">
        <v>17</v>
      </c>
      <c r="I736" s="60" t="s">
        <v>17</v>
      </c>
      <c r="J736" s="62"/>
      <c r="K736" s="59" t="s">
        <v>3</v>
      </c>
      <c r="L736" s="62"/>
      <c r="M736" s="60">
        <v>5155.6000000000004</v>
      </c>
      <c r="N736" s="60">
        <v>27833.599999999999</v>
      </c>
      <c r="O736" s="63"/>
      <c r="P736" s="50">
        <f t="shared" si="599"/>
        <v>4</v>
      </c>
      <c r="Q736" s="15" t="str">
        <f t="shared" si="600"/>
        <v/>
      </c>
      <c r="R736" s="15" t="str">
        <f ca="1">IF(Q736="","",OFFSET('Все источники_ППГ'!B895,S736,0))</f>
        <v/>
      </c>
      <c r="S736">
        <f t="shared" si="601"/>
        <v>1</v>
      </c>
      <c r="T736" t="str">
        <f t="shared" ca="1" si="602"/>
        <v/>
      </c>
      <c r="U736" s="15" t="str">
        <f>IF(Y736="","",VLOOKUP(Y736,Роспись!$E$8:$G$2000,3,FALSE))</f>
        <v/>
      </c>
      <c r="W736" t="str">
        <f t="shared" si="603"/>
        <v/>
      </c>
      <c r="X736" t="str">
        <f t="shared" si="604"/>
        <v>местные бюджеты</v>
      </c>
      <c r="Y736" t="str">
        <f t="shared" si="605"/>
        <v/>
      </c>
      <c r="Z736" t="str">
        <f t="shared" si="606"/>
        <v/>
      </c>
      <c r="AA736">
        <f t="shared" si="607"/>
        <v>5155.6000000000004</v>
      </c>
      <c r="AB736">
        <f t="shared" si="608"/>
        <v>27833.599999999999</v>
      </c>
      <c r="AC736">
        <f t="shared" ref="AC736:AD736" si="616">AB736</f>
        <v>27833.599999999999</v>
      </c>
      <c r="AD736">
        <f t="shared" si="616"/>
        <v>27833.599999999999</v>
      </c>
      <c r="AF736">
        <f t="shared" si="610"/>
        <v>0</v>
      </c>
    </row>
    <row r="737" spans="1:32" x14ac:dyDescent="0.25">
      <c r="A737" s="165"/>
      <c r="B737" s="165"/>
      <c r="C737" s="61"/>
      <c r="D737" s="62"/>
      <c r="E737" s="166"/>
      <c r="F737" s="60" t="s">
        <v>17</v>
      </c>
      <c r="G737" s="60" t="s">
        <v>17</v>
      </c>
      <c r="H737" s="60" t="s">
        <v>17</v>
      </c>
      <c r="I737" s="60" t="s">
        <v>17</v>
      </c>
      <c r="J737" s="62"/>
      <c r="K737" s="59" t="s">
        <v>6</v>
      </c>
      <c r="L737" s="62"/>
      <c r="M737" s="63"/>
      <c r="N737" s="63"/>
      <c r="O737" s="63"/>
      <c r="P737" s="50">
        <f t="shared" si="599"/>
        <v>5</v>
      </c>
      <c r="Q737" s="15" t="str">
        <f t="shared" si="600"/>
        <v/>
      </c>
      <c r="R737" s="15" t="str">
        <f ca="1">IF(Q737="","",OFFSET('Все источники_ППГ'!B896,S737,0))</f>
        <v/>
      </c>
      <c r="S737">
        <f t="shared" si="601"/>
        <v>1</v>
      </c>
      <c r="T737" t="str">
        <f t="shared" ca="1" si="602"/>
        <v/>
      </c>
      <c r="U737" s="15" t="str">
        <f>IF(Y737="","",VLOOKUP(Y737,Роспись!$E$8:$G$2000,3,FALSE))</f>
        <v/>
      </c>
      <c r="W737" t="str">
        <f t="shared" si="603"/>
        <v/>
      </c>
      <c r="X737" t="str">
        <f t="shared" si="604"/>
        <v>внебюджетные источники</v>
      </c>
      <c r="Y737" t="str">
        <f t="shared" si="605"/>
        <v/>
      </c>
      <c r="Z737" t="str">
        <f t="shared" si="606"/>
        <v/>
      </c>
      <c r="AA737">
        <f t="shared" si="607"/>
        <v>0</v>
      </c>
      <c r="AB737">
        <f t="shared" si="608"/>
        <v>0</v>
      </c>
      <c r="AC737">
        <f t="shared" ref="AC737:AD737" si="617">AB737</f>
        <v>0</v>
      </c>
      <c r="AD737">
        <f t="shared" si="617"/>
        <v>0</v>
      </c>
      <c r="AF737">
        <f t="shared" si="610"/>
        <v>0</v>
      </c>
    </row>
    <row r="738" spans="1:32" x14ac:dyDescent="0.25">
      <c r="A738" s="165" t="s">
        <v>29</v>
      </c>
      <c r="B738" s="165" t="s">
        <v>114</v>
      </c>
      <c r="C738" s="61"/>
      <c r="D738" s="62"/>
      <c r="E738" s="166" t="s">
        <v>315</v>
      </c>
      <c r="F738" s="60" t="s">
        <v>17</v>
      </c>
      <c r="G738" s="60" t="s">
        <v>17</v>
      </c>
      <c r="H738" s="60" t="s">
        <v>17</v>
      </c>
      <c r="I738" s="60" t="s">
        <v>17</v>
      </c>
      <c r="J738" s="62"/>
      <c r="K738" s="59" t="s">
        <v>1</v>
      </c>
      <c r="L738" s="62"/>
      <c r="M738" s="60">
        <v>23997.7</v>
      </c>
      <c r="N738" s="60">
        <v>139168.1</v>
      </c>
      <c r="O738" s="63" t="s">
        <v>826</v>
      </c>
      <c r="P738" s="50">
        <f t="shared" si="599"/>
        <v>1</v>
      </c>
      <c r="Q738" s="15" t="str">
        <f t="shared" si="600"/>
        <v>Строительство внутрипоселковых газопроводов</v>
      </c>
      <c r="R738" s="15" t="str">
        <f ca="1">IF(Q738="","",OFFSET('Все источники_ППГ'!B897,S738,0))</f>
        <v>Строительство внутрипоселковых газопроводов, километров</v>
      </c>
      <c r="S738">
        <f t="shared" si="601"/>
        <v>2</v>
      </c>
      <c r="T738">
        <f t="shared" ca="1" si="602"/>
        <v>1</v>
      </c>
      <c r="U738" s="15" t="str">
        <f>IF(Y738="","",VLOOKUP(Y738,Роспись!$E$8:$G$2000,3,FALSE))</f>
        <v/>
      </c>
      <c r="W738">
        <f t="shared" si="603"/>
        <v>0</v>
      </c>
      <c r="X738" t="str">
        <f t="shared" si="604"/>
        <v>всего</v>
      </c>
      <c r="Y738" t="str">
        <f t="shared" si="605"/>
        <v/>
      </c>
      <c r="Z738" t="str">
        <f t="shared" si="606"/>
        <v/>
      </c>
      <c r="AA738">
        <f t="shared" si="607"/>
        <v>23997.7</v>
      </c>
      <c r="AB738">
        <f t="shared" si="608"/>
        <v>139168.1</v>
      </c>
      <c r="AC738">
        <f t="shared" ref="AC738:AD738" si="618">AB738</f>
        <v>139168.1</v>
      </c>
      <c r="AD738">
        <f t="shared" si="618"/>
        <v>139168.1</v>
      </c>
      <c r="AF738" t="str">
        <f t="shared" si="610"/>
        <v/>
      </c>
    </row>
    <row r="739" spans="1:32" x14ac:dyDescent="0.25">
      <c r="A739" s="165"/>
      <c r="B739" s="165"/>
      <c r="C739" s="61"/>
      <c r="D739" s="62"/>
      <c r="E739" s="166"/>
      <c r="F739" s="60" t="s">
        <v>17</v>
      </c>
      <c r="G739" s="60" t="s">
        <v>17</v>
      </c>
      <c r="H739" s="60" t="s">
        <v>17</v>
      </c>
      <c r="I739" s="60" t="s">
        <v>17</v>
      </c>
      <c r="J739" s="62"/>
      <c r="K739" s="59" t="s">
        <v>2</v>
      </c>
      <c r="L739" s="62"/>
      <c r="M739" s="63" t="s">
        <v>826</v>
      </c>
      <c r="N739" s="63" t="s">
        <v>826</v>
      </c>
      <c r="O739" s="63" t="s">
        <v>826</v>
      </c>
      <c r="P739" s="50">
        <f t="shared" si="599"/>
        <v>2</v>
      </c>
      <c r="Q739" s="15" t="str">
        <f t="shared" si="600"/>
        <v/>
      </c>
      <c r="R739" s="15" t="str">
        <f ca="1">IF(Q739="","",OFFSET('Все источники_ППГ'!B898,S739,0))</f>
        <v/>
      </c>
      <c r="S739">
        <f t="shared" si="601"/>
        <v>2</v>
      </c>
      <c r="T739" t="str">
        <f t="shared" ca="1" si="602"/>
        <v/>
      </c>
      <c r="U739" s="15" t="str">
        <f>IF(Y739="","",VLOOKUP(Y739,Роспись!$E$8:$G$2000,3,FALSE))</f>
        <v/>
      </c>
      <c r="W739">
        <f t="shared" si="603"/>
        <v>2</v>
      </c>
      <c r="X739" t="str">
        <f t="shared" si="604"/>
        <v>федеральный бюджет</v>
      </c>
      <c r="Y739" t="str">
        <f t="shared" si="605"/>
        <v/>
      </c>
      <c r="Z739" t="str">
        <f t="shared" si="606"/>
        <v/>
      </c>
      <c r="AA739" t="str">
        <f t="shared" si="607"/>
        <v/>
      </c>
      <c r="AB739" t="str">
        <f t="shared" si="608"/>
        <v/>
      </c>
      <c r="AC739" t="str">
        <f t="shared" ref="AC739:AD739" si="619">AB739</f>
        <v/>
      </c>
      <c r="AD739" t="str">
        <f t="shared" si="619"/>
        <v/>
      </c>
      <c r="AF739" t="str">
        <f t="shared" si="610"/>
        <v/>
      </c>
    </row>
    <row r="740" spans="1:32" ht="22.5" x14ac:dyDescent="0.25">
      <c r="A740" s="165"/>
      <c r="B740" s="165"/>
      <c r="C740" s="61"/>
      <c r="D740" s="62"/>
      <c r="E740" s="166"/>
      <c r="F740" s="60">
        <v>832</v>
      </c>
      <c r="G740" s="60" t="s">
        <v>17</v>
      </c>
      <c r="H740" s="60" t="s">
        <v>17</v>
      </c>
      <c r="I740" s="60" t="s">
        <v>17</v>
      </c>
      <c r="J740" s="62"/>
      <c r="K740" s="59" t="s">
        <v>307</v>
      </c>
      <c r="L740" s="62"/>
      <c r="M740" s="60">
        <v>18842.099999999999</v>
      </c>
      <c r="N740" s="60">
        <v>111334.5</v>
      </c>
      <c r="O740" s="63" t="s">
        <v>826</v>
      </c>
      <c r="P740" s="50">
        <f t="shared" si="599"/>
        <v>3</v>
      </c>
      <c r="Q740" s="15" t="str">
        <f t="shared" si="600"/>
        <v/>
      </c>
      <c r="R740" s="15" t="str">
        <f ca="1">IF(Q740="","",OFFSET('Все источники_ППГ'!B899,S740,0))</f>
        <v/>
      </c>
      <c r="S740">
        <f t="shared" si="601"/>
        <v>2</v>
      </c>
      <c r="T740" t="str">
        <f t="shared" ca="1" si="602"/>
        <v/>
      </c>
      <c r="U740" s="15" t="str">
        <f>IF(Y740="","",VLOOKUP(Y740,Роспись!$E$8:$G$2000,3,FALSE))</f>
        <v/>
      </c>
      <c r="W740">
        <f t="shared" si="603"/>
        <v>1</v>
      </c>
      <c r="X740" t="str">
        <f t="shared" si="604"/>
        <v>республиканский бюджет Чувашской Республики</v>
      </c>
      <c r="Y740" t="str">
        <f t="shared" si="605"/>
        <v/>
      </c>
      <c r="Z740" t="str">
        <f t="shared" si="606"/>
        <v/>
      </c>
      <c r="AA740">
        <f t="shared" si="607"/>
        <v>18842.099999999999</v>
      </c>
      <c r="AB740">
        <f t="shared" si="608"/>
        <v>111334.5</v>
      </c>
      <c r="AC740">
        <f t="shared" ref="AC740:AD740" si="620">AB740</f>
        <v>111334.5</v>
      </c>
      <c r="AD740">
        <f t="shared" si="620"/>
        <v>111334.5</v>
      </c>
      <c r="AF740" t="str">
        <f t="shared" si="610"/>
        <v/>
      </c>
    </row>
    <row r="741" spans="1:32" x14ac:dyDescent="0.25">
      <c r="A741" s="165"/>
      <c r="B741" s="165"/>
      <c r="C741" s="61"/>
      <c r="D741" s="62"/>
      <c r="E741" s="166"/>
      <c r="F741" s="60" t="s">
        <v>17</v>
      </c>
      <c r="G741" s="60" t="s">
        <v>17</v>
      </c>
      <c r="H741" s="60" t="s">
        <v>17</v>
      </c>
      <c r="I741" s="60" t="s">
        <v>17</v>
      </c>
      <c r="J741" s="62"/>
      <c r="K741" s="59" t="s">
        <v>3</v>
      </c>
      <c r="L741" s="62"/>
      <c r="M741" s="60">
        <v>5155.6000000000004</v>
      </c>
      <c r="N741" s="60">
        <v>27833.599999999999</v>
      </c>
      <c r="O741" s="63" t="s">
        <v>826</v>
      </c>
      <c r="P741" s="50">
        <f t="shared" si="599"/>
        <v>4</v>
      </c>
      <c r="Q741" s="15" t="str">
        <f t="shared" si="600"/>
        <v/>
      </c>
      <c r="R741" s="15" t="str">
        <f ca="1">IF(Q741="","",OFFSET('Все источники_ППГ'!B900,S741,0))</f>
        <v/>
      </c>
      <c r="S741">
        <f t="shared" si="601"/>
        <v>2</v>
      </c>
      <c r="T741" t="str">
        <f t="shared" ca="1" si="602"/>
        <v/>
      </c>
      <c r="U741" s="15" t="str">
        <f>IF(Y741="","",VLOOKUP(Y741,Роспись!$E$8:$G$2000,3,FALSE))</f>
        <v/>
      </c>
      <c r="W741" t="str">
        <f t="shared" si="603"/>
        <v/>
      </c>
      <c r="X741" t="str">
        <f t="shared" si="604"/>
        <v>местные бюджеты</v>
      </c>
      <c r="Y741" t="str">
        <f t="shared" si="605"/>
        <v/>
      </c>
      <c r="Z741" t="str">
        <f t="shared" si="606"/>
        <v/>
      </c>
      <c r="AA741">
        <f t="shared" si="607"/>
        <v>5155.6000000000004</v>
      </c>
      <c r="AB741">
        <f t="shared" si="608"/>
        <v>27833.599999999999</v>
      </c>
      <c r="AC741">
        <f t="shared" ref="AC741:AD741" si="621">AB741</f>
        <v>27833.599999999999</v>
      </c>
      <c r="AD741">
        <f t="shared" si="621"/>
        <v>27833.599999999999</v>
      </c>
      <c r="AF741" t="str">
        <f t="shared" si="610"/>
        <v/>
      </c>
    </row>
    <row r="742" spans="1:32" x14ac:dyDescent="0.25">
      <c r="A742" s="165"/>
      <c r="B742" s="165"/>
      <c r="C742" s="61"/>
      <c r="D742" s="62"/>
      <c r="E742" s="166"/>
      <c r="F742" s="60" t="s">
        <v>17</v>
      </c>
      <c r="G742" s="60" t="s">
        <v>17</v>
      </c>
      <c r="H742" s="60" t="s">
        <v>17</v>
      </c>
      <c r="I742" s="60" t="s">
        <v>17</v>
      </c>
      <c r="J742" s="62"/>
      <c r="K742" s="59" t="s">
        <v>6</v>
      </c>
      <c r="L742" s="62"/>
      <c r="M742" s="63" t="s">
        <v>826</v>
      </c>
      <c r="N742" s="63" t="s">
        <v>826</v>
      </c>
      <c r="O742" s="63" t="s">
        <v>826</v>
      </c>
      <c r="P742" s="50">
        <f t="shared" si="599"/>
        <v>5</v>
      </c>
      <c r="Q742" s="15" t="str">
        <f t="shared" si="600"/>
        <v/>
      </c>
      <c r="R742" s="15" t="str">
        <f ca="1">IF(Q742="","",OFFSET('Все источники_ППГ'!B901,S742,0))</f>
        <v/>
      </c>
      <c r="S742">
        <f t="shared" si="601"/>
        <v>2</v>
      </c>
      <c r="T742" t="str">
        <f t="shared" ca="1" si="602"/>
        <v/>
      </c>
      <c r="U742" s="15" t="str">
        <f>IF(Y742="","",VLOOKUP(Y742,Роспись!$E$8:$G$2000,3,FALSE))</f>
        <v/>
      </c>
      <c r="W742" t="str">
        <f t="shared" si="603"/>
        <v/>
      </c>
      <c r="X742" t="str">
        <f t="shared" si="604"/>
        <v>внебюджетные источники</v>
      </c>
      <c r="Y742" t="str">
        <f t="shared" si="605"/>
        <v/>
      </c>
      <c r="Z742" t="str">
        <f t="shared" si="606"/>
        <v/>
      </c>
      <c r="AA742" t="str">
        <f t="shared" si="607"/>
        <v/>
      </c>
      <c r="AB742" t="str">
        <f t="shared" si="608"/>
        <v/>
      </c>
      <c r="AC742" t="str">
        <f t="shared" ref="AC742:AD742" si="622">AB742</f>
        <v/>
      </c>
      <c r="AD742" t="str">
        <f t="shared" si="622"/>
        <v/>
      </c>
      <c r="AF742" t="str">
        <f t="shared" si="610"/>
        <v/>
      </c>
    </row>
    <row r="743" spans="1:32" ht="45" x14ac:dyDescent="0.25">
      <c r="A743" s="165" t="s">
        <v>32</v>
      </c>
      <c r="B743" s="165" t="s">
        <v>923</v>
      </c>
      <c r="C743" s="61"/>
      <c r="D743" s="62"/>
      <c r="E743" s="166" t="s">
        <v>315</v>
      </c>
      <c r="F743" s="60" t="s">
        <v>17</v>
      </c>
      <c r="G743" s="60" t="s">
        <v>40</v>
      </c>
      <c r="H743" s="60" t="s">
        <v>17</v>
      </c>
      <c r="I743" s="60" t="s">
        <v>17</v>
      </c>
      <c r="J743" s="62"/>
      <c r="K743" s="59" t="s">
        <v>1</v>
      </c>
      <c r="L743" s="62"/>
      <c r="M743" s="60">
        <v>1127.9000000000001</v>
      </c>
      <c r="N743" s="60" t="s">
        <v>826</v>
      </c>
      <c r="O743" s="63" t="s">
        <v>826</v>
      </c>
      <c r="P743" s="50">
        <f t="shared" si="599"/>
        <v>1</v>
      </c>
      <c r="Q743" s="15" t="str">
        <f t="shared" si="600"/>
        <v>Строительство внутрипоселковых газораспределительных сетей по  адресу: Чувашская Республика, Чебоксарский городской округ, пос. Сосновка, ул. Санаторная</v>
      </c>
      <c r="R743" s="15" t="str">
        <f ca="1">IF(Q743="","",OFFSET('Все источники_ППГ'!B902,S743,0))</f>
        <v>Строительство внутрипоселковых газораспределительных сетей по  адресу: Чувашская Республика, Чебоксарский городской округ, пос. Сосновка,ул. Санаторная</v>
      </c>
      <c r="S743">
        <v>4</v>
      </c>
      <c r="T743">
        <f t="shared" ca="1" si="602"/>
        <v>1</v>
      </c>
      <c r="U743" s="15" t="str">
        <f>IF(Y743="","",VLOOKUP(Y743,Роспись!$E$8:$G$2000,3,FALSE))</f>
        <v/>
      </c>
      <c r="W743">
        <f t="shared" si="603"/>
        <v>0</v>
      </c>
      <c r="X743" t="str">
        <f t="shared" si="604"/>
        <v>всего</v>
      </c>
      <c r="Y743" t="str">
        <f t="shared" si="605"/>
        <v/>
      </c>
      <c r="Z743" t="str">
        <f t="shared" si="606"/>
        <v/>
      </c>
      <c r="AA743">
        <f t="shared" si="607"/>
        <v>1127.9000000000001</v>
      </c>
      <c r="AB743" t="str">
        <f t="shared" si="608"/>
        <v/>
      </c>
      <c r="AC743" t="str">
        <f t="shared" ref="AC743:AD743" si="623">AB743</f>
        <v/>
      </c>
      <c r="AD743" t="str">
        <f t="shared" si="623"/>
        <v/>
      </c>
      <c r="AF743" t="str">
        <f t="shared" si="610"/>
        <v/>
      </c>
    </row>
    <row r="744" spans="1:32" x14ac:dyDescent="0.25">
      <c r="A744" s="165"/>
      <c r="B744" s="165"/>
      <c r="C744" s="61"/>
      <c r="D744" s="62"/>
      <c r="E744" s="166"/>
      <c r="F744" s="60" t="s">
        <v>17</v>
      </c>
      <c r="G744" s="60" t="s">
        <v>40</v>
      </c>
      <c r="H744" s="60" t="s">
        <v>17</v>
      </c>
      <c r="I744" s="60" t="s">
        <v>17</v>
      </c>
      <c r="J744" s="62"/>
      <c r="K744" s="59" t="s">
        <v>2</v>
      </c>
      <c r="L744" s="62"/>
      <c r="M744" s="63" t="s">
        <v>826</v>
      </c>
      <c r="N744" s="63" t="s">
        <v>826</v>
      </c>
      <c r="O744" s="63" t="s">
        <v>826</v>
      </c>
      <c r="P744" s="50">
        <f t="shared" si="599"/>
        <v>2</v>
      </c>
      <c r="Q744" s="15" t="str">
        <f t="shared" si="600"/>
        <v/>
      </c>
      <c r="R744" s="15" t="str">
        <f ca="1">IF(Q744="","",OFFSET('Все источники_ППГ'!B903,S744,0))</f>
        <v/>
      </c>
      <c r="S744">
        <f t="shared" si="601"/>
        <v>4</v>
      </c>
      <c r="T744" t="str">
        <f t="shared" ca="1" si="602"/>
        <v/>
      </c>
      <c r="U744" s="15" t="str">
        <f>IF(Y744="","",VLOOKUP(Y744,Роспись!$E$8:$G$2000,3,FALSE))</f>
        <v/>
      </c>
      <c r="W744">
        <f t="shared" si="603"/>
        <v>2</v>
      </c>
      <c r="X744" t="str">
        <f t="shared" si="604"/>
        <v>федеральный бюджет</v>
      </c>
      <c r="Y744" t="str">
        <f t="shared" si="605"/>
        <v/>
      </c>
      <c r="Z744" t="str">
        <f t="shared" si="606"/>
        <v/>
      </c>
      <c r="AA744" t="str">
        <f t="shared" si="607"/>
        <v/>
      </c>
      <c r="AB744" t="str">
        <f t="shared" si="608"/>
        <v/>
      </c>
      <c r="AC744" t="str">
        <f t="shared" ref="AC744:AD744" si="624">AB744</f>
        <v/>
      </c>
      <c r="AD744" t="str">
        <f t="shared" si="624"/>
        <v/>
      </c>
      <c r="AF744" t="str">
        <f t="shared" si="610"/>
        <v/>
      </c>
    </row>
    <row r="745" spans="1:32" ht="23.25" thickBot="1" x14ac:dyDescent="0.3">
      <c r="A745" s="165"/>
      <c r="B745" s="165"/>
      <c r="C745" s="61"/>
      <c r="D745" s="62"/>
      <c r="E745" s="166"/>
      <c r="F745" s="73">
        <v>832</v>
      </c>
      <c r="G745" s="73">
        <v>502</v>
      </c>
      <c r="H745" s="73" t="s">
        <v>618</v>
      </c>
      <c r="I745" s="73">
        <v>520</v>
      </c>
      <c r="J745" s="62"/>
      <c r="K745" s="59" t="s">
        <v>307</v>
      </c>
      <c r="L745" s="62"/>
      <c r="M745" s="60">
        <v>801.4</v>
      </c>
      <c r="N745" s="60" t="s">
        <v>826</v>
      </c>
      <c r="O745" s="63" t="s">
        <v>826</v>
      </c>
      <c r="P745" s="50">
        <f t="shared" si="599"/>
        <v>3</v>
      </c>
      <c r="Q745" s="15" t="str">
        <f t="shared" si="600"/>
        <v/>
      </c>
      <c r="R745" s="15" t="str">
        <f ca="1">IF(Q745="","",OFFSET('Все источники_ППГ'!B904,S745,0))</f>
        <v/>
      </c>
      <c r="S745">
        <f t="shared" si="601"/>
        <v>4</v>
      </c>
      <c r="T745" t="str">
        <f t="shared" ca="1" si="602"/>
        <v/>
      </c>
      <c r="U745" s="15" t="e">
        <f>IF(Y745="","",VLOOKUP(Y745,Роспись!$E$8:$G$2000,3,FALSE))</f>
        <v>#N/A</v>
      </c>
      <c r="W745">
        <f t="shared" si="603"/>
        <v>1</v>
      </c>
      <c r="X745" t="str">
        <f t="shared" si="604"/>
        <v>республиканский бюджет Чувашской Республики</v>
      </c>
      <c r="Y745" t="str">
        <f t="shared" si="605"/>
        <v>140119132</v>
      </c>
      <c r="Z745" t="str">
        <f t="shared" si="606"/>
        <v>A140119132</v>
      </c>
      <c r="AA745">
        <f t="shared" si="607"/>
        <v>801.4</v>
      </c>
      <c r="AB745" t="str">
        <f t="shared" si="608"/>
        <v/>
      </c>
      <c r="AC745" t="str">
        <f t="shared" ref="AC745:AD745" si="625">AB745</f>
        <v/>
      </c>
      <c r="AD745" t="str">
        <f t="shared" si="625"/>
        <v/>
      </c>
      <c r="AF745" t="str">
        <f t="shared" si="610"/>
        <v/>
      </c>
    </row>
    <row r="746" spans="1:32" x14ac:dyDescent="0.25">
      <c r="A746" s="165"/>
      <c r="B746" s="165"/>
      <c r="C746" s="61"/>
      <c r="D746" s="62"/>
      <c r="E746" s="166"/>
      <c r="F746" s="60" t="s">
        <v>17</v>
      </c>
      <c r="G746" s="60" t="s">
        <v>40</v>
      </c>
      <c r="H746" s="60" t="s">
        <v>17</v>
      </c>
      <c r="I746" s="60" t="s">
        <v>17</v>
      </c>
      <c r="J746" s="62"/>
      <c r="K746" s="59" t="s">
        <v>3</v>
      </c>
      <c r="L746" s="62"/>
      <c r="M746" s="60">
        <v>326.5</v>
      </c>
      <c r="N746" s="60" t="s">
        <v>826</v>
      </c>
      <c r="O746" s="63" t="s">
        <v>826</v>
      </c>
      <c r="P746" s="50">
        <f t="shared" si="599"/>
        <v>4</v>
      </c>
      <c r="Q746" s="15" t="str">
        <f t="shared" si="600"/>
        <v/>
      </c>
      <c r="R746" s="15" t="str">
        <f ca="1">IF(Q746="","",OFFSET('Все источники_ППГ'!B905,S746,0))</f>
        <v/>
      </c>
      <c r="S746">
        <f t="shared" si="601"/>
        <v>4</v>
      </c>
      <c r="T746" t="str">
        <f t="shared" ca="1" si="602"/>
        <v/>
      </c>
      <c r="U746" s="15" t="str">
        <f>IF(Y746="","",VLOOKUP(Y746,Роспись!$E$8:$G$2000,3,FALSE))</f>
        <v/>
      </c>
      <c r="W746" t="str">
        <f t="shared" si="603"/>
        <v/>
      </c>
      <c r="X746" t="str">
        <f t="shared" si="604"/>
        <v>местные бюджеты</v>
      </c>
      <c r="Y746" t="str">
        <f t="shared" si="605"/>
        <v/>
      </c>
      <c r="Z746" t="str">
        <f t="shared" si="606"/>
        <v/>
      </c>
      <c r="AA746">
        <f t="shared" si="607"/>
        <v>326.5</v>
      </c>
      <c r="AB746" t="str">
        <f t="shared" si="608"/>
        <v/>
      </c>
      <c r="AC746" t="str">
        <f t="shared" ref="AC746:AD746" si="626">AB746</f>
        <v/>
      </c>
      <c r="AD746" t="str">
        <f t="shared" si="626"/>
        <v/>
      </c>
      <c r="AF746" t="str">
        <f t="shared" si="610"/>
        <v/>
      </c>
    </row>
    <row r="747" spans="1:32" x14ac:dyDescent="0.25">
      <c r="A747" s="165"/>
      <c r="B747" s="165"/>
      <c r="C747" s="61"/>
      <c r="D747" s="62"/>
      <c r="E747" s="166"/>
      <c r="F747" s="60" t="s">
        <v>17</v>
      </c>
      <c r="G747" s="60" t="s">
        <v>40</v>
      </c>
      <c r="H747" s="60" t="s">
        <v>17</v>
      </c>
      <c r="I747" s="60" t="s">
        <v>17</v>
      </c>
      <c r="J747" s="62"/>
      <c r="K747" s="59" t="s">
        <v>6</v>
      </c>
      <c r="L747" s="62"/>
      <c r="M747" s="63" t="s">
        <v>826</v>
      </c>
      <c r="N747" s="63" t="s">
        <v>826</v>
      </c>
      <c r="O747" s="63" t="s">
        <v>826</v>
      </c>
      <c r="P747" s="50">
        <f t="shared" si="599"/>
        <v>5</v>
      </c>
      <c r="Q747" s="15" t="str">
        <f t="shared" si="600"/>
        <v/>
      </c>
      <c r="R747" s="15" t="str">
        <f ca="1">IF(Q747="","",OFFSET('Все источники_ППГ'!B906,S747,0))</f>
        <v/>
      </c>
      <c r="S747">
        <f t="shared" si="601"/>
        <v>4</v>
      </c>
      <c r="T747" t="str">
        <f t="shared" ca="1" si="602"/>
        <v/>
      </c>
      <c r="U747" s="15" t="str">
        <f>IF(Y747="","",VLOOKUP(Y747,Роспись!$E$8:$G$2000,3,FALSE))</f>
        <v/>
      </c>
      <c r="W747" t="str">
        <f t="shared" si="603"/>
        <v/>
      </c>
      <c r="X747" t="str">
        <f t="shared" si="604"/>
        <v>внебюджетные источники</v>
      </c>
      <c r="Y747" t="str">
        <f t="shared" si="605"/>
        <v/>
      </c>
      <c r="Z747" t="str">
        <f t="shared" si="606"/>
        <v/>
      </c>
      <c r="AA747" t="str">
        <f t="shared" si="607"/>
        <v/>
      </c>
      <c r="AB747" t="str">
        <f t="shared" si="608"/>
        <v/>
      </c>
      <c r="AC747" t="str">
        <f t="shared" ref="AC747:AD747" si="627">AB747</f>
        <v/>
      </c>
      <c r="AD747" t="str">
        <f t="shared" si="627"/>
        <v/>
      </c>
      <c r="AF747" t="str">
        <f t="shared" si="610"/>
        <v/>
      </c>
    </row>
    <row r="748" spans="1:32" ht="30" x14ac:dyDescent="0.25">
      <c r="A748" s="165" t="s">
        <v>115</v>
      </c>
      <c r="B748" s="165" t="s">
        <v>116</v>
      </c>
      <c r="C748" s="61"/>
      <c r="D748" s="62"/>
      <c r="E748" s="166" t="s">
        <v>315</v>
      </c>
      <c r="F748" s="60" t="s">
        <v>17</v>
      </c>
      <c r="G748" s="60" t="s">
        <v>40</v>
      </c>
      <c r="H748" s="60" t="s">
        <v>17</v>
      </c>
      <c r="I748" s="60" t="s">
        <v>17</v>
      </c>
      <c r="J748" s="62"/>
      <c r="K748" s="59" t="s">
        <v>1</v>
      </c>
      <c r="L748" s="62"/>
      <c r="M748" s="60">
        <v>8065.4</v>
      </c>
      <c r="N748" s="60" t="s">
        <v>826</v>
      </c>
      <c r="O748" s="63" t="s">
        <v>826</v>
      </c>
      <c r="P748" s="50">
        <f t="shared" si="599"/>
        <v>1</v>
      </c>
      <c r="Q748" s="15" t="str">
        <f t="shared" si="600"/>
        <v>Строительство внутрипоселковых газораспределительных сетей в пос. Северный</v>
      </c>
      <c r="R748" s="15" t="str">
        <f ca="1">IF(Q748="","",OFFSET('Все источники_ППГ'!B907,S748,0))</f>
        <v>Строительство внутрипоселковых газораспределительных сетей в пос. Северный</v>
      </c>
      <c r="S748">
        <f t="shared" si="601"/>
        <v>5</v>
      </c>
      <c r="T748" t="str">
        <f t="shared" ca="1" si="602"/>
        <v/>
      </c>
      <c r="U748" s="15" t="str">
        <f>IF(Y748="","",VLOOKUP(Y748,Роспись!$E$8:$G$2000,3,FALSE))</f>
        <v/>
      </c>
      <c r="W748">
        <f t="shared" si="603"/>
        <v>0</v>
      </c>
      <c r="X748" t="str">
        <f t="shared" si="604"/>
        <v>всего</v>
      </c>
      <c r="Y748" t="str">
        <f t="shared" si="605"/>
        <v/>
      </c>
      <c r="Z748" t="str">
        <f t="shared" si="606"/>
        <v/>
      </c>
      <c r="AA748">
        <f t="shared" si="607"/>
        <v>8065.4</v>
      </c>
      <c r="AB748" t="str">
        <f t="shared" si="608"/>
        <v/>
      </c>
      <c r="AC748" t="str">
        <f t="shared" ref="AC748:AD748" si="628">AB748</f>
        <v/>
      </c>
      <c r="AD748" t="str">
        <f t="shared" si="628"/>
        <v/>
      </c>
      <c r="AF748" t="str">
        <f t="shared" si="610"/>
        <v/>
      </c>
    </row>
    <row r="749" spans="1:32" x14ac:dyDescent="0.25">
      <c r="A749" s="165"/>
      <c r="B749" s="165"/>
      <c r="C749" s="61"/>
      <c r="D749" s="62"/>
      <c r="E749" s="166"/>
      <c r="F749" s="60" t="s">
        <v>17</v>
      </c>
      <c r="G749" s="60" t="s">
        <v>40</v>
      </c>
      <c r="H749" s="60" t="s">
        <v>17</v>
      </c>
      <c r="I749" s="60" t="s">
        <v>17</v>
      </c>
      <c r="J749" s="62"/>
      <c r="K749" s="59" t="s">
        <v>2</v>
      </c>
      <c r="L749" s="62"/>
      <c r="M749" s="63" t="s">
        <v>826</v>
      </c>
      <c r="N749" s="63" t="s">
        <v>826</v>
      </c>
      <c r="O749" s="63" t="s">
        <v>826</v>
      </c>
      <c r="P749" s="50">
        <f t="shared" si="599"/>
        <v>2</v>
      </c>
      <c r="Q749" s="15" t="str">
        <f t="shared" si="600"/>
        <v/>
      </c>
      <c r="R749" s="15" t="str">
        <f ca="1">IF(Q749="","",OFFSET('Все источники_ППГ'!B908,S749,0))</f>
        <v/>
      </c>
      <c r="S749">
        <f t="shared" si="601"/>
        <v>5</v>
      </c>
      <c r="T749" t="str">
        <f t="shared" ca="1" si="602"/>
        <v/>
      </c>
      <c r="U749" s="15" t="str">
        <f>IF(Y749="","",VLOOKUP(Y749,Роспись!$E$8:$G$2000,3,FALSE))</f>
        <v/>
      </c>
      <c r="W749">
        <f t="shared" si="603"/>
        <v>2</v>
      </c>
      <c r="X749" t="str">
        <f t="shared" si="604"/>
        <v>федеральный бюджет</v>
      </c>
      <c r="Y749" t="str">
        <f t="shared" si="605"/>
        <v/>
      </c>
      <c r="Z749" t="str">
        <f t="shared" si="606"/>
        <v/>
      </c>
      <c r="AA749" t="str">
        <f t="shared" si="607"/>
        <v/>
      </c>
      <c r="AB749" t="str">
        <f t="shared" si="608"/>
        <v/>
      </c>
      <c r="AC749" t="str">
        <f t="shared" ref="AC749:AD749" si="629">AB749</f>
        <v/>
      </c>
      <c r="AD749" t="str">
        <f t="shared" si="629"/>
        <v/>
      </c>
      <c r="AF749" t="str">
        <f t="shared" si="610"/>
        <v/>
      </c>
    </row>
    <row r="750" spans="1:32" ht="22.5" x14ac:dyDescent="0.25">
      <c r="A750" s="165"/>
      <c r="B750" s="165"/>
      <c r="C750" s="61"/>
      <c r="D750" s="62"/>
      <c r="E750" s="166"/>
      <c r="F750" s="66">
        <v>832</v>
      </c>
      <c r="G750" s="66">
        <v>502</v>
      </c>
      <c r="H750" s="66" t="s">
        <v>619</v>
      </c>
      <c r="I750" s="66">
        <v>520</v>
      </c>
      <c r="J750" s="62"/>
      <c r="K750" s="59" t="s">
        <v>307</v>
      </c>
      <c r="L750" s="62"/>
      <c r="M750" s="60">
        <v>6452.3</v>
      </c>
      <c r="N750" s="60" t="s">
        <v>826</v>
      </c>
      <c r="O750" s="63" t="s">
        <v>826</v>
      </c>
      <c r="P750" s="50">
        <f t="shared" si="599"/>
        <v>3</v>
      </c>
      <c r="Q750" s="15" t="str">
        <f t="shared" si="600"/>
        <v/>
      </c>
      <c r="R750" s="15" t="str">
        <f ca="1">IF(Q750="","",OFFSET('Все источники_ППГ'!B909,S750,0))</f>
        <v/>
      </c>
      <c r="S750">
        <f t="shared" si="601"/>
        <v>5</v>
      </c>
      <c r="T750" t="str">
        <f t="shared" ca="1" si="602"/>
        <v/>
      </c>
      <c r="U750" s="15" t="e">
        <f>IF(Y750="","",VLOOKUP(Y750,Роспись!$E$8:$G$2000,3,FALSE))</f>
        <v>#N/A</v>
      </c>
      <c r="W750">
        <f t="shared" si="603"/>
        <v>1</v>
      </c>
      <c r="X750" t="str">
        <f t="shared" si="604"/>
        <v>республиканский бюджет Чувашской Республики</v>
      </c>
      <c r="Y750" t="str">
        <f t="shared" si="605"/>
        <v>140119133</v>
      </c>
      <c r="Z750" t="str">
        <f t="shared" si="606"/>
        <v>A140119133</v>
      </c>
      <c r="AA750">
        <f t="shared" si="607"/>
        <v>6452.3</v>
      </c>
      <c r="AB750" t="str">
        <f t="shared" si="608"/>
        <v/>
      </c>
      <c r="AC750" t="str">
        <f t="shared" ref="AC750:AD750" si="630">AB750</f>
        <v/>
      </c>
      <c r="AD750" t="str">
        <f t="shared" si="630"/>
        <v/>
      </c>
      <c r="AF750" t="str">
        <f t="shared" si="610"/>
        <v/>
      </c>
    </row>
    <row r="751" spans="1:32" x14ac:dyDescent="0.25">
      <c r="A751" s="165"/>
      <c r="B751" s="165"/>
      <c r="C751" s="61"/>
      <c r="D751" s="62"/>
      <c r="E751" s="166"/>
      <c r="F751" s="60" t="s">
        <v>17</v>
      </c>
      <c r="G751" s="60" t="s">
        <v>40</v>
      </c>
      <c r="H751" s="60" t="s">
        <v>17</v>
      </c>
      <c r="I751" s="60" t="s">
        <v>17</v>
      </c>
      <c r="J751" s="62"/>
      <c r="K751" s="59" t="s">
        <v>3</v>
      </c>
      <c r="L751" s="62"/>
      <c r="M751" s="60">
        <v>1613.1</v>
      </c>
      <c r="N751" s="60" t="s">
        <v>826</v>
      </c>
      <c r="O751" s="63" t="s">
        <v>826</v>
      </c>
      <c r="P751" s="50">
        <f t="shared" si="599"/>
        <v>4</v>
      </c>
      <c r="Q751" s="15" t="str">
        <f t="shared" si="600"/>
        <v/>
      </c>
      <c r="R751" s="15" t="str">
        <f ca="1">IF(Q751="","",OFFSET('Все источники_ППГ'!B910,S751,0))</f>
        <v/>
      </c>
      <c r="S751">
        <f t="shared" si="601"/>
        <v>5</v>
      </c>
      <c r="T751" t="str">
        <f t="shared" ca="1" si="602"/>
        <v/>
      </c>
      <c r="U751" s="15" t="str">
        <f>IF(Y751="","",VLOOKUP(Y751,Роспись!$E$8:$G$2000,3,FALSE))</f>
        <v/>
      </c>
      <c r="W751" t="str">
        <f t="shared" si="603"/>
        <v/>
      </c>
      <c r="X751" t="str">
        <f t="shared" si="604"/>
        <v>местные бюджеты</v>
      </c>
      <c r="Y751" t="str">
        <f t="shared" si="605"/>
        <v/>
      </c>
      <c r="Z751" t="str">
        <f t="shared" si="606"/>
        <v/>
      </c>
      <c r="AA751">
        <f t="shared" si="607"/>
        <v>1613.1</v>
      </c>
      <c r="AB751" t="str">
        <f t="shared" si="608"/>
        <v/>
      </c>
      <c r="AC751" t="str">
        <f t="shared" ref="AC751:AD751" si="631">AB751</f>
        <v/>
      </c>
      <c r="AD751" t="str">
        <f t="shared" si="631"/>
        <v/>
      </c>
      <c r="AF751" t="str">
        <f t="shared" si="610"/>
        <v/>
      </c>
    </row>
    <row r="752" spans="1:32" x14ac:dyDescent="0.25">
      <c r="A752" s="165"/>
      <c r="B752" s="165"/>
      <c r="C752" s="61"/>
      <c r="D752" s="62"/>
      <c r="E752" s="166"/>
      <c r="F752" s="60" t="s">
        <v>17</v>
      </c>
      <c r="G752" s="60" t="s">
        <v>40</v>
      </c>
      <c r="H752" s="60" t="s">
        <v>17</v>
      </c>
      <c r="I752" s="60" t="s">
        <v>17</v>
      </c>
      <c r="J752" s="62"/>
      <c r="K752" s="59" t="s">
        <v>6</v>
      </c>
      <c r="L752" s="62"/>
      <c r="M752" s="63" t="s">
        <v>826</v>
      </c>
      <c r="N752" s="63" t="s">
        <v>826</v>
      </c>
      <c r="O752" s="63" t="s">
        <v>826</v>
      </c>
      <c r="P752" s="50">
        <f t="shared" si="599"/>
        <v>5</v>
      </c>
      <c r="Q752" s="15" t="str">
        <f t="shared" si="600"/>
        <v/>
      </c>
      <c r="R752" s="15" t="str">
        <f ca="1">IF(Q752="","",OFFSET('Все источники_ППГ'!B911,S752,0))</f>
        <v/>
      </c>
      <c r="S752">
        <f t="shared" si="601"/>
        <v>5</v>
      </c>
      <c r="T752" t="str">
        <f t="shared" ca="1" si="602"/>
        <v/>
      </c>
      <c r="U752" s="15" t="str">
        <f>IF(Y752="","",VLOOKUP(Y752,Роспись!$E$8:$G$2000,3,FALSE))</f>
        <v/>
      </c>
      <c r="W752" t="str">
        <f t="shared" si="603"/>
        <v/>
      </c>
      <c r="X752" t="str">
        <f t="shared" si="604"/>
        <v>внебюджетные источники</v>
      </c>
      <c r="Y752" t="str">
        <f t="shared" si="605"/>
        <v/>
      </c>
      <c r="Z752" t="str">
        <f t="shared" si="606"/>
        <v/>
      </c>
      <c r="AA752" t="str">
        <f t="shared" si="607"/>
        <v/>
      </c>
      <c r="AB752" t="str">
        <f t="shared" si="608"/>
        <v/>
      </c>
      <c r="AC752" t="str">
        <f t="shared" ref="AC752:AD752" si="632">AB752</f>
        <v/>
      </c>
      <c r="AD752" t="str">
        <f t="shared" si="632"/>
        <v/>
      </c>
      <c r="AF752" t="str">
        <f t="shared" si="610"/>
        <v/>
      </c>
    </row>
    <row r="753" spans="1:32" ht="30" x14ac:dyDescent="0.25">
      <c r="A753" s="165" t="s">
        <v>117</v>
      </c>
      <c r="B753" s="165" t="s">
        <v>748</v>
      </c>
      <c r="C753" s="61"/>
      <c r="D753" s="62"/>
      <c r="E753" s="166" t="s">
        <v>315</v>
      </c>
      <c r="F753" s="60" t="s">
        <v>17</v>
      </c>
      <c r="G753" s="60" t="s">
        <v>40</v>
      </c>
      <c r="H753" s="60" t="s">
        <v>17</v>
      </c>
      <c r="I753" s="60" t="s">
        <v>17</v>
      </c>
      <c r="J753" s="62"/>
      <c r="K753" s="59" t="s">
        <v>1</v>
      </c>
      <c r="L753" s="62"/>
      <c r="M753" s="60" t="s">
        <v>826</v>
      </c>
      <c r="N753" s="60">
        <v>139168.1</v>
      </c>
      <c r="O753" s="63" t="s">
        <v>826</v>
      </c>
      <c r="P753" s="50">
        <f t="shared" si="599"/>
        <v>1</v>
      </c>
      <c r="Q753" s="15" t="str">
        <f t="shared" si="600"/>
        <v>Строительство внутрипоселковых газораспределительных сетей в пос. Сосновка</v>
      </c>
      <c r="R753" s="15" t="str">
        <f ca="1">IF(Q753="","",OFFSET('Все источники_ППГ'!B912,S753,0))</f>
        <v>Строительство внутрипоселковых газораспределительных сетей в пос. Сосновка</v>
      </c>
      <c r="S753">
        <f t="shared" si="601"/>
        <v>6</v>
      </c>
      <c r="T753" t="str">
        <f t="shared" ca="1" si="602"/>
        <v/>
      </c>
      <c r="U753" s="15" t="str">
        <f>IF(Y753="","",VLOOKUP(Y753,Роспись!$E$8:$G$2000,3,FALSE))</f>
        <v/>
      </c>
      <c r="W753">
        <f t="shared" si="603"/>
        <v>0</v>
      </c>
      <c r="X753" t="str">
        <f t="shared" si="604"/>
        <v>всего</v>
      </c>
      <c r="Y753" t="str">
        <f t="shared" si="605"/>
        <v/>
      </c>
      <c r="Z753" t="str">
        <f t="shared" si="606"/>
        <v/>
      </c>
      <c r="AA753" t="str">
        <f t="shared" si="607"/>
        <v/>
      </c>
      <c r="AB753">
        <f t="shared" si="608"/>
        <v>139168.1</v>
      </c>
      <c r="AC753">
        <f t="shared" ref="AC753:AD753" si="633">AB753</f>
        <v>139168.1</v>
      </c>
      <c r="AD753">
        <f t="shared" si="633"/>
        <v>139168.1</v>
      </c>
      <c r="AE753">
        <f>133630754.32/1000</f>
        <v>133630.75432000001</v>
      </c>
      <c r="AF753" t="str">
        <f t="shared" si="610"/>
        <v/>
      </c>
    </row>
    <row r="754" spans="1:32" x14ac:dyDescent="0.25">
      <c r="A754" s="165"/>
      <c r="B754" s="165"/>
      <c r="C754" s="61"/>
      <c r="D754" s="62"/>
      <c r="E754" s="166"/>
      <c r="F754" s="60" t="s">
        <v>17</v>
      </c>
      <c r="G754" s="60" t="s">
        <v>40</v>
      </c>
      <c r="H754" s="60" t="s">
        <v>17</v>
      </c>
      <c r="I754" s="60" t="s">
        <v>17</v>
      </c>
      <c r="J754" s="62"/>
      <c r="K754" s="59" t="s">
        <v>2</v>
      </c>
      <c r="L754" s="62"/>
      <c r="M754" s="63" t="s">
        <v>826</v>
      </c>
      <c r="N754" s="63" t="s">
        <v>826</v>
      </c>
      <c r="O754" s="63" t="s">
        <v>826</v>
      </c>
      <c r="P754" s="50">
        <f t="shared" si="599"/>
        <v>2</v>
      </c>
      <c r="Q754" s="15" t="str">
        <f t="shared" si="600"/>
        <v/>
      </c>
      <c r="R754" s="15" t="str">
        <f ca="1">IF(Q754="","",OFFSET('Все источники_ППГ'!B913,S754,0))</f>
        <v/>
      </c>
      <c r="S754">
        <f t="shared" si="601"/>
        <v>6</v>
      </c>
      <c r="T754" t="str">
        <f t="shared" ca="1" si="602"/>
        <v/>
      </c>
      <c r="U754" s="15" t="str">
        <f>IF(Y754="","",VLOOKUP(Y754,Роспись!$E$8:$G$2000,3,FALSE))</f>
        <v/>
      </c>
      <c r="W754">
        <f t="shared" si="603"/>
        <v>2</v>
      </c>
      <c r="X754" t="str">
        <f t="shared" si="604"/>
        <v>федеральный бюджет</v>
      </c>
      <c r="Y754" t="str">
        <f t="shared" si="605"/>
        <v/>
      </c>
      <c r="Z754" t="str">
        <f t="shared" si="606"/>
        <v/>
      </c>
      <c r="AA754" t="str">
        <f t="shared" si="607"/>
        <v/>
      </c>
      <c r="AB754" t="str">
        <f t="shared" si="608"/>
        <v/>
      </c>
      <c r="AC754" t="str">
        <f t="shared" ref="AC754:AD754" si="634">AB754</f>
        <v/>
      </c>
      <c r="AD754" t="str">
        <f t="shared" si="634"/>
        <v/>
      </c>
      <c r="AF754" t="str">
        <f t="shared" si="610"/>
        <v/>
      </c>
    </row>
    <row r="755" spans="1:32" ht="22.5" x14ac:dyDescent="0.25">
      <c r="A755" s="165"/>
      <c r="B755" s="165"/>
      <c r="C755" s="61"/>
      <c r="D755" s="62"/>
      <c r="E755" s="166"/>
      <c r="F755" s="66">
        <v>832</v>
      </c>
      <c r="G755" s="66">
        <v>502</v>
      </c>
      <c r="H755" s="66" t="s">
        <v>749</v>
      </c>
      <c r="I755" s="66">
        <v>520</v>
      </c>
      <c r="J755" s="62"/>
      <c r="K755" s="59" t="s">
        <v>307</v>
      </c>
      <c r="L755" s="62"/>
      <c r="M755" s="60" t="s">
        <v>826</v>
      </c>
      <c r="N755" s="60">
        <v>111334.5</v>
      </c>
      <c r="O755" s="63" t="s">
        <v>826</v>
      </c>
      <c r="P755" s="50">
        <f t="shared" si="599"/>
        <v>3</v>
      </c>
      <c r="Q755" s="15" t="str">
        <f t="shared" si="600"/>
        <v/>
      </c>
      <c r="R755" s="15" t="str">
        <f ca="1">IF(Q755="","",OFFSET('Все источники_ППГ'!B914,S755,0))</f>
        <v/>
      </c>
      <c r="S755">
        <f t="shared" si="601"/>
        <v>6</v>
      </c>
      <c r="T755" t="str">
        <f t="shared" ca="1" si="602"/>
        <v/>
      </c>
      <c r="U755" s="15" t="e">
        <f>IF(Y755="","",VLOOKUP(Y755,Роспись!$E$8:$G$2000,3,FALSE))</f>
        <v>#N/A</v>
      </c>
      <c r="W755">
        <f t="shared" si="603"/>
        <v>1</v>
      </c>
      <c r="X755" t="str">
        <f t="shared" si="604"/>
        <v>республиканский бюджет Чувашской Республики</v>
      </c>
      <c r="Y755" t="str">
        <f t="shared" si="605"/>
        <v>140119136</v>
      </c>
      <c r="Z755" t="str">
        <f t="shared" si="606"/>
        <v>А140119136</v>
      </c>
      <c r="AA755" t="str">
        <f t="shared" si="607"/>
        <v/>
      </c>
      <c r="AB755">
        <f t="shared" si="608"/>
        <v>111334.5</v>
      </c>
      <c r="AC755">
        <f t="shared" ref="AC755:AD755" si="635">AB755</f>
        <v>111334.5</v>
      </c>
      <c r="AD755">
        <f t="shared" si="635"/>
        <v>111334.5</v>
      </c>
      <c r="AE755">
        <f>133630754.32/1000</f>
        <v>133630.75432000001</v>
      </c>
      <c r="AF755" t="str">
        <f t="shared" si="610"/>
        <v/>
      </c>
    </row>
    <row r="756" spans="1:32" x14ac:dyDescent="0.25">
      <c r="A756" s="165"/>
      <c r="B756" s="165"/>
      <c r="C756" s="61"/>
      <c r="D756" s="62"/>
      <c r="E756" s="166"/>
      <c r="F756" s="60" t="s">
        <v>17</v>
      </c>
      <c r="G756" s="60" t="s">
        <v>40</v>
      </c>
      <c r="H756" s="60" t="s">
        <v>17</v>
      </c>
      <c r="I756" s="60" t="s">
        <v>17</v>
      </c>
      <c r="J756" s="62"/>
      <c r="K756" s="59" t="s">
        <v>3</v>
      </c>
      <c r="L756" s="62"/>
      <c r="M756" s="60" t="s">
        <v>826</v>
      </c>
      <c r="N756" s="60">
        <v>27833.599999999999</v>
      </c>
      <c r="O756" s="63" t="s">
        <v>826</v>
      </c>
      <c r="P756" s="50">
        <f t="shared" si="599"/>
        <v>4</v>
      </c>
      <c r="Q756" s="15" t="str">
        <f t="shared" si="600"/>
        <v/>
      </c>
      <c r="R756" s="15" t="str">
        <f ca="1">IF(Q756="","",OFFSET('Все источники_ППГ'!B915,S756,0))</f>
        <v/>
      </c>
      <c r="S756">
        <f t="shared" si="601"/>
        <v>6</v>
      </c>
      <c r="T756" t="str">
        <f t="shared" ca="1" si="602"/>
        <v/>
      </c>
      <c r="U756" s="15" t="str">
        <f>IF(Y756="","",VLOOKUP(Y756,Роспись!$E$8:$G$2000,3,FALSE))</f>
        <v/>
      </c>
      <c r="W756" t="str">
        <f t="shared" si="603"/>
        <v/>
      </c>
      <c r="X756" t="str">
        <f t="shared" si="604"/>
        <v>местные бюджеты</v>
      </c>
      <c r="Y756" t="str">
        <f t="shared" si="605"/>
        <v/>
      </c>
      <c r="Z756" t="str">
        <f t="shared" si="606"/>
        <v/>
      </c>
      <c r="AA756" t="str">
        <f t="shared" si="607"/>
        <v/>
      </c>
      <c r="AB756">
        <f t="shared" si="608"/>
        <v>27833.599999999999</v>
      </c>
      <c r="AF756" t="str">
        <f t="shared" si="610"/>
        <v/>
      </c>
    </row>
    <row r="757" spans="1:32" x14ac:dyDescent="0.25">
      <c r="A757" s="165"/>
      <c r="B757" s="165"/>
      <c r="C757" s="61"/>
      <c r="D757" s="62"/>
      <c r="E757" s="166"/>
      <c r="F757" s="60" t="s">
        <v>17</v>
      </c>
      <c r="G757" s="60" t="s">
        <v>40</v>
      </c>
      <c r="H757" s="60" t="s">
        <v>17</v>
      </c>
      <c r="I757" s="60" t="s">
        <v>17</v>
      </c>
      <c r="J757" s="62"/>
      <c r="K757" s="59" t="s">
        <v>6</v>
      </c>
      <c r="L757" s="62"/>
      <c r="M757" s="63" t="s">
        <v>826</v>
      </c>
      <c r="N757" s="63" t="s">
        <v>826</v>
      </c>
      <c r="O757" s="63" t="s">
        <v>826</v>
      </c>
      <c r="P757" s="50">
        <f t="shared" si="599"/>
        <v>5</v>
      </c>
      <c r="Q757" s="15" t="str">
        <f t="shared" si="600"/>
        <v/>
      </c>
      <c r="R757" s="15" t="str">
        <f ca="1">IF(Q757="","",OFFSET('Все источники_ППГ'!B916,S757,0))</f>
        <v/>
      </c>
      <c r="S757">
        <f t="shared" si="601"/>
        <v>6</v>
      </c>
      <c r="T757" t="str">
        <f t="shared" ca="1" si="602"/>
        <v/>
      </c>
      <c r="U757" s="15" t="str">
        <f>IF(Y757="","",VLOOKUP(Y757,Роспись!$E$8:$G$2000,3,FALSE))</f>
        <v/>
      </c>
      <c r="W757" t="str">
        <f t="shared" si="603"/>
        <v/>
      </c>
      <c r="X757" t="str">
        <f t="shared" si="604"/>
        <v>внебюджетные источники</v>
      </c>
      <c r="Y757" t="str">
        <f t="shared" si="605"/>
        <v/>
      </c>
      <c r="Z757" t="str">
        <f t="shared" si="606"/>
        <v/>
      </c>
      <c r="AA757" t="str">
        <f t="shared" si="607"/>
        <v/>
      </c>
      <c r="AB757" t="str">
        <f t="shared" si="608"/>
        <v/>
      </c>
      <c r="AC757" t="str">
        <f t="shared" ref="AC757:AD757" si="636">AB757</f>
        <v/>
      </c>
      <c r="AD757" t="str">
        <f t="shared" si="636"/>
        <v/>
      </c>
      <c r="AF757" t="str">
        <f t="shared" si="610"/>
        <v/>
      </c>
    </row>
    <row r="758" spans="1:32" ht="45" x14ac:dyDescent="0.25">
      <c r="A758" s="165" t="s">
        <v>316</v>
      </c>
      <c r="B758" s="165" t="s">
        <v>758</v>
      </c>
      <c r="C758" s="61"/>
      <c r="D758" s="62"/>
      <c r="E758" s="166" t="s">
        <v>315</v>
      </c>
      <c r="F758" s="60" t="s">
        <v>17</v>
      </c>
      <c r="G758" s="60" t="s">
        <v>40</v>
      </c>
      <c r="H758" s="60" t="s">
        <v>17</v>
      </c>
      <c r="I758" s="60" t="s">
        <v>17</v>
      </c>
      <c r="J758" s="62"/>
      <c r="K758" s="59" t="s">
        <v>1</v>
      </c>
      <c r="L758" s="62"/>
      <c r="M758" s="60" t="s">
        <v>826</v>
      </c>
      <c r="N758" s="60" t="s">
        <v>826</v>
      </c>
      <c r="O758" s="63" t="s">
        <v>826</v>
      </c>
      <c r="P758" s="50">
        <f t="shared" si="599"/>
        <v>1</v>
      </c>
      <c r="Q758" s="15" t="str">
        <f t="shared" si="600"/>
        <v>Строительство внутрипоселковых газорас-пределительных сетей по адресу: Чувашская Республика, Чебоксарский городской округ,  пос. Сосновка, мкр. Октябрьский</v>
      </c>
      <c r="R758" s="15" t="str">
        <f ca="1">IF(Q758="","",OFFSET('Все источники_ППГ'!B917,S758,0))</f>
        <v>Строительство внутрипоселковых газорас-пределительных сетей по адресу: Чувашская Республика, Чебоксарский городской округ,  пос. Сосновка, мкр. Октябрьский</v>
      </c>
      <c r="S758">
        <f t="shared" si="601"/>
        <v>7</v>
      </c>
      <c r="T758" t="str">
        <f t="shared" ca="1" si="602"/>
        <v/>
      </c>
      <c r="U758" s="15" t="str">
        <f>IF(Y758="","",VLOOKUP(Y758,Роспись!$E$8:$G$2000,3,FALSE))</f>
        <v/>
      </c>
      <c r="W758">
        <f t="shared" si="603"/>
        <v>0</v>
      </c>
      <c r="X758" t="str">
        <f t="shared" si="604"/>
        <v>всего</v>
      </c>
      <c r="Y758" t="str">
        <f t="shared" si="605"/>
        <v/>
      </c>
      <c r="Z758" t="str">
        <f t="shared" si="606"/>
        <v/>
      </c>
      <c r="AA758" t="str">
        <f t="shared" si="607"/>
        <v/>
      </c>
      <c r="AB758" t="str">
        <f t="shared" si="608"/>
        <v/>
      </c>
      <c r="AC758" t="str">
        <f t="shared" ref="AC758:AD758" si="637">AB758</f>
        <v/>
      </c>
      <c r="AD758" t="str">
        <f t="shared" si="637"/>
        <v/>
      </c>
      <c r="AF758" t="str">
        <f t="shared" si="610"/>
        <v/>
      </c>
    </row>
    <row r="759" spans="1:32" x14ac:dyDescent="0.25">
      <c r="A759" s="165"/>
      <c r="B759" s="165"/>
      <c r="C759" s="61"/>
      <c r="D759" s="62"/>
      <c r="E759" s="166"/>
      <c r="F759" s="60" t="s">
        <v>17</v>
      </c>
      <c r="G759" s="60" t="s">
        <v>40</v>
      </c>
      <c r="H759" s="60" t="s">
        <v>17</v>
      </c>
      <c r="I759" s="60" t="s">
        <v>17</v>
      </c>
      <c r="J759" s="62"/>
      <c r="K759" s="59" t="s">
        <v>2</v>
      </c>
      <c r="L759" s="62"/>
      <c r="M759" s="63" t="s">
        <v>826</v>
      </c>
      <c r="N759" s="63" t="s">
        <v>826</v>
      </c>
      <c r="O759" s="63" t="s">
        <v>826</v>
      </c>
      <c r="P759" s="50">
        <f t="shared" si="599"/>
        <v>2</v>
      </c>
      <c r="Q759" s="15" t="str">
        <f t="shared" si="600"/>
        <v/>
      </c>
      <c r="R759" s="15" t="str">
        <f ca="1">IF(Q759="","",OFFSET('Все источники_ППГ'!B918,S759,0))</f>
        <v/>
      </c>
      <c r="S759">
        <f t="shared" si="601"/>
        <v>7</v>
      </c>
      <c r="T759" t="str">
        <f t="shared" ca="1" si="602"/>
        <v/>
      </c>
      <c r="U759" s="15" t="str">
        <f>IF(Y759="","",VLOOKUP(Y759,Роспись!$E$8:$G$2000,3,FALSE))</f>
        <v/>
      </c>
      <c r="W759">
        <f t="shared" si="603"/>
        <v>2</v>
      </c>
      <c r="X759" t="str">
        <f t="shared" si="604"/>
        <v>федеральный бюджет</v>
      </c>
      <c r="Y759" t="str">
        <f t="shared" si="605"/>
        <v/>
      </c>
      <c r="Z759" t="str">
        <f t="shared" si="606"/>
        <v/>
      </c>
      <c r="AA759" t="str">
        <f t="shared" si="607"/>
        <v/>
      </c>
      <c r="AB759" t="str">
        <f t="shared" si="608"/>
        <v/>
      </c>
      <c r="AC759" t="str">
        <f t="shared" ref="AC759:AD759" si="638">AB759</f>
        <v/>
      </c>
      <c r="AD759" t="str">
        <f t="shared" si="638"/>
        <v/>
      </c>
      <c r="AF759" t="str">
        <f t="shared" si="610"/>
        <v/>
      </c>
    </row>
    <row r="760" spans="1:32" ht="22.5" x14ac:dyDescent="0.25">
      <c r="A760" s="165"/>
      <c r="B760" s="165"/>
      <c r="C760" s="61"/>
      <c r="D760" s="62"/>
      <c r="E760" s="166"/>
      <c r="F760" s="66">
        <v>832</v>
      </c>
      <c r="G760" s="66">
        <v>502</v>
      </c>
      <c r="H760" s="66" t="s">
        <v>750</v>
      </c>
      <c r="I760" s="66">
        <v>520</v>
      </c>
      <c r="J760" s="62"/>
      <c r="K760" s="59" t="s">
        <v>307</v>
      </c>
      <c r="L760" s="62"/>
      <c r="M760" s="60" t="s">
        <v>826</v>
      </c>
      <c r="N760" s="60" t="s">
        <v>826</v>
      </c>
      <c r="O760" s="63" t="s">
        <v>826</v>
      </c>
      <c r="P760" s="50">
        <f t="shared" si="599"/>
        <v>3</v>
      </c>
      <c r="Q760" s="15" t="str">
        <f t="shared" si="600"/>
        <v/>
      </c>
      <c r="R760" s="15" t="str">
        <f ca="1">IF(Q760="","",OFFSET('Все источники_ППГ'!B919,S760,0))</f>
        <v/>
      </c>
      <c r="S760">
        <f t="shared" si="601"/>
        <v>7</v>
      </c>
      <c r="T760" t="str">
        <f t="shared" ca="1" si="602"/>
        <v/>
      </c>
      <c r="U760" s="15" t="e">
        <f>IF(Y760="","",VLOOKUP(Y760,Роспись!$E$8:$G$2000,3,FALSE))</f>
        <v>#N/A</v>
      </c>
      <c r="W760">
        <f t="shared" si="603"/>
        <v>1</v>
      </c>
      <c r="X760" t="str">
        <f t="shared" si="604"/>
        <v>республиканский бюджет Чувашской Республики</v>
      </c>
      <c r="Y760" t="str">
        <f t="shared" si="605"/>
        <v>140119131</v>
      </c>
      <c r="Z760" t="str">
        <f t="shared" si="606"/>
        <v>А140119131</v>
      </c>
      <c r="AA760" t="str">
        <f t="shared" si="607"/>
        <v/>
      </c>
      <c r="AB760" t="str">
        <f t="shared" si="608"/>
        <v/>
      </c>
      <c r="AC760" t="str">
        <f t="shared" ref="AC760:AD760" si="639">AB760</f>
        <v/>
      </c>
      <c r="AD760" t="str">
        <f t="shared" si="639"/>
        <v/>
      </c>
      <c r="AF760" t="str">
        <f t="shared" si="610"/>
        <v/>
      </c>
    </row>
    <row r="761" spans="1:32" x14ac:dyDescent="0.25">
      <c r="A761" s="165"/>
      <c r="B761" s="165"/>
      <c r="C761" s="61"/>
      <c r="D761" s="62"/>
      <c r="E761" s="166"/>
      <c r="F761" s="60" t="s">
        <v>17</v>
      </c>
      <c r="G761" s="60" t="s">
        <v>40</v>
      </c>
      <c r="H761" s="60" t="s">
        <v>17</v>
      </c>
      <c r="I761" s="60" t="s">
        <v>17</v>
      </c>
      <c r="J761" s="62"/>
      <c r="K761" s="59" t="s">
        <v>3</v>
      </c>
      <c r="L761" s="62"/>
      <c r="M761" s="60" t="s">
        <v>826</v>
      </c>
      <c r="N761" s="60" t="s">
        <v>826</v>
      </c>
      <c r="O761" s="63" t="s">
        <v>826</v>
      </c>
      <c r="P761" s="50">
        <f t="shared" si="599"/>
        <v>4</v>
      </c>
      <c r="Q761" s="15" t="str">
        <f t="shared" si="600"/>
        <v/>
      </c>
      <c r="R761" s="15" t="str">
        <f ca="1">IF(Q761="","",OFFSET('Все источники_ППГ'!B920,S761,0))</f>
        <v/>
      </c>
      <c r="S761">
        <f t="shared" si="601"/>
        <v>7</v>
      </c>
      <c r="T761" t="str">
        <f t="shared" ca="1" si="602"/>
        <v/>
      </c>
      <c r="U761" s="15" t="str">
        <f>IF(Y761="","",VLOOKUP(Y761,Роспись!$E$8:$G$2000,3,FALSE))</f>
        <v/>
      </c>
      <c r="W761" t="str">
        <f t="shared" si="603"/>
        <v/>
      </c>
      <c r="X761" t="str">
        <f t="shared" si="604"/>
        <v>местные бюджеты</v>
      </c>
      <c r="Y761" t="str">
        <f t="shared" si="605"/>
        <v/>
      </c>
      <c r="Z761" t="str">
        <f t="shared" si="606"/>
        <v/>
      </c>
      <c r="AA761" t="str">
        <f t="shared" si="607"/>
        <v/>
      </c>
      <c r="AB761" t="str">
        <f t="shared" si="608"/>
        <v/>
      </c>
      <c r="AC761" t="str">
        <f t="shared" ref="AC761:AD761" si="640">AB761</f>
        <v/>
      </c>
      <c r="AD761" t="str">
        <f t="shared" si="640"/>
        <v/>
      </c>
      <c r="AF761" t="str">
        <f t="shared" si="610"/>
        <v/>
      </c>
    </row>
    <row r="762" spans="1:32" x14ac:dyDescent="0.25">
      <c r="A762" s="165"/>
      <c r="B762" s="165"/>
      <c r="C762" s="61"/>
      <c r="D762" s="62"/>
      <c r="E762" s="166"/>
      <c r="F762" s="60" t="s">
        <v>17</v>
      </c>
      <c r="G762" s="60" t="s">
        <v>40</v>
      </c>
      <c r="H762" s="60" t="s">
        <v>17</v>
      </c>
      <c r="I762" s="60" t="s">
        <v>17</v>
      </c>
      <c r="J762" s="62"/>
      <c r="K762" s="59" t="s">
        <v>6</v>
      </c>
      <c r="L762" s="62"/>
      <c r="M762" s="63" t="s">
        <v>826</v>
      </c>
      <c r="N762" s="63" t="s">
        <v>826</v>
      </c>
      <c r="O762" s="63" t="s">
        <v>826</v>
      </c>
      <c r="P762" s="50">
        <f t="shared" si="599"/>
        <v>5</v>
      </c>
      <c r="Q762" s="15" t="str">
        <f t="shared" si="600"/>
        <v/>
      </c>
      <c r="R762" s="15" t="str">
        <f ca="1">IF(Q762="","",OFFSET('Все источники_ППГ'!B921,S762,0))</f>
        <v/>
      </c>
      <c r="S762">
        <f t="shared" si="601"/>
        <v>7</v>
      </c>
      <c r="T762" t="str">
        <f t="shared" ca="1" si="602"/>
        <v/>
      </c>
      <c r="U762" s="15" t="str">
        <f>IF(Y762="","",VLOOKUP(Y762,Роспись!$E$8:$G$2000,3,FALSE))</f>
        <v/>
      </c>
      <c r="W762" t="str">
        <f t="shared" si="603"/>
        <v/>
      </c>
      <c r="X762" t="str">
        <f t="shared" si="604"/>
        <v>внебюджетные источники</v>
      </c>
      <c r="Y762" t="str">
        <f t="shared" si="605"/>
        <v/>
      </c>
      <c r="Z762" t="str">
        <f t="shared" si="606"/>
        <v/>
      </c>
      <c r="AA762" t="str">
        <f t="shared" si="607"/>
        <v/>
      </c>
      <c r="AB762" t="str">
        <f t="shared" si="608"/>
        <v/>
      </c>
      <c r="AC762" t="str">
        <f t="shared" ref="AC762:AD762" si="641">AB762</f>
        <v/>
      </c>
      <c r="AD762" t="str">
        <f t="shared" si="641"/>
        <v/>
      </c>
      <c r="AF762" t="str">
        <f t="shared" si="610"/>
        <v/>
      </c>
    </row>
    <row r="763" spans="1:32" ht="45" x14ac:dyDescent="0.25">
      <c r="A763" s="165" t="s">
        <v>317</v>
      </c>
      <c r="B763" s="165" t="s">
        <v>621</v>
      </c>
      <c r="C763" s="61"/>
      <c r="D763" s="62"/>
      <c r="E763" s="166" t="s">
        <v>315</v>
      </c>
      <c r="F763" s="60" t="s">
        <v>17</v>
      </c>
      <c r="G763" s="60" t="s">
        <v>40</v>
      </c>
      <c r="H763" s="60" t="s">
        <v>17</v>
      </c>
      <c r="I763" s="60" t="s">
        <v>17</v>
      </c>
      <c r="J763" s="62"/>
      <c r="K763" s="59" t="s">
        <v>1</v>
      </c>
      <c r="L763" s="62"/>
      <c r="M763" s="60">
        <v>11320.1</v>
      </c>
      <c r="N763" s="60" t="s">
        <v>826</v>
      </c>
      <c r="O763" s="63" t="s">
        <v>826</v>
      </c>
      <c r="P763" s="50">
        <f t="shared" si="599"/>
        <v>1</v>
      </c>
      <c r="Q763" s="15" t="str">
        <f t="shared" si="600"/>
        <v>Строительство внутрипоселковых газораспределительных сетей по адресу: Чувашская Республика, Чебоксарский городской округ, пос. Сосновка, мкр. Первомайский</v>
      </c>
      <c r="R763" s="15" t="str">
        <f ca="1">IF(Q763="","",OFFSET('Все источники_ППГ'!B922,S763,0))</f>
        <v>Строительство внутрипоселковых газораспределительных сетей по адресу: Чувашская Республика, Чебоксарский городской округ, пос. Сосновка, мкр. Первомайский</v>
      </c>
      <c r="S763">
        <f t="shared" si="601"/>
        <v>8</v>
      </c>
      <c r="T763" t="str">
        <f t="shared" ca="1" si="602"/>
        <v/>
      </c>
      <c r="U763" s="15" t="str">
        <f>IF(Y763="","",VLOOKUP(Y763,Роспись!$E$8:$G$2000,3,FALSE))</f>
        <v/>
      </c>
      <c r="W763">
        <f t="shared" si="603"/>
        <v>0</v>
      </c>
      <c r="X763" t="str">
        <f t="shared" si="604"/>
        <v>всего</v>
      </c>
      <c r="Y763" t="str">
        <f t="shared" si="605"/>
        <v/>
      </c>
      <c r="Z763" t="str">
        <f t="shared" si="606"/>
        <v/>
      </c>
      <c r="AA763">
        <f t="shared" si="607"/>
        <v>11320.1</v>
      </c>
      <c r="AB763" t="str">
        <f t="shared" si="608"/>
        <v/>
      </c>
      <c r="AC763" t="str">
        <f t="shared" ref="AC763:AD763" si="642">AB763</f>
        <v/>
      </c>
      <c r="AD763" t="str">
        <f t="shared" si="642"/>
        <v/>
      </c>
      <c r="AF763" t="str">
        <f t="shared" si="610"/>
        <v/>
      </c>
    </row>
    <row r="764" spans="1:32" x14ac:dyDescent="0.25">
      <c r="A764" s="165"/>
      <c r="B764" s="165"/>
      <c r="C764" s="61"/>
      <c r="D764" s="62"/>
      <c r="E764" s="166"/>
      <c r="F764" s="60" t="s">
        <v>17</v>
      </c>
      <c r="G764" s="60" t="s">
        <v>40</v>
      </c>
      <c r="H764" s="60" t="s">
        <v>17</v>
      </c>
      <c r="I764" s="60" t="s">
        <v>17</v>
      </c>
      <c r="J764" s="62"/>
      <c r="K764" s="59" t="s">
        <v>2</v>
      </c>
      <c r="L764" s="62"/>
      <c r="M764" s="63" t="s">
        <v>826</v>
      </c>
      <c r="N764" s="63" t="s">
        <v>826</v>
      </c>
      <c r="O764" s="63" t="s">
        <v>826</v>
      </c>
      <c r="P764" s="50">
        <f t="shared" si="599"/>
        <v>2</v>
      </c>
      <c r="Q764" s="15" t="str">
        <f t="shared" si="600"/>
        <v/>
      </c>
      <c r="R764" s="15" t="str">
        <f ca="1">IF(Q764="","",OFFSET('Все источники_ППГ'!B923,S764,0))</f>
        <v/>
      </c>
      <c r="S764">
        <f t="shared" si="601"/>
        <v>8</v>
      </c>
      <c r="T764" t="str">
        <f t="shared" ca="1" si="602"/>
        <v/>
      </c>
      <c r="U764" s="15" t="str">
        <f>IF(Y764="","",VLOOKUP(Y764,Роспись!$E$8:$G$2000,3,FALSE))</f>
        <v/>
      </c>
      <c r="W764">
        <f t="shared" si="603"/>
        <v>2</v>
      </c>
      <c r="X764" t="str">
        <f t="shared" si="604"/>
        <v>федеральный бюджет</v>
      </c>
      <c r="Y764" t="str">
        <f t="shared" si="605"/>
        <v/>
      </c>
      <c r="Z764" t="str">
        <f t="shared" si="606"/>
        <v/>
      </c>
      <c r="AA764" t="str">
        <f t="shared" si="607"/>
        <v/>
      </c>
      <c r="AB764" t="str">
        <f t="shared" si="608"/>
        <v/>
      </c>
      <c r="AC764" t="str">
        <f t="shared" ref="AC764:AD764" si="643">AB764</f>
        <v/>
      </c>
      <c r="AD764" t="str">
        <f t="shared" si="643"/>
        <v/>
      </c>
      <c r="AF764" t="str">
        <f t="shared" si="610"/>
        <v/>
      </c>
    </row>
    <row r="765" spans="1:32" ht="22.5" x14ac:dyDescent="0.25">
      <c r="A765" s="165"/>
      <c r="B765" s="165"/>
      <c r="C765" s="61"/>
      <c r="D765" s="62"/>
      <c r="E765" s="166"/>
      <c r="F765" s="66">
        <v>832</v>
      </c>
      <c r="G765" s="66">
        <v>502</v>
      </c>
      <c r="H765" s="66" t="s">
        <v>751</v>
      </c>
      <c r="I765" s="66">
        <v>520</v>
      </c>
      <c r="J765" s="62"/>
      <c r="K765" s="59" t="s">
        <v>307</v>
      </c>
      <c r="L765" s="62"/>
      <c r="M765" s="60">
        <v>9056.1</v>
      </c>
      <c r="N765" s="60" t="s">
        <v>826</v>
      </c>
      <c r="O765" s="63" t="s">
        <v>826</v>
      </c>
      <c r="P765" s="50">
        <f t="shared" si="599"/>
        <v>3</v>
      </c>
      <c r="Q765" s="15" t="str">
        <f t="shared" si="600"/>
        <v/>
      </c>
      <c r="R765" s="15" t="str">
        <f ca="1">IF(Q765="","",OFFSET('Все источники_ППГ'!B924,S765,0))</f>
        <v/>
      </c>
      <c r="S765">
        <f t="shared" si="601"/>
        <v>8</v>
      </c>
      <c r="T765" t="str">
        <f t="shared" ca="1" si="602"/>
        <v/>
      </c>
      <c r="U765" s="15" t="e">
        <f>IF(Y765="","",VLOOKUP(Y765,Роспись!$E$8:$G$2000,3,FALSE))</f>
        <v>#N/A</v>
      </c>
      <c r="W765">
        <f t="shared" si="603"/>
        <v>1</v>
      </c>
      <c r="X765" t="str">
        <f t="shared" si="604"/>
        <v>республиканский бюджет Чувашской Республики</v>
      </c>
      <c r="Y765" t="str">
        <f t="shared" si="605"/>
        <v>140119135</v>
      </c>
      <c r="Z765" t="str">
        <f t="shared" si="606"/>
        <v>А140119135</v>
      </c>
      <c r="AA765">
        <f t="shared" si="607"/>
        <v>9056.1</v>
      </c>
      <c r="AB765" t="str">
        <f t="shared" si="608"/>
        <v/>
      </c>
      <c r="AC765" t="str">
        <f t="shared" ref="AC765:AD765" si="644">AB765</f>
        <v/>
      </c>
      <c r="AD765" t="str">
        <f t="shared" si="644"/>
        <v/>
      </c>
      <c r="AF765" t="str">
        <f t="shared" si="610"/>
        <v/>
      </c>
    </row>
    <row r="766" spans="1:32" x14ac:dyDescent="0.25">
      <c r="A766" s="165"/>
      <c r="B766" s="165"/>
      <c r="C766" s="61"/>
      <c r="D766" s="62"/>
      <c r="E766" s="166"/>
      <c r="F766" s="60" t="s">
        <v>17</v>
      </c>
      <c r="G766" s="60" t="s">
        <v>40</v>
      </c>
      <c r="H766" s="60" t="s">
        <v>17</v>
      </c>
      <c r="I766" s="60" t="s">
        <v>17</v>
      </c>
      <c r="J766" s="62"/>
      <c r="K766" s="59" t="s">
        <v>3</v>
      </c>
      <c r="L766" s="62"/>
      <c r="M766" s="60">
        <v>2264</v>
      </c>
      <c r="N766" s="60" t="s">
        <v>826</v>
      </c>
      <c r="O766" s="63" t="s">
        <v>826</v>
      </c>
      <c r="P766" s="50">
        <f t="shared" si="599"/>
        <v>4</v>
      </c>
      <c r="Q766" s="15" t="str">
        <f t="shared" si="600"/>
        <v/>
      </c>
      <c r="R766" s="15" t="str">
        <f ca="1">IF(Q766="","",OFFSET('Все источники_ППГ'!B925,S766,0))</f>
        <v/>
      </c>
      <c r="S766">
        <f t="shared" si="601"/>
        <v>8</v>
      </c>
      <c r="T766" t="str">
        <f t="shared" ca="1" si="602"/>
        <v/>
      </c>
      <c r="U766" s="15" t="str">
        <f>IF(Y766="","",VLOOKUP(Y766,Роспись!$E$8:$G$2000,3,FALSE))</f>
        <v/>
      </c>
      <c r="W766" t="str">
        <f t="shared" si="603"/>
        <v/>
      </c>
      <c r="X766" t="str">
        <f t="shared" si="604"/>
        <v>местные бюджеты</v>
      </c>
      <c r="Y766" t="str">
        <f t="shared" si="605"/>
        <v/>
      </c>
      <c r="Z766" t="str">
        <f t="shared" si="606"/>
        <v/>
      </c>
      <c r="AA766">
        <f t="shared" si="607"/>
        <v>2264</v>
      </c>
      <c r="AB766" t="str">
        <f t="shared" si="608"/>
        <v/>
      </c>
      <c r="AC766" t="str">
        <f t="shared" ref="AC766:AD766" si="645">AB766</f>
        <v/>
      </c>
      <c r="AD766" t="str">
        <f t="shared" si="645"/>
        <v/>
      </c>
      <c r="AF766" t="str">
        <f t="shared" si="610"/>
        <v/>
      </c>
    </row>
    <row r="767" spans="1:32" x14ac:dyDescent="0.25">
      <c r="A767" s="165"/>
      <c r="B767" s="165"/>
      <c r="C767" s="61"/>
      <c r="D767" s="62"/>
      <c r="E767" s="166"/>
      <c r="F767" s="60" t="s">
        <v>17</v>
      </c>
      <c r="G767" s="60" t="s">
        <v>40</v>
      </c>
      <c r="H767" s="60" t="s">
        <v>17</v>
      </c>
      <c r="I767" s="60" t="s">
        <v>17</v>
      </c>
      <c r="J767" s="62"/>
      <c r="K767" s="59" t="s">
        <v>6</v>
      </c>
      <c r="L767" s="62"/>
      <c r="M767" s="63" t="s">
        <v>826</v>
      </c>
      <c r="N767" s="63" t="s">
        <v>826</v>
      </c>
      <c r="O767" s="63" t="s">
        <v>826</v>
      </c>
      <c r="P767" s="50">
        <f t="shared" si="599"/>
        <v>5</v>
      </c>
      <c r="Q767" s="15" t="str">
        <f t="shared" si="600"/>
        <v/>
      </c>
      <c r="R767" s="15" t="str">
        <f ca="1">IF(Q767="","",OFFSET('Все источники_ППГ'!B926,S767,0))</f>
        <v/>
      </c>
      <c r="S767">
        <f t="shared" si="601"/>
        <v>8</v>
      </c>
      <c r="T767" t="str">
        <f t="shared" ca="1" si="602"/>
        <v/>
      </c>
      <c r="U767" s="15" t="str">
        <f>IF(Y767="","",VLOOKUP(Y767,Роспись!$E$8:$G$2000,3,FALSE))</f>
        <v/>
      </c>
      <c r="W767" t="str">
        <f t="shared" si="603"/>
        <v/>
      </c>
      <c r="X767" t="str">
        <f t="shared" si="604"/>
        <v>внебюджетные источники</v>
      </c>
      <c r="Y767" t="str">
        <f t="shared" si="605"/>
        <v/>
      </c>
      <c r="Z767" t="str">
        <f t="shared" si="606"/>
        <v/>
      </c>
      <c r="AA767" t="str">
        <f t="shared" si="607"/>
        <v/>
      </c>
      <c r="AB767" t="str">
        <f t="shared" si="608"/>
        <v/>
      </c>
      <c r="AC767" t="str">
        <f t="shared" ref="AC767:AD767" si="646">AB767</f>
        <v/>
      </c>
      <c r="AD767" t="str">
        <f t="shared" si="646"/>
        <v/>
      </c>
      <c r="AF767" t="str">
        <f t="shared" si="610"/>
        <v/>
      </c>
    </row>
    <row r="768" spans="1:32" ht="45" x14ac:dyDescent="0.25">
      <c r="A768" s="165" t="s">
        <v>318</v>
      </c>
      <c r="B768" s="165" t="s">
        <v>620</v>
      </c>
      <c r="C768" s="61"/>
      <c r="D768" s="62"/>
      <c r="E768" s="166" t="s">
        <v>315</v>
      </c>
      <c r="F768" s="60" t="s">
        <v>17</v>
      </c>
      <c r="G768" s="60" t="s">
        <v>40</v>
      </c>
      <c r="H768" s="60" t="s">
        <v>17</v>
      </c>
      <c r="I768" s="60" t="s">
        <v>17</v>
      </c>
      <c r="J768" s="62"/>
      <c r="K768" s="59" t="s">
        <v>1</v>
      </c>
      <c r="L768" s="62"/>
      <c r="M768" s="60">
        <v>3484.3</v>
      </c>
      <c r="N768" s="60" t="s">
        <v>826</v>
      </c>
      <c r="O768" s="63" t="s">
        <v>826</v>
      </c>
      <c r="P768" s="50">
        <f t="shared" si="599"/>
        <v>1</v>
      </c>
      <c r="Q768" s="15" t="str">
        <f t="shared" si="600"/>
        <v>Строительство внутрипоселковых газораспределительных сетей по адресу: Чувашская Республика, Чебоксарский городской округ, пос. Сосновка, мкр. Пролетарский</v>
      </c>
      <c r="R768" s="15" t="str">
        <f ca="1">IF(Q768="","",OFFSET('Все источники_ППГ'!B927,S768,0))</f>
        <v>Строительство внутрипоселковых газораспределительных сетей по адресу: Чувашская Республика, Чебоксарский городской округ, пос. Сосновка, мкр. Пролетарский</v>
      </c>
      <c r="S768">
        <f t="shared" si="601"/>
        <v>9</v>
      </c>
      <c r="T768" t="str">
        <f t="shared" ca="1" si="602"/>
        <v/>
      </c>
      <c r="U768" s="15" t="str">
        <f>IF(Y768="","",VLOOKUP(Y768,Роспись!$E$8:$G$2000,3,FALSE))</f>
        <v/>
      </c>
      <c r="W768">
        <f t="shared" si="603"/>
        <v>0</v>
      </c>
      <c r="X768" t="str">
        <f t="shared" si="604"/>
        <v>всего</v>
      </c>
      <c r="Y768" t="str">
        <f t="shared" si="605"/>
        <v/>
      </c>
      <c r="Z768" t="str">
        <f t="shared" si="606"/>
        <v/>
      </c>
      <c r="AA768">
        <f t="shared" si="607"/>
        <v>3484.3</v>
      </c>
      <c r="AB768" t="str">
        <f t="shared" si="608"/>
        <v/>
      </c>
      <c r="AC768" t="str">
        <f t="shared" ref="AC768:AD768" si="647">AB768</f>
        <v/>
      </c>
      <c r="AD768" t="str">
        <f t="shared" si="647"/>
        <v/>
      </c>
      <c r="AF768" t="str">
        <f t="shared" si="610"/>
        <v/>
      </c>
    </row>
    <row r="769" spans="1:32" x14ac:dyDescent="0.25">
      <c r="A769" s="165"/>
      <c r="B769" s="165"/>
      <c r="C769" s="61"/>
      <c r="D769" s="62"/>
      <c r="E769" s="166"/>
      <c r="F769" s="60" t="s">
        <v>17</v>
      </c>
      <c r="G769" s="60" t="s">
        <v>40</v>
      </c>
      <c r="H769" s="60" t="s">
        <v>17</v>
      </c>
      <c r="I769" s="60" t="s">
        <v>17</v>
      </c>
      <c r="J769" s="62"/>
      <c r="K769" s="59" t="s">
        <v>2</v>
      </c>
      <c r="L769" s="62"/>
      <c r="M769" s="63" t="s">
        <v>826</v>
      </c>
      <c r="N769" s="63" t="s">
        <v>826</v>
      </c>
      <c r="O769" s="63" t="s">
        <v>826</v>
      </c>
      <c r="P769" s="50">
        <f t="shared" si="599"/>
        <v>2</v>
      </c>
      <c r="Q769" s="15" t="str">
        <f t="shared" si="600"/>
        <v/>
      </c>
      <c r="R769" s="15" t="str">
        <f ca="1">IF(Q769="","",OFFSET('Все источники_ППГ'!B928,S769,0))</f>
        <v/>
      </c>
      <c r="S769">
        <f t="shared" si="601"/>
        <v>9</v>
      </c>
      <c r="T769" t="str">
        <f t="shared" ca="1" si="602"/>
        <v/>
      </c>
      <c r="U769" s="15" t="str">
        <f>IF(Y769="","",VLOOKUP(Y769,Роспись!$E$8:$G$2000,3,FALSE))</f>
        <v/>
      </c>
      <c r="W769">
        <f t="shared" si="603"/>
        <v>2</v>
      </c>
      <c r="X769" t="str">
        <f t="shared" si="604"/>
        <v>федеральный бюджет</v>
      </c>
      <c r="Y769" t="str">
        <f t="shared" si="605"/>
        <v/>
      </c>
      <c r="Z769" t="str">
        <f t="shared" si="606"/>
        <v/>
      </c>
      <c r="AA769" t="str">
        <f t="shared" si="607"/>
        <v/>
      </c>
      <c r="AB769" t="str">
        <f t="shared" si="608"/>
        <v/>
      </c>
      <c r="AC769" t="str">
        <f t="shared" ref="AC769:AD769" si="648">AB769</f>
        <v/>
      </c>
      <c r="AD769" t="str">
        <f t="shared" si="648"/>
        <v/>
      </c>
      <c r="AF769" t="str">
        <f t="shared" si="610"/>
        <v/>
      </c>
    </row>
    <row r="770" spans="1:32" ht="22.5" x14ac:dyDescent="0.25">
      <c r="A770" s="165"/>
      <c r="B770" s="165"/>
      <c r="C770" s="61"/>
      <c r="D770" s="62"/>
      <c r="E770" s="166"/>
      <c r="F770" s="66">
        <v>832</v>
      </c>
      <c r="G770" s="66">
        <v>502</v>
      </c>
      <c r="H770" s="66" t="s">
        <v>752</v>
      </c>
      <c r="I770" s="66">
        <v>520</v>
      </c>
      <c r="J770" s="62"/>
      <c r="K770" s="59" t="s">
        <v>307</v>
      </c>
      <c r="L770" s="62"/>
      <c r="M770" s="60">
        <v>2532.3000000000002</v>
      </c>
      <c r="N770" s="60" t="s">
        <v>826</v>
      </c>
      <c r="O770" s="63" t="s">
        <v>826</v>
      </c>
      <c r="P770" s="50">
        <f t="shared" si="599"/>
        <v>3</v>
      </c>
      <c r="Q770" s="15" t="str">
        <f t="shared" si="600"/>
        <v/>
      </c>
      <c r="R770" s="15" t="str">
        <f ca="1">IF(Q770="","",OFFSET('Все источники_ППГ'!B929,S770,0))</f>
        <v/>
      </c>
      <c r="S770">
        <f t="shared" si="601"/>
        <v>9</v>
      </c>
      <c r="T770" t="str">
        <f t="shared" ca="1" si="602"/>
        <v/>
      </c>
      <c r="U770" s="15" t="e">
        <f>IF(Y770="","",VLOOKUP(Y770,Роспись!$E$8:$G$2000,3,FALSE))</f>
        <v>#N/A</v>
      </c>
      <c r="W770">
        <f t="shared" si="603"/>
        <v>1</v>
      </c>
      <c r="X770" t="str">
        <f t="shared" si="604"/>
        <v>республиканский бюджет Чувашской Республики</v>
      </c>
      <c r="Y770" t="str">
        <f t="shared" si="605"/>
        <v>140119134</v>
      </c>
      <c r="Z770" t="str">
        <f t="shared" si="606"/>
        <v>А140119134</v>
      </c>
      <c r="AA770">
        <f t="shared" si="607"/>
        <v>2532.3000000000002</v>
      </c>
      <c r="AB770" t="str">
        <f t="shared" si="608"/>
        <v/>
      </c>
      <c r="AC770" t="str">
        <f t="shared" ref="AC770:AD770" si="649">AB770</f>
        <v/>
      </c>
      <c r="AD770" t="str">
        <f t="shared" si="649"/>
        <v/>
      </c>
      <c r="AF770" t="str">
        <f t="shared" si="610"/>
        <v/>
      </c>
    </row>
    <row r="771" spans="1:32" x14ac:dyDescent="0.25">
      <c r="A771" s="165"/>
      <c r="B771" s="165"/>
      <c r="C771" s="61"/>
      <c r="D771" s="62"/>
      <c r="E771" s="166"/>
      <c r="F771" s="60" t="s">
        <v>17</v>
      </c>
      <c r="G771" s="60" t="s">
        <v>40</v>
      </c>
      <c r="H771" s="60" t="s">
        <v>17</v>
      </c>
      <c r="I771" s="60" t="s">
        <v>17</v>
      </c>
      <c r="J771" s="62"/>
      <c r="K771" s="59" t="s">
        <v>3</v>
      </c>
      <c r="L771" s="62"/>
      <c r="M771" s="60">
        <v>952</v>
      </c>
      <c r="N771" s="60" t="s">
        <v>826</v>
      </c>
      <c r="O771" s="63" t="s">
        <v>826</v>
      </c>
      <c r="P771" s="50">
        <f t="shared" si="599"/>
        <v>4</v>
      </c>
      <c r="Q771" s="15" t="str">
        <f t="shared" si="600"/>
        <v/>
      </c>
      <c r="R771" s="15" t="str">
        <f ca="1">IF(Q771="","",OFFSET('Все источники_ППГ'!B930,S771,0))</f>
        <v/>
      </c>
      <c r="S771">
        <f t="shared" si="601"/>
        <v>9</v>
      </c>
      <c r="T771" t="str">
        <f t="shared" ca="1" si="602"/>
        <v/>
      </c>
      <c r="U771" s="15" t="str">
        <f>IF(Y771="","",VLOOKUP(Y771,Роспись!$E$8:$G$2000,3,FALSE))</f>
        <v/>
      </c>
      <c r="W771" t="str">
        <f t="shared" si="603"/>
        <v/>
      </c>
      <c r="X771" t="str">
        <f t="shared" si="604"/>
        <v>местные бюджеты</v>
      </c>
      <c r="Y771" t="str">
        <f t="shared" si="605"/>
        <v/>
      </c>
      <c r="Z771" t="str">
        <f t="shared" si="606"/>
        <v/>
      </c>
      <c r="AA771">
        <f t="shared" si="607"/>
        <v>952</v>
      </c>
      <c r="AB771" t="str">
        <f t="shared" si="608"/>
        <v/>
      </c>
      <c r="AC771" t="str">
        <f t="shared" ref="AC771:AD771" si="650">AB771</f>
        <v/>
      </c>
      <c r="AD771" t="str">
        <f t="shared" si="650"/>
        <v/>
      </c>
      <c r="AF771" t="str">
        <f t="shared" si="610"/>
        <v/>
      </c>
    </row>
    <row r="772" spans="1:32" x14ac:dyDescent="0.25">
      <c r="A772" s="165"/>
      <c r="B772" s="165"/>
      <c r="C772" s="61"/>
      <c r="D772" s="62"/>
      <c r="E772" s="166"/>
      <c r="F772" s="60" t="s">
        <v>17</v>
      </c>
      <c r="G772" s="60" t="s">
        <v>40</v>
      </c>
      <c r="H772" s="60" t="s">
        <v>17</v>
      </c>
      <c r="I772" s="60" t="s">
        <v>17</v>
      </c>
      <c r="J772" s="62"/>
      <c r="K772" s="59" t="s">
        <v>6</v>
      </c>
      <c r="L772" s="62"/>
      <c r="M772" s="63" t="s">
        <v>826</v>
      </c>
      <c r="N772" s="63" t="s">
        <v>826</v>
      </c>
      <c r="O772" s="63" t="s">
        <v>826</v>
      </c>
      <c r="P772" s="50">
        <f t="shared" si="599"/>
        <v>5</v>
      </c>
      <c r="Q772" s="15" t="str">
        <f t="shared" si="600"/>
        <v/>
      </c>
      <c r="R772" s="15" t="str">
        <f ca="1">IF(Q772="","",OFFSET('Все источники_ППГ'!B931,S772,0))</f>
        <v/>
      </c>
      <c r="S772">
        <f t="shared" si="601"/>
        <v>9</v>
      </c>
      <c r="T772" t="str">
        <f t="shared" ca="1" si="602"/>
        <v/>
      </c>
      <c r="U772" s="15" t="str">
        <f>IF(Y772="","",VLOOKUP(Y772,Роспись!$E$8:$G$2000,3,FALSE))</f>
        <v/>
      </c>
      <c r="W772" t="str">
        <f t="shared" si="603"/>
        <v/>
      </c>
      <c r="X772" t="str">
        <f t="shared" si="604"/>
        <v>внебюджетные источники</v>
      </c>
      <c r="Y772" t="str">
        <f t="shared" si="605"/>
        <v/>
      </c>
      <c r="Z772" t="str">
        <f t="shared" si="606"/>
        <v/>
      </c>
      <c r="AA772" t="str">
        <f t="shared" si="607"/>
        <v/>
      </c>
      <c r="AB772" t="str">
        <f t="shared" si="608"/>
        <v/>
      </c>
      <c r="AC772" t="str">
        <f t="shared" ref="AC772:AD772" si="651">AB772</f>
        <v/>
      </c>
      <c r="AD772" t="str">
        <f t="shared" si="651"/>
        <v/>
      </c>
      <c r="AF772" t="str">
        <f t="shared" si="610"/>
        <v/>
      </c>
    </row>
    <row r="773" spans="1:32" x14ac:dyDescent="0.25">
      <c r="A773" s="165" t="s">
        <v>39</v>
      </c>
      <c r="B773" s="165" t="s">
        <v>118</v>
      </c>
      <c r="C773" s="61"/>
      <c r="D773" s="62"/>
      <c r="E773" s="166" t="s">
        <v>315</v>
      </c>
      <c r="F773" s="60" t="s">
        <v>17</v>
      </c>
      <c r="G773" s="60" t="s">
        <v>17</v>
      </c>
      <c r="H773" s="60" t="s">
        <v>17</v>
      </c>
      <c r="I773" s="60" t="s">
        <v>17</v>
      </c>
      <c r="J773" s="62"/>
      <c r="K773" s="59" t="s">
        <v>1</v>
      </c>
      <c r="L773" s="62"/>
      <c r="M773" s="60">
        <v>43204</v>
      </c>
      <c r="N773" s="60">
        <v>41213.699999999997</v>
      </c>
      <c r="O773" s="63">
        <v>38800</v>
      </c>
      <c r="P773" s="50">
        <f t="shared" si="599"/>
        <v>1</v>
      </c>
      <c r="Q773" s="15" t="str">
        <f t="shared" si="600"/>
        <v>Газификация населенных пунктов Чувашской Республики</v>
      </c>
      <c r="R773" s="15" t="str">
        <f ca="1">IF(Q773="","",OFFSET('Все источники_ППГ'!B932,S773,0))</f>
        <v>Газификация населенных пунктов Чувашской Республики</v>
      </c>
      <c r="S773">
        <f t="shared" si="601"/>
        <v>10</v>
      </c>
      <c r="T773" t="str">
        <f t="shared" ca="1" si="602"/>
        <v/>
      </c>
      <c r="U773" s="15" t="str">
        <f>IF(Y773="","",VLOOKUP(Y773,Роспись!$E$8:$G$2000,3,FALSE))</f>
        <v/>
      </c>
      <c r="W773">
        <f t="shared" si="603"/>
        <v>0</v>
      </c>
      <c r="X773" t="str">
        <f t="shared" si="604"/>
        <v>всего</v>
      </c>
      <c r="Y773" t="str">
        <f t="shared" si="605"/>
        <v/>
      </c>
      <c r="Z773" t="str">
        <f t="shared" si="606"/>
        <v/>
      </c>
      <c r="AA773">
        <f t="shared" si="607"/>
        <v>43204</v>
      </c>
      <c r="AB773">
        <f t="shared" si="608"/>
        <v>41213.699999999997</v>
      </c>
      <c r="AC773">
        <f t="shared" ref="AC773:AD773" si="652">AB773</f>
        <v>41213.699999999997</v>
      </c>
      <c r="AD773">
        <f t="shared" si="652"/>
        <v>41213.699999999997</v>
      </c>
      <c r="AF773">
        <f t="shared" si="610"/>
        <v>38800</v>
      </c>
    </row>
    <row r="774" spans="1:32" x14ac:dyDescent="0.25">
      <c r="A774" s="165"/>
      <c r="B774" s="165"/>
      <c r="C774" s="61"/>
      <c r="D774" s="62"/>
      <c r="E774" s="166"/>
      <c r="F774" s="60" t="s">
        <v>17</v>
      </c>
      <c r="G774" s="60" t="s">
        <v>17</v>
      </c>
      <c r="H774" s="60" t="s">
        <v>17</v>
      </c>
      <c r="I774" s="60" t="s">
        <v>17</v>
      </c>
      <c r="J774" s="62"/>
      <c r="K774" s="59" t="s">
        <v>2</v>
      </c>
      <c r="L774" s="62"/>
      <c r="M774" s="63" t="s">
        <v>826</v>
      </c>
      <c r="N774" s="63" t="s">
        <v>826</v>
      </c>
      <c r="O774" s="63" t="s">
        <v>826</v>
      </c>
      <c r="P774" s="50">
        <f t="shared" si="599"/>
        <v>2</v>
      </c>
      <c r="Q774" s="15" t="str">
        <f t="shared" si="600"/>
        <v/>
      </c>
      <c r="R774" s="15" t="str">
        <f ca="1">IF(Q774="","",OFFSET('Все источники_ППГ'!B933,S774,0))</f>
        <v/>
      </c>
      <c r="S774">
        <f t="shared" si="601"/>
        <v>10</v>
      </c>
      <c r="T774" t="str">
        <f t="shared" ca="1" si="602"/>
        <v/>
      </c>
      <c r="U774" s="15" t="str">
        <f>IF(Y774="","",VLOOKUP(Y774,Роспись!$E$8:$G$2000,3,FALSE))</f>
        <v/>
      </c>
      <c r="W774">
        <f t="shared" si="603"/>
        <v>2</v>
      </c>
      <c r="X774" t="str">
        <f t="shared" si="604"/>
        <v>федеральный бюджет</v>
      </c>
      <c r="Y774" t="str">
        <f t="shared" si="605"/>
        <v/>
      </c>
      <c r="Z774" t="str">
        <f t="shared" si="606"/>
        <v/>
      </c>
      <c r="AA774" t="str">
        <f t="shared" si="607"/>
        <v/>
      </c>
      <c r="AB774" t="str">
        <f t="shared" si="608"/>
        <v/>
      </c>
      <c r="AC774" t="str">
        <f t="shared" ref="AC774:AD774" si="653">AB774</f>
        <v/>
      </c>
      <c r="AD774" t="str">
        <f t="shared" si="653"/>
        <v/>
      </c>
      <c r="AF774" t="str">
        <f t="shared" si="610"/>
        <v/>
      </c>
    </row>
    <row r="775" spans="1:32" ht="22.5" x14ac:dyDescent="0.25">
      <c r="A775" s="165"/>
      <c r="B775" s="165"/>
      <c r="C775" s="61"/>
      <c r="D775" s="62"/>
      <c r="E775" s="166"/>
      <c r="F775" s="60">
        <v>832</v>
      </c>
      <c r="G775" s="60" t="s">
        <v>17</v>
      </c>
      <c r="H775" s="60" t="s">
        <v>17</v>
      </c>
      <c r="I775" s="60" t="s">
        <v>17</v>
      </c>
      <c r="J775" s="62"/>
      <c r="K775" s="59" t="s">
        <v>307</v>
      </c>
      <c r="L775" s="62"/>
      <c r="M775" s="60">
        <v>4068.3</v>
      </c>
      <c r="N775" s="60">
        <v>2413.6999999999998</v>
      </c>
      <c r="O775" s="63" t="s">
        <v>826</v>
      </c>
      <c r="P775" s="50">
        <f t="shared" si="599"/>
        <v>3</v>
      </c>
      <c r="Q775" s="15" t="str">
        <f t="shared" si="600"/>
        <v/>
      </c>
      <c r="R775" s="15" t="str">
        <f ca="1">IF(Q775="","",OFFSET('Все источники_ППГ'!B934,S775,0))</f>
        <v/>
      </c>
      <c r="S775">
        <f t="shared" si="601"/>
        <v>10</v>
      </c>
      <c r="T775" t="str">
        <f t="shared" ca="1" si="602"/>
        <v/>
      </c>
      <c r="U775" s="15" t="str">
        <f>IF(Y775="","",VLOOKUP(Y775,Роспись!$E$8:$G$2000,3,FALSE))</f>
        <v/>
      </c>
      <c r="W775">
        <f t="shared" si="603"/>
        <v>1</v>
      </c>
      <c r="X775" t="str">
        <f t="shared" si="604"/>
        <v>республиканский бюджет Чувашской Республики</v>
      </c>
      <c r="Y775" t="str">
        <f t="shared" si="605"/>
        <v/>
      </c>
      <c r="Z775" t="str">
        <f t="shared" si="606"/>
        <v/>
      </c>
      <c r="AA775">
        <f t="shared" si="607"/>
        <v>4068.3</v>
      </c>
      <c r="AB775">
        <f t="shared" si="608"/>
        <v>2413.6999999999998</v>
      </c>
      <c r="AC775">
        <f t="shared" ref="AC775:AD775" si="654">AB775</f>
        <v>2413.6999999999998</v>
      </c>
      <c r="AD775">
        <f t="shared" si="654"/>
        <v>2413.6999999999998</v>
      </c>
      <c r="AF775" t="str">
        <f t="shared" si="610"/>
        <v/>
      </c>
    </row>
    <row r="776" spans="1:32" x14ac:dyDescent="0.25">
      <c r="A776" s="165"/>
      <c r="B776" s="165"/>
      <c r="C776" s="61"/>
      <c r="D776" s="62"/>
      <c r="E776" s="166"/>
      <c r="F776" s="60" t="s">
        <v>17</v>
      </c>
      <c r="G776" s="60" t="s">
        <v>17</v>
      </c>
      <c r="H776" s="60" t="s">
        <v>17</v>
      </c>
      <c r="I776" s="60" t="s">
        <v>17</v>
      </c>
      <c r="J776" s="62"/>
      <c r="K776" s="59" t="s">
        <v>3</v>
      </c>
      <c r="L776" s="62"/>
      <c r="M776" s="60">
        <v>335.7</v>
      </c>
      <c r="N776" s="60" t="s">
        <v>826</v>
      </c>
      <c r="O776" s="63" t="s">
        <v>826</v>
      </c>
      <c r="P776" s="50">
        <f t="shared" si="599"/>
        <v>4</v>
      </c>
      <c r="Q776" s="15" t="str">
        <f t="shared" si="600"/>
        <v/>
      </c>
      <c r="R776" s="15" t="str">
        <f ca="1">IF(Q776="","",OFFSET('Все источники_ППГ'!B935,S776,0))</f>
        <v/>
      </c>
      <c r="S776">
        <f t="shared" si="601"/>
        <v>10</v>
      </c>
      <c r="T776" t="str">
        <f t="shared" ca="1" si="602"/>
        <v/>
      </c>
      <c r="U776" s="15" t="str">
        <f>IF(Y776="","",VLOOKUP(Y776,Роспись!$E$8:$G$2000,3,FALSE))</f>
        <v/>
      </c>
      <c r="W776" t="str">
        <f t="shared" si="603"/>
        <v/>
      </c>
      <c r="X776" t="str">
        <f t="shared" si="604"/>
        <v>местные бюджеты</v>
      </c>
      <c r="Y776" t="str">
        <f t="shared" si="605"/>
        <v/>
      </c>
      <c r="Z776" t="str">
        <f t="shared" si="606"/>
        <v/>
      </c>
      <c r="AA776">
        <f t="shared" si="607"/>
        <v>335.7</v>
      </c>
      <c r="AB776" t="str">
        <f t="shared" si="608"/>
        <v/>
      </c>
      <c r="AC776" t="str">
        <f t="shared" ref="AC776:AD776" si="655">AB776</f>
        <v/>
      </c>
      <c r="AD776" t="str">
        <f t="shared" si="655"/>
        <v/>
      </c>
      <c r="AF776" t="str">
        <f t="shared" si="610"/>
        <v/>
      </c>
    </row>
    <row r="777" spans="1:32" x14ac:dyDescent="0.25">
      <c r="A777" s="165"/>
      <c r="B777" s="165"/>
      <c r="C777" s="61"/>
      <c r="D777" s="62"/>
      <c r="E777" s="166"/>
      <c r="F777" s="60" t="s">
        <v>17</v>
      </c>
      <c r="G777" s="60" t="s">
        <v>17</v>
      </c>
      <c r="H777" s="60" t="s">
        <v>17</v>
      </c>
      <c r="I777" s="60" t="s">
        <v>17</v>
      </c>
      <c r="J777" s="62"/>
      <c r="K777" s="59" t="s">
        <v>6</v>
      </c>
      <c r="L777" s="62"/>
      <c r="M777" s="63">
        <v>38800</v>
      </c>
      <c r="N777" s="63">
        <v>38800</v>
      </c>
      <c r="O777" s="63">
        <v>38800</v>
      </c>
      <c r="P777" s="50">
        <f t="shared" si="599"/>
        <v>5</v>
      </c>
      <c r="Q777" s="15" t="str">
        <f t="shared" si="600"/>
        <v/>
      </c>
      <c r="R777" s="15" t="str">
        <f ca="1">IF(Q777="","",OFFSET('Все источники_ППГ'!B936,S777,0))</f>
        <v/>
      </c>
      <c r="S777">
        <f t="shared" si="601"/>
        <v>10</v>
      </c>
      <c r="T777" t="str">
        <f t="shared" ca="1" si="602"/>
        <v/>
      </c>
      <c r="U777" s="15" t="str">
        <f>IF(Y777="","",VLOOKUP(Y777,Роспись!$E$8:$G$2000,3,FALSE))</f>
        <v/>
      </c>
      <c r="W777" t="str">
        <f t="shared" si="603"/>
        <v/>
      </c>
      <c r="X777" t="str">
        <f t="shared" si="604"/>
        <v>внебюджетные источники</v>
      </c>
      <c r="Y777" t="str">
        <f t="shared" si="605"/>
        <v/>
      </c>
      <c r="Z777" t="str">
        <f t="shared" si="606"/>
        <v/>
      </c>
      <c r="AA777">
        <f t="shared" si="607"/>
        <v>38800</v>
      </c>
      <c r="AB777">
        <f t="shared" si="608"/>
        <v>38800</v>
      </c>
      <c r="AF777">
        <f t="shared" si="610"/>
        <v>38800</v>
      </c>
    </row>
    <row r="778" spans="1:32" ht="45" x14ac:dyDescent="0.25">
      <c r="A778" s="165" t="s">
        <v>92</v>
      </c>
      <c r="B778" s="165" t="s">
        <v>120</v>
      </c>
      <c r="C778" s="61"/>
      <c r="D778" s="62"/>
      <c r="E778" s="166" t="s">
        <v>315</v>
      </c>
      <c r="F778" s="60" t="s">
        <v>17</v>
      </c>
      <c r="G778" s="60" t="s">
        <v>40</v>
      </c>
      <c r="H778" s="60" t="s">
        <v>17</v>
      </c>
      <c r="I778" s="60" t="s">
        <v>17</v>
      </c>
      <c r="J778" s="62"/>
      <c r="K778" s="59" t="s">
        <v>1</v>
      </c>
      <c r="L778" s="62"/>
      <c r="M778" s="60">
        <v>4404</v>
      </c>
      <c r="N778" s="60">
        <v>2413.6999999999998</v>
      </c>
      <c r="O778" s="63" t="s">
        <v>826</v>
      </c>
      <c r="P778" s="50">
        <f t="shared" si="599"/>
        <v>1</v>
      </c>
      <c r="Q778" s="15" t="str">
        <f t="shared" si="600"/>
        <v>Газоснабжение жилых домов в микрорайоне индивидуальной жилой застройки территории ОПХ "Хмелеводческое" в г. Цивильск Чувашской Республики</v>
      </c>
      <c r="R778" s="15" t="str">
        <f ca="1">IF(Q778="","",OFFSET('Все источники_ППГ'!B937,S778,0))</f>
        <v>Газоснабжение жилых домов в микрорайоне индивидуальной жилой застройки территории ОПХ "Хмелеводческое" в г. Цивильск Чувашской Республики</v>
      </c>
      <c r="S778">
        <v>12</v>
      </c>
      <c r="T778" t="str">
        <f t="shared" ca="1" si="602"/>
        <v/>
      </c>
      <c r="U778" s="15" t="str">
        <f>IF(Y778="","",VLOOKUP(Y778,Роспись!$E$8:$G$2000,3,FALSE))</f>
        <v/>
      </c>
      <c r="W778">
        <f t="shared" si="603"/>
        <v>0</v>
      </c>
      <c r="X778" t="str">
        <f t="shared" si="604"/>
        <v>всего</v>
      </c>
      <c r="Y778" t="str">
        <f t="shared" si="605"/>
        <v/>
      </c>
      <c r="Z778" t="str">
        <f t="shared" si="606"/>
        <v/>
      </c>
      <c r="AA778">
        <f t="shared" si="607"/>
        <v>4404</v>
      </c>
      <c r="AB778">
        <f t="shared" si="608"/>
        <v>2413.6999999999998</v>
      </c>
      <c r="AC778">
        <f t="shared" ref="AC778:AD778" si="656">AB778</f>
        <v>2413.6999999999998</v>
      </c>
      <c r="AD778">
        <f t="shared" si="656"/>
        <v>2413.6999999999998</v>
      </c>
      <c r="AE778">
        <f>1686807.78/1000</f>
        <v>1686.8077800000001</v>
      </c>
      <c r="AF778" t="str">
        <f t="shared" si="610"/>
        <v/>
      </c>
    </row>
    <row r="779" spans="1:32" x14ac:dyDescent="0.25">
      <c r="A779" s="165"/>
      <c r="B779" s="165"/>
      <c r="C779" s="61"/>
      <c r="D779" s="62"/>
      <c r="E779" s="166"/>
      <c r="F779" s="60" t="s">
        <v>17</v>
      </c>
      <c r="G779" s="60" t="s">
        <v>40</v>
      </c>
      <c r="H779" s="60" t="s">
        <v>17</v>
      </c>
      <c r="I779" s="60" t="s">
        <v>17</v>
      </c>
      <c r="J779" s="62"/>
      <c r="K779" s="59" t="s">
        <v>2</v>
      </c>
      <c r="L779" s="62"/>
      <c r="M779" s="63" t="s">
        <v>826</v>
      </c>
      <c r="N779" s="63" t="s">
        <v>826</v>
      </c>
      <c r="O779" s="63" t="s">
        <v>826</v>
      </c>
      <c r="P779" s="50">
        <f t="shared" si="599"/>
        <v>2</v>
      </c>
      <c r="Q779" s="15" t="str">
        <f t="shared" si="600"/>
        <v/>
      </c>
      <c r="R779" s="15" t="str">
        <f ca="1">IF(Q779="","",OFFSET('Все источники_ППГ'!B938,S779,0))</f>
        <v/>
      </c>
      <c r="S779">
        <f t="shared" si="601"/>
        <v>12</v>
      </c>
      <c r="T779" t="str">
        <f t="shared" ca="1" si="602"/>
        <v/>
      </c>
      <c r="U779" s="15" t="str">
        <f>IF(Y779="","",VLOOKUP(Y779,Роспись!$E$8:$G$2000,3,FALSE))</f>
        <v/>
      </c>
      <c r="W779">
        <f t="shared" si="603"/>
        <v>2</v>
      </c>
      <c r="X779" t="str">
        <f t="shared" si="604"/>
        <v>федеральный бюджет</v>
      </c>
      <c r="Y779" t="str">
        <f t="shared" si="605"/>
        <v/>
      </c>
      <c r="Z779" t="str">
        <f t="shared" si="606"/>
        <v/>
      </c>
      <c r="AA779" t="str">
        <f t="shared" si="607"/>
        <v/>
      </c>
      <c r="AB779" t="str">
        <f t="shared" si="608"/>
        <v/>
      </c>
      <c r="AC779" t="str">
        <f t="shared" ref="AC779:AD779" si="657">AB779</f>
        <v/>
      </c>
      <c r="AD779" t="str">
        <f t="shared" si="657"/>
        <v/>
      </c>
      <c r="AF779" t="str">
        <f t="shared" si="610"/>
        <v/>
      </c>
    </row>
    <row r="780" spans="1:32" ht="22.5" x14ac:dyDescent="0.25">
      <c r="A780" s="165"/>
      <c r="B780" s="165"/>
      <c r="C780" s="61"/>
      <c r="D780" s="62"/>
      <c r="E780" s="166"/>
      <c r="F780" s="72">
        <v>832</v>
      </c>
      <c r="G780" s="72">
        <v>502</v>
      </c>
      <c r="H780" s="72" t="s">
        <v>603</v>
      </c>
      <c r="I780" s="72">
        <v>522</v>
      </c>
      <c r="J780" s="62"/>
      <c r="K780" s="59" t="s">
        <v>307</v>
      </c>
      <c r="L780" s="62"/>
      <c r="M780" s="60">
        <v>4068.3</v>
      </c>
      <c r="N780" s="60">
        <v>2413.6999999999998</v>
      </c>
      <c r="O780" s="63" t="s">
        <v>826</v>
      </c>
      <c r="P780" s="50">
        <f t="shared" si="599"/>
        <v>3</v>
      </c>
      <c r="Q780" s="15" t="str">
        <f t="shared" si="600"/>
        <v/>
      </c>
      <c r="R780" s="15" t="str">
        <f ca="1">IF(Q780="","",OFFSET('Все источники_ППГ'!B939,S780,0))</f>
        <v/>
      </c>
      <c r="S780">
        <f t="shared" si="601"/>
        <v>12</v>
      </c>
      <c r="T780" t="str">
        <f t="shared" ca="1" si="602"/>
        <v/>
      </c>
      <c r="U780" s="15" t="e">
        <f>IF(Y780="","",VLOOKUP(Y780,Роспись!$E$8:$G$2000,3,FALSE))</f>
        <v>#N/A</v>
      </c>
      <c r="W780">
        <f t="shared" si="603"/>
        <v>1</v>
      </c>
      <c r="X780" t="str">
        <f t="shared" si="604"/>
        <v>республиканский бюджет Чувашской Республики</v>
      </c>
      <c r="Y780" t="str">
        <f t="shared" si="605"/>
        <v>140219450</v>
      </c>
      <c r="Z780" t="str">
        <f t="shared" si="606"/>
        <v>A140219450</v>
      </c>
      <c r="AA780">
        <f t="shared" si="607"/>
        <v>4068.3</v>
      </c>
      <c r="AB780">
        <f t="shared" si="608"/>
        <v>2413.6999999999998</v>
      </c>
      <c r="AC780">
        <f t="shared" ref="AC780:AD780" si="658">AB780</f>
        <v>2413.6999999999998</v>
      </c>
      <c r="AD780">
        <f t="shared" si="658"/>
        <v>2413.6999999999998</v>
      </c>
      <c r="AE780">
        <f>1686807.78/1000</f>
        <v>1686.8077800000001</v>
      </c>
      <c r="AF780" t="str">
        <f t="shared" si="610"/>
        <v/>
      </c>
    </row>
    <row r="781" spans="1:32" x14ac:dyDescent="0.25">
      <c r="A781" s="165"/>
      <c r="B781" s="165"/>
      <c r="C781" s="61"/>
      <c r="D781" s="62"/>
      <c r="E781" s="166"/>
      <c r="F781" s="60" t="s">
        <v>17</v>
      </c>
      <c r="G781" s="60" t="s">
        <v>40</v>
      </c>
      <c r="H781" s="60" t="s">
        <v>17</v>
      </c>
      <c r="I781" s="60" t="s">
        <v>17</v>
      </c>
      <c r="J781" s="62"/>
      <c r="K781" s="59" t="s">
        <v>3</v>
      </c>
      <c r="L781" s="62"/>
      <c r="M781" s="60">
        <v>335.7</v>
      </c>
      <c r="N781" s="60" t="s">
        <v>826</v>
      </c>
      <c r="O781" s="63" t="s">
        <v>826</v>
      </c>
      <c r="P781" s="50">
        <f t="shared" ref="P781:P800" si="659">IF(B781="",P780+1,1)</f>
        <v>4</v>
      </c>
      <c r="Q781" s="15" t="str">
        <f t="shared" ref="Q781:Q800" si="660">IF(B781="","",B781)</f>
        <v/>
      </c>
      <c r="R781" s="15" t="str">
        <f ca="1">IF(Q781="","",OFFSET('Все источники_ППГ'!B940,S781,0))</f>
        <v/>
      </c>
      <c r="S781">
        <f t="shared" ref="S781:S800" si="661">IF(Q781="",S780,S780+1)</f>
        <v>12</v>
      </c>
      <c r="T781" t="str">
        <f t="shared" ref="T781:T800" ca="1" si="662">IF(Q781=R781,"",1)</f>
        <v/>
      </c>
      <c r="U781" s="15" t="str">
        <f>IF(Y781="","",VLOOKUP(Y781,Роспись!$E$8:$G$2000,3,FALSE))</f>
        <v/>
      </c>
      <c r="W781" t="str">
        <f t="shared" ref="W781:W800" si="663">IF(ISERROR(SEARCH("федерал",X781,1)),IF(ISERROR(SEARCH("республ",X781,1)),IF(ISERROR(SEARCH("всег",X781,1)),"",0),1),2)</f>
        <v/>
      </c>
      <c r="X781" t="str">
        <f t="shared" ref="X781:X800" si="664">K781</f>
        <v>местные бюджеты</v>
      </c>
      <c r="Y781" t="str">
        <f t="shared" ref="Y781:Y800" si="665">IF(Z781="","",MID(Z781,2,666))</f>
        <v/>
      </c>
      <c r="Z781" t="str">
        <f t="shared" ref="Z781:Z800" si="666">IF(LEN(H781)&lt;3,"",H781)</f>
        <v/>
      </c>
      <c r="AA781">
        <f t="shared" ref="AA781:AA800" si="667">M781</f>
        <v>335.7</v>
      </c>
      <c r="AB781" t="str">
        <f t="shared" ref="AB781:AB800" si="668">N781</f>
        <v/>
      </c>
      <c r="AC781" t="str">
        <f t="shared" ref="AC781:AD781" si="669">AB781</f>
        <v/>
      </c>
      <c r="AD781" t="str">
        <f t="shared" si="669"/>
        <v/>
      </c>
      <c r="AF781" t="str">
        <f t="shared" ref="AF781:AF800" si="670">O781</f>
        <v/>
      </c>
    </row>
    <row r="782" spans="1:32" x14ac:dyDescent="0.25">
      <c r="A782" s="165"/>
      <c r="B782" s="165"/>
      <c r="C782" s="61"/>
      <c r="D782" s="62"/>
      <c r="E782" s="166"/>
      <c r="F782" s="60" t="s">
        <v>17</v>
      </c>
      <c r="G782" s="60" t="s">
        <v>40</v>
      </c>
      <c r="H782" s="60" t="s">
        <v>17</v>
      </c>
      <c r="I782" s="60" t="s">
        <v>17</v>
      </c>
      <c r="J782" s="62"/>
      <c r="K782" s="59" t="s">
        <v>6</v>
      </c>
      <c r="L782" s="62"/>
      <c r="M782" s="63" t="s">
        <v>826</v>
      </c>
      <c r="N782" s="63" t="s">
        <v>826</v>
      </c>
      <c r="O782" s="63" t="s">
        <v>826</v>
      </c>
      <c r="P782" s="50">
        <f t="shared" si="659"/>
        <v>5</v>
      </c>
      <c r="Q782" s="15" t="str">
        <f t="shared" si="660"/>
        <v/>
      </c>
      <c r="R782" s="15" t="str">
        <f ca="1">IF(Q782="","",OFFSET('Все источники_ППГ'!B941,S782,0))</f>
        <v/>
      </c>
      <c r="S782">
        <f t="shared" si="661"/>
        <v>12</v>
      </c>
      <c r="T782" t="str">
        <f t="shared" ca="1" si="662"/>
        <v/>
      </c>
      <c r="U782" s="15" t="str">
        <f>IF(Y782="","",VLOOKUP(Y782,Роспись!$E$8:$G$2000,3,FALSE))</f>
        <v/>
      </c>
      <c r="W782" t="str">
        <f t="shared" si="663"/>
        <v/>
      </c>
      <c r="X782" t="str">
        <f t="shared" si="664"/>
        <v>внебюджетные источники</v>
      </c>
      <c r="Y782" t="str">
        <f t="shared" si="665"/>
        <v/>
      </c>
      <c r="Z782" t="str">
        <f t="shared" si="666"/>
        <v/>
      </c>
      <c r="AA782" t="str">
        <f t="shared" si="667"/>
        <v/>
      </c>
      <c r="AB782" t="str">
        <f t="shared" si="668"/>
        <v/>
      </c>
      <c r="AC782" t="str">
        <f t="shared" ref="AC782:AD782" si="671">AB782</f>
        <v/>
      </c>
      <c r="AD782" t="str">
        <f t="shared" si="671"/>
        <v/>
      </c>
      <c r="AF782" t="str">
        <f t="shared" si="670"/>
        <v/>
      </c>
    </row>
    <row r="783" spans="1:32" ht="30" x14ac:dyDescent="0.25">
      <c r="A783" s="165" t="s">
        <v>93</v>
      </c>
      <c r="B783" s="165" t="s">
        <v>121</v>
      </c>
      <c r="C783" s="61"/>
      <c r="D783" s="62"/>
      <c r="E783" s="166" t="s">
        <v>315</v>
      </c>
      <c r="F783" s="60" t="s">
        <v>17</v>
      </c>
      <c r="G783" s="60" t="s">
        <v>17</v>
      </c>
      <c r="H783" s="60" t="s">
        <v>17</v>
      </c>
      <c r="I783" s="60" t="s">
        <v>17</v>
      </c>
      <c r="J783" s="62"/>
      <c r="K783" s="59" t="s">
        <v>1</v>
      </c>
      <c r="L783" s="62"/>
      <c r="M783" s="60">
        <v>38800</v>
      </c>
      <c r="N783" s="60">
        <v>38800</v>
      </c>
      <c r="O783" s="63">
        <v>38800</v>
      </c>
      <c r="P783" s="50">
        <f t="shared" si="659"/>
        <v>1</v>
      </c>
      <c r="Q783" s="15" t="str">
        <f t="shared" si="660"/>
        <v>Развитие систем газоснабжения населенных пунктов Чувашской Республики</v>
      </c>
      <c r="R783" s="15" t="str">
        <f ca="1">IF(Q783="","",OFFSET('Все источники_ППГ'!B942,S783,0))</f>
        <v>Развитие систем газоснабжения населенных пунктов Чувашской Республики</v>
      </c>
      <c r="S783">
        <f t="shared" si="661"/>
        <v>13</v>
      </c>
      <c r="T783" t="str">
        <f t="shared" ca="1" si="662"/>
        <v/>
      </c>
      <c r="U783" s="15" t="str">
        <f>IF(Y783="","",VLOOKUP(Y783,Роспись!$E$8:$G$2000,3,FALSE))</f>
        <v/>
      </c>
      <c r="W783">
        <f t="shared" si="663"/>
        <v>0</v>
      </c>
      <c r="X783" t="str">
        <f t="shared" si="664"/>
        <v>всего</v>
      </c>
      <c r="Y783" t="str">
        <f t="shared" si="665"/>
        <v/>
      </c>
      <c r="Z783" t="str">
        <f t="shared" si="666"/>
        <v/>
      </c>
      <c r="AA783">
        <f t="shared" si="667"/>
        <v>38800</v>
      </c>
      <c r="AB783">
        <f t="shared" si="668"/>
        <v>38800</v>
      </c>
      <c r="AC783">
        <f t="shared" ref="AC783:AD783" si="672">AB783</f>
        <v>38800</v>
      </c>
      <c r="AD783">
        <f t="shared" si="672"/>
        <v>38800</v>
      </c>
      <c r="AF783">
        <f t="shared" si="670"/>
        <v>38800</v>
      </c>
    </row>
    <row r="784" spans="1:32" x14ac:dyDescent="0.25">
      <c r="A784" s="165"/>
      <c r="B784" s="165"/>
      <c r="C784" s="61"/>
      <c r="D784" s="62"/>
      <c r="E784" s="166"/>
      <c r="F784" s="60" t="s">
        <v>17</v>
      </c>
      <c r="G784" s="60" t="s">
        <v>17</v>
      </c>
      <c r="H784" s="60" t="s">
        <v>17</v>
      </c>
      <c r="I784" s="60" t="s">
        <v>17</v>
      </c>
      <c r="J784" s="62"/>
      <c r="K784" s="59" t="s">
        <v>2</v>
      </c>
      <c r="L784" s="62"/>
      <c r="M784" s="63" t="s">
        <v>826</v>
      </c>
      <c r="N784" s="63" t="s">
        <v>826</v>
      </c>
      <c r="O784" s="63" t="s">
        <v>826</v>
      </c>
      <c r="P784" s="50">
        <f t="shared" si="659"/>
        <v>2</v>
      </c>
      <c r="Q784" s="15" t="str">
        <f t="shared" si="660"/>
        <v/>
      </c>
      <c r="R784" s="15" t="str">
        <f ca="1">IF(Q784="","",OFFSET('Все источники_ППГ'!B943,S784,0))</f>
        <v/>
      </c>
      <c r="S784">
        <f t="shared" si="661"/>
        <v>13</v>
      </c>
      <c r="T784" t="str">
        <f t="shared" ca="1" si="662"/>
        <v/>
      </c>
      <c r="U784" s="15" t="str">
        <f>IF(Y784="","",VLOOKUP(Y784,Роспись!$E$8:$G$2000,3,FALSE))</f>
        <v/>
      </c>
      <c r="W784">
        <f t="shared" si="663"/>
        <v>2</v>
      </c>
      <c r="X784" t="str">
        <f t="shared" si="664"/>
        <v>федеральный бюджет</v>
      </c>
      <c r="Y784" t="str">
        <f t="shared" si="665"/>
        <v/>
      </c>
      <c r="Z784" t="str">
        <f t="shared" si="666"/>
        <v/>
      </c>
      <c r="AA784" t="str">
        <f t="shared" si="667"/>
        <v/>
      </c>
      <c r="AB784" t="str">
        <f t="shared" si="668"/>
        <v/>
      </c>
      <c r="AC784" t="str">
        <f t="shared" ref="AC784:AD784" si="673">AB784</f>
        <v/>
      </c>
      <c r="AD784" t="str">
        <f t="shared" si="673"/>
        <v/>
      </c>
      <c r="AF784" t="str">
        <f t="shared" si="670"/>
        <v/>
      </c>
    </row>
    <row r="785" spans="1:32" ht="22.5" x14ac:dyDescent="0.25">
      <c r="A785" s="165"/>
      <c r="B785" s="165"/>
      <c r="C785" s="61"/>
      <c r="D785" s="62"/>
      <c r="E785" s="166"/>
      <c r="F785" s="60">
        <v>832</v>
      </c>
      <c r="G785" s="60" t="s">
        <v>17</v>
      </c>
      <c r="H785" s="60" t="s">
        <v>17</v>
      </c>
      <c r="I785" s="60" t="s">
        <v>17</v>
      </c>
      <c r="J785" s="62"/>
      <c r="K785" s="59" t="s">
        <v>307</v>
      </c>
      <c r="L785" s="62"/>
      <c r="M785" s="60" t="s">
        <v>826</v>
      </c>
      <c r="N785" s="60" t="s">
        <v>826</v>
      </c>
      <c r="O785" s="63" t="s">
        <v>826</v>
      </c>
      <c r="P785" s="50">
        <f t="shared" si="659"/>
        <v>3</v>
      </c>
      <c r="Q785" s="15" t="str">
        <f t="shared" si="660"/>
        <v/>
      </c>
      <c r="R785" s="15" t="str">
        <f ca="1">IF(Q785="","",OFFSET('Все источники_ППГ'!B944,S785,0))</f>
        <v/>
      </c>
      <c r="S785">
        <f t="shared" si="661"/>
        <v>13</v>
      </c>
      <c r="T785" t="str">
        <f t="shared" ca="1" si="662"/>
        <v/>
      </c>
      <c r="U785" s="15" t="str">
        <f>IF(Y785="","",VLOOKUP(Y785,Роспись!$E$8:$G$2000,3,FALSE))</f>
        <v/>
      </c>
      <c r="W785">
        <f t="shared" si="663"/>
        <v>1</v>
      </c>
      <c r="X785" t="str">
        <f t="shared" si="664"/>
        <v>республиканский бюджет Чувашской Республики</v>
      </c>
      <c r="Y785" t="str">
        <f t="shared" si="665"/>
        <v/>
      </c>
      <c r="Z785" t="str">
        <f t="shared" si="666"/>
        <v/>
      </c>
      <c r="AA785" t="str">
        <f t="shared" si="667"/>
        <v/>
      </c>
      <c r="AB785" t="str">
        <f t="shared" si="668"/>
        <v/>
      </c>
      <c r="AC785" t="str">
        <f t="shared" ref="AC785:AD785" si="674">AB785</f>
        <v/>
      </c>
      <c r="AD785" t="str">
        <f t="shared" si="674"/>
        <v/>
      </c>
      <c r="AF785" t="str">
        <f t="shared" si="670"/>
        <v/>
      </c>
    </row>
    <row r="786" spans="1:32" x14ac:dyDescent="0.25">
      <c r="A786" s="165"/>
      <c r="B786" s="165"/>
      <c r="C786" s="61"/>
      <c r="D786" s="62"/>
      <c r="E786" s="166"/>
      <c r="F786" s="60" t="s">
        <v>17</v>
      </c>
      <c r="G786" s="60" t="s">
        <v>17</v>
      </c>
      <c r="H786" s="60" t="s">
        <v>17</v>
      </c>
      <c r="I786" s="60" t="s">
        <v>17</v>
      </c>
      <c r="J786" s="62"/>
      <c r="K786" s="59" t="s">
        <v>3</v>
      </c>
      <c r="L786" s="62"/>
      <c r="M786" s="60" t="s">
        <v>826</v>
      </c>
      <c r="N786" s="60" t="s">
        <v>826</v>
      </c>
      <c r="O786" s="63" t="s">
        <v>826</v>
      </c>
      <c r="P786" s="50">
        <f t="shared" si="659"/>
        <v>4</v>
      </c>
      <c r="Q786" s="15" t="str">
        <f t="shared" si="660"/>
        <v/>
      </c>
      <c r="R786" s="15" t="str">
        <f ca="1">IF(Q786="","",OFFSET('Все источники_ППГ'!B945,S786,0))</f>
        <v/>
      </c>
      <c r="S786">
        <f t="shared" si="661"/>
        <v>13</v>
      </c>
      <c r="T786" t="str">
        <f t="shared" ca="1" si="662"/>
        <v/>
      </c>
      <c r="U786" s="15" t="str">
        <f>IF(Y786="","",VLOOKUP(Y786,Роспись!$E$8:$G$2000,3,FALSE))</f>
        <v/>
      </c>
      <c r="W786" t="str">
        <f t="shared" si="663"/>
        <v/>
      </c>
      <c r="X786" t="str">
        <f t="shared" si="664"/>
        <v>местные бюджеты</v>
      </c>
      <c r="Y786" t="str">
        <f t="shared" si="665"/>
        <v/>
      </c>
      <c r="Z786" t="str">
        <f t="shared" si="666"/>
        <v/>
      </c>
      <c r="AA786" t="str">
        <f t="shared" si="667"/>
        <v/>
      </c>
      <c r="AB786" t="str">
        <f t="shared" si="668"/>
        <v/>
      </c>
      <c r="AC786" t="str">
        <f t="shared" ref="AC786:AD786" si="675">AB786</f>
        <v/>
      </c>
      <c r="AD786" t="str">
        <f t="shared" si="675"/>
        <v/>
      </c>
      <c r="AF786" t="str">
        <f t="shared" si="670"/>
        <v/>
      </c>
    </row>
    <row r="787" spans="1:32" x14ac:dyDescent="0.25">
      <c r="A787" s="165"/>
      <c r="B787" s="165"/>
      <c r="C787" s="61"/>
      <c r="D787" s="62"/>
      <c r="E787" s="166"/>
      <c r="F787" s="60" t="s">
        <v>17</v>
      </c>
      <c r="G787" s="60" t="s">
        <v>17</v>
      </c>
      <c r="H787" s="60" t="s">
        <v>17</v>
      </c>
      <c r="I787" s="60" t="s">
        <v>17</v>
      </c>
      <c r="J787" s="62"/>
      <c r="K787" s="59" t="s">
        <v>6</v>
      </c>
      <c r="L787" s="62"/>
      <c r="M787" s="63">
        <v>38800</v>
      </c>
      <c r="N787" s="63">
        <v>38800</v>
      </c>
      <c r="O787" s="63">
        <v>38800</v>
      </c>
      <c r="P787" s="50">
        <f t="shared" si="659"/>
        <v>5</v>
      </c>
      <c r="Q787" s="15" t="str">
        <f t="shared" si="660"/>
        <v/>
      </c>
      <c r="R787" s="15" t="str">
        <f ca="1">IF(Q787="","",OFFSET('Все источники_ППГ'!B946,S787,0))</f>
        <v/>
      </c>
      <c r="S787">
        <f t="shared" si="661"/>
        <v>13</v>
      </c>
      <c r="T787" t="str">
        <f t="shared" ca="1" si="662"/>
        <v/>
      </c>
      <c r="U787" s="15" t="str">
        <f>IF(Y787="","",VLOOKUP(Y787,Роспись!$E$8:$G$2000,3,FALSE))</f>
        <v/>
      </c>
      <c r="W787" t="str">
        <f t="shared" si="663"/>
        <v/>
      </c>
      <c r="X787" t="str">
        <f t="shared" si="664"/>
        <v>внебюджетные источники</v>
      </c>
      <c r="Y787" t="str">
        <f t="shared" si="665"/>
        <v/>
      </c>
      <c r="Z787" t="str">
        <f t="shared" si="666"/>
        <v/>
      </c>
      <c r="AA787">
        <f t="shared" si="667"/>
        <v>38800</v>
      </c>
      <c r="AB787">
        <f t="shared" si="668"/>
        <v>38800</v>
      </c>
      <c r="AF787">
        <f t="shared" si="670"/>
        <v>38800</v>
      </c>
    </row>
    <row r="788" spans="1:32" ht="75" x14ac:dyDescent="0.25">
      <c r="A788" s="165" t="s">
        <v>94</v>
      </c>
      <c r="B788" s="165" t="s">
        <v>926</v>
      </c>
      <c r="C788" s="61"/>
      <c r="D788" s="62"/>
      <c r="E788" s="166" t="s">
        <v>315</v>
      </c>
      <c r="F788" s="60" t="s">
        <v>17</v>
      </c>
      <c r="G788" s="60" t="s">
        <v>17</v>
      </c>
      <c r="H788" s="60" t="s">
        <v>17</v>
      </c>
      <c r="I788" s="60" t="s">
        <v>17</v>
      </c>
      <c r="J788" s="62"/>
      <c r="K788" s="59" t="s">
        <v>1</v>
      </c>
      <c r="L788" s="62"/>
      <c r="M788" s="60" t="s">
        <v>826</v>
      </c>
      <c r="N788" s="60" t="s">
        <v>826</v>
      </c>
      <c r="O788" s="63" t="s">
        <v>826</v>
      </c>
      <c r="P788" s="50">
        <f t="shared" si="659"/>
        <v>1</v>
      </c>
      <c r="Q788" s="15" t="str">
        <f t="shared" si="660"/>
        <v>Газоснабжение жилых домов  по по улицам Слукина, Прокопьева, Соборная, Ольховая, Кедровая, Садовая и Юбилейная - Юго-Восточного микрорайона с. Красноармейское Красноармейского муниципального округа Чувашской Республики</v>
      </c>
      <c r="R788" s="15" t="str">
        <f ca="1">IF(Q788="","",OFFSET('Все источники_ППГ'!B947,S788,0))</f>
        <v>Газоснабжение жилых домов  по по улицам Слукина, Прокопьева, Соборная, Ольховая, Кедровая, Садовая и Юбилейная - Юго-Восточного микрорайона с. Красноармейское Красноармейского муниципального округа Чувашской Республики»</v>
      </c>
      <c r="S788">
        <f t="shared" si="661"/>
        <v>14</v>
      </c>
      <c r="T788">
        <f t="shared" ca="1" si="662"/>
        <v>1</v>
      </c>
      <c r="U788" s="15" t="str">
        <f>IF(Y788="","",VLOOKUP(Y788,Роспись!$E$8:$G$2000,3,FALSE))</f>
        <v/>
      </c>
      <c r="W788">
        <f t="shared" si="663"/>
        <v>0</v>
      </c>
      <c r="X788" t="str">
        <f t="shared" si="664"/>
        <v>всего</v>
      </c>
      <c r="Y788" t="str">
        <f t="shared" si="665"/>
        <v/>
      </c>
      <c r="Z788" t="str">
        <f t="shared" si="666"/>
        <v/>
      </c>
      <c r="AA788" t="str">
        <f t="shared" si="667"/>
        <v/>
      </c>
      <c r="AB788" t="str">
        <f t="shared" si="668"/>
        <v/>
      </c>
      <c r="AC788" t="str">
        <f t="shared" ref="AC788:AD788" si="676">AB788</f>
        <v/>
      </c>
      <c r="AD788" t="str">
        <f t="shared" si="676"/>
        <v/>
      </c>
      <c r="AF788" t="str">
        <f t="shared" si="670"/>
        <v/>
      </c>
    </row>
    <row r="789" spans="1:32" x14ac:dyDescent="0.25">
      <c r="A789" s="165"/>
      <c r="B789" s="165"/>
      <c r="C789" s="61"/>
      <c r="D789" s="62"/>
      <c r="E789" s="166"/>
      <c r="F789" s="60" t="s">
        <v>17</v>
      </c>
      <c r="G789" s="60" t="s">
        <v>17</v>
      </c>
      <c r="H789" s="60" t="s">
        <v>17</v>
      </c>
      <c r="I789" s="60" t="s">
        <v>17</v>
      </c>
      <c r="J789" s="62"/>
      <c r="K789" s="59" t="s">
        <v>2</v>
      </c>
      <c r="L789" s="62"/>
      <c r="M789" s="63" t="s">
        <v>826</v>
      </c>
      <c r="N789" s="63" t="s">
        <v>826</v>
      </c>
      <c r="O789" s="63" t="s">
        <v>826</v>
      </c>
      <c r="P789" s="50">
        <f t="shared" si="659"/>
        <v>2</v>
      </c>
      <c r="Q789" s="15" t="str">
        <f t="shared" si="660"/>
        <v/>
      </c>
      <c r="R789" s="15" t="str">
        <f ca="1">IF(Q789="","",OFFSET('Все источники_ППГ'!B948,S789,0))</f>
        <v/>
      </c>
      <c r="S789">
        <f t="shared" si="661"/>
        <v>14</v>
      </c>
      <c r="T789" t="str">
        <f t="shared" ca="1" si="662"/>
        <v/>
      </c>
      <c r="U789" s="15" t="str">
        <f>IF(Y789="","",VLOOKUP(Y789,Роспись!$E$8:$G$2000,3,FALSE))</f>
        <v/>
      </c>
      <c r="W789">
        <f t="shared" si="663"/>
        <v>2</v>
      </c>
      <c r="X789" t="str">
        <f t="shared" si="664"/>
        <v>федеральный бюджет</v>
      </c>
      <c r="Y789" t="str">
        <f t="shared" si="665"/>
        <v/>
      </c>
      <c r="Z789" t="str">
        <f t="shared" si="666"/>
        <v/>
      </c>
      <c r="AA789" t="str">
        <f t="shared" si="667"/>
        <v/>
      </c>
      <c r="AB789" t="str">
        <f t="shared" si="668"/>
        <v/>
      </c>
      <c r="AC789" t="str">
        <f t="shared" ref="AC789:AD789" si="677">AB789</f>
        <v/>
      </c>
      <c r="AD789" t="str">
        <f t="shared" si="677"/>
        <v/>
      </c>
      <c r="AF789" t="str">
        <f t="shared" si="670"/>
        <v/>
      </c>
    </row>
    <row r="790" spans="1:32" ht="22.5" x14ac:dyDescent="0.25">
      <c r="A790" s="165"/>
      <c r="B790" s="165"/>
      <c r="C790" s="61"/>
      <c r="D790" s="62"/>
      <c r="E790" s="166"/>
      <c r="F790" s="60">
        <v>832</v>
      </c>
      <c r="G790" s="60" t="s">
        <v>17</v>
      </c>
      <c r="H790" s="60" t="s">
        <v>17</v>
      </c>
      <c r="I790" s="60" t="s">
        <v>17</v>
      </c>
      <c r="J790" s="62"/>
      <c r="K790" s="59" t="s">
        <v>307</v>
      </c>
      <c r="L790" s="62"/>
      <c r="M790" s="60" t="s">
        <v>826</v>
      </c>
      <c r="N790" s="60" t="s">
        <v>826</v>
      </c>
      <c r="O790" s="63" t="s">
        <v>826</v>
      </c>
      <c r="P790" s="50">
        <f t="shared" si="659"/>
        <v>3</v>
      </c>
      <c r="Q790" s="15" t="str">
        <f t="shared" si="660"/>
        <v/>
      </c>
      <c r="R790" s="15" t="str">
        <f ca="1">IF(Q790="","",OFFSET('Все источники_ППГ'!B949,S790,0))</f>
        <v/>
      </c>
      <c r="S790">
        <f t="shared" si="661"/>
        <v>14</v>
      </c>
      <c r="T790" t="str">
        <f t="shared" ca="1" si="662"/>
        <v/>
      </c>
      <c r="U790" s="15" t="str">
        <f>IF(Y790="","",VLOOKUP(Y790,Роспись!$E$8:$G$2000,3,FALSE))</f>
        <v/>
      </c>
      <c r="W790">
        <f t="shared" si="663"/>
        <v>1</v>
      </c>
      <c r="X790" t="str">
        <f t="shared" si="664"/>
        <v>республиканский бюджет Чувашской Республики</v>
      </c>
      <c r="Y790" t="str">
        <f t="shared" si="665"/>
        <v/>
      </c>
      <c r="Z790" t="str">
        <f t="shared" si="666"/>
        <v/>
      </c>
      <c r="AA790" t="str">
        <f t="shared" si="667"/>
        <v/>
      </c>
      <c r="AB790" t="str">
        <f t="shared" si="668"/>
        <v/>
      </c>
      <c r="AC790" t="str">
        <f t="shared" ref="AC790:AD790" si="678">AB790</f>
        <v/>
      </c>
      <c r="AD790" t="str">
        <f t="shared" si="678"/>
        <v/>
      </c>
      <c r="AF790" t="str">
        <f t="shared" si="670"/>
        <v/>
      </c>
    </row>
    <row r="791" spans="1:32" x14ac:dyDescent="0.25">
      <c r="A791" s="165"/>
      <c r="B791" s="165"/>
      <c r="C791" s="61"/>
      <c r="D791" s="62"/>
      <c r="E791" s="166"/>
      <c r="F791" s="60" t="s">
        <v>17</v>
      </c>
      <c r="G791" s="60" t="s">
        <v>17</v>
      </c>
      <c r="H791" s="60" t="s">
        <v>17</v>
      </c>
      <c r="I791" s="60" t="s">
        <v>17</v>
      </c>
      <c r="J791" s="62"/>
      <c r="K791" s="59" t="s">
        <v>3</v>
      </c>
      <c r="L791" s="62"/>
      <c r="M791" s="60" t="s">
        <v>826</v>
      </c>
      <c r="N791" s="60" t="s">
        <v>826</v>
      </c>
      <c r="O791" s="63" t="s">
        <v>826</v>
      </c>
      <c r="P791" s="50">
        <f t="shared" si="659"/>
        <v>4</v>
      </c>
      <c r="Q791" s="15" t="str">
        <f t="shared" si="660"/>
        <v/>
      </c>
      <c r="R791" s="15" t="str">
        <f ca="1">IF(Q791="","",OFFSET('Все источники_ППГ'!B950,S791,0))</f>
        <v/>
      </c>
      <c r="S791">
        <f t="shared" si="661"/>
        <v>14</v>
      </c>
      <c r="T791" t="str">
        <f t="shared" ca="1" si="662"/>
        <v/>
      </c>
      <c r="U791" s="15" t="str">
        <f>IF(Y791="","",VLOOKUP(Y791,Роспись!$E$8:$G$2000,3,FALSE))</f>
        <v/>
      </c>
      <c r="W791" t="str">
        <f t="shared" si="663"/>
        <v/>
      </c>
      <c r="X791" t="str">
        <f t="shared" si="664"/>
        <v>местные бюджеты</v>
      </c>
      <c r="Y791" t="str">
        <f t="shared" si="665"/>
        <v/>
      </c>
      <c r="Z791" t="str">
        <f t="shared" si="666"/>
        <v/>
      </c>
      <c r="AA791" t="str">
        <f t="shared" si="667"/>
        <v/>
      </c>
      <c r="AB791" t="str">
        <f t="shared" si="668"/>
        <v/>
      </c>
      <c r="AC791" t="str">
        <f t="shared" ref="AC791:AD791" si="679">AB791</f>
        <v/>
      </c>
      <c r="AD791" t="str">
        <f t="shared" si="679"/>
        <v/>
      </c>
      <c r="AF791" t="str">
        <f t="shared" si="670"/>
        <v/>
      </c>
    </row>
    <row r="792" spans="1:32" x14ac:dyDescent="0.25">
      <c r="A792" s="165"/>
      <c r="B792" s="165"/>
      <c r="C792" s="61"/>
      <c r="D792" s="62"/>
      <c r="E792" s="166"/>
      <c r="F792" s="60" t="s">
        <v>17</v>
      </c>
      <c r="G792" s="60" t="s">
        <v>17</v>
      </c>
      <c r="H792" s="60" t="s">
        <v>17</v>
      </c>
      <c r="I792" s="60" t="s">
        <v>17</v>
      </c>
      <c r="J792" s="62"/>
      <c r="K792" s="59" t="s">
        <v>6</v>
      </c>
      <c r="L792" s="62"/>
      <c r="M792" s="63" t="s">
        <v>826</v>
      </c>
      <c r="N792" s="63" t="s">
        <v>826</v>
      </c>
      <c r="O792" s="63" t="s">
        <v>826</v>
      </c>
      <c r="P792" s="50">
        <f t="shared" si="659"/>
        <v>5</v>
      </c>
      <c r="Q792" s="15" t="str">
        <f t="shared" si="660"/>
        <v/>
      </c>
      <c r="R792" s="15" t="str">
        <f ca="1">IF(Q792="","",OFFSET('Все источники_ППГ'!B951,S792,0))</f>
        <v/>
      </c>
      <c r="S792">
        <f t="shared" si="661"/>
        <v>14</v>
      </c>
      <c r="T792" t="str">
        <f t="shared" ca="1" si="662"/>
        <v/>
      </c>
      <c r="U792" s="15" t="str">
        <f>IF(Y792="","",VLOOKUP(Y792,Роспись!$E$8:$G$2000,3,FALSE))</f>
        <v/>
      </c>
      <c r="W792" t="str">
        <f t="shared" si="663"/>
        <v/>
      </c>
      <c r="X792" t="str">
        <f t="shared" si="664"/>
        <v>внебюджетные источники</v>
      </c>
      <c r="Y792" t="str">
        <f t="shared" si="665"/>
        <v/>
      </c>
      <c r="Z792" t="str">
        <f t="shared" si="666"/>
        <v/>
      </c>
      <c r="AA792" t="str">
        <f t="shared" si="667"/>
        <v/>
      </c>
      <c r="AB792" t="str">
        <f t="shared" si="668"/>
        <v/>
      </c>
      <c r="AC792" t="str">
        <f t="shared" ref="AC792:AD792" si="680">AB792</f>
        <v/>
      </c>
      <c r="AD792" t="str">
        <f t="shared" si="680"/>
        <v/>
      </c>
      <c r="AF792" t="str">
        <f t="shared" si="670"/>
        <v/>
      </c>
    </row>
    <row r="793" spans="1:32" ht="30" x14ac:dyDescent="0.25">
      <c r="A793" s="165" t="s">
        <v>95</v>
      </c>
      <c r="B793" s="165" t="s">
        <v>814</v>
      </c>
      <c r="C793" s="61"/>
      <c r="D793" s="62"/>
      <c r="E793" s="166" t="s">
        <v>315</v>
      </c>
      <c r="F793" s="60" t="s">
        <v>17</v>
      </c>
      <c r="G793" s="60" t="s">
        <v>17</v>
      </c>
      <c r="H793" s="60" t="s">
        <v>17</v>
      </c>
      <c r="I793" s="60" t="s">
        <v>17</v>
      </c>
      <c r="J793" s="62"/>
      <c r="K793" s="59" t="s">
        <v>1</v>
      </c>
      <c r="L793" s="62"/>
      <c r="M793" s="60" t="s">
        <v>826</v>
      </c>
      <c r="N793" s="60" t="s">
        <v>826</v>
      </c>
      <c r="O793" s="63" t="s">
        <v>826</v>
      </c>
      <c r="P793" s="50">
        <f t="shared" si="659"/>
        <v>1</v>
      </c>
      <c r="Q793" s="15" t="str">
        <f t="shared" si="660"/>
        <v>Газоснабжение жилых домов (66 участков) микрорайона Хмелеводческое в г. Цивильск Чувашской Республики</v>
      </c>
      <c r="R793" s="15" t="str">
        <f ca="1">IF(Q793="","",OFFSET('Все источники_ППГ'!B952,S793,0))</f>
        <v>Газоснабжение жилых домов (66 участков) микрорайона Хмелеводческое в г. Цивильск Чувашской Республики</v>
      </c>
      <c r="S793">
        <f t="shared" si="661"/>
        <v>15</v>
      </c>
      <c r="T793" t="str">
        <f t="shared" ca="1" si="662"/>
        <v/>
      </c>
      <c r="U793" s="15" t="str">
        <f>IF(Y793="","",VLOOKUP(Y793,Роспись!$E$8:$G$2000,3,FALSE))</f>
        <v/>
      </c>
      <c r="W793">
        <f t="shared" si="663"/>
        <v>0</v>
      </c>
      <c r="X793" t="str">
        <f t="shared" si="664"/>
        <v>всего</v>
      </c>
      <c r="Y793" t="str">
        <f t="shared" si="665"/>
        <v/>
      </c>
      <c r="Z793" t="str">
        <f t="shared" si="666"/>
        <v/>
      </c>
      <c r="AA793" t="str">
        <f t="shared" si="667"/>
        <v/>
      </c>
      <c r="AB793" t="str">
        <f t="shared" si="668"/>
        <v/>
      </c>
      <c r="AC793" t="str">
        <f t="shared" ref="AC793:AD793" si="681">AB793</f>
        <v/>
      </c>
      <c r="AD793" t="str">
        <f t="shared" si="681"/>
        <v/>
      </c>
      <c r="AF793" t="str">
        <f t="shared" si="670"/>
        <v/>
      </c>
    </row>
    <row r="794" spans="1:32" ht="15.75" thickBot="1" x14ac:dyDescent="0.3">
      <c r="A794" s="165"/>
      <c r="B794" s="165"/>
      <c r="C794" s="61"/>
      <c r="D794" s="62"/>
      <c r="E794" s="166"/>
      <c r="F794" s="60" t="s">
        <v>17</v>
      </c>
      <c r="G794" s="60" t="s">
        <v>17</v>
      </c>
      <c r="H794" s="60" t="s">
        <v>17</v>
      </c>
      <c r="I794" s="60" t="s">
        <v>17</v>
      </c>
      <c r="J794" s="62"/>
      <c r="K794" s="59" t="s">
        <v>2</v>
      </c>
      <c r="L794" s="62"/>
      <c r="M794" s="63" t="s">
        <v>826</v>
      </c>
      <c r="N794" s="63" t="s">
        <v>826</v>
      </c>
      <c r="O794" s="63" t="s">
        <v>826</v>
      </c>
      <c r="P794" s="50">
        <f t="shared" si="659"/>
        <v>2</v>
      </c>
      <c r="Q794" s="15" t="str">
        <f t="shared" si="660"/>
        <v/>
      </c>
      <c r="R794" s="15" t="str">
        <f ca="1">IF(Q794="","",OFFSET('Все источники_ППГ'!B953,S794,0))</f>
        <v/>
      </c>
      <c r="S794">
        <f t="shared" si="661"/>
        <v>15</v>
      </c>
      <c r="T794" t="str">
        <f t="shared" ca="1" si="662"/>
        <v/>
      </c>
      <c r="U794" s="15" t="str">
        <f>IF(Y794="","",VLOOKUP(Y794,Роспись!$E$8:$G$2000,3,FALSE))</f>
        <v/>
      </c>
      <c r="W794">
        <f t="shared" si="663"/>
        <v>2</v>
      </c>
      <c r="X794" t="str">
        <f t="shared" si="664"/>
        <v>федеральный бюджет</v>
      </c>
      <c r="Y794" t="str">
        <f t="shared" si="665"/>
        <v/>
      </c>
      <c r="Z794" t="str">
        <f t="shared" si="666"/>
        <v/>
      </c>
      <c r="AA794" t="str">
        <f t="shared" si="667"/>
        <v/>
      </c>
      <c r="AB794" t="str">
        <f t="shared" si="668"/>
        <v/>
      </c>
      <c r="AC794" t="str">
        <f t="shared" ref="AC794:AD794" si="682">AB794</f>
        <v/>
      </c>
      <c r="AD794" t="str">
        <f t="shared" si="682"/>
        <v/>
      </c>
      <c r="AF794" t="str">
        <f t="shared" si="670"/>
        <v/>
      </c>
    </row>
    <row r="795" spans="1:32" ht="26.25" thickBot="1" x14ac:dyDescent="0.3">
      <c r="A795" s="165"/>
      <c r="B795" s="165"/>
      <c r="C795" s="61"/>
      <c r="D795" s="62"/>
      <c r="E795" s="166"/>
      <c r="F795" s="69">
        <v>832</v>
      </c>
      <c r="G795" s="69">
        <v>502</v>
      </c>
      <c r="H795" s="70" t="s">
        <v>929</v>
      </c>
      <c r="I795" s="71">
        <v>414</v>
      </c>
      <c r="J795" s="62"/>
      <c r="K795" s="59" t="s">
        <v>307</v>
      </c>
      <c r="L795" s="62"/>
      <c r="M795" s="60" t="s">
        <v>826</v>
      </c>
      <c r="N795" s="60" t="s">
        <v>826</v>
      </c>
      <c r="O795" s="63" t="s">
        <v>826</v>
      </c>
      <c r="P795" s="50">
        <f t="shared" si="659"/>
        <v>3</v>
      </c>
      <c r="Q795" s="15" t="str">
        <f t="shared" si="660"/>
        <v/>
      </c>
      <c r="R795" s="15" t="str">
        <f ca="1">IF(Q795="","",OFFSET('Все источники_ППГ'!B954,S795,0))</f>
        <v/>
      </c>
      <c r="S795">
        <f t="shared" si="661"/>
        <v>15</v>
      </c>
      <c r="T795" t="str">
        <f t="shared" ca="1" si="662"/>
        <v/>
      </c>
      <c r="U795" s="15" t="e">
        <f>IF(Y795="","",VLOOKUP(Y795,Роспись!$E$8:$G$2000,3,FALSE))</f>
        <v>#N/A</v>
      </c>
      <c r="W795">
        <f t="shared" si="663"/>
        <v>1</v>
      </c>
      <c r="X795" t="str">
        <f t="shared" si="664"/>
        <v>республиканский бюджет Чувашской Республики</v>
      </c>
      <c r="Y795" t="str">
        <f t="shared" si="665"/>
        <v>140220640</v>
      </c>
      <c r="Z795" t="str">
        <f t="shared" si="666"/>
        <v>A140220640</v>
      </c>
      <c r="AA795" t="str">
        <f t="shared" si="667"/>
        <v/>
      </c>
      <c r="AB795" t="str">
        <f t="shared" si="668"/>
        <v/>
      </c>
      <c r="AC795" t="str">
        <f t="shared" ref="AC795:AD795" si="683">AB795</f>
        <v/>
      </c>
      <c r="AD795" t="str">
        <f t="shared" si="683"/>
        <v/>
      </c>
      <c r="AF795" t="str">
        <f t="shared" si="670"/>
        <v/>
      </c>
    </row>
    <row r="796" spans="1:32" x14ac:dyDescent="0.25">
      <c r="A796" s="165"/>
      <c r="B796" s="165"/>
      <c r="C796" s="61"/>
      <c r="D796" s="62"/>
      <c r="E796" s="166"/>
      <c r="F796" s="60" t="s">
        <v>17</v>
      </c>
      <c r="G796" s="60" t="s">
        <v>17</v>
      </c>
      <c r="H796" s="60" t="s">
        <v>17</v>
      </c>
      <c r="I796" s="60" t="s">
        <v>17</v>
      </c>
      <c r="J796" s="62"/>
      <c r="K796" s="59" t="s">
        <v>3</v>
      </c>
      <c r="L796" s="62"/>
      <c r="M796" s="60" t="s">
        <v>826</v>
      </c>
      <c r="N796" s="60" t="s">
        <v>826</v>
      </c>
      <c r="O796" s="63" t="s">
        <v>826</v>
      </c>
      <c r="P796" s="50">
        <f t="shared" si="659"/>
        <v>4</v>
      </c>
      <c r="Q796" s="15" t="str">
        <f t="shared" si="660"/>
        <v/>
      </c>
      <c r="R796" s="15" t="str">
        <f ca="1">IF(Q796="","",OFFSET('Все источники_ППГ'!B955,S796,0))</f>
        <v/>
      </c>
      <c r="S796">
        <f t="shared" si="661"/>
        <v>15</v>
      </c>
      <c r="T796" t="str">
        <f t="shared" ca="1" si="662"/>
        <v/>
      </c>
      <c r="U796" s="15" t="str">
        <f>IF(Y796="","",VLOOKUP(Y796,Роспись!$E$8:$G$2000,3,FALSE))</f>
        <v/>
      </c>
      <c r="W796" t="str">
        <f t="shared" si="663"/>
        <v/>
      </c>
      <c r="X796" t="str">
        <f t="shared" si="664"/>
        <v>местные бюджеты</v>
      </c>
      <c r="Y796" t="str">
        <f t="shared" si="665"/>
        <v/>
      </c>
      <c r="Z796" t="str">
        <f t="shared" si="666"/>
        <v/>
      </c>
      <c r="AA796" t="str">
        <f t="shared" si="667"/>
        <v/>
      </c>
      <c r="AB796" t="str">
        <f t="shared" si="668"/>
        <v/>
      </c>
      <c r="AC796" t="str">
        <f t="shared" ref="AC796:AD796" si="684">AB796</f>
        <v/>
      </c>
      <c r="AD796" t="str">
        <f t="shared" si="684"/>
        <v/>
      </c>
      <c r="AF796" t="str">
        <f t="shared" si="670"/>
        <v/>
      </c>
    </row>
    <row r="797" spans="1:32" x14ac:dyDescent="0.25">
      <c r="A797" s="165"/>
      <c r="B797" s="165"/>
      <c r="C797" s="61"/>
      <c r="D797" s="62"/>
      <c r="E797" s="166"/>
      <c r="F797" s="60" t="s">
        <v>17</v>
      </c>
      <c r="G797" s="60" t="s">
        <v>17</v>
      </c>
      <c r="H797" s="60" t="s">
        <v>17</v>
      </c>
      <c r="I797" s="60" t="s">
        <v>17</v>
      </c>
      <c r="J797" s="62"/>
      <c r="K797" s="59" t="s">
        <v>6</v>
      </c>
      <c r="L797" s="62"/>
      <c r="M797" s="63" t="s">
        <v>826</v>
      </c>
      <c r="N797" s="63" t="s">
        <v>826</v>
      </c>
      <c r="O797" s="63" t="s">
        <v>826</v>
      </c>
      <c r="P797" s="50">
        <f t="shared" si="659"/>
        <v>5</v>
      </c>
      <c r="Q797" s="15" t="str">
        <f t="shared" si="660"/>
        <v/>
      </c>
      <c r="R797" s="15" t="str">
        <f ca="1">IF(Q797="","",OFFSET('Все источники_ППГ'!B956,S797,0))</f>
        <v/>
      </c>
      <c r="S797">
        <f t="shared" si="661"/>
        <v>15</v>
      </c>
      <c r="T797" t="str">
        <f t="shared" ca="1" si="662"/>
        <v/>
      </c>
      <c r="U797" s="15" t="str">
        <f>IF(Y797="","",VLOOKUP(Y797,Роспись!$E$8:$G$2000,3,FALSE))</f>
        <v/>
      </c>
      <c r="W797" t="str">
        <f t="shared" si="663"/>
        <v/>
      </c>
      <c r="X797" t="str">
        <f t="shared" si="664"/>
        <v>внебюджетные источники</v>
      </c>
      <c r="Y797" t="str">
        <f t="shared" si="665"/>
        <v/>
      </c>
      <c r="Z797" t="str">
        <f t="shared" si="666"/>
        <v/>
      </c>
      <c r="AA797" t="str">
        <f t="shared" si="667"/>
        <v/>
      </c>
      <c r="AB797" t="str">
        <f t="shared" si="668"/>
        <v/>
      </c>
      <c r="AC797" t="str">
        <f t="shared" ref="AC797:AD797" si="685">AB797</f>
        <v/>
      </c>
      <c r="AD797" t="str">
        <f t="shared" si="685"/>
        <v/>
      </c>
      <c r="AF797" t="str">
        <f t="shared" si="670"/>
        <v/>
      </c>
    </row>
    <row r="798" spans="1:32" ht="67.5" x14ac:dyDescent="0.25">
      <c r="A798" s="201" t="s">
        <v>355</v>
      </c>
      <c r="B798" s="201" t="s">
        <v>122</v>
      </c>
      <c r="C798" s="61"/>
      <c r="D798" s="62"/>
      <c r="E798" s="63" t="s">
        <v>315</v>
      </c>
      <c r="F798" s="60" t="s">
        <v>17</v>
      </c>
      <c r="G798" s="60" t="s">
        <v>17</v>
      </c>
      <c r="H798" s="60" t="s">
        <v>17</v>
      </c>
      <c r="I798" s="60" t="s">
        <v>17</v>
      </c>
      <c r="J798" s="62"/>
      <c r="K798" s="59" t="s">
        <v>1</v>
      </c>
      <c r="L798" s="62"/>
      <c r="M798" s="60"/>
      <c r="N798" s="60"/>
      <c r="O798" s="63"/>
      <c r="P798" s="50">
        <f t="shared" si="659"/>
        <v>1</v>
      </c>
      <c r="Q798" s="15" t="str">
        <f t="shared" si="660"/>
        <v>Обеспечение увеличения использования газомоторного топлива</v>
      </c>
      <c r="R798" s="15" t="str">
        <f ca="1">IF(Q798="","",OFFSET('Все источники_ППГ'!B957,S798,0))</f>
        <v>Обеспечение увеличения использования газомоторного топлива</v>
      </c>
      <c r="S798">
        <f t="shared" si="661"/>
        <v>16</v>
      </c>
      <c r="T798" t="str">
        <f t="shared" ca="1" si="662"/>
        <v/>
      </c>
      <c r="U798" s="15" t="str">
        <f>IF(Y798="","",VLOOKUP(Y798,Роспись!$E$8:$G$2000,3,FALSE))</f>
        <v/>
      </c>
      <c r="W798">
        <f t="shared" si="663"/>
        <v>0</v>
      </c>
      <c r="X798" t="str">
        <f t="shared" si="664"/>
        <v>всего</v>
      </c>
      <c r="Y798" t="str">
        <f t="shared" si="665"/>
        <v/>
      </c>
      <c r="Z798" t="str">
        <f t="shared" si="666"/>
        <v/>
      </c>
      <c r="AA798">
        <f t="shared" si="667"/>
        <v>0</v>
      </c>
      <c r="AB798">
        <f t="shared" si="668"/>
        <v>0</v>
      </c>
      <c r="AC798">
        <f t="shared" ref="AC798:AD798" si="686">AB798</f>
        <v>0</v>
      </c>
      <c r="AD798">
        <f t="shared" si="686"/>
        <v>0</v>
      </c>
      <c r="AF798">
        <f t="shared" si="670"/>
        <v>0</v>
      </c>
    </row>
    <row r="799" spans="1:32" x14ac:dyDescent="0.25">
      <c r="A799" s="202"/>
      <c r="B799" s="202"/>
      <c r="C799" s="61"/>
      <c r="D799" s="62"/>
      <c r="E799" s="63"/>
      <c r="F799" s="60" t="s">
        <v>17</v>
      </c>
      <c r="G799" s="60" t="s">
        <v>17</v>
      </c>
      <c r="H799" s="60" t="s">
        <v>17</v>
      </c>
      <c r="I799" s="60" t="s">
        <v>17</v>
      </c>
      <c r="J799" s="62"/>
      <c r="K799" s="59" t="s">
        <v>2</v>
      </c>
      <c r="L799" s="62"/>
      <c r="M799" s="63"/>
      <c r="N799" s="63"/>
      <c r="O799" s="63"/>
      <c r="P799" s="50">
        <f t="shared" si="659"/>
        <v>2</v>
      </c>
      <c r="Q799" s="15" t="str">
        <f t="shared" si="660"/>
        <v/>
      </c>
      <c r="R799" s="15" t="str">
        <f ca="1">IF(Q799="","",OFFSET('Все источники_ППГ'!B958,S799,0))</f>
        <v/>
      </c>
      <c r="S799">
        <f t="shared" si="661"/>
        <v>16</v>
      </c>
      <c r="T799" t="str">
        <f t="shared" ca="1" si="662"/>
        <v/>
      </c>
      <c r="U799" s="15" t="str">
        <f>IF(Y799="","",VLOOKUP(Y799,Роспись!$E$8:$G$2000,3,FALSE))</f>
        <v/>
      </c>
      <c r="W799">
        <f t="shared" si="663"/>
        <v>2</v>
      </c>
      <c r="X799" t="str">
        <f t="shared" si="664"/>
        <v>федеральный бюджет</v>
      </c>
      <c r="Y799" t="str">
        <f t="shared" si="665"/>
        <v/>
      </c>
      <c r="Z799" t="str">
        <f t="shared" si="666"/>
        <v/>
      </c>
      <c r="AA799">
        <f t="shared" si="667"/>
        <v>0</v>
      </c>
      <c r="AB799">
        <f t="shared" si="668"/>
        <v>0</v>
      </c>
      <c r="AC799">
        <f t="shared" ref="AC799:AD799" si="687">AB799</f>
        <v>0</v>
      </c>
      <c r="AD799">
        <f t="shared" si="687"/>
        <v>0</v>
      </c>
      <c r="AF799">
        <f t="shared" si="670"/>
        <v>0</v>
      </c>
    </row>
    <row r="800" spans="1:32" ht="30" x14ac:dyDescent="0.25">
      <c r="A800" s="202"/>
      <c r="B800" s="202"/>
      <c r="C800" s="61"/>
      <c r="D800" s="62"/>
      <c r="E800" s="63"/>
      <c r="F800" s="64">
        <v>832</v>
      </c>
      <c r="G800" s="64">
        <v>502</v>
      </c>
      <c r="H800" s="64" t="s">
        <v>42</v>
      </c>
      <c r="I800" s="64">
        <v>520</v>
      </c>
      <c r="J800" s="62"/>
      <c r="K800" s="59" t="s">
        <v>307</v>
      </c>
      <c r="L800" s="62"/>
      <c r="M800" s="60"/>
      <c r="N800" s="60"/>
      <c r="O800" s="63"/>
      <c r="P800" s="50">
        <f t="shared" si="659"/>
        <v>3</v>
      </c>
      <c r="Q800" s="15" t="str">
        <f t="shared" si="660"/>
        <v/>
      </c>
      <c r="R800" s="15" t="str">
        <f ca="1">IF(Q800="","",OFFSET('Все источники_ППГ'!B959,S800,0))</f>
        <v/>
      </c>
      <c r="S800">
        <f t="shared" si="661"/>
        <v>16</v>
      </c>
      <c r="T800" t="str">
        <f t="shared" ca="1" si="662"/>
        <v/>
      </c>
      <c r="U800" s="15" t="e">
        <f>IF(Y800="","",VLOOKUP(Y800,Роспись!$E$8:$G$2000,3,FALSE))</f>
        <v>#N/A</v>
      </c>
      <c r="W800">
        <f t="shared" si="663"/>
        <v>1</v>
      </c>
      <c r="X800" t="str">
        <f t="shared" si="664"/>
        <v>республиканский бюджет Чувашской Республики</v>
      </c>
      <c r="Y800" t="str">
        <f t="shared" si="665"/>
        <v>210315220</v>
      </c>
      <c r="Z800" t="str">
        <f t="shared" si="666"/>
        <v>А210315220</v>
      </c>
      <c r="AA800">
        <f t="shared" si="667"/>
        <v>0</v>
      </c>
      <c r="AB800">
        <f t="shared" si="668"/>
        <v>0</v>
      </c>
      <c r="AC800">
        <f t="shared" ref="AC800:AD800" si="688">AB800</f>
        <v>0</v>
      </c>
      <c r="AD800">
        <f t="shared" si="688"/>
        <v>0</v>
      </c>
      <c r="AF800">
        <f t="shared" si="670"/>
        <v>0</v>
      </c>
    </row>
    <row r="801" spans="1:32" x14ac:dyDescent="0.25">
      <c r="A801" s="202"/>
      <c r="B801" s="202"/>
      <c r="C801" s="61"/>
      <c r="D801" s="62"/>
      <c r="E801" s="63"/>
      <c r="F801" s="60" t="s">
        <v>17</v>
      </c>
      <c r="G801" s="60" t="s">
        <v>17</v>
      </c>
      <c r="H801" s="60" t="s">
        <v>17</v>
      </c>
      <c r="I801" s="60" t="s">
        <v>17</v>
      </c>
      <c r="J801" s="62"/>
      <c r="K801" s="59" t="s">
        <v>3</v>
      </c>
      <c r="L801" s="62"/>
      <c r="M801" s="60"/>
      <c r="N801" s="60"/>
      <c r="O801" s="63"/>
      <c r="P801" s="50">
        <f t="shared" ref="P801:P827" si="689">IF(B801="",P800+1,1)</f>
        <v>4</v>
      </c>
      <c r="Q801" s="15" t="str">
        <f t="shared" ref="Q801:Q827" si="690">IF(B801="","",B801)</f>
        <v/>
      </c>
      <c r="R801" s="15" t="str">
        <f ca="1">IF(Q801="","",OFFSET('Все источники_ППГ'!B960,S801,0))</f>
        <v/>
      </c>
      <c r="S801">
        <f t="shared" ref="S801:S827" si="691">IF(Q801="",S800,S800+1)</f>
        <v>16</v>
      </c>
      <c r="T801" t="str">
        <f t="shared" ref="T801:T827" ca="1" si="692">IF(Q801=R801,"",1)</f>
        <v/>
      </c>
      <c r="U801" s="15" t="str">
        <f>IF(Y801="","",VLOOKUP(Y801,Роспись!$E$8:$G$2000,3,FALSE))</f>
        <v/>
      </c>
      <c r="W801" t="str">
        <f t="shared" ref="W801:W827" si="693">IF(ISERROR(SEARCH("федерал",X801,1)),IF(ISERROR(SEARCH("республ",X801,1)),IF(ISERROR(SEARCH("всег",X801,1)),"",0),1),2)</f>
        <v/>
      </c>
      <c r="X801" t="str">
        <f t="shared" ref="X801:X827" si="694">K801</f>
        <v>местные бюджеты</v>
      </c>
      <c r="Y801" t="str">
        <f t="shared" ref="Y801:Y827" si="695">IF(Z801="","",MID(Z801,2,666))</f>
        <v/>
      </c>
      <c r="Z801" t="str">
        <f t="shared" ref="Z801:Z827" si="696">IF(LEN(H801)&lt;3,"",H801)</f>
        <v/>
      </c>
      <c r="AA801">
        <f t="shared" ref="AA801:AA827" si="697">M801</f>
        <v>0</v>
      </c>
      <c r="AB801">
        <f t="shared" ref="AB801:AB827" si="698">N801</f>
        <v>0</v>
      </c>
      <c r="AC801">
        <f t="shared" ref="AC801:AD801" si="699">AB801</f>
        <v>0</v>
      </c>
      <c r="AD801">
        <f t="shared" si="699"/>
        <v>0</v>
      </c>
      <c r="AF801">
        <f t="shared" ref="AF801:AF827" si="700">O801</f>
        <v>0</v>
      </c>
    </row>
    <row r="802" spans="1:32" x14ac:dyDescent="0.25">
      <c r="A802" s="203"/>
      <c r="B802" s="203"/>
      <c r="C802" s="61"/>
      <c r="D802" s="62"/>
      <c r="E802" s="63"/>
      <c r="F802" s="60" t="s">
        <v>17</v>
      </c>
      <c r="G802" s="60" t="s">
        <v>17</v>
      </c>
      <c r="H802" s="60" t="s">
        <v>17</v>
      </c>
      <c r="I802" s="60" t="s">
        <v>17</v>
      </c>
      <c r="J802" s="62"/>
      <c r="K802" s="59" t="s">
        <v>6</v>
      </c>
      <c r="L802" s="62"/>
      <c r="M802" s="63"/>
      <c r="N802" s="63"/>
      <c r="O802" s="63"/>
      <c r="P802" s="50">
        <f t="shared" si="689"/>
        <v>5</v>
      </c>
      <c r="Q802" s="15" t="str">
        <f t="shared" si="690"/>
        <v/>
      </c>
      <c r="R802" s="15" t="str">
        <f ca="1">IF(Q802="","",OFFSET('Все источники_ППГ'!B961,S802,0))</f>
        <v/>
      </c>
      <c r="S802">
        <f t="shared" si="691"/>
        <v>16</v>
      </c>
      <c r="T802" t="str">
        <f t="shared" ca="1" si="692"/>
        <v/>
      </c>
      <c r="U802" s="15" t="str">
        <f>IF(Y802="","",VLOOKUP(Y802,Роспись!$E$8:$G$2000,3,FALSE))</f>
        <v/>
      </c>
      <c r="W802" t="str">
        <f t="shared" si="693"/>
        <v/>
      </c>
      <c r="X802" t="str">
        <f t="shared" si="694"/>
        <v>внебюджетные источники</v>
      </c>
      <c r="Y802" t="str">
        <f t="shared" si="695"/>
        <v/>
      </c>
      <c r="Z802" t="str">
        <f t="shared" si="696"/>
        <v/>
      </c>
      <c r="AA802">
        <f t="shared" si="697"/>
        <v>0</v>
      </c>
      <c r="AB802">
        <f t="shared" si="698"/>
        <v>0</v>
      </c>
      <c r="AC802">
        <f t="shared" ref="AC802:AD802" si="701">AB802</f>
        <v>0</v>
      </c>
      <c r="AD802">
        <f t="shared" si="701"/>
        <v>0</v>
      </c>
      <c r="AF802">
        <f t="shared" si="700"/>
        <v>0</v>
      </c>
    </row>
    <row r="803" spans="1:32" ht="60" x14ac:dyDescent="0.25">
      <c r="A803" s="165" t="s">
        <v>290</v>
      </c>
      <c r="B803" s="165" t="s">
        <v>759</v>
      </c>
      <c r="C803" s="61"/>
      <c r="D803" s="62"/>
      <c r="E803" s="166" t="s">
        <v>924</v>
      </c>
      <c r="F803" s="60" t="s">
        <v>17</v>
      </c>
      <c r="G803" s="60" t="s">
        <v>17</v>
      </c>
      <c r="H803" s="60" t="s">
        <v>17</v>
      </c>
      <c r="I803" s="60" t="s">
        <v>17</v>
      </c>
      <c r="J803" s="62"/>
      <c r="K803" s="59" t="s">
        <v>1</v>
      </c>
      <c r="L803" s="62"/>
      <c r="M803" s="60">
        <v>54597.3</v>
      </c>
      <c r="N803" s="60">
        <v>21769.3</v>
      </c>
      <c r="O803" s="63">
        <v>60624.3</v>
      </c>
      <c r="P803" s="50">
        <f t="shared" si="689"/>
        <v>1</v>
      </c>
      <c r="Q803" s="15" t="str">
        <f t="shared" si="690"/>
        <v>Мероприятия по газификации, финансируемые за счет средств, полученных от применения специальных надбавок к тарифам на транспортировку газа газораспределительными организациями</v>
      </c>
      <c r="R803" s="15" t="str">
        <f ca="1">IF(Q803="","",OFFSET('Все источники_ППГ'!B962,S803,0))</f>
        <v>Мероприятия по газификации, финансируемые за счет средств, полученных от применения специальных надбавок к тарифам на транспортировку газа газораспределительными организациями</v>
      </c>
      <c r="S803">
        <v>19</v>
      </c>
      <c r="T803" t="str">
        <f t="shared" ca="1" si="692"/>
        <v/>
      </c>
      <c r="U803" s="15" t="str">
        <f>IF(Y803="","",VLOOKUP(Y803,Роспись!$E$8:$G$2000,3,FALSE))</f>
        <v/>
      </c>
      <c r="W803">
        <f t="shared" si="693"/>
        <v>0</v>
      </c>
      <c r="X803" t="str">
        <f t="shared" si="694"/>
        <v>всего</v>
      </c>
      <c r="Y803" t="str">
        <f t="shared" si="695"/>
        <v/>
      </c>
      <c r="Z803" t="str">
        <f t="shared" si="696"/>
        <v/>
      </c>
      <c r="AA803">
        <f t="shared" si="697"/>
        <v>54597.3</v>
      </c>
      <c r="AB803">
        <f t="shared" si="698"/>
        <v>21769.3</v>
      </c>
      <c r="AC803">
        <f t="shared" ref="AC803:AD803" si="702">AB803</f>
        <v>21769.3</v>
      </c>
      <c r="AD803">
        <f t="shared" si="702"/>
        <v>21769.3</v>
      </c>
      <c r="AF803">
        <f t="shared" si="700"/>
        <v>60624.3</v>
      </c>
    </row>
    <row r="804" spans="1:32" ht="60" x14ac:dyDescent="0.25">
      <c r="A804" s="165"/>
      <c r="B804" s="165"/>
      <c r="C804" s="61"/>
      <c r="D804" s="62"/>
      <c r="E804" s="166"/>
      <c r="F804" s="64">
        <v>832</v>
      </c>
      <c r="G804" s="64">
        <v>1004</v>
      </c>
      <c r="H804" s="65" t="s">
        <v>43</v>
      </c>
      <c r="I804" s="64">
        <v>530</v>
      </c>
      <c r="J804" s="62"/>
      <c r="K804" s="59" t="s">
        <v>2</v>
      </c>
      <c r="L804" s="62"/>
      <c r="M804" s="63" t="s">
        <v>826</v>
      </c>
      <c r="N804" s="63" t="s">
        <v>826</v>
      </c>
      <c r="O804" s="63" t="s">
        <v>826</v>
      </c>
      <c r="P804" s="50">
        <f t="shared" si="689"/>
        <v>2</v>
      </c>
      <c r="Q804" s="15" t="str">
        <f t="shared" si="690"/>
        <v/>
      </c>
      <c r="R804" s="15" t="str">
        <f ca="1">IF(Q804="","",OFFSET('Все источники_ППГ'!B963,S804,0))</f>
        <v/>
      </c>
      <c r="S804">
        <f t="shared" si="691"/>
        <v>19</v>
      </c>
      <c r="T804" t="str">
        <f t="shared" ca="1" si="692"/>
        <v/>
      </c>
      <c r="U804" s="15" t="str">
        <f>IF(Y804="","",VLOOKUP(Y804,Роспись!$E$8:$G$2000,3,FALSE))</f>
        <v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v>
      </c>
      <c r="W804">
        <f t="shared" si="693"/>
        <v>2</v>
      </c>
      <c r="X804" t="str">
        <f t="shared" si="694"/>
        <v>федеральный бюджет</v>
      </c>
      <c r="Y804" t="str">
        <f t="shared" si="695"/>
        <v>2201R0820</v>
      </c>
      <c r="Z804" t="str">
        <f t="shared" si="696"/>
        <v>А2201R0820</v>
      </c>
      <c r="AA804" t="str">
        <f t="shared" si="697"/>
        <v/>
      </c>
      <c r="AB804" t="str">
        <f t="shared" si="698"/>
        <v/>
      </c>
      <c r="AC804" t="str">
        <f t="shared" ref="AC804:AD804" si="703">AB804</f>
        <v/>
      </c>
      <c r="AD804" t="str">
        <f t="shared" si="703"/>
        <v/>
      </c>
      <c r="AF804" t="str">
        <f t="shared" si="700"/>
        <v/>
      </c>
    </row>
    <row r="805" spans="1:32" ht="90" x14ac:dyDescent="0.25">
      <c r="A805" s="165"/>
      <c r="B805" s="165"/>
      <c r="C805" s="61"/>
      <c r="D805" s="62"/>
      <c r="E805" s="166"/>
      <c r="F805" s="66">
        <v>832</v>
      </c>
      <c r="G805" s="67" t="s">
        <v>45</v>
      </c>
      <c r="H805" s="68" t="s">
        <v>44</v>
      </c>
      <c r="I805" s="66">
        <v>530</v>
      </c>
      <c r="J805" s="62"/>
      <c r="K805" s="59" t="s">
        <v>307</v>
      </c>
      <c r="L805" s="62"/>
      <c r="M805" s="60" t="s">
        <v>826</v>
      </c>
      <c r="N805" s="60" t="s">
        <v>826</v>
      </c>
      <c r="O805" s="63" t="s">
        <v>826</v>
      </c>
      <c r="P805" s="50">
        <f t="shared" si="689"/>
        <v>3</v>
      </c>
      <c r="Q805" s="15" t="str">
        <f t="shared" si="690"/>
        <v/>
      </c>
      <c r="R805" s="15" t="str">
        <f ca="1">IF(Q805="","",OFFSET('Все источники_ППГ'!B964,S805,0))</f>
        <v/>
      </c>
      <c r="S805">
        <f t="shared" si="691"/>
        <v>19</v>
      </c>
      <c r="T805" t="str">
        <f t="shared" ca="1" si="692"/>
        <v/>
      </c>
      <c r="U805" s="15" t="e">
        <f>IF(Y805="","",VLOOKUP(Y805,Роспись!$E$8:$G$2000,3,FALSE))</f>
        <v>#N/A</v>
      </c>
      <c r="W805">
        <f t="shared" si="693"/>
        <v>1</v>
      </c>
      <c r="X805" t="str">
        <f t="shared" si="694"/>
        <v>республиканский бюджет Чувашской Республики</v>
      </c>
      <c r="Y805" t="str">
        <f t="shared" si="695"/>
        <v>22011А820  А2201R0820   А220112780</v>
      </c>
      <c r="Z805" t="str">
        <f t="shared" si="696"/>
        <v>А22011А820  А2201R0820   А220112780</v>
      </c>
      <c r="AA805" t="str">
        <f t="shared" si="697"/>
        <v/>
      </c>
      <c r="AB805" t="str">
        <f t="shared" si="698"/>
        <v/>
      </c>
      <c r="AC805" t="str">
        <f t="shared" ref="AC805:AD805" si="704">AB805</f>
        <v/>
      </c>
      <c r="AD805" t="str">
        <f t="shared" si="704"/>
        <v/>
      </c>
      <c r="AF805" t="str">
        <f t="shared" si="700"/>
        <v/>
      </c>
    </row>
    <row r="806" spans="1:32" x14ac:dyDescent="0.25">
      <c r="A806" s="165"/>
      <c r="B806" s="165"/>
      <c r="C806" s="61"/>
      <c r="D806" s="62"/>
      <c r="E806" s="166"/>
      <c r="F806" s="60" t="s">
        <v>17</v>
      </c>
      <c r="G806" s="60" t="s">
        <v>17</v>
      </c>
      <c r="H806" s="60" t="s">
        <v>17</v>
      </c>
      <c r="I806" s="60" t="s">
        <v>17</v>
      </c>
      <c r="J806" s="62"/>
      <c r="K806" s="59" t="s">
        <v>3</v>
      </c>
      <c r="L806" s="62"/>
      <c r="M806" s="60" t="s">
        <v>826</v>
      </c>
      <c r="N806" s="60" t="s">
        <v>826</v>
      </c>
      <c r="O806" s="63" t="s">
        <v>826</v>
      </c>
      <c r="P806" s="50">
        <f t="shared" si="689"/>
        <v>4</v>
      </c>
      <c r="Q806" s="15" t="str">
        <f t="shared" si="690"/>
        <v/>
      </c>
      <c r="R806" s="15" t="str">
        <f ca="1">IF(Q806="","",OFFSET('Все источники_ППГ'!B965,S806,0))</f>
        <v/>
      </c>
      <c r="S806">
        <f t="shared" si="691"/>
        <v>19</v>
      </c>
      <c r="T806" t="str">
        <f t="shared" ca="1" si="692"/>
        <v/>
      </c>
      <c r="U806" s="15" t="str">
        <f>IF(Y806="","",VLOOKUP(Y806,Роспись!$E$8:$G$2000,3,FALSE))</f>
        <v/>
      </c>
      <c r="W806" t="str">
        <f t="shared" si="693"/>
        <v/>
      </c>
      <c r="X806" t="str">
        <f t="shared" si="694"/>
        <v>местные бюджеты</v>
      </c>
      <c r="Y806" t="str">
        <f t="shared" si="695"/>
        <v/>
      </c>
      <c r="Z806" t="str">
        <f t="shared" si="696"/>
        <v/>
      </c>
      <c r="AA806" t="str">
        <f t="shared" si="697"/>
        <v/>
      </c>
      <c r="AB806" t="str">
        <f t="shared" si="698"/>
        <v/>
      </c>
      <c r="AC806" t="str">
        <f t="shared" ref="AC806:AD806" si="705">AB806</f>
        <v/>
      </c>
      <c r="AD806" t="str">
        <f t="shared" si="705"/>
        <v/>
      </c>
      <c r="AF806" t="str">
        <f t="shared" si="700"/>
        <v/>
      </c>
    </row>
    <row r="807" spans="1:32" x14ac:dyDescent="0.25">
      <c r="A807" s="165"/>
      <c r="B807" s="165"/>
      <c r="C807" s="61"/>
      <c r="D807" s="62"/>
      <c r="E807" s="166"/>
      <c r="F807" s="60" t="s">
        <v>17</v>
      </c>
      <c r="G807" s="60" t="s">
        <v>17</v>
      </c>
      <c r="H807" s="60" t="s">
        <v>17</v>
      </c>
      <c r="I807" s="60" t="s">
        <v>17</v>
      </c>
      <c r="J807" s="62"/>
      <c r="K807" s="59" t="s">
        <v>6</v>
      </c>
      <c r="L807" s="62"/>
      <c r="M807" s="63">
        <v>54597.3</v>
      </c>
      <c r="N807" s="63">
        <v>21769.3</v>
      </c>
      <c r="O807" s="63">
        <v>60624.3</v>
      </c>
      <c r="P807" s="50">
        <f t="shared" si="689"/>
        <v>5</v>
      </c>
      <c r="Q807" s="15" t="str">
        <f t="shared" si="690"/>
        <v/>
      </c>
      <c r="R807" s="15" t="str">
        <f ca="1">IF(Q807="","",OFFSET('Все источники_ППГ'!B966,S807,0))</f>
        <v/>
      </c>
      <c r="S807">
        <f t="shared" si="691"/>
        <v>19</v>
      </c>
      <c r="T807" t="str">
        <f t="shared" ca="1" si="692"/>
        <v/>
      </c>
      <c r="U807" s="15" t="str">
        <f>IF(Y807="","",VLOOKUP(Y807,Роспись!$E$8:$G$2000,3,FALSE))</f>
        <v/>
      </c>
      <c r="W807" t="str">
        <f t="shared" si="693"/>
        <v/>
      </c>
      <c r="X807" t="str">
        <f t="shared" si="694"/>
        <v>внебюджетные источники</v>
      </c>
      <c r="Y807" t="str">
        <f t="shared" si="695"/>
        <v/>
      </c>
      <c r="Z807" t="str">
        <f t="shared" si="696"/>
        <v/>
      </c>
      <c r="AA807">
        <f t="shared" si="697"/>
        <v>54597.3</v>
      </c>
      <c r="AB807">
        <f t="shared" si="698"/>
        <v>21769.3</v>
      </c>
      <c r="AF807">
        <f t="shared" si="700"/>
        <v>60624.3</v>
      </c>
    </row>
    <row r="808" spans="1:32" ht="30" x14ac:dyDescent="0.25">
      <c r="A808" s="165" t="s">
        <v>925</v>
      </c>
      <c r="B808" s="165" t="s">
        <v>823</v>
      </c>
      <c r="C808" s="61"/>
      <c r="D808" s="62"/>
      <c r="E808" s="166" t="s">
        <v>924</v>
      </c>
      <c r="F808" s="60" t="s">
        <v>17</v>
      </c>
      <c r="G808" s="60" t="s">
        <v>17</v>
      </c>
      <c r="H808" s="60" t="s">
        <v>17</v>
      </c>
      <c r="I808" s="60" t="s">
        <v>17</v>
      </c>
      <c r="J808" s="62"/>
      <c r="K808" s="59" t="s">
        <v>1</v>
      </c>
      <c r="L808" s="62"/>
      <c r="M808" s="60">
        <v>50300</v>
      </c>
      <c r="N808" s="60">
        <v>405028.3</v>
      </c>
      <c r="O808" s="63">
        <v>140945.5</v>
      </c>
      <c r="P808" s="50">
        <f t="shared" si="689"/>
        <v>1</v>
      </c>
      <c r="Q808" s="15" t="str">
        <f t="shared" si="690"/>
        <v>Реализация программы догазификации населенных пунктов Чувашской Республики</v>
      </c>
      <c r="R808" s="15" t="str">
        <f ca="1">IF(Q808="","",OFFSET('Все источники_ППГ'!B967,S808,0))</f>
        <v>Реализация программы догазификации населенных пунктов Чувашской Республики</v>
      </c>
      <c r="S808">
        <v>21</v>
      </c>
      <c r="T808" t="str">
        <f t="shared" ca="1" si="692"/>
        <v/>
      </c>
      <c r="U808" s="15" t="str">
        <f>IF(Y808="","",VLOOKUP(Y808,Роспись!$E$8:$G$2000,3,FALSE))</f>
        <v/>
      </c>
      <c r="W808">
        <f t="shared" si="693"/>
        <v>0</v>
      </c>
      <c r="X808" t="str">
        <f t="shared" si="694"/>
        <v>всего</v>
      </c>
      <c r="Y808" t="str">
        <f t="shared" si="695"/>
        <v/>
      </c>
      <c r="Z808" t="str">
        <f t="shared" si="696"/>
        <v/>
      </c>
      <c r="AA808">
        <f t="shared" si="697"/>
        <v>50300</v>
      </c>
      <c r="AB808">
        <f t="shared" si="698"/>
        <v>405028.3</v>
      </c>
      <c r="AC808">
        <f t="shared" ref="AC808:AD808" si="706">AB808</f>
        <v>405028.3</v>
      </c>
      <c r="AD808">
        <f t="shared" si="706"/>
        <v>405028.3</v>
      </c>
      <c r="AF808">
        <f t="shared" si="700"/>
        <v>140945.5</v>
      </c>
    </row>
    <row r="809" spans="1:32" ht="60" x14ac:dyDescent="0.25">
      <c r="A809" s="165"/>
      <c r="B809" s="165"/>
      <c r="C809" s="61"/>
      <c r="D809" s="62"/>
      <c r="E809" s="166"/>
      <c r="F809" s="64">
        <v>832</v>
      </c>
      <c r="G809" s="64">
        <v>1004</v>
      </c>
      <c r="H809" s="65" t="s">
        <v>43</v>
      </c>
      <c r="I809" s="64">
        <v>530</v>
      </c>
      <c r="J809" s="62"/>
      <c r="K809" s="59" t="s">
        <v>2</v>
      </c>
      <c r="L809" s="62"/>
      <c r="M809" s="63" t="s">
        <v>826</v>
      </c>
      <c r="N809" s="63" t="s">
        <v>826</v>
      </c>
      <c r="O809" s="63" t="s">
        <v>826</v>
      </c>
      <c r="P809" s="50">
        <f t="shared" si="689"/>
        <v>2</v>
      </c>
      <c r="Q809" s="15" t="str">
        <f t="shared" si="690"/>
        <v/>
      </c>
      <c r="R809" s="15" t="str">
        <f ca="1">IF(Q809="","",OFFSET('Все источники_ППГ'!B968,S809,0))</f>
        <v/>
      </c>
      <c r="S809">
        <f t="shared" si="691"/>
        <v>21</v>
      </c>
      <c r="T809" t="str">
        <f t="shared" ca="1" si="692"/>
        <v/>
      </c>
      <c r="U809" s="15" t="str">
        <f>IF(Y809="","",VLOOKUP(Y809,Роспись!$E$8:$G$2000,3,FALSE))</f>
        <v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v>
      </c>
      <c r="W809">
        <f t="shared" si="693"/>
        <v>2</v>
      </c>
      <c r="X809" t="str">
        <f t="shared" si="694"/>
        <v>федеральный бюджет</v>
      </c>
      <c r="Y809" t="str">
        <f t="shared" si="695"/>
        <v>2201R0820</v>
      </c>
      <c r="Z809" t="str">
        <f t="shared" si="696"/>
        <v>А2201R0820</v>
      </c>
      <c r="AA809" t="str">
        <f t="shared" si="697"/>
        <v/>
      </c>
      <c r="AB809" t="str">
        <f t="shared" si="698"/>
        <v/>
      </c>
      <c r="AC809" t="str">
        <f t="shared" ref="AC809:AD809" si="707">AB809</f>
        <v/>
      </c>
      <c r="AD809" t="str">
        <f t="shared" si="707"/>
        <v/>
      </c>
      <c r="AF809" t="str">
        <f t="shared" si="700"/>
        <v/>
      </c>
    </row>
    <row r="810" spans="1:32" ht="90" x14ac:dyDescent="0.25">
      <c r="A810" s="165"/>
      <c r="B810" s="165"/>
      <c r="C810" s="61"/>
      <c r="D810" s="62"/>
      <c r="E810" s="166"/>
      <c r="F810" s="66">
        <v>832</v>
      </c>
      <c r="G810" s="67" t="s">
        <v>45</v>
      </c>
      <c r="H810" s="68" t="s">
        <v>44</v>
      </c>
      <c r="I810" s="66">
        <v>530</v>
      </c>
      <c r="J810" s="62"/>
      <c r="K810" s="59" t="s">
        <v>307</v>
      </c>
      <c r="L810" s="62"/>
      <c r="M810" s="60" t="s">
        <v>826</v>
      </c>
      <c r="N810" s="60" t="s">
        <v>826</v>
      </c>
      <c r="O810" s="63" t="s">
        <v>826</v>
      </c>
      <c r="P810" s="50">
        <f t="shared" si="689"/>
        <v>3</v>
      </c>
      <c r="Q810" s="15" t="str">
        <f t="shared" si="690"/>
        <v/>
      </c>
      <c r="R810" s="15" t="str">
        <f ca="1">IF(Q810="","",OFFSET('Все источники_ППГ'!B969,S810,0))</f>
        <v/>
      </c>
      <c r="S810">
        <f t="shared" si="691"/>
        <v>21</v>
      </c>
      <c r="T810" t="str">
        <f t="shared" ca="1" si="692"/>
        <v/>
      </c>
      <c r="U810" s="15" t="e">
        <f>IF(Y810="","",VLOOKUP(Y810,Роспись!$E$8:$G$2000,3,FALSE))</f>
        <v>#N/A</v>
      </c>
      <c r="W810">
        <f t="shared" si="693"/>
        <v>1</v>
      </c>
      <c r="X810" t="str">
        <f t="shared" si="694"/>
        <v>республиканский бюджет Чувашской Республики</v>
      </c>
      <c r="Y810" t="str">
        <f t="shared" si="695"/>
        <v>22011А820  А2201R0820   А220112780</v>
      </c>
      <c r="Z810" t="str">
        <f t="shared" si="696"/>
        <v>А22011А820  А2201R0820   А220112780</v>
      </c>
      <c r="AA810" t="str">
        <f t="shared" si="697"/>
        <v/>
      </c>
      <c r="AB810" t="str">
        <f t="shared" si="698"/>
        <v/>
      </c>
      <c r="AC810" t="str">
        <f t="shared" ref="AC810:AD810" si="708">AB810</f>
        <v/>
      </c>
      <c r="AD810" t="str">
        <f t="shared" si="708"/>
        <v/>
      </c>
      <c r="AF810" t="str">
        <f t="shared" si="700"/>
        <v/>
      </c>
    </row>
    <row r="811" spans="1:32" x14ac:dyDescent="0.25">
      <c r="A811" s="165"/>
      <c r="B811" s="165"/>
      <c r="C811" s="61"/>
      <c r="D811" s="62"/>
      <c r="E811" s="166"/>
      <c r="F811" s="60" t="s">
        <v>17</v>
      </c>
      <c r="G811" s="60" t="s">
        <v>17</v>
      </c>
      <c r="H811" s="60" t="s">
        <v>17</v>
      </c>
      <c r="I811" s="60" t="s">
        <v>17</v>
      </c>
      <c r="J811" s="62"/>
      <c r="K811" s="59" t="s">
        <v>3</v>
      </c>
      <c r="L811" s="62"/>
      <c r="M811" s="60" t="s">
        <v>826</v>
      </c>
      <c r="N811" s="60" t="s">
        <v>826</v>
      </c>
      <c r="O811" s="63" t="s">
        <v>826</v>
      </c>
      <c r="P811" s="50">
        <f t="shared" si="689"/>
        <v>4</v>
      </c>
      <c r="Q811" s="15" t="str">
        <f t="shared" si="690"/>
        <v/>
      </c>
      <c r="R811" s="15" t="str">
        <f ca="1">IF(Q811="","",OFFSET('Все источники_ППГ'!B970,S811,0))</f>
        <v/>
      </c>
      <c r="S811">
        <f t="shared" si="691"/>
        <v>21</v>
      </c>
      <c r="T811" t="str">
        <f t="shared" ca="1" si="692"/>
        <v/>
      </c>
      <c r="U811" s="15" t="str">
        <f>IF(Y811="","",VLOOKUP(Y811,Роспись!$E$8:$G$2000,3,FALSE))</f>
        <v/>
      </c>
      <c r="W811" t="str">
        <f t="shared" si="693"/>
        <v/>
      </c>
      <c r="X811" t="str">
        <f t="shared" si="694"/>
        <v>местные бюджеты</v>
      </c>
      <c r="Y811" t="str">
        <f t="shared" si="695"/>
        <v/>
      </c>
      <c r="Z811" t="str">
        <f t="shared" si="696"/>
        <v/>
      </c>
      <c r="AA811" t="str">
        <f t="shared" si="697"/>
        <v/>
      </c>
      <c r="AB811" t="str">
        <f t="shared" si="698"/>
        <v/>
      </c>
      <c r="AC811" t="str">
        <f t="shared" ref="AC811:AD811" si="709">AB811</f>
        <v/>
      </c>
      <c r="AD811" t="str">
        <f t="shared" si="709"/>
        <v/>
      </c>
      <c r="AF811" t="str">
        <f t="shared" si="700"/>
        <v/>
      </c>
    </row>
    <row r="812" spans="1:32" x14ac:dyDescent="0.25">
      <c r="A812" s="165"/>
      <c r="B812" s="165"/>
      <c r="C812" s="61"/>
      <c r="D812" s="62"/>
      <c r="E812" s="166"/>
      <c r="F812" s="60" t="s">
        <v>17</v>
      </c>
      <c r="G812" s="60" t="s">
        <v>17</v>
      </c>
      <c r="H812" s="60" t="s">
        <v>17</v>
      </c>
      <c r="I812" s="60" t="s">
        <v>17</v>
      </c>
      <c r="J812" s="62"/>
      <c r="K812" s="59" t="s">
        <v>6</v>
      </c>
      <c r="L812" s="62"/>
      <c r="M812" s="63">
        <v>50300</v>
      </c>
      <c r="N812" s="63">
        <v>405028.3</v>
      </c>
      <c r="O812" s="63">
        <v>140945.5</v>
      </c>
      <c r="P812" s="50">
        <f t="shared" si="689"/>
        <v>5</v>
      </c>
      <c r="Q812" s="15" t="str">
        <f t="shared" si="690"/>
        <v/>
      </c>
      <c r="R812" s="15" t="str">
        <f ca="1">IF(Q812="","",OFFSET('Все источники_ППГ'!B971,S812,0))</f>
        <v/>
      </c>
      <c r="S812">
        <f t="shared" si="691"/>
        <v>21</v>
      </c>
      <c r="T812" t="str">
        <f t="shared" ca="1" si="692"/>
        <v/>
      </c>
      <c r="U812" s="15" t="str">
        <f>IF(Y812="","",VLOOKUP(Y812,Роспись!$E$8:$G$2000,3,FALSE))</f>
        <v/>
      </c>
      <c r="W812" t="str">
        <f t="shared" si="693"/>
        <v/>
      </c>
      <c r="X812" t="str">
        <f t="shared" si="694"/>
        <v>внебюджетные источники</v>
      </c>
      <c r="Y812" t="str">
        <f t="shared" si="695"/>
        <v/>
      </c>
      <c r="Z812" t="str">
        <f t="shared" si="696"/>
        <v/>
      </c>
      <c r="AA812">
        <f t="shared" si="697"/>
        <v>50300</v>
      </c>
      <c r="AB812">
        <f t="shared" si="698"/>
        <v>405028.3</v>
      </c>
      <c r="AF812">
        <f t="shared" si="700"/>
        <v>140945.5</v>
      </c>
    </row>
    <row r="813" spans="1:32" ht="60" x14ac:dyDescent="0.25">
      <c r="A813" s="165" t="s">
        <v>927</v>
      </c>
      <c r="B813" s="165" t="s">
        <v>816</v>
      </c>
      <c r="C813" s="61"/>
      <c r="D813" s="62"/>
      <c r="E813" s="166" t="s">
        <v>924</v>
      </c>
      <c r="F813" s="60" t="s">
        <v>17</v>
      </c>
      <c r="G813" s="60" t="s">
        <v>17</v>
      </c>
      <c r="H813" s="60" t="s">
        <v>17</v>
      </c>
      <c r="I813" s="60" t="s">
        <v>17</v>
      </c>
      <c r="J813" s="62"/>
      <c r="K813" s="59" t="s">
        <v>1</v>
      </c>
      <c r="L813" s="62"/>
      <c r="M813" s="60">
        <v>50300</v>
      </c>
      <c r="N813" s="60">
        <v>306316.5</v>
      </c>
      <c r="O813" s="60">
        <v>114160.6</v>
      </c>
      <c r="P813" s="50">
        <f t="shared" si="689"/>
        <v>1</v>
      </c>
      <c r="Q813" s="15" t="str">
        <f t="shared" si="690"/>
        <v>Строительство газораспределительных сетей, финансируемых за счет средств, полученных от применения специальных надбавок к тарифам на транспортировку газа газораспределительными организациями</v>
      </c>
      <c r="R813" s="15" t="str">
        <f ca="1">IF(Q813="","",OFFSET('Все источники_ППГ'!B972,S813,0))</f>
        <v>Строительство газораспределительных сетей, финансируемых за счет средств, полученных от применения специальных надбавок к тарифам на транспортировку газа газораспределительными организациями</v>
      </c>
      <c r="S813">
        <v>23</v>
      </c>
      <c r="T813" t="str">
        <f t="shared" ca="1" si="692"/>
        <v/>
      </c>
      <c r="U813" s="15" t="str">
        <f>IF(Y813="","",VLOOKUP(Y813,Роспись!$E$8:$G$2000,3,FALSE))</f>
        <v/>
      </c>
      <c r="W813">
        <f t="shared" si="693"/>
        <v>0</v>
      </c>
      <c r="X813" t="str">
        <f t="shared" si="694"/>
        <v>всего</v>
      </c>
      <c r="Y813" t="str">
        <f t="shared" si="695"/>
        <v/>
      </c>
      <c r="Z813" t="str">
        <f t="shared" si="696"/>
        <v/>
      </c>
      <c r="AA813">
        <f t="shared" si="697"/>
        <v>50300</v>
      </c>
      <c r="AB813">
        <f t="shared" si="698"/>
        <v>306316.5</v>
      </c>
      <c r="AC813">
        <f t="shared" ref="AC813:AD813" si="710">AB813</f>
        <v>306316.5</v>
      </c>
      <c r="AD813">
        <f t="shared" si="710"/>
        <v>306316.5</v>
      </c>
      <c r="AF813">
        <f t="shared" si="700"/>
        <v>114160.6</v>
      </c>
    </row>
    <row r="814" spans="1:32" ht="60" x14ac:dyDescent="0.25">
      <c r="A814" s="165"/>
      <c r="B814" s="165"/>
      <c r="C814" s="61"/>
      <c r="D814" s="62"/>
      <c r="E814" s="166"/>
      <c r="F814" s="23">
        <v>832</v>
      </c>
      <c r="G814" s="23">
        <v>1004</v>
      </c>
      <c r="H814" s="34" t="s">
        <v>43</v>
      </c>
      <c r="I814" s="23">
        <v>530</v>
      </c>
      <c r="J814" s="62"/>
      <c r="K814" s="59" t="s">
        <v>2</v>
      </c>
      <c r="L814" s="62"/>
      <c r="M814" s="63" t="s">
        <v>826</v>
      </c>
      <c r="N814" s="63" t="s">
        <v>826</v>
      </c>
      <c r="O814" s="63" t="s">
        <v>826</v>
      </c>
      <c r="P814" s="50">
        <f t="shared" si="689"/>
        <v>2</v>
      </c>
      <c r="Q814" s="15" t="str">
        <f t="shared" si="690"/>
        <v/>
      </c>
      <c r="R814" s="15" t="str">
        <f ca="1">IF(Q814="","",OFFSET('Все источники_ППГ'!B973,S814,0))</f>
        <v/>
      </c>
      <c r="S814">
        <f t="shared" si="691"/>
        <v>23</v>
      </c>
      <c r="T814" t="str">
        <f t="shared" ca="1" si="692"/>
        <v/>
      </c>
      <c r="U814" s="15" t="str">
        <f>IF(Y814="","",VLOOKUP(Y814,Роспись!$E$8:$G$2000,3,FALSE))</f>
        <v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v>
      </c>
      <c r="W814">
        <f t="shared" si="693"/>
        <v>2</v>
      </c>
      <c r="X814" t="str">
        <f t="shared" si="694"/>
        <v>федеральный бюджет</v>
      </c>
      <c r="Y814" t="str">
        <f t="shared" si="695"/>
        <v>2201R0820</v>
      </c>
      <c r="Z814" t="str">
        <f t="shared" si="696"/>
        <v>А2201R0820</v>
      </c>
      <c r="AA814" t="str">
        <f t="shared" si="697"/>
        <v/>
      </c>
      <c r="AB814" t="str">
        <f t="shared" si="698"/>
        <v/>
      </c>
      <c r="AC814" t="str">
        <f t="shared" ref="AC814:AD814" si="711">AB814</f>
        <v/>
      </c>
      <c r="AD814" t="str">
        <f t="shared" si="711"/>
        <v/>
      </c>
      <c r="AF814" t="str">
        <f t="shared" si="700"/>
        <v/>
      </c>
    </row>
    <row r="815" spans="1:32" ht="90" x14ac:dyDescent="0.25">
      <c r="A815" s="165"/>
      <c r="B815" s="165"/>
      <c r="C815" s="61"/>
      <c r="D815" s="62"/>
      <c r="E815" s="166"/>
      <c r="F815" s="22">
        <v>832</v>
      </c>
      <c r="G815" s="19" t="s">
        <v>45</v>
      </c>
      <c r="H815" s="34" t="s">
        <v>44</v>
      </c>
      <c r="I815" s="22">
        <v>530</v>
      </c>
      <c r="J815" s="62"/>
      <c r="K815" s="59" t="s">
        <v>307</v>
      </c>
      <c r="L815" s="62"/>
      <c r="M815" s="60" t="s">
        <v>826</v>
      </c>
      <c r="N815" s="60" t="s">
        <v>826</v>
      </c>
      <c r="O815" s="63" t="s">
        <v>826</v>
      </c>
      <c r="P815" s="50">
        <f t="shared" si="689"/>
        <v>3</v>
      </c>
      <c r="Q815" s="15" t="str">
        <f t="shared" si="690"/>
        <v/>
      </c>
      <c r="R815" s="15" t="str">
        <f ca="1">IF(Q815="","",OFFSET('Все источники_ППГ'!B974,S815,0))</f>
        <v/>
      </c>
      <c r="S815">
        <f t="shared" si="691"/>
        <v>23</v>
      </c>
      <c r="T815" t="str">
        <f t="shared" ca="1" si="692"/>
        <v/>
      </c>
      <c r="U815" s="15" t="e">
        <f>IF(Y815="","",VLOOKUP(Y815,Роспись!$E$8:$G$2000,3,FALSE))</f>
        <v>#N/A</v>
      </c>
      <c r="W815">
        <f t="shared" si="693"/>
        <v>1</v>
      </c>
      <c r="X815" t="str">
        <f t="shared" si="694"/>
        <v>республиканский бюджет Чувашской Республики</v>
      </c>
      <c r="Y815" t="str">
        <f t="shared" si="695"/>
        <v>22011А820  А2201R0820   А220112780</v>
      </c>
      <c r="Z815" t="str">
        <f t="shared" si="696"/>
        <v>А22011А820  А2201R0820   А220112780</v>
      </c>
      <c r="AA815" t="str">
        <f t="shared" si="697"/>
        <v/>
      </c>
      <c r="AB815" t="str">
        <f t="shared" si="698"/>
        <v/>
      </c>
      <c r="AC815" t="str">
        <f t="shared" ref="AC815:AD815" si="712">AB815</f>
        <v/>
      </c>
      <c r="AD815" t="str">
        <f t="shared" si="712"/>
        <v/>
      </c>
      <c r="AF815" t="str">
        <f t="shared" si="700"/>
        <v/>
      </c>
    </row>
    <row r="816" spans="1:32" x14ac:dyDescent="0.25">
      <c r="A816" s="165"/>
      <c r="B816" s="165"/>
      <c r="C816" s="61"/>
      <c r="D816" s="62"/>
      <c r="E816" s="166"/>
      <c r="F816" s="60" t="s">
        <v>17</v>
      </c>
      <c r="G816" s="60" t="s">
        <v>17</v>
      </c>
      <c r="H816" s="60" t="s">
        <v>17</v>
      </c>
      <c r="I816" s="60" t="s">
        <v>17</v>
      </c>
      <c r="J816" s="62"/>
      <c r="K816" s="59" t="s">
        <v>3</v>
      </c>
      <c r="L816" s="62"/>
      <c r="M816" s="60" t="s">
        <v>826</v>
      </c>
      <c r="N816" s="60" t="s">
        <v>826</v>
      </c>
      <c r="O816" s="63" t="s">
        <v>826</v>
      </c>
      <c r="P816" s="50">
        <f t="shared" si="689"/>
        <v>4</v>
      </c>
      <c r="Q816" s="15" t="str">
        <f t="shared" si="690"/>
        <v/>
      </c>
      <c r="R816" s="15" t="str">
        <f ca="1">IF(Q816="","",OFFSET('Все источники_ППГ'!B975,S816,0))</f>
        <v/>
      </c>
      <c r="S816">
        <f t="shared" si="691"/>
        <v>23</v>
      </c>
      <c r="T816" t="str">
        <f t="shared" ca="1" si="692"/>
        <v/>
      </c>
      <c r="U816" s="15" t="str">
        <f>IF(Y816="","",VLOOKUP(Y816,Роспись!$E$8:$G$2000,3,FALSE))</f>
        <v/>
      </c>
      <c r="W816" t="str">
        <f t="shared" si="693"/>
        <v/>
      </c>
      <c r="X816" t="str">
        <f t="shared" si="694"/>
        <v>местные бюджеты</v>
      </c>
      <c r="Y816" t="str">
        <f t="shared" si="695"/>
        <v/>
      </c>
      <c r="Z816" t="str">
        <f t="shared" si="696"/>
        <v/>
      </c>
      <c r="AA816" t="str">
        <f t="shared" si="697"/>
        <v/>
      </c>
      <c r="AB816" t="str">
        <f t="shared" si="698"/>
        <v/>
      </c>
      <c r="AC816" t="str">
        <f t="shared" ref="AC816:AD816" si="713">AB816</f>
        <v/>
      </c>
      <c r="AD816" t="str">
        <f t="shared" si="713"/>
        <v/>
      </c>
      <c r="AF816" t="str">
        <f t="shared" si="700"/>
        <v/>
      </c>
    </row>
    <row r="817" spans="1:32" x14ac:dyDescent="0.25">
      <c r="A817" s="165"/>
      <c r="B817" s="165"/>
      <c r="C817" s="61"/>
      <c r="D817" s="62"/>
      <c r="E817" s="166"/>
      <c r="F817" s="60" t="s">
        <v>17</v>
      </c>
      <c r="G817" s="60" t="s">
        <v>17</v>
      </c>
      <c r="H817" s="60" t="s">
        <v>17</v>
      </c>
      <c r="I817" s="60" t="s">
        <v>17</v>
      </c>
      <c r="J817" s="62"/>
      <c r="K817" s="59" t="s">
        <v>6</v>
      </c>
      <c r="L817" s="62"/>
      <c r="M817" s="60">
        <v>50300</v>
      </c>
      <c r="N817" s="60">
        <v>306316.5</v>
      </c>
      <c r="O817" s="60">
        <v>114160.6</v>
      </c>
      <c r="P817" s="50">
        <f t="shared" si="689"/>
        <v>5</v>
      </c>
      <c r="Q817" s="15" t="str">
        <f t="shared" si="690"/>
        <v/>
      </c>
      <c r="R817" s="15" t="str">
        <f ca="1">IF(Q817="","",OFFSET('Все источники_ППГ'!B976,S817,0))</f>
        <v/>
      </c>
      <c r="S817">
        <f t="shared" si="691"/>
        <v>23</v>
      </c>
      <c r="T817" t="str">
        <f t="shared" ca="1" si="692"/>
        <v/>
      </c>
      <c r="U817" s="15" t="str">
        <f>IF(Y817="","",VLOOKUP(Y817,Роспись!$E$8:$G$2000,3,FALSE))</f>
        <v/>
      </c>
      <c r="W817" t="str">
        <f t="shared" si="693"/>
        <v/>
      </c>
      <c r="X817" t="str">
        <f t="shared" si="694"/>
        <v>внебюджетные источники</v>
      </c>
      <c r="Y817" t="str">
        <f t="shared" si="695"/>
        <v/>
      </c>
      <c r="Z817" t="str">
        <f t="shared" si="696"/>
        <v/>
      </c>
      <c r="AA817">
        <f t="shared" si="697"/>
        <v>50300</v>
      </c>
      <c r="AB817">
        <f t="shared" si="698"/>
        <v>306316.5</v>
      </c>
      <c r="AF817">
        <f t="shared" si="700"/>
        <v>114160.6</v>
      </c>
    </row>
    <row r="818" spans="1:32" ht="45" x14ac:dyDescent="0.25">
      <c r="A818" s="165" t="s">
        <v>928</v>
      </c>
      <c r="B818" s="165" t="s">
        <v>818</v>
      </c>
      <c r="C818" s="61"/>
      <c r="D818" s="62"/>
      <c r="E818" s="166" t="s">
        <v>924</v>
      </c>
      <c r="F818" s="60" t="s">
        <v>17</v>
      </c>
      <c r="G818" s="60" t="s">
        <v>17</v>
      </c>
      <c r="H818" s="60" t="s">
        <v>17</v>
      </c>
      <c r="I818" s="60" t="s">
        <v>17</v>
      </c>
      <c r="J818" s="62"/>
      <c r="K818" s="59" t="s">
        <v>1</v>
      </c>
      <c r="L818" s="62"/>
      <c r="M818" s="60"/>
      <c r="N818" s="60">
        <v>98711.8</v>
      </c>
      <c r="O818" s="60">
        <v>26784.9</v>
      </c>
      <c r="P818" s="50">
        <f t="shared" si="689"/>
        <v>1</v>
      </c>
      <c r="Q818" s="15" t="str">
        <f t="shared" si="690"/>
        <v>Строительство газораспределительных сетей, финансируемых за счет средств единого оператора газификации</v>
      </c>
      <c r="R818" s="15" t="str">
        <f ca="1">IF(Q818="","",OFFSET('Все источники_ППГ'!B977,S818,0))</f>
        <v>Строительство газораспределительных сетей, финансируемых за счет средств единого оператора газификации</v>
      </c>
      <c r="S818">
        <f t="shared" si="691"/>
        <v>24</v>
      </c>
      <c r="T818" t="str">
        <f t="shared" ca="1" si="692"/>
        <v/>
      </c>
      <c r="U818" s="15" t="str">
        <f>IF(Y818="","",VLOOKUP(Y818,Роспись!$E$8:$G$2000,3,FALSE))</f>
        <v/>
      </c>
      <c r="W818">
        <f t="shared" si="693"/>
        <v>0</v>
      </c>
      <c r="X818" t="str">
        <f t="shared" si="694"/>
        <v>всего</v>
      </c>
      <c r="Y818" t="str">
        <f t="shared" si="695"/>
        <v/>
      </c>
      <c r="Z818" t="str">
        <f t="shared" si="696"/>
        <v/>
      </c>
      <c r="AA818">
        <f t="shared" si="697"/>
        <v>0</v>
      </c>
      <c r="AB818">
        <f t="shared" si="698"/>
        <v>98711.8</v>
      </c>
      <c r="AC818">
        <f t="shared" ref="AC818:AD818" si="714">AB818</f>
        <v>98711.8</v>
      </c>
      <c r="AD818">
        <f t="shared" si="714"/>
        <v>98711.8</v>
      </c>
      <c r="AF818">
        <f t="shared" si="700"/>
        <v>26784.9</v>
      </c>
    </row>
    <row r="819" spans="1:32" ht="60" x14ac:dyDescent="0.25">
      <c r="A819" s="165"/>
      <c r="B819" s="165"/>
      <c r="C819" s="61"/>
      <c r="D819" s="62"/>
      <c r="E819" s="166"/>
      <c r="F819" s="23">
        <v>832</v>
      </c>
      <c r="G819" s="23">
        <v>1004</v>
      </c>
      <c r="H819" s="34" t="s">
        <v>43</v>
      </c>
      <c r="I819" s="23">
        <v>530</v>
      </c>
      <c r="J819" s="62"/>
      <c r="K819" s="59" t="s">
        <v>2</v>
      </c>
      <c r="L819" s="62"/>
      <c r="M819" s="60" t="s">
        <v>826</v>
      </c>
      <c r="N819" s="60" t="s">
        <v>826</v>
      </c>
      <c r="O819" s="60" t="s">
        <v>826</v>
      </c>
      <c r="P819" s="50">
        <f t="shared" si="689"/>
        <v>2</v>
      </c>
      <c r="Q819" s="15" t="str">
        <f t="shared" si="690"/>
        <v/>
      </c>
      <c r="R819" s="15" t="str">
        <f ca="1">IF(Q819="","",OFFSET('Все источники_ППГ'!B978,S819,0))</f>
        <v/>
      </c>
      <c r="S819">
        <f t="shared" si="691"/>
        <v>24</v>
      </c>
      <c r="T819" t="str">
        <f t="shared" ca="1" si="692"/>
        <v/>
      </c>
      <c r="U819" s="15" t="str">
        <f>IF(Y819="","",VLOOKUP(Y819,Роспись!$E$8:$G$2000,3,FALSE))</f>
        <v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v>
      </c>
      <c r="W819">
        <f t="shared" si="693"/>
        <v>2</v>
      </c>
      <c r="X819" t="str">
        <f t="shared" si="694"/>
        <v>федеральный бюджет</v>
      </c>
      <c r="Y819" t="str">
        <f t="shared" si="695"/>
        <v>2201R0820</v>
      </c>
      <c r="Z819" t="str">
        <f t="shared" si="696"/>
        <v>А2201R0820</v>
      </c>
      <c r="AA819" t="str">
        <f t="shared" si="697"/>
        <v/>
      </c>
      <c r="AB819" t="str">
        <f t="shared" si="698"/>
        <v/>
      </c>
      <c r="AC819" t="str">
        <f t="shared" ref="AC819:AD819" si="715">AB819</f>
        <v/>
      </c>
      <c r="AD819" t="str">
        <f t="shared" si="715"/>
        <v/>
      </c>
      <c r="AF819" t="str">
        <f t="shared" si="700"/>
        <v/>
      </c>
    </row>
    <row r="820" spans="1:32" ht="90" x14ac:dyDescent="0.25">
      <c r="A820" s="165"/>
      <c r="B820" s="165"/>
      <c r="C820" s="61"/>
      <c r="D820" s="62"/>
      <c r="E820" s="166"/>
      <c r="F820" s="22">
        <v>832</v>
      </c>
      <c r="G820" s="19" t="s">
        <v>45</v>
      </c>
      <c r="H820" s="34" t="s">
        <v>44</v>
      </c>
      <c r="I820" s="22">
        <v>530</v>
      </c>
      <c r="J820" s="62"/>
      <c r="K820" s="59" t="s">
        <v>307</v>
      </c>
      <c r="L820" s="62"/>
      <c r="M820" s="60" t="s">
        <v>826</v>
      </c>
      <c r="N820" s="60" t="s">
        <v>826</v>
      </c>
      <c r="O820" s="60" t="s">
        <v>826</v>
      </c>
      <c r="P820" s="50">
        <f t="shared" si="689"/>
        <v>3</v>
      </c>
      <c r="Q820" s="15" t="str">
        <f t="shared" si="690"/>
        <v/>
      </c>
      <c r="R820" s="15" t="str">
        <f ca="1">IF(Q820="","",OFFSET('Все источники_ППГ'!B979,S820,0))</f>
        <v/>
      </c>
      <c r="S820">
        <f t="shared" si="691"/>
        <v>24</v>
      </c>
      <c r="T820" t="str">
        <f t="shared" ca="1" si="692"/>
        <v/>
      </c>
      <c r="U820" s="15" t="e">
        <f>IF(Y820="","",VLOOKUP(Y820,Роспись!$E$8:$G$2000,3,FALSE))</f>
        <v>#N/A</v>
      </c>
      <c r="W820">
        <f t="shared" si="693"/>
        <v>1</v>
      </c>
      <c r="X820" t="str">
        <f t="shared" si="694"/>
        <v>республиканский бюджет Чувашской Республики</v>
      </c>
      <c r="Y820" t="str">
        <f t="shared" si="695"/>
        <v>22011А820  А2201R0820   А220112780</v>
      </c>
      <c r="Z820" t="str">
        <f t="shared" si="696"/>
        <v>А22011А820  А2201R0820   А220112780</v>
      </c>
      <c r="AA820" t="str">
        <f t="shared" si="697"/>
        <v/>
      </c>
      <c r="AB820" t="str">
        <f t="shared" si="698"/>
        <v/>
      </c>
      <c r="AC820" t="str">
        <f t="shared" ref="AC820:AD820" si="716">AB820</f>
        <v/>
      </c>
      <c r="AD820" t="str">
        <f t="shared" si="716"/>
        <v/>
      </c>
      <c r="AF820" t="str">
        <f t="shared" si="700"/>
        <v/>
      </c>
    </row>
    <row r="821" spans="1:32" x14ac:dyDescent="0.25">
      <c r="A821" s="165"/>
      <c r="B821" s="165"/>
      <c r="C821" s="61"/>
      <c r="D821" s="62"/>
      <c r="E821" s="166"/>
      <c r="F821" s="60" t="s">
        <v>17</v>
      </c>
      <c r="G821" s="60" t="s">
        <v>17</v>
      </c>
      <c r="H821" s="60" t="s">
        <v>17</v>
      </c>
      <c r="I821" s="60" t="s">
        <v>17</v>
      </c>
      <c r="J821" s="62"/>
      <c r="K821" s="59" t="s">
        <v>3</v>
      </c>
      <c r="L821" s="62"/>
      <c r="M821" s="60" t="s">
        <v>826</v>
      </c>
      <c r="N821" s="60" t="s">
        <v>826</v>
      </c>
      <c r="O821" s="60" t="s">
        <v>826</v>
      </c>
      <c r="P821" s="50">
        <f t="shared" si="689"/>
        <v>4</v>
      </c>
      <c r="Q821" s="15" t="str">
        <f t="shared" si="690"/>
        <v/>
      </c>
      <c r="R821" s="15" t="str">
        <f ca="1">IF(Q821="","",OFFSET('Все источники_ППГ'!B980,S821,0))</f>
        <v/>
      </c>
      <c r="S821">
        <f t="shared" si="691"/>
        <v>24</v>
      </c>
      <c r="T821" t="str">
        <f t="shared" ca="1" si="692"/>
        <v/>
      </c>
      <c r="U821" s="15" t="str">
        <f>IF(Y821="","",VLOOKUP(Y821,Роспись!$E$8:$G$2000,3,FALSE))</f>
        <v/>
      </c>
      <c r="W821" t="str">
        <f t="shared" si="693"/>
        <v/>
      </c>
      <c r="X821" t="str">
        <f t="shared" si="694"/>
        <v>местные бюджеты</v>
      </c>
      <c r="Y821" t="str">
        <f t="shared" si="695"/>
        <v/>
      </c>
      <c r="Z821" t="str">
        <f t="shared" si="696"/>
        <v/>
      </c>
      <c r="AA821" t="str">
        <f t="shared" si="697"/>
        <v/>
      </c>
      <c r="AB821" t="str">
        <f t="shared" si="698"/>
        <v/>
      </c>
      <c r="AC821" t="str">
        <f t="shared" ref="AC821:AD821" si="717">AB821</f>
        <v/>
      </c>
      <c r="AD821" t="str">
        <f t="shared" si="717"/>
        <v/>
      </c>
      <c r="AF821" t="str">
        <f t="shared" si="700"/>
        <v/>
      </c>
    </row>
    <row r="822" spans="1:32" x14ac:dyDescent="0.25">
      <c r="A822" s="165"/>
      <c r="B822" s="165"/>
      <c r="C822" s="61"/>
      <c r="D822" s="62"/>
      <c r="E822" s="166"/>
      <c r="F822" s="60" t="s">
        <v>17</v>
      </c>
      <c r="G822" s="60" t="s">
        <v>17</v>
      </c>
      <c r="H822" s="60" t="s">
        <v>17</v>
      </c>
      <c r="I822" s="60" t="s">
        <v>17</v>
      </c>
      <c r="J822" s="62"/>
      <c r="K822" s="59" t="s">
        <v>6</v>
      </c>
      <c r="L822" s="62"/>
      <c r="M822" s="60"/>
      <c r="N822" s="60">
        <v>98711.8</v>
      </c>
      <c r="O822" s="60">
        <v>26784.9</v>
      </c>
      <c r="P822" s="50">
        <f t="shared" si="689"/>
        <v>5</v>
      </c>
      <c r="Q822" s="15" t="str">
        <f t="shared" si="690"/>
        <v/>
      </c>
      <c r="R822" s="15" t="str">
        <f ca="1">IF(Q822="","",OFFSET('Все источники_ППГ'!B981,S822,0))</f>
        <v/>
      </c>
      <c r="S822">
        <f t="shared" si="691"/>
        <v>24</v>
      </c>
      <c r="T822" t="str">
        <f t="shared" ca="1" si="692"/>
        <v/>
      </c>
      <c r="U822" s="15" t="str">
        <f>IF(Y822="","",VLOOKUP(Y822,Роспись!$E$8:$G$2000,3,FALSE))</f>
        <v/>
      </c>
      <c r="W822" t="str">
        <f t="shared" si="693"/>
        <v/>
      </c>
      <c r="X822" t="str">
        <f t="shared" si="694"/>
        <v>внебюджетные источники</v>
      </c>
      <c r="Y822" t="str">
        <f t="shared" si="695"/>
        <v/>
      </c>
      <c r="Z822" t="str">
        <f t="shared" si="696"/>
        <v/>
      </c>
      <c r="AA822">
        <f t="shared" si="697"/>
        <v>0</v>
      </c>
      <c r="AB822">
        <f t="shared" si="698"/>
        <v>98711.8</v>
      </c>
      <c r="AF822">
        <f t="shared" si="700"/>
        <v>26784.9</v>
      </c>
    </row>
    <row r="823" spans="1:32" ht="60" x14ac:dyDescent="0.25">
      <c r="A823" s="165" t="s">
        <v>820</v>
      </c>
      <c r="B823" s="165" t="s">
        <v>819</v>
      </c>
      <c r="C823" s="61"/>
      <c r="D823" s="62"/>
      <c r="E823" s="166" t="s">
        <v>924</v>
      </c>
      <c r="F823" s="60" t="s">
        <v>17</v>
      </c>
      <c r="G823" s="60" t="s">
        <v>17</v>
      </c>
      <c r="H823" s="60" t="s">
        <v>17</v>
      </c>
      <c r="I823" s="60" t="s">
        <v>17</v>
      </c>
      <c r="J823" s="62"/>
      <c r="K823" s="59" t="s">
        <v>1</v>
      </c>
      <c r="L823" s="62"/>
      <c r="M823" s="60"/>
      <c r="N823" s="60">
        <v>550</v>
      </c>
      <c r="O823" s="60">
        <v>550</v>
      </c>
      <c r="P823" s="50">
        <f t="shared" si="689"/>
        <v>1</v>
      </c>
      <c r="Q823" s="15" t="str">
        <f t="shared" si="690"/>
        <v>Регистрация в установленном порядке органами местного самоуправления и газораспределительной организацией права собственности на недвижимые объекты газораспределения, являющиеся бесхозяйными</v>
      </c>
      <c r="R823" s="15" t="str">
        <f ca="1">IF(Q823="","",OFFSET('Все источники_ППГ'!B982,S823,0))</f>
        <v>Регистрация в установленном порядке органами местного самоуправления и газораспределительной организацией права собственности на недвижимые объекты газораспределения, являющиеся бесхозяйными</v>
      </c>
      <c r="S823">
        <f t="shared" si="691"/>
        <v>25</v>
      </c>
      <c r="T823" t="str">
        <f t="shared" ca="1" si="692"/>
        <v/>
      </c>
      <c r="U823" s="15" t="str">
        <f>IF(Y823="","",VLOOKUP(Y823,Роспись!$E$8:$G$2000,3,FALSE))</f>
        <v/>
      </c>
      <c r="W823">
        <f t="shared" si="693"/>
        <v>0</v>
      </c>
      <c r="X823" t="str">
        <f t="shared" si="694"/>
        <v>всего</v>
      </c>
      <c r="Y823" t="str">
        <f t="shared" si="695"/>
        <v/>
      </c>
      <c r="Z823" t="str">
        <f t="shared" si="696"/>
        <v/>
      </c>
      <c r="AA823">
        <f t="shared" si="697"/>
        <v>0</v>
      </c>
      <c r="AB823">
        <f t="shared" si="698"/>
        <v>550</v>
      </c>
      <c r="AC823">
        <f t="shared" ref="AC823:AD823" si="718">AB823</f>
        <v>550</v>
      </c>
      <c r="AD823">
        <f t="shared" si="718"/>
        <v>550</v>
      </c>
      <c r="AF823">
        <f t="shared" si="700"/>
        <v>550</v>
      </c>
    </row>
    <row r="824" spans="1:32" ht="60" x14ac:dyDescent="0.25">
      <c r="A824" s="165"/>
      <c r="B824" s="165"/>
      <c r="C824" s="61"/>
      <c r="D824" s="62"/>
      <c r="E824" s="166"/>
      <c r="F824" s="23">
        <v>832</v>
      </c>
      <c r="G824" s="23">
        <v>1004</v>
      </c>
      <c r="H824" s="34" t="s">
        <v>43</v>
      </c>
      <c r="I824" s="23">
        <v>530</v>
      </c>
      <c r="J824" s="62"/>
      <c r="K824" s="59" t="s">
        <v>2</v>
      </c>
      <c r="L824" s="62"/>
      <c r="M824" s="63"/>
      <c r="N824" s="63"/>
      <c r="O824" s="63"/>
      <c r="P824" s="50">
        <f t="shared" si="689"/>
        <v>2</v>
      </c>
      <c r="Q824" s="15" t="str">
        <f t="shared" si="690"/>
        <v/>
      </c>
      <c r="R824" s="15" t="str">
        <f ca="1">IF(Q824="","",OFFSET('Все источники_ППГ'!B983,S824,0))</f>
        <v/>
      </c>
      <c r="S824">
        <f t="shared" si="691"/>
        <v>25</v>
      </c>
      <c r="T824" t="str">
        <f t="shared" ca="1" si="692"/>
        <v/>
      </c>
      <c r="U824" s="15" t="str">
        <f>IF(Y824="","",VLOOKUP(Y824,Роспись!$E$8:$G$2000,3,FALSE))</f>
        <v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v>
      </c>
      <c r="W824">
        <f t="shared" si="693"/>
        <v>2</v>
      </c>
      <c r="X824" t="str">
        <f t="shared" si="694"/>
        <v>федеральный бюджет</v>
      </c>
      <c r="Y824" t="str">
        <f t="shared" si="695"/>
        <v>2201R0820</v>
      </c>
      <c r="Z824" t="str">
        <f t="shared" si="696"/>
        <v>А2201R0820</v>
      </c>
      <c r="AA824">
        <f t="shared" si="697"/>
        <v>0</v>
      </c>
      <c r="AB824">
        <f t="shared" si="698"/>
        <v>0</v>
      </c>
      <c r="AC824">
        <f t="shared" ref="AC824:AD824" si="719">AB824</f>
        <v>0</v>
      </c>
      <c r="AD824">
        <f t="shared" si="719"/>
        <v>0</v>
      </c>
      <c r="AF824">
        <f t="shared" si="700"/>
        <v>0</v>
      </c>
    </row>
    <row r="825" spans="1:32" ht="90" x14ac:dyDescent="0.25">
      <c r="A825" s="165"/>
      <c r="B825" s="165"/>
      <c r="C825" s="61"/>
      <c r="D825" s="62"/>
      <c r="E825" s="166"/>
      <c r="F825" s="22">
        <v>832</v>
      </c>
      <c r="G825" s="19" t="s">
        <v>45</v>
      </c>
      <c r="H825" s="34" t="s">
        <v>44</v>
      </c>
      <c r="I825" s="22">
        <v>530</v>
      </c>
      <c r="J825" s="62"/>
      <c r="K825" s="59" t="s">
        <v>307</v>
      </c>
      <c r="L825" s="62"/>
      <c r="M825" s="60"/>
      <c r="N825" s="60"/>
      <c r="O825" s="63"/>
      <c r="P825" s="50">
        <f t="shared" si="689"/>
        <v>3</v>
      </c>
      <c r="Q825" s="15" t="str">
        <f t="shared" si="690"/>
        <v/>
      </c>
      <c r="R825" s="15" t="str">
        <f ca="1">IF(Q825="","",OFFSET('Все источники_ППГ'!B984,S825,0))</f>
        <v/>
      </c>
      <c r="S825">
        <f t="shared" si="691"/>
        <v>25</v>
      </c>
      <c r="T825" t="str">
        <f t="shared" ca="1" si="692"/>
        <v/>
      </c>
      <c r="U825" s="15" t="e">
        <f>IF(Y825="","",VLOOKUP(Y825,Роспись!$E$8:$G$2000,3,FALSE))</f>
        <v>#N/A</v>
      </c>
      <c r="W825">
        <f t="shared" si="693"/>
        <v>1</v>
      </c>
      <c r="X825" t="str">
        <f t="shared" si="694"/>
        <v>республиканский бюджет Чувашской Республики</v>
      </c>
      <c r="Y825" t="str">
        <f t="shared" si="695"/>
        <v>22011А820  А2201R0820   А220112780</v>
      </c>
      <c r="Z825" t="str">
        <f t="shared" si="696"/>
        <v>А22011А820  А2201R0820   А220112780</v>
      </c>
      <c r="AA825">
        <f t="shared" si="697"/>
        <v>0</v>
      </c>
      <c r="AB825">
        <f t="shared" si="698"/>
        <v>0</v>
      </c>
      <c r="AC825">
        <f t="shared" ref="AC825:AD825" si="720">AB825</f>
        <v>0</v>
      </c>
      <c r="AD825">
        <f t="shared" si="720"/>
        <v>0</v>
      </c>
      <c r="AF825">
        <f t="shared" si="700"/>
        <v>0</v>
      </c>
    </row>
    <row r="826" spans="1:32" x14ac:dyDescent="0.25">
      <c r="A826" s="165"/>
      <c r="B826" s="165"/>
      <c r="C826" s="61"/>
      <c r="D826" s="62"/>
      <c r="E826" s="166"/>
      <c r="F826" s="60" t="s">
        <v>17</v>
      </c>
      <c r="G826" s="60" t="s">
        <v>17</v>
      </c>
      <c r="H826" s="60" t="s">
        <v>17</v>
      </c>
      <c r="I826" s="60" t="s">
        <v>17</v>
      </c>
      <c r="J826" s="62"/>
      <c r="K826" s="59" t="s">
        <v>3</v>
      </c>
      <c r="L826" s="62"/>
      <c r="M826" s="60"/>
      <c r="N826" s="60"/>
      <c r="O826" s="63"/>
      <c r="P826" s="50">
        <f t="shared" si="689"/>
        <v>4</v>
      </c>
      <c r="Q826" s="15" t="str">
        <f t="shared" si="690"/>
        <v/>
      </c>
      <c r="R826" s="15" t="str">
        <f ca="1">IF(Q826="","",OFFSET('Все источники_ППГ'!B985,S826,0))</f>
        <v/>
      </c>
      <c r="S826">
        <f t="shared" si="691"/>
        <v>25</v>
      </c>
      <c r="T826" t="str">
        <f t="shared" ca="1" si="692"/>
        <v/>
      </c>
      <c r="U826" s="15" t="str">
        <f>IF(Y826="","",VLOOKUP(Y826,Роспись!$E$8:$G$2000,3,FALSE))</f>
        <v/>
      </c>
      <c r="W826" t="str">
        <f t="shared" si="693"/>
        <v/>
      </c>
      <c r="X826" t="str">
        <f t="shared" si="694"/>
        <v>местные бюджеты</v>
      </c>
      <c r="Y826" t="str">
        <f t="shared" si="695"/>
        <v/>
      </c>
      <c r="Z826" t="str">
        <f t="shared" si="696"/>
        <v/>
      </c>
      <c r="AA826">
        <f t="shared" si="697"/>
        <v>0</v>
      </c>
      <c r="AB826">
        <f t="shared" si="698"/>
        <v>0</v>
      </c>
      <c r="AC826">
        <f t="shared" ref="AC826:AD826" si="721">AB826</f>
        <v>0</v>
      </c>
      <c r="AD826">
        <f t="shared" si="721"/>
        <v>0</v>
      </c>
      <c r="AF826">
        <f t="shared" si="700"/>
        <v>0</v>
      </c>
    </row>
    <row r="827" spans="1:32" x14ac:dyDescent="0.25">
      <c r="A827" s="165"/>
      <c r="B827" s="165"/>
      <c r="C827" s="61"/>
      <c r="D827" s="62"/>
      <c r="E827" s="166"/>
      <c r="F827" s="60" t="s">
        <v>17</v>
      </c>
      <c r="G827" s="60" t="s">
        <v>17</v>
      </c>
      <c r="H827" s="60" t="s">
        <v>17</v>
      </c>
      <c r="I827" s="60" t="s">
        <v>17</v>
      </c>
      <c r="J827" s="62"/>
      <c r="K827" s="59" t="s">
        <v>6</v>
      </c>
      <c r="L827" s="62"/>
      <c r="M827" s="63"/>
      <c r="N827" s="63">
        <v>550</v>
      </c>
      <c r="O827" s="63">
        <v>550</v>
      </c>
      <c r="P827" s="50">
        <f t="shared" si="689"/>
        <v>5</v>
      </c>
      <c r="Q827" s="15" t="str">
        <f t="shared" si="690"/>
        <v/>
      </c>
      <c r="R827" s="15" t="str">
        <f ca="1">IF(Q827="","",OFFSET('Все источники_ППГ'!B986,S827,0))</f>
        <v/>
      </c>
      <c r="S827">
        <f t="shared" si="691"/>
        <v>25</v>
      </c>
      <c r="T827" t="str">
        <f t="shared" ca="1" si="692"/>
        <v/>
      </c>
      <c r="U827" s="15" t="str">
        <f>IF(Y827="","",VLOOKUP(Y827,Роспись!$E$8:$G$2000,3,FALSE))</f>
        <v/>
      </c>
      <c r="W827" t="str">
        <f t="shared" si="693"/>
        <v/>
      </c>
      <c r="X827" t="str">
        <f t="shared" si="694"/>
        <v>внебюджетные источники</v>
      </c>
      <c r="Y827" t="str">
        <f t="shared" si="695"/>
        <v/>
      </c>
      <c r="Z827" t="str">
        <f t="shared" si="696"/>
        <v/>
      </c>
      <c r="AA827">
        <f t="shared" si="697"/>
        <v>0</v>
      </c>
      <c r="AB827">
        <f t="shared" si="698"/>
        <v>550</v>
      </c>
      <c r="AF827">
        <f t="shared" si="700"/>
        <v>550</v>
      </c>
    </row>
    <row r="828" spans="1:32" x14ac:dyDescent="0.25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</row>
    <row r="829" spans="1:32" x14ac:dyDescent="0.25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</row>
    <row r="830" spans="1:32" x14ac:dyDescent="0.25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</row>
    <row r="831" spans="1:32" x14ac:dyDescent="0.25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</row>
    <row r="832" spans="1:32" x14ac:dyDescent="0.25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</row>
    <row r="833" spans="1:15" x14ac:dyDescent="0.25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</row>
    <row r="834" spans="1:15" x14ac:dyDescent="0.25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</row>
    <row r="835" spans="1:15" x14ac:dyDescent="0.25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</row>
    <row r="836" spans="1:15" x14ac:dyDescent="0.25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</row>
    <row r="837" spans="1:15" x14ac:dyDescent="0.25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</row>
    <row r="838" spans="1:15" x14ac:dyDescent="0.25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</row>
    <row r="839" spans="1:15" x14ac:dyDescent="0.25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</row>
    <row r="840" spans="1:15" x14ac:dyDescent="0.25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</row>
    <row r="841" spans="1:15" x14ac:dyDescent="0.25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</row>
    <row r="842" spans="1:15" x14ac:dyDescent="0.25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</row>
    <row r="843" spans="1:15" x14ac:dyDescent="0.25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</row>
    <row r="844" spans="1:15" x14ac:dyDescent="0.25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</row>
    <row r="845" spans="1:15" x14ac:dyDescent="0.25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</row>
    <row r="846" spans="1:15" x14ac:dyDescent="0.25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</row>
    <row r="847" spans="1:15" x14ac:dyDescent="0.25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</row>
  </sheetData>
  <mergeCells count="480">
    <mergeCell ref="A803:A807"/>
    <mergeCell ref="B803:B807"/>
    <mergeCell ref="E803:E807"/>
    <mergeCell ref="A808:A812"/>
    <mergeCell ref="B808:B812"/>
    <mergeCell ref="E808:E812"/>
    <mergeCell ref="B778:B782"/>
    <mergeCell ref="B783:B787"/>
    <mergeCell ref="B788:B792"/>
    <mergeCell ref="A788:A792"/>
    <mergeCell ref="E788:E792"/>
    <mergeCell ref="E783:E787"/>
    <mergeCell ref="E778:E782"/>
    <mergeCell ref="A793:A797"/>
    <mergeCell ref="B793:B797"/>
    <mergeCell ref="E793:E797"/>
    <mergeCell ref="A798:A802"/>
    <mergeCell ref="B798:B802"/>
    <mergeCell ref="A773:A777"/>
    <mergeCell ref="B773:B777"/>
    <mergeCell ref="E773:E777"/>
    <mergeCell ref="A778:A782"/>
    <mergeCell ref="A783:A787"/>
    <mergeCell ref="A758:A762"/>
    <mergeCell ref="B758:B762"/>
    <mergeCell ref="E758:E762"/>
    <mergeCell ref="A763:A767"/>
    <mergeCell ref="B763:B767"/>
    <mergeCell ref="E763:E767"/>
    <mergeCell ref="A768:A772"/>
    <mergeCell ref="B768:B772"/>
    <mergeCell ref="E768:E772"/>
    <mergeCell ref="A743:A747"/>
    <mergeCell ref="B743:B747"/>
    <mergeCell ref="E743:E747"/>
    <mergeCell ref="A748:A752"/>
    <mergeCell ref="B748:B752"/>
    <mergeCell ref="E748:E752"/>
    <mergeCell ref="A753:A757"/>
    <mergeCell ref="B753:B757"/>
    <mergeCell ref="E753:E757"/>
    <mergeCell ref="A728:A732"/>
    <mergeCell ref="B728:B732"/>
    <mergeCell ref="C728:C732"/>
    <mergeCell ref="D728:D732"/>
    <mergeCell ref="E728:E732"/>
    <mergeCell ref="A733:A737"/>
    <mergeCell ref="B733:B737"/>
    <mergeCell ref="E733:E737"/>
    <mergeCell ref="A738:A742"/>
    <mergeCell ref="B738:B742"/>
    <mergeCell ref="E738:E742"/>
    <mergeCell ref="A726:I726"/>
    <mergeCell ref="A710:A714"/>
    <mergeCell ref="B710:B714"/>
    <mergeCell ref="A715:A719"/>
    <mergeCell ref="B715:B719"/>
    <mergeCell ref="A720:A724"/>
    <mergeCell ref="B720:B724"/>
    <mergeCell ref="A685:A689"/>
    <mergeCell ref="B685:B689"/>
    <mergeCell ref="A690:A694"/>
    <mergeCell ref="B690:B694"/>
    <mergeCell ref="A695:A699"/>
    <mergeCell ref="B695:B699"/>
    <mergeCell ref="A700:A704"/>
    <mergeCell ref="B700:B704"/>
    <mergeCell ref="A705:A709"/>
    <mergeCell ref="B705:B709"/>
    <mergeCell ref="E595:E599"/>
    <mergeCell ref="E600:E604"/>
    <mergeCell ref="E605:E609"/>
    <mergeCell ref="E610:E614"/>
    <mergeCell ref="E615:E619"/>
    <mergeCell ref="E620:E624"/>
    <mergeCell ref="E625:E629"/>
    <mergeCell ref="E630:E634"/>
    <mergeCell ref="E635:E639"/>
    <mergeCell ref="E640:E644"/>
    <mergeCell ref="E645:E649"/>
    <mergeCell ref="E650:E654"/>
    <mergeCell ref="E655:E659"/>
    <mergeCell ref="E660:E664"/>
    <mergeCell ref="E665:E669"/>
    <mergeCell ref="E670:E674"/>
    <mergeCell ref="E720:E724"/>
    <mergeCell ref="E675:E679"/>
    <mergeCell ref="E680:E684"/>
    <mergeCell ref="E685:E689"/>
    <mergeCell ref="E690:E694"/>
    <mergeCell ref="E695:E699"/>
    <mergeCell ref="E700:E704"/>
    <mergeCell ref="E705:E709"/>
    <mergeCell ref="E710:E714"/>
    <mergeCell ref="E715:E719"/>
    <mergeCell ref="A660:A664"/>
    <mergeCell ref="B660:B664"/>
    <mergeCell ref="A665:A669"/>
    <mergeCell ref="B665:B669"/>
    <mergeCell ref="A670:A674"/>
    <mergeCell ref="B670:B674"/>
    <mergeCell ref="A675:A679"/>
    <mergeCell ref="B675:B679"/>
    <mergeCell ref="A680:A684"/>
    <mergeCell ref="B680:B684"/>
    <mergeCell ref="A635:A639"/>
    <mergeCell ref="B635:B639"/>
    <mergeCell ref="A640:A644"/>
    <mergeCell ref="B640:B644"/>
    <mergeCell ref="A645:A649"/>
    <mergeCell ref="B645:B649"/>
    <mergeCell ref="A650:A654"/>
    <mergeCell ref="B650:B654"/>
    <mergeCell ref="A655:A659"/>
    <mergeCell ref="B655:B659"/>
    <mergeCell ref="A610:A614"/>
    <mergeCell ref="B610:B614"/>
    <mergeCell ref="A615:A619"/>
    <mergeCell ref="B615:B619"/>
    <mergeCell ref="A620:A624"/>
    <mergeCell ref="B620:B624"/>
    <mergeCell ref="A625:A629"/>
    <mergeCell ref="B625:B629"/>
    <mergeCell ref="A630:A634"/>
    <mergeCell ref="B630:B634"/>
    <mergeCell ref="A595:A599"/>
    <mergeCell ref="B595:B599"/>
    <mergeCell ref="A600:A604"/>
    <mergeCell ref="B600:B604"/>
    <mergeCell ref="A585:A589"/>
    <mergeCell ref="B585:B589"/>
    <mergeCell ref="A580:A584"/>
    <mergeCell ref="B580:B584"/>
    <mergeCell ref="A605:A609"/>
    <mergeCell ref="B605:B609"/>
    <mergeCell ref="E485:E489"/>
    <mergeCell ref="E490:E494"/>
    <mergeCell ref="E495:E499"/>
    <mergeCell ref="E500:E504"/>
    <mergeCell ref="E505:E509"/>
    <mergeCell ref="E510:E514"/>
    <mergeCell ref="E580:E584"/>
    <mergeCell ref="E585:E589"/>
    <mergeCell ref="A590:A594"/>
    <mergeCell ref="B590:B594"/>
    <mergeCell ref="E590:E594"/>
    <mergeCell ref="E515:E519"/>
    <mergeCell ref="E520:E524"/>
    <mergeCell ref="E525:E529"/>
    <mergeCell ref="E530:E534"/>
    <mergeCell ref="E535:E539"/>
    <mergeCell ref="E540:E544"/>
    <mergeCell ref="E545:E549"/>
    <mergeCell ref="E550:E554"/>
    <mergeCell ref="E555:E559"/>
    <mergeCell ref="E560:E564"/>
    <mergeCell ref="E565:E569"/>
    <mergeCell ref="E570:E574"/>
    <mergeCell ref="E575:E579"/>
    <mergeCell ref="A560:A564"/>
    <mergeCell ref="B560:B564"/>
    <mergeCell ref="A565:A569"/>
    <mergeCell ref="B565:B569"/>
    <mergeCell ref="A570:A574"/>
    <mergeCell ref="B570:B574"/>
    <mergeCell ref="A575:A579"/>
    <mergeCell ref="B575:B579"/>
    <mergeCell ref="A535:A539"/>
    <mergeCell ref="B535:B539"/>
    <mergeCell ref="A540:A544"/>
    <mergeCell ref="B540:B544"/>
    <mergeCell ref="A545:A549"/>
    <mergeCell ref="B545:B549"/>
    <mergeCell ref="A550:A554"/>
    <mergeCell ref="B550:B554"/>
    <mergeCell ref="A555:A559"/>
    <mergeCell ref="B555:B559"/>
    <mergeCell ref="A510:A514"/>
    <mergeCell ref="B510:B514"/>
    <mergeCell ref="A515:A519"/>
    <mergeCell ref="B515:B519"/>
    <mergeCell ref="A520:A524"/>
    <mergeCell ref="B520:B524"/>
    <mergeCell ref="A525:A529"/>
    <mergeCell ref="B525:B529"/>
    <mergeCell ref="A530:A534"/>
    <mergeCell ref="B530:B534"/>
    <mergeCell ref="A485:A489"/>
    <mergeCell ref="B485:B489"/>
    <mergeCell ref="A490:A494"/>
    <mergeCell ref="B490:B494"/>
    <mergeCell ref="A495:A499"/>
    <mergeCell ref="B495:B499"/>
    <mergeCell ref="A500:A504"/>
    <mergeCell ref="B500:B504"/>
    <mergeCell ref="A505:A509"/>
    <mergeCell ref="B505:B509"/>
    <mergeCell ref="A465:A469"/>
    <mergeCell ref="B465:B469"/>
    <mergeCell ref="E465:E469"/>
    <mergeCell ref="A470:A474"/>
    <mergeCell ref="B470:B474"/>
    <mergeCell ref="A475:A479"/>
    <mergeCell ref="B475:B479"/>
    <mergeCell ref="A480:A484"/>
    <mergeCell ref="B480:B484"/>
    <mergeCell ref="E470:E474"/>
    <mergeCell ref="E475:E479"/>
    <mergeCell ref="E480:E484"/>
    <mergeCell ref="E432:E436"/>
    <mergeCell ref="E437:E441"/>
    <mergeCell ref="E442:E446"/>
    <mergeCell ref="E447:E451"/>
    <mergeCell ref="E452:E456"/>
    <mergeCell ref="A458:I458"/>
    <mergeCell ref="A460:A464"/>
    <mergeCell ref="B460:B464"/>
    <mergeCell ref="C460:C464"/>
    <mergeCell ref="D460:D464"/>
    <mergeCell ref="E460:E464"/>
    <mergeCell ref="A442:A446"/>
    <mergeCell ref="B442:B446"/>
    <mergeCell ref="A447:A451"/>
    <mergeCell ref="B447:B451"/>
    <mergeCell ref="A452:A456"/>
    <mergeCell ref="B452:B456"/>
    <mergeCell ref="E342:E346"/>
    <mergeCell ref="E347:E351"/>
    <mergeCell ref="E352:E356"/>
    <mergeCell ref="E357:E361"/>
    <mergeCell ref="E362:E366"/>
    <mergeCell ref="E367:E371"/>
    <mergeCell ref="E372:E376"/>
    <mergeCell ref="E377:E381"/>
    <mergeCell ref="E427:E431"/>
    <mergeCell ref="E382:E386"/>
    <mergeCell ref="E387:E391"/>
    <mergeCell ref="E392:E396"/>
    <mergeCell ref="E397:E401"/>
    <mergeCell ref="E402:E406"/>
    <mergeCell ref="E407:E411"/>
    <mergeCell ref="E412:E416"/>
    <mergeCell ref="E417:E421"/>
    <mergeCell ref="E422:E426"/>
    <mergeCell ref="A417:A421"/>
    <mergeCell ref="B417:B421"/>
    <mergeCell ref="A422:A426"/>
    <mergeCell ref="B422:B426"/>
    <mergeCell ref="A427:A431"/>
    <mergeCell ref="B427:B431"/>
    <mergeCell ref="A432:A436"/>
    <mergeCell ref="B432:B436"/>
    <mergeCell ref="A437:A441"/>
    <mergeCell ref="B437:B441"/>
    <mergeCell ref="A392:A396"/>
    <mergeCell ref="B392:B396"/>
    <mergeCell ref="A397:A401"/>
    <mergeCell ref="B397:B401"/>
    <mergeCell ref="A402:A406"/>
    <mergeCell ref="B402:B406"/>
    <mergeCell ref="A407:A411"/>
    <mergeCell ref="B407:B411"/>
    <mergeCell ref="A412:A416"/>
    <mergeCell ref="B412:B416"/>
    <mergeCell ref="A367:A371"/>
    <mergeCell ref="B367:B371"/>
    <mergeCell ref="A372:A376"/>
    <mergeCell ref="B372:B376"/>
    <mergeCell ref="A377:A381"/>
    <mergeCell ref="B377:B381"/>
    <mergeCell ref="A382:A386"/>
    <mergeCell ref="B382:B386"/>
    <mergeCell ref="A387:A391"/>
    <mergeCell ref="B387:B391"/>
    <mergeCell ref="A342:A346"/>
    <mergeCell ref="B342:B346"/>
    <mergeCell ref="A347:A351"/>
    <mergeCell ref="B347:B351"/>
    <mergeCell ref="A352:A356"/>
    <mergeCell ref="B352:B356"/>
    <mergeCell ref="A357:A361"/>
    <mergeCell ref="B357:B361"/>
    <mergeCell ref="A362:A366"/>
    <mergeCell ref="B362:B366"/>
    <mergeCell ref="E307:E311"/>
    <mergeCell ref="E312:E316"/>
    <mergeCell ref="E317:E321"/>
    <mergeCell ref="E322:E326"/>
    <mergeCell ref="E327:E331"/>
    <mergeCell ref="A332:A336"/>
    <mergeCell ref="B332:B336"/>
    <mergeCell ref="E332:E336"/>
    <mergeCell ref="A337:A341"/>
    <mergeCell ref="B337:B341"/>
    <mergeCell ref="A307:A311"/>
    <mergeCell ref="B307:B311"/>
    <mergeCell ref="A312:A316"/>
    <mergeCell ref="B312:B316"/>
    <mergeCell ref="A317:A321"/>
    <mergeCell ref="B317:B321"/>
    <mergeCell ref="A322:A326"/>
    <mergeCell ref="B322:B326"/>
    <mergeCell ref="A327:A331"/>
    <mergeCell ref="B327:B331"/>
    <mergeCell ref="E337:E341"/>
    <mergeCell ref="A302:A306"/>
    <mergeCell ref="B302:B306"/>
    <mergeCell ref="E302:E306"/>
    <mergeCell ref="A284:A288"/>
    <mergeCell ref="B284:B288"/>
    <mergeCell ref="A269:A273"/>
    <mergeCell ref="B269:B273"/>
    <mergeCell ref="A274:A278"/>
    <mergeCell ref="B274:B278"/>
    <mergeCell ref="A279:A283"/>
    <mergeCell ref="B279:B283"/>
    <mergeCell ref="A290:I290"/>
    <mergeCell ref="A292:A296"/>
    <mergeCell ref="B292:B296"/>
    <mergeCell ref="C292:C296"/>
    <mergeCell ref="D292:D296"/>
    <mergeCell ref="A297:A301"/>
    <mergeCell ref="B297:B301"/>
    <mergeCell ref="E297:E301"/>
    <mergeCell ref="E292:E296"/>
    <mergeCell ref="A254:A258"/>
    <mergeCell ref="B254:B258"/>
    <mergeCell ref="A259:A263"/>
    <mergeCell ref="B259:B263"/>
    <mergeCell ref="A264:A268"/>
    <mergeCell ref="B264:B268"/>
    <mergeCell ref="A249:A253"/>
    <mergeCell ref="B249:B253"/>
    <mergeCell ref="A234:A238"/>
    <mergeCell ref="B234:B238"/>
    <mergeCell ref="A209:A213"/>
    <mergeCell ref="B209:B213"/>
    <mergeCell ref="A214:A218"/>
    <mergeCell ref="B214:B218"/>
    <mergeCell ref="E184:E188"/>
    <mergeCell ref="E189:E193"/>
    <mergeCell ref="E194:E198"/>
    <mergeCell ref="E199:E203"/>
    <mergeCell ref="E204:E208"/>
    <mergeCell ref="A219:A223"/>
    <mergeCell ref="B219:B223"/>
    <mergeCell ref="A224:A228"/>
    <mergeCell ref="B224:B228"/>
    <mergeCell ref="A229:A233"/>
    <mergeCell ref="B229:B233"/>
    <mergeCell ref="A239:A243"/>
    <mergeCell ref="B239:B243"/>
    <mergeCell ref="A244:A248"/>
    <mergeCell ref="B244:B248"/>
    <mergeCell ref="E169:E173"/>
    <mergeCell ref="E174:E178"/>
    <mergeCell ref="E179:E183"/>
    <mergeCell ref="A194:A198"/>
    <mergeCell ref="B194:B198"/>
    <mergeCell ref="A199:A203"/>
    <mergeCell ref="B199:B203"/>
    <mergeCell ref="A204:A208"/>
    <mergeCell ref="B204:B208"/>
    <mergeCell ref="A169:A173"/>
    <mergeCell ref="B169:B173"/>
    <mergeCell ref="A174:A178"/>
    <mergeCell ref="B174:B178"/>
    <mergeCell ref="A179:A183"/>
    <mergeCell ref="B179:B183"/>
    <mergeCell ref="A184:A188"/>
    <mergeCell ref="B184:B188"/>
    <mergeCell ref="A189:A193"/>
    <mergeCell ref="B189:B193"/>
    <mergeCell ref="F6:I7"/>
    <mergeCell ref="AA11:AA13"/>
    <mergeCell ref="AB11:AE12"/>
    <mergeCell ref="AF11:AF13"/>
    <mergeCell ref="A164:A168"/>
    <mergeCell ref="B164:B168"/>
    <mergeCell ref="E164:E168"/>
    <mergeCell ref="A159:A163"/>
    <mergeCell ref="B159:B163"/>
    <mergeCell ref="E159:E163"/>
    <mergeCell ref="A154:A158"/>
    <mergeCell ref="B154:B158"/>
    <mergeCell ref="E154:E158"/>
    <mergeCell ref="A149:A153"/>
    <mergeCell ref="B149:B153"/>
    <mergeCell ref="E149:E153"/>
    <mergeCell ref="A144:A148"/>
    <mergeCell ref="B144:B148"/>
    <mergeCell ref="E144:E148"/>
    <mergeCell ref="A139:A143"/>
    <mergeCell ref="E139:E143"/>
    <mergeCell ref="B139:B143"/>
    <mergeCell ref="A134:A138"/>
    <mergeCell ref="E134:E138"/>
    <mergeCell ref="A129:A133"/>
    <mergeCell ref="E129:E133"/>
    <mergeCell ref="A124:A128"/>
    <mergeCell ref="E124:E128"/>
    <mergeCell ref="B124:B128"/>
    <mergeCell ref="B129:B133"/>
    <mergeCell ref="B134:B138"/>
    <mergeCell ref="A119:A123"/>
    <mergeCell ref="E119:E123"/>
    <mergeCell ref="A114:A118"/>
    <mergeCell ref="E114:E118"/>
    <mergeCell ref="A109:A113"/>
    <mergeCell ref="E109:E113"/>
    <mergeCell ref="B109:B113"/>
    <mergeCell ref="B114:B118"/>
    <mergeCell ref="B119:B123"/>
    <mergeCell ref="A104:A108"/>
    <mergeCell ref="E104:E108"/>
    <mergeCell ref="A99:A103"/>
    <mergeCell ref="B99:B103"/>
    <mergeCell ref="E99:E103"/>
    <mergeCell ref="A94:A98"/>
    <mergeCell ref="E94:E98"/>
    <mergeCell ref="B94:B98"/>
    <mergeCell ref="B104:B108"/>
    <mergeCell ref="A89:A93"/>
    <mergeCell ref="E89:E93"/>
    <mergeCell ref="A84:A88"/>
    <mergeCell ref="E84:E88"/>
    <mergeCell ref="A79:A83"/>
    <mergeCell ref="E79:E83"/>
    <mergeCell ref="B79:B83"/>
    <mergeCell ref="B84:B88"/>
    <mergeCell ref="B89:B93"/>
    <mergeCell ref="A74:A78"/>
    <mergeCell ref="E74:E78"/>
    <mergeCell ref="A69:A73"/>
    <mergeCell ref="E69:E73"/>
    <mergeCell ref="A64:A68"/>
    <mergeCell ref="E64:E68"/>
    <mergeCell ref="B64:B68"/>
    <mergeCell ref="B69:B73"/>
    <mergeCell ref="B74:B78"/>
    <mergeCell ref="E34:E38"/>
    <mergeCell ref="B34:B38"/>
    <mergeCell ref="B39:B43"/>
    <mergeCell ref="B44:B48"/>
    <mergeCell ref="A59:A63"/>
    <mergeCell ref="E59:E63"/>
    <mergeCell ref="A54:A58"/>
    <mergeCell ref="E54:E58"/>
    <mergeCell ref="A49:A53"/>
    <mergeCell ref="E49:E53"/>
    <mergeCell ref="B49:B53"/>
    <mergeCell ref="B54:B58"/>
    <mergeCell ref="B59:B63"/>
    <mergeCell ref="A44:A48"/>
    <mergeCell ref="E44:E48"/>
    <mergeCell ref="A39:A43"/>
    <mergeCell ref="E39:E43"/>
    <mergeCell ref="A34:A38"/>
    <mergeCell ref="A9:A13"/>
    <mergeCell ref="A14:A18"/>
    <mergeCell ref="B14:B18"/>
    <mergeCell ref="B9:B13"/>
    <mergeCell ref="A29:A33"/>
    <mergeCell ref="E29:E33"/>
    <mergeCell ref="A24:A28"/>
    <mergeCell ref="E24:E28"/>
    <mergeCell ref="A19:A23"/>
    <mergeCell ref="B19:B23"/>
    <mergeCell ref="E19:E23"/>
    <mergeCell ref="B24:B28"/>
    <mergeCell ref="B29:B33"/>
    <mergeCell ref="A813:A817"/>
    <mergeCell ref="B813:B817"/>
    <mergeCell ref="E813:E817"/>
    <mergeCell ref="A818:A822"/>
    <mergeCell ref="B818:B822"/>
    <mergeCell ref="E818:E822"/>
    <mergeCell ref="A823:A827"/>
    <mergeCell ref="B823:B827"/>
    <mergeCell ref="E823:E827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30"/>
  <sheetViews>
    <sheetView tabSelected="1" zoomScaleNormal="100" workbookViewId="0">
      <pane xSplit="3" ySplit="6" topLeftCell="D157" activePane="bottomRight" state="frozen"/>
      <selection pane="topRight" activeCell="D1" sqref="D1"/>
      <selection pane="bottomLeft" activeCell="A7" sqref="A7"/>
      <selection pane="bottomRight" sqref="A1:O1048576"/>
    </sheetView>
  </sheetViews>
  <sheetFormatPr defaultRowHeight="15" x14ac:dyDescent="0.25"/>
  <cols>
    <col min="1" max="1" width="18.28515625" style="1" customWidth="1"/>
    <col min="2" max="2" width="49" style="1" customWidth="1"/>
    <col min="3" max="3" width="21.85546875" style="1" customWidth="1"/>
    <col min="4" max="4" width="8.5703125" style="1" customWidth="1"/>
    <col min="5" max="5" width="10.7109375" style="1" customWidth="1"/>
    <col min="6" max="6" width="13.28515625" style="1" customWidth="1"/>
    <col min="7" max="7" width="9.140625" style="1"/>
    <col min="8" max="8" width="22.140625" style="18" customWidth="1"/>
    <col min="9" max="9" width="14.42578125" style="1" customWidth="1"/>
    <col min="10" max="10" width="17.140625" style="1" customWidth="1"/>
    <col min="11" max="11" width="14.140625" style="1" customWidth="1"/>
    <col min="12" max="12" width="11.140625" style="1" customWidth="1"/>
    <col min="13" max="13" width="13.28515625" style="1" customWidth="1"/>
    <col min="14" max="14" width="12.85546875" style="1" customWidth="1"/>
    <col min="15" max="15" width="14.42578125" style="1" customWidth="1"/>
    <col min="16" max="16" width="16" style="1" customWidth="1"/>
    <col min="17" max="17" width="12.7109375" style="20" customWidth="1"/>
    <col min="18" max="18" width="12" style="20" bestFit="1" customWidth="1"/>
    <col min="19" max="19" width="9.140625" style="20" customWidth="1"/>
    <col min="20" max="20" width="9.28515625" style="20" bestFit="1" customWidth="1"/>
    <col min="21" max="21" width="9.140625" style="20"/>
    <col min="22" max="22" width="9.28515625" style="20" bestFit="1" customWidth="1"/>
    <col min="23" max="24" width="9.140625" style="20"/>
    <col min="25" max="28" width="9.28515625" style="20" bestFit="1" customWidth="1"/>
    <col min="29" max="29" width="18.28515625" style="20" customWidth="1"/>
    <col min="30" max="31" width="16.85546875" style="20" customWidth="1"/>
    <col min="32" max="32" width="20.28515625" style="20" customWidth="1"/>
    <col min="33" max="33" width="9.28515625" style="20" bestFit="1" customWidth="1"/>
    <col min="34" max="35" width="19.140625" style="20" customWidth="1"/>
    <col min="36" max="36" width="9.28515625" style="20" bestFit="1" customWidth="1"/>
    <col min="37" max="37" width="9.140625" style="20"/>
    <col min="38" max="38" width="9.28515625" style="20" bestFit="1" customWidth="1"/>
    <col min="39" max="40" width="9.140625" style="20"/>
    <col min="41" max="41" width="9.28515625" style="20" bestFit="1" customWidth="1"/>
    <col min="42" max="43" width="9.28515625" style="21" bestFit="1" customWidth="1"/>
    <col min="44" max="47" width="9.28515625" style="1" bestFit="1" customWidth="1"/>
    <col min="48" max="50" width="9.140625" style="1"/>
    <col min="51" max="52" width="9.28515625" style="1" bestFit="1" customWidth="1"/>
    <col min="53" max="53" width="9.140625" style="1"/>
    <col min="54" max="54" width="9.28515625" style="1" bestFit="1" customWidth="1"/>
    <col min="55" max="56" width="9.140625" style="1"/>
    <col min="57" max="63" width="9.28515625" style="1" bestFit="1" customWidth="1"/>
    <col min="64" max="66" width="9.140625" style="1"/>
    <col min="67" max="68" width="9.28515625" style="1" bestFit="1" customWidth="1"/>
    <col min="69" max="69" width="9.140625" style="1"/>
    <col min="70" max="70" width="9.28515625" style="1" bestFit="1" customWidth="1"/>
    <col min="71" max="72" width="9.140625" style="1"/>
    <col min="73" max="79" width="9.28515625" style="1" bestFit="1" customWidth="1"/>
    <col min="80" max="82" width="9.140625" style="1"/>
    <col min="83" max="84" width="9.28515625" style="1" bestFit="1" customWidth="1"/>
    <col min="85" max="85" width="9.140625" style="1"/>
    <col min="86" max="86" width="9.28515625" style="1" bestFit="1" customWidth="1"/>
    <col min="87" max="88" width="9.140625" style="1"/>
    <col min="89" max="95" width="9.28515625" style="1" bestFit="1" customWidth="1"/>
    <col min="96" max="98" width="9.140625" style="1"/>
    <col min="99" max="100" width="9.28515625" style="1" bestFit="1" customWidth="1"/>
    <col min="101" max="101" width="9.140625" style="1"/>
    <col min="102" max="102" width="9.28515625" style="1" bestFit="1" customWidth="1"/>
    <col min="103" max="104" width="9.140625" style="1"/>
    <col min="105" max="111" width="9.28515625" style="1" bestFit="1" customWidth="1"/>
    <col min="112" max="114" width="9.140625" style="1"/>
    <col min="115" max="116" width="9.28515625" style="1" bestFit="1" customWidth="1"/>
    <col min="117" max="117" width="9.140625" style="1"/>
    <col min="118" max="118" width="9.28515625" style="1" bestFit="1" customWidth="1"/>
    <col min="119" max="120" width="9.140625" style="1"/>
    <col min="121" max="127" width="9.28515625" style="1" bestFit="1" customWidth="1"/>
    <col min="128" max="130" width="9.140625" style="1"/>
    <col min="131" max="132" width="9.28515625" style="1" bestFit="1" customWidth="1"/>
    <col min="133" max="133" width="9.140625" style="1"/>
    <col min="134" max="134" width="9.28515625" style="1" bestFit="1" customWidth="1"/>
    <col min="135" max="136" width="9.140625" style="1"/>
    <col min="137" max="143" width="9.28515625" style="1" bestFit="1" customWidth="1"/>
    <col min="144" max="146" width="9.140625" style="1"/>
    <col min="147" max="148" width="9.28515625" style="1" bestFit="1" customWidth="1"/>
    <col min="149" max="149" width="9.140625" style="1"/>
    <col min="150" max="150" width="9.28515625" style="1" bestFit="1" customWidth="1"/>
    <col min="151" max="152" width="9.140625" style="1"/>
    <col min="153" max="159" width="9.28515625" style="1" bestFit="1" customWidth="1"/>
    <col min="160" max="162" width="9.140625" style="1"/>
    <col min="163" max="164" width="9.28515625" style="1" bestFit="1" customWidth="1"/>
    <col min="165" max="165" width="9.140625" style="1"/>
    <col min="166" max="166" width="9.28515625" style="1" bestFit="1" customWidth="1"/>
    <col min="167" max="168" width="9.140625" style="1"/>
    <col min="169" max="175" width="9.28515625" style="1" bestFit="1" customWidth="1"/>
    <col min="176" max="178" width="9.140625" style="1"/>
    <col min="179" max="180" width="9.28515625" style="1" bestFit="1" customWidth="1"/>
    <col min="181" max="181" width="9.140625" style="1"/>
    <col min="182" max="182" width="9.28515625" style="1" bestFit="1" customWidth="1"/>
    <col min="183" max="184" width="9.140625" style="1"/>
    <col min="185" max="191" width="9.28515625" style="1" bestFit="1" customWidth="1"/>
    <col min="192" max="194" width="9.140625" style="1"/>
    <col min="195" max="196" width="9.28515625" style="1" bestFit="1" customWidth="1"/>
    <col min="197" max="197" width="9.140625" style="1"/>
    <col min="198" max="198" width="9.28515625" style="1" bestFit="1" customWidth="1"/>
    <col min="199" max="200" width="9.140625" style="1"/>
    <col min="201" max="207" width="9.28515625" style="1" bestFit="1" customWidth="1"/>
    <col min="208" max="210" width="9.140625" style="1"/>
    <col min="211" max="212" width="9.28515625" style="1" bestFit="1" customWidth="1"/>
    <col min="213" max="213" width="9.140625" style="1"/>
    <col min="214" max="214" width="9.28515625" style="1" bestFit="1" customWidth="1"/>
    <col min="215" max="216" width="9.140625" style="1"/>
    <col min="217" max="223" width="9.28515625" style="1" bestFit="1" customWidth="1"/>
    <col min="224" max="226" width="9.140625" style="1"/>
    <col min="227" max="228" width="9.28515625" style="1" bestFit="1" customWidth="1"/>
    <col min="229" max="229" width="9.140625" style="1"/>
    <col min="230" max="230" width="9.28515625" style="1" bestFit="1" customWidth="1"/>
    <col min="231" max="232" width="9.140625" style="1"/>
    <col min="233" max="239" width="9.28515625" style="1" bestFit="1" customWidth="1"/>
    <col min="240" max="242" width="9.140625" style="1"/>
    <col min="243" max="244" width="9.28515625" style="1" bestFit="1" customWidth="1"/>
    <col min="245" max="245" width="9.140625" style="1"/>
    <col min="246" max="246" width="9.28515625" style="1" bestFit="1" customWidth="1"/>
    <col min="247" max="248" width="9.140625" style="1"/>
    <col min="249" max="255" width="9.28515625" style="1" bestFit="1" customWidth="1"/>
    <col min="256" max="258" width="9.140625" style="1"/>
    <col min="259" max="260" width="9.28515625" style="1" bestFit="1" customWidth="1"/>
    <col min="261" max="261" width="9.140625" style="1"/>
    <col min="262" max="262" width="9.28515625" style="1" bestFit="1" customWidth="1"/>
    <col min="263" max="264" width="9.140625" style="1"/>
    <col min="265" max="271" width="9.28515625" style="1" bestFit="1" customWidth="1"/>
    <col min="272" max="274" width="9.140625" style="1"/>
    <col min="275" max="276" width="9.28515625" style="1" bestFit="1" customWidth="1"/>
    <col min="277" max="277" width="9.140625" style="1"/>
    <col min="278" max="278" width="9.28515625" style="1" bestFit="1" customWidth="1"/>
    <col min="279" max="280" width="9.140625" style="1"/>
    <col min="281" max="287" width="9.28515625" style="1" bestFit="1" customWidth="1"/>
    <col min="288" max="290" width="9.140625" style="1"/>
    <col min="291" max="292" width="9.28515625" style="1" bestFit="1" customWidth="1"/>
    <col min="293" max="293" width="9.140625" style="1"/>
    <col min="294" max="294" width="9.28515625" style="1" bestFit="1" customWidth="1"/>
    <col min="295" max="296" width="9.140625" style="1"/>
    <col min="297" max="303" width="9.28515625" style="1" bestFit="1" customWidth="1"/>
    <col min="304" max="306" width="9.140625" style="1"/>
    <col min="307" max="308" width="9.28515625" style="1" bestFit="1" customWidth="1"/>
    <col min="309" max="309" width="9.140625" style="1"/>
    <col min="310" max="310" width="9.28515625" style="1" bestFit="1" customWidth="1"/>
    <col min="311" max="312" width="9.140625" style="1"/>
    <col min="313" max="319" width="9.28515625" style="1" bestFit="1" customWidth="1"/>
    <col min="320" max="322" width="9.140625" style="1"/>
    <col min="323" max="324" width="9.28515625" style="1" bestFit="1" customWidth="1"/>
    <col min="325" max="325" width="9.140625" style="1"/>
    <col min="326" max="326" width="9.28515625" style="1" bestFit="1" customWidth="1"/>
    <col min="327" max="328" width="9.140625" style="1"/>
    <col min="329" max="335" width="9.28515625" style="1" bestFit="1" customWidth="1"/>
    <col min="336" max="338" width="9.140625" style="1"/>
    <col min="339" max="340" width="9.28515625" style="1" bestFit="1" customWidth="1"/>
    <col min="341" max="341" width="9.140625" style="1"/>
    <col min="342" max="342" width="9.28515625" style="1" bestFit="1" customWidth="1"/>
    <col min="343" max="344" width="9.140625" style="1"/>
    <col min="345" max="351" width="9.28515625" style="1" bestFit="1" customWidth="1"/>
    <col min="352" max="354" width="9.140625" style="1"/>
    <col min="355" max="356" width="9.28515625" style="1" bestFit="1" customWidth="1"/>
    <col min="357" max="357" width="9.140625" style="1"/>
    <col min="358" max="358" width="9.28515625" style="1" bestFit="1" customWidth="1"/>
    <col min="359" max="360" width="9.140625" style="1"/>
    <col min="361" max="367" width="9.28515625" style="1" bestFit="1" customWidth="1"/>
    <col min="368" max="370" width="9.140625" style="1"/>
    <col min="371" max="372" width="9.28515625" style="1" bestFit="1" customWidth="1"/>
    <col min="373" max="373" width="9.140625" style="1"/>
    <col min="374" max="374" width="9.28515625" style="1" bestFit="1" customWidth="1"/>
    <col min="375" max="376" width="9.140625" style="1"/>
    <col min="377" max="383" width="9.28515625" style="1" bestFit="1" customWidth="1"/>
    <col min="384" max="386" width="9.140625" style="1"/>
    <col min="387" max="388" width="9.28515625" style="1" bestFit="1" customWidth="1"/>
    <col min="389" max="389" width="9.140625" style="1"/>
    <col min="390" max="390" width="9.28515625" style="1" bestFit="1" customWidth="1"/>
    <col min="391" max="392" width="9.140625" style="1"/>
    <col min="393" max="399" width="9.28515625" style="1" bestFit="1" customWidth="1"/>
    <col min="400" max="402" width="9.140625" style="1"/>
    <col min="403" max="404" width="9.28515625" style="1" bestFit="1" customWidth="1"/>
    <col min="405" max="405" width="9.140625" style="1"/>
    <col min="406" max="406" width="9.28515625" style="1" bestFit="1" customWidth="1"/>
    <col min="407" max="408" width="9.140625" style="1"/>
    <col min="409" max="415" width="9.28515625" style="1" bestFit="1" customWidth="1"/>
    <col min="416" max="418" width="9.140625" style="1"/>
    <col min="419" max="420" width="9.28515625" style="1" bestFit="1" customWidth="1"/>
    <col min="421" max="421" width="9.140625" style="1"/>
    <col min="422" max="422" width="9.28515625" style="1" bestFit="1" customWidth="1"/>
    <col min="423" max="424" width="9.140625" style="1"/>
    <col min="425" max="431" width="9.28515625" style="1" bestFit="1" customWidth="1"/>
    <col min="432" max="434" width="9.140625" style="1"/>
    <col min="435" max="436" width="9.28515625" style="1" bestFit="1" customWidth="1"/>
    <col min="437" max="437" width="9.140625" style="1"/>
    <col min="438" max="438" width="9.28515625" style="1" bestFit="1" customWidth="1"/>
    <col min="439" max="440" width="9.140625" style="1"/>
    <col min="441" max="447" width="9.28515625" style="1" bestFit="1" customWidth="1"/>
    <col min="448" max="450" width="9.140625" style="1"/>
    <col min="451" max="452" width="9.28515625" style="1" bestFit="1" customWidth="1"/>
    <col min="453" max="453" width="9.140625" style="1"/>
    <col min="454" max="454" width="9.28515625" style="1" bestFit="1" customWidth="1"/>
    <col min="455" max="456" width="9.140625" style="1"/>
    <col min="457" max="463" width="9.28515625" style="1" bestFit="1" customWidth="1"/>
    <col min="464" max="466" width="9.140625" style="1"/>
    <col min="467" max="468" width="9.28515625" style="1" bestFit="1" customWidth="1"/>
    <col min="469" max="469" width="9.140625" style="1"/>
    <col min="470" max="470" width="9.28515625" style="1" bestFit="1" customWidth="1"/>
    <col min="471" max="472" width="9.140625" style="1"/>
    <col min="473" max="479" width="9.28515625" style="1" bestFit="1" customWidth="1"/>
    <col min="480" max="482" width="9.140625" style="1"/>
    <col min="483" max="484" width="9.28515625" style="1" bestFit="1" customWidth="1"/>
    <col min="485" max="485" width="9.140625" style="1"/>
    <col min="486" max="486" width="9.28515625" style="1" bestFit="1" customWidth="1"/>
    <col min="487" max="488" width="9.140625" style="1"/>
    <col min="489" max="495" width="9.28515625" style="1" bestFit="1" customWidth="1"/>
    <col min="496" max="498" width="9.140625" style="1"/>
    <col min="499" max="500" width="9.28515625" style="1" bestFit="1" customWidth="1"/>
    <col min="501" max="501" width="9.140625" style="1"/>
    <col min="502" max="502" width="9.28515625" style="1" bestFit="1" customWidth="1"/>
    <col min="503" max="504" width="9.140625" style="1"/>
    <col min="505" max="511" width="9.28515625" style="1" bestFit="1" customWidth="1"/>
    <col min="512" max="514" width="9.140625" style="1"/>
    <col min="515" max="516" width="9.28515625" style="1" bestFit="1" customWidth="1"/>
    <col min="517" max="517" width="9.140625" style="1"/>
    <col min="518" max="518" width="9.28515625" style="1" bestFit="1" customWidth="1"/>
    <col min="519" max="520" width="9.140625" style="1"/>
    <col min="521" max="527" width="9.28515625" style="1" bestFit="1" customWidth="1"/>
    <col min="528" max="530" width="9.140625" style="1"/>
    <col min="531" max="532" width="9.28515625" style="1" bestFit="1" customWidth="1"/>
    <col min="533" max="533" width="9.140625" style="1"/>
    <col min="534" max="534" width="9.28515625" style="1" bestFit="1" customWidth="1"/>
    <col min="535" max="536" width="9.140625" style="1"/>
    <col min="537" max="543" width="9.28515625" style="1" bestFit="1" customWidth="1"/>
    <col min="544" max="546" width="9.140625" style="1"/>
    <col min="547" max="548" width="9.28515625" style="1" bestFit="1" customWidth="1"/>
    <col min="549" max="549" width="9.140625" style="1"/>
    <col min="550" max="550" width="9.28515625" style="1" bestFit="1" customWidth="1"/>
    <col min="551" max="552" width="9.140625" style="1"/>
    <col min="553" max="559" width="9.28515625" style="1" bestFit="1" customWidth="1"/>
    <col min="560" max="562" width="9.140625" style="1"/>
    <col min="563" max="564" width="9.28515625" style="1" bestFit="1" customWidth="1"/>
    <col min="565" max="565" width="9.140625" style="1"/>
    <col min="566" max="566" width="9.28515625" style="1" bestFit="1" customWidth="1"/>
    <col min="567" max="568" width="9.140625" style="1"/>
    <col min="569" max="575" width="9.28515625" style="1" bestFit="1" customWidth="1"/>
    <col min="576" max="578" width="9.140625" style="1"/>
    <col min="579" max="580" width="9.28515625" style="1" bestFit="1" customWidth="1"/>
    <col min="581" max="581" width="9.140625" style="1"/>
    <col min="582" max="582" width="9.28515625" style="1" bestFit="1" customWidth="1"/>
    <col min="583" max="584" width="9.140625" style="1"/>
    <col min="585" max="591" width="9.28515625" style="1" bestFit="1" customWidth="1"/>
    <col min="592" max="594" width="9.140625" style="1"/>
    <col min="595" max="596" width="9.28515625" style="1" bestFit="1" customWidth="1"/>
    <col min="597" max="597" width="9.140625" style="1"/>
    <col min="598" max="598" width="9.28515625" style="1" bestFit="1" customWidth="1"/>
    <col min="599" max="600" width="9.140625" style="1"/>
    <col min="601" max="607" width="9.28515625" style="1" bestFit="1" customWidth="1"/>
    <col min="608" max="610" width="9.140625" style="1"/>
    <col min="611" max="612" width="9.28515625" style="1" bestFit="1" customWidth="1"/>
    <col min="613" max="613" width="9.140625" style="1"/>
    <col min="614" max="614" width="9.28515625" style="1" bestFit="1" customWidth="1"/>
    <col min="615" max="616" width="9.140625" style="1"/>
    <col min="617" max="623" width="9.28515625" style="1" bestFit="1" customWidth="1"/>
    <col min="624" max="626" width="9.140625" style="1"/>
    <col min="627" max="628" width="9.28515625" style="1" bestFit="1" customWidth="1"/>
    <col min="629" max="629" width="9.140625" style="1"/>
    <col min="630" max="630" width="9.28515625" style="1" bestFit="1" customWidth="1"/>
    <col min="631" max="632" width="9.140625" style="1"/>
    <col min="633" max="639" width="9.28515625" style="1" bestFit="1" customWidth="1"/>
    <col min="640" max="642" width="9.140625" style="1"/>
    <col min="643" max="644" width="9.28515625" style="1" bestFit="1" customWidth="1"/>
    <col min="645" max="645" width="9.140625" style="1"/>
    <col min="646" max="646" width="9.28515625" style="1" bestFit="1" customWidth="1"/>
    <col min="647" max="648" width="9.140625" style="1"/>
    <col min="649" max="655" width="9.28515625" style="1" bestFit="1" customWidth="1"/>
    <col min="656" max="658" width="9.140625" style="1"/>
    <col min="659" max="660" width="9.28515625" style="1" bestFit="1" customWidth="1"/>
    <col min="661" max="661" width="9.140625" style="1"/>
    <col min="662" max="662" width="9.28515625" style="1" bestFit="1" customWidth="1"/>
    <col min="663" max="664" width="9.140625" style="1"/>
    <col min="665" max="671" width="9.28515625" style="1" bestFit="1" customWidth="1"/>
    <col min="672" max="674" width="9.140625" style="1"/>
    <col min="675" max="676" width="9.28515625" style="1" bestFit="1" customWidth="1"/>
    <col min="677" max="677" width="9.140625" style="1"/>
    <col min="678" max="678" width="9.28515625" style="1" bestFit="1" customWidth="1"/>
    <col min="679" max="680" width="9.140625" style="1"/>
    <col min="681" max="687" width="9.28515625" style="1" bestFit="1" customWidth="1"/>
    <col min="688" max="690" width="9.140625" style="1"/>
    <col min="691" max="692" width="9.28515625" style="1" bestFit="1" customWidth="1"/>
    <col min="693" max="693" width="9.140625" style="1"/>
    <col min="694" max="694" width="9.28515625" style="1" bestFit="1" customWidth="1"/>
    <col min="695" max="696" width="9.140625" style="1"/>
    <col min="697" max="703" width="9.28515625" style="1" bestFit="1" customWidth="1"/>
    <col min="704" max="706" width="9.140625" style="1"/>
    <col min="707" max="708" width="9.28515625" style="1" bestFit="1" customWidth="1"/>
    <col min="709" max="709" width="9.140625" style="1"/>
    <col min="710" max="710" width="9.28515625" style="1" bestFit="1" customWidth="1"/>
    <col min="711" max="712" width="9.140625" style="1"/>
    <col min="713" max="719" width="9.28515625" style="1" bestFit="1" customWidth="1"/>
    <col min="720" max="722" width="9.140625" style="1"/>
    <col min="723" max="724" width="9.28515625" style="1" bestFit="1" customWidth="1"/>
    <col min="725" max="725" width="9.140625" style="1"/>
    <col min="726" max="726" width="9.28515625" style="1" bestFit="1" customWidth="1"/>
    <col min="727" max="728" width="9.140625" style="1"/>
    <col min="729" max="735" width="9.28515625" style="1" bestFit="1" customWidth="1"/>
    <col min="736" max="738" width="9.140625" style="1"/>
    <col min="739" max="740" width="9.28515625" style="1" bestFit="1" customWidth="1"/>
    <col min="741" max="741" width="9.140625" style="1"/>
    <col min="742" max="742" width="9.28515625" style="1" bestFit="1" customWidth="1"/>
    <col min="743" max="744" width="9.140625" style="1"/>
    <col min="745" max="751" width="9.28515625" style="1" bestFit="1" customWidth="1"/>
    <col min="752" max="754" width="9.140625" style="1"/>
    <col min="755" max="756" width="9.28515625" style="1" bestFit="1" customWidth="1"/>
    <col min="757" max="757" width="9.140625" style="1"/>
    <col min="758" max="758" width="9.28515625" style="1" bestFit="1" customWidth="1"/>
    <col min="759" max="760" width="9.140625" style="1"/>
    <col min="761" max="767" width="9.28515625" style="1" bestFit="1" customWidth="1"/>
    <col min="768" max="770" width="9.140625" style="1"/>
    <col min="771" max="772" width="9.28515625" style="1" bestFit="1" customWidth="1"/>
    <col min="773" max="773" width="9.140625" style="1"/>
    <col min="774" max="774" width="9.28515625" style="1" bestFit="1" customWidth="1"/>
    <col min="775" max="776" width="9.140625" style="1"/>
    <col min="777" max="783" width="9.28515625" style="1" bestFit="1" customWidth="1"/>
    <col min="784" max="786" width="9.140625" style="1"/>
    <col min="787" max="788" width="9.28515625" style="1" bestFit="1" customWidth="1"/>
    <col min="789" max="789" width="9.140625" style="1"/>
    <col min="790" max="790" width="9.28515625" style="1" bestFit="1" customWidth="1"/>
    <col min="791" max="792" width="9.140625" style="1"/>
    <col min="793" max="799" width="9.28515625" style="1" bestFit="1" customWidth="1"/>
    <col min="800" max="802" width="9.140625" style="1"/>
    <col min="803" max="804" width="9.28515625" style="1" bestFit="1" customWidth="1"/>
    <col min="805" max="805" width="9.140625" style="1"/>
    <col min="806" max="806" width="9.28515625" style="1" bestFit="1" customWidth="1"/>
    <col min="807" max="808" width="9.140625" style="1"/>
    <col min="809" max="815" width="9.28515625" style="1" bestFit="1" customWidth="1"/>
    <col min="816" max="818" width="9.140625" style="1"/>
    <col min="819" max="820" width="9.28515625" style="1" bestFit="1" customWidth="1"/>
    <col min="821" max="821" width="9.140625" style="1"/>
    <col min="822" max="822" width="9.28515625" style="1" bestFit="1" customWidth="1"/>
    <col min="823" max="824" width="9.140625" style="1"/>
    <col min="825" max="831" width="9.28515625" style="1" bestFit="1" customWidth="1"/>
    <col min="832" max="834" width="9.140625" style="1"/>
    <col min="835" max="836" width="9.28515625" style="1" bestFit="1" customWidth="1"/>
    <col min="837" max="837" width="9.140625" style="1"/>
    <col min="838" max="838" width="9.28515625" style="1" bestFit="1" customWidth="1"/>
    <col min="839" max="840" width="9.140625" style="1"/>
    <col min="841" max="847" width="9.28515625" style="1" bestFit="1" customWidth="1"/>
    <col min="848" max="850" width="9.140625" style="1"/>
    <col min="851" max="852" width="9.28515625" style="1" bestFit="1" customWidth="1"/>
    <col min="853" max="853" width="9.140625" style="1"/>
    <col min="854" max="854" width="9.28515625" style="1" bestFit="1" customWidth="1"/>
    <col min="855" max="856" width="9.140625" style="1"/>
    <col min="857" max="863" width="9.28515625" style="1" bestFit="1" customWidth="1"/>
    <col min="864" max="866" width="9.140625" style="1"/>
    <col min="867" max="868" width="9.28515625" style="1" bestFit="1" customWidth="1"/>
    <col min="869" max="869" width="9.140625" style="1"/>
    <col min="870" max="870" width="9.28515625" style="1" bestFit="1" customWidth="1"/>
    <col min="871" max="872" width="9.140625" style="1"/>
    <col min="873" max="879" width="9.28515625" style="1" bestFit="1" customWidth="1"/>
    <col min="880" max="882" width="9.140625" style="1"/>
    <col min="883" max="884" width="9.28515625" style="1" bestFit="1" customWidth="1"/>
    <col min="885" max="885" width="9.140625" style="1"/>
    <col min="886" max="886" width="9.28515625" style="1" bestFit="1" customWidth="1"/>
    <col min="887" max="888" width="9.140625" style="1"/>
    <col min="889" max="895" width="9.28515625" style="1" bestFit="1" customWidth="1"/>
    <col min="896" max="898" width="9.140625" style="1"/>
    <col min="899" max="900" width="9.28515625" style="1" bestFit="1" customWidth="1"/>
    <col min="901" max="901" width="9.140625" style="1"/>
    <col min="902" max="902" width="9.28515625" style="1" bestFit="1" customWidth="1"/>
    <col min="903" max="904" width="9.140625" style="1"/>
    <col min="905" max="911" width="9.28515625" style="1" bestFit="1" customWidth="1"/>
    <col min="912" max="914" width="9.140625" style="1"/>
    <col min="915" max="916" width="9.28515625" style="1" bestFit="1" customWidth="1"/>
    <col min="917" max="917" width="9.140625" style="1"/>
    <col min="918" max="918" width="9.28515625" style="1" bestFit="1" customWidth="1"/>
    <col min="919" max="920" width="9.140625" style="1"/>
    <col min="921" max="927" width="9.28515625" style="1" bestFit="1" customWidth="1"/>
    <col min="928" max="930" width="9.140625" style="1"/>
    <col min="931" max="932" width="9.28515625" style="1" bestFit="1" customWidth="1"/>
    <col min="933" max="933" width="9.140625" style="1"/>
    <col min="934" max="934" width="9.28515625" style="1" bestFit="1" customWidth="1"/>
    <col min="935" max="936" width="9.140625" style="1"/>
    <col min="937" max="943" width="9.28515625" style="1" bestFit="1" customWidth="1"/>
    <col min="944" max="946" width="9.140625" style="1"/>
    <col min="947" max="948" width="9.28515625" style="1" bestFit="1" customWidth="1"/>
    <col min="949" max="949" width="9.140625" style="1"/>
    <col min="950" max="950" width="9.28515625" style="1" bestFit="1" customWidth="1"/>
    <col min="951" max="952" width="9.140625" style="1"/>
    <col min="953" max="959" width="9.28515625" style="1" bestFit="1" customWidth="1"/>
    <col min="960" max="962" width="9.140625" style="1"/>
    <col min="963" max="964" width="9.28515625" style="1" bestFit="1" customWidth="1"/>
    <col min="965" max="965" width="9.140625" style="1"/>
    <col min="966" max="966" width="9.28515625" style="1" bestFit="1" customWidth="1"/>
    <col min="967" max="968" width="9.140625" style="1"/>
    <col min="969" max="975" width="9.28515625" style="1" bestFit="1" customWidth="1"/>
    <col min="976" max="978" width="9.140625" style="1"/>
    <col min="979" max="980" width="9.28515625" style="1" bestFit="1" customWidth="1"/>
    <col min="981" max="981" width="9.140625" style="1"/>
    <col min="982" max="982" width="9.28515625" style="1" bestFit="1" customWidth="1"/>
    <col min="983" max="984" width="9.140625" style="1"/>
    <col min="985" max="991" width="9.28515625" style="1" bestFit="1" customWidth="1"/>
    <col min="992" max="994" width="9.140625" style="1"/>
    <col min="995" max="996" width="9.28515625" style="1" bestFit="1" customWidth="1"/>
    <col min="997" max="997" width="9.140625" style="1"/>
    <col min="998" max="998" width="9.28515625" style="1" bestFit="1" customWidth="1"/>
    <col min="999" max="1000" width="9.140625" style="1"/>
    <col min="1001" max="1007" width="9.28515625" style="1" bestFit="1" customWidth="1"/>
    <col min="1008" max="1010" width="9.140625" style="1"/>
    <col min="1011" max="1012" width="9.28515625" style="1" bestFit="1" customWidth="1"/>
    <col min="1013" max="1013" width="9.140625" style="1"/>
    <col min="1014" max="1014" width="9.28515625" style="1" bestFit="1" customWidth="1"/>
    <col min="1015" max="1016" width="9.140625" style="1"/>
    <col min="1017" max="1023" width="9.28515625" style="1" bestFit="1" customWidth="1"/>
    <col min="1024" max="1026" width="9.140625" style="1"/>
    <col min="1027" max="1028" width="9.28515625" style="1" bestFit="1" customWidth="1"/>
    <col min="1029" max="1029" width="9.140625" style="1"/>
    <col min="1030" max="1030" width="9.28515625" style="1" bestFit="1" customWidth="1"/>
    <col min="1031" max="1032" width="9.140625" style="1"/>
    <col min="1033" max="1039" width="9.28515625" style="1" bestFit="1" customWidth="1"/>
    <col min="1040" max="1042" width="9.140625" style="1"/>
    <col min="1043" max="1044" width="9.28515625" style="1" bestFit="1" customWidth="1"/>
    <col min="1045" max="1045" width="9.140625" style="1"/>
    <col min="1046" max="1046" width="9.28515625" style="1" bestFit="1" customWidth="1"/>
    <col min="1047" max="1048" width="9.140625" style="1"/>
    <col min="1049" max="1055" width="9.28515625" style="1" bestFit="1" customWidth="1"/>
    <col min="1056" max="1058" width="9.140625" style="1"/>
    <col min="1059" max="1060" width="9.28515625" style="1" bestFit="1" customWidth="1"/>
    <col min="1061" max="1061" width="9.140625" style="1"/>
    <col min="1062" max="1062" width="9.28515625" style="1" bestFit="1" customWidth="1"/>
    <col min="1063" max="1064" width="9.140625" style="1"/>
    <col min="1065" max="1071" width="9.28515625" style="1" bestFit="1" customWidth="1"/>
    <col min="1072" max="1074" width="9.140625" style="1"/>
    <col min="1075" max="1076" width="9.28515625" style="1" bestFit="1" customWidth="1"/>
    <col min="1077" max="1077" width="9.140625" style="1"/>
    <col min="1078" max="1078" width="9.28515625" style="1" bestFit="1" customWidth="1"/>
    <col min="1079" max="1080" width="9.140625" style="1"/>
    <col min="1081" max="1087" width="9.28515625" style="1" bestFit="1" customWidth="1"/>
    <col min="1088" max="1090" width="9.140625" style="1"/>
    <col min="1091" max="1092" width="9.28515625" style="1" bestFit="1" customWidth="1"/>
    <col min="1093" max="1093" width="9.140625" style="1"/>
    <col min="1094" max="1094" width="9.28515625" style="1" bestFit="1" customWidth="1"/>
    <col min="1095" max="1096" width="9.140625" style="1"/>
    <col min="1097" max="1103" width="9.28515625" style="1" bestFit="1" customWidth="1"/>
    <col min="1104" max="1106" width="9.140625" style="1"/>
    <col min="1107" max="1108" width="9.28515625" style="1" bestFit="1" customWidth="1"/>
    <col min="1109" max="1109" width="9.140625" style="1"/>
    <col min="1110" max="1110" width="9.28515625" style="1" bestFit="1" customWidth="1"/>
    <col min="1111" max="1112" width="9.140625" style="1"/>
    <col min="1113" max="1119" width="9.28515625" style="1" bestFit="1" customWidth="1"/>
    <col min="1120" max="1122" width="9.140625" style="1"/>
    <col min="1123" max="1124" width="9.28515625" style="1" bestFit="1" customWidth="1"/>
    <col min="1125" max="1125" width="9.140625" style="1"/>
    <col min="1126" max="1126" width="9.28515625" style="1" bestFit="1" customWidth="1"/>
    <col min="1127" max="1128" width="9.140625" style="1"/>
    <col min="1129" max="1135" width="9.28515625" style="1" bestFit="1" customWidth="1"/>
    <col min="1136" max="1138" width="9.140625" style="1"/>
    <col min="1139" max="1140" width="9.28515625" style="1" bestFit="1" customWidth="1"/>
    <col min="1141" max="1141" width="9.140625" style="1"/>
    <col min="1142" max="1142" width="9.28515625" style="1" bestFit="1" customWidth="1"/>
    <col min="1143" max="1144" width="9.140625" style="1"/>
    <col min="1145" max="1151" width="9.28515625" style="1" bestFit="1" customWidth="1"/>
    <col min="1152" max="1154" width="9.140625" style="1"/>
    <col min="1155" max="1156" width="9.28515625" style="1" bestFit="1" customWidth="1"/>
    <col min="1157" max="1157" width="9.140625" style="1"/>
    <col min="1158" max="1158" width="9.28515625" style="1" bestFit="1" customWidth="1"/>
    <col min="1159" max="1160" width="9.140625" style="1"/>
    <col min="1161" max="1167" width="9.28515625" style="1" bestFit="1" customWidth="1"/>
    <col min="1168" max="1170" width="9.140625" style="1"/>
    <col min="1171" max="1172" width="9.28515625" style="1" bestFit="1" customWidth="1"/>
    <col min="1173" max="1173" width="9.140625" style="1"/>
    <col min="1174" max="1174" width="9.28515625" style="1" bestFit="1" customWidth="1"/>
    <col min="1175" max="1176" width="9.140625" style="1"/>
    <col min="1177" max="1183" width="9.28515625" style="1" bestFit="1" customWidth="1"/>
    <col min="1184" max="1186" width="9.140625" style="1"/>
    <col min="1187" max="1188" width="9.28515625" style="1" bestFit="1" customWidth="1"/>
    <col min="1189" max="1189" width="9.140625" style="1"/>
    <col min="1190" max="1190" width="9.28515625" style="1" bestFit="1" customWidth="1"/>
    <col min="1191" max="1192" width="9.140625" style="1"/>
    <col min="1193" max="1199" width="9.28515625" style="1" bestFit="1" customWidth="1"/>
    <col min="1200" max="1202" width="9.140625" style="1"/>
    <col min="1203" max="1204" width="9.28515625" style="1" bestFit="1" customWidth="1"/>
    <col min="1205" max="1205" width="9.140625" style="1"/>
    <col min="1206" max="1206" width="9.28515625" style="1" bestFit="1" customWidth="1"/>
    <col min="1207" max="1208" width="9.140625" style="1"/>
    <col min="1209" max="1215" width="9.28515625" style="1" bestFit="1" customWidth="1"/>
    <col min="1216" max="1218" width="9.140625" style="1"/>
    <col min="1219" max="1220" width="9.28515625" style="1" bestFit="1" customWidth="1"/>
    <col min="1221" max="1221" width="9.140625" style="1"/>
    <col min="1222" max="1222" width="9.28515625" style="1" bestFit="1" customWidth="1"/>
    <col min="1223" max="1224" width="9.140625" style="1"/>
    <col min="1225" max="1231" width="9.28515625" style="1" bestFit="1" customWidth="1"/>
    <col min="1232" max="1234" width="9.140625" style="1"/>
    <col min="1235" max="1236" width="9.28515625" style="1" bestFit="1" customWidth="1"/>
    <col min="1237" max="1237" width="9.140625" style="1"/>
    <col min="1238" max="1238" width="9.28515625" style="1" bestFit="1" customWidth="1"/>
    <col min="1239" max="1240" width="9.140625" style="1"/>
    <col min="1241" max="1247" width="9.28515625" style="1" bestFit="1" customWidth="1"/>
    <col min="1248" max="1250" width="9.140625" style="1"/>
    <col min="1251" max="1252" width="9.28515625" style="1" bestFit="1" customWidth="1"/>
    <col min="1253" max="1253" width="9.140625" style="1"/>
    <col min="1254" max="1254" width="9.28515625" style="1" bestFit="1" customWidth="1"/>
    <col min="1255" max="1256" width="9.140625" style="1"/>
    <col min="1257" max="1263" width="9.28515625" style="1" bestFit="1" customWidth="1"/>
    <col min="1264" max="1266" width="9.140625" style="1"/>
    <col min="1267" max="1268" width="9.28515625" style="1" bestFit="1" customWidth="1"/>
    <col min="1269" max="1269" width="9.140625" style="1"/>
    <col min="1270" max="1270" width="9.28515625" style="1" bestFit="1" customWidth="1"/>
    <col min="1271" max="1272" width="9.140625" style="1"/>
    <col min="1273" max="1279" width="9.28515625" style="1" bestFit="1" customWidth="1"/>
    <col min="1280" max="1282" width="9.140625" style="1"/>
    <col min="1283" max="1284" width="9.28515625" style="1" bestFit="1" customWidth="1"/>
    <col min="1285" max="1285" width="9.140625" style="1"/>
    <col min="1286" max="1286" width="9.28515625" style="1" bestFit="1" customWidth="1"/>
    <col min="1287" max="1288" width="9.140625" style="1"/>
    <col min="1289" max="1295" width="9.28515625" style="1" bestFit="1" customWidth="1"/>
    <col min="1296" max="1298" width="9.140625" style="1"/>
    <col min="1299" max="1300" width="9.28515625" style="1" bestFit="1" customWidth="1"/>
    <col min="1301" max="1301" width="9.140625" style="1"/>
    <col min="1302" max="1302" width="9.28515625" style="1" bestFit="1" customWidth="1"/>
    <col min="1303" max="1304" width="9.140625" style="1"/>
    <col min="1305" max="1311" width="9.28515625" style="1" bestFit="1" customWidth="1"/>
    <col min="1312" max="1314" width="9.140625" style="1"/>
    <col min="1315" max="1316" width="9.28515625" style="1" bestFit="1" customWidth="1"/>
    <col min="1317" max="1317" width="9.140625" style="1"/>
    <col min="1318" max="1318" width="9.28515625" style="1" bestFit="1" customWidth="1"/>
    <col min="1319" max="1320" width="9.140625" style="1"/>
    <col min="1321" max="1327" width="9.28515625" style="1" bestFit="1" customWidth="1"/>
    <col min="1328" max="1330" width="9.140625" style="1"/>
    <col min="1331" max="1332" width="9.28515625" style="1" bestFit="1" customWidth="1"/>
    <col min="1333" max="1333" width="9.140625" style="1"/>
    <col min="1334" max="1334" width="9.28515625" style="1" bestFit="1" customWidth="1"/>
    <col min="1335" max="1336" width="9.140625" style="1"/>
    <col min="1337" max="1343" width="9.28515625" style="1" bestFit="1" customWidth="1"/>
    <col min="1344" max="1346" width="9.140625" style="1"/>
    <col min="1347" max="1348" width="9.28515625" style="1" bestFit="1" customWidth="1"/>
    <col min="1349" max="1349" width="9.140625" style="1"/>
    <col min="1350" max="1350" width="9.28515625" style="1" bestFit="1" customWidth="1"/>
    <col min="1351" max="1352" width="9.140625" style="1"/>
    <col min="1353" max="1359" width="9.28515625" style="1" bestFit="1" customWidth="1"/>
    <col min="1360" max="1362" width="9.140625" style="1"/>
    <col min="1363" max="1364" width="9.28515625" style="1" bestFit="1" customWidth="1"/>
    <col min="1365" max="1365" width="9.140625" style="1"/>
    <col min="1366" max="1366" width="9.28515625" style="1" bestFit="1" customWidth="1"/>
    <col min="1367" max="1368" width="9.140625" style="1"/>
    <col min="1369" max="1375" width="9.28515625" style="1" bestFit="1" customWidth="1"/>
    <col min="1376" max="1378" width="9.140625" style="1"/>
    <col min="1379" max="1380" width="9.28515625" style="1" bestFit="1" customWidth="1"/>
    <col min="1381" max="1381" width="9.140625" style="1"/>
    <col min="1382" max="1382" width="9.28515625" style="1" bestFit="1" customWidth="1"/>
    <col min="1383" max="1384" width="9.140625" style="1"/>
    <col min="1385" max="1391" width="9.28515625" style="1" bestFit="1" customWidth="1"/>
    <col min="1392" max="1394" width="9.140625" style="1"/>
    <col min="1395" max="1396" width="9.28515625" style="1" bestFit="1" customWidth="1"/>
    <col min="1397" max="1397" width="9.140625" style="1"/>
    <col min="1398" max="1398" width="9.28515625" style="1" bestFit="1" customWidth="1"/>
    <col min="1399" max="1400" width="9.140625" style="1"/>
    <col min="1401" max="1407" width="9.28515625" style="1" bestFit="1" customWidth="1"/>
    <col min="1408" max="1410" width="9.140625" style="1"/>
    <col min="1411" max="1412" width="9.28515625" style="1" bestFit="1" customWidth="1"/>
    <col min="1413" max="1413" width="9.140625" style="1"/>
    <col min="1414" max="1414" width="9.28515625" style="1" bestFit="1" customWidth="1"/>
    <col min="1415" max="1416" width="9.140625" style="1"/>
    <col min="1417" max="1423" width="9.28515625" style="1" bestFit="1" customWidth="1"/>
    <col min="1424" max="1426" width="9.140625" style="1"/>
    <col min="1427" max="1428" width="9.28515625" style="1" bestFit="1" customWidth="1"/>
    <col min="1429" max="1429" width="9.140625" style="1"/>
    <col min="1430" max="1430" width="9.28515625" style="1" bestFit="1" customWidth="1"/>
    <col min="1431" max="1432" width="9.140625" style="1"/>
    <col min="1433" max="1439" width="9.28515625" style="1" bestFit="1" customWidth="1"/>
    <col min="1440" max="1442" width="9.140625" style="1"/>
    <col min="1443" max="1444" width="9.28515625" style="1" bestFit="1" customWidth="1"/>
    <col min="1445" max="1445" width="9.140625" style="1"/>
    <col min="1446" max="1446" width="9.28515625" style="1" bestFit="1" customWidth="1"/>
    <col min="1447" max="1448" width="9.140625" style="1"/>
    <col min="1449" max="1455" width="9.28515625" style="1" bestFit="1" customWidth="1"/>
    <col min="1456" max="1458" width="9.140625" style="1"/>
    <col min="1459" max="1460" width="9.28515625" style="1" bestFit="1" customWidth="1"/>
    <col min="1461" max="1461" width="9.140625" style="1"/>
    <col min="1462" max="1462" width="9.28515625" style="1" bestFit="1" customWidth="1"/>
    <col min="1463" max="1464" width="9.140625" style="1"/>
    <col min="1465" max="1471" width="9.28515625" style="1" bestFit="1" customWidth="1"/>
    <col min="1472" max="1474" width="9.140625" style="1"/>
    <col min="1475" max="1476" width="9.28515625" style="1" bestFit="1" customWidth="1"/>
    <col min="1477" max="1477" width="9.140625" style="1"/>
    <col min="1478" max="1478" width="9.28515625" style="1" bestFit="1" customWidth="1"/>
    <col min="1479" max="1480" width="9.140625" style="1"/>
    <col min="1481" max="1487" width="9.28515625" style="1" bestFit="1" customWidth="1"/>
    <col min="1488" max="1490" width="9.140625" style="1"/>
    <col min="1491" max="1492" width="9.28515625" style="1" bestFit="1" customWidth="1"/>
    <col min="1493" max="1493" width="9.140625" style="1"/>
    <col min="1494" max="1494" width="9.28515625" style="1" bestFit="1" customWidth="1"/>
    <col min="1495" max="1496" width="9.140625" style="1"/>
    <col min="1497" max="1503" width="9.28515625" style="1" bestFit="1" customWidth="1"/>
    <col min="1504" max="1506" width="9.140625" style="1"/>
    <col min="1507" max="1508" width="9.28515625" style="1" bestFit="1" customWidth="1"/>
    <col min="1509" max="1509" width="9.140625" style="1"/>
    <col min="1510" max="1510" width="9.28515625" style="1" bestFit="1" customWidth="1"/>
    <col min="1511" max="1512" width="9.140625" style="1"/>
    <col min="1513" max="1519" width="9.28515625" style="1" bestFit="1" customWidth="1"/>
    <col min="1520" max="1522" width="9.140625" style="1"/>
    <col min="1523" max="1524" width="9.28515625" style="1" bestFit="1" customWidth="1"/>
    <col min="1525" max="1525" width="9.140625" style="1"/>
    <col min="1526" max="1526" width="9.28515625" style="1" bestFit="1" customWidth="1"/>
    <col min="1527" max="1528" width="9.140625" style="1"/>
    <col min="1529" max="1535" width="9.28515625" style="1" bestFit="1" customWidth="1"/>
    <col min="1536" max="1538" width="9.140625" style="1"/>
    <col min="1539" max="1540" width="9.28515625" style="1" bestFit="1" customWidth="1"/>
    <col min="1541" max="1541" width="9.140625" style="1"/>
    <col min="1542" max="1542" width="9.28515625" style="1" bestFit="1" customWidth="1"/>
    <col min="1543" max="1544" width="9.140625" style="1"/>
    <col min="1545" max="1551" width="9.28515625" style="1" bestFit="1" customWidth="1"/>
    <col min="1552" max="1554" width="9.140625" style="1"/>
    <col min="1555" max="1556" width="9.28515625" style="1" bestFit="1" customWidth="1"/>
    <col min="1557" max="1557" width="9.140625" style="1"/>
    <col min="1558" max="1558" width="9.28515625" style="1" bestFit="1" customWidth="1"/>
    <col min="1559" max="1560" width="9.140625" style="1"/>
    <col min="1561" max="1567" width="9.28515625" style="1" bestFit="1" customWidth="1"/>
    <col min="1568" max="1570" width="9.140625" style="1"/>
    <col min="1571" max="1572" width="9.28515625" style="1" bestFit="1" customWidth="1"/>
    <col min="1573" max="1573" width="9.140625" style="1"/>
    <col min="1574" max="1574" width="9.28515625" style="1" bestFit="1" customWidth="1"/>
    <col min="1575" max="1576" width="9.140625" style="1"/>
    <col min="1577" max="1583" width="9.28515625" style="1" bestFit="1" customWidth="1"/>
    <col min="1584" max="1586" width="9.140625" style="1"/>
    <col min="1587" max="1588" width="9.28515625" style="1" bestFit="1" customWidth="1"/>
    <col min="1589" max="1589" width="9.140625" style="1"/>
    <col min="1590" max="1590" width="9.28515625" style="1" bestFit="1" customWidth="1"/>
    <col min="1591" max="1592" width="9.140625" style="1"/>
    <col min="1593" max="1599" width="9.28515625" style="1" bestFit="1" customWidth="1"/>
    <col min="1600" max="1602" width="9.140625" style="1"/>
    <col min="1603" max="1604" width="9.28515625" style="1" bestFit="1" customWidth="1"/>
    <col min="1605" max="1605" width="9.140625" style="1"/>
    <col min="1606" max="1606" width="9.28515625" style="1" bestFit="1" customWidth="1"/>
    <col min="1607" max="1608" width="9.140625" style="1"/>
    <col min="1609" max="1615" width="9.28515625" style="1" bestFit="1" customWidth="1"/>
    <col min="1616" max="1618" width="9.140625" style="1"/>
    <col min="1619" max="1620" width="9.28515625" style="1" bestFit="1" customWidth="1"/>
    <col min="1621" max="1621" width="9.140625" style="1"/>
    <col min="1622" max="1622" width="9.28515625" style="1" bestFit="1" customWidth="1"/>
    <col min="1623" max="1624" width="9.140625" style="1"/>
    <col min="1625" max="1631" width="9.28515625" style="1" bestFit="1" customWidth="1"/>
    <col min="1632" max="1634" width="9.140625" style="1"/>
    <col min="1635" max="1636" width="9.28515625" style="1" bestFit="1" customWidth="1"/>
    <col min="1637" max="1637" width="9.140625" style="1"/>
    <col min="1638" max="1638" width="9.28515625" style="1" bestFit="1" customWidth="1"/>
    <col min="1639" max="1640" width="9.140625" style="1"/>
    <col min="1641" max="1647" width="9.28515625" style="1" bestFit="1" customWidth="1"/>
    <col min="1648" max="1650" width="9.140625" style="1"/>
    <col min="1651" max="1652" width="9.28515625" style="1" bestFit="1" customWidth="1"/>
    <col min="1653" max="1653" width="9.140625" style="1"/>
    <col min="1654" max="1654" width="9.28515625" style="1" bestFit="1" customWidth="1"/>
    <col min="1655" max="1656" width="9.140625" style="1"/>
    <col min="1657" max="1663" width="9.28515625" style="1" bestFit="1" customWidth="1"/>
    <col min="1664" max="1666" width="9.140625" style="1"/>
    <col min="1667" max="1668" width="9.28515625" style="1" bestFit="1" customWidth="1"/>
    <col min="1669" max="1669" width="9.140625" style="1"/>
    <col min="1670" max="1670" width="9.28515625" style="1" bestFit="1" customWidth="1"/>
    <col min="1671" max="1672" width="9.140625" style="1"/>
    <col min="1673" max="1679" width="9.28515625" style="1" bestFit="1" customWidth="1"/>
    <col min="1680" max="1682" width="9.140625" style="1"/>
    <col min="1683" max="1684" width="9.28515625" style="1" bestFit="1" customWidth="1"/>
    <col min="1685" max="1685" width="9.140625" style="1"/>
    <col min="1686" max="1686" width="9.28515625" style="1" bestFit="1" customWidth="1"/>
    <col min="1687" max="1688" width="9.140625" style="1"/>
    <col min="1689" max="1695" width="9.28515625" style="1" bestFit="1" customWidth="1"/>
    <col min="1696" max="1698" width="9.140625" style="1"/>
    <col min="1699" max="1700" width="9.28515625" style="1" bestFit="1" customWidth="1"/>
    <col min="1701" max="1701" width="9.140625" style="1"/>
    <col min="1702" max="1702" width="9.28515625" style="1" bestFit="1" customWidth="1"/>
    <col min="1703" max="1704" width="9.140625" style="1"/>
    <col min="1705" max="1711" width="9.28515625" style="1" bestFit="1" customWidth="1"/>
    <col min="1712" max="1714" width="9.140625" style="1"/>
    <col min="1715" max="1716" width="9.28515625" style="1" bestFit="1" customWidth="1"/>
    <col min="1717" max="1717" width="9.140625" style="1"/>
    <col min="1718" max="1718" width="9.28515625" style="1" bestFit="1" customWidth="1"/>
    <col min="1719" max="1720" width="9.140625" style="1"/>
    <col min="1721" max="1727" width="9.28515625" style="1" bestFit="1" customWidth="1"/>
    <col min="1728" max="1730" width="9.140625" style="1"/>
    <col min="1731" max="1732" width="9.28515625" style="1" bestFit="1" customWidth="1"/>
    <col min="1733" max="1733" width="9.140625" style="1"/>
    <col min="1734" max="1734" width="9.28515625" style="1" bestFit="1" customWidth="1"/>
    <col min="1735" max="1736" width="9.140625" style="1"/>
    <col min="1737" max="1743" width="9.28515625" style="1" bestFit="1" customWidth="1"/>
    <col min="1744" max="1746" width="9.140625" style="1"/>
    <col min="1747" max="1748" width="9.28515625" style="1" bestFit="1" customWidth="1"/>
    <col min="1749" max="1749" width="9.140625" style="1"/>
    <col min="1750" max="1750" width="9.28515625" style="1" bestFit="1" customWidth="1"/>
    <col min="1751" max="1752" width="9.140625" style="1"/>
    <col min="1753" max="1759" width="9.28515625" style="1" bestFit="1" customWidth="1"/>
    <col min="1760" max="1762" width="9.140625" style="1"/>
    <col min="1763" max="1764" width="9.28515625" style="1" bestFit="1" customWidth="1"/>
    <col min="1765" max="1765" width="9.140625" style="1"/>
    <col min="1766" max="1766" width="9.28515625" style="1" bestFit="1" customWidth="1"/>
    <col min="1767" max="1768" width="9.140625" style="1"/>
    <col min="1769" max="1775" width="9.28515625" style="1" bestFit="1" customWidth="1"/>
    <col min="1776" max="1778" width="9.140625" style="1"/>
    <col min="1779" max="1780" width="9.28515625" style="1" bestFit="1" customWidth="1"/>
    <col min="1781" max="1781" width="9.140625" style="1"/>
    <col min="1782" max="1782" width="9.28515625" style="1" bestFit="1" customWidth="1"/>
    <col min="1783" max="1784" width="9.140625" style="1"/>
    <col min="1785" max="1791" width="9.28515625" style="1" bestFit="1" customWidth="1"/>
    <col min="1792" max="1794" width="9.140625" style="1"/>
    <col min="1795" max="1796" width="9.28515625" style="1" bestFit="1" customWidth="1"/>
    <col min="1797" max="1797" width="9.140625" style="1"/>
    <col min="1798" max="1798" width="9.28515625" style="1" bestFit="1" customWidth="1"/>
    <col min="1799" max="1800" width="9.140625" style="1"/>
    <col min="1801" max="1807" width="9.28515625" style="1" bestFit="1" customWidth="1"/>
    <col min="1808" max="1810" width="9.140625" style="1"/>
    <col min="1811" max="1812" width="9.28515625" style="1" bestFit="1" customWidth="1"/>
    <col min="1813" max="1813" width="9.140625" style="1"/>
    <col min="1814" max="1814" width="9.28515625" style="1" bestFit="1" customWidth="1"/>
    <col min="1815" max="1816" width="9.140625" style="1"/>
    <col min="1817" max="1823" width="9.28515625" style="1" bestFit="1" customWidth="1"/>
    <col min="1824" max="1826" width="9.140625" style="1"/>
    <col min="1827" max="1828" width="9.28515625" style="1" bestFit="1" customWidth="1"/>
    <col min="1829" max="1829" width="9.140625" style="1"/>
    <col min="1830" max="1830" width="9.28515625" style="1" bestFit="1" customWidth="1"/>
    <col min="1831" max="1832" width="9.140625" style="1"/>
    <col min="1833" max="1839" width="9.28515625" style="1" bestFit="1" customWidth="1"/>
    <col min="1840" max="1842" width="9.140625" style="1"/>
    <col min="1843" max="1844" width="9.28515625" style="1" bestFit="1" customWidth="1"/>
    <col min="1845" max="1845" width="9.140625" style="1"/>
    <col min="1846" max="1846" width="9.28515625" style="1" bestFit="1" customWidth="1"/>
    <col min="1847" max="1848" width="9.140625" style="1"/>
    <col min="1849" max="1855" width="9.28515625" style="1" bestFit="1" customWidth="1"/>
    <col min="1856" max="1858" width="9.140625" style="1"/>
    <col min="1859" max="1860" width="9.28515625" style="1" bestFit="1" customWidth="1"/>
    <col min="1861" max="1861" width="9.140625" style="1"/>
    <col min="1862" max="1862" width="9.28515625" style="1" bestFit="1" customWidth="1"/>
    <col min="1863" max="1864" width="9.140625" style="1"/>
    <col min="1865" max="1871" width="9.28515625" style="1" bestFit="1" customWidth="1"/>
    <col min="1872" max="1874" width="9.140625" style="1"/>
    <col min="1875" max="1876" width="9.28515625" style="1" bestFit="1" customWidth="1"/>
    <col min="1877" max="1877" width="9.140625" style="1"/>
    <col min="1878" max="1878" width="9.28515625" style="1" bestFit="1" customWidth="1"/>
    <col min="1879" max="1880" width="9.140625" style="1"/>
    <col min="1881" max="1887" width="9.28515625" style="1" bestFit="1" customWidth="1"/>
    <col min="1888" max="1890" width="9.140625" style="1"/>
    <col min="1891" max="1892" width="9.28515625" style="1" bestFit="1" customWidth="1"/>
    <col min="1893" max="1893" width="9.140625" style="1"/>
    <col min="1894" max="1894" width="9.28515625" style="1" bestFit="1" customWidth="1"/>
    <col min="1895" max="1896" width="9.140625" style="1"/>
    <col min="1897" max="1903" width="9.28515625" style="1" bestFit="1" customWidth="1"/>
    <col min="1904" max="1906" width="9.140625" style="1"/>
    <col min="1907" max="1908" width="9.28515625" style="1" bestFit="1" customWidth="1"/>
    <col min="1909" max="1909" width="9.140625" style="1"/>
    <col min="1910" max="1910" width="9.28515625" style="1" bestFit="1" customWidth="1"/>
    <col min="1911" max="1912" width="9.140625" style="1"/>
    <col min="1913" max="1919" width="9.28515625" style="1" bestFit="1" customWidth="1"/>
    <col min="1920" max="1922" width="9.140625" style="1"/>
    <col min="1923" max="1924" width="9.28515625" style="1" bestFit="1" customWidth="1"/>
    <col min="1925" max="1925" width="9.140625" style="1"/>
    <col min="1926" max="1926" width="9.28515625" style="1" bestFit="1" customWidth="1"/>
    <col min="1927" max="1928" width="9.140625" style="1"/>
    <col min="1929" max="1935" width="9.28515625" style="1" bestFit="1" customWidth="1"/>
    <col min="1936" max="1938" width="9.140625" style="1"/>
    <col min="1939" max="1940" width="9.28515625" style="1" bestFit="1" customWidth="1"/>
    <col min="1941" max="1941" width="9.140625" style="1"/>
    <col min="1942" max="1942" width="9.28515625" style="1" bestFit="1" customWidth="1"/>
    <col min="1943" max="1944" width="9.140625" style="1"/>
    <col min="1945" max="1951" width="9.28515625" style="1" bestFit="1" customWidth="1"/>
    <col min="1952" max="1954" width="9.140625" style="1"/>
    <col min="1955" max="1956" width="9.28515625" style="1" bestFit="1" customWidth="1"/>
    <col min="1957" max="1957" width="9.140625" style="1"/>
    <col min="1958" max="1958" width="9.28515625" style="1" bestFit="1" customWidth="1"/>
    <col min="1959" max="1960" width="9.140625" style="1"/>
    <col min="1961" max="1967" width="9.28515625" style="1" bestFit="1" customWidth="1"/>
    <col min="1968" max="1970" width="9.140625" style="1"/>
    <col min="1971" max="1972" width="9.28515625" style="1" bestFit="1" customWidth="1"/>
    <col min="1973" max="1973" width="9.140625" style="1"/>
    <col min="1974" max="1974" width="9.28515625" style="1" bestFit="1" customWidth="1"/>
    <col min="1975" max="1976" width="9.140625" style="1"/>
    <col min="1977" max="1983" width="9.28515625" style="1" bestFit="1" customWidth="1"/>
    <col min="1984" max="1986" width="9.140625" style="1"/>
    <col min="1987" max="1988" width="9.28515625" style="1" bestFit="1" customWidth="1"/>
    <col min="1989" max="1989" width="9.140625" style="1"/>
    <col min="1990" max="1990" width="9.28515625" style="1" bestFit="1" customWidth="1"/>
    <col min="1991" max="1992" width="9.140625" style="1"/>
    <col min="1993" max="1999" width="9.28515625" style="1" bestFit="1" customWidth="1"/>
    <col min="2000" max="2002" width="9.140625" style="1"/>
    <col min="2003" max="2004" width="9.28515625" style="1" bestFit="1" customWidth="1"/>
    <col min="2005" max="2005" width="9.140625" style="1"/>
    <col min="2006" max="2006" width="9.28515625" style="1" bestFit="1" customWidth="1"/>
    <col min="2007" max="2008" width="9.140625" style="1"/>
    <col min="2009" max="2015" width="9.28515625" style="1" bestFit="1" customWidth="1"/>
    <col min="2016" max="2018" width="9.140625" style="1"/>
    <col min="2019" max="2020" width="9.28515625" style="1" bestFit="1" customWidth="1"/>
    <col min="2021" max="2021" width="9.140625" style="1"/>
    <col min="2022" max="2022" width="9.28515625" style="1" bestFit="1" customWidth="1"/>
    <col min="2023" max="2024" width="9.140625" style="1"/>
    <col min="2025" max="2031" width="9.28515625" style="1" bestFit="1" customWidth="1"/>
    <col min="2032" max="2034" width="9.140625" style="1"/>
    <col min="2035" max="2036" width="9.28515625" style="1" bestFit="1" customWidth="1"/>
    <col min="2037" max="2037" width="9.140625" style="1"/>
    <col min="2038" max="2038" width="9.28515625" style="1" bestFit="1" customWidth="1"/>
    <col min="2039" max="2040" width="9.140625" style="1"/>
    <col min="2041" max="2047" width="9.28515625" style="1" bestFit="1" customWidth="1"/>
    <col min="2048" max="2050" width="9.140625" style="1"/>
    <col min="2051" max="2052" width="9.28515625" style="1" bestFit="1" customWidth="1"/>
    <col min="2053" max="2053" width="9.140625" style="1"/>
    <col min="2054" max="2054" width="9.28515625" style="1" bestFit="1" customWidth="1"/>
    <col min="2055" max="2056" width="9.140625" style="1"/>
    <col min="2057" max="2063" width="9.28515625" style="1" bestFit="1" customWidth="1"/>
    <col min="2064" max="2066" width="9.140625" style="1"/>
    <col min="2067" max="2068" width="9.28515625" style="1" bestFit="1" customWidth="1"/>
    <col min="2069" max="2069" width="9.140625" style="1"/>
    <col min="2070" max="2070" width="9.28515625" style="1" bestFit="1" customWidth="1"/>
    <col min="2071" max="2072" width="9.140625" style="1"/>
    <col min="2073" max="2079" width="9.28515625" style="1" bestFit="1" customWidth="1"/>
    <col min="2080" max="2082" width="9.140625" style="1"/>
    <col min="2083" max="2084" width="9.28515625" style="1" bestFit="1" customWidth="1"/>
    <col min="2085" max="2085" width="9.140625" style="1"/>
    <col min="2086" max="2086" width="9.28515625" style="1" bestFit="1" customWidth="1"/>
    <col min="2087" max="2088" width="9.140625" style="1"/>
    <col min="2089" max="2095" width="9.28515625" style="1" bestFit="1" customWidth="1"/>
    <col min="2096" max="2098" width="9.140625" style="1"/>
    <col min="2099" max="2100" width="9.28515625" style="1" bestFit="1" customWidth="1"/>
    <col min="2101" max="2101" width="9.140625" style="1"/>
    <col min="2102" max="2102" width="9.28515625" style="1" bestFit="1" customWidth="1"/>
    <col min="2103" max="2104" width="9.140625" style="1"/>
    <col min="2105" max="2111" width="9.28515625" style="1" bestFit="1" customWidth="1"/>
    <col min="2112" max="2114" width="9.140625" style="1"/>
    <col min="2115" max="2116" width="9.28515625" style="1" bestFit="1" customWidth="1"/>
    <col min="2117" max="2117" width="9.140625" style="1"/>
    <col min="2118" max="2118" width="9.28515625" style="1" bestFit="1" customWidth="1"/>
    <col min="2119" max="2120" width="9.140625" style="1"/>
    <col min="2121" max="2127" width="9.28515625" style="1" bestFit="1" customWidth="1"/>
    <col min="2128" max="2130" width="9.140625" style="1"/>
    <col min="2131" max="2132" width="9.28515625" style="1" bestFit="1" customWidth="1"/>
    <col min="2133" max="2133" width="9.140625" style="1"/>
    <col min="2134" max="2134" width="9.28515625" style="1" bestFit="1" customWidth="1"/>
    <col min="2135" max="2136" width="9.140625" style="1"/>
    <col min="2137" max="2143" width="9.28515625" style="1" bestFit="1" customWidth="1"/>
    <col min="2144" max="2146" width="9.140625" style="1"/>
    <col min="2147" max="2148" width="9.28515625" style="1" bestFit="1" customWidth="1"/>
    <col min="2149" max="2149" width="9.140625" style="1"/>
    <col min="2150" max="2150" width="9.28515625" style="1" bestFit="1" customWidth="1"/>
    <col min="2151" max="2152" width="9.140625" style="1"/>
    <col min="2153" max="2159" width="9.28515625" style="1" bestFit="1" customWidth="1"/>
    <col min="2160" max="2162" width="9.140625" style="1"/>
    <col min="2163" max="2164" width="9.28515625" style="1" bestFit="1" customWidth="1"/>
    <col min="2165" max="2165" width="9.140625" style="1"/>
    <col min="2166" max="2166" width="9.28515625" style="1" bestFit="1" customWidth="1"/>
    <col min="2167" max="2168" width="9.140625" style="1"/>
    <col min="2169" max="2175" width="9.28515625" style="1" bestFit="1" customWidth="1"/>
    <col min="2176" max="2178" width="9.140625" style="1"/>
    <col min="2179" max="2180" width="9.28515625" style="1" bestFit="1" customWidth="1"/>
    <col min="2181" max="2181" width="9.140625" style="1"/>
    <col min="2182" max="2182" width="9.28515625" style="1" bestFit="1" customWidth="1"/>
    <col min="2183" max="2184" width="9.140625" style="1"/>
    <col min="2185" max="2191" width="9.28515625" style="1" bestFit="1" customWidth="1"/>
    <col min="2192" max="2194" width="9.140625" style="1"/>
    <col min="2195" max="2196" width="9.28515625" style="1" bestFit="1" customWidth="1"/>
    <col min="2197" max="2197" width="9.140625" style="1"/>
    <col min="2198" max="2198" width="9.28515625" style="1" bestFit="1" customWidth="1"/>
    <col min="2199" max="2200" width="9.140625" style="1"/>
    <col min="2201" max="2207" width="9.28515625" style="1" bestFit="1" customWidth="1"/>
    <col min="2208" max="2210" width="9.140625" style="1"/>
    <col min="2211" max="2212" width="9.28515625" style="1" bestFit="1" customWidth="1"/>
    <col min="2213" max="2213" width="9.140625" style="1"/>
    <col min="2214" max="2214" width="9.28515625" style="1" bestFit="1" customWidth="1"/>
    <col min="2215" max="2216" width="9.140625" style="1"/>
    <col min="2217" max="2223" width="9.28515625" style="1" bestFit="1" customWidth="1"/>
    <col min="2224" max="2226" width="9.140625" style="1"/>
    <col min="2227" max="2228" width="9.28515625" style="1" bestFit="1" customWidth="1"/>
    <col min="2229" max="2229" width="9.140625" style="1"/>
    <col min="2230" max="2230" width="9.28515625" style="1" bestFit="1" customWidth="1"/>
    <col min="2231" max="2232" width="9.140625" style="1"/>
    <col min="2233" max="2239" width="9.28515625" style="1" bestFit="1" customWidth="1"/>
    <col min="2240" max="2242" width="9.140625" style="1"/>
    <col min="2243" max="2244" width="9.28515625" style="1" bestFit="1" customWidth="1"/>
    <col min="2245" max="2245" width="9.140625" style="1"/>
    <col min="2246" max="2246" width="9.28515625" style="1" bestFit="1" customWidth="1"/>
    <col min="2247" max="2248" width="9.140625" style="1"/>
    <col min="2249" max="2255" width="9.28515625" style="1" bestFit="1" customWidth="1"/>
    <col min="2256" max="2258" width="9.140625" style="1"/>
    <col min="2259" max="2260" width="9.28515625" style="1" bestFit="1" customWidth="1"/>
    <col min="2261" max="2261" width="9.140625" style="1"/>
    <col min="2262" max="2262" width="9.28515625" style="1" bestFit="1" customWidth="1"/>
    <col min="2263" max="2264" width="9.140625" style="1"/>
    <col min="2265" max="2271" width="9.28515625" style="1" bestFit="1" customWidth="1"/>
    <col min="2272" max="2274" width="9.140625" style="1"/>
    <col min="2275" max="2276" width="9.28515625" style="1" bestFit="1" customWidth="1"/>
    <col min="2277" max="2277" width="9.140625" style="1"/>
    <col min="2278" max="2278" width="9.28515625" style="1" bestFit="1" customWidth="1"/>
    <col min="2279" max="2280" width="9.140625" style="1"/>
    <col min="2281" max="2287" width="9.28515625" style="1" bestFit="1" customWidth="1"/>
    <col min="2288" max="2290" width="9.140625" style="1"/>
    <col min="2291" max="2292" width="9.28515625" style="1" bestFit="1" customWidth="1"/>
    <col min="2293" max="2293" width="9.140625" style="1"/>
    <col min="2294" max="2294" width="9.28515625" style="1" bestFit="1" customWidth="1"/>
    <col min="2295" max="2296" width="9.140625" style="1"/>
    <col min="2297" max="2303" width="9.28515625" style="1" bestFit="1" customWidth="1"/>
    <col min="2304" max="2306" width="9.140625" style="1"/>
    <col min="2307" max="2308" width="9.28515625" style="1" bestFit="1" customWidth="1"/>
    <col min="2309" max="2309" width="9.140625" style="1"/>
    <col min="2310" max="2310" width="9.28515625" style="1" bestFit="1" customWidth="1"/>
    <col min="2311" max="2312" width="9.140625" style="1"/>
    <col min="2313" max="2319" width="9.28515625" style="1" bestFit="1" customWidth="1"/>
    <col min="2320" max="2322" width="9.140625" style="1"/>
    <col min="2323" max="2324" width="9.28515625" style="1" bestFit="1" customWidth="1"/>
    <col min="2325" max="2325" width="9.140625" style="1"/>
    <col min="2326" max="2326" width="9.28515625" style="1" bestFit="1" customWidth="1"/>
    <col min="2327" max="2328" width="9.140625" style="1"/>
    <col min="2329" max="2335" width="9.28515625" style="1" bestFit="1" customWidth="1"/>
    <col min="2336" max="2338" width="9.140625" style="1"/>
    <col min="2339" max="2340" width="9.28515625" style="1" bestFit="1" customWidth="1"/>
    <col min="2341" max="2341" width="9.140625" style="1"/>
    <col min="2342" max="2342" width="9.28515625" style="1" bestFit="1" customWidth="1"/>
    <col min="2343" max="2344" width="9.140625" style="1"/>
    <col min="2345" max="2351" width="9.28515625" style="1" bestFit="1" customWidth="1"/>
    <col min="2352" max="2354" width="9.140625" style="1"/>
    <col min="2355" max="2356" width="9.28515625" style="1" bestFit="1" customWidth="1"/>
    <col min="2357" max="2357" width="9.140625" style="1"/>
    <col min="2358" max="2358" width="9.28515625" style="1" bestFit="1" customWidth="1"/>
    <col min="2359" max="2360" width="9.140625" style="1"/>
    <col min="2361" max="2367" width="9.28515625" style="1" bestFit="1" customWidth="1"/>
    <col min="2368" max="2370" width="9.140625" style="1"/>
    <col min="2371" max="2372" width="9.28515625" style="1" bestFit="1" customWidth="1"/>
    <col min="2373" max="2373" width="9.140625" style="1"/>
    <col min="2374" max="2374" width="9.28515625" style="1" bestFit="1" customWidth="1"/>
    <col min="2375" max="2376" width="9.140625" style="1"/>
    <col min="2377" max="2383" width="9.28515625" style="1" bestFit="1" customWidth="1"/>
    <col min="2384" max="2386" width="9.140625" style="1"/>
    <col min="2387" max="2388" width="9.28515625" style="1" bestFit="1" customWidth="1"/>
    <col min="2389" max="2389" width="9.140625" style="1"/>
    <col min="2390" max="2390" width="9.28515625" style="1" bestFit="1" customWidth="1"/>
    <col min="2391" max="2392" width="9.140625" style="1"/>
    <col min="2393" max="2399" width="9.28515625" style="1" bestFit="1" customWidth="1"/>
    <col min="2400" max="2402" width="9.140625" style="1"/>
    <col min="2403" max="2404" width="9.28515625" style="1" bestFit="1" customWidth="1"/>
    <col min="2405" max="2405" width="9.140625" style="1"/>
    <col min="2406" max="2406" width="9.28515625" style="1" bestFit="1" customWidth="1"/>
    <col min="2407" max="2408" width="9.140625" style="1"/>
    <col min="2409" max="2415" width="9.28515625" style="1" bestFit="1" customWidth="1"/>
    <col min="2416" max="2418" width="9.140625" style="1"/>
    <col min="2419" max="2420" width="9.28515625" style="1" bestFit="1" customWidth="1"/>
    <col min="2421" max="2421" width="9.140625" style="1"/>
    <col min="2422" max="2422" width="9.28515625" style="1" bestFit="1" customWidth="1"/>
    <col min="2423" max="2424" width="9.140625" style="1"/>
    <col min="2425" max="2431" width="9.28515625" style="1" bestFit="1" customWidth="1"/>
    <col min="2432" max="2434" width="9.140625" style="1"/>
    <col min="2435" max="2436" width="9.28515625" style="1" bestFit="1" customWidth="1"/>
    <col min="2437" max="2437" width="9.140625" style="1"/>
    <col min="2438" max="2438" width="9.28515625" style="1" bestFit="1" customWidth="1"/>
    <col min="2439" max="2440" width="9.140625" style="1"/>
    <col min="2441" max="2447" width="9.28515625" style="1" bestFit="1" customWidth="1"/>
    <col min="2448" max="2450" width="9.140625" style="1"/>
    <col min="2451" max="2452" width="9.28515625" style="1" bestFit="1" customWidth="1"/>
    <col min="2453" max="2453" width="9.140625" style="1"/>
    <col min="2454" max="2454" width="9.28515625" style="1" bestFit="1" customWidth="1"/>
    <col min="2455" max="2456" width="9.140625" style="1"/>
    <col min="2457" max="2463" width="9.28515625" style="1" bestFit="1" customWidth="1"/>
    <col min="2464" max="2466" width="9.140625" style="1"/>
    <col min="2467" max="2468" width="9.28515625" style="1" bestFit="1" customWidth="1"/>
    <col min="2469" max="2469" width="9.140625" style="1"/>
    <col min="2470" max="2470" width="9.28515625" style="1" bestFit="1" customWidth="1"/>
    <col min="2471" max="2472" width="9.140625" style="1"/>
    <col min="2473" max="2479" width="9.28515625" style="1" bestFit="1" customWidth="1"/>
    <col min="2480" max="2482" width="9.140625" style="1"/>
    <col min="2483" max="2484" width="9.28515625" style="1" bestFit="1" customWidth="1"/>
    <col min="2485" max="2485" width="9.140625" style="1"/>
    <col min="2486" max="2486" width="9.28515625" style="1" bestFit="1" customWidth="1"/>
    <col min="2487" max="2488" width="9.140625" style="1"/>
    <col min="2489" max="2495" width="9.28515625" style="1" bestFit="1" customWidth="1"/>
    <col min="2496" max="2498" width="9.140625" style="1"/>
    <col min="2499" max="2500" width="9.28515625" style="1" bestFit="1" customWidth="1"/>
    <col min="2501" max="2501" width="9.140625" style="1"/>
    <col min="2502" max="2502" width="9.28515625" style="1" bestFit="1" customWidth="1"/>
    <col min="2503" max="2504" width="9.140625" style="1"/>
    <col min="2505" max="2511" width="9.28515625" style="1" bestFit="1" customWidth="1"/>
    <col min="2512" max="2514" width="9.140625" style="1"/>
    <col min="2515" max="2516" width="9.28515625" style="1" bestFit="1" customWidth="1"/>
    <col min="2517" max="2517" width="9.140625" style="1"/>
    <col min="2518" max="2518" width="9.28515625" style="1" bestFit="1" customWidth="1"/>
    <col min="2519" max="2520" width="9.140625" style="1"/>
    <col min="2521" max="2527" width="9.28515625" style="1" bestFit="1" customWidth="1"/>
    <col min="2528" max="2530" width="9.140625" style="1"/>
    <col min="2531" max="2532" width="9.28515625" style="1" bestFit="1" customWidth="1"/>
    <col min="2533" max="2533" width="9.140625" style="1"/>
    <col min="2534" max="2534" width="9.28515625" style="1" bestFit="1" customWidth="1"/>
    <col min="2535" max="2536" width="9.140625" style="1"/>
    <col min="2537" max="2543" width="9.28515625" style="1" bestFit="1" customWidth="1"/>
    <col min="2544" max="2546" width="9.140625" style="1"/>
    <col min="2547" max="2548" width="9.28515625" style="1" bestFit="1" customWidth="1"/>
    <col min="2549" max="2549" width="9.140625" style="1"/>
    <col min="2550" max="2550" width="9.28515625" style="1" bestFit="1" customWidth="1"/>
    <col min="2551" max="2552" width="9.140625" style="1"/>
    <col min="2553" max="2559" width="9.28515625" style="1" bestFit="1" customWidth="1"/>
    <col min="2560" max="2562" width="9.140625" style="1"/>
    <col min="2563" max="2564" width="9.28515625" style="1" bestFit="1" customWidth="1"/>
    <col min="2565" max="2565" width="9.140625" style="1"/>
    <col min="2566" max="2566" width="9.28515625" style="1" bestFit="1" customWidth="1"/>
    <col min="2567" max="2568" width="9.140625" style="1"/>
    <col min="2569" max="2575" width="9.28515625" style="1" bestFit="1" customWidth="1"/>
    <col min="2576" max="2578" width="9.140625" style="1"/>
    <col min="2579" max="2580" width="9.28515625" style="1" bestFit="1" customWidth="1"/>
    <col min="2581" max="2581" width="9.140625" style="1"/>
    <col min="2582" max="2582" width="9.28515625" style="1" bestFit="1" customWidth="1"/>
    <col min="2583" max="2584" width="9.140625" style="1"/>
    <col min="2585" max="2591" width="9.28515625" style="1" bestFit="1" customWidth="1"/>
    <col min="2592" max="2594" width="9.140625" style="1"/>
    <col min="2595" max="2596" width="9.28515625" style="1" bestFit="1" customWidth="1"/>
    <col min="2597" max="2597" width="9.140625" style="1"/>
    <col min="2598" max="2598" width="9.28515625" style="1" bestFit="1" customWidth="1"/>
    <col min="2599" max="2600" width="9.140625" style="1"/>
    <col min="2601" max="2607" width="9.28515625" style="1" bestFit="1" customWidth="1"/>
    <col min="2608" max="2610" width="9.140625" style="1"/>
    <col min="2611" max="2612" width="9.28515625" style="1" bestFit="1" customWidth="1"/>
    <col min="2613" max="2613" width="9.140625" style="1"/>
    <col min="2614" max="2614" width="9.28515625" style="1" bestFit="1" customWidth="1"/>
    <col min="2615" max="2616" width="9.140625" style="1"/>
    <col min="2617" max="2623" width="9.28515625" style="1" bestFit="1" customWidth="1"/>
    <col min="2624" max="2626" width="9.140625" style="1"/>
    <col min="2627" max="2628" width="9.28515625" style="1" bestFit="1" customWidth="1"/>
    <col min="2629" max="2629" width="9.140625" style="1"/>
    <col min="2630" max="2630" width="9.28515625" style="1" bestFit="1" customWidth="1"/>
    <col min="2631" max="2632" width="9.140625" style="1"/>
    <col min="2633" max="2639" width="9.28515625" style="1" bestFit="1" customWidth="1"/>
    <col min="2640" max="2642" width="9.140625" style="1"/>
    <col min="2643" max="2644" width="9.28515625" style="1" bestFit="1" customWidth="1"/>
    <col min="2645" max="2645" width="9.140625" style="1"/>
    <col min="2646" max="2646" width="9.28515625" style="1" bestFit="1" customWidth="1"/>
    <col min="2647" max="2648" width="9.140625" style="1"/>
    <col min="2649" max="2655" width="9.28515625" style="1" bestFit="1" customWidth="1"/>
    <col min="2656" max="2658" width="9.140625" style="1"/>
    <col min="2659" max="2660" width="9.28515625" style="1" bestFit="1" customWidth="1"/>
    <col min="2661" max="2661" width="9.140625" style="1"/>
    <col min="2662" max="2662" width="9.28515625" style="1" bestFit="1" customWidth="1"/>
    <col min="2663" max="2664" width="9.140625" style="1"/>
    <col min="2665" max="2671" width="9.28515625" style="1" bestFit="1" customWidth="1"/>
    <col min="2672" max="2674" width="9.140625" style="1"/>
    <col min="2675" max="2676" width="9.28515625" style="1" bestFit="1" customWidth="1"/>
    <col min="2677" max="2677" width="9.140625" style="1"/>
    <col min="2678" max="2678" width="9.28515625" style="1" bestFit="1" customWidth="1"/>
    <col min="2679" max="2680" width="9.140625" style="1"/>
    <col min="2681" max="2687" width="9.28515625" style="1" bestFit="1" customWidth="1"/>
    <col min="2688" max="2690" width="9.140625" style="1"/>
    <col min="2691" max="2692" width="9.28515625" style="1" bestFit="1" customWidth="1"/>
    <col min="2693" max="2693" width="9.140625" style="1"/>
    <col min="2694" max="2694" width="9.28515625" style="1" bestFit="1" customWidth="1"/>
    <col min="2695" max="2696" width="9.140625" style="1"/>
    <col min="2697" max="2703" width="9.28515625" style="1" bestFit="1" customWidth="1"/>
    <col min="2704" max="2706" width="9.140625" style="1"/>
    <col min="2707" max="2708" width="9.28515625" style="1" bestFit="1" customWidth="1"/>
    <col min="2709" max="2709" width="9.140625" style="1"/>
    <col min="2710" max="2710" width="9.28515625" style="1" bestFit="1" customWidth="1"/>
    <col min="2711" max="2712" width="9.140625" style="1"/>
    <col min="2713" max="2719" width="9.28515625" style="1" bestFit="1" customWidth="1"/>
    <col min="2720" max="2722" width="9.140625" style="1"/>
    <col min="2723" max="2724" width="9.28515625" style="1" bestFit="1" customWidth="1"/>
    <col min="2725" max="2725" width="9.140625" style="1"/>
    <col min="2726" max="2726" width="9.28515625" style="1" bestFit="1" customWidth="1"/>
    <col min="2727" max="2728" width="9.140625" style="1"/>
    <col min="2729" max="2735" width="9.28515625" style="1" bestFit="1" customWidth="1"/>
    <col min="2736" max="2738" width="9.140625" style="1"/>
    <col min="2739" max="2740" width="9.28515625" style="1" bestFit="1" customWidth="1"/>
    <col min="2741" max="2741" width="9.140625" style="1"/>
    <col min="2742" max="2742" width="9.28515625" style="1" bestFit="1" customWidth="1"/>
    <col min="2743" max="2744" width="9.140625" style="1"/>
    <col min="2745" max="2751" width="9.28515625" style="1" bestFit="1" customWidth="1"/>
    <col min="2752" max="2754" width="9.140625" style="1"/>
    <col min="2755" max="2756" width="9.28515625" style="1" bestFit="1" customWidth="1"/>
    <col min="2757" max="2757" width="9.140625" style="1"/>
    <col min="2758" max="2758" width="9.28515625" style="1" bestFit="1" customWidth="1"/>
    <col min="2759" max="2760" width="9.140625" style="1"/>
    <col min="2761" max="2767" width="9.28515625" style="1" bestFit="1" customWidth="1"/>
    <col min="2768" max="2770" width="9.140625" style="1"/>
    <col min="2771" max="2772" width="9.28515625" style="1" bestFit="1" customWidth="1"/>
    <col min="2773" max="2773" width="9.140625" style="1"/>
    <col min="2774" max="2774" width="9.28515625" style="1" bestFit="1" customWidth="1"/>
    <col min="2775" max="2776" width="9.140625" style="1"/>
    <col min="2777" max="2783" width="9.28515625" style="1" bestFit="1" customWidth="1"/>
    <col min="2784" max="2786" width="9.140625" style="1"/>
    <col min="2787" max="2788" width="9.28515625" style="1" bestFit="1" customWidth="1"/>
    <col min="2789" max="2789" width="9.140625" style="1"/>
    <col min="2790" max="2790" width="9.28515625" style="1" bestFit="1" customWidth="1"/>
    <col min="2791" max="2792" width="9.140625" style="1"/>
    <col min="2793" max="2799" width="9.28515625" style="1" bestFit="1" customWidth="1"/>
    <col min="2800" max="2802" width="9.140625" style="1"/>
    <col min="2803" max="2804" width="9.28515625" style="1" bestFit="1" customWidth="1"/>
    <col min="2805" max="2805" width="9.140625" style="1"/>
    <col min="2806" max="2806" width="9.28515625" style="1" bestFit="1" customWidth="1"/>
    <col min="2807" max="2808" width="9.140625" style="1"/>
    <col min="2809" max="2815" width="9.28515625" style="1" bestFit="1" customWidth="1"/>
    <col min="2816" max="2818" width="9.140625" style="1"/>
    <col min="2819" max="2820" width="9.28515625" style="1" bestFit="1" customWidth="1"/>
    <col min="2821" max="2821" width="9.140625" style="1"/>
    <col min="2822" max="2822" width="9.28515625" style="1" bestFit="1" customWidth="1"/>
    <col min="2823" max="2824" width="9.140625" style="1"/>
    <col min="2825" max="2831" width="9.28515625" style="1" bestFit="1" customWidth="1"/>
    <col min="2832" max="2834" width="9.140625" style="1"/>
    <col min="2835" max="2836" width="9.28515625" style="1" bestFit="1" customWidth="1"/>
    <col min="2837" max="2837" width="9.140625" style="1"/>
    <col min="2838" max="2838" width="9.28515625" style="1" bestFit="1" customWidth="1"/>
    <col min="2839" max="2840" width="9.140625" style="1"/>
    <col min="2841" max="2847" width="9.28515625" style="1" bestFit="1" customWidth="1"/>
    <col min="2848" max="2850" width="9.140625" style="1"/>
    <col min="2851" max="2852" width="9.28515625" style="1" bestFit="1" customWidth="1"/>
    <col min="2853" max="2853" width="9.140625" style="1"/>
    <col min="2854" max="2854" width="9.28515625" style="1" bestFit="1" customWidth="1"/>
    <col min="2855" max="2856" width="9.140625" style="1"/>
    <col min="2857" max="2863" width="9.28515625" style="1" bestFit="1" customWidth="1"/>
    <col min="2864" max="2866" width="9.140625" style="1"/>
    <col min="2867" max="2868" width="9.28515625" style="1" bestFit="1" customWidth="1"/>
    <col min="2869" max="2869" width="9.140625" style="1"/>
    <col min="2870" max="2870" width="9.28515625" style="1" bestFit="1" customWidth="1"/>
    <col min="2871" max="2872" width="9.140625" style="1"/>
    <col min="2873" max="2879" width="9.28515625" style="1" bestFit="1" customWidth="1"/>
    <col min="2880" max="2882" width="9.140625" style="1"/>
    <col min="2883" max="2884" width="9.28515625" style="1" bestFit="1" customWidth="1"/>
    <col min="2885" max="2885" width="9.140625" style="1"/>
    <col min="2886" max="2886" width="9.28515625" style="1" bestFit="1" customWidth="1"/>
    <col min="2887" max="2888" width="9.140625" style="1"/>
    <col min="2889" max="2895" width="9.28515625" style="1" bestFit="1" customWidth="1"/>
    <col min="2896" max="2898" width="9.140625" style="1"/>
    <col min="2899" max="2900" width="9.28515625" style="1" bestFit="1" customWidth="1"/>
    <col min="2901" max="2901" width="9.140625" style="1"/>
    <col min="2902" max="2902" width="9.28515625" style="1" bestFit="1" customWidth="1"/>
    <col min="2903" max="2904" width="9.140625" style="1"/>
    <col min="2905" max="2911" width="9.28515625" style="1" bestFit="1" customWidth="1"/>
    <col min="2912" max="2914" width="9.140625" style="1"/>
    <col min="2915" max="2916" width="9.28515625" style="1" bestFit="1" customWidth="1"/>
    <col min="2917" max="2917" width="9.140625" style="1"/>
    <col min="2918" max="2918" width="9.28515625" style="1" bestFit="1" customWidth="1"/>
    <col min="2919" max="2920" width="9.140625" style="1"/>
    <col min="2921" max="2927" width="9.28515625" style="1" bestFit="1" customWidth="1"/>
    <col min="2928" max="2930" width="9.140625" style="1"/>
    <col min="2931" max="2932" width="9.28515625" style="1" bestFit="1" customWidth="1"/>
    <col min="2933" max="2933" width="9.140625" style="1"/>
    <col min="2934" max="2934" width="9.28515625" style="1" bestFit="1" customWidth="1"/>
    <col min="2935" max="2936" width="9.140625" style="1"/>
    <col min="2937" max="2943" width="9.28515625" style="1" bestFit="1" customWidth="1"/>
    <col min="2944" max="2946" width="9.140625" style="1"/>
    <col min="2947" max="2948" width="9.28515625" style="1" bestFit="1" customWidth="1"/>
    <col min="2949" max="2949" width="9.140625" style="1"/>
    <col min="2950" max="2950" width="9.28515625" style="1" bestFit="1" customWidth="1"/>
    <col min="2951" max="2952" width="9.140625" style="1"/>
    <col min="2953" max="2959" width="9.28515625" style="1" bestFit="1" customWidth="1"/>
    <col min="2960" max="2962" width="9.140625" style="1"/>
    <col min="2963" max="2964" width="9.28515625" style="1" bestFit="1" customWidth="1"/>
    <col min="2965" max="2965" width="9.140625" style="1"/>
    <col min="2966" max="2966" width="9.28515625" style="1" bestFit="1" customWidth="1"/>
    <col min="2967" max="2968" width="9.140625" style="1"/>
    <col min="2969" max="2975" width="9.28515625" style="1" bestFit="1" customWidth="1"/>
    <col min="2976" max="2978" width="9.140625" style="1"/>
    <col min="2979" max="2980" width="9.28515625" style="1" bestFit="1" customWidth="1"/>
    <col min="2981" max="2981" width="9.140625" style="1"/>
    <col min="2982" max="2982" width="9.28515625" style="1" bestFit="1" customWidth="1"/>
    <col min="2983" max="2984" width="9.140625" style="1"/>
    <col min="2985" max="2991" width="9.28515625" style="1" bestFit="1" customWidth="1"/>
    <col min="2992" max="2994" width="9.140625" style="1"/>
    <col min="2995" max="2996" width="9.28515625" style="1" bestFit="1" customWidth="1"/>
    <col min="2997" max="2997" width="9.140625" style="1"/>
    <col min="2998" max="2998" width="9.28515625" style="1" bestFit="1" customWidth="1"/>
    <col min="2999" max="3000" width="9.140625" style="1"/>
    <col min="3001" max="3007" width="9.28515625" style="1" bestFit="1" customWidth="1"/>
    <col min="3008" max="3010" width="9.140625" style="1"/>
    <col min="3011" max="3012" width="9.28515625" style="1" bestFit="1" customWidth="1"/>
    <col min="3013" max="3013" width="9.140625" style="1"/>
    <col min="3014" max="3014" width="9.28515625" style="1" bestFit="1" customWidth="1"/>
    <col min="3015" max="3016" width="9.140625" style="1"/>
    <col min="3017" max="3023" width="9.28515625" style="1" bestFit="1" customWidth="1"/>
    <col min="3024" max="3026" width="9.140625" style="1"/>
    <col min="3027" max="3028" width="9.28515625" style="1" bestFit="1" customWidth="1"/>
    <col min="3029" max="3029" width="9.140625" style="1"/>
    <col min="3030" max="3030" width="9.28515625" style="1" bestFit="1" customWidth="1"/>
    <col min="3031" max="3032" width="9.140625" style="1"/>
    <col min="3033" max="3039" width="9.28515625" style="1" bestFit="1" customWidth="1"/>
    <col min="3040" max="3042" width="9.140625" style="1"/>
    <col min="3043" max="3044" width="9.28515625" style="1" bestFit="1" customWidth="1"/>
    <col min="3045" max="3045" width="9.140625" style="1"/>
    <col min="3046" max="3046" width="9.28515625" style="1" bestFit="1" customWidth="1"/>
    <col min="3047" max="3048" width="9.140625" style="1"/>
    <col min="3049" max="3055" width="9.28515625" style="1" bestFit="1" customWidth="1"/>
    <col min="3056" max="3058" width="9.140625" style="1"/>
    <col min="3059" max="3060" width="9.28515625" style="1" bestFit="1" customWidth="1"/>
    <col min="3061" max="3061" width="9.140625" style="1"/>
    <col min="3062" max="3062" width="9.28515625" style="1" bestFit="1" customWidth="1"/>
    <col min="3063" max="3064" width="9.140625" style="1"/>
    <col min="3065" max="3071" width="9.28515625" style="1" bestFit="1" customWidth="1"/>
    <col min="3072" max="3074" width="9.140625" style="1"/>
    <col min="3075" max="3076" width="9.28515625" style="1" bestFit="1" customWidth="1"/>
    <col min="3077" max="3077" width="9.140625" style="1"/>
    <col min="3078" max="3078" width="9.28515625" style="1" bestFit="1" customWidth="1"/>
    <col min="3079" max="3080" width="9.140625" style="1"/>
    <col min="3081" max="3087" width="9.28515625" style="1" bestFit="1" customWidth="1"/>
    <col min="3088" max="3090" width="9.140625" style="1"/>
    <col min="3091" max="3092" width="9.28515625" style="1" bestFit="1" customWidth="1"/>
    <col min="3093" max="3093" width="9.140625" style="1"/>
    <col min="3094" max="3094" width="9.28515625" style="1" bestFit="1" customWidth="1"/>
    <col min="3095" max="3096" width="9.140625" style="1"/>
    <col min="3097" max="3103" width="9.28515625" style="1" bestFit="1" customWidth="1"/>
    <col min="3104" max="3106" width="9.140625" style="1"/>
    <col min="3107" max="3108" width="9.28515625" style="1" bestFit="1" customWidth="1"/>
    <col min="3109" max="3109" width="9.140625" style="1"/>
    <col min="3110" max="3110" width="9.28515625" style="1" bestFit="1" customWidth="1"/>
    <col min="3111" max="3112" width="9.140625" style="1"/>
    <col min="3113" max="3119" width="9.28515625" style="1" bestFit="1" customWidth="1"/>
    <col min="3120" max="3122" width="9.140625" style="1"/>
    <col min="3123" max="3124" width="9.28515625" style="1" bestFit="1" customWidth="1"/>
    <col min="3125" max="3125" width="9.140625" style="1"/>
    <col min="3126" max="3126" width="9.28515625" style="1" bestFit="1" customWidth="1"/>
    <col min="3127" max="3128" width="9.140625" style="1"/>
    <col min="3129" max="3135" width="9.28515625" style="1" bestFit="1" customWidth="1"/>
    <col min="3136" max="3138" width="9.140625" style="1"/>
    <col min="3139" max="3140" width="9.28515625" style="1" bestFit="1" customWidth="1"/>
    <col min="3141" max="3141" width="9.140625" style="1"/>
    <col min="3142" max="3142" width="9.28515625" style="1" bestFit="1" customWidth="1"/>
    <col min="3143" max="3144" width="9.140625" style="1"/>
    <col min="3145" max="3151" width="9.28515625" style="1" bestFit="1" customWidth="1"/>
    <col min="3152" max="3154" width="9.140625" style="1"/>
    <col min="3155" max="3156" width="9.28515625" style="1" bestFit="1" customWidth="1"/>
    <col min="3157" max="3157" width="9.140625" style="1"/>
    <col min="3158" max="3158" width="9.28515625" style="1" bestFit="1" customWidth="1"/>
    <col min="3159" max="3160" width="9.140625" style="1"/>
    <col min="3161" max="3167" width="9.28515625" style="1" bestFit="1" customWidth="1"/>
    <col min="3168" max="3170" width="9.140625" style="1"/>
    <col min="3171" max="3172" width="9.28515625" style="1" bestFit="1" customWidth="1"/>
    <col min="3173" max="3173" width="9.140625" style="1"/>
    <col min="3174" max="3174" width="9.28515625" style="1" bestFit="1" customWidth="1"/>
    <col min="3175" max="3176" width="9.140625" style="1"/>
    <col min="3177" max="3183" width="9.28515625" style="1" bestFit="1" customWidth="1"/>
    <col min="3184" max="3186" width="9.140625" style="1"/>
    <col min="3187" max="3188" width="9.28515625" style="1" bestFit="1" customWidth="1"/>
    <col min="3189" max="3189" width="9.140625" style="1"/>
    <col min="3190" max="3190" width="9.28515625" style="1" bestFit="1" customWidth="1"/>
    <col min="3191" max="3192" width="9.140625" style="1"/>
    <col min="3193" max="3199" width="9.28515625" style="1" bestFit="1" customWidth="1"/>
    <col min="3200" max="3202" width="9.140625" style="1"/>
    <col min="3203" max="3204" width="9.28515625" style="1" bestFit="1" customWidth="1"/>
    <col min="3205" max="3205" width="9.140625" style="1"/>
    <col min="3206" max="3206" width="9.28515625" style="1" bestFit="1" customWidth="1"/>
    <col min="3207" max="3208" width="9.140625" style="1"/>
    <col min="3209" max="3215" width="9.28515625" style="1" bestFit="1" customWidth="1"/>
    <col min="3216" max="3218" width="9.140625" style="1"/>
    <col min="3219" max="3220" width="9.28515625" style="1" bestFit="1" customWidth="1"/>
    <col min="3221" max="3221" width="9.140625" style="1"/>
    <col min="3222" max="3222" width="9.28515625" style="1" bestFit="1" customWidth="1"/>
    <col min="3223" max="3224" width="9.140625" style="1"/>
    <col min="3225" max="3231" width="9.28515625" style="1" bestFit="1" customWidth="1"/>
    <col min="3232" max="3234" width="9.140625" style="1"/>
    <col min="3235" max="3236" width="9.28515625" style="1" bestFit="1" customWidth="1"/>
    <col min="3237" max="3237" width="9.140625" style="1"/>
    <col min="3238" max="3238" width="9.28515625" style="1" bestFit="1" customWidth="1"/>
    <col min="3239" max="3240" width="9.140625" style="1"/>
    <col min="3241" max="3247" width="9.28515625" style="1" bestFit="1" customWidth="1"/>
    <col min="3248" max="3250" width="9.140625" style="1"/>
    <col min="3251" max="3252" width="9.28515625" style="1" bestFit="1" customWidth="1"/>
    <col min="3253" max="3253" width="9.140625" style="1"/>
    <col min="3254" max="3254" width="9.28515625" style="1" bestFit="1" customWidth="1"/>
    <col min="3255" max="3256" width="9.140625" style="1"/>
    <col min="3257" max="3263" width="9.28515625" style="1" bestFit="1" customWidth="1"/>
    <col min="3264" max="3266" width="9.140625" style="1"/>
    <col min="3267" max="3268" width="9.28515625" style="1" bestFit="1" customWidth="1"/>
    <col min="3269" max="3269" width="9.140625" style="1"/>
    <col min="3270" max="3270" width="9.28515625" style="1" bestFit="1" customWidth="1"/>
    <col min="3271" max="3272" width="9.140625" style="1"/>
    <col min="3273" max="3279" width="9.28515625" style="1" bestFit="1" customWidth="1"/>
    <col min="3280" max="3282" width="9.140625" style="1"/>
    <col min="3283" max="3284" width="9.28515625" style="1" bestFit="1" customWidth="1"/>
    <col min="3285" max="3285" width="9.140625" style="1"/>
    <col min="3286" max="3286" width="9.28515625" style="1" bestFit="1" customWidth="1"/>
    <col min="3287" max="3288" width="9.140625" style="1"/>
    <col min="3289" max="3295" width="9.28515625" style="1" bestFit="1" customWidth="1"/>
    <col min="3296" max="3298" width="9.140625" style="1"/>
    <col min="3299" max="3300" width="9.28515625" style="1" bestFit="1" customWidth="1"/>
    <col min="3301" max="3301" width="9.140625" style="1"/>
    <col min="3302" max="3302" width="9.28515625" style="1" bestFit="1" customWidth="1"/>
    <col min="3303" max="3304" width="9.140625" style="1"/>
    <col min="3305" max="3311" width="9.28515625" style="1" bestFit="1" customWidth="1"/>
    <col min="3312" max="3314" width="9.140625" style="1"/>
    <col min="3315" max="3316" width="9.28515625" style="1" bestFit="1" customWidth="1"/>
    <col min="3317" max="3317" width="9.140625" style="1"/>
    <col min="3318" max="3318" width="9.28515625" style="1" bestFit="1" customWidth="1"/>
    <col min="3319" max="3320" width="9.140625" style="1"/>
    <col min="3321" max="3327" width="9.28515625" style="1" bestFit="1" customWidth="1"/>
    <col min="3328" max="3330" width="9.140625" style="1"/>
    <col min="3331" max="3332" width="9.28515625" style="1" bestFit="1" customWidth="1"/>
    <col min="3333" max="3333" width="9.140625" style="1"/>
    <col min="3334" max="3334" width="9.28515625" style="1" bestFit="1" customWidth="1"/>
    <col min="3335" max="3336" width="9.140625" style="1"/>
    <col min="3337" max="3343" width="9.28515625" style="1" bestFit="1" customWidth="1"/>
    <col min="3344" max="3346" width="9.140625" style="1"/>
    <col min="3347" max="3348" width="9.28515625" style="1" bestFit="1" customWidth="1"/>
    <col min="3349" max="3349" width="9.140625" style="1"/>
    <col min="3350" max="3350" width="9.28515625" style="1" bestFit="1" customWidth="1"/>
    <col min="3351" max="3352" width="9.140625" style="1"/>
    <col min="3353" max="3359" width="9.28515625" style="1" bestFit="1" customWidth="1"/>
    <col min="3360" max="3362" width="9.140625" style="1"/>
    <col min="3363" max="3364" width="9.28515625" style="1" bestFit="1" customWidth="1"/>
    <col min="3365" max="3365" width="9.140625" style="1"/>
    <col min="3366" max="3366" width="9.28515625" style="1" bestFit="1" customWidth="1"/>
    <col min="3367" max="3368" width="9.140625" style="1"/>
    <col min="3369" max="3375" width="9.28515625" style="1" bestFit="1" customWidth="1"/>
    <col min="3376" max="3378" width="9.140625" style="1"/>
    <col min="3379" max="3380" width="9.28515625" style="1" bestFit="1" customWidth="1"/>
    <col min="3381" max="3381" width="9.140625" style="1"/>
    <col min="3382" max="3382" width="9.28515625" style="1" bestFit="1" customWidth="1"/>
    <col min="3383" max="3384" width="9.140625" style="1"/>
    <col min="3385" max="3391" width="9.28515625" style="1" bestFit="1" customWidth="1"/>
    <col min="3392" max="3394" width="9.140625" style="1"/>
    <col min="3395" max="3396" width="9.28515625" style="1" bestFit="1" customWidth="1"/>
    <col min="3397" max="3397" width="9.140625" style="1"/>
    <col min="3398" max="3398" width="9.28515625" style="1" bestFit="1" customWidth="1"/>
    <col min="3399" max="3400" width="9.140625" style="1"/>
    <col min="3401" max="3407" width="9.28515625" style="1" bestFit="1" customWidth="1"/>
    <col min="3408" max="3410" width="9.140625" style="1"/>
    <col min="3411" max="3412" width="9.28515625" style="1" bestFit="1" customWidth="1"/>
    <col min="3413" max="3413" width="9.140625" style="1"/>
    <col min="3414" max="3414" width="9.28515625" style="1" bestFit="1" customWidth="1"/>
    <col min="3415" max="3416" width="9.140625" style="1"/>
    <col min="3417" max="3423" width="9.28515625" style="1" bestFit="1" customWidth="1"/>
    <col min="3424" max="3426" width="9.140625" style="1"/>
    <col min="3427" max="3428" width="9.28515625" style="1" bestFit="1" customWidth="1"/>
    <col min="3429" max="3429" width="9.140625" style="1"/>
    <col min="3430" max="3430" width="9.28515625" style="1" bestFit="1" customWidth="1"/>
    <col min="3431" max="3432" width="9.140625" style="1"/>
    <col min="3433" max="3439" width="9.28515625" style="1" bestFit="1" customWidth="1"/>
    <col min="3440" max="3442" width="9.140625" style="1"/>
    <col min="3443" max="3444" width="9.28515625" style="1" bestFit="1" customWidth="1"/>
    <col min="3445" max="3445" width="9.140625" style="1"/>
    <col min="3446" max="3446" width="9.28515625" style="1" bestFit="1" customWidth="1"/>
    <col min="3447" max="3448" width="9.140625" style="1"/>
    <col min="3449" max="3455" width="9.28515625" style="1" bestFit="1" customWidth="1"/>
    <col min="3456" max="3458" width="9.140625" style="1"/>
    <col min="3459" max="3460" width="9.28515625" style="1" bestFit="1" customWidth="1"/>
    <col min="3461" max="3461" width="9.140625" style="1"/>
    <col min="3462" max="3462" width="9.28515625" style="1" bestFit="1" customWidth="1"/>
    <col min="3463" max="3464" width="9.140625" style="1"/>
    <col min="3465" max="3471" width="9.28515625" style="1" bestFit="1" customWidth="1"/>
    <col min="3472" max="3474" width="9.140625" style="1"/>
    <col min="3475" max="3476" width="9.28515625" style="1" bestFit="1" customWidth="1"/>
    <col min="3477" max="3477" width="9.140625" style="1"/>
    <col min="3478" max="3478" width="9.28515625" style="1" bestFit="1" customWidth="1"/>
    <col min="3479" max="3480" width="9.140625" style="1"/>
    <col min="3481" max="3487" width="9.28515625" style="1" bestFit="1" customWidth="1"/>
    <col min="3488" max="3490" width="9.140625" style="1"/>
    <col min="3491" max="3492" width="9.28515625" style="1" bestFit="1" customWidth="1"/>
    <col min="3493" max="3493" width="9.140625" style="1"/>
    <col min="3494" max="3494" width="9.28515625" style="1" bestFit="1" customWidth="1"/>
    <col min="3495" max="3496" width="9.140625" style="1"/>
    <col min="3497" max="3503" width="9.28515625" style="1" bestFit="1" customWidth="1"/>
    <col min="3504" max="3506" width="9.140625" style="1"/>
    <col min="3507" max="3508" width="9.28515625" style="1" bestFit="1" customWidth="1"/>
    <col min="3509" max="3509" width="9.140625" style="1"/>
    <col min="3510" max="3510" width="9.28515625" style="1" bestFit="1" customWidth="1"/>
    <col min="3511" max="3512" width="9.140625" style="1"/>
    <col min="3513" max="3519" width="9.28515625" style="1" bestFit="1" customWidth="1"/>
    <col min="3520" max="3522" width="9.140625" style="1"/>
    <col min="3523" max="3524" width="9.28515625" style="1" bestFit="1" customWidth="1"/>
    <col min="3525" max="3525" width="9.140625" style="1"/>
    <col min="3526" max="3526" width="9.28515625" style="1" bestFit="1" customWidth="1"/>
    <col min="3527" max="3528" width="9.140625" style="1"/>
    <col min="3529" max="3535" width="9.28515625" style="1" bestFit="1" customWidth="1"/>
    <col min="3536" max="3538" width="9.140625" style="1"/>
    <col min="3539" max="3540" width="9.28515625" style="1" bestFit="1" customWidth="1"/>
    <col min="3541" max="3541" width="9.140625" style="1"/>
    <col min="3542" max="3542" width="9.28515625" style="1" bestFit="1" customWidth="1"/>
    <col min="3543" max="3544" width="9.140625" style="1"/>
    <col min="3545" max="3551" width="9.28515625" style="1" bestFit="1" customWidth="1"/>
    <col min="3552" max="3554" width="9.140625" style="1"/>
    <col min="3555" max="3556" width="9.28515625" style="1" bestFit="1" customWidth="1"/>
    <col min="3557" max="3557" width="9.140625" style="1"/>
    <col min="3558" max="3558" width="9.28515625" style="1" bestFit="1" customWidth="1"/>
    <col min="3559" max="3560" width="9.140625" style="1"/>
    <col min="3561" max="3567" width="9.28515625" style="1" bestFit="1" customWidth="1"/>
    <col min="3568" max="3570" width="9.140625" style="1"/>
    <col min="3571" max="3572" width="9.28515625" style="1" bestFit="1" customWidth="1"/>
    <col min="3573" max="3573" width="9.140625" style="1"/>
    <col min="3574" max="3574" width="9.28515625" style="1" bestFit="1" customWidth="1"/>
    <col min="3575" max="3576" width="9.140625" style="1"/>
    <col min="3577" max="3583" width="9.28515625" style="1" bestFit="1" customWidth="1"/>
    <col min="3584" max="3586" width="9.140625" style="1"/>
    <col min="3587" max="3588" width="9.28515625" style="1" bestFit="1" customWidth="1"/>
    <col min="3589" max="3589" width="9.140625" style="1"/>
    <col min="3590" max="3590" width="9.28515625" style="1" bestFit="1" customWidth="1"/>
    <col min="3591" max="3592" width="9.140625" style="1"/>
    <col min="3593" max="3599" width="9.28515625" style="1" bestFit="1" customWidth="1"/>
    <col min="3600" max="3602" width="9.140625" style="1"/>
    <col min="3603" max="3604" width="9.28515625" style="1" bestFit="1" customWidth="1"/>
    <col min="3605" max="3605" width="9.140625" style="1"/>
    <col min="3606" max="3606" width="9.28515625" style="1" bestFit="1" customWidth="1"/>
    <col min="3607" max="3608" width="9.140625" style="1"/>
    <col min="3609" max="3615" width="9.28515625" style="1" bestFit="1" customWidth="1"/>
    <col min="3616" max="3618" width="9.140625" style="1"/>
    <col min="3619" max="3620" width="9.28515625" style="1" bestFit="1" customWidth="1"/>
    <col min="3621" max="3621" width="9.140625" style="1"/>
    <col min="3622" max="3622" width="9.28515625" style="1" bestFit="1" customWidth="1"/>
    <col min="3623" max="3624" width="9.140625" style="1"/>
    <col min="3625" max="3631" width="9.28515625" style="1" bestFit="1" customWidth="1"/>
    <col min="3632" max="3634" width="9.140625" style="1"/>
    <col min="3635" max="3636" width="9.28515625" style="1" bestFit="1" customWidth="1"/>
    <col min="3637" max="3637" width="9.140625" style="1"/>
    <col min="3638" max="3638" width="9.28515625" style="1" bestFit="1" customWidth="1"/>
    <col min="3639" max="3640" width="9.140625" style="1"/>
    <col min="3641" max="3647" width="9.28515625" style="1" bestFit="1" customWidth="1"/>
    <col min="3648" max="3650" width="9.140625" style="1"/>
    <col min="3651" max="3652" width="9.28515625" style="1" bestFit="1" customWidth="1"/>
    <col min="3653" max="3653" width="9.140625" style="1"/>
    <col min="3654" max="3654" width="9.28515625" style="1" bestFit="1" customWidth="1"/>
    <col min="3655" max="3656" width="9.140625" style="1"/>
    <col min="3657" max="3663" width="9.28515625" style="1" bestFit="1" customWidth="1"/>
    <col min="3664" max="3666" width="9.140625" style="1"/>
    <col min="3667" max="3668" width="9.28515625" style="1" bestFit="1" customWidth="1"/>
    <col min="3669" max="3669" width="9.140625" style="1"/>
    <col min="3670" max="3670" width="9.28515625" style="1" bestFit="1" customWidth="1"/>
    <col min="3671" max="3672" width="9.140625" style="1"/>
    <col min="3673" max="3679" width="9.28515625" style="1" bestFit="1" customWidth="1"/>
    <col min="3680" max="3682" width="9.140625" style="1"/>
    <col min="3683" max="3684" width="9.28515625" style="1" bestFit="1" customWidth="1"/>
    <col min="3685" max="3685" width="9.140625" style="1"/>
    <col min="3686" max="3686" width="9.28515625" style="1" bestFit="1" customWidth="1"/>
    <col min="3687" max="3688" width="9.140625" style="1"/>
    <col min="3689" max="3695" width="9.28515625" style="1" bestFit="1" customWidth="1"/>
    <col min="3696" max="3698" width="9.140625" style="1"/>
    <col min="3699" max="3700" width="9.28515625" style="1" bestFit="1" customWidth="1"/>
    <col min="3701" max="3701" width="9.140625" style="1"/>
    <col min="3702" max="3702" width="9.28515625" style="1" bestFit="1" customWidth="1"/>
    <col min="3703" max="3704" width="9.140625" style="1"/>
    <col min="3705" max="3711" width="9.28515625" style="1" bestFit="1" customWidth="1"/>
    <col min="3712" max="3714" width="9.140625" style="1"/>
    <col min="3715" max="3716" width="9.28515625" style="1" bestFit="1" customWidth="1"/>
    <col min="3717" max="3717" width="9.140625" style="1"/>
    <col min="3718" max="3718" width="9.28515625" style="1" bestFit="1" customWidth="1"/>
    <col min="3719" max="3720" width="9.140625" style="1"/>
    <col min="3721" max="3727" width="9.28515625" style="1" bestFit="1" customWidth="1"/>
    <col min="3728" max="3730" width="9.140625" style="1"/>
    <col min="3731" max="3732" width="9.28515625" style="1" bestFit="1" customWidth="1"/>
    <col min="3733" max="3733" width="9.140625" style="1"/>
    <col min="3734" max="3734" width="9.28515625" style="1" bestFit="1" customWidth="1"/>
    <col min="3735" max="3736" width="9.140625" style="1"/>
    <col min="3737" max="3743" width="9.28515625" style="1" bestFit="1" customWidth="1"/>
    <col min="3744" max="3746" width="9.140625" style="1"/>
    <col min="3747" max="3748" width="9.28515625" style="1" bestFit="1" customWidth="1"/>
    <col min="3749" max="3749" width="9.140625" style="1"/>
    <col min="3750" max="3750" width="9.28515625" style="1" bestFit="1" customWidth="1"/>
    <col min="3751" max="3752" width="9.140625" style="1"/>
    <col min="3753" max="3759" width="9.28515625" style="1" bestFit="1" customWidth="1"/>
    <col min="3760" max="3762" width="9.140625" style="1"/>
    <col min="3763" max="3764" width="9.28515625" style="1" bestFit="1" customWidth="1"/>
    <col min="3765" max="3765" width="9.140625" style="1"/>
    <col min="3766" max="3766" width="9.28515625" style="1" bestFit="1" customWidth="1"/>
    <col min="3767" max="3768" width="9.140625" style="1"/>
    <col min="3769" max="3775" width="9.28515625" style="1" bestFit="1" customWidth="1"/>
    <col min="3776" max="3778" width="9.140625" style="1"/>
    <col min="3779" max="3780" width="9.28515625" style="1" bestFit="1" customWidth="1"/>
    <col min="3781" max="3781" width="9.140625" style="1"/>
    <col min="3782" max="3782" width="9.28515625" style="1" bestFit="1" customWidth="1"/>
    <col min="3783" max="3784" width="9.140625" style="1"/>
    <col min="3785" max="3791" width="9.28515625" style="1" bestFit="1" customWidth="1"/>
    <col min="3792" max="3794" width="9.140625" style="1"/>
    <col min="3795" max="3796" width="9.28515625" style="1" bestFit="1" customWidth="1"/>
    <col min="3797" max="3797" width="9.140625" style="1"/>
    <col min="3798" max="3798" width="9.28515625" style="1" bestFit="1" customWidth="1"/>
    <col min="3799" max="3800" width="9.140625" style="1"/>
    <col min="3801" max="3807" width="9.28515625" style="1" bestFit="1" customWidth="1"/>
    <col min="3808" max="3810" width="9.140625" style="1"/>
    <col min="3811" max="3812" width="9.28515625" style="1" bestFit="1" customWidth="1"/>
    <col min="3813" max="3813" width="9.140625" style="1"/>
    <col min="3814" max="3814" width="9.28515625" style="1" bestFit="1" customWidth="1"/>
    <col min="3815" max="3816" width="9.140625" style="1"/>
    <col min="3817" max="3823" width="9.28515625" style="1" bestFit="1" customWidth="1"/>
    <col min="3824" max="3826" width="9.140625" style="1"/>
    <col min="3827" max="3828" width="9.28515625" style="1" bestFit="1" customWidth="1"/>
    <col min="3829" max="3829" width="9.140625" style="1"/>
    <col min="3830" max="3830" width="9.28515625" style="1" bestFit="1" customWidth="1"/>
    <col min="3831" max="3832" width="9.140625" style="1"/>
    <col min="3833" max="3839" width="9.28515625" style="1" bestFit="1" customWidth="1"/>
    <col min="3840" max="3842" width="9.140625" style="1"/>
    <col min="3843" max="3844" width="9.28515625" style="1" bestFit="1" customWidth="1"/>
    <col min="3845" max="3845" width="9.140625" style="1"/>
    <col min="3846" max="3846" width="9.28515625" style="1" bestFit="1" customWidth="1"/>
    <col min="3847" max="3848" width="9.140625" style="1"/>
    <col min="3849" max="3855" width="9.28515625" style="1" bestFit="1" customWidth="1"/>
    <col min="3856" max="3858" width="9.140625" style="1"/>
    <col min="3859" max="3860" width="9.28515625" style="1" bestFit="1" customWidth="1"/>
    <col min="3861" max="3861" width="9.140625" style="1"/>
    <col min="3862" max="3862" width="9.28515625" style="1" bestFit="1" customWidth="1"/>
    <col min="3863" max="3864" width="9.140625" style="1"/>
    <col min="3865" max="3871" width="9.28515625" style="1" bestFit="1" customWidth="1"/>
    <col min="3872" max="3874" width="9.140625" style="1"/>
    <col min="3875" max="3876" width="9.28515625" style="1" bestFit="1" customWidth="1"/>
    <col min="3877" max="3877" width="9.140625" style="1"/>
    <col min="3878" max="3878" width="9.28515625" style="1" bestFit="1" customWidth="1"/>
    <col min="3879" max="3880" width="9.140625" style="1"/>
    <col min="3881" max="3887" width="9.28515625" style="1" bestFit="1" customWidth="1"/>
    <col min="3888" max="3890" width="9.140625" style="1"/>
    <col min="3891" max="3892" width="9.28515625" style="1" bestFit="1" customWidth="1"/>
    <col min="3893" max="3893" width="9.140625" style="1"/>
    <col min="3894" max="3894" width="9.28515625" style="1" bestFit="1" customWidth="1"/>
    <col min="3895" max="3896" width="9.140625" style="1"/>
    <col min="3897" max="3903" width="9.28515625" style="1" bestFit="1" customWidth="1"/>
    <col min="3904" max="3906" width="9.140625" style="1"/>
    <col min="3907" max="3908" width="9.28515625" style="1" bestFit="1" customWidth="1"/>
    <col min="3909" max="3909" width="9.140625" style="1"/>
    <col min="3910" max="3910" width="9.28515625" style="1" bestFit="1" customWidth="1"/>
    <col min="3911" max="3912" width="9.140625" style="1"/>
    <col min="3913" max="3919" width="9.28515625" style="1" bestFit="1" customWidth="1"/>
    <col min="3920" max="3922" width="9.140625" style="1"/>
    <col min="3923" max="3924" width="9.28515625" style="1" bestFit="1" customWidth="1"/>
    <col min="3925" max="3925" width="9.140625" style="1"/>
    <col min="3926" max="3926" width="9.28515625" style="1" bestFit="1" customWidth="1"/>
    <col min="3927" max="3928" width="9.140625" style="1"/>
    <col min="3929" max="3935" width="9.28515625" style="1" bestFit="1" customWidth="1"/>
    <col min="3936" max="3938" width="9.140625" style="1"/>
    <col min="3939" max="3940" width="9.28515625" style="1" bestFit="1" customWidth="1"/>
    <col min="3941" max="3941" width="9.140625" style="1"/>
    <col min="3942" max="3942" width="9.28515625" style="1" bestFit="1" customWidth="1"/>
    <col min="3943" max="3944" width="9.140625" style="1"/>
    <col min="3945" max="3951" width="9.28515625" style="1" bestFit="1" customWidth="1"/>
    <col min="3952" max="3954" width="9.140625" style="1"/>
    <col min="3955" max="3956" width="9.28515625" style="1" bestFit="1" customWidth="1"/>
    <col min="3957" max="3957" width="9.140625" style="1"/>
    <col min="3958" max="3958" width="9.28515625" style="1" bestFit="1" customWidth="1"/>
    <col min="3959" max="3960" width="9.140625" style="1"/>
    <col min="3961" max="3967" width="9.28515625" style="1" bestFit="1" customWidth="1"/>
    <col min="3968" max="3970" width="9.140625" style="1"/>
    <col min="3971" max="3972" width="9.28515625" style="1" bestFit="1" customWidth="1"/>
    <col min="3973" max="3973" width="9.140625" style="1"/>
    <col min="3974" max="3974" width="9.28515625" style="1" bestFit="1" customWidth="1"/>
    <col min="3975" max="3976" width="9.140625" style="1"/>
    <col min="3977" max="3983" width="9.28515625" style="1" bestFit="1" customWidth="1"/>
    <col min="3984" max="3986" width="9.140625" style="1"/>
    <col min="3987" max="3988" width="9.28515625" style="1" bestFit="1" customWidth="1"/>
    <col min="3989" max="3989" width="9.140625" style="1"/>
    <col min="3990" max="3990" width="9.28515625" style="1" bestFit="1" customWidth="1"/>
    <col min="3991" max="3992" width="9.140625" style="1"/>
    <col min="3993" max="3999" width="9.28515625" style="1" bestFit="1" customWidth="1"/>
    <col min="4000" max="4002" width="9.140625" style="1"/>
    <col min="4003" max="4004" width="9.28515625" style="1" bestFit="1" customWidth="1"/>
    <col min="4005" max="4005" width="9.140625" style="1"/>
    <col min="4006" max="4006" width="9.28515625" style="1" bestFit="1" customWidth="1"/>
    <col min="4007" max="4008" width="9.140625" style="1"/>
    <col min="4009" max="4015" width="9.28515625" style="1" bestFit="1" customWidth="1"/>
    <col min="4016" max="4018" width="9.140625" style="1"/>
    <col min="4019" max="4020" width="9.28515625" style="1" bestFit="1" customWidth="1"/>
    <col min="4021" max="4021" width="9.140625" style="1"/>
    <col min="4022" max="4022" width="9.28515625" style="1" bestFit="1" customWidth="1"/>
    <col min="4023" max="4024" width="9.140625" style="1"/>
    <col min="4025" max="4031" width="9.28515625" style="1" bestFit="1" customWidth="1"/>
    <col min="4032" max="4034" width="9.140625" style="1"/>
    <col min="4035" max="4036" width="9.28515625" style="1" bestFit="1" customWidth="1"/>
    <col min="4037" max="4037" width="9.140625" style="1"/>
    <col min="4038" max="4038" width="9.28515625" style="1" bestFit="1" customWidth="1"/>
    <col min="4039" max="4040" width="9.140625" style="1"/>
    <col min="4041" max="4047" width="9.28515625" style="1" bestFit="1" customWidth="1"/>
    <col min="4048" max="4050" width="9.140625" style="1"/>
    <col min="4051" max="4052" width="9.28515625" style="1" bestFit="1" customWidth="1"/>
    <col min="4053" max="4053" width="9.140625" style="1"/>
    <col min="4054" max="4054" width="9.28515625" style="1" bestFit="1" customWidth="1"/>
    <col min="4055" max="4056" width="9.140625" style="1"/>
    <col min="4057" max="4063" width="9.28515625" style="1" bestFit="1" customWidth="1"/>
    <col min="4064" max="4066" width="9.140625" style="1"/>
    <col min="4067" max="4068" width="9.28515625" style="1" bestFit="1" customWidth="1"/>
    <col min="4069" max="4069" width="9.140625" style="1"/>
    <col min="4070" max="4070" width="9.28515625" style="1" bestFit="1" customWidth="1"/>
    <col min="4071" max="4072" width="9.140625" style="1"/>
    <col min="4073" max="4079" width="9.28515625" style="1" bestFit="1" customWidth="1"/>
    <col min="4080" max="4082" width="9.140625" style="1"/>
    <col min="4083" max="4084" width="9.28515625" style="1" bestFit="1" customWidth="1"/>
    <col min="4085" max="4085" width="9.140625" style="1"/>
    <col min="4086" max="4086" width="9.28515625" style="1" bestFit="1" customWidth="1"/>
    <col min="4087" max="4088" width="9.140625" style="1"/>
    <col min="4089" max="4095" width="9.28515625" style="1" bestFit="1" customWidth="1"/>
    <col min="4096" max="4098" width="9.140625" style="1"/>
    <col min="4099" max="4100" width="9.28515625" style="1" bestFit="1" customWidth="1"/>
    <col min="4101" max="4101" width="9.140625" style="1"/>
    <col min="4102" max="4102" width="9.28515625" style="1" bestFit="1" customWidth="1"/>
    <col min="4103" max="4104" width="9.140625" style="1"/>
    <col min="4105" max="4111" width="9.28515625" style="1" bestFit="1" customWidth="1"/>
    <col min="4112" max="4114" width="9.140625" style="1"/>
    <col min="4115" max="4116" width="9.28515625" style="1" bestFit="1" customWidth="1"/>
    <col min="4117" max="4117" width="9.140625" style="1"/>
    <col min="4118" max="4118" width="9.28515625" style="1" bestFit="1" customWidth="1"/>
    <col min="4119" max="4120" width="9.140625" style="1"/>
    <col min="4121" max="4127" width="9.28515625" style="1" bestFit="1" customWidth="1"/>
    <col min="4128" max="4130" width="9.140625" style="1"/>
    <col min="4131" max="4132" width="9.28515625" style="1" bestFit="1" customWidth="1"/>
    <col min="4133" max="4133" width="9.140625" style="1"/>
    <col min="4134" max="4134" width="9.28515625" style="1" bestFit="1" customWidth="1"/>
    <col min="4135" max="4136" width="9.140625" style="1"/>
    <col min="4137" max="4143" width="9.28515625" style="1" bestFit="1" customWidth="1"/>
    <col min="4144" max="4146" width="9.140625" style="1"/>
    <col min="4147" max="4148" width="9.28515625" style="1" bestFit="1" customWidth="1"/>
    <col min="4149" max="4149" width="9.140625" style="1"/>
    <col min="4150" max="4150" width="9.28515625" style="1" bestFit="1" customWidth="1"/>
    <col min="4151" max="4152" width="9.140625" style="1"/>
    <col min="4153" max="4159" width="9.28515625" style="1" bestFit="1" customWidth="1"/>
    <col min="4160" max="4162" width="9.140625" style="1"/>
    <col min="4163" max="4164" width="9.28515625" style="1" bestFit="1" customWidth="1"/>
    <col min="4165" max="4165" width="9.140625" style="1"/>
    <col min="4166" max="4166" width="9.28515625" style="1" bestFit="1" customWidth="1"/>
    <col min="4167" max="4168" width="9.140625" style="1"/>
    <col min="4169" max="4175" width="9.28515625" style="1" bestFit="1" customWidth="1"/>
    <col min="4176" max="4178" width="9.140625" style="1"/>
    <col min="4179" max="4180" width="9.28515625" style="1" bestFit="1" customWidth="1"/>
    <col min="4181" max="4181" width="9.140625" style="1"/>
    <col min="4182" max="4182" width="9.28515625" style="1" bestFit="1" customWidth="1"/>
    <col min="4183" max="4184" width="9.140625" style="1"/>
    <col min="4185" max="4191" width="9.28515625" style="1" bestFit="1" customWidth="1"/>
    <col min="4192" max="4194" width="9.140625" style="1"/>
    <col min="4195" max="4196" width="9.28515625" style="1" bestFit="1" customWidth="1"/>
    <col min="4197" max="4197" width="9.140625" style="1"/>
    <col min="4198" max="4198" width="9.28515625" style="1" bestFit="1" customWidth="1"/>
    <col min="4199" max="4200" width="9.140625" style="1"/>
    <col min="4201" max="4207" width="9.28515625" style="1" bestFit="1" customWidth="1"/>
    <col min="4208" max="4210" width="9.140625" style="1"/>
    <col min="4211" max="4212" width="9.28515625" style="1" bestFit="1" customWidth="1"/>
    <col min="4213" max="4213" width="9.140625" style="1"/>
    <col min="4214" max="4214" width="9.28515625" style="1" bestFit="1" customWidth="1"/>
    <col min="4215" max="4216" width="9.140625" style="1"/>
    <col min="4217" max="4223" width="9.28515625" style="1" bestFit="1" customWidth="1"/>
    <col min="4224" max="4226" width="9.140625" style="1"/>
    <col min="4227" max="4228" width="9.28515625" style="1" bestFit="1" customWidth="1"/>
    <col min="4229" max="4229" width="9.140625" style="1"/>
    <col min="4230" max="4230" width="9.28515625" style="1" bestFit="1" customWidth="1"/>
    <col min="4231" max="4232" width="9.140625" style="1"/>
    <col min="4233" max="4239" width="9.28515625" style="1" bestFit="1" customWidth="1"/>
    <col min="4240" max="4242" width="9.140625" style="1"/>
    <col min="4243" max="4244" width="9.28515625" style="1" bestFit="1" customWidth="1"/>
    <col min="4245" max="4245" width="9.140625" style="1"/>
    <col min="4246" max="4246" width="9.28515625" style="1" bestFit="1" customWidth="1"/>
    <col min="4247" max="4248" width="9.140625" style="1"/>
    <col min="4249" max="4255" width="9.28515625" style="1" bestFit="1" customWidth="1"/>
    <col min="4256" max="4258" width="9.140625" style="1"/>
    <col min="4259" max="4260" width="9.28515625" style="1" bestFit="1" customWidth="1"/>
    <col min="4261" max="4261" width="9.140625" style="1"/>
    <col min="4262" max="4262" width="9.28515625" style="1" bestFit="1" customWidth="1"/>
    <col min="4263" max="4264" width="9.140625" style="1"/>
    <col min="4265" max="4271" width="9.28515625" style="1" bestFit="1" customWidth="1"/>
    <col min="4272" max="4274" width="9.140625" style="1"/>
    <col min="4275" max="4276" width="9.28515625" style="1" bestFit="1" customWidth="1"/>
    <col min="4277" max="4277" width="9.140625" style="1"/>
    <col min="4278" max="4278" width="9.28515625" style="1" bestFit="1" customWidth="1"/>
    <col min="4279" max="4280" width="9.140625" style="1"/>
    <col min="4281" max="4287" width="9.28515625" style="1" bestFit="1" customWidth="1"/>
    <col min="4288" max="4290" width="9.140625" style="1"/>
    <col min="4291" max="4292" width="9.28515625" style="1" bestFit="1" customWidth="1"/>
    <col min="4293" max="4293" width="9.140625" style="1"/>
    <col min="4294" max="4294" width="9.28515625" style="1" bestFit="1" customWidth="1"/>
    <col min="4295" max="4296" width="9.140625" style="1"/>
    <col min="4297" max="4303" width="9.28515625" style="1" bestFit="1" customWidth="1"/>
    <col min="4304" max="4306" width="9.140625" style="1"/>
    <col min="4307" max="4308" width="9.28515625" style="1" bestFit="1" customWidth="1"/>
    <col min="4309" max="4309" width="9.140625" style="1"/>
    <col min="4310" max="4310" width="9.28515625" style="1" bestFit="1" customWidth="1"/>
    <col min="4311" max="4312" width="9.140625" style="1"/>
    <col min="4313" max="4319" width="9.28515625" style="1" bestFit="1" customWidth="1"/>
    <col min="4320" max="4322" width="9.140625" style="1"/>
    <col min="4323" max="4324" width="9.28515625" style="1" bestFit="1" customWidth="1"/>
    <col min="4325" max="4325" width="9.140625" style="1"/>
    <col min="4326" max="4326" width="9.28515625" style="1" bestFit="1" customWidth="1"/>
    <col min="4327" max="4328" width="9.140625" style="1"/>
    <col min="4329" max="4335" width="9.28515625" style="1" bestFit="1" customWidth="1"/>
    <col min="4336" max="4338" width="9.140625" style="1"/>
    <col min="4339" max="4340" width="9.28515625" style="1" bestFit="1" customWidth="1"/>
    <col min="4341" max="4341" width="9.140625" style="1"/>
    <col min="4342" max="4342" width="9.28515625" style="1" bestFit="1" customWidth="1"/>
    <col min="4343" max="4344" width="9.140625" style="1"/>
    <col min="4345" max="4351" width="9.28515625" style="1" bestFit="1" customWidth="1"/>
    <col min="4352" max="4354" width="9.140625" style="1"/>
    <col min="4355" max="4356" width="9.28515625" style="1" bestFit="1" customWidth="1"/>
    <col min="4357" max="4357" width="9.140625" style="1"/>
    <col min="4358" max="4358" width="9.28515625" style="1" bestFit="1" customWidth="1"/>
    <col min="4359" max="4360" width="9.140625" style="1"/>
    <col min="4361" max="4367" width="9.28515625" style="1" bestFit="1" customWidth="1"/>
    <col min="4368" max="4370" width="9.140625" style="1"/>
    <col min="4371" max="4372" width="9.28515625" style="1" bestFit="1" customWidth="1"/>
    <col min="4373" max="4373" width="9.140625" style="1"/>
    <col min="4374" max="4374" width="9.28515625" style="1" bestFit="1" customWidth="1"/>
    <col min="4375" max="4376" width="9.140625" style="1"/>
    <col min="4377" max="4383" width="9.28515625" style="1" bestFit="1" customWidth="1"/>
    <col min="4384" max="4386" width="9.140625" style="1"/>
    <col min="4387" max="4388" width="9.28515625" style="1" bestFit="1" customWidth="1"/>
    <col min="4389" max="4389" width="9.140625" style="1"/>
    <col min="4390" max="4390" width="9.28515625" style="1" bestFit="1" customWidth="1"/>
    <col min="4391" max="4392" width="9.140625" style="1"/>
    <col min="4393" max="4399" width="9.28515625" style="1" bestFit="1" customWidth="1"/>
    <col min="4400" max="4402" width="9.140625" style="1"/>
    <col min="4403" max="4404" width="9.28515625" style="1" bestFit="1" customWidth="1"/>
    <col min="4405" max="4405" width="9.140625" style="1"/>
    <col min="4406" max="4406" width="9.28515625" style="1" bestFit="1" customWidth="1"/>
    <col min="4407" max="4408" width="9.140625" style="1"/>
    <col min="4409" max="4415" width="9.28515625" style="1" bestFit="1" customWidth="1"/>
    <col min="4416" max="4418" width="9.140625" style="1"/>
    <col min="4419" max="4420" width="9.28515625" style="1" bestFit="1" customWidth="1"/>
    <col min="4421" max="4421" width="9.140625" style="1"/>
    <col min="4422" max="4422" width="9.28515625" style="1" bestFit="1" customWidth="1"/>
    <col min="4423" max="4424" width="9.140625" style="1"/>
    <col min="4425" max="4431" width="9.28515625" style="1" bestFit="1" customWidth="1"/>
    <col min="4432" max="4434" width="9.140625" style="1"/>
    <col min="4435" max="4436" width="9.28515625" style="1" bestFit="1" customWidth="1"/>
    <col min="4437" max="4437" width="9.140625" style="1"/>
    <col min="4438" max="4438" width="9.28515625" style="1" bestFit="1" customWidth="1"/>
    <col min="4439" max="4440" width="9.140625" style="1"/>
    <col min="4441" max="4447" width="9.28515625" style="1" bestFit="1" customWidth="1"/>
    <col min="4448" max="4450" width="9.140625" style="1"/>
    <col min="4451" max="4452" width="9.28515625" style="1" bestFit="1" customWidth="1"/>
    <col min="4453" max="4453" width="9.140625" style="1"/>
    <col min="4454" max="4454" width="9.28515625" style="1" bestFit="1" customWidth="1"/>
    <col min="4455" max="4456" width="9.140625" style="1"/>
    <col min="4457" max="4463" width="9.28515625" style="1" bestFit="1" customWidth="1"/>
    <col min="4464" max="4466" width="9.140625" style="1"/>
    <col min="4467" max="4468" width="9.28515625" style="1" bestFit="1" customWidth="1"/>
    <col min="4469" max="4469" width="9.140625" style="1"/>
    <col min="4470" max="4470" width="9.28515625" style="1" bestFit="1" customWidth="1"/>
    <col min="4471" max="4472" width="9.140625" style="1"/>
    <col min="4473" max="4479" width="9.28515625" style="1" bestFit="1" customWidth="1"/>
    <col min="4480" max="4482" width="9.140625" style="1"/>
    <col min="4483" max="4484" width="9.28515625" style="1" bestFit="1" customWidth="1"/>
    <col min="4485" max="4485" width="9.140625" style="1"/>
    <col min="4486" max="4486" width="9.28515625" style="1" bestFit="1" customWidth="1"/>
    <col min="4487" max="4488" width="9.140625" style="1"/>
    <col min="4489" max="4495" width="9.28515625" style="1" bestFit="1" customWidth="1"/>
    <col min="4496" max="4498" width="9.140625" style="1"/>
    <col min="4499" max="4500" width="9.28515625" style="1" bestFit="1" customWidth="1"/>
    <col min="4501" max="4501" width="9.140625" style="1"/>
    <col min="4502" max="4502" width="9.28515625" style="1" bestFit="1" customWidth="1"/>
    <col min="4503" max="4504" width="9.140625" style="1"/>
    <col min="4505" max="4511" width="9.28515625" style="1" bestFit="1" customWidth="1"/>
    <col min="4512" max="4514" width="9.140625" style="1"/>
    <col min="4515" max="4516" width="9.28515625" style="1" bestFit="1" customWidth="1"/>
    <col min="4517" max="4517" width="9.140625" style="1"/>
    <col min="4518" max="4518" width="9.28515625" style="1" bestFit="1" customWidth="1"/>
    <col min="4519" max="4520" width="9.140625" style="1"/>
    <col min="4521" max="4527" width="9.28515625" style="1" bestFit="1" customWidth="1"/>
    <col min="4528" max="4530" width="9.140625" style="1"/>
    <col min="4531" max="4532" width="9.28515625" style="1" bestFit="1" customWidth="1"/>
    <col min="4533" max="4533" width="9.140625" style="1"/>
    <col min="4534" max="4534" width="9.28515625" style="1" bestFit="1" customWidth="1"/>
    <col min="4535" max="4536" width="9.140625" style="1"/>
    <col min="4537" max="4543" width="9.28515625" style="1" bestFit="1" customWidth="1"/>
    <col min="4544" max="4546" width="9.140625" style="1"/>
    <col min="4547" max="4548" width="9.28515625" style="1" bestFit="1" customWidth="1"/>
    <col min="4549" max="4549" width="9.140625" style="1"/>
    <col min="4550" max="4550" width="9.28515625" style="1" bestFit="1" customWidth="1"/>
    <col min="4551" max="4552" width="9.140625" style="1"/>
    <col min="4553" max="4559" width="9.28515625" style="1" bestFit="1" customWidth="1"/>
    <col min="4560" max="4562" width="9.140625" style="1"/>
    <col min="4563" max="4564" width="9.28515625" style="1" bestFit="1" customWidth="1"/>
    <col min="4565" max="4565" width="9.140625" style="1"/>
    <col min="4566" max="4566" width="9.28515625" style="1" bestFit="1" customWidth="1"/>
    <col min="4567" max="4568" width="9.140625" style="1"/>
    <col min="4569" max="4575" width="9.28515625" style="1" bestFit="1" customWidth="1"/>
    <col min="4576" max="4578" width="9.140625" style="1"/>
    <col min="4579" max="4580" width="9.28515625" style="1" bestFit="1" customWidth="1"/>
    <col min="4581" max="4581" width="9.140625" style="1"/>
    <col min="4582" max="4582" width="9.28515625" style="1" bestFit="1" customWidth="1"/>
    <col min="4583" max="4584" width="9.140625" style="1"/>
    <col min="4585" max="4591" width="9.28515625" style="1" bestFit="1" customWidth="1"/>
    <col min="4592" max="4594" width="9.140625" style="1"/>
    <col min="4595" max="4596" width="9.28515625" style="1" bestFit="1" customWidth="1"/>
    <col min="4597" max="4597" width="9.140625" style="1"/>
    <col min="4598" max="4598" width="9.28515625" style="1" bestFit="1" customWidth="1"/>
    <col min="4599" max="4600" width="9.140625" style="1"/>
    <col min="4601" max="4607" width="9.28515625" style="1" bestFit="1" customWidth="1"/>
    <col min="4608" max="4610" width="9.140625" style="1"/>
    <col min="4611" max="4612" width="9.28515625" style="1" bestFit="1" customWidth="1"/>
    <col min="4613" max="4613" width="9.140625" style="1"/>
    <col min="4614" max="4614" width="9.28515625" style="1" bestFit="1" customWidth="1"/>
    <col min="4615" max="4616" width="9.140625" style="1"/>
    <col min="4617" max="4623" width="9.28515625" style="1" bestFit="1" customWidth="1"/>
    <col min="4624" max="4626" width="9.140625" style="1"/>
    <col min="4627" max="4628" width="9.28515625" style="1" bestFit="1" customWidth="1"/>
    <col min="4629" max="4629" width="9.140625" style="1"/>
    <col min="4630" max="4630" width="9.28515625" style="1" bestFit="1" customWidth="1"/>
    <col min="4631" max="4632" width="9.140625" style="1"/>
    <col min="4633" max="4639" width="9.28515625" style="1" bestFit="1" customWidth="1"/>
    <col min="4640" max="4642" width="9.140625" style="1"/>
    <col min="4643" max="4644" width="9.28515625" style="1" bestFit="1" customWidth="1"/>
    <col min="4645" max="4645" width="9.140625" style="1"/>
    <col min="4646" max="4646" width="9.28515625" style="1" bestFit="1" customWidth="1"/>
    <col min="4647" max="4648" width="9.140625" style="1"/>
    <col min="4649" max="4655" width="9.28515625" style="1" bestFit="1" customWidth="1"/>
    <col min="4656" max="4658" width="9.140625" style="1"/>
    <col min="4659" max="4660" width="9.28515625" style="1" bestFit="1" customWidth="1"/>
    <col min="4661" max="4661" width="9.140625" style="1"/>
    <col min="4662" max="4662" width="9.28515625" style="1" bestFit="1" customWidth="1"/>
    <col min="4663" max="4664" width="9.140625" style="1"/>
    <col min="4665" max="4671" width="9.28515625" style="1" bestFit="1" customWidth="1"/>
    <col min="4672" max="4674" width="9.140625" style="1"/>
    <col min="4675" max="4676" width="9.28515625" style="1" bestFit="1" customWidth="1"/>
    <col min="4677" max="4677" width="9.140625" style="1"/>
    <col min="4678" max="4678" width="9.28515625" style="1" bestFit="1" customWidth="1"/>
    <col min="4679" max="4680" width="9.140625" style="1"/>
    <col min="4681" max="4687" width="9.28515625" style="1" bestFit="1" customWidth="1"/>
    <col min="4688" max="4690" width="9.140625" style="1"/>
    <col min="4691" max="4692" width="9.28515625" style="1" bestFit="1" customWidth="1"/>
    <col min="4693" max="4693" width="9.140625" style="1"/>
    <col min="4694" max="4694" width="9.28515625" style="1" bestFit="1" customWidth="1"/>
    <col min="4695" max="4696" width="9.140625" style="1"/>
    <col min="4697" max="4703" width="9.28515625" style="1" bestFit="1" customWidth="1"/>
    <col min="4704" max="4706" width="9.140625" style="1"/>
    <col min="4707" max="4708" width="9.28515625" style="1" bestFit="1" customWidth="1"/>
    <col min="4709" max="4709" width="9.140625" style="1"/>
    <col min="4710" max="4710" width="9.28515625" style="1" bestFit="1" customWidth="1"/>
    <col min="4711" max="4712" width="9.140625" style="1"/>
    <col min="4713" max="4719" width="9.28515625" style="1" bestFit="1" customWidth="1"/>
    <col min="4720" max="4722" width="9.140625" style="1"/>
    <col min="4723" max="4724" width="9.28515625" style="1" bestFit="1" customWidth="1"/>
    <col min="4725" max="4725" width="9.140625" style="1"/>
    <col min="4726" max="4726" width="9.28515625" style="1" bestFit="1" customWidth="1"/>
    <col min="4727" max="4728" width="9.140625" style="1"/>
    <col min="4729" max="4735" width="9.28515625" style="1" bestFit="1" customWidth="1"/>
    <col min="4736" max="4738" width="9.140625" style="1"/>
    <col min="4739" max="4740" width="9.28515625" style="1" bestFit="1" customWidth="1"/>
    <col min="4741" max="4741" width="9.140625" style="1"/>
    <col min="4742" max="4742" width="9.28515625" style="1" bestFit="1" customWidth="1"/>
    <col min="4743" max="4744" width="9.140625" style="1"/>
    <col min="4745" max="4751" width="9.28515625" style="1" bestFit="1" customWidth="1"/>
    <col min="4752" max="4754" width="9.140625" style="1"/>
    <col min="4755" max="4756" width="9.28515625" style="1" bestFit="1" customWidth="1"/>
    <col min="4757" max="4757" width="9.140625" style="1"/>
    <col min="4758" max="4758" width="9.28515625" style="1" bestFit="1" customWidth="1"/>
    <col min="4759" max="4760" width="9.140625" style="1"/>
    <col min="4761" max="4767" width="9.28515625" style="1" bestFit="1" customWidth="1"/>
    <col min="4768" max="4770" width="9.140625" style="1"/>
    <col min="4771" max="4772" width="9.28515625" style="1" bestFit="1" customWidth="1"/>
    <col min="4773" max="4773" width="9.140625" style="1"/>
    <col min="4774" max="4774" width="9.28515625" style="1" bestFit="1" customWidth="1"/>
    <col min="4775" max="4776" width="9.140625" style="1"/>
    <col min="4777" max="4783" width="9.28515625" style="1" bestFit="1" customWidth="1"/>
    <col min="4784" max="4786" width="9.140625" style="1"/>
    <col min="4787" max="4788" width="9.28515625" style="1" bestFit="1" customWidth="1"/>
    <col min="4789" max="4789" width="9.140625" style="1"/>
    <col min="4790" max="4790" width="9.28515625" style="1" bestFit="1" customWidth="1"/>
    <col min="4791" max="4792" width="9.140625" style="1"/>
    <col min="4793" max="4799" width="9.28515625" style="1" bestFit="1" customWidth="1"/>
    <col min="4800" max="4802" width="9.140625" style="1"/>
    <col min="4803" max="4804" width="9.28515625" style="1" bestFit="1" customWidth="1"/>
    <col min="4805" max="4805" width="9.140625" style="1"/>
    <col min="4806" max="4806" width="9.28515625" style="1" bestFit="1" customWidth="1"/>
    <col min="4807" max="4808" width="9.140625" style="1"/>
    <col min="4809" max="4815" width="9.28515625" style="1" bestFit="1" customWidth="1"/>
    <col min="4816" max="4818" width="9.140625" style="1"/>
    <col min="4819" max="4820" width="9.28515625" style="1" bestFit="1" customWidth="1"/>
    <col min="4821" max="4821" width="9.140625" style="1"/>
    <col min="4822" max="4822" width="9.28515625" style="1" bestFit="1" customWidth="1"/>
    <col min="4823" max="4824" width="9.140625" style="1"/>
    <col min="4825" max="4831" width="9.28515625" style="1" bestFit="1" customWidth="1"/>
    <col min="4832" max="4834" width="9.140625" style="1"/>
    <col min="4835" max="4836" width="9.28515625" style="1" bestFit="1" customWidth="1"/>
    <col min="4837" max="4837" width="9.140625" style="1"/>
    <col min="4838" max="4838" width="9.28515625" style="1" bestFit="1" customWidth="1"/>
    <col min="4839" max="4840" width="9.140625" style="1"/>
    <col min="4841" max="4847" width="9.28515625" style="1" bestFit="1" customWidth="1"/>
    <col min="4848" max="4850" width="9.140625" style="1"/>
    <col min="4851" max="4852" width="9.28515625" style="1" bestFit="1" customWidth="1"/>
    <col min="4853" max="4853" width="9.140625" style="1"/>
    <col min="4854" max="4854" width="9.28515625" style="1" bestFit="1" customWidth="1"/>
    <col min="4855" max="4856" width="9.140625" style="1"/>
    <col min="4857" max="4863" width="9.28515625" style="1" bestFit="1" customWidth="1"/>
    <col min="4864" max="4866" width="9.140625" style="1"/>
    <col min="4867" max="4868" width="9.28515625" style="1" bestFit="1" customWidth="1"/>
    <col min="4869" max="4869" width="9.140625" style="1"/>
    <col min="4870" max="4870" width="9.28515625" style="1" bestFit="1" customWidth="1"/>
    <col min="4871" max="4872" width="9.140625" style="1"/>
    <col min="4873" max="4879" width="9.28515625" style="1" bestFit="1" customWidth="1"/>
    <col min="4880" max="4882" width="9.140625" style="1"/>
    <col min="4883" max="4884" width="9.28515625" style="1" bestFit="1" customWidth="1"/>
    <col min="4885" max="4885" width="9.140625" style="1"/>
    <col min="4886" max="4886" width="9.28515625" style="1" bestFit="1" customWidth="1"/>
    <col min="4887" max="4888" width="9.140625" style="1"/>
    <col min="4889" max="4895" width="9.28515625" style="1" bestFit="1" customWidth="1"/>
    <col min="4896" max="4898" width="9.140625" style="1"/>
    <col min="4899" max="4900" width="9.28515625" style="1" bestFit="1" customWidth="1"/>
    <col min="4901" max="4901" width="9.140625" style="1"/>
    <col min="4902" max="4902" width="9.28515625" style="1" bestFit="1" customWidth="1"/>
    <col min="4903" max="4904" width="9.140625" style="1"/>
    <col min="4905" max="4911" width="9.28515625" style="1" bestFit="1" customWidth="1"/>
    <col min="4912" max="4914" width="9.140625" style="1"/>
    <col min="4915" max="4916" width="9.28515625" style="1" bestFit="1" customWidth="1"/>
    <col min="4917" max="4917" width="9.140625" style="1"/>
    <col min="4918" max="4918" width="9.28515625" style="1" bestFit="1" customWidth="1"/>
    <col min="4919" max="4920" width="9.140625" style="1"/>
    <col min="4921" max="4927" width="9.28515625" style="1" bestFit="1" customWidth="1"/>
    <col min="4928" max="4930" width="9.140625" style="1"/>
    <col min="4931" max="4932" width="9.28515625" style="1" bestFit="1" customWidth="1"/>
    <col min="4933" max="4933" width="9.140625" style="1"/>
    <col min="4934" max="4934" width="9.28515625" style="1" bestFit="1" customWidth="1"/>
    <col min="4935" max="4936" width="9.140625" style="1"/>
    <col min="4937" max="4943" width="9.28515625" style="1" bestFit="1" customWidth="1"/>
    <col min="4944" max="4946" width="9.140625" style="1"/>
    <col min="4947" max="4948" width="9.28515625" style="1" bestFit="1" customWidth="1"/>
    <col min="4949" max="4949" width="9.140625" style="1"/>
    <col min="4950" max="4950" width="9.28515625" style="1" bestFit="1" customWidth="1"/>
    <col min="4951" max="4952" width="9.140625" style="1"/>
    <col min="4953" max="4959" width="9.28515625" style="1" bestFit="1" customWidth="1"/>
    <col min="4960" max="4962" width="9.140625" style="1"/>
    <col min="4963" max="4964" width="9.28515625" style="1" bestFit="1" customWidth="1"/>
    <col min="4965" max="4965" width="9.140625" style="1"/>
    <col min="4966" max="4966" width="9.28515625" style="1" bestFit="1" customWidth="1"/>
    <col min="4967" max="4968" width="9.140625" style="1"/>
    <col min="4969" max="4975" width="9.28515625" style="1" bestFit="1" customWidth="1"/>
    <col min="4976" max="4978" width="9.140625" style="1"/>
    <col min="4979" max="4980" width="9.28515625" style="1" bestFit="1" customWidth="1"/>
    <col min="4981" max="4981" width="9.140625" style="1"/>
    <col min="4982" max="4982" width="9.28515625" style="1" bestFit="1" customWidth="1"/>
    <col min="4983" max="4984" width="9.140625" style="1"/>
    <col min="4985" max="4991" width="9.28515625" style="1" bestFit="1" customWidth="1"/>
    <col min="4992" max="4994" width="9.140625" style="1"/>
    <col min="4995" max="4996" width="9.28515625" style="1" bestFit="1" customWidth="1"/>
    <col min="4997" max="4997" width="9.140625" style="1"/>
    <col min="4998" max="4998" width="9.28515625" style="1" bestFit="1" customWidth="1"/>
    <col min="4999" max="5000" width="9.140625" style="1"/>
    <col min="5001" max="5007" width="9.28515625" style="1" bestFit="1" customWidth="1"/>
    <col min="5008" max="5010" width="9.140625" style="1"/>
    <col min="5011" max="5012" width="9.28515625" style="1" bestFit="1" customWidth="1"/>
    <col min="5013" max="5013" width="9.140625" style="1"/>
    <col min="5014" max="5014" width="9.28515625" style="1" bestFit="1" customWidth="1"/>
    <col min="5015" max="5016" width="9.140625" style="1"/>
    <col min="5017" max="5023" width="9.28515625" style="1" bestFit="1" customWidth="1"/>
    <col min="5024" max="5026" width="9.140625" style="1"/>
    <col min="5027" max="5028" width="9.28515625" style="1" bestFit="1" customWidth="1"/>
    <col min="5029" max="5029" width="9.140625" style="1"/>
    <col min="5030" max="5030" width="9.28515625" style="1" bestFit="1" customWidth="1"/>
    <col min="5031" max="5032" width="9.140625" style="1"/>
    <col min="5033" max="5039" width="9.28515625" style="1" bestFit="1" customWidth="1"/>
    <col min="5040" max="5042" width="9.140625" style="1"/>
    <col min="5043" max="5044" width="9.28515625" style="1" bestFit="1" customWidth="1"/>
    <col min="5045" max="5045" width="9.140625" style="1"/>
    <col min="5046" max="5046" width="9.28515625" style="1" bestFit="1" customWidth="1"/>
    <col min="5047" max="5048" width="9.140625" style="1"/>
    <col min="5049" max="5055" width="9.28515625" style="1" bestFit="1" customWidth="1"/>
    <col min="5056" max="5058" width="9.140625" style="1"/>
    <col min="5059" max="5060" width="9.28515625" style="1" bestFit="1" customWidth="1"/>
    <col min="5061" max="5061" width="9.140625" style="1"/>
    <col min="5062" max="5062" width="9.28515625" style="1" bestFit="1" customWidth="1"/>
    <col min="5063" max="5064" width="9.140625" style="1"/>
    <col min="5065" max="5071" width="9.28515625" style="1" bestFit="1" customWidth="1"/>
    <col min="5072" max="5074" width="9.140625" style="1"/>
    <col min="5075" max="5076" width="9.28515625" style="1" bestFit="1" customWidth="1"/>
    <col min="5077" max="5077" width="9.140625" style="1"/>
    <col min="5078" max="5078" width="9.28515625" style="1" bestFit="1" customWidth="1"/>
    <col min="5079" max="5080" width="9.140625" style="1"/>
    <col min="5081" max="5087" width="9.28515625" style="1" bestFit="1" customWidth="1"/>
    <col min="5088" max="5090" width="9.140625" style="1"/>
    <col min="5091" max="5092" width="9.28515625" style="1" bestFit="1" customWidth="1"/>
    <col min="5093" max="5093" width="9.140625" style="1"/>
    <col min="5094" max="5094" width="9.28515625" style="1" bestFit="1" customWidth="1"/>
    <col min="5095" max="5096" width="9.140625" style="1"/>
    <col min="5097" max="5103" width="9.28515625" style="1" bestFit="1" customWidth="1"/>
    <col min="5104" max="5106" width="9.140625" style="1"/>
    <col min="5107" max="5108" width="9.28515625" style="1" bestFit="1" customWidth="1"/>
    <col min="5109" max="5109" width="9.140625" style="1"/>
    <col min="5110" max="5110" width="9.28515625" style="1" bestFit="1" customWidth="1"/>
    <col min="5111" max="5112" width="9.140625" style="1"/>
    <col min="5113" max="5119" width="9.28515625" style="1" bestFit="1" customWidth="1"/>
    <col min="5120" max="5122" width="9.140625" style="1"/>
    <col min="5123" max="5124" width="9.28515625" style="1" bestFit="1" customWidth="1"/>
    <col min="5125" max="5125" width="9.140625" style="1"/>
    <col min="5126" max="5126" width="9.28515625" style="1" bestFit="1" customWidth="1"/>
    <col min="5127" max="5128" width="9.140625" style="1"/>
    <col min="5129" max="5135" width="9.28515625" style="1" bestFit="1" customWidth="1"/>
    <col min="5136" max="5138" width="9.140625" style="1"/>
    <col min="5139" max="5140" width="9.28515625" style="1" bestFit="1" customWidth="1"/>
    <col min="5141" max="5141" width="9.140625" style="1"/>
    <col min="5142" max="5142" width="9.28515625" style="1" bestFit="1" customWidth="1"/>
    <col min="5143" max="5144" width="9.140625" style="1"/>
    <col min="5145" max="5151" width="9.28515625" style="1" bestFit="1" customWidth="1"/>
    <col min="5152" max="5154" width="9.140625" style="1"/>
    <col min="5155" max="5156" width="9.28515625" style="1" bestFit="1" customWidth="1"/>
    <col min="5157" max="5157" width="9.140625" style="1"/>
    <col min="5158" max="5158" width="9.28515625" style="1" bestFit="1" customWidth="1"/>
    <col min="5159" max="5160" width="9.140625" style="1"/>
    <col min="5161" max="5167" width="9.28515625" style="1" bestFit="1" customWidth="1"/>
    <col min="5168" max="5170" width="9.140625" style="1"/>
    <col min="5171" max="5172" width="9.28515625" style="1" bestFit="1" customWidth="1"/>
    <col min="5173" max="5173" width="9.140625" style="1"/>
    <col min="5174" max="5174" width="9.28515625" style="1" bestFit="1" customWidth="1"/>
    <col min="5175" max="5176" width="9.140625" style="1"/>
    <col min="5177" max="5183" width="9.28515625" style="1" bestFit="1" customWidth="1"/>
    <col min="5184" max="5186" width="9.140625" style="1"/>
    <col min="5187" max="5188" width="9.28515625" style="1" bestFit="1" customWidth="1"/>
    <col min="5189" max="5189" width="9.140625" style="1"/>
    <col min="5190" max="5190" width="9.28515625" style="1" bestFit="1" customWidth="1"/>
    <col min="5191" max="5192" width="9.140625" style="1"/>
    <col min="5193" max="5199" width="9.28515625" style="1" bestFit="1" customWidth="1"/>
    <col min="5200" max="5202" width="9.140625" style="1"/>
    <col min="5203" max="5204" width="9.28515625" style="1" bestFit="1" customWidth="1"/>
    <col min="5205" max="5205" width="9.140625" style="1"/>
    <col min="5206" max="5206" width="9.28515625" style="1" bestFit="1" customWidth="1"/>
    <col min="5207" max="5208" width="9.140625" style="1"/>
    <col min="5209" max="5215" width="9.28515625" style="1" bestFit="1" customWidth="1"/>
    <col min="5216" max="5218" width="9.140625" style="1"/>
    <col min="5219" max="5220" width="9.28515625" style="1" bestFit="1" customWidth="1"/>
    <col min="5221" max="5221" width="9.140625" style="1"/>
    <col min="5222" max="5222" width="9.28515625" style="1" bestFit="1" customWidth="1"/>
    <col min="5223" max="5224" width="9.140625" style="1"/>
    <col min="5225" max="5231" width="9.28515625" style="1" bestFit="1" customWidth="1"/>
    <col min="5232" max="5234" width="9.140625" style="1"/>
    <col min="5235" max="5236" width="9.28515625" style="1" bestFit="1" customWidth="1"/>
    <col min="5237" max="5237" width="9.140625" style="1"/>
    <col min="5238" max="5238" width="9.28515625" style="1" bestFit="1" customWidth="1"/>
    <col min="5239" max="5240" width="9.140625" style="1"/>
    <col min="5241" max="5247" width="9.28515625" style="1" bestFit="1" customWidth="1"/>
    <col min="5248" max="5250" width="9.140625" style="1"/>
    <col min="5251" max="5252" width="9.28515625" style="1" bestFit="1" customWidth="1"/>
    <col min="5253" max="5253" width="9.140625" style="1"/>
    <col min="5254" max="5254" width="9.28515625" style="1" bestFit="1" customWidth="1"/>
    <col min="5255" max="5256" width="9.140625" style="1"/>
    <col min="5257" max="5263" width="9.28515625" style="1" bestFit="1" customWidth="1"/>
    <col min="5264" max="5266" width="9.140625" style="1"/>
    <col min="5267" max="5268" width="9.28515625" style="1" bestFit="1" customWidth="1"/>
    <col min="5269" max="5269" width="9.140625" style="1"/>
    <col min="5270" max="5270" width="9.28515625" style="1" bestFit="1" customWidth="1"/>
    <col min="5271" max="5272" width="9.140625" style="1"/>
    <col min="5273" max="5279" width="9.28515625" style="1" bestFit="1" customWidth="1"/>
    <col min="5280" max="5282" width="9.140625" style="1"/>
    <col min="5283" max="5284" width="9.28515625" style="1" bestFit="1" customWidth="1"/>
    <col min="5285" max="5285" width="9.140625" style="1"/>
    <col min="5286" max="5286" width="9.28515625" style="1" bestFit="1" customWidth="1"/>
    <col min="5287" max="5288" width="9.140625" style="1"/>
    <col min="5289" max="5295" width="9.28515625" style="1" bestFit="1" customWidth="1"/>
    <col min="5296" max="5298" width="9.140625" style="1"/>
    <col min="5299" max="5300" width="9.28515625" style="1" bestFit="1" customWidth="1"/>
    <col min="5301" max="5301" width="9.140625" style="1"/>
    <col min="5302" max="5302" width="9.28515625" style="1" bestFit="1" customWidth="1"/>
    <col min="5303" max="5304" width="9.140625" style="1"/>
    <col min="5305" max="5311" width="9.28515625" style="1" bestFit="1" customWidth="1"/>
    <col min="5312" max="5314" width="9.140625" style="1"/>
    <col min="5315" max="5316" width="9.28515625" style="1" bestFit="1" customWidth="1"/>
    <col min="5317" max="5317" width="9.140625" style="1"/>
    <col min="5318" max="5318" width="9.28515625" style="1" bestFit="1" customWidth="1"/>
    <col min="5319" max="5320" width="9.140625" style="1"/>
    <col min="5321" max="5327" width="9.28515625" style="1" bestFit="1" customWidth="1"/>
    <col min="5328" max="5330" width="9.140625" style="1"/>
    <col min="5331" max="5332" width="9.28515625" style="1" bestFit="1" customWidth="1"/>
    <col min="5333" max="5333" width="9.140625" style="1"/>
    <col min="5334" max="5334" width="9.28515625" style="1" bestFit="1" customWidth="1"/>
    <col min="5335" max="5336" width="9.140625" style="1"/>
    <col min="5337" max="5343" width="9.28515625" style="1" bestFit="1" customWidth="1"/>
    <col min="5344" max="5346" width="9.140625" style="1"/>
    <col min="5347" max="5348" width="9.28515625" style="1" bestFit="1" customWidth="1"/>
    <col min="5349" max="5349" width="9.140625" style="1"/>
    <col min="5350" max="5350" width="9.28515625" style="1" bestFit="1" customWidth="1"/>
    <col min="5351" max="5352" width="9.140625" style="1"/>
    <col min="5353" max="5359" width="9.28515625" style="1" bestFit="1" customWidth="1"/>
    <col min="5360" max="5362" width="9.140625" style="1"/>
    <col min="5363" max="5364" width="9.28515625" style="1" bestFit="1" customWidth="1"/>
    <col min="5365" max="5365" width="9.140625" style="1"/>
    <col min="5366" max="5366" width="9.28515625" style="1" bestFit="1" customWidth="1"/>
    <col min="5367" max="5368" width="9.140625" style="1"/>
    <col min="5369" max="5375" width="9.28515625" style="1" bestFit="1" customWidth="1"/>
    <col min="5376" max="5378" width="9.140625" style="1"/>
    <col min="5379" max="5380" width="9.28515625" style="1" bestFit="1" customWidth="1"/>
    <col min="5381" max="5381" width="9.140625" style="1"/>
    <col min="5382" max="5382" width="9.28515625" style="1" bestFit="1" customWidth="1"/>
    <col min="5383" max="5384" width="9.140625" style="1"/>
    <col min="5385" max="5391" width="9.28515625" style="1" bestFit="1" customWidth="1"/>
    <col min="5392" max="5394" width="9.140625" style="1"/>
    <col min="5395" max="5396" width="9.28515625" style="1" bestFit="1" customWidth="1"/>
    <col min="5397" max="5397" width="9.140625" style="1"/>
    <col min="5398" max="5398" width="9.28515625" style="1" bestFit="1" customWidth="1"/>
    <col min="5399" max="5400" width="9.140625" style="1"/>
    <col min="5401" max="5407" width="9.28515625" style="1" bestFit="1" customWidth="1"/>
    <col min="5408" max="5410" width="9.140625" style="1"/>
    <col min="5411" max="5412" width="9.28515625" style="1" bestFit="1" customWidth="1"/>
    <col min="5413" max="5413" width="9.140625" style="1"/>
    <col min="5414" max="5414" width="9.28515625" style="1" bestFit="1" customWidth="1"/>
    <col min="5415" max="5416" width="9.140625" style="1"/>
    <col min="5417" max="5423" width="9.28515625" style="1" bestFit="1" customWidth="1"/>
    <col min="5424" max="5426" width="9.140625" style="1"/>
    <col min="5427" max="5428" width="9.28515625" style="1" bestFit="1" customWidth="1"/>
    <col min="5429" max="5429" width="9.140625" style="1"/>
    <col min="5430" max="5430" width="9.28515625" style="1" bestFit="1" customWidth="1"/>
    <col min="5431" max="5432" width="9.140625" style="1"/>
    <col min="5433" max="5439" width="9.28515625" style="1" bestFit="1" customWidth="1"/>
    <col min="5440" max="5442" width="9.140625" style="1"/>
    <col min="5443" max="5444" width="9.28515625" style="1" bestFit="1" customWidth="1"/>
    <col min="5445" max="5445" width="9.140625" style="1"/>
    <col min="5446" max="5446" width="9.28515625" style="1" bestFit="1" customWidth="1"/>
    <col min="5447" max="5448" width="9.140625" style="1"/>
    <col min="5449" max="5455" width="9.28515625" style="1" bestFit="1" customWidth="1"/>
    <col min="5456" max="5458" width="9.140625" style="1"/>
    <col min="5459" max="5460" width="9.28515625" style="1" bestFit="1" customWidth="1"/>
    <col min="5461" max="5461" width="9.140625" style="1"/>
    <col min="5462" max="5462" width="9.28515625" style="1" bestFit="1" customWidth="1"/>
    <col min="5463" max="5464" width="9.140625" style="1"/>
    <col min="5465" max="5471" width="9.28515625" style="1" bestFit="1" customWidth="1"/>
    <col min="5472" max="5474" width="9.140625" style="1"/>
    <col min="5475" max="5476" width="9.28515625" style="1" bestFit="1" customWidth="1"/>
    <col min="5477" max="5477" width="9.140625" style="1"/>
    <col min="5478" max="5478" width="9.28515625" style="1" bestFit="1" customWidth="1"/>
    <col min="5479" max="5480" width="9.140625" style="1"/>
    <col min="5481" max="5487" width="9.28515625" style="1" bestFit="1" customWidth="1"/>
    <col min="5488" max="5490" width="9.140625" style="1"/>
    <col min="5491" max="5492" width="9.28515625" style="1" bestFit="1" customWidth="1"/>
    <col min="5493" max="5493" width="9.140625" style="1"/>
    <col min="5494" max="5494" width="9.28515625" style="1" bestFit="1" customWidth="1"/>
    <col min="5495" max="5496" width="9.140625" style="1"/>
    <col min="5497" max="5503" width="9.28515625" style="1" bestFit="1" customWidth="1"/>
    <col min="5504" max="5506" width="9.140625" style="1"/>
    <col min="5507" max="5508" width="9.28515625" style="1" bestFit="1" customWidth="1"/>
    <col min="5509" max="5509" width="9.140625" style="1"/>
    <col min="5510" max="5510" width="9.28515625" style="1" bestFit="1" customWidth="1"/>
    <col min="5511" max="5512" width="9.140625" style="1"/>
    <col min="5513" max="5519" width="9.28515625" style="1" bestFit="1" customWidth="1"/>
    <col min="5520" max="5522" width="9.140625" style="1"/>
    <col min="5523" max="5524" width="9.28515625" style="1" bestFit="1" customWidth="1"/>
    <col min="5525" max="5525" width="9.140625" style="1"/>
    <col min="5526" max="5526" width="9.28515625" style="1" bestFit="1" customWidth="1"/>
    <col min="5527" max="5528" width="9.140625" style="1"/>
    <col min="5529" max="5535" width="9.28515625" style="1" bestFit="1" customWidth="1"/>
    <col min="5536" max="5538" width="9.140625" style="1"/>
    <col min="5539" max="5540" width="9.28515625" style="1" bestFit="1" customWidth="1"/>
    <col min="5541" max="5541" width="9.140625" style="1"/>
    <col min="5542" max="5542" width="9.28515625" style="1" bestFit="1" customWidth="1"/>
    <col min="5543" max="5544" width="9.140625" style="1"/>
    <col min="5545" max="5551" width="9.28515625" style="1" bestFit="1" customWidth="1"/>
    <col min="5552" max="5554" width="9.140625" style="1"/>
    <col min="5555" max="5556" width="9.28515625" style="1" bestFit="1" customWidth="1"/>
    <col min="5557" max="5557" width="9.140625" style="1"/>
    <col min="5558" max="5558" width="9.28515625" style="1" bestFit="1" customWidth="1"/>
    <col min="5559" max="5560" width="9.140625" style="1"/>
    <col min="5561" max="5567" width="9.28515625" style="1" bestFit="1" customWidth="1"/>
    <col min="5568" max="5570" width="9.140625" style="1"/>
    <col min="5571" max="5572" width="9.28515625" style="1" bestFit="1" customWidth="1"/>
    <col min="5573" max="5573" width="9.140625" style="1"/>
    <col min="5574" max="5574" width="9.28515625" style="1" bestFit="1" customWidth="1"/>
    <col min="5575" max="5576" width="9.140625" style="1"/>
    <col min="5577" max="5583" width="9.28515625" style="1" bestFit="1" customWidth="1"/>
    <col min="5584" max="5586" width="9.140625" style="1"/>
    <col min="5587" max="5588" width="9.28515625" style="1" bestFit="1" customWidth="1"/>
    <col min="5589" max="5589" width="9.140625" style="1"/>
    <col min="5590" max="5590" width="9.28515625" style="1" bestFit="1" customWidth="1"/>
    <col min="5591" max="5592" width="9.140625" style="1"/>
    <col min="5593" max="5599" width="9.28515625" style="1" bestFit="1" customWidth="1"/>
    <col min="5600" max="5602" width="9.140625" style="1"/>
    <col min="5603" max="5604" width="9.28515625" style="1" bestFit="1" customWidth="1"/>
    <col min="5605" max="5605" width="9.140625" style="1"/>
    <col min="5606" max="5606" width="9.28515625" style="1" bestFit="1" customWidth="1"/>
    <col min="5607" max="5608" width="9.140625" style="1"/>
    <col min="5609" max="5615" width="9.28515625" style="1" bestFit="1" customWidth="1"/>
    <col min="5616" max="5618" width="9.140625" style="1"/>
    <col min="5619" max="5620" width="9.28515625" style="1" bestFit="1" customWidth="1"/>
    <col min="5621" max="5621" width="9.140625" style="1"/>
    <col min="5622" max="5622" width="9.28515625" style="1" bestFit="1" customWidth="1"/>
    <col min="5623" max="5624" width="9.140625" style="1"/>
    <col min="5625" max="5631" width="9.28515625" style="1" bestFit="1" customWidth="1"/>
    <col min="5632" max="5634" width="9.140625" style="1"/>
    <col min="5635" max="5636" width="9.28515625" style="1" bestFit="1" customWidth="1"/>
    <col min="5637" max="5637" width="9.140625" style="1"/>
    <col min="5638" max="5638" width="9.28515625" style="1" bestFit="1" customWidth="1"/>
    <col min="5639" max="5640" width="9.140625" style="1"/>
    <col min="5641" max="5647" width="9.28515625" style="1" bestFit="1" customWidth="1"/>
    <col min="5648" max="5650" width="9.140625" style="1"/>
    <col min="5651" max="5652" width="9.28515625" style="1" bestFit="1" customWidth="1"/>
    <col min="5653" max="5653" width="9.140625" style="1"/>
    <col min="5654" max="5654" width="9.28515625" style="1" bestFit="1" customWidth="1"/>
    <col min="5655" max="5656" width="9.140625" style="1"/>
    <col min="5657" max="5663" width="9.28515625" style="1" bestFit="1" customWidth="1"/>
    <col min="5664" max="5666" width="9.140625" style="1"/>
    <col min="5667" max="5668" width="9.28515625" style="1" bestFit="1" customWidth="1"/>
    <col min="5669" max="5669" width="9.140625" style="1"/>
    <col min="5670" max="5670" width="9.28515625" style="1" bestFit="1" customWidth="1"/>
    <col min="5671" max="5672" width="9.140625" style="1"/>
    <col min="5673" max="5679" width="9.28515625" style="1" bestFit="1" customWidth="1"/>
    <col min="5680" max="5682" width="9.140625" style="1"/>
    <col min="5683" max="5684" width="9.28515625" style="1" bestFit="1" customWidth="1"/>
    <col min="5685" max="5685" width="9.140625" style="1"/>
    <col min="5686" max="5686" width="9.28515625" style="1" bestFit="1" customWidth="1"/>
    <col min="5687" max="5688" width="9.140625" style="1"/>
    <col min="5689" max="5695" width="9.28515625" style="1" bestFit="1" customWidth="1"/>
    <col min="5696" max="5698" width="9.140625" style="1"/>
    <col min="5699" max="5700" width="9.28515625" style="1" bestFit="1" customWidth="1"/>
    <col min="5701" max="5701" width="9.140625" style="1"/>
    <col min="5702" max="5702" width="9.28515625" style="1" bestFit="1" customWidth="1"/>
    <col min="5703" max="5704" width="9.140625" style="1"/>
    <col min="5705" max="5711" width="9.28515625" style="1" bestFit="1" customWidth="1"/>
    <col min="5712" max="5714" width="9.140625" style="1"/>
    <col min="5715" max="5716" width="9.28515625" style="1" bestFit="1" customWidth="1"/>
    <col min="5717" max="5717" width="9.140625" style="1"/>
    <col min="5718" max="5718" width="9.28515625" style="1" bestFit="1" customWidth="1"/>
    <col min="5719" max="5720" width="9.140625" style="1"/>
    <col min="5721" max="5727" width="9.28515625" style="1" bestFit="1" customWidth="1"/>
    <col min="5728" max="5730" width="9.140625" style="1"/>
    <col min="5731" max="5732" width="9.28515625" style="1" bestFit="1" customWidth="1"/>
    <col min="5733" max="5733" width="9.140625" style="1"/>
    <col min="5734" max="5734" width="9.28515625" style="1" bestFit="1" customWidth="1"/>
    <col min="5735" max="5736" width="9.140625" style="1"/>
    <col min="5737" max="5743" width="9.28515625" style="1" bestFit="1" customWidth="1"/>
    <col min="5744" max="5746" width="9.140625" style="1"/>
    <col min="5747" max="5748" width="9.28515625" style="1" bestFit="1" customWidth="1"/>
    <col min="5749" max="5749" width="9.140625" style="1"/>
    <col min="5750" max="5750" width="9.28515625" style="1" bestFit="1" customWidth="1"/>
    <col min="5751" max="5752" width="9.140625" style="1"/>
    <col min="5753" max="5759" width="9.28515625" style="1" bestFit="1" customWidth="1"/>
    <col min="5760" max="5762" width="9.140625" style="1"/>
    <col min="5763" max="5764" width="9.28515625" style="1" bestFit="1" customWidth="1"/>
    <col min="5765" max="5765" width="9.140625" style="1"/>
    <col min="5766" max="5766" width="9.28515625" style="1" bestFit="1" customWidth="1"/>
    <col min="5767" max="5768" width="9.140625" style="1"/>
    <col min="5769" max="5775" width="9.28515625" style="1" bestFit="1" customWidth="1"/>
    <col min="5776" max="5778" width="9.140625" style="1"/>
    <col min="5779" max="5780" width="9.28515625" style="1" bestFit="1" customWidth="1"/>
    <col min="5781" max="5781" width="9.140625" style="1"/>
    <col min="5782" max="5782" width="9.28515625" style="1" bestFit="1" customWidth="1"/>
    <col min="5783" max="5784" width="9.140625" style="1"/>
    <col min="5785" max="5791" width="9.28515625" style="1" bestFit="1" customWidth="1"/>
    <col min="5792" max="5794" width="9.140625" style="1"/>
    <col min="5795" max="5796" width="9.28515625" style="1" bestFit="1" customWidth="1"/>
    <col min="5797" max="5797" width="9.140625" style="1"/>
    <col min="5798" max="5798" width="9.28515625" style="1" bestFit="1" customWidth="1"/>
    <col min="5799" max="5800" width="9.140625" style="1"/>
    <col min="5801" max="5807" width="9.28515625" style="1" bestFit="1" customWidth="1"/>
    <col min="5808" max="5810" width="9.140625" style="1"/>
    <col min="5811" max="5812" width="9.28515625" style="1" bestFit="1" customWidth="1"/>
    <col min="5813" max="5813" width="9.140625" style="1"/>
    <col min="5814" max="5814" width="9.28515625" style="1" bestFit="1" customWidth="1"/>
    <col min="5815" max="5816" width="9.140625" style="1"/>
    <col min="5817" max="5823" width="9.28515625" style="1" bestFit="1" customWidth="1"/>
    <col min="5824" max="5826" width="9.140625" style="1"/>
    <col min="5827" max="5828" width="9.28515625" style="1" bestFit="1" customWidth="1"/>
    <col min="5829" max="5829" width="9.140625" style="1"/>
    <col min="5830" max="5830" width="9.28515625" style="1" bestFit="1" customWidth="1"/>
    <col min="5831" max="5832" width="9.140625" style="1"/>
    <col min="5833" max="5839" width="9.28515625" style="1" bestFit="1" customWidth="1"/>
    <col min="5840" max="5842" width="9.140625" style="1"/>
    <col min="5843" max="5844" width="9.28515625" style="1" bestFit="1" customWidth="1"/>
    <col min="5845" max="5845" width="9.140625" style="1"/>
    <col min="5846" max="5846" width="9.28515625" style="1" bestFit="1" customWidth="1"/>
    <col min="5847" max="5848" width="9.140625" style="1"/>
    <col min="5849" max="5855" width="9.28515625" style="1" bestFit="1" customWidth="1"/>
    <col min="5856" max="5858" width="9.140625" style="1"/>
    <col min="5859" max="5860" width="9.28515625" style="1" bestFit="1" customWidth="1"/>
    <col min="5861" max="5861" width="9.140625" style="1"/>
    <col min="5862" max="5862" width="9.28515625" style="1" bestFit="1" customWidth="1"/>
    <col min="5863" max="5864" width="9.140625" style="1"/>
    <col min="5865" max="5871" width="9.28515625" style="1" bestFit="1" customWidth="1"/>
    <col min="5872" max="5874" width="9.140625" style="1"/>
    <col min="5875" max="5876" width="9.28515625" style="1" bestFit="1" customWidth="1"/>
    <col min="5877" max="5877" width="9.140625" style="1"/>
    <col min="5878" max="5878" width="9.28515625" style="1" bestFit="1" customWidth="1"/>
    <col min="5879" max="5880" width="9.140625" style="1"/>
    <col min="5881" max="5887" width="9.28515625" style="1" bestFit="1" customWidth="1"/>
    <col min="5888" max="5890" width="9.140625" style="1"/>
    <col min="5891" max="5892" width="9.28515625" style="1" bestFit="1" customWidth="1"/>
    <col min="5893" max="5893" width="9.140625" style="1"/>
    <col min="5894" max="5894" width="9.28515625" style="1" bestFit="1" customWidth="1"/>
    <col min="5895" max="5896" width="9.140625" style="1"/>
    <col min="5897" max="5903" width="9.28515625" style="1" bestFit="1" customWidth="1"/>
    <col min="5904" max="5906" width="9.140625" style="1"/>
    <col min="5907" max="5908" width="9.28515625" style="1" bestFit="1" customWidth="1"/>
    <col min="5909" max="5909" width="9.140625" style="1"/>
    <col min="5910" max="5910" width="9.28515625" style="1" bestFit="1" customWidth="1"/>
    <col min="5911" max="5912" width="9.140625" style="1"/>
    <col min="5913" max="5919" width="9.28515625" style="1" bestFit="1" customWidth="1"/>
    <col min="5920" max="5922" width="9.140625" style="1"/>
    <col min="5923" max="5924" width="9.28515625" style="1" bestFit="1" customWidth="1"/>
    <col min="5925" max="5925" width="9.140625" style="1"/>
    <col min="5926" max="5926" width="9.28515625" style="1" bestFit="1" customWidth="1"/>
    <col min="5927" max="5928" width="9.140625" style="1"/>
    <col min="5929" max="5935" width="9.28515625" style="1" bestFit="1" customWidth="1"/>
    <col min="5936" max="5938" width="9.140625" style="1"/>
    <col min="5939" max="5940" width="9.28515625" style="1" bestFit="1" customWidth="1"/>
    <col min="5941" max="5941" width="9.140625" style="1"/>
    <col min="5942" max="5942" width="9.28515625" style="1" bestFit="1" customWidth="1"/>
    <col min="5943" max="5944" width="9.140625" style="1"/>
    <col min="5945" max="5951" width="9.28515625" style="1" bestFit="1" customWidth="1"/>
    <col min="5952" max="5954" width="9.140625" style="1"/>
    <col min="5955" max="5956" width="9.28515625" style="1" bestFit="1" customWidth="1"/>
    <col min="5957" max="5957" width="9.140625" style="1"/>
    <col min="5958" max="5958" width="9.28515625" style="1" bestFit="1" customWidth="1"/>
    <col min="5959" max="5960" width="9.140625" style="1"/>
    <col min="5961" max="5967" width="9.28515625" style="1" bestFit="1" customWidth="1"/>
    <col min="5968" max="5970" width="9.140625" style="1"/>
    <col min="5971" max="5972" width="9.28515625" style="1" bestFit="1" customWidth="1"/>
    <col min="5973" max="5973" width="9.140625" style="1"/>
    <col min="5974" max="5974" width="9.28515625" style="1" bestFit="1" customWidth="1"/>
    <col min="5975" max="5976" width="9.140625" style="1"/>
    <col min="5977" max="5983" width="9.28515625" style="1" bestFit="1" customWidth="1"/>
    <col min="5984" max="5986" width="9.140625" style="1"/>
    <col min="5987" max="5988" width="9.28515625" style="1" bestFit="1" customWidth="1"/>
    <col min="5989" max="5989" width="9.140625" style="1"/>
    <col min="5990" max="5990" width="9.28515625" style="1" bestFit="1" customWidth="1"/>
    <col min="5991" max="5992" width="9.140625" style="1"/>
    <col min="5993" max="5999" width="9.28515625" style="1" bestFit="1" customWidth="1"/>
    <col min="6000" max="6002" width="9.140625" style="1"/>
    <col min="6003" max="6004" width="9.28515625" style="1" bestFit="1" customWidth="1"/>
    <col min="6005" max="6005" width="9.140625" style="1"/>
    <col min="6006" max="6006" width="9.28515625" style="1" bestFit="1" customWidth="1"/>
    <col min="6007" max="6008" width="9.140625" style="1"/>
    <col min="6009" max="6015" width="9.28515625" style="1" bestFit="1" customWidth="1"/>
    <col min="6016" max="6018" width="9.140625" style="1"/>
    <col min="6019" max="6020" width="9.28515625" style="1" bestFit="1" customWidth="1"/>
    <col min="6021" max="6021" width="9.140625" style="1"/>
    <col min="6022" max="6022" width="9.28515625" style="1" bestFit="1" customWidth="1"/>
    <col min="6023" max="6024" width="9.140625" style="1"/>
    <col min="6025" max="6031" width="9.28515625" style="1" bestFit="1" customWidth="1"/>
    <col min="6032" max="6034" width="9.140625" style="1"/>
    <col min="6035" max="6036" width="9.28515625" style="1" bestFit="1" customWidth="1"/>
    <col min="6037" max="6037" width="9.140625" style="1"/>
    <col min="6038" max="6038" width="9.28515625" style="1" bestFit="1" customWidth="1"/>
    <col min="6039" max="6040" width="9.140625" style="1"/>
    <col min="6041" max="6047" width="9.28515625" style="1" bestFit="1" customWidth="1"/>
    <col min="6048" max="6050" width="9.140625" style="1"/>
    <col min="6051" max="6052" width="9.28515625" style="1" bestFit="1" customWidth="1"/>
    <col min="6053" max="6053" width="9.140625" style="1"/>
    <col min="6054" max="6054" width="9.28515625" style="1" bestFit="1" customWidth="1"/>
    <col min="6055" max="6056" width="9.140625" style="1"/>
    <col min="6057" max="6063" width="9.28515625" style="1" bestFit="1" customWidth="1"/>
    <col min="6064" max="6066" width="9.140625" style="1"/>
    <col min="6067" max="6068" width="9.28515625" style="1" bestFit="1" customWidth="1"/>
    <col min="6069" max="6069" width="9.140625" style="1"/>
    <col min="6070" max="6070" width="9.28515625" style="1" bestFit="1" customWidth="1"/>
    <col min="6071" max="6072" width="9.140625" style="1"/>
    <col min="6073" max="6079" width="9.28515625" style="1" bestFit="1" customWidth="1"/>
    <col min="6080" max="6082" width="9.140625" style="1"/>
    <col min="6083" max="6084" width="9.28515625" style="1" bestFit="1" customWidth="1"/>
    <col min="6085" max="6085" width="9.140625" style="1"/>
    <col min="6086" max="6086" width="9.28515625" style="1" bestFit="1" customWidth="1"/>
    <col min="6087" max="6088" width="9.140625" style="1"/>
    <col min="6089" max="6095" width="9.28515625" style="1" bestFit="1" customWidth="1"/>
    <col min="6096" max="6098" width="9.140625" style="1"/>
    <col min="6099" max="6100" width="9.28515625" style="1" bestFit="1" customWidth="1"/>
    <col min="6101" max="6101" width="9.140625" style="1"/>
    <col min="6102" max="6102" width="9.28515625" style="1" bestFit="1" customWidth="1"/>
    <col min="6103" max="6104" width="9.140625" style="1"/>
    <col min="6105" max="6111" width="9.28515625" style="1" bestFit="1" customWidth="1"/>
    <col min="6112" max="6114" width="9.140625" style="1"/>
    <col min="6115" max="6116" width="9.28515625" style="1" bestFit="1" customWidth="1"/>
    <col min="6117" max="6117" width="9.140625" style="1"/>
    <col min="6118" max="6118" width="9.28515625" style="1" bestFit="1" customWidth="1"/>
    <col min="6119" max="6120" width="9.140625" style="1"/>
    <col min="6121" max="6127" width="9.28515625" style="1" bestFit="1" customWidth="1"/>
    <col min="6128" max="6130" width="9.140625" style="1"/>
    <col min="6131" max="6132" width="9.28515625" style="1" bestFit="1" customWidth="1"/>
    <col min="6133" max="6133" width="9.140625" style="1"/>
    <col min="6134" max="6134" width="9.28515625" style="1" bestFit="1" customWidth="1"/>
    <col min="6135" max="6136" width="9.140625" style="1"/>
    <col min="6137" max="6143" width="9.28515625" style="1" bestFit="1" customWidth="1"/>
    <col min="6144" max="6146" width="9.140625" style="1"/>
    <col min="6147" max="6148" width="9.28515625" style="1" bestFit="1" customWidth="1"/>
    <col min="6149" max="6149" width="9.140625" style="1"/>
    <col min="6150" max="6150" width="9.28515625" style="1" bestFit="1" customWidth="1"/>
    <col min="6151" max="6152" width="9.140625" style="1"/>
    <col min="6153" max="6159" width="9.28515625" style="1" bestFit="1" customWidth="1"/>
    <col min="6160" max="6162" width="9.140625" style="1"/>
    <col min="6163" max="6164" width="9.28515625" style="1" bestFit="1" customWidth="1"/>
    <col min="6165" max="6165" width="9.140625" style="1"/>
    <col min="6166" max="6166" width="9.28515625" style="1" bestFit="1" customWidth="1"/>
    <col min="6167" max="6168" width="9.140625" style="1"/>
    <col min="6169" max="6175" width="9.28515625" style="1" bestFit="1" customWidth="1"/>
    <col min="6176" max="6178" width="9.140625" style="1"/>
    <col min="6179" max="6180" width="9.28515625" style="1" bestFit="1" customWidth="1"/>
    <col min="6181" max="6181" width="9.140625" style="1"/>
    <col min="6182" max="6182" width="9.28515625" style="1" bestFit="1" customWidth="1"/>
    <col min="6183" max="6184" width="9.140625" style="1"/>
    <col min="6185" max="6191" width="9.28515625" style="1" bestFit="1" customWidth="1"/>
    <col min="6192" max="6194" width="9.140625" style="1"/>
    <col min="6195" max="6196" width="9.28515625" style="1" bestFit="1" customWidth="1"/>
    <col min="6197" max="6197" width="9.140625" style="1"/>
    <col min="6198" max="6198" width="9.28515625" style="1" bestFit="1" customWidth="1"/>
    <col min="6199" max="6200" width="9.140625" style="1"/>
    <col min="6201" max="6207" width="9.28515625" style="1" bestFit="1" customWidth="1"/>
    <col min="6208" max="6210" width="9.140625" style="1"/>
    <col min="6211" max="6212" width="9.28515625" style="1" bestFit="1" customWidth="1"/>
    <col min="6213" max="6213" width="9.140625" style="1"/>
    <col min="6214" max="6214" width="9.28515625" style="1" bestFit="1" customWidth="1"/>
    <col min="6215" max="6216" width="9.140625" style="1"/>
    <col min="6217" max="6223" width="9.28515625" style="1" bestFit="1" customWidth="1"/>
    <col min="6224" max="6226" width="9.140625" style="1"/>
    <col min="6227" max="6228" width="9.28515625" style="1" bestFit="1" customWidth="1"/>
    <col min="6229" max="6229" width="9.140625" style="1"/>
    <col min="6230" max="6230" width="9.28515625" style="1" bestFit="1" customWidth="1"/>
    <col min="6231" max="6232" width="9.140625" style="1"/>
    <col min="6233" max="6239" width="9.28515625" style="1" bestFit="1" customWidth="1"/>
    <col min="6240" max="6242" width="9.140625" style="1"/>
    <col min="6243" max="6244" width="9.28515625" style="1" bestFit="1" customWidth="1"/>
    <col min="6245" max="6245" width="9.140625" style="1"/>
    <col min="6246" max="6246" width="9.28515625" style="1" bestFit="1" customWidth="1"/>
    <col min="6247" max="6248" width="9.140625" style="1"/>
    <col min="6249" max="6255" width="9.28515625" style="1" bestFit="1" customWidth="1"/>
    <col min="6256" max="6258" width="9.140625" style="1"/>
    <col min="6259" max="6260" width="9.28515625" style="1" bestFit="1" customWidth="1"/>
    <col min="6261" max="6261" width="9.140625" style="1"/>
    <col min="6262" max="6262" width="9.28515625" style="1" bestFit="1" customWidth="1"/>
    <col min="6263" max="6264" width="9.140625" style="1"/>
    <col min="6265" max="6271" width="9.28515625" style="1" bestFit="1" customWidth="1"/>
    <col min="6272" max="6274" width="9.140625" style="1"/>
    <col min="6275" max="6276" width="9.28515625" style="1" bestFit="1" customWidth="1"/>
    <col min="6277" max="6277" width="9.140625" style="1"/>
    <col min="6278" max="6278" width="9.28515625" style="1" bestFit="1" customWidth="1"/>
    <col min="6279" max="6280" width="9.140625" style="1"/>
    <col min="6281" max="6287" width="9.28515625" style="1" bestFit="1" customWidth="1"/>
    <col min="6288" max="6290" width="9.140625" style="1"/>
    <col min="6291" max="6292" width="9.28515625" style="1" bestFit="1" customWidth="1"/>
    <col min="6293" max="6293" width="9.140625" style="1"/>
    <col min="6294" max="6294" width="9.28515625" style="1" bestFit="1" customWidth="1"/>
    <col min="6295" max="6296" width="9.140625" style="1"/>
    <col min="6297" max="6303" width="9.28515625" style="1" bestFit="1" customWidth="1"/>
    <col min="6304" max="6306" width="9.140625" style="1"/>
    <col min="6307" max="6308" width="9.28515625" style="1" bestFit="1" customWidth="1"/>
    <col min="6309" max="6309" width="9.140625" style="1"/>
    <col min="6310" max="6310" width="9.28515625" style="1" bestFit="1" customWidth="1"/>
    <col min="6311" max="6312" width="9.140625" style="1"/>
    <col min="6313" max="6319" width="9.28515625" style="1" bestFit="1" customWidth="1"/>
    <col min="6320" max="6322" width="9.140625" style="1"/>
    <col min="6323" max="6324" width="9.28515625" style="1" bestFit="1" customWidth="1"/>
    <col min="6325" max="6325" width="9.140625" style="1"/>
    <col min="6326" max="6326" width="9.28515625" style="1" bestFit="1" customWidth="1"/>
    <col min="6327" max="6328" width="9.140625" style="1"/>
    <col min="6329" max="6335" width="9.28515625" style="1" bestFit="1" customWidth="1"/>
    <col min="6336" max="6338" width="9.140625" style="1"/>
    <col min="6339" max="6340" width="9.28515625" style="1" bestFit="1" customWidth="1"/>
    <col min="6341" max="6341" width="9.140625" style="1"/>
    <col min="6342" max="6342" width="9.28515625" style="1" bestFit="1" customWidth="1"/>
    <col min="6343" max="6344" width="9.140625" style="1"/>
    <col min="6345" max="6351" width="9.28515625" style="1" bestFit="1" customWidth="1"/>
    <col min="6352" max="6354" width="9.140625" style="1"/>
    <col min="6355" max="6356" width="9.28515625" style="1" bestFit="1" customWidth="1"/>
    <col min="6357" max="6357" width="9.140625" style="1"/>
    <col min="6358" max="6358" width="9.28515625" style="1" bestFit="1" customWidth="1"/>
    <col min="6359" max="6360" width="9.140625" style="1"/>
    <col min="6361" max="6367" width="9.28515625" style="1" bestFit="1" customWidth="1"/>
    <col min="6368" max="6370" width="9.140625" style="1"/>
    <col min="6371" max="6372" width="9.28515625" style="1" bestFit="1" customWidth="1"/>
    <col min="6373" max="6373" width="9.140625" style="1"/>
    <col min="6374" max="6374" width="9.28515625" style="1" bestFit="1" customWidth="1"/>
    <col min="6375" max="6376" width="9.140625" style="1"/>
    <col min="6377" max="6383" width="9.28515625" style="1" bestFit="1" customWidth="1"/>
    <col min="6384" max="6386" width="9.140625" style="1"/>
    <col min="6387" max="6388" width="9.28515625" style="1" bestFit="1" customWidth="1"/>
    <col min="6389" max="6389" width="9.140625" style="1"/>
    <col min="6390" max="6390" width="9.28515625" style="1" bestFit="1" customWidth="1"/>
    <col min="6391" max="6392" width="9.140625" style="1"/>
    <col min="6393" max="6399" width="9.28515625" style="1" bestFit="1" customWidth="1"/>
    <col min="6400" max="6402" width="9.140625" style="1"/>
    <col min="6403" max="6404" width="9.28515625" style="1" bestFit="1" customWidth="1"/>
    <col min="6405" max="6405" width="9.140625" style="1"/>
    <col min="6406" max="6406" width="9.28515625" style="1" bestFit="1" customWidth="1"/>
    <col min="6407" max="6408" width="9.140625" style="1"/>
    <col min="6409" max="6415" width="9.28515625" style="1" bestFit="1" customWidth="1"/>
    <col min="6416" max="6418" width="9.140625" style="1"/>
    <col min="6419" max="6420" width="9.28515625" style="1" bestFit="1" customWidth="1"/>
    <col min="6421" max="6421" width="9.140625" style="1"/>
    <col min="6422" max="6422" width="9.28515625" style="1" bestFit="1" customWidth="1"/>
    <col min="6423" max="6424" width="9.140625" style="1"/>
    <col min="6425" max="6431" width="9.28515625" style="1" bestFit="1" customWidth="1"/>
    <col min="6432" max="6434" width="9.140625" style="1"/>
    <col min="6435" max="6436" width="9.28515625" style="1" bestFit="1" customWidth="1"/>
    <col min="6437" max="6437" width="9.140625" style="1"/>
    <col min="6438" max="6438" width="9.28515625" style="1" bestFit="1" customWidth="1"/>
    <col min="6439" max="6440" width="9.140625" style="1"/>
    <col min="6441" max="6447" width="9.28515625" style="1" bestFit="1" customWidth="1"/>
    <col min="6448" max="6450" width="9.140625" style="1"/>
    <col min="6451" max="6452" width="9.28515625" style="1" bestFit="1" customWidth="1"/>
    <col min="6453" max="6453" width="9.140625" style="1"/>
    <col min="6454" max="6454" width="9.28515625" style="1" bestFit="1" customWidth="1"/>
    <col min="6455" max="6456" width="9.140625" style="1"/>
    <col min="6457" max="6463" width="9.28515625" style="1" bestFit="1" customWidth="1"/>
    <col min="6464" max="6466" width="9.140625" style="1"/>
    <col min="6467" max="6468" width="9.28515625" style="1" bestFit="1" customWidth="1"/>
    <col min="6469" max="6469" width="9.140625" style="1"/>
    <col min="6470" max="6470" width="9.28515625" style="1" bestFit="1" customWidth="1"/>
    <col min="6471" max="6472" width="9.140625" style="1"/>
    <col min="6473" max="6479" width="9.28515625" style="1" bestFit="1" customWidth="1"/>
    <col min="6480" max="6482" width="9.140625" style="1"/>
    <col min="6483" max="6484" width="9.28515625" style="1" bestFit="1" customWidth="1"/>
    <col min="6485" max="6485" width="9.140625" style="1"/>
    <col min="6486" max="6486" width="9.28515625" style="1" bestFit="1" customWidth="1"/>
    <col min="6487" max="6488" width="9.140625" style="1"/>
    <col min="6489" max="6495" width="9.28515625" style="1" bestFit="1" customWidth="1"/>
    <col min="6496" max="6498" width="9.140625" style="1"/>
    <col min="6499" max="6500" width="9.28515625" style="1" bestFit="1" customWidth="1"/>
    <col min="6501" max="6501" width="9.140625" style="1"/>
    <col min="6502" max="6502" width="9.28515625" style="1" bestFit="1" customWidth="1"/>
    <col min="6503" max="6504" width="9.140625" style="1"/>
    <col min="6505" max="6511" width="9.28515625" style="1" bestFit="1" customWidth="1"/>
    <col min="6512" max="6514" width="9.140625" style="1"/>
    <col min="6515" max="6516" width="9.28515625" style="1" bestFit="1" customWidth="1"/>
    <col min="6517" max="6517" width="9.140625" style="1"/>
    <col min="6518" max="6518" width="9.28515625" style="1" bestFit="1" customWidth="1"/>
    <col min="6519" max="6520" width="9.140625" style="1"/>
    <col min="6521" max="6527" width="9.28515625" style="1" bestFit="1" customWidth="1"/>
    <col min="6528" max="6530" width="9.140625" style="1"/>
    <col min="6531" max="6532" width="9.28515625" style="1" bestFit="1" customWidth="1"/>
    <col min="6533" max="6533" width="9.140625" style="1"/>
    <col min="6534" max="6534" width="9.28515625" style="1" bestFit="1" customWidth="1"/>
    <col min="6535" max="6536" width="9.140625" style="1"/>
    <col min="6537" max="6543" width="9.28515625" style="1" bestFit="1" customWidth="1"/>
    <col min="6544" max="6546" width="9.140625" style="1"/>
    <col min="6547" max="6548" width="9.28515625" style="1" bestFit="1" customWidth="1"/>
    <col min="6549" max="6549" width="9.140625" style="1"/>
    <col min="6550" max="6550" width="9.28515625" style="1" bestFit="1" customWidth="1"/>
    <col min="6551" max="6552" width="9.140625" style="1"/>
    <col min="6553" max="6559" width="9.28515625" style="1" bestFit="1" customWidth="1"/>
    <col min="6560" max="6562" width="9.140625" style="1"/>
    <col min="6563" max="6564" width="9.28515625" style="1" bestFit="1" customWidth="1"/>
    <col min="6565" max="6565" width="9.140625" style="1"/>
    <col min="6566" max="6566" width="9.28515625" style="1" bestFit="1" customWidth="1"/>
    <col min="6567" max="6568" width="9.140625" style="1"/>
    <col min="6569" max="6575" width="9.28515625" style="1" bestFit="1" customWidth="1"/>
    <col min="6576" max="6578" width="9.140625" style="1"/>
    <col min="6579" max="6580" width="9.28515625" style="1" bestFit="1" customWidth="1"/>
    <col min="6581" max="6581" width="9.140625" style="1"/>
    <col min="6582" max="6582" width="9.28515625" style="1" bestFit="1" customWidth="1"/>
    <col min="6583" max="6584" width="9.140625" style="1"/>
    <col min="6585" max="6591" width="9.28515625" style="1" bestFit="1" customWidth="1"/>
    <col min="6592" max="6594" width="9.140625" style="1"/>
    <col min="6595" max="6596" width="9.28515625" style="1" bestFit="1" customWidth="1"/>
    <col min="6597" max="6597" width="9.140625" style="1"/>
    <col min="6598" max="6598" width="9.28515625" style="1" bestFit="1" customWidth="1"/>
    <col min="6599" max="6600" width="9.140625" style="1"/>
    <col min="6601" max="6607" width="9.28515625" style="1" bestFit="1" customWidth="1"/>
    <col min="6608" max="6610" width="9.140625" style="1"/>
    <col min="6611" max="6612" width="9.28515625" style="1" bestFit="1" customWidth="1"/>
    <col min="6613" max="6613" width="9.140625" style="1"/>
    <col min="6614" max="6614" width="9.28515625" style="1" bestFit="1" customWidth="1"/>
    <col min="6615" max="6616" width="9.140625" style="1"/>
    <col min="6617" max="6623" width="9.28515625" style="1" bestFit="1" customWidth="1"/>
    <col min="6624" max="6626" width="9.140625" style="1"/>
    <col min="6627" max="6628" width="9.28515625" style="1" bestFit="1" customWidth="1"/>
    <col min="6629" max="6629" width="9.140625" style="1"/>
    <col min="6630" max="6630" width="9.28515625" style="1" bestFit="1" customWidth="1"/>
    <col min="6631" max="6632" width="9.140625" style="1"/>
    <col min="6633" max="6639" width="9.28515625" style="1" bestFit="1" customWidth="1"/>
    <col min="6640" max="6642" width="9.140625" style="1"/>
    <col min="6643" max="6644" width="9.28515625" style="1" bestFit="1" customWidth="1"/>
    <col min="6645" max="6645" width="9.140625" style="1"/>
    <col min="6646" max="6646" width="9.28515625" style="1" bestFit="1" customWidth="1"/>
    <col min="6647" max="6648" width="9.140625" style="1"/>
    <col min="6649" max="6655" width="9.28515625" style="1" bestFit="1" customWidth="1"/>
    <col min="6656" max="6658" width="9.140625" style="1"/>
    <col min="6659" max="6660" width="9.28515625" style="1" bestFit="1" customWidth="1"/>
    <col min="6661" max="6661" width="9.140625" style="1"/>
    <col min="6662" max="6662" width="9.28515625" style="1" bestFit="1" customWidth="1"/>
    <col min="6663" max="6664" width="9.140625" style="1"/>
    <col min="6665" max="6671" width="9.28515625" style="1" bestFit="1" customWidth="1"/>
    <col min="6672" max="6674" width="9.140625" style="1"/>
    <col min="6675" max="6676" width="9.28515625" style="1" bestFit="1" customWidth="1"/>
    <col min="6677" max="6677" width="9.140625" style="1"/>
    <col min="6678" max="6678" width="9.28515625" style="1" bestFit="1" customWidth="1"/>
    <col min="6679" max="6680" width="9.140625" style="1"/>
    <col min="6681" max="6687" width="9.28515625" style="1" bestFit="1" customWidth="1"/>
    <col min="6688" max="6690" width="9.140625" style="1"/>
    <col min="6691" max="6692" width="9.28515625" style="1" bestFit="1" customWidth="1"/>
    <col min="6693" max="6693" width="9.140625" style="1"/>
    <col min="6694" max="6694" width="9.28515625" style="1" bestFit="1" customWidth="1"/>
    <col min="6695" max="6696" width="9.140625" style="1"/>
    <col min="6697" max="6703" width="9.28515625" style="1" bestFit="1" customWidth="1"/>
    <col min="6704" max="6706" width="9.140625" style="1"/>
    <col min="6707" max="6708" width="9.28515625" style="1" bestFit="1" customWidth="1"/>
    <col min="6709" max="6709" width="9.140625" style="1"/>
    <col min="6710" max="6710" width="9.28515625" style="1" bestFit="1" customWidth="1"/>
    <col min="6711" max="6712" width="9.140625" style="1"/>
    <col min="6713" max="6719" width="9.28515625" style="1" bestFit="1" customWidth="1"/>
    <col min="6720" max="6722" width="9.140625" style="1"/>
    <col min="6723" max="6724" width="9.28515625" style="1" bestFit="1" customWidth="1"/>
    <col min="6725" max="6725" width="9.140625" style="1"/>
    <col min="6726" max="6726" width="9.28515625" style="1" bestFit="1" customWidth="1"/>
    <col min="6727" max="6728" width="9.140625" style="1"/>
    <col min="6729" max="6735" width="9.28515625" style="1" bestFit="1" customWidth="1"/>
    <col min="6736" max="6738" width="9.140625" style="1"/>
    <col min="6739" max="6740" width="9.28515625" style="1" bestFit="1" customWidth="1"/>
    <col min="6741" max="6741" width="9.140625" style="1"/>
    <col min="6742" max="6742" width="9.28515625" style="1" bestFit="1" customWidth="1"/>
    <col min="6743" max="6744" width="9.140625" style="1"/>
    <col min="6745" max="6751" width="9.28515625" style="1" bestFit="1" customWidth="1"/>
    <col min="6752" max="6754" width="9.140625" style="1"/>
    <col min="6755" max="6756" width="9.28515625" style="1" bestFit="1" customWidth="1"/>
    <col min="6757" max="6757" width="9.140625" style="1"/>
    <col min="6758" max="6758" width="9.28515625" style="1" bestFit="1" customWidth="1"/>
    <col min="6759" max="6760" width="9.140625" style="1"/>
    <col min="6761" max="6767" width="9.28515625" style="1" bestFit="1" customWidth="1"/>
    <col min="6768" max="6770" width="9.140625" style="1"/>
    <col min="6771" max="6772" width="9.28515625" style="1" bestFit="1" customWidth="1"/>
    <col min="6773" max="6773" width="9.140625" style="1"/>
    <col min="6774" max="6774" width="9.28515625" style="1" bestFit="1" customWidth="1"/>
    <col min="6775" max="6776" width="9.140625" style="1"/>
    <col min="6777" max="6783" width="9.28515625" style="1" bestFit="1" customWidth="1"/>
    <col min="6784" max="6786" width="9.140625" style="1"/>
    <col min="6787" max="6788" width="9.28515625" style="1" bestFit="1" customWidth="1"/>
    <col min="6789" max="6789" width="9.140625" style="1"/>
    <col min="6790" max="6790" width="9.28515625" style="1" bestFit="1" customWidth="1"/>
    <col min="6791" max="6792" width="9.140625" style="1"/>
    <col min="6793" max="6799" width="9.28515625" style="1" bestFit="1" customWidth="1"/>
    <col min="6800" max="6802" width="9.140625" style="1"/>
    <col min="6803" max="6804" width="9.28515625" style="1" bestFit="1" customWidth="1"/>
    <col min="6805" max="6805" width="9.140625" style="1"/>
    <col min="6806" max="6806" width="9.28515625" style="1" bestFit="1" customWidth="1"/>
    <col min="6807" max="6808" width="9.140625" style="1"/>
    <col min="6809" max="6815" width="9.28515625" style="1" bestFit="1" customWidth="1"/>
    <col min="6816" max="6818" width="9.140625" style="1"/>
    <col min="6819" max="6820" width="9.28515625" style="1" bestFit="1" customWidth="1"/>
    <col min="6821" max="6821" width="9.140625" style="1"/>
    <col min="6822" max="6822" width="9.28515625" style="1" bestFit="1" customWidth="1"/>
    <col min="6823" max="6824" width="9.140625" style="1"/>
    <col min="6825" max="6831" width="9.28515625" style="1" bestFit="1" customWidth="1"/>
    <col min="6832" max="6834" width="9.140625" style="1"/>
    <col min="6835" max="6836" width="9.28515625" style="1" bestFit="1" customWidth="1"/>
    <col min="6837" max="6837" width="9.140625" style="1"/>
    <col min="6838" max="6838" width="9.28515625" style="1" bestFit="1" customWidth="1"/>
    <col min="6839" max="6840" width="9.140625" style="1"/>
    <col min="6841" max="6847" width="9.28515625" style="1" bestFit="1" customWidth="1"/>
    <col min="6848" max="6850" width="9.140625" style="1"/>
    <col min="6851" max="6852" width="9.28515625" style="1" bestFit="1" customWidth="1"/>
    <col min="6853" max="6853" width="9.140625" style="1"/>
    <col min="6854" max="6854" width="9.28515625" style="1" bestFit="1" customWidth="1"/>
    <col min="6855" max="6856" width="9.140625" style="1"/>
    <col min="6857" max="6863" width="9.28515625" style="1" bestFit="1" customWidth="1"/>
    <col min="6864" max="6866" width="9.140625" style="1"/>
    <col min="6867" max="6868" width="9.28515625" style="1" bestFit="1" customWidth="1"/>
    <col min="6869" max="6869" width="9.140625" style="1"/>
    <col min="6870" max="6870" width="9.28515625" style="1" bestFit="1" customWidth="1"/>
    <col min="6871" max="6872" width="9.140625" style="1"/>
    <col min="6873" max="6879" width="9.28515625" style="1" bestFit="1" customWidth="1"/>
    <col min="6880" max="6882" width="9.140625" style="1"/>
    <col min="6883" max="6884" width="9.28515625" style="1" bestFit="1" customWidth="1"/>
    <col min="6885" max="6885" width="9.140625" style="1"/>
    <col min="6886" max="6886" width="9.28515625" style="1" bestFit="1" customWidth="1"/>
    <col min="6887" max="6888" width="9.140625" style="1"/>
    <col min="6889" max="6895" width="9.28515625" style="1" bestFit="1" customWidth="1"/>
    <col min="6896" max="6898" width="9.140625" style="1"/>
    <col min="6899" max="6900" width="9.28515625" style="1" bestFit="1" customWidth="1"/>
    <col min="6901" max="6901" width="9.140625" style="1"/>
    <col min="6902" max="6902" width="9.28515625" style="1" bestFit="1" customWidth="1"/>
    <col min="6903" max="6904" width="9.140625" style="1"/>
    <col min="6905" max="6911" width="9.28515625" style="1" bestFit="1" customWidth="1"/>
    <col min="6912" max="6914" width="9.140625" style="1"/>
    <col min="6915" max="6916" width="9.28515625" style="1" bestFit="1" customWidth="1"/>
    <col min="6917" max="6917" width="9.140625" style="1"/>
    <col min="6918" max="6918" width="9.28515625" style="1" bestFit="1" customWidth="1"/>
    <col min="6919" max="6920" width="9.140625" style="1"/>
    <col min="6921" max="6927" width="9.28515625" style="1" bestFit="1" customWidth="1"/>
    <col min="6928" max="6930" width="9.140625" style="1"/>
    <col min="6931" max="6932" width="9.28515625" style="1" bestFit="1" customWidth="1"/>
    <col min="6933" max="6933" width="9.140625" style="1"/>
    <col min="6934" max="6934" width="9.28515625" style="1" bestFit="1" customWidth="1"/>
    <col min="6935" max="6936" width="9.140625" style="1"/>
    <col min="6937" max="6943" width="9.28515625" style="1" bestFit="1" customWidth="1"/>
    <col min="6944" max="6946" width="9.140625" style="1"/>
    <col min="6947" max="6948" width="9.28515625" style="1" bestFit="1" customWidth="1"/>
    <col min="6949" max="6949" width="9.140625" style="1"/>
    <col min="6950" max="6950" width="9.28515625" style="1" bestFit="1" customWidth="1"/>
    <col min="6951" max="6952" width="9.140625" style="1"/>
    <col min="6953" max="6959" width="9.28515625" style="1" bestFit="1" customWidth="1"/>
    <col min="6960" max="6962" width="9.140625" style="1"/>
    <col min="6963" max="6964" width="9.28515625" style="1" bestFit="1" customWidth="1"/>
    <col min="6965" max="6965" width="9.140625" style="1"/>
    <col min="6966" max="6966" width="9.28515625" style="1" bestFit="1" customWidth="1"/>
    <col min="6967" max="6968" width="9.140625" style="1"/>
    <col min="6969" max="6975" width="9.28515625" style="1" bestFit="1" customWidth="1"/>
    <col min="6976" max="6978" width="9.140625" style="1"/>
    <col min="6979" max="6980" width="9.28515625" style="1" bestFit="1" customWidth="1"/>
    <col min="6981" max="6981" width="9.140625" style="1"/>
    <col min="6982" max="6982" width="9.28515625" style="1" bestFit="1" customWidth="1"/>
    <col min="6983" max="6984" width="9.140625" style="1"/>
    <col min="6985" max="6991" width="9.28515625" style="1" bestFit="1" customWidth="1"/>
    <col min="6992" max="6994" width="9.140625" style="1"/>
    <col min="6995" max="6996" width="9.28515625" style="1" bestFit="1" customWidth="1"/>
    <col min="6997" max="6997" width="9.140625" style="1"/>
    <col min="6998" max="6998" width="9.28515625" style="1" bestFit="1" customWidth="1"/>
    <col min="6999" max="7000" width="9.140625" style="1"/>
    <col min="7001" max="7007" width="9.28515625" style="1" bestFit="1" customWidth="1"/>
    <col min="7008" max="7010" width="9.140625" style="1"/>
    <col min="7011" max="7012" width="9.28515625" style="1" bestFit="1" customWidth="1"/>
    <col min="7013" max="7013" width="9.140625" style="1"/>
    <col min="7014" max="7014" width="9.28515625" style="1" bestFit="1" customWidth="1"/>
    <col min="7015" max="7016" width="9.140625" style="1"/>
    <col min="7017" max="7023" width="9.28515625" style="1" bestFit="1" customWidth="1"/>
    <col min="7024" max="7026" width="9.140625" style="1"/>
    <col min="7027" max="7028" width="9.28515625" style="1" bestFit="1" customWidth="1"/>
    <col min="7029" max="7029" width="9.140625" style="1"/>
    <col min="7030" max="7030" width="9.28515625" style="1" bestFit="1" customWidth="1"/>
    <col min="7031" max="7032" width="9.140625" style="1"/>
    <col min="7033" max="7039" width="9.28515625" style="1" bestFit="1" customWidth="1"/>
    <col min="7040" max="7042" width="9.140625" style="1"/>
    <col min="7043" max="7044" width="9.28515625" style="1" bestFit="1" customWidth="1"/>
    <col min="7045" max="7045" width="9.140625" style="1"/>
    <col min="7046" max="7046" width="9.28515625" style="1" bestFit="1" customWidth="1"/>
    <col min="7047" max="7048" width="9.140625" style="1"/>
    <col min="7049" max="7055" width="9.28515625" style="1" bestFit="1" customWidth="1"/>
    <col min="7056" max="7058" width="9.140625" style="1"/>
    <col min="7059" max="7060" width="9.28515625" style="1" bestFit="1" customWidth="1"/>
    <col min="7061" max="7061" width="9.140625" style="1"/>
    <col min="7062" max="7062" width="9.28515625" style="1" bestFit="1" customWidth="1"/>
    <col min="7063" max="7064" width="9.140625" style="1"/>
    <col min="7065" max="7071" width="9.28515625" style="1" bestFit="1" customWidth="1"/>
    <col min="7072" max="7074" width="9.140625" style="1"/>
    <col min="7075" max="7076" width="9.28515625" style="1" bestFit="1" customWidth="1"/>
    <col min="7077" max="7077" width="9.140625" style="1"/>
    <col min="7078" max="7078" width="9.28515625" style="1" bestFit="1" customWidth="1"/>
    <col min="7079" max="7080" width="9.140625" style="1"/>
    <col min="7081" max="7087" width="9.28515625" style="1" bestFit="1" customWidth="1"/>
    <col min="7088" max="7090" width="9.140625" style="1"/>
    <col min="7091" max="7092" width="9.28515625" style="1" bestFit="1" customWidth="1"/>
    <col min="7093" max="7093" width="9.140625" style="1"/>
    <col min="7094" max="7094" width="9.28515625" style="1" bestFit="1" customWidth="1"/>
    <col min="7095" max="7096" width="9.140625" style="1"/>
    <col min="7097" max="7103" width="9.28515625" style="1" bestFit="1" customWidth="1"/>
    <col min="7104" max="7106" width="9.140625" style="1"/>
    <col min="7107" max="7108" width="9.28515625" style="1" bestFit="1" customWidth="1"/>
    <col min="7109" max="7109" width="9.140625" style="1"/>
    <col min="7110" max="7110" width="9.28515625" style="1" bestFit="1" customWidth="1"/>
    <col min="7111" max="7112" width="9.140625" style="1"/>
    <col min="7113" max="7119" width="9.28515625" style="1" bestFit="1" customWidth="1"/>
    <col min="7120" max="7122" width="9.140625" style="1"/>
    <col min="7123" max="7124" width="9.28515625" style="1" bestFit="1" customWidth="1"/>
    <col min="7125" max="7125" width="9.140625" style="1"/>
    <col min="7126" max="7126" width="9.28515625" style="1" bestFit="1" customWidth="1"/>
    <col min="7127" max="7128" width="9.140625" style="1"/>
    <col min="7129" max="7135" width="9.28515625" style="1" bestFit="1" customWidth="1"/>
    <col min="7136" max="7138" width="9.140625" style="1"/>
    <col min="7139" max="7140" width="9.28515625" style="1" bestFit="1" customWidth="1"/>
    <col min="7141" max="7141" width="9.140625" style="1"/>
    <col min="7142" max="7142" width="9.28515625" style="1" bestFit="1" customWidth="1"/>
    <col min="7143" max="7144" width="9.140625" style="1"/>
    <col min="7145" max="7151" width="9.28515625" style="1" bestFit="1" customWidth="1"/>
    <col min="7152" max="7154" width="9.140625" style="1"/>
    <col min="7155" max="7156" width="9.28515625" style="1" bestFit="1" customWidth="1"/>
    <col min="7157" max="7157" width="9.140625" style="1"/>
    <col min="7158" max="7158" width="9.28515625" style="1" bestFit="1" customWidth="1"/>
    <col min="7159" max="7160" width="9.140625" style="1"/>
    <col min="7161" max="7167" width="9.28515625" style="1" bestFit="1" customWidth="1"/>
    <col min="7168" max="7170" width="9.140625" style="1"/>
    <col min="7171" max="7172" width="9.28515625" style="1" bestFit="1" customWidth="1"/>
    <col min="7173" max="7173" width="9.140625" style="1"/>
    <col min="7174" max="7174" width="9.28515625" style="1" bestFit="1" customWidth="1"/>
    <col min="7175" max="7176" width="9.140625" style="1"/>
    <col min="7177" max="7183" width="9.28515625" style="1" bestFit="1" customWidth="1"/>
    <col min="7184" max="7186" width="9.140625" style="1"/>
    <col min="7187" max="7188" width="9.28515625" style="1" bestFit="1" customWidth="1"/>
    <col min="7189" max="7189" width="9.140625" style="1"/>
    <col min="7190" max="7190" width="9.28515625" style="1" bestFit="1" customWidth="1"/>
    <col min="7191" max="7192" width="9.140625" style="1"/>
    <col min="7193" max="7199" width="9.28515625" style="1" bestFit="1" customWidth="1"/>
    <col min="7200" max="7202" width="9.140625" style="1"/>
    <col min="7203" max="7204" width="9.28515625" style="1" bestFit="1" customWidth="1"/>
    <col min="7205" max="7205" width="9.140625" style="1"/>
    <col min="7206" max="7206" width="9.28515625" style="1" bestFit="1" customWidth="1"/>
    <col min="7207" max="7208" width="9.140625" style="1"/>
    <col min="7209" max="7215" width="9.28515625" style="1" bestFit="1" customWidth="1"/>
    <col min="7216" max="7218" width="9.140625" style="1"/>
    <col min="7219" max="7220" width="9.28515625" style="1" bestFit="1" customWidth="1"/>
    <col min="7221" max="7221" width="9.140625" style="1"/>
    <col min="7222" max="7222" width="9.28515625" style="1" bestFit="1" customWidth="1"/>
    <col min="7223" max="7224" width="9.140625" style="1"/>
    <col min="7225" max="7231" width="9.28515625" style="1" bestFit="1" customWidth="1"/>
    <col min="7232" max="7234" width="9.140625" style="1"/>
    <col min="7235" max="7236" width="9.28515625" style="1" bestFit="1" customWidth="1"/>
    <col min="7237" max="7237" width="9.140625" style="1"/>
    <col min="7238" max="7238" width="9.28515625" style="1" bestFit="1" customWidth="1"/>
    <col min="7239" max="7240" width="9.140625" style="1"/>
    <col min="7241" max="7247" width="9.28515625" style="1" bestFit="1" customWidth="1"/>
    <col min="7248" max="7250" width="9.140625" style="1"/>
    <col min="7251" max="7252" width="9.28515625" style="1" bestFit="1" customWidth="1"/>
    <col min="7253" max="7253" width="9.140625" style="1"/>
    <col min="7254" max="7254" width="9.28515625" style="1" bestFit="1" customWidth="1"/>
    <col min="7255" max="7256" width="9.140625" style="1"/>
    <col min="7257" max="7263" width="9.28515625" style="1" bestFit="1" customWidth="1"/>
    <col min="7264" max="7266" width="9.140625" style="1"/>
    <col min="7267" max="7268" width="9.28515625" style="1" bestFit="1" customWidth="1"/>
    <col min="7269" max="7269" width="9.140625" style="1"/>
    <col min="7270" max="7270" width="9.28515625" style="1" bestFit="1" customWidth="1"/>
    <col min="7271" max="7272" width="9.140625" style="1"/>
    <col min="7273" max="7279" width="9.28515625" style="1" bestFit="1" customWidth="1"/>
    <col min="7280" max="7282" width="9.140625" style="1"/>
    <col min="7283" max="7284" width="9.28515625" style="1" bestFit="1" customWidth="1"/>
    <col min="7285" max="7285" width="9.140625" style="1"/>
    <col min="7286" max="7286" width="9.28515625" style="1" bestFit="1" customWidth="1"/>
    <col min="7287" max="7288" width="9.140625" style="1"/>
    <col min="7289" max="7295" width="9.28515625" style="1" bestFit="1" customWidth="1"/>
    <col min="7296" max="7298" width="9.140625" style="1"/>
    <col min="7299" max="7300" width="9.28515625" style="1" bestFit="1" customWidth="1"/>
    <col min="7301" max="7301" width="9.140625" style="1"/>
    <col min="7302" max="7302" width="9.28515625" style="1" bestFit="1" customWidth="1"/>
    <col min="7303" max="7304" width="9.140625" style="1"/>
    <col min="7305" max="7311" width="9.28515625" style="1" bestFit="1" customWidth="1"/>
    <col min="7312" max="7314" width="9.140625" style="1"/>
    <col min="7315" max="7316" width="9.28515625" style="1" bestFit="1" customWidth="1"/>
    <col min="7317" max="7317" width="9.140625" style="1"/>
    <col min="7318" max="7318" width="9.28515625" style="1" bestFit="1" customWidth="1"/>
    <col min="7319" max="7320" width="9.140625" style="1"/>
    <col min="7321" max="7327" width="9.28515625" style="1" bestFit="1" customWidth="1"/>
    <col min="7328" max="7330" width="9.140625" style="1"/>
    <col min="7331" max="7332" width="9.28515625" style="1" bestFit="1" customWidth="1"/>
    <col min="7333" max="7333" width="9.140625" style="1"/>
    <col min="7334" max="7334" width="9.28515625" style="1" bestFit="1" customWidth="1"/>
    <col min="7335" max="7336" width="9.140625" style="1"/>
    <col min="7337" max="7343" width="9.28515625" style="1" bestFit="1" customWidth="1"/>
    <col min="7344" max="7346" width="9.140625" style="1"/>
    <col min="7347" max="7348" width="9.28515625" style="1" bestFit="1" customWidth="1"/>
    <col min="7349" max="7349" width="9.140625" style="1"/>
    <col min="7350" max="7350" width="9.28515625" style="1" bestFit="1" customWidth="1"/>
    <col min="7351" max="7352" width="9.140625" style="1"/>
    <col min="7353" max="7359" width="9.28515625" style="1" bestFit="1" customWidth="1"/>
    <col min="7360" max="7362" width="9.140625" style="1"/>
    <col min="7363" max="7364" width="9.28515625" style="1" bestFit="1" customWidth="1"/>
    <col min="7365" max="7365" width="9.140625" style="1"/>
    <col min="7366" max="7366" width="9.28515625" style="1" bestFit="1" customWidth="1"/>
    <col min="7367" max="7368" width="9.140625" style="1"/>
    <col min="7369" max="7375" width="9.28515625" style="1" bestFit="1" customWidth="1"/>
    <col min="7376" max="7378" width="9.140625" style="1"/>
    <col min="7379" max="7380" width="9.28515625" style="1" bestFit="1" customWidth="1"/>
    <col min="7381" max="7381" width="9.140625" style="1"/>
    <col min="7382" max="7382" width="9.28515625" style="1" bestFit="1" customWidth="1"/>
    <col min="7383" max="7384" width="9.140625" style="1"/>
    <col min="7385" max="7391" width="9.28515625" style="1" bestFit="1" customWidth="1"/>
    <col min="7392" max="7394" width="9.140625" style="1"/>
    <col min="7395" max="7396" width="9.28515625" style="1" bestFit="1" customWidth="1"/>
    <col min="7397" max="7397" width="9.140625" style="1"/>
    <col min="7398" max="7398" width="9.28515625" style="1" bestFit="1" customWidth="1"/>
    <col min="7399" max="7400" width="9.140625" style="1"/>
    <col min="7401" max="7407" width="9.28515625" style="1" bestFit="1" customWidth="1"/>
    <col min="7408" max="7410" width="9.140625" style="1"/>
    <col min="7411" max="7412" width="9.28515625" style="1" bestFit="1" customWidth="1"/>
    <col min="7413" max="7413" width="9.140625" style="1"/>
    <col min="7414" max="7414" width="9.28515625" style="1" bestFit="1" customWidth="1"/>
    <col min="7415" max="7416" width="9.140625" style="1"/>
    <col min="7417" max="7423" width="9.28515625" style="1" bestFit="1" customWidth="1"/>
    <col min="7424" max="7426" width="9.140625" style="1"/>
    <col min="7427" max="7428" width="9.28515625" style="1" bestFit="1" customWidth="1"/>
    <col min="7429" max="7429" width="9.140625" style="1"/>
    <col min="7430" max="7430" width="9.28515625" style="1" bestFit="1" customWidth="1"/>
    <col min="7431" max="7432" width="9.140625" style="1"/>
    <col min="7433" max="7439" width="9.28515625" style="1" bestFit="1" customWidth="1"/>
    <col min="7440" max="7442" width="9.140625" style="1"/>
    <col min="7443" max="7444" width="9.28515625" style="1" bestFit="1" customWidth="1"/>
    <col min="7445" max="7445" width="9.140625" style="1"/>
    <col min="7446" max="7446" width="9.28515625" style="1" bestFit="1" customWidth="1"/>
    <col min="7447" max="7448" width="9.140625" style="1"/>
    <col min="7449" max="7455" width="9.28515625" style="1" bestFit="1" customWidth="1"/>
    <col min="7456" max="7458" width="9.140625" style="1"/>
    <col min="7459" max="7460" width="9.28515625" style="1" bestFit="1" customWidth="1"/>
    <col min="7461" max="7461" width="9.140625" style="1"/>
    <col min="7462" max="7462" width="9.28515625" style="1" bestFit="1" customWidth="1"/>
    <col min="7463" max="7464" width="9.140625" style="1"/>
    <col min="7465" max="7471" width="9.28515625" style="1" bestFit="1" customWidth="1"/>
    <col min="7472" max="7474" width="9.140625" style="1"/>
    <col min="7475" max="7476" width="9.28515625" style="1" bestFit="1" customWidth="1"/>
    <col min="7477" max="7477" width="9.140625" style="1"/>
    <col min="7478" max="7478" width="9.28515625" style="1" bestFit="1" customWidth="1"/>
    <col min="7479" max="7480" width="9.140625" style="1"/>
    <col min="7481" max="7487" width="9.28515625" style="1" bestFit="1" customWidth="1"/>
    <col min="7488" max="7490" width="9.140625" style="1"/>
    <col min="7491" max="7492" width="9.28515625" style="1" bestFit="1" customWidth="1"/>
    <col min="7493" max="7493" width="9.140625" style="1"/>
    <col min="7494" max="7494" width="9.28515625" style="1" bestFit="1" customWidth="1"/>
    <col min="7495" max="7496" width="9.140625" style="1"/>
    <col min="7497" max="7503" width="9.28515625" style="1" bestFit="1" customWidth="1"/>
    <col min="7504" max="7506" width="9.140625" style="1"/>
    <col min="7507" max="7508" width="9.28515625" style="1" bestFit="1" customWidth="1"/>
    <col min="7509" max="7509" width="9.140625" style="1"/>
    <col min="7510" max="7510" width="9.28515625" style="1" bestFit="1" customWidth="1"/>
    <col min="7511" max="7512" width="9.140625" style="1"/>
    <col min="7513" max="7519" width="9.28515625" style="1" bestFit="1" customWidth="1"/>
    <col min="7520" max="7522" width="9.140625" style="1"/>
    <col min="7523" max="7524" width="9.28515625" style="1" bestFit="1" customWidth="1"/>
    <col min="7525" max="7525" width="9.140625" style="1"/>
    <col min="7526" max="7526" width="9.28515625" style="1" bestFit="1" customWidth="1"/>
    <col min="7527" max="7528" width="9.140625" style="1"/>
    <col min="7529" max="7535" width="9.28515625" style="1" bestFit="1" customWidth="1"/>
    <col min="7536" max="7538" width="9.140625" style="1"/>
    <col min="7539" max="7540" width="9.28515625" style="1" bestFit="1" customWidth="1"/>
    <col min="7541" max="7541" width="9.140625" style="1"/>
    <col min="7542" max="7542" width="9.28515625" style="1" bestFit="1" customWidth="1"/>
    <col min="7543" max="7544" width="9.140625" style="1"/>
    <col min="7545" max="7551" width="9.28515625" style="1" bestFit="1" customWidth="1"/>
    <col min="7552" max="7554" width="9.140625" style="1"/>
    <col min="7555" max="7556" width="9.28515625" style="1" bestFit="1" customWidth="1"/>
    <col min="7557" max="7557" width="9.140625" style="1"/>
    <col min="7558" max="7558" width="9.28515625" style="1" bestFit="1" customWidth="1"/>
    <col min="7559" max="7560" width="9.140625" style="1"/>
    <col min="7561" max="7567" width="9.28515625" style="1" bestFit="1" customWidth="1"/>
    <col min="7568" max="7570" width="9.140625" style="1"/>
    <col min="7571" max="7572" width="9.28515625" style="1" bestFit="1" customWidth="1"/>
    <col min="7573" max="7573" width="9.140625" style="1"/>
    <col min="7574" max="7574" width="9.28515625" style="1" bestFit="1" customWidth="1"/>
    <col min="7575" max="7576" width="9.140625" style="1"/>
    <col min="7577" max="7583" width="9.28515625" style="1" bestFit="1" customWidth="1"/>
    <col min="7584" max="7586" width="9.140625" style="1"/>
    <col min="7587" max="7588" width="9.28515625" style="1" bestFit="1" customWidth="1"/>
    <col min="7589" max="7589" width="9.140625" style="1"/>
    <col min="7590" max="7590" width="9.28515625" style="1" bestFit="1" customWidth="1"/>
    <col min="7591" max="7592" width="9.140625" style="1"/>
    <col min="7593" max="7599" width="9.28515625" style="1" bestFit="1" customWidth="1"/>
    <col min="7600" max="7602" width="9.140625" style="1"/>
    <col min="7603" max="7604" width="9.28515625" style="1" bestFit="1" customWidth="1"/>
    <col min="7605" max="7605" width="9.140625" style="1"/>
    <col min="7606" max="7606" width="9.28515625" style="1" bestFit="1" customWidth="1"/>
    <col min="7607" max="7608" width="9.140625" style="1"/>
    <col min="7609" max="7615" width="9.28515625" style="1" bestFit="1" customWidth="1"/>
    <col min="7616" max="7618" width="9.140625" style="1"/>
    <col min="7619" max="7620" width="9.28515625" style="1" bestFit="1" customWidth="1"/>
    <col min="7621" max="7621" width="9.140625" style="1"/>
    <col min="7622" max="7622" width="9.28515625" style="1" bestFit="1" customWidth="1"/>
    <col min="7623" max="7624" width="9.140625" style="1"/>
    <col min="7625" max="7631" width="9.28515625" style="1" bestFit="1" customWidth="1"/>
    <col min="7632" max="7634" width="9.140625" style="1"/>
    <col min="7635" max="7636" width="9.28515625" style="1" bestFit="1" customWidth="1"/>
    <col min="7637" max="7637" width="9.140625" style="1"/>
    <col min="7638" max="7638" width="9.28515625" style="1" bestFit="1" customWidth="1"/>
    <col min="7639" max="7640" width="9.140625" style="1"/>
    <col min="7641" max="7647" width="9.28515625" style="1" bestFit="1" customWidth="1"/>
    <col min="7648" max="7650" width="9.140625" style="1"/>
    <col min="7651" max="7652" width="9.28515625" style="1" bestFit="1" customWidth="1"/>
    <col min="7653" max="7653" width="9.140625" style="1"/>
    <col min="7654" max="7654" width="9.28515625" style="1" bestFit="1" customWidth="1"/>
    <col min="7655" max="7656" width="9.140625" style="1"/>
    <col min="7657" max="7663" width="9.28515625" style="1" bestFit="1" customWidth="1"/>
    <col min="7664" max="7666" width="9.140625" style="1"/>
    <col min="7667" max="7668" width="9.28515625" style="1" bestFit="1" customWidth="1"/>
    <col min="7669" max="7669" width="9.140625" style="1"/>
    <col min="7670" max="7670" width="9.28515625" style="1" bestFit="1" customWidth="1"/>
    <col min="7671" max="7672" width="9.140625" style="1"/>
    <col min="7673" max="7679" width="9.28515625" style="1" bestFit="1" customWidth="1"/>
    <col min="7680" max="7682" width="9.140625" style="1"/>
    <col min="7683" max="7684" width="9.28515625" style="1" bestFit="1" customWidth="1"/>
    <col min="7685" max="7685" width="9.140625" style="1"/>
    <col min="7686" max="7686" width="9.28515625" style="1" bestFit="1" customWidth="1"/>
    <col min="7687" max="7688" width="9.140625" style="1"/>
    <col min="7689" max="7695" width="9.28515625" style="1" bestFit="1" customWidth="1"/>
    <col min="7696" max="7698" width="9.140625" style="1"/>
    <col min="7699" max="7700" width="9.28515625" style="1" bestFit="1" customWidth="1"/>
    <col min="7701" max="7701" width="9.140625" style="1"/>
    <col min="7702" max="7702" width="9.28515625" style="1" bestFit="1" customWidth="1"/>
    <col min="7703" max="7704" width="9.140625" style="1"/>
    <col min="7705" max="7711" width="9.28515625" style="1" bestFit="1" customWidth="1"/>
    <col min="7712" max="7714" width="9.140625" style="1"/>
    <col min="7715" max="7716" width="9.28515625" style="1" bestFit="1" customWidth="1"/>
    <col min="7717" max="7717" width="9.140625" style="1"/>
    <col min="7718" max="7718" width="9.28515625" style="1" bestFit="1" customWidth="1"/>
    <col min="7719" max="7720" width="9.140625" style="1"/>
    <col min="7721" max="7727" width="9.28515625" style="1" bestFit="1" customWidth="1"/>
    <col min="7728" max="7730" width="9.140625" style="1"/>
    <col min="7731" max="7732" width="9.28515625" style="1" bestFit="1" customWidth="1"/>
    <col min="7733" max="7733" width="9.140625" style="1"/>
    <col min="7734" max="7734" width="9.28515625" style="1" bestFit="1" customWidth="1"/>
    <col min="7735" max="7736" width="9.140625" style="1"/>
    <col min="7737" max="7743" width="9.28515625" style="1" bestFit="1" customWidth="1"/>
    <col min="7744" max="7746" width="9.140625" style="1"/>
    <col min="7747" max="7748" width="9.28515625" style="1" bestFit="1" customWidth="1"/>
    <col min="7749" max="7749" width="9.140625" style="1"/>
    <col min="7750" max="7750" width="9.28515625" style="1" bestFit="1" customWidth="1"/>
    <col min="7751" max="7752" width="9.140625" style="1"/>
    <col min="7753" max="7759" width="9.28515625" style="1" bestFit="1" customWidth="1"/>
    <col min="7760" max="7762" width="9.140625" style="1"/>
    <col min="7763" max="7764" width="9.28515625" style="1" bestFit="1" customWidth="1"/>
    <col min="7765" max="7765" width="9.140625" style="1"/>
    <col min="7766" max="7766" width="9.28515625" style="1" bestFit="1" customWidth="1"/>
    <col min="7767" max="7768" width="9.140625" style="1"/>
    <col min="7769" max="7775" width="9.28515625" style="1" bestFit="1" customWidth="1"/>
    <col min="7776" max="7778" width="9.140625" style="1"/>
    <col min="7779" max="7780" width="9.28515625" style="1" bestFit="1" customWidth="1"/>
    <col min="7781" max="7781" width="9.140625" style="1"/>
    <col min="7782" max="7782" width="9.28515625" style="1" bestFit="1" customWidth="1"/>
    <col min="7783" max="7784" width="9.140625" style="1"/>
    <col min="7785" max="7791" width="9.28515625" style="1" bestFit="1" customWidth="1"/>
    <col min="7792" max="7794" width="9.140625" style="1"/>
    <col min="7795" max="7796" width="9.28515625" style="1" bestFit="1" customWidth="1"/>
    <col min="7797" max="7797" width="9.140625" style="1"/>
    <col min="7798" max="7798" width="9.28515625" style="1" bestFit="1" customWidth="1"/>
    <col min="7799" max="7800" width="9.140625" style="1"/>
    <col min="7801" max="7807" width="9.28515625" style="1" bestFit="1" customWidth="1"/>
    <col min="7808" max="7810" width="9.140625" style="1"/>
    <col min="7811" max="7812" width="9.28515625" style="1" bestFit="1" customWidth="1"/>
    <col min="7813" max="7813" width="9.140625" style="1"/>
    <col min="7814" max="7814" width="9.28515625" style="1" bestFit="1" customWidth="1"/>
    <col min="7815" max="7816" width="9.140625" style="1"/>
    <col min="7817" max="7823" width="9.28515625" style="1" bestFit="1" customWidth="1"/>
    <col min="7824" max="7826" width="9.140625" style="1"/>
    <col min="7827" max="7828" width="9.28515625" style="1" bestFit="1" customWidth="1"/>
    <col min="7829" max="7829" width="9.140625" style="1"/>
    <col min="7830" max="7830" width="9.28515625" style="1" bestFit="1" customWidth="1"/>
    <col min="7831" max="7832" width="9.140625" style="1"/>
    <col min="7833" max="7839" width="9.28515625" style="1" bestFit="1" customWidth="1"/>
    <col min="7840" max="7842" width="9.140625" style="1"/>
    <col min="7843" max="7844" width="9.28515625" style="1" bestFit="1" customWidth="1"/>
    <col min="7845" max="7845" width="9.140625" style="1"/>
    <col min="7846" max="7846" width="9.28515625" style="1" bestFit="1" customWidth="1"/>
    <col min="7847" max="7848" width="9.140625" style="1"/>
    <col min="7849" max="7855" width="9.28515625" style="1" bestFit="1" customWidth="1"/>
    <col min="7856" max="7858" width="9.140625" style="1"/>
    <col min="7859" max="7860" width="9.28515625" style="1" bestFit="1" customWidth="1"/>
    <col min="7861" max="7861" width="9.140625" style="1"/>
    <col min="7862" max="7862" width="9.28515625" style="1" bestFit="1" customWidth="1"/>
    <col min="7863" max="7864" width="9.140625" style="1"/>
    <col min="7865" max="7871" width="9.28515625" style="1" bestFit="1" customWidth="1"/>
    <col min="7872" max="7874" width="9.140625" style="1"/>
    <col min="7875" max="7876" width="9.28515625" style="1" bestFit="1" customWidth="1"/>
    <col min="7877" max="7877" width="9.140625" style="1"/>
    <col min="7878" max="7878" width="9.28515625" style="1" bestFit="1" customWidth="1"/>
    <col min="7879" max="7880" width="9.140625" style="1"/>
    <col min="7881" max="7887" width="9.28515625" style="1" bestFit="1" customWidth="1"/>
    <col min="7888" max="7890" width="9.140625" style="1"/>
    <col min="7891" max="7892" width="9.28515625" style="1" bestFit="1" customWidth="1"/>
    <col min="7893" max="7893" width="9.140625" style="1"/>
    <col min="7894" max="7894" width="9.28515625" style="1" bestFit="1" customWidth="1"/>
    <col min="7895" max="7896" width="9.140625" style="1"/>
    <col min="7897" max="7903" width="9.28515625" style="1" bestFit="1" customWidth="1"/>
    <col min="7904" max="7906" width="9.140625" style="1"/>
    <col min="7907" max="7908" width="9.28515625" style="1" bestFit="1" customWidth="1"/>
    <col min="7909" max="7909" width="9.140625" style="1"/>
    <col min="7910" max="7910" width="9.28515625" style="1" bestFit="1" customWidth="1"/>
    <col min="7911" max="7912" width="9.140625" style="1"/>
    <col min="7913" max="7919" width="9.28515625" style="1" bestFit="1" customWidth="1"/>
    <col min="7920" max="7922" width="9.140625" style="1"/>
    <col min="7923" max="7924" width="9.28515625" style="1" bestFit="1" customWidth="1"/>
    <col min="7925" max="7925" width="9.140625" style="1"/>
    <col min="7926" max="7926" width="9.28515625" style="1" bestFit="1" customWidth="1"/>
    <col min="7927" max="7928" width="9.140625" style="1"/>
    <col min="7929" max="7935" width="9.28515625" style="1" bestFit="1" customWidth="1"/>
    <col min="7936" max="7938" width="9.140625" style="1"/>
    <col min="7939" max="7940" width="9.28515625" style="1" bestFit="1" customWidth="1"/>
    <col min="7941" max="7941" width="9.140625" style="1"/>
    <col min="7942" max="7942" width="9.28515625" style="1" bestFit="1" customWidth="1"/>
    <col min="7943" max="7944" width="9.140625" style="1"/>
    <col min="7945" max="7951" width="9.28515625" style="1" bestFit="1" customWidth="1"/>
    <col min="7952" max="7954" width="9.140625" style="1"/>
    <col min="7955" max="7956" width="9.28515625" style="1" bestFit="1" customWidth="1"/>
    <col min="7957" max="7957" width="9.140625" style="1"/>
    <col min="7958" max="7958" width="9.28515625" style="1" bestFit="1" customWidth="1"/>
    <col min="7959" max="7960" width="9.140625" style="1"/>
    <col min="7961" max="7967" width="9.28515625" style="1" bestFit="1" customWidth="1"/>
    <col min="7968" max="7970" width="9.140625" style="1"/>
    <col min="7971" max="7972" width="9.28515625" style="1" bestFit="1" customWidth="1"/>
    <col min="7973" max="7973" width="9.140625" style="1"/>
    <col min="7974" max="7974" width="9.28515625" style="1" bestFit="1" customWidth="1"/>
    <col min="7975" max="7976" width="9.140625" style="1"/>
    <col min="7977" max="7983" width="9.28515625" style="1" bestFit="1" customWidth="1"/>
    <col min="7984" max="7986" width="9.140625" style="1"/>
    <col min="7987" max="7988" width="9.28515625" style="1" bestFit="1" customWidth="1"/>
    <col min="7989" max="7989" width="9.140625" style="1"/>
    <col min="7990" max="7990" width="9.28515625" style="1" bestFit="1" customWidth="1"/>
    <col min="7991" max="7992" width="9.140625" style="1"/>
    <col min="7993" max="7999" width="9.28515625" style="1" bestFit="1" customWidth="1"/>
    <col min="8000" max="8002" width="9.140625" style="1"/>
    <col min="8003" max="8004" width="9.28515625" style="1" bestFit="1" customWidth="1"/>
    <col min="8005" max="8005" width="9.140625" style="1"/>
    <col min="8006" max="8006" width="9.28515625" style="1" bestFit="1" customWidth="1"/>
    <col min="8007" max="8008" width="9.140625" style="1"/>
    <col min="8009" max="8015" width="9.28515625" style="1" bestFit="1" customWidth="1"/>
    <col min="8016" max="8018" width="9.140625" style="1"/>
    <col min="8019" max="8020" width="9.28515625" style="1" bestFit="1" customWidth="1"/>
    <col min="8021" max="8021" width="9.140625" style="1"/>
    <col min="8022" max="8022" width="9.28515625" style="1" bestFit="1" customWidth="1"/>
    <col min="8023" max="8024" width="9.140625" style="1"/>
    <col min="8025" max="8031" width="9.28515625" style="1" bestFit="1" customWidth="1"/>
    <col min="8032" max="8034" width="9.140625" style="1"/>
    <col min="8035" max="8036" width="9.28515625" style="1" bestFit="1" customWidth="1"/>
    <col min="8037" max="8037" width="9.140625" style="1"/>
    <col min="8038" max="8038" width="9.28515625" style="1" bestFit="1" customWidth="1"/>
    <col min="8039" max="8040" width="9.140625" style="1"/>
    <col min="8041" max="8047" width="9.28515625" style="1" bestFit="1" customWidth="1"/>
    <col min="8048" max="8050" width="9.140625" style="1"/>
    <col min="8051" max="8052" width="9.28515625" style="1" bestFit="1" customWidth="1"/>
    <col min="8053" max="8053" width="9.140625" style="1"/>
    <col min="8054" max="8054" width="9.28515625" style="1" bestFit="1" customWidth="1"/>
    <col min="8055" max="8056" width="9.140625" style="1"/>
    <col min="8057" max="8063" width="9.28515625" style="1" bestFit="1" customWidth="1"/>
    <col min="8064" max="8066" width="9.140625" style="1"/>
    <col min="8067" max="8068" width="9.28515625" style="1" bestFit="1" customWidth="1"/>
    <col min="8069" max="8069" width="9.140625" style="1"/>
    <col min="8070" max="8070" width="9.28515625" style="1" bestFit="1" customWidth="1"/>
    <col min="8071" max="8072" width="9.140625" style="1"/>
    <col min="8073" max="8079" width="9.28515625" style="1" bestFit="1" customWidth="1"/>
    <col min="8080" max="8082" width="9.140625" style="1"/>
    <col min="8083" max="8084" width="9.28515625" style="1" bestFit="1" customWidth="1"/>
    <col min="8085" max="8085" width="9.140625" style="1"/>
    <col min="8086" max="8086" width="9.28515625" style="1" bestFit="1" customWidth="1"/>
    <col min="8087" max="8088" width="9.140625" style="1"/>
    <col min="8089" max="8095" width="9.28515625" style="1" bestFit="1" customWidth="1"/>
    <col min="8096" max="8098" width="9.140625" style="1"/>
    <col min="8099" max="8100" width="9.28515625" style="1" bestFit="1" customWidth="1"/>
    <col min="8101" max="8101" width="9.140625" style="1"/>
    <col min="8102" max="8102" width="9.28515625" style="1" bestFit="1" customWidth="1"/>
    <col min="8103" max="8104" width="9.140625" style="1"/>
    <col min="8105" max="8111" width="9.28515625" style="1" bestFit="1" customWidth="1"/>
    <col min="8112" max="8114" width="9.140625" style="1"/>
    <col min="8115" max="8116" width="9.28515625" style="1" bestFit="1" customWidth="1"/>
    <col min="8117" max="8117" width="9.140625" style="1"/>
    <col min="8118" max="8118" width="9.28515625" style="1" bestFit="1" customWidth="1"/>
    <col min="8119" max="8120" width="9.140625" style="1"/>
    <col min="8121" max="8127" width="9.28515625" style="1" bestFit="1" customWidth="1"/>
    <col min="8128" max="8130" width="9.140625" style="1"/>
    <col min="8131" max="8132" width="9.28515625" style="1" bestFit="1" customWidth="1"/>
    <col min="8133" max="8133" width="9.140625" style="1"/>
    <col min="8134" max="8134" width="9.28515625" style="1" bestFit="1" customWidth="1"/>
    <col min="8135" max="8136" width="9.140625" style="1"/>
    <col min="8137" max="8143" width="9.28515625" style="1" bestFit="1" customWidth="1"/>
    <col min="8144" max="8146" width="9.140625" style="1"/>
    <col min="8147" max="8148" width="9.28515625" style="1" bestFit="1" customWidth="1"/>
    <col min="8149" max="8149" width="9.140625" style="1"/>
    <col min="8150" max="8150" width="9.28515625" style="1" bestFit="1" customWidth="1"/>
    <col min="8151" max="8152" width="9.140625" style="1"/>
    <col min="8153" max="8159" width="9.28515625" style="1" bestFit="1" customWidth="1"/>
    <col min="8160" max="8162" width="9.140625" style="1"/>
    <col min="8163" max="8164" width="9.28515625" style="1" bestFit="1" customWidth="1"/>
    <col min="8165" max="8165" width="9.140625" style="1"/>
    <col min="8166" max="8166" width="9.28515625" style="1" bestFit="1" customWidth="1"/>
    <col min="8167" max="8168" width="9.140625" style="1"/>
    <col min="8169" max="8175" width="9.28515625" style="1" bestFit="1" customWidth="1"/>
    <col min="8176" max="8178" width="9.140625" style="1"/>
    <col min="8179" max="8180" width="9.28515625" style="1" bestFit="1" customWidth="1"/>
    <col min="8181" max="8181" width="9.140625" style="1"/>
    <col min="8182" max="8182" width="9.28515625" style="1" bestFit="1" customWidth="1"/>
    <col min="8183" max="8184" width="9.140625" style="1"/>
    <col min="8185" max="8191" width="9.28515625" style="1" bestFit="1" customWidth="1"/>
    <col min="8192" max="8194" width="9.140625" style="1"/>
    <col min="8195" max="8196" width="9.28515625" style="1" bestFit="1" customWidth="1"/>
    <col min="8197" max="8197" width="9.140625" style="1"/>
    <col min="8198" max="8198" width="9.28515625" style="1" bestFit="1" customWidth="1"/>
    <col min="8199" max="8200" width="9.140625" style="1"/>
    <col min="8201" max="8207" width="9.28515625" style="1" bestFit="1" customWidth="1"/>
    <col min="8208" max="8210" width="9.140625" style="1"/>
    <col min="8211" max="8212" width="9.28515625" style="1" bestFit="1" customWidth="1"/>
    <col min="8213" max="8213" width="9.140625" style="1"/>
    <col min="8214" max="8214" width="9.28515625" style="1" bestFit="1" customWidth="1"/>
    <col min="8215" max="8216" width="9.140625" style="1"/>
    <col min="8217" max="8223" width="9.28515625" style="1" bestFit="1" customWidth="1"/>
    <col min="8224" max="8226" width="9.140625" style="1"/>
    <col min="8227" max="8228" width="9.28515625" style="1" bestFit="1" customWidth="1"/>
    <col min="8229" max="8229" width="9.140625" style="1"/>
    <col min="8230" max="8230" width="9.28515625" style="1" bestFit="1" customWidth="1"/>
    <col min="8231" max="8232" width="9.140625" style="1"/>
    <col min="8233" max="8239" width="9.28515625" style="1" bestFit="1" customWidth="1"/>
    <col min="8240" max="8242" width="9.140625" style="1"/>
    <col min="8243" max="8244" width="9.28515625" style="1" bestFit="1" customWidth="1"/>
    <col min="8245" max="8245" width="9.140625" style="1"/>
    <col min="8246" max="8246" width="9.28515625" style="1" bestFit="1" customWidth="1"/>
    <col min="8247" max="8248" width="9.140625" style="1"/>
    <col min="8249" max="8255" width="9.28515625" style="1" bestFit="1" customWidth="1"/>
    <col min="8256" max="8258" width="9.140625" style="1"/>
    <col min="8259" max="8260" width="9.28515625" style="1" bestFit="1" customWidth="1"/>
    <col min="8261" max="8261" width="9.140625" style="1"/>
    <col min="8262" max="8262" width="9.28515625" style="1" bestFit="1" customWidth="1"/>
    <col min="8263" max="8264" width="9.140625" style="1"/>
    <col min="8265" max="8271" width="9.28515625" style="1" bestFit="1" customWidth="1"/>
    <col min="8272" max="8274" width="9.140625" style="1"/>
    <col min="8275" max="8276" width="9.28515625" style="1" bestFit="1" customWidth="1"/>
    <col min="8277" max="8277" width="9.140625" style="1"/>
    <col min="8278" max="8278" width="9.28515625" style="1" bestFit="1" customWidth="1"/>
    <col min="8279" max="8280" width="9.140625" style="1"/>
    <col min="8281" max="8287" width="9.28515625" style="1" bestFit="1" customWidth="1"/>
    <col min="8288" max="8290" width="9.140625" style="1"/>
    <col min="8291" max="8292" width="9.28515625" style="1" bestFit="1" customWidth="1"/>
    <col min="8293" max="8293" width="9.140625" style="1"/>
    <col min="8294" max="8294" width="9.28515625" style="1" bestFit="1" customWidth="1"/>
    <col min="8295" max="8296" width="9.140625" style="1"/>
    <col min="8297" max="8303" width="9.28515625" style="1" bestFit="1" customWidth="1"/>
    <col min="8304" max="8306" width="9.140625" style="1"/>
    <col min="8307" max="8308" width="9.28515625" style="1" bestFit="1" customWidth="1"/>
    <col min="8309" max="8309" width="9.140625" style="1"/>
    <col min="8310" max="8310" width="9.28515625" style="1" bestFit="1" customWidth="1"/>
    <col min="8311" max="8312" width="9.140625" style="1"/>
    <col min="8313" max="8319" width="9.28515625" style="1" bestFit="1" customWidth="1"/>
    <col min="8320" max="8322" width="9.140625" style="1"/>
    <col min="8323" max="8324" width="9.28515625" style="1" bestFit="1" customWidth="1"/>
    <col min="8325" max="8325" width="9.140625" style="1"/>
    <col min="8326" max="8326" width="9.28515625" style="1" bestFit="1" customWidth="1"/>
    <col min="8327" max="8328" width="9.140625" style="1"/>
    <col min="8329" max="8335" width="9.28515625" style="1" bestFit="1" customWidth="1"/>
    <col min="8336" max="8338" width="9.140625" style="1"/>
    <col min="8339" max="8340" width="9.28515625" style="1" bestFit="1" customWidth="1"/>
    <col min="8341" max="8341" width="9.140625" style="1"/>
    <col min="8342" max="8342" width="9.28515625" style="1" bestFit="1" customWidth="1"/>
    <col min="8343" max="8344" width="9.140625" style="1"/>
    <col min="8345" max="8351" width="9.28515625" style="1" bestFit="1" customWidth="1"/>
    <col min="8352" max="8354" width="9.140625" style="1"/>
    <col min="8355" max="8356" width="9.28515625" style="1" bestFit="1" customWidth="1"/>
    <col min="8357" max="8357" width="9.140625" style="1"/>
    <col min="8358" max="8358" width="9.28515625" style="1" bestFit="1" customWidth="1"/>
    <col min="8359" max="8360" width="9.140625" style="1"/>
    <col min="8361" max="8367" width="9.28515625" style="1" bestFit="1" customWidth="1"/>
    <col min="8368" max="8370" width="9.140625" style="1"/>
    <col min="8371" max="8372" width="9.28515625" style="1" bestFit="1" customWidth="1"/>
    <col min="8373" max="8373" width="9.140625" style="1"/>
    <col min="8374" max="8374" width="9.28515625" style="1" bestFit="1" customWidth="1"/>
    <col min="8375" max="8376" width="9.140625" style="1"/>
    <col min="8377" max="8383" width="9.28515625" style="1" bestFit="1" customWidth="1"/>
    <col min="8384" max="8386" width="9.140625" style="1"/>
    <col min="8387" max="8388" width="9.28515625" style="1" bestFit="1" customWidth="1"/>
    <col min="8389" max="8389" width="9.140625" style="1"/>
    <col min="8390" max="8390" width="9.28515625" style="1" bestFit="1" customWidth="1"/>
    <col min="8391" max="8392" width="9.140625" style="1"/>
    <col min="8393" max="8399" width="9.28515625" style="1" bestFit="1" customWidth="1"/>
    <col min="8400" max="8402" width="9.140625" style="1"/>
    <col min="8403" max="8404" width="9.28515625" style="1" bestFit="1" customWidth="1"/>
    <col min="8405" max="8405" width="9.140625" style="1"/>
    <col min="8406" max="8406" width="9.28515625" style="1" bestFit="1" customWidth="1"/>
    <col min="8407" max="8408" width="9.140625" style="1"/>
    <col min="8409" max="8415" width="9.28515625" style="1" bestFit="1" customWidth="1"/>
    <col min="8416" max="8418" width="9.140625" style="1"/>
    <col min="8419" max="8420" width="9.28515625" style="1" bestFit="1" customWidth="1"/>
    <col min="8421" max="8421" width="9.140625" style="1"/>
    <col min="8422" max="8422" width="9.28515625" style="1" bestFit="1" customWidth="1"/>
    <col min="8423" max="8424" width="9.140625" style="1"/>
    <col min="8425" max="8431" width="9.28515625" style="1" bestFit="1" customWidth="1"/>
    <col min="8432" max="8434" width="9.140625" style="1"/>
    <col min="8435" max="8436" width="9.28515625" style="1" bestFit="1" customWidth="1"/>
    <col min="8437" max="8437" width="9.140625" style="1"/>
    <col min="8438" max="8438" width="9.28515625" style="1" bestFit="1" customWidth="1"/>
    <col min="8439" max="8440" width="9.140625" style="1"/>
    <col min="8441" max="8447" width="9.28515625" style="1" bestFit="1" customWidth="1"/>
    <col min="8448" max="8450" width="9.140625" style="1"/>
    <col min="8451" max="8452" width="9.28515625" style="1" bestFit="1" customWidth="1"/>
    <col min="8453" max="8453" width="9.140625" style="1"/>
    <col min="8454" max="8454" width="9.28515625" style="1" bestFit="1" customWidth="1"/>
    <col min="8455" max="8456" width="9.140625" style="1"/>
    <col min="8457" max="8463" width="9.28515625" style="1" bestFit="1" customWidth="1"/>
    <col min="8464" max="8466" width="9.140625" style="1"/>
    <col min="8467" max="8468" width="9.28515625" style="1" bestFit="1" customWidth="1"/>
    <col min="8469" max="8469" width="9.140625" style="1"/>
    <col min="8470" max="8470" width="9.28515625" style="1" bestFit="1" customWidth="1"/>
    <col min="8471" max="8472" width="9.140625" style="1"/>
    <col min="8473" max="8479" width="9.28515625" style="1" bestFit="1" customWidth="1"/>
    <col min="8480" max="8482" width="9.140625" style="1"/>
    <col min="8483" max="8484" width="9.28515625" style="1" bestFit="1" customWidth="1"/>
    <col min="8485" max="8485" width="9.140625" style="1"/>
    <col min="8486" max="8486" width="9.28515625" style="1" bestFit="1" customWidth="1"/>
    <col min="8487" max="8488" width="9.140625" style="1"/>
    <col min="8489" max="8495" width="9.28515625" style="1" bestFit="1" customWidth="1"/>
    <col min="8496" max="8498" width="9.140625" style="1"/>
    <col min="8499" max="8500" width="9.28515625" style="1" bestFit="1" customWidth="1"/>
    <col min="8501" max="8501" width="9.140625" style="1"/>
    <col min="8502" max="8502" width="9.28515625" style="1" bestFit="1" customWidth="1"/>
    <col min="8503" max="8504" width="9.140625" style="1"/>
    <col min="8505" max="8511" width="9.28515625" style="1" bestFit="1" customWidth="1"/>
    <col min="8512" max="8514" width="9.140625" style="1"/>
    <col min="8515" max="8516" width="9.28515625" style="1" bestFit="1" customWidth="1"/>
    <col min="8517" max="8517" width="9.140625" style="1"/>
    <col min="8518" max="8518" width="9.28515625" style="1" bestFit="1" customWidth="1"/>
    <col min="8519" max="8520" width="9.140625" style="1"/>
    <col min="8521" max="8527" width="9.28515625" style="1" bestFit="1" customWidth="1"/>
    <col min="8528" max="8530" width="9.140625" style="1"/>
    <col min="8531" max="8532" width="9.28515625" style="1" bestFit="1" customWidth="1"/>
    <col min="8533" max="8533" width="9.140625" style="1"/>
    <col min="8534" max="8534" width="9.28515625" style="1" bestFit="1" customWidth="1"/>
    <col min="8535" max="8536" width="9.140625" style="1"/>
    <col min="8537" max="8543" width="9.28515625" style="1" bestFit="1" customWidth="1"/>
    <col min="8544" max="8546" width="9.140625" style="1"/>
    <col min="8547" max="8548" width="9.28515625" style="1" bestFit="1" customWidth="1"/>
    <col min="8549" max="8549" width="9.140625" style="1"/>
    <col min="8550" max="8550" width="9.28515625" style="1" bestFit="1" customWidth="1"/>
    <col min="8551" max="8552" width="9.140625" style="1"/>
    <col min="8553" max="8559" width="9.28515625" style="1" bestFit="1" customWidth="1"/>
    <col min="8560" max="8562" width="9.140625" style="1"/>
    <col min="8563" max="8564" width="9.28515625" style="1" bestFit="1" customWidth="1"/>
    <col min="8565" max="8565" width="9.140625" style="1"/>
    <col min="8566" max="8566" width="9.28515625" style="1" bestFit="1" customWidth="1"/>
    <col min="8567" max="8568" width="9.140625" style="1"/>
    <col min="8569" max="8575" width="9.28515625" style="1" bestFit="1" customWidth="1"/>
    <col min="8576" max="8578" width="9.140625" style="1"/>
    <col min="8579" max="8580" width="9.28515625" style="1" bestFit="1" customWidth="1"/>
    <col min="8581" max="8581" width="9.140625" style="1"/>
    <col min="8582" max="8582" width="9.28515625" style="1" bestFit="1" customWidth="1"/>
    <col min="8583" max="8584" width="9.140625" style="1"/>
    <col min="8585" max="8591" width="9.28515625" style="1" bestFit="1" customWidth="1"/>
    <col min="8592" max="8594" width="9.140625" style="1"/>
    <col min="8595" max="8596" width="9.28515625" style="1" bestFit="1" customWidth="1"/>
    <col min="8597" max="8597" width="9.140625" style="1"/>
    <col min="8598" max="8598" width="9.28515625" style="1" bestFit="1" customWidth="1"/>
    <col min="8599" max="8600" width="9.140625" style="1"/>
    <col min="8601" max="8607" width="9.28515625" style="1" bestFit="1" customWidth="1"/>
    <col min="8608" max="8610" width="9.140625" style="1"/>
    <col min="8611" max="8612" width="9.28515625" style="1" bestFit="1" customWidth="1"/>
    <col min="8613" max="8613" width="9.140625" style="1"/>
    <col min="8614" max="8614" width="9.28515625" style="1" bestFit="1" customWidth="1"/>
    <col min="8615" max="8616" width="9.140625" style="1"/>
    <col min="8617" max="8623" width="9.28515625" style="1" bestFit="1" customWidth="1"/>
    <col min="8624" max="8626" width="9.140625" style="1"/>
    <col min="8627" max="8628" width="9.28515625" style="1" bestFit="1" customWidth="1"/>
    <col min="8629" max="8629" width="9.140625" style="1"/>
    <col min="8630" max="8630" width="9.28515625" style="1" bestFit="1" customWidth="1"/>
    <col min="8631" max="8632" width="9.140625" style="1"/>
    <col min="8633" max="8639" width="9.28515625" style="1" bestFit="1" customWidth="1"/>
    <col min="8640" max="8642" width="9.140625" style="1"/>
    <col min="8643" max="8644" width="9.28515625" style="1" bestFit="1" customWidth="1"/>
    <col min="8645" max="8645" width="9.140625" style="1"/>
    <col min="8646" max="8646" width="9.28515625" style="1" bestFit="1" customWidth="1"/>
    <col min="8647" max="8648" width="9.140625" style="1"/>
    <col min="8649" max="8655" width="9.28515625" style="1" bestFit="1" customWidth="1"/>
    <col min="8656" max="8658" width="9.140625" style="1"/>
    <col min="8659" max="8660" width="9.28515625" style="1" bestFit="1" customWidth="1"/>
    <col min="8661" max="8661" width="9.140625" style="1"/>
    <col min="8662" max="8662" width="9.28515625" style="1" bestFit="1" customWidth="1"/>
    <col min="8663" max="8664" width="9.140625" style="1"/>
    <col min="8665" max="8671" width="9.28515625" style="1" bestFit="1" customWidth="1"/>
    <col min="8672" max="8674" width="9.140625" style="1"/>
    <col min="8675" max="8676" width="9.28515625" style="1" bestFit="1" customWidth="1"/>
    <col min="8677" max="8677" width="9.140625" style="1"/>
    <col min="8678" max="8678" width="9.28515625" style="1" bestFit="1" customWidth="1"/>
    <col min="8679" max="8680" width="9.140625" style="1"/>
    <col min="8681" max="8687" width="9.28515625" style="1" bestFit="1" customWidth="1"/>
    <col min="8688" max="8690" width="9.140625" style="1"/>
    <col min="8691" max="8692" width="9.28515625" style="1" bestFit="1" customWidth="1"/>
    <col min="8693" max="8693" width="9.140625" style="1"/>
    <col min="8694" max="8694" width="9.28515625" style="1" bestFit="1" customWidth="1"/>
    <col min="8695" max="8696" width="9.140625" style="1"/>
    <col min="8697" max="8703" width="9.28515625" style="1" bestFit="1" customWidth="1"/>
    <col min="8704" max="8706" width="9.140625" style="1"/>
    <col min="8707" max="8708" width="9.28515625" style="1" bestFit="1" customWidth="1"/>
    <col min="8709" max="8709" width="9.140625" style="1"/>
    <col min="8710" max="8710" width="9.28515625" style="1" bestFit="1" customWidth="1"/>
    <col min="8711" max="8712" width="9.140625" style="1"/>
    <col min="8713" max="8719" width="9.28515625" style="1" bestFit="1" customWidth="1"/>
    <col min="8720" max="8722" width="9.140625" style="1"/>
    <col min="8723" max="8724" width="9.28515625" style="1" bestFit="1" customWidth="1"/>
    <col min="8725" max="8725" width="9.140625" style="1"/>
    <col min="8726" max="8726" width="9.28515625" style="1" bestFit="1" customWidth="1"/>
    <col min="8727" max="8728" width="9.140625" style="1"/>
    <col min="8729" max="8735" width="9.28515625" style="1" bestFit="1" customWidth="1"/>
    <col min="8736" max="8738" width="9.140625" style="1"/>
    <col min="8739" max="8740" width="9.28515625" style="1" bestFit="1" customWidth="1"/>
    <col min="8741" max="8741" width="9.140625" style="1"/>
    <col min="8742" max="8742" width="9.28515625" style="1" bestFit="1" customWidth="1"/>
    <col min="8743" max="8744" width="9.140625" style="1"/>
    <col min="8745" max="8751" width="9.28515625" style="1" bestFit="1" customWidth="1"/>
    <col min="8752" max="8754" width="9.140625" style="1"/>
    <col min="8755" max="8756" width="9.28515625" style="1" bestFit="1" customWidth="1"/>
    <col min="8757" max="8757" width="9.140625" style="1"/>
    <col min="8758" max="8758" width="9.28515625" style="1" bestFit="1" customWidth="1"/>
    <col min="8759" max="8760" width="9.140625" style="1"/>
    <col min="8761" max="8767" width="9.28515625" style="1" bestFit="1" customWidth="1"/>
    <col min="8768" max="8770" width="9.140625" style="1"/>
    <col min="8771" max="8772" width="9.28515625" style="1" bestFit="1" customWidth="1"/>
    <col min="8773" max="8773" width="9.140625" style="1"/>
    <col min="8774" max="8774" width="9.28515625" style="1" bestFit="1" customWidth="1"/>
    <col min="8775" max="8776" width="9.140625" style="1"/>
    <col min="8777" max="8783" width="9.28515625" style="1" bestFit="1" customWidth="1"/>
    <col min="8784" max="8786" width="9.140625" style="1"/>
    <col min="8787" max="8788" width="9.28515625" style="1" bestFit="1" customWidth="1"/>
    <col min="8789" max="8789" width="9.140625" style="1"/>
    <col min="8790" max="8790" width="9.28515625" style="1" bestFit="1" customWidth="1"/>
    <col min="8791" max="8792" width="9.140625" style="1"/>
    <col min="8793" max="8799" width="9.28515625" style="1" bestFit="1" customWidth="1"/>
    <col min="8800" max="8802" width="9.140625" style="1"/>
    <col min="8803" max="8804" width="9.28515625" style="1" bestFit="1" customWidth="1"/>
    <col min="8805" max="8805" width="9.140625" style="1"/>
    <col min="8806" max="8806" width="9.28515625" style="1" bestFit="1" customWidth="1"/>
    <col min="8807" max="8808" width="9.140625" style="1"/>
    <col min="8809" max="8815" width="9.28515625" style="1" bestFit="1" customWidth="1"/>
    <col min="8816" max="8818" width="9.140625" style="1"/>
    <col min="8819" max="8820" width="9.28515625" style="1" bestFit="1" customWidth="1"/>
    <col min="8821" max="8821" width="9.140625" style="1"/>
    <col min="8822" max="8822" width="9.28515625" style="1" bestFit="1" customWidth="1"/>
    <col min="8823" max="8824" width="9.140625" style="1"/>
    <col min="8825" max="8831" width="9.28515625" style="1" bestFit="1" customWidth="1"/>
    <col min="8832" max="8834" width="9.140625" style="1"/>
    <col min="8835" max="8836" width="9.28515625" style="1" bestFit="1" customWidth="1"/>
    <col min="8837" max="8837" width="9.140625" style="1"/>
    <col min="8838" max="8838" width="9.28515625" style="1" bestFit="1" customWidth="1"/>
    <col min="8839" max="8840" width="9.140625" style="1"/>
    <col min="8841" max="8847" width="9.28515625" style="1" bestFit="1" customWidth="1"/>
    <col min="8848" max="8850" width="9.140625" style="1"/>
    <col min="8851" max="8852" width="9.28515625" style="1" bestFit="1" customWidth="1"/>
    <col min="8853" max="8853" width="9.140625" style="1"/>
    <col min="8854" max="8854" width="9.28515625" style="1" bestFit="1" customWidth="1"/>
    <col min="8855" max="8856" width="9.140625" style="1"/>
    <col min="8857" max="8863" width="9.28515625" style="1" bestFit="1" customWidth="1"/>
    <col min="8864" max="8866" width="9.140625" style="1"/>
    <col min="8867" max="8868" width="9.28515625" style="1" bestFit="1" customWidth="1"/>
    <col min="8869" max="8869" width="9.140625" style="1"/>
    <col min="8870" max="8870" width="9.28515625" style="1" bestFit="1" customWidth="1"/>
    <col min="8871" max="8872" width="9.140625" style="1"/>
    <col min="8873" max="8879" width="9.28515625" style="1" bestFit="1" customWidth="1"/>
    <col min="8880" max="8882" width="9.140625" style="1"/>
    <col min="8883" max="8884" width="9.28515625" style="1" bestFit="1" customWidth="1"/>
    <col min="8885" max="8885" width="9.140625" style="1"/>
    <col min="8886" max="8886" width="9.28515625" style="1" bestFit="1" customWidth="1"/>
    <col min="8887" max="8888" width="9.140625" style="1"/>
    <col min="8889" max="8895" width="9.28515625" style="1" bestFit="1" customWidth="1"/>
    <col min="8896" max="8898" width="9.140625" style="1"/>
    <col min="8899" max="8900" width="9.28515625" style="1" bestFit="1" customWidth="1"/>
    <col min="8901" max="8901" width="9.140625" style="1"/>
    <col min="8902" max="8902" width="9.28515625" style="1" bestFit="1" customWidth="1"/>
    <col min="8903" max="8904" width="9.140625" style="1"/>
    <col min="8905" max="8911" width="9.28515625" style="1" bestFit="1" customWidth="1"/>
    <col min="8912" max="8914" width="9.140625" style="1"/>
    <col min="8915" max="8916" width="9.28515625" style="1" bestFit="1" customWidth="1"/>
    <col min="8917" max="8917" width="9.140625" style="1"/>
    <col min="8918" max="8918" width="9.28515625" style="1" bestFit="1" customWidth="1"/>
    <col min="8919" max="8920" width="9.140625" style="1"/>
    <col min="8921" max="8927" width="9.28515625" style="1" bestFit="1" customWidth="1"/>
    <col min="8928" max="8930" width="9.140625" style="1"/>
    <col min="8931" max="8932" width="9.28515625" style="1" bestFit="1" customWidth="1"/>
    <col min="8933" max="8933" width="9.140625" style="1"/>
    <col min="8934" max="8934" width="9.28515625" style="1" bestFit="1" customWidth="1"/>
    <col min="8935" max="8936" width="9.140625" style="1"/>
    <col min="8937" max="8943" width="9.28515625" style="1" bestFit="1" customWidth="1"/>
    <col min="8944" max="8946" width="9.140625" style="1"/>
    <col min="8947" max="8948" width="9.28515625" style="1" bestFit="1" customWidth="1"/>
    <col min="8949" max="8949" width="9.140625" style="1"/>
    <col min="8950" max="8950" width="9.28515625" style="1" bestFit="1" customWidth="1"/>
    <col min="8951" max="8952" width="9.140625" style="1"/>
    <col min="8953" max="8959" width="9.28515625" style="1" bestFit="1" customWidth="1"/>
    <col min="8960" max="8962" width="9.140625" style="1"/>
    <col min="8963" max="8964" width="9.28515625" style="1" bestFit="1" customWidth="1"/>
    <col min="8965" max="8965" width="9.140625" style="1"/>
    <col min="8966" max="8966" width="9.28515625" style="1" bestFit="1" customWidth="1"/>
    <col min="8967" max="8968" width="9.140625" style="1"/>
    <col min="8969" max="8975" width="9.28515625" style="1" bestFit="1" customWidth="1"/>
    <col min="8976" max="8978" width="9.140625" style="1"/>
    <col min="8979" max="8980" width="9.28515625" style="1" bestFit="1" customWidth="1"/>
    <col min="8981" max="8981" width="9.140625" style="1"/>
    <col min="8982" max="8982" width="9.28515625" style="1" bestFit="1" customWidth="1"/>
    <col min="8983" max="8984" width="9.140625" style="1"/>
    <col min="8985" max="8991" width="9.28515625" style="1" bestFit="1" customWidth="1"/>
    <col min="8992" max="8994" width="9.140625" style="1"/>
    <col min="8995" max="8996" width="9.28515625" style="1" bestFit="1" customWidth="1"/>
    <col min="8997" max="8997" width="9.140625" style="1"/>
    <col min="8998" max="8998" width="9.28515625" style="1" bestFit="1" customWidth="1"/>
    <col min="8999" max="9000" width="9.140625" style="1"/>
    <col min="9001" max="9007" width="9.28515625" style="1" bestFit="1" customWidth="1"/>
    <col min="9008" max="9010" width="9.140625" style="1"/>
    <col min="9011" max="9012" width="9.28515625" style="1" bestFit="1" customWidth="1"/>
    <col min="9013" max="9013" width="9.140625" style="1"/>
    <col min="9014" max="9014" width="9.28515625" style="1" bestFit="1" customWidth="1"/>
    <col min="9015" max="9016" width="9.140625" style="1"/>
    <col min="9017" max="9023" width="9.28515625" style="1" bestFit="1" customWidth="1"/>
    <col min="9024" max="9026" width="9.140625" style="1"/>
    <col min="9027" max="9028" width="9.28515625" style="1" bestFit="1" customWidth="1"/>
    <col min="9029" max="9029" width="9.140625" style="1"/>
    <col min="9030" max="9030" width="9.28515625" style="1" bestFit="1" customWidth="1"/>
    <col min="9031" max="9032" width="9.140625" style="1"/>
    <col min="9033" max="9039" width="9.28515625" style="1" bestFit="1" customWidth="1"/>
    <col min="9040" max="9042" width="9.140625" style="1"/>
    <col min="9043" max="9044" width="9.28515625" style="1" bestFit="1" customWidth="1"/>
    <col min="9045" max="9045" width="9.140625" style="1"/>
    <col min="9046" max="9046" width="9.28515625" style="1" bestFit="1" customWidth="1"/>
    <col min="9047" max="9048" width="9.140625" style="1"/>
    <col min="9049" max="9055" width="9.28515625" style="1" bestFit="1" customWidth="1"/>
    <col min="9056" max="9058" width="9.140625" style="1"/>
    <col min="9059" max="9060" width="9.28515625" style="1" bestFit="1" customWidth="1"/>
    <col min="9061" max="9061" width="9.140625" style="1"/>
    <col min="9062" max="9062" width="9.28515625" style="1" bestFit="1" customWidth="1"/>
    <col min="9063" max="9064" width="9.140625" style="1"/>
    <col min="9065" max="9071" width="9.28515625" style="1" bestFit="1" customWidth="1"/>
    <col min="9072" max="9074" width="9.140625" style="1"/>
    <col min="9075" max="9076" width="9.28515625" style="1" bestFit="1" customWidth="1"/>
    <col min="9077" max="9077" width="9.140625" style="1"/>
    <col min="9078" max="9078" width="9.28515625" style="1" bestFit="1" customWidth="1"/>
    <col min="9079" max="9080" width="9.140625" style="1"/>
    <col min="9081" max="9087" width="9.28515625" style="1" bestFit="1" customWidth="1"/>
    <col min="9088" max="9090" width="9.140625" style="1"/>
    <col min="9091" max="9092" width="9.28515625" style="1" bestFit="1" customWidth="1"/>
    <col min="9093" max="9093" width="9.140625" style="1"/>
    <col min="9094" max="9094" width="9.28515625" style="1" bestFit="1" customWidth="1"/>
    <col min="9095" max="9096" width="9.140625" style="1"/>
    <col min="9097" max="9103" width="9.28515625" style="1" bestFit="1" customWidth="1"/>
    <col min="9104" max="9106" width="9.140625" style="1"/>
    <col min="9107" max="9108" width="9.28515625" style="1" bestFit="1" customWidth="1"/>
    <col min="9109" max="9109" width="9.140625" style="1"/>
    <col min="9110" max="9110" width="9.28515625" style="1" bestFit="1" customWidth="1"/>
    <col min="9111" max="9112" width="9.140625" style="1"/>
    <col min="9113" max="9119" width="9.28515625" style="1" bestFit="1" customWidth="1"/>
    <col min="9120" max="9122" width="9.140625" style="1"/>
    <col min="9123" max="9124" width="9.28515625" style="1" bestFit="1" customWidth="1"/>
    <col min="9125" max="9125" width="9.140625" style="1"/>
    <col min="9126" max="9126" width="9.28515625" style="1" bestFit="1" customWidth="1"/>
    <col min="9127" max="9128" width="9.140625" style="1"/>
    <col min="9129" max="9135" width="9.28515625" style="1" bestFit="1" customWidth="1"/>
    <col min="9136" max="9138" width="9.140625" style="1"/>
    <col min="9139" max="9140" width="9.28515625" style="1" bestFit="1" customWidth="1"/>
    <col min="9141" max="9141" width="9.140625" style="1"/>
    <col min="9142" max="9142" width="9.28515625" style="1" bestFit="1" customWidth="1"/>
    <col min="9143" max="9144" width="9.140625" style="1"/>
    <col min="9145" max="9151" width="9.28515625" style="1" bestFit="1" customWidth="1"/>
    <col min="9152" max="9154" width="9.140625" style="1"/>
    <col min="9155" max="9156" width="9.28515625" style="1" bestFit="1" customWidth="1"/>
    <col min="9157" max="9157" width="9.140625" style="1"/>
    <col min="9158" max="9158" width="9.28515625" style="1" bestFit="1" customWidth="1"/>
    <col min="9159" max="9160" width="9.140625" style="1"/>
    <col min="9161" max="9167" width="9.28515625" style="1" bestFit="1" customWidth="1"/>
    <col min="9168" max="9170" width="9.140625" style="1"/>
    <col min="9171" max="9172" width="9.28515625" style="1" bestFit="1" customWidth="1"/>
    <col min="9173" max="9173" width="9.140625" style="1"/>
    <col min="9174" max="9174" width="9.28515625" style="1" bestFit="1" customWidth="1"/>
    <col min="9175" max="9176" width="9.140625" style="1"/>
    <col min="9177" max="9183" width="9.28515625" style="1" bestFit="1" customWidth="1"/>
    <col min="9184" max="9186" width="9.140625" style="1"/>
    <col min="9187" max="9188" width="9.28515625" style="1" bestFit="1" customWidth="1"/>
    <col min="9189" max="9189" width="9.140625" style="1"/>
    <col min="9190" max="9190" width="9.28515625" style="1" bestFit="1" customWidth="1"/>
    <col min="9191" max="9192" width="9.140625" style="1"/>
    <col min="9193" max="9199" width="9.28515625" style="1" bestFit="1" customWidth="1"/>
    <col min="9200" max="9202" width="9.140625" style="1"/>
    <col min="9203" max="9204" width="9.28515625" style="1" bestFit="1" customWidth="1"/>
    <col min="9205" max="9205" width="9.140625" style="1"/>
    <col min="9206" max="9206" width="9.28515625" style="1" bestFit="1" customWidth="1"/>
    <col min="9207" max="9208" width="9.140625" style="1"/>
    <col min="9209" max="9215" width="9.28515625" style="1" bestFit="1" customWidth="1"/>
    <col min="9216" max="9218" width="9.140625" style="1"/>
    <col min="9219" max="9220" width="9.28515625" style="1" bestFit="1" customWidth="1"/>
    <col min="9221" max="9221" width="9.140625" style="1"/>
    <col min="9222" max="9222" width="9.28515625" style="1" bestFit="1" customWidth="1"/>
    <col min="9223" max="9224" width="9.140625" style="1"/>
    <col min="9225" max="9231" width="9.28515625" style="1" bestFit="1" customWidth="1"/>
    <col min="9232" max="9234" width="9.140625" style="1"/>
    <col min="9235" max="9236" width="9.28515625" style="1" bestFit="1" customWidth="1"/>
    <col min="9237" max="9237" width="9.140625" style="1"/>
    <col min="9238" max="9238" width="9.28515625" style="1" bestFit="1" customWidth="1"/>
    <col min="9239" max="9240" width="9.140625" style="1"/>
    <col min="9241" max="9247" width="9.28515625" style="1" bestFit="1" customWidth="1"/>
    <col min="9248" max="9250" width="9.140625" style="1"/>
    <col min="9251" max="9252" width="9.28515625" style="1" bestFit="1" customWidth="1"/>
    <col min="9253" max="9253" width="9.140625" style="1"/>
    <col min="9254" max="9254" width="9.28515625" style="1" bestFit="1" customWidth="1"/>
    <col min="9255" max="9256" width="9.140625" style="1"/>
    <col min="9257" max="9263" width="9.28515625" style="1" bestFit="1" customWidth="1"/>
    <col min="9264" max="9266" width="9.140625" style="1"/>
    <col min="9267" max="9268" width="9.28515625" style="1" bestFit="1" customWidth="1"/>
    <col min="9269" max="9269" width="9.140625" style="1"/>
    <col min="9270" max="9270" width="9.28515625" style="1" bestFit="1" customWidth="1"/>
    <col min="9271" max="9272" width="9.140625" style="1"/>
    <col min="9273" max="9279" width="9.28515625" style="1" bestFit="1" customWidth="1"/>
    <col min="9280" max="9282" width="9.140625" style="1"/>
    <col min="9283" max="9284" width="9.28515625" style="1" bestFit="1" customWidth="1"/>
    <col min="9285" max="9285" width="9.140625" style="1"/>
    <col min="9286" max="9286" width="9.28515625" style="1" bestFit="1" customWidth="1"/>
    <col min="9287" max="9288" width="9.140625" style="1"/>
    <col min="9289" max="9295" width="9.28515625" style="1" bestFit="1" customWidth="1"/>
    <col min="9296" max="9298" width="9.140625" style="1"/>
    <col min="9299" max="9300" width="9.28515625" style="1" bestFit="1" customWidth="1"/>
    <col min="9301" max="9301" width="9.140625" style="1"/>
    <col min="9302" max="9302" width="9.28515625" style="1" bestFit="1" customWidth="1"/>
    <col min="9303" max="9304" width="9.140625" style="1"/>
    <col min="9305" max="9311" width="9.28515625" style="1" bestFit="1" customWidth="1"/>
    <col min="9312" max="9314" width="9.140625" style="1"/>
    <col min="9315" max="9316" width="9.28515625" style="1" bestFit="1" customWidth="1"/>
    <col min="9317" max="9317" width="9.140625" style="1"/>
    <col min="9318" max="9318" width="9.28515625" style="1" bestFit="1" customWidth="1"/>
    <col min="9319" max="9320" width="9.140625" style="1"/>
    <col min="9321" max="9327" width="9.28515625" style="1" bestFit="1" customWidth="1"/>
    <col min="9328" max="9330" width="9.140625" style="1"/>
    <col min="9331" max="9332" width="9.28515625" style="1" bestFit="1" customWidth="1"/>
    <col min="9333" max="9333" width="9.140625" style="1"/>
    <col min="9334" max="9334" width="9.28515625" style="1" bestFit="1" customWidth="1"/>
    <col min="9335" max="9336" width="9.140625" style="1"/>
    <col min="9337" max="9343" width="9.28515625" style="1" bestFit="1" customWidth="1"/>
    <col min="9344" max="9346" width="9.140625" style="1"/>
    <col min="9347" max="9348" width="9.28515625" style="1" bestFit="1" customWidth="1"/>
    <col min="9349" max="9349" width="9.140625" style="1"/>
    <col min="9350" max="9350" width="9.28515625" style="1" bestFit="1" customWidth="1"/>
    <col min="9351" max="9352" width="9.140625" style="1"/>
    <col min="9353" max="9359" width="9.28515625" style="1" bestFit="1" customWidth="1"/>
    <col min="9360" max="9362" width="9.140625" style="1"/>
    <col min="9363" max="9364" width="9.28515625" style="1" bestFit="1" customWidth="1"/>
    <col min="9365" max="9365" width="9.140625" style="1"/>
    <col min="9366" max="9366" width="9.28515625" style="1" bestFit="1" customWidth="1"/>
    <col min="9367" max="9368" width="9.140625" style="1"/>
    <col min="9369" max="9375" width="9.28515625" style="1" bestFit="1" customWidth="1"/>
    <col min="9376" max="9378" width="9.140625" style="1"/>
    <col min="9379" max="9380" width="9.28515625" style="1" bestFit="1" customWidth="1"/>
    <col min="9381" max="9381" width="9.140625" style="1"/>
    <col min="9382" max="9382" width="9.28515625" style="1" bestFit="1" customWidth="1"/>
    <col min="9383" max="9384" width="9.140625" style="1"/>
    <col min="9385" max="9391" width="9.28515625" style="1" bestFit="1" customWidth="1"/>
    <col min="9392" max="9394" width="9.140625" style="1"/>
    <col min="9395" max="9396" width="9.28515625" style="1" bestFit="1" customWidth="1"/>
    <col min="9397" max="9397" width="9.140625" style="1"/>
    <col min="9398" max="9398" width="9.28515625" style="1" bestFit="1" customWidth="1"/>
    <col min="9399" max="9400" width="9.140625" style="1"/>
    <col min="9401" max="9407" width="9.28515625" style="1" bestFit="1" customWidth="1"/>
    <col min="9408" max="9410" width="9.140625" style="1"/>
    <col min="9411" max="9412" width="9.28515625" style="1" bestFit="1" customWidth="1"/>
    <col min="9413" max="9413" width="9.140625" style="1"/>
    <col min="9414" max="9414" width="9.28515625" style="1" bestFit="1" customWidth="1"/>
    <col min="9415" max="9416" width="9.140625" style="1"/>
    <col min="9417" max="9423" width="9.28515625" style="1" bestFit="1" customWidth="1"/>
    <col min="9424" max="9426" width="9.140625" style="1"/>
    <col min="9427" max="9428" width="9.28515625" style="1" bestFit="1" customWidth="1"/>
    <col min="9429" max="9429" width="9.140625" style="1"/>
    <col min="9430" max="9430" width="9.28515625" style="1" bestFit="1" customWidth="1"/>
    <col min="9431" max="9432" width="9.140625" style="1"/>
    <col min="9433" max="9439" width="9.28515625" style="1" bestFit="1" customWidth="1"/>
    <col min="9440" max="9442" width="9.140625" style="1"/>
    <col min="9443" max="9444" width="9.28515625" style="1" bestFit="1" customWidth="1"/>
    <col min="9445" max="9445" width="9.140625" style="1"/>
    <col min="9446" max="9446" width="9.28515625" style="1" bestFit="1" customWidth="1"/>
    <col min="9447" max="9448" width="9.140625" style="1"/>
    <col min="9449" max="9455" width="9.28515625" style="1" bestFit="1" customWidth="1"/>
    <col min="9456" max="9458" width="9.140625" style="1"/>
    <col min="9459" max="9460" width="9.28515625" style="1" bestFit="1" customWidth="1"/>
    <col min="9461" max="9461" width="9.140625" style="1"/>
    <col min="9462" max="9462" width="9.28515625" style="1" bestFit="1" customWidth="1"/>
    <col min="9463" max="9464" width="9.140625" style="1"/>
    <col min="9465" max="9471" width="9.28515625" style="1" bestFit="1" customWidth="1"/>
    <col min="9472" max="9474" width="9.140625" style="1"/>
    <col min="9475" max="9476" width="9.28515625" style="1" bestFit="1" customWidth="1"/>
    <col min="9477" max="9477" width="9.140625" style="1"/>
    <col min="9478" max="9478" width="9.28515625" style="1" bestFit="1" customWidth="1"/>
    <col min="9479" max="9480" width="9.140625" style="1"/>
    <col min="9481" max="9487" width="9.28515625" style="1" bestFit="1" customWidth="1"/>
    <col min="9488" max="9490" width="9.140625" style="1"/>
    <col min="9491" max="9492" width="9.28515625" style="1" bestFit="1" customWidth="1"/>
    <col min="9493" max="9493" width="9.140625" style="1"/>
    <col min="9494" max="9494" width="9.28515625" style="1" bestFit="1" customWidth="1"/>
    <col min="9495" max="9496" width="9.140625" style="1"/>
    <col min="9497" max="9503" width="9.28515625" style="1" bestFit="1" customWidth="1"/>
    <col min="9504" max="9506" width="9.140625" style="1"/>
    <col min="9507" max="9508" width="9.28515625" style="1" bestFit="1" customWidth="1"/>
    <col min="9509" max="9509" width="9.140625" style="1"/>
    <col min="9510" max="9510" width="9.28515625" style="1" bestFit="1" customWidth="1"/>
    <col min="9511" max="9512" width="9.140625" style="1"/>
    <col min="9513" max="9519" width="9.28515625" style="1" bestFit="1" customWidth="1"/>
    <col min="9520" max="9522" width="9.140625" style="1"/>
    <col min="9523" max="9524" width="9.28515625" style="1" bestFit="1" customWidth="1"/>
    <col min="9525" max="9525" width="9.140625" style="1"/>
    <col min="9526" max="9526" width="9.28515625" style="1" bestFit="1" customWidth="1"/>
    <col min="9527" max="9528" width="9.140625" style="1"/>
    <col min="9529" max="9535" width="9.28515625" style="1" bestFit="1" customWidth="1"/>
    <col min="9536" max="9538" width="9.140625" style="1"/>
    <col min="9539" max="9540" width="9.28515625" style="1" bestFit="1" customWidth="1"/>
    <col min="9541" max="9541" width="9.140625" style="1"/>
    <col min="9542" max="9542" width="9.28515625" style="1" bestFit="1" customWidth="1"/>
    <col min="9543" max="9544" width="9.140625" style="1"/>
    <col min="9545" max="9551" width="9.28515625" style="1" bestFit="1" customWidth="1"/>
    <col min="9552" max="9554" width="9.140625" style="1"/>
    <col min="9555" max="9556" width="9.28515625" style="1" bestFit="1" customWidth="1"/>
    <col min="9557" max="9557" width="9.140625" style="1"/>
    <col min="9558" max="9558" width="9.28515625" style="1" bestFit="1" customWidth="1"/>
    <col min="9559" max="9560" width="9.140625" style="1"/>
    <col min="9561" max="9567" width="9.28515625" style="1" bestFit="1" customWidth="1"/>
    <col min="9568" max="9570" width="9.140625" style="1"/>
    <col min="9571" max="9572" width="9.28515625" style="1" bestFit="1" customWidth="1"/>
    <col min="9573" max="9573" width="9.140625" style="1"/>
    <col min="9574" max="9574" width="9.28515625" style="1" bestFit="1" customWidth="1"/>
    <col min="9575" max="9576" width="9.140625" style="1"/>
    <col min="9577" max="9583" width="9.28515625" style="1" bestFit="1" customWidth="1"/>
    <col min="9584" max="9586" width="9.140625" style="1"/>
    <col min="9587" max="9588" width="9.28515625" style="1" bestFit="1" customWidth="1"/>
    <col min="9589" max="9589" width="9.140625" style="1"/>
    <col min="9590" max="9590" width="9.28515625" style="1" bestFit="1" customWidth="1"/>
    <col min="9591" max="9592" width="9.140625" style="1"/>
    <col min="9593" max="9599" width="9.28515625" style="1" bestFit="1" customWidth="1"/>
    <col min="9600" max="9602" width="9.140625" style="1"/>
    <col min="9603" max="9604" width="9.28515625" style="1" bestFit="1" customWidth="1"/>
    <col min="9605" max="9605" width="9.140625" style="1"/>
    <col min="9606" max="9606" width="9.28515625" style="1" bestFit="1" customWidth="1"/>
    <col min="9607" max="9608" width="9.140625" style="1"/>
    <col min="9609" max="9615" width="9.28515625" style="1" bestFit="1" customWidth="1"/>
    <col min="9616" max="9618" width="9.140625" style="1"/>
    <col min="9619" max="9620" width="9.28515625" style="1" bestFit="1" customWidth="1"/>
    <col min="9621" max="9621" width="9.140625" style="1"/>
    <col min="9622" max="9622" width="9.28515625" style="1" bestFit="1" customWidth="1"/>
    <col min="9623" max="9624" width="9.140625" style="1"/>
    <col min="9625" max="9631" width="9.28515625" style="1" bestFit="1" customWidth="1"/>
    <col min="9632" max="9634" width="9.140625" style="1"/>
    <col min="9635" max="9636" width="9.28515625" style="1" bestFit="1" customWidth="1"/>
    <col min="9637" max="9637" width="9.140625" style="1"/>
    <col min="9638" max="9638" width="9.28515625" style="1" bestFit="1" customWidth="1"/>
    <col min="9639" max="9640" width="9.140625" style="1"/>
    <col min="9641" max="9647" width="9.28515625" style="1" bestFit="1" customWidth="1"/>
    <col min="9648" max="9650" width="9.140625" style="1"/>
    <col min="9651" max="9652" width="9.28515625" style="1" bestFit="1" customWidth="1"/>
    <col min="9653" max="9653" width="9.140625" style="1"/>
    <col min="9654" max="9654" width="9.28515625" style="1" bestFit="1" customWidth="1"/>
    <col min="9655" max="9656" width="9.140625" style="1"/>
    <col min="9657" max="9663" width="9.28515625" style="1" bestFit="1" customWidth="1"/>
    <col min="9664" max="9666" width="9.140625" style="1"/>
    <col min="9667" max="9668" width="9.28515625" style="1" bestFit="1" customWidth="1"/>
    <col min="9669" max="9669" width="9.140625" style="1"/>
    <col min="9670" max="9670" width="9.28515625" style="1" bestFit="1" customWidth="1"/>
    <col min="9671" max="9672" width="9.140625" style="1"/>
    <col min="9673" max="9679" width="9.28515625" style="1" bestFit="1" customWidth="1"/>
    <col min="9680" max="9682" width="9.140625" style="1"/>
    <col min="9683" max="9684" width="9.28515625" style="1" bestFit="1" customWidth="1"/>
    <col min="9685" max="9685" width="9.140625" style="1"/>
    <col min="9686" max="9686" width="9.28515625" style="1" bestFit="1" customWidth="1"/>
    <col min="9687" max="9688" width="9.140625" style="1"/>
    <col min="9689" max="9695" width="9.28515625" style="1" bestFit="1" customWidth="1"/>
    <col min="9696" max="9698" width="9.140625" style="1"/>
    <col min="9699" max="9700" width="9.28515625" style="1" bestFit="1" customWidth="1"/>
    <col min="9701" max="9701" width="9.140625" style="1"/>
    <col min="9702" max="9702" width="9.28515625" style="1" bestFit="1" customWidth="1"/>
    <col min="9703" max="9704" width="9.140625" style="1"/>
    <col min="9705" max="9711" width="9.28515625" style="1" bestFit="1" customWidth="1"/>
    <col min="9712" max="9714" width="9.140625" style="1"/>
    <col min="9715" max="9716" width="9.28515625" style="1" bestFit="1" customWidth="1"/>
    <col min="9717" max="9717" width="9.140625" style="1"/>
    <col min="9718" max="9718" width="9.28515625" style="1" bestFit="1" customWidth="1"/>
    <col min="9719" max="9720" width="9.140625" style="1"/>
    <col min="9721" max="9727" width="9.28515625" style="1" bestFit="1" customWidth="1"/>
    <col min="9728" max="9730" width="9.140625" style="1"/>
    <col min="9731" max="9732" width="9.28515625" style="1" bestFit="1" customWidth="1"/>
    <col min="9733" max="9733" width="9.140625" style="1"/>
    <col min="9734" max="9734" width="9.28515625" style="1" bestFit="1" customWidth="1"/>
    <col min="9735" max="9736" width="9.140625" style="1"/>
    <col min="9737" max="9743" width="9.28515625" style="1" bestFit="1" customWidth="1"/>
    <col min="9744" max="9746" width="9.140625" style="1"/>
    <col min="9747" max="9748" width="9.28515625" style="1" bestFit="1" customWidth="1"/>
    <col min="9749" max="9749" width="9.140625" style="1"/>
    <col min="9750" max="9750" width="9.28515625" style="1" bestFit="1" customWidth="1"/>
    <col min="9751" max="9752" width="9.140625" style="1"/>
    <col min="9753" max="9759" width="9.28515625" style="1" bestFit="1" customWidth="1"/>
    <col min="9760" max="9762" width="9.140625" style="1"/>
    <col min="9763" max="9764" width="9.28515625" style="1" bestFit="1" customWidth="1"/>
    <col min="9765" max="9765" width="9.140625" style="1"/>
    <col min="9766" max="9766" width="9.28515625" style="1" bestFit="1" customWidth="1"/>
    <col min="9767" max="9768" width="9.140625" style="1"/>
    <col min="9769" max="9775" width="9.28515625" style="1" bestFit="1" customWidth="1"/>
    <col min="9776" max="9778" width="9.140625" style="1"/>
    <col min="9779" max="9780" width="9.28515625" style="1" bestFit="1" customWidth="1"/>
    <col min="9781" max="9781" width="9.140625" style="1"/>
    <col min="9782" max="9782" width="9.28515625" style="1" bestFit="1" customWidth="1"/>
    <col min="9783" max="9784" width="9.140625" style="1"/>
    <col min="9785" max="9791" width="9.28515625" style="1" bestFit="1" customWidth="1"/>
    <col min="9792" max="9794" width="9.140625" style="1"/>
    <col min="9795" max="9796" width="9.28515625" style="1" bestFit="1" customWidth="1"/>
    <col min="9797" max="9797" width="9.140625" style="1"/>
    <col min="9798" max="9798" width="9.28515625" style="1" bestFit="1" customWidth="1"/>
    <col min="9799" max="9800" width="9.140625" style="1"/>
    <col min="9801" max="9807" width="9.28515625" style="1" bestFit="1" customWidth="1"/>
    <col min="9808" max="9810" width="9.140625" style="1"/>
    <col min="9811" max="9812" width="9.28515625" style="1" bestFit="1" customWidth="1"/>
    <col min="9813" max="9813" width="9.140625" style="1"/>
    <col min="9814" max="9814" width="9.28515625" style="1" bestFit="1" customWidth="1"/>
    <col min="9815" max="9816" width="9.140625" style="1"/>
    <col min="9817" max="9823" width="9.28515625" style="1" bestFit="1" customWidth="1"/>
    <col min="9824" max="9826" width="9.140625" style="1"/>
    <col min="9827" max="9828" width="9.28515625" style="1" bestFit="1" customWidth="1"/>
    <col min="9829" max="9829" width="9.140625" style="1"/>
    <col min="9830" max="9830" width="9.28515625" style="1" bestFit="1" customWidth="1"/>
    <col min="9831" max="9832" width="9.140625" style="1"/>
    <col min="9833" max="9839" width="9.28515625" style="1" bestFit="1" customWidth="1"/>
    <col min="9840" max="9842" width="9.140625" style="1"/>
    <col min="9843" max="9844" width="9.28515625" style="1" bestFit="1" customWidth="1"/>
    <col min="9845" max="9845" width="9.140625" style="1"/>
    <col min="9846" max="9846" width="9.28515625" style="1" bestFit="1" customWidth="1"/>
    <col min="9847" max="9848" width="9.140625" style="1"/>
    <col min="9849" max="9855" width="9.28515625" style="1" bestFit="1" customWidth="1"/>
    <col min="9856" max="9858" width="9.140625" style="1"/>
    <col min="9859" max="9860" width="9.28515625" style="1" bestFit="1" customWidth="1"/>
    <col min="9861" max="9861" width="9.140625" style="1"/>
    <col min="9862" max="9862" width="9.28515625" style="1" bestFit="1" customWidth="1"/>
    <col min="9863" max="9864" width="9.140625" style="1"/>
    <col min="9865" max="9871" width="9.28515625" style="1" bestFit="1" customWidth="1"/>
    <col min="9872" max="9874" width="9.140625" style="1"/>
    <col min="9875" max="9876" width="9.28515625" style="1" bestFit="1" customWidth="1"/>
    <col min="9877" max="9877" width="9.140625" style="1"/>
    <col min="9878" max="9878" width="9.28515625" style="1" bestFit="1" customWidth="1"/>
    <col min="9879" max="9880" width="9.140625" style="1"/>
    <col min="9881" max="9887" width="9.28515625" style="1" bestFit="1" customWidth="1"/>
    <col min="9888" max="9890" width="9.140625" style="1"/>
    <col min="9891" max="9892" width="9.28515625" style="1" bestFit="1" customWidth="1"/>
    <col min="9893" max="9893" width="9.140625" style="1"/>
    <col min="9894" max="9894" width="9.28515625" style="1" bestFit="1" customWidth="1"/>
    <col min="9895" max="9896" width="9.140625" style="1"/>
    <col min="9897" max="9903" width="9.28515625" style="1" bestFit="1" customWidth="1"/>
    <col min="9904" max="9906" width="9.140625" style="1"/>
    <col min="9907" max="9908" width="9.28515625" style="1" bestFit="1" customWidth="1"/>
    <col min="9909" max="9909" width="9.140625" style="1"/>
    <col min="9910" max="9910" width="9.28515625" style="1" bestFit="1" customWidth="1"/>
    <col min="9911" max="9912" width="9.140625" style="1"/>
    <col min="9913" max="9919" width="9.28515625" style="1" bestFit="1" customWidth="1"/>
    <col min="9920" max="9922" width="9.140625" style="1"/>
    <col min="9923" max="9924" width="9.28515625" style="1" bestFit="1" customWidth="1"/>
    <col min="9925" max="9925" width="9.140625" style="1"/>
    <col min="9926" max="9926" width="9.28515625" style="1" bestFit="1" customWidth="1"/>
    <col min="9927" max="9928" width="9.140625" style="1"/>
    <col min="9929" max="9935" width="9.28515625" style="1" bestFit="1" customWidth="1"/>
    <col min="9936" max="9938" width="9.140625" style="1"/>
    <col min="9939" max="9940" width="9.28515625" style="1" bestFit="1" customWidth="1"/>
    <col min="9941" max="9941" width="9.140625" style="1"/>
    <col min="9942" max="9942" width="9.28515625" style="1" bestFit="1" customWidth="1"/>
    <col min="9943" max="9944" width="9.140625" style="1"/>
    <col min="9945" max="9951" width="9.28515625" style="1" bestFit="1" customWidth="1"/>
    <col min="9952" max="9954" width="9.140625" style="1"/>
    <col min="9955" max="9956" width="9.28515625" style="1" bestFit="1" customWidth="1"/>
    <col min="9957" max="9957" width="9.140625" style="1"/>
    <col min="9958" max="9958" width="9.28515625" style="1" bestFit="1" customWidth="1"/>
    <col min="9959" max="9960" width="9.140625" style="1"/>
    <col min="9961" max="9967" width="9.28515625" style="1" bestFit="1" customWidth="1"/>
    <col min="9968" max="9970" width="9.140625" style="1"/>
    <col min="9971" max="9972" width="9.28515625" style="1" bestFit="1" customWidth="1"/>
    <col min="9973" max="9973" width="9.140625" style="1"/>
    <col min="9974" max="9974" width="9.28515625" style="1" bestFit="1" customWidth="1"/>
    <col min="9975" max="9976" width="9.140625" style="1"/>
    <col min="9977" max="9983" width="9.28515625" style="1" bestFit="1" customWidth="1"/>
    <col min="9984" max="9986" width="9.140625" style="1"/>
    <col min="9987" max="9988" width="9.28515625" style="1" bestFit="1" customWidth="1"/>
    <col min="9989" max="9989" width="9.140625" style="1"/>
    <col min="9990" max="9990" width="9.28515625" style="1" bestFit="1" customWidth="1"/>
    <col min="9991" max="9992" width="9.140625" style="1"/>
    <col min="9993" max="9999" width="9.28515625" style="1" bestFit="1" customWidth="1"/>
    <col min="10000" max="10002" width="9.140625" style="1"/>
    <col min="10003" max="10004" width="9.28515625" style="1" bestFit="1" customWidth="1"/>
    <col min="10005" max="10005" width="9.140625" style="1"/>
    <col min="10006" max="10006" width="9.28515625" style="1" bestFit="1" customWidth="1"/>
    <col min="10007" max="10008" width="9.140625" style="1"/>
    <col min="10009" max="10015" width="9.28515625" style="1" bestFit="1" customWidth="1"/>
    <col min="10016" max="10018" width="9.140625" style="1"/>
    <col min="10019" max="10020" width="9.28515625" style="1" bestFit="1" customWidth="1"/>
    <col min="10021" max="10021" width="9.140625" style="1"/>
    <col min="10022" max="10022" width="9.28515625" style="1" bestFit="1" customWidth="1"/>
    <col min="10023" max="10024" width="9.140625" style="1"/>
    <col min="10025" max="10031" width="9.28515625" style="1" bestFit="1" customWidth="1"/>
    <col min="10032" max="10034" width="9.140625" style="1"/>
    <col min="10035" max="10036" width="9.28515625" style="1" bestFit="1" customWidth="1"/>
    <col min="10037" max="10037" width="9.140625" style="1"/>
    <col min="10038" max="10038" width="9.28515625" style="1" bestFit="1" customWidth="1"/>
    <col min="10039" max="10040" width="9.140625" style="1"/>
    <col min="10041" max="10047" width="9.28515625" style="1" bestFit="1" customWidth="1"/>
    <col min="10048" max="10050" width="9.140625" style="1"/>
    <col min="10051" max="10052" width="9.28515625" style="1" bestFit="1" customWidth="1"/>
    <col min="10053" max="10053" width="9.140625" style="1"/>
    <col min="10054" max="10054" width="9.28515625" style="1" bestFit="1" customWidth="1"/>
    <col min="10055" max="10056" width="9.140625" style="1"/>
    <col min="10057" max="10063" width="9.28515625" style="1" bestFit="1" customWidth="1"/>
    <col min="10064" max="10066" width="9.140625" style="1"/>
    <col min="10067" max="10068" width="9.28515625" style="1" bestFit="1" customWidth="1"/>
    <col min="10069" max="10069" width="9.140625" style="1"/>
    <col min="10070" max="10070" width="9.28515625" style="1" bestFit="1" customWidth="1"/>
    <col min="10071" max="10072" width="9.140625" style="1"/>
    <col min="10073" max="10079" width="9.28515625" style="1" bestFit="1" customWidth="1"/>
    <col min="10080" max="10082" width="9.140625" style="1"/>
    <col min="10083" max="10084" width="9.28515625" style="1" bestFit="1" customWidth="1"/>
    <col min="10085" max="10085" width="9.140625" style="1"/>
    <col min="10086" max="10086" width="9.28515625" style="1" bestFit="1" customWidth="1"/>
    <col min="10087" max="10088" width="9.140625" style="1"/>
    <col min="10089" max="10095" width="9.28515625" style="1" bestFit="1" customWidth="1"/>
    <col min="10096" max="10098" width="9.140625" style="1"/>
    <col min="10099" max="10100" width="9.28515625" style="1" bestFit="1" customWidth="1"/>
    <col min="10101" max="10101" width="9.140625" style="1"/>
    <col min="10102" max="10102" width="9.28515625" style="1" bestFit="1" customWidth="1"/>
    <col min="10103" max="10104" width="9.140625" style="1"/>
    <col min="10105" max="10111" width="9.28515625" style="1" bestFit="1" customWidth="1"/>
    <col min="10112" max="10114" width="9.140625" style="1"/>
    <col min="10115" max="10116" width="9.28515625" style="1" bestFit="1" customWidth="1"/>
    <col min="10117" max="10117" width="9.140625" style="1"/>
    <col min="10118" max="10118" width="9.28515625" style="1" bestFit="1" customWidth="1"/>
    <col min="10119" max="10120" width="9.140625" style="1"/>
    <col min="10121" max="10127" width="9.28515625" style="1" bestFit="1" customWidth="1"/>
    <col min="10128" max="10130" width="9.140625" style="1"/>
    <col min="10131" max="10132" width="9.28515625" style="1" bestFit="1" customWidth="1"/>
    <col min="10133" max="10133" width="9.140625" style="1"/>
    <col min="10134" max="10134" width="9.28515625" style="1" bestFit="1" customWidth="1"/>
    <col min="10135" max="10136" width="9.140625" style="1"/>
    <col min="10137" max="10143" width="9.28515625" style="1" bestFit="1" customWidth="1"/>
    <col min="10144" max="10146" width="9.140625" style="1"/>
    <col min="10147" max="10148" width="9.28515625" style="1" bestFit="1" customWidth="1"/>
    <col min="10149" max="10149" width="9.140625" style="1"/>
    <col min="10150" max="10150" width="9.28515625" style="1" bestFit="1" customWidth="1"/>
    <col min="10151" max="10152" width="9.140625" style="1"/>
    <col min="10153" max="10159" width="9.28515625" style="1" bestFit="1" customWidth="1"/>
    <col min="10160" max="10162" width="9.140625" style="1"/>
    <col min="10163" max="10164" width="9.28515625" style="1" bestFit="1" customWidth="1"/>
    <col min="10165" max="10165" width="9.140625" style="1"/>
    <col min="10166" max="10166" width="9.28515625" style="1" bestFit="1" customWidth="1"/>
    <col min="10167" max="10168" width="9.140625" style="1"/>
    <col min="10169" max="10175" width="9.28515625" style="1" bestFit="1" customWidth="1"/>
    <col min="10176" max="10178" width="9.140625" style="1"/>
    <col min="10179" max="10180" width="9.28515625" style="1" bestFit="1" customWidth="1"/>
    <col min="10181" max="10181" width="9.140625" style="1"/>
    <col min="10182" max="10182" width="9.28515625" style="1" bestFit="1" customWidth="1"/>
    <col min="10183" max="10184" width="9.140625" style="1"/>
    <col min="10185" max="10191" width="9.28515625" style="1" bestFit="1" customWidth="1"/>
    <col min="10192" max="10194" width="9.140625" style="1"/>
    <col min="10195" max="10196" width="9.28515625" style="1" bestFit="1" customWidth="1"/>
    <col min="10197" max="10197" width="9.140625" style="1"/>
    <col min="10198" max="10198" width="9.28515625" style="1" bestFit="1" customWidth="1"/>
    <col min="10199" max="10200" width="9.140625" style="1"/>
    <col min="10201" max="10207" width="9.28515625" style="1" bestFit="1" customWidth="1"/>
    <col min="10208" max="10210" width="9.140625" style="1"/>
    <col min="10211" max="10212" width="9.28515625" style="1" bestFit="1" customWidth="1"/>
    <col min="10213" max="10213" width="9.140625" style="1"/>
    <col min="10214" max="10214" width="9.28515625" style="1" bestFit="1" customWidth="1"/>
    <col min="10215" max="10216" width="9.140625" style="1"/>
    <col min="10217" max="10223" width="9.28515625" style="1" bestFit="1" customWidth="1"/>
    <col min="10224" max="10226" width="9.140625" style="1"/>
    <col min="10227" max="10228" width="9.28515625" style="1" bestFit="1" customWidth="1"/>
    <col min="10229" max="10229" width="9.140625" style="1"/>
    <col min="10230" max="10230" width="9.28515625" style="1" bestFit="1" customWidth="1"/>
    <col min="10231" max="10232" width="9.140625" style="1"/>
    <col min="10233" max="10239" width="9.28515625" style="1" bestFit="1" customWidth="1"/>
    <col min="10240" max="10242" width="9.140625" style="1"/>
    <col min="10243" max="10244" width="9.28515625" style="1" bestFit="1" customWidth="1"/>
    <col min="10245" max="10245" width="9.140625" style="1"/>
    <col min="10246" max="10246" width="9.28515625" style="1" bestFit="1" customWidth="1"/>
    <col min="10247" max="10248" width="9.140625" style="1"/>
    <col min="10249" max="10255" width="9.28515625" style="1" bestFit="1" customWidth="1"/>
    <col min="10256" max="10258" width="9.140625" style="1"/>
    <col min="10259" max="10260" width="9.28515625" style="1" bestFit="1" customWidth="1"/>
    <col min="10261" max="10261" width="9.140625" style="1"/>
    <col min="10262" max="10262" width="9.28515625" style="1" bestFit="1" customWidth="1"/>
    <col min="10263" max="10264" width="9.140625" style="1"/>
    <col min="10265" max="10271" width="9.28515625" style="1" bestFit="1" customWidth="1"/>
    <col min="10272" max="10274" width="9.140625" style="1"/>
    <col min="10275" max="10276" width="9.28515625" style="1" bestFit="1" customWidth="1"/>
    <col min="10277" max="10277" width="9.140625" style="1"/>
    <col min="10278" max="10278" width="9.28515625" style="1" bestFit="1" customWidth="1"/>
    <col min="10279" max="10280" width="9.140625" style="1"/>
    <col min="10281" max="10287" width="9.28515625" style="1" bestFit="1" customWidth="1"/>
    <col min="10288" max="10290" width="9.140625" style="1"/>
    <col min="10291" max="10292" width="9.28515625" style="1" bestFit="1" customWidth="1"/>
    <col min="10293" max="10293" width="9.140625" style="1"/>
    <col min="10294" max="10294" width="9.28515625" style="1" bestFit="1" customWidth="1"/>
    <col min="10295" max="10296" width="9.140625" style="1"/>
    <col min="10297" max="10303" width="9.28515625" style="1" bestFit="1" customWidth="1"/>
    <col min="10304" max="10306" width="9.140625" style="1"/>
    <col min="10307" max="10308" width="9.28515625" style="1" bestFit="1" customWidth="1"/>
    <col min="10309" max="10309" width="9.140625" style="1"/>
    <col min="10310" max="10310" width="9.28515625" style="1" bestFit="1" customWidth="1"/>
    <col min="10311" max="10312" width="9.140625" style="1"/>
    <col min="10313" max="10319" width="9.28515625" style="1" bestFit="1" customWidth="1"/>
    <col min="10320" max="10322" width="9.140625" style="1"/>
    <col min="10323" max="10324" width="9.28515625" style="1" bestFit="1" customWidth="1"/>
    <col min="10325" max="10325" width="9.140625" style="1"/>
    <col min="10326" max="10326" width="9.28515625" style="1" bestFit="1" customWidth="1"/>
    <col min="10327" max="10328" width="9.140625" style="1"/>
    <col min="10329" max="10335" width="9.28515625" style="1" bestFit="1" customWidth="1"/>
    <col min="10336" max="10338" width="9.140625" style="1"/>
    <col min="10339" max="10340" width="9.28515625" style="1" bestFit="1" customWidth="1"/>
    <col min="10341" max="10341" width="9.140625" style="1"/>
    <col min="10342" max="10342" width="9.28515625" style="1" bestFit="1" customWidth="1"/>
    <col min="10343" max="10344" width="9.140625" style="1"/>
    <col min="10345" max="10351" width="9.28515625" style="1" bestFit="1" customWidth="1"/>
    <col min="10352" max="10354" width="9.140625" style="1"/>
    <col min="10355" max="10356" width="9.28515625" style="1" bestFit="1" customWidth="1"/>
    <col min="10357" max="10357" width="9.140625" style="1"/>
    <col min="10358" max="10358" width="9.28515625" style="1" bestFit="1" customWidth="1"/>
    <col min="10359" max="10360" width="9.140625" style="1"/>
    <col min="10361" max="10367" width="9.28515625" style="1" bestFit="1" customWidth="1"/>
    <col min="10368" max="10370" width="9.140625" style="1"/>
    <col min="10371" max="10372" width="9.28515625" style="1" bestFit="1" customWidth="1"/>
    <col min="10373" max="10373" width="9.140625" style="1"/>
    <col min="10374" max="10374" width="9.28515625" style="1" bestFit="1" customWidth="1"/>
    <col min="10375" max="10376" width="9.140625" style="1"/>
    <col min="10377" max="10383" width="9.28515625" style="1" bestFit="1" customWidth="1"/>
    <col min="10384" max="10386" width="9.140625" style="1"/>
    <col min="10387" max="10388" width="9.28515625" style="1" bestFit="1" customWidth="1"/>
    <col min="10389" max="10389" width="9.140625" style="1"/>
    <col min="10390" max="10390" width="9.28515625" style="1" bestFit="1" customWidth="1"/>
    <col min="10391" max="10392" width="9.140625" style="1"/>
    <col min="10393" max="10399" width="9.28515625" style="1" bestFit="1" customWidth="1"/>
    <col min="10400" max="10402" width="9.140625" style="1"/>
    <col min="10403" max="10404" width="9.28515625" style="1" bestFit="1" customWidth="1"/>
    <col min="10405" max="10405" width="9.140625" style="1"/>
    <col min="10406" max="10406" width="9.28515625" style="1" bestFit="1" customWidth="1"/>
    <col min="10407" max="10408" width="9.140625" style="1"/>
    <col min="10409" max="10415" width="9.28515625" style="1" bestFit="1" customWidth="1"/>
    <col min="10416" max="10418" width="9.140625" style="1"/>
    <col min="10419" max="10420" width="9.28515625" style="1" bestFit="1" customWidth="1"/>
    <col min="10421" max="10421" width="9.140625" style="1"/>
    <col min="10422" max="10422" width="9.28515625" style="1" bestFit="1" customWidth="1"/>
    <col min="10423" max="10424" width="9.140625" style="1"/>
    <col min="10425" max="10431" width="9.28515625" style="1" bestFit="1" customWidth="1"/>
    <col min="10432" max="10434" width="9.140625" style="1"/>
    <col min="10435" max="10436" width="9.28515625" style="1" bestFit="1" customWidth="1"/>
    <col min="10437" max="10437" width="9.140625" style="1"/>
    <col min="10438" max="10438" width="9.28515625" style="1" bestFit="1" customWidth="1"/>
    <col min="10439" max="10440" width="9.140625" style="1"/>
    <col min="10441" max="10447" width="9.28515625" style="1" bestFit="1" customWidth="1"/>
    <col min="10448" max="10450" width="9.140625" style="1"/>
    <col min="10451" max="10452" width="9.28515625" style="1" bestFit="1" customWidth="1"/>
    <col min="10453" max="10453" width="9.140625" style="1"/>
    <col min="10454" max="10454" width="9.28515625" style="1" bestFit="1" customWidth="1"/>
    <col min="10455" max="10456" width="9.140625" style="1"/>
    <col min="10457" max="10463" width="9.28515625" style="1" bestFit="1" customWidth="1"/>
    <col min="10464" max="10466" width="9.140625" style="1"/>
    <col min="10467" max="10468" width="9.28515625" style="1" bestFit="1" customWidth="1"/>
    <col min="10469" max="10469" width="9.140625" style="1"/>
    <col min="10470" max="10470" width="9.28515625" style="1" bestFit="1" customWidth="1"/>
    <col min="10471" max="10472" width="9.140625" style="1"/>
    <col min="10473" max="10479" width="9.28515625" style="1" bestFit="1" customWidth="1"/>
    <col min="10480" max="10482" width="9.140625" style="1"/>
    <col min="10483" max="10484" width="9.28515625" style="1" bestFit="1" customWidth="1"/>
    <col min="10485" max="10485" width="9.140625" style="1"/>
    <col min="10486" max="10486" width="9.28515625" style="1" bestFit="1" customWidth="1"/>
    <col min="10487" max="10488" width="9.140625" style="1"/>
    <col min="10489" max="10495" width="9.28515625" style="1" bestFit="1" customWidth="1"/>
    <col min="10496" max="10498" width="9.140625" style="1"/>
    <col min="10499" max="10500" width="9.28515625" style="1" bestFit="1" customWidth="1"/>
    <col min="10501" max="10501" width="9.140625" style="1"/>
    <col min="10502" max="10502" width="9.28515625" style="1" bestFit="1" customWidth="1"/>
    <col min="10503" max="10504" width="9.140625" style="1"/>
    <col min="10505" max="10511" width="9.28515625" style="1" bestFit="1" customWidth="1"/>
    <col min="10512" max="10514" width="9.140625" style="1"/>
    <col min="10515" max="10516" width="9.28515625" style="1" bestFit="1" customWidth="1"/>
    <col min="10517" max="10517" width="9.140625" style="1"/>
    <col min="10518" max="10518" width="9.28515625" style="1" bestFit="1" customWidth="1"/>
    <col min="10519" max="10520" width="9.140625" style="1"/>
    <col min="10521" max="10527" width="9.28515625" style="1" bestFit="1" customWidth="1"/>
    <col min="10528" max="10530" width="9.140625" style="1"/>
    <col min="10531" max="10532" width="9.28515625" style="1" bestFit="1" customWidth="1"/>
    <col min="10533" max="10533" width="9.140625" style="1"/>
    <col min="10534" max="10534" width="9.28515625" style="1" bestFit="1" customWidth="1"/>
    <col min="10535" max="10536" width="9.140625" style="1"/>
    <col min="10537" max="10543" width="9.28515625" style="1" bestFit="1" customWidth="1"/>
    <col min="10544" max="10546" width="9.140625" style="1"/>
    <col min="10547" max="10548" width="9.28515625" style="1" bestFit="1" customWidth="1"/>
    <col min="10549" max="10549" width="9.140625" style="1"/>
    <col min="10550" max="10550" width="9.28515625" style="1" bestFit="1" customWidth="1"/>
    <col min="10551" max="10552" width="9.140625" style="1"/>
    <col min="10553" max="10559" width="9.28515625" style="1" bestFit="1" customWidth="1"/>
    <col min="10560" max="10562" width="9.140625" style="1"/>
    <col min="10563" max="10564" width="9.28515625" style="1" bestFit="1" customWidth="1"/>
    <col min="10565" max="10565" width="9.140625" style="1"/>
    <col min="10566" max="10566" width="9.28515625" style="1" bestFit="1" customWidth="1"/>
    <col min="10567" max="10568" width="9.140625" style="1"/>
    <col min="10569" max="10575" width="9.28515625" style="1" bestFit="1" customWidth="1"/>
    <col min="10576" max="10578" width="9.140625" style="1"/>
    <col min="10579" max="10580" width="9.28515625" style="1" bestFit="1" customWidth="1"/>
    <col min="10581" max="10581" width="9.140625" style="1"/>
    <col min="10582" max="10582" width="9.28515625" style="1" bestFit="1" customWidth="1"/>
    <col min="10583" max="10584" width="9.140625" style="1"/>
    <col min="10585" max="10591" width="9.28515625" style="1" bestFit="1" customWidth="1"/>
    <col min="10592" max="10594" width="9.140625" style="1"/>
    <col min="10595" max="10596" width="9.28515625" style="1" bestFit="1" customWidth="1"/>
    <col min="10597" max="10597" width="9.140625" style="1"/>
    <col min="10598" max="10598" width="9.28515625" style="1" bestFit="1" customWidth="1"/>
    <col min="10599" max="10600" width="9.140625" style="1"/>
    <col min="10601" max="10607" width="9.28515625" style="1" bestFit="1" customWidth="1"/>
    <col min="10608" max="10610" width="9.140625" style="1"/>
    <col min="10611" max="10612" width="9.28515625" style="1" bestFit="1" customWidth="1"/>
    <col min="10613" max="10613" width="9.140625" style="1"/>
    <col min="10614" max="10614" width="9.28515625" style="1" bestFit="1" customWidth="1"/>
    <col min="10615" max="10616" width="9.140625" style="1"/>
    <col min="10617" max="10623" width="9.28515625" style="1" bestFit="1" customWidth="1"/>
    <col min="10624" max="10626" width="9.140625" style="1"/>
    <col min="10627" max="10628" width="9.28515625" style="1" bestFit="1" customWidth="1"/>
    <col min="10629" max="10629" width="9.140625" style="1"/>
    <col min="10630" max="10630" width="9.28515625" style="1" bestFit="1" customWidth="1"/>
    <col min="10631" max="10632" width="9.140625" style="1"/>
    <col min="10633" max="10639" width="9.28515625" style="1" bestFit="1" customWidth="1"/>
    <col min="10640" max="10642" width="9.140625" style="1"/>
    <col min="10643" max="10644" width="9.28515625" style="1" bestFit="1" customWidth="1"/>
    <col min="10645" max="10645" width="9.140625" style="1"/>
    <col min="10646" max="10646" width="9.28515625" style="1" bestFit="1" customWidth="1"/>
    <col min="10647" max="10648" width="9.140625" style="1"/>
    <col min="10649" max="10655" width="9.28515625" style="1" bestFit="1" customWidth="1"/>
    <col min="10656" max="10658" width="9.140625" style="1"/>
    <col min="10659" max="10660" width="9.28515625" style="1" bestFit="1" customWidth="1"/>
    <col min="10661" max="10661" width="9.140625" style="1"/>
    <col min="10662" max="10662" width="9.28515625" style="1" bestFit="1" customWidth="1"/>
    <col min="10663" max="10664" width="9.140625" style="1"/>
    <col min="10665" max="10671" width="9.28515625" style="1" bestFit="1" customWidth="1"/>
    <col min="10672" max="10674" width="9.140625" style="1"/>
    <col min="10675" max="10676" width="9.28515625" style="1" bestFit="1" customWidth="1"/>
    <col min="10677" max="10677" width="9.140625" style="1"/>
    <col min="10678" max="10678" width="9.28515625" style="1" bestFit="1" customWidth="1"/>
    <col min="10679" max="10680" width="9.140625" style="1"/>
    <col min="10681" max="10687" width="9.28515625" style="1" bestFit="1" customWidth="1"/>
    <col min="10688" max="10690" width="9.140625" style="1"/>
    <col min="10691" max="10692" width="9.28515625" style="1" bestFit="1" customWidth="1"/>
    <col min="10693" max="10693" width="9.140625" style="1"/>
    <col min="10694" max="10694" width="9.28515625" style="1" bestFit="1" customWidth="1"/>
    <col min="10695" max="10696" width="9.140625" style="1"/>
    <col min="10697" max="10703" width="9.28515625" style="1" bestFit="1" customWidth="1"/>
    <col min="10704" max="10706" width="9.140625" style="1"/>
    <col min="10707" max="10708" width="9.28515625" style="1" bestFit="1" customWidth="1"/>
    <col min="10709" max="10709" width="9.140625" style="1"/>
    <col min="10710" max="10710" width="9.28515625" style="1" bestFit="1" customWidth="1"/>
    <col min="10711" max="10712" width="9.140625" style="1"/>
    <col min="10713" max="10719" width="9.28515625" style="1" bestFit="1" customWidth="1"/>
    <col min="10720" max="10722" width="9.140625" style="1"/>
    <col min="10723" max="10724" width="9.28515625" style="1" bestFit="1" customWidth="1"/>
    <col min="10725" max="10725" width="9.140625" style="1"/>
    <col min="10726" max="10726" width="9.28515625" style="1" bestFit="1" customWidth="1"/>
    <col min="10727" max="10728" width="9.140625" style="1"/>
    <col min="10729" max="10735" width="9.28515625" style="1" bestFit="1" customWidth="1"/>
    <col min="10736" max="10738" width="9.140625" style="1"/>
    <col min="10739" max="10740" width="9.28515625" style="1" bestFit="1" customWidth="1"/>
    <col min="10741" max="10741" width="9.140625" style="1"/>
    <col min="10742" max="10742" width="9.28515625" style="1" bestFit="1" customWidth="1"/>
    <col min="10743" max="10744" width="9.140625" style="1"/>
    <col min="10745" max="10751" width="9.28515625" style="1" bestFit="1" customWidth="1"/>
    <col min="10752" max="10754" width="9.140625" style="1"/>
    <col min="10755" max="10756" width="9.28515625" style="1" bestFit="1" customWidth="1"/>
    <col min="10757" max="10757" width="9.140625" style="1"/>
    <col min="10758" max="10758" width="9.28515625" style="1" bestFit="1" customWidth="1"/>
    <col min="10759" max="10760" width="9.140625" style="1"/>
    <col min="10761" max="10767" width="9.28515625" style="1" bestFit="1" customWidth="1"/>
    <col min="10768" max="10770" width="9.140625" style="1"/>
    <col min="10771" max="10772" width="9.28515625" style="1" bestFit="1" customWidth="1"/>
    <col min="10773" max="10773" width="9.140625" style="1"/>
    <col min="10774" max="10774" width="9.28515625" style="1" bestFit="1" customWidth="1"/>
    <col min="10775" max="10776" width="9.140625" style="1"/>
    <col min="10777" max="10783" width="9.28515625" style="1" bestFit="1" customWidth="1"/>
    <col min="10784" max="10786" width="9.140625" style="1"/>
    <col min="10787" max="10788" width="9.28515625" style="1" bestFit="1" customWidth="1"/>
    <col min="10789" max="10789" width="9.140625" style="1"/>
    <col min="10790" max="10790" width="9.28515625" style="1" bestFit="1" customWidth="1"/>
    <col min="10791" max="10792" width="9.140625" style="1"/>
    <col min="10793" max="10799" width="9.28515625" style="1" bestFit="1" customWidth="1"/>
    <col min="10800" max="10802" width="9.140625" style="1"/>
    <col min="10803" max="10804" width="9.28515625" style="1" bestFit="1" customWidth="1"/>
    <col min="10805" max="10805" width="9.140625" style="1"/>
    <col min="10806" max="10806" width="9.28515625" style="1" bestFit="1" customWidth="1"/>
    <col min="10807" max="10808" width="9.140625" style="1"/>
    <col min="10809" max="10815" width="9.28515625" style="1" bestFit="1" customWidth="1"/>
    <col min="10816" max="10818" width="9.140625" style="1"/>
    <col min="10819" max="10820" width="9.28515625" style="1" bestFit="1" customWidth="1"/>
    <col min="10821" max="10821" width="9.140625" style="1"/>
    <col min="10822" max="10822" width="9.28515625" style="1" bestFit="1" customWidth="1"/>
    <col min="10823" max="10824" width="9.140625" style="1"/>
    <col min="10825" max="10831" width="9.28515625" style="1" bestFit="1" customWidth="1"/>
    <col min="10832" max="10834" width="9.140625" style="1"/>
    <col min="10835" max="10836" width="9.28515625" style="1" bestFit="1" customWidth="1"/>
    <col min="10837" max="10837" width="9.140625" style="1"/>
    <col min="10838" max="10838" width="9.28515625" style="1" bestFit="1" customWidth="1"/>
    <col min="10839" max="10840" width="9.140625" style="1"/>
    <col min="10841" max="10847" width="9.28515625" style="1" bestFit="1" customWidth="1"/>
    <col min="10848" max="10850" width="9.140625" style="1"/>
    <col min="10851" max="10852" width="9.28515625" style="1" bestFit="1" customWidth="1"/>
    <col min="10853" max="10853" width="9.140625" style="1"/>
    <col min="10854" max="10854" width="9.28515625" style="1" bestFit="1" customWidth="1"/>
    <col min="10855" max="10856" width="9.140625" style="1"/>
    <col min="10857" max="10863" width="9.28515625" style="1" bestFit="1" customWidth="1"/>
    <col min="10864" max="10866" width="9.140625" style="1"/>
    <col min="10867" max="10868" width="9.28515625" style="1" bestFit="1" customWidth="1"/>
    <col min="10869" max="10869" width="9.140625" style="1"/>
    <col min="10870" max="10870" width="9.28515625" style="1" bestFit="1" customWidth="1"/>
    <col min="10871" max="10872" width="9.140625" style="1"/>
    <col min="10873" max="10879" width="9.28515625" style="1" bestFit="1" customWidth="1"/>
    <col min="10880" max="10882" width="9.140625" style="1"/>
    <col min="10883" max="10884" width="9.28515625" style="1" bestFit="1" customWidth="1"/>
    <col min="10885" max="10885" width="9.140625" style="1"/>
    <col min="10886" max="10886" width="9.28515625" style="1" bestFit="1" customWidth="1"/>
    <col min="10887" max="10888" width="9.140625" style="1"/>
    <col min="10889" max="10895" width="9.28515625" style="1" bestFit="1" customWidth="1"/>
    <col min="10896" max="10898" width="9.140625" style="1"/>
    <col min="10899" max="10900" width="9.28515625" style="1" bestFit="1" customWidth="1"/>
    <col min="10901" max="10901" width="9.140625" style="1"/>
    <col min="10902" max="10902" width="9.28515625" style="1" bestFit="1" customWidth="1"/>
    <col min="10903" max="10904" width="9.140625" style="1"/>
    <col min="10905" max="10911" width="9.28515625" style="1" bestFit="1" customWidth="1"/>
    <col min="10912" max="10914" width="9.140625" style="1"/>
    <col min="10915" max="10916" width="9.28515625" style="1" bestFit="1" customWidth="1"/>
    <col min="10917" max="10917" width="9.140625" style="1"/>
    <col min="10918" max="10918" width="9.28515625" style="1" bestFit="1" customWidth="1"/>
    <col min="10919" max="10920" width="9.140625" style="1"/>
    <col min="10921" max="10927" width="9.28515625" style="1" bestFit="1" customWidth="1"/>
    <col min="10928" max="10930" width="9.140625" style="1"/>
    <col min="10931" max="10932" width="9.28515625" style="1" bestFit="1" customWidth="1"/>
    <col min="10933" max="10933" width="9.140625" style="1"/>
    <col min="10934" max="10934" width="9.28515625" style="1" bestFit="1" customWidth="1"/>
    <col min="10935" max="10936" width="9.140625" style="1"/>
    <col min="10937" max="10943" width="9.28515625" style="1" bestFit="1" customWidth="1"/>
    <col min="10944" max="10946" width="9.140625" style="1"/>
    <col min="10947" max="10948" width="9.28515625" style="1" bestFit="1" customWidth="1"/>
    <col min="10949" max="10949" width="9.140625" style="1"/>
    <col min="10950" max="10950" width="9.28515625" style="1" bestFit="1" customWidth="1"/>
    <col min="10951" max="10952" width="9.140625" style="1"/>
    <col min="10953" max="10959" width="9.28515625" style="1" bestFit="1" customWidth="1"/>
    <col min="10960" max="10962" width="9.140625" style="1"/>
    <col min="10963" max="10964" width="9.28515625" style="1" bestFit="1" customWidth="1"/>
    <col min="10965" max="10965" width="9.140625" style="1"/>
    <col min="10966" max="10966" width="9.28515625" style="1" bestFit="1" customWidth="1"/>
    <col min="10967" max="10968" width="9.140625" style="1"/>
    <col min="10969" max="10975" width="9.28515625" style="1" bestFit="1" customWidth="1"/>
    <col min="10976" max="10978" width="9.140625" style="1"/>
    <col min="10979" max="10980" width="9.28515625" style="1" bestFit="1" customWidth="1"/>
    <col min="10981" max="10981" width="9.140625" style="1"/>
    <col min="10982" max="10982" width="9.28515625" style="1" bestFit="1" customWidth="1"/>
    <col min="10983" max="10984" width="9.140625" style="1"/>
    <col min="10985" max="10991" width="9.28515625" style="1" bestFit="1" customWidth="1"/>
    <col min="10992" max="10994" width="9.140625" style="1"/>
    <col min="10995" max="10996" width="9.28515625" style="1" bestFit="1" customWidth="1"/>
    <col min="10997" max="10997" width="9.140625" style="1"/>
    <col min="10998" max="10998" width="9.28515625" style="1" bestFit="1" customWidth="1"/>
    <col min="10999" max="11000" width="9.140625" style="1"/>
    <col min="11001" max="11007" width="9.28515625" style="1" bestFit="1" customWidth="1"/>
    <col min="11008" max="11010" width="9.140625" style="1"/>
    <col min="11011" max="11012" width="9.28515625" style="1" bestFit="1" customWidth="1"/>
    <col min="11013" max="11013" width="9.140625" style="1"/>
    <col min="11014" max="11014" width="9.28515625" style="1" bestFit="1" customWidth="1"/>
    <col min="11015" max="11016" width="9.140625" style="1"/>
    <col min="11017" max="11023" width="9.28515625" style="1" bestFit="1" customWidth="1"/>
    <col min="11024" max="11026" width="9.140625" style="1"/>
    <col min="11027" max="11028" width="9.28515625" style="1" bestFit="1" customWidth="1"/>
    <col min="11029" max="11029" width="9.140625" style="1"/>
    <col min="11030" max="11030" width="9.28515625" style="1" bestFit="1" customWidth="1"/>
    <col min="11031" max="11032" width="9.140625" style="1"/>
    <col min="11033" max="11039" width="9.28515625" style="1" bestFit="1" customWidth="1"/>
    <col min="11040" max="11042" width="9.140625" style="1"/>
    <col min="11043" max="11044" width="9.28515625" style="1" bestFit="1" customWidth="1"/>
    <col min="11045" max="11045" width="9.140625" style="1"/>
    <col min="11046" max="11046" width="9.28515625" style="1" bestFit="1" customWidth="1"/>
    <col min="11047" max="11048" width="9.140625" style="1"/>
    <col min="11049" max="11055" width="9.28515625" style="1" bestFit="1" customWidth="1"/>
    <col min="11056" max="11058" width="9.140625" style="1"/>
    <col min="11059" max="11060" width="9.28515625" style="1" bestFit="1" customWidth="1"/>
    <col min="11061" max="11061" width="9.140625" style="1"/>
    <col min="11062" max="11062" width="9.28515625" style="1" bestFit="1" customWidth="1"/>
    <col min="11063" max="11064" width="9.140625" style="1"/>
    <col min="11065" max="11071" width="9.28515625" style="1" bestFit="1" customWidth="1"/>
    <col min="11072" max="11074" width="9.140625" style="1"/>
    <col min="11075" max="11076" width="9.28515625" style="1" bestFit="1" customWidth="1"/>
    <col min="11077" max="11077" width="9.140625" style="1"/>
    <col min="11078" max="11078" width="9.28515625" style="1" bestFit="1" customWidth="1"/>
    <col min="11079" max="11080" width="9.140625" style="1"/>
    <col min="11081" max="11087" width="9.28515625" style="1" bestFit="1" customWidth="1"/>
    <col min="11088" max="11090" width="9.140625" style="1"/>
    <col min="11091" max="11092" width="9.28515625" style="1" bestFit="1" customWidth="1"/>
    <col min="11093" max="11093" width="9.140625" style="1"/>
    <col min="11094" max="11094" width="9.28515625" style="1" bestFit="1" customWidth="1"/>
    <col min="11095" max="11096" width="9.140625" style="1"/>
    <col min="11097" max="11103" width="9.28515625" style="1" bestFit="1" customWidth="1"/>
    <col min="11104" max="11106" width="9.140625" style="1"/>
    <col min="11107" max="11108" width="9.28515625" style="1" bestFit="1" customWidth="1"/>
    <col min="11109" max="11109" width="9.140625" style="1"/>
    <col min="11110" max="11110" width="9.28515625" style="1" bestFit="1" customWidth="1"/>
    <col min="11111" max="11112" width="9.140625" style="1"/>
    <col min="11113" max="11119" width="9.28515625" style="1" bestFit="1" customWidth="1"/>
    <col min="11120" max="11122" width="9.140625" style="1"/>
    <col min="11123" max="11124" width="9.28515625" style="1" bestFit="1" customWidth="1"/>
    <col min="11125" max="11125" width="9.140625" style="1"/>
    <col min="11126" max="11126" width="9.28515625" style="1" bestFit="1" customWidth="1"/>
    <col min="11127" max="11128" width="9.140625" style="1"/>
    <col min="11129" max="11135" width="9.28515625" style="1" bestFit="1" customWidth="1"/>
    <col min="11136" max="11138" width="9.140625" style="1"/>
    <col min="11139" max="11140" width="9.28515625" style="1" bestFit="1" customWidth="1"/>
    <col min="11141" max="11141" width="9.140625" style="1"/>
    <col min="11142" max="11142" width="9.28515625" style="1" bestFit="1" customWidth="1"/>
    <col min="11143" max="11144" width="9.140625" style="1"/>
    <col min="11145" max="11151" width="9.28515625" style="1" bestFit="1" customWidth="1"/>
    <col min="11152" max="11154" width="9.140625" style="1"/>
    <col min="11155" max="11156" width="9.28515625" style="1" bestFit="1" customWidth="1"/>
    <col min="11157" max="11157" width="9.140625" style="1"/>
    <col min="11158" max="11158" width="9.28515625" style="1" bestFit="1" customWidth="1"/>
    <col min="11159" max="11160" width="9.140625" style="1"/>
    <col min="11161" max="11167" width="9.28515625" style="1" bestFit="1" customWidth="1"/>
    <col min="11168" max="11170" width="9.140625" style="1"/>
    <col min="11171" max="11172" width="9.28515625" style="1" bestFit="1" customWidth="1"/>
    <col min="11173" max="11173" width="9.140625" style="1"/>
    <col min="11174" max="11174" width="9.28515625" style="1" bestFit="1" customWidth="1"/>
    <col min="11175" max="11176" width="9.140625" style="1"/>
    <col min="11177" max="11183" width="9.28515625" style="1" bestFit="1" customWidth="1"/>
    <col min="11184" max="11186" width="9.140625" style="1"/>
    <col min="11187" max="11188" width="9.28515625" style="1" bestFit="1" customWidth="1"/>
    <col min="11189" max="11189" width="9.140625" style="1"/>
    <col min="11190" max="11190" width="9.28515625" style="1" bestFit="1" customWidth="1"/>
    <col min="11191" max="11192" width="9.140625" style="1"/>
    <col min="11193" max="11199" width="9.28515625" style="1" bestFit="1" customWidth="1"/>
    <col min="11200" max="11202" width="9.140625" style="1"/>
    <col min="11203" max="11204" width="9.28515625" style="1" bestFit="1" customWidth="1"/>
    <col min="11205" max="11205" width="9.140625" style="1"/>
    <col min="11206" max="11206" width="9.28515625" style="1" bestFit="1" customWidth="1"/>
    <col min="11207" max="11208" width="9.140625" style="1"/>
    <col min="11209" max="11215" width="9.28515625" style="1" bestFit="1" customWidth="1"/>
    <col min="11216" max="11218" width="9.140625" style="1"/>
    <col min="11219" max="11220" width="9.28515625" style="1" bestFit="1" customWidth="1"/>
    <col min="11221" max="11221" width="9.140625" style="1"/>
    <col min="11222" max="11222" width="9.28515625" style="1" bestFit="1" customWidth="1"/>
    <col min="11223" max="11224" width="9.140625" style="1"/>
    <col min="11225" max="11231" width="9.28515625" style="1" bestFit="1" customWidth="1"/>
    <col min="11232" max="11234" width="9.140625" style="1"/>
    <col min="11235" max="11236" width="9.28515625" style="1" bestFit="1" customWidth="1"/>
    <col min="11237" max="11237" width="9.140625" style="1"/>
    <col min="11238" max="11238" width="9.28515625" style="1" bestFit="1" customWidth="1"/>
    <col min="11239" max="11240" width="9.140625" style="1"/>
    <col min="11241" max="11247" width="9.28515625" style="1" bestFit="1" customWidth="1"/>
    <col min="11248" max="11250" width="9.140625" style="1"/>
    <col min="11251" max="11252" width="9.28515625" style="1" bestFit="1" customWidth="1"/>
    <col min="11253" max="11253" width="9.140625" style="1"/>
    <col min="11254" max="11254" width="9.28515625" style="1" bestFit="1" customWidth="1"/>
    <col min="11255" max="11256" width="9.140625" style="1"/>
    <col min="11257" max="11263" width="9.28515625" style="1" bestFit="1" customWidth="1"/>
    <col min="11264" max="11266" width="9.140625" style="1"/>
    <col min="11267" max="11268" width="9.28515625" style="1" bestFit="1" customWidth="1"/>
    <col min="11269" max="11269" width="9.140625" style="1"/>
    <col min="11270" max="11270" width="9.28515625" style="1" bestFit="1" customWidth="1"/>
    <col min="11271" max="11272" width="9.140625" style="1"/>
    <col min="11273" max="11279" width="9.28515625" style="1" bestFit="1" customWidth="1"/>
    <col min="11280" max="11282" width="9.140625" style="1"/>
    <col min="11283" max="11284" width="9.28515625" style="1" bestFit="1" customWidth="1"/>
    <col min="11285" max="11285" width="9.140625" style="1"/>
    <col min="11286" max="11286" width="9.28515625" style="1" bestFit="1" customWidth="1"/>
    <col min="11287" max="11288" width="9.140625" style="1"/>
    <col min="11289" max="11295" width="9.28515625" style="1" bestFit="1" customWidth="1"/>
    <col min="11296" max="11298" width="9.140625" style="1"/>
    <col min="11299" max="11300" width="9.28515625" style="1" bestFit="1" customWidth="1"/>
    <col min="11301" max="11301" width="9.140625" style="1"/>
    <col min="11302" max="11302" width="9.28515625" style="1" bestFit="1" customWidth="1"/>
    <col min="11303" max="11304" width="9.140625" style="1"/>
    <col min="11305" max="11311" width="9.28515625" style="1" bestFit="1" customWidth="1"/>
    <col min="11312" max="11314" width="9.140625" style="1"/>
    <col min="11315" max="11316" width="9.28515625" style="1" bestFit="1" customWidth="1"/>
    <col min="11317" max="11317" width="9.140625" style="1"/>
    <col min="11318" max="11318" width="9.28515625" style="1" bestFit="1" customWidth="1"/>
    <col min="11319" max="11320" width="9.140625" style="1"/>
    <col min="11321" max="11327" width="9.28515625" style="1" bestFit="1" customWidth="1"/>
    <col min="11328" max="11330" width="9.140625" style="1"/>
    <col min="11331" max="11332" width="9.28515625" style="1" bestFit="1" customWidth="1"/>
    <col min="11333" max="11333" width="9.140625" style="1"/>
    <col min="11334" max="11334" width="9.28515625" style="1" bestFit="1" customWidth="1"/>
    <col min="11335" max="11336" width="9.140625" style="1"/>
    <col min="11337" max="11343" width="9.28515625" style="1" bestFit="1" customWidth="1"/>
    <col min="11344" max="11346" width="9.140625" style="1"/>
    <col min="11347" max="11348" width="9.28515625" style="1" bestFit="1" customWidth="1"/>
    <col min="11349" max="11349" width="9.140625" style="1"/>
    <col min="11350" max="11350" width="9.28515625" style="1" bestFit="1" customWidth="1"/>
    <col min="11351" max="11352" width="9.140625" style="1"/>
    <col min="11353" max="11359" width="9.28515625" style="1" bestFit="1" customWidth="1"/>
    <col min="11360" max="11362" width="9.140625" style="1"/>
    <col min="11363" max="11364" width="9.28515625" style="1" bestFit="1" customWidth="1"/>
    <col min="11365" max="11365" width="9.140625" style="1"/>
    <col min="11366" max="11366" width="9.28515625" style="1" bestFit="1" customWidth="1"/>
    <col min="11367" max="11368" width="9.140625" style="1"/>
    <col min="11369" max="11375" width="9.28515625" style="1" bestFit="1" customWidth="1"/>
    <col min="11376" max="11378" width="9.140625" style="1"/>
    <col min="11379" max="11380" width="9.28515625" style="1" bestFit="1" customWidth="1"/>
    <col min="11381" max="11381" width="9.140625" style="1"/>
    <col min="11382" max="11382" width="9.28515625" style="1" bestFit="1" customWidth="1"/>
    <col min="11383" max="11384" width="9.140625" style="1"/>
    <col min="11385" max="11391" width="9.28515625" style="1" bestFit="1" customWidth="1"/>
    <col min="11392" max="11394" width="9.140625" style="1"/>
    <col min="11395" max="11396" width="9.28515625" style="1" bestFit="1" customWidth="1"/>
    <col min="11397" max="11397" width="9.140625" style="1"/>
    <col min="11398" max="11398" width="9.28515625" style="1" bestFit="1" customWidth="1"/>
    <col min="11399" max="11400" width="9.140625" style="1"/>
    <col min="11401" max="11407" width="9.28515625" style="1" bestFit="1" customWidth="1"/>
    <col min="11408" max="11410" width="9.140625" style="1"/>
    <col min="11411" max="11412" width="9.28515625" style="1" bestFit="1" customWidth="1"/>
    <col min="11413" max="11413" width="9.140625" style="1"/>
    <col min="11414" max="11414" width="9.28515625" style="1" bestFit="1" customWidth="1"/>
    <col min="11415" max="11416" width="9.140625" style="1"/>
    <col min="11417" max="11423" width="9.28515625" style="1" bestFit="1" customWidth="1"/>
    <col min="11424" max="11426" width="9.140625" style="1"/>
    <col min="11427" max="11428" width="9.28515625" style="1" bestFit="1" customWidth="1"/>
    <col min="11429" max="11429" width="9.140625" style="1"/>
    <col min="11430" max="11430" width="9.28515625" style="1" bestFit="1" customWidth="1"/>
    <col min="11431" max="11432" width="9.140625" style="1"/>
    <col min="11433" max="11439" width="9.28515625" style="1" bestFit="1" customWidth="1"/>
    <col min="11440" max="11442" width="9.140625" style="1"/>
    <col min="11443" max="11444" width="9.28515625" style="1" bestFit="1" customWidth="1"/>
    <col min="11445" max="11445" width="9.140625" style="1"/>
    <col min="11446" max="11446" width="9.28515625" style="1" bestFit="1" customWidth="1"/>
    <col min="11447" max="11448" width="9.140625" style="1"/>
    <col min="11449" max="11455" width="9.28515625" style="1" bestFit="1" customWidth="1"/>
    <col min="11456" max="11458" width="9.140625" style="1"/>
    <col min="11459" max="11460" width="9.28515625" style="1" bestFit="1" customWidth="1"/>
    <col min="11461" max="11461" width="9.140625" style="1"/>
    <col min="11462" max="11462" width="9.28515625" style="1" bestFit="1" customWidth="1"/>
    <col min="11463" max="11464" width="9.140625" style="1"/>
    <col min="11465" max="11471" width="9.28515625" style="1" bestFit="1" customWidth="1"/>
    <col min="11472" max="11474" width="9.140625" style="1"/>
    <col min="11475" max="11476" width="9.28515625" style="1" bestFit="1" customWidth="1"/>
    <col min="11477" max="11477" width="9.140625" style="1"/>
    <col min="11478" max="11478" width="9.28515625" style="1" bestFit="1" customWidth="1"/>
    <col min="11479" max="11480" width="9.140625" style="1"/>
    <col min="11481" max="11487" width="9.28515625" style="1" bestFit="1" customWidth="1"/>
    <col min="11488" max="11490" width="9.140625" style="1"/>
    <col min="11491" max="11492" width="9.28515625" style="1" bestFit="1" customWidth="1"/>
    <col min="11493" max="11493" width="9.140625" style="1"/>
    <col min="11494" max="11494" width="9.28515625" style="1" bestFit="1" customWidth="1"/>
    <col min="11495" max="11496" width="9.140625" style="1"/>
    <col min="11497" max="11503" width="9.28515625" style="1" bestFit="1" customWidth="1"/>
    <col min="11504" max="11506" width="9.140625" style="1"/>
    <col min="11507" max="11508" width="9.28515625" style="1" bestFit="1" customWidth="1"/>
    <col min="11509" max="11509" width="9.140625" style="1"/>
    <col min="11510" max="11510" width="9.28515625" style="1" bestFit="1" customWidth="1"/>
    <col min="11511" max="11512" width="9.140625" style="1"/>
    <col min="11513" max="11519" width="9.28515625" style="1" bestFit="1" customWidth="1"/>
    <col min="11520" max="11522" width="9.140625" style="1"/>
    <col min="11523" max="11524" width="9.28515625" style="1" bestFit="1" customWidth="1"/>
    <col min="11525" max="11525" width="9.140625" style="1"/>
    <col min="11526" max="11526" width="9.28515625" style="1" bestFit="1" customWidth="1"/>
    <col min="11527" max="11528" width="9.140625" style="1"/>
    <col min="11529" max="11535" width="9.28515625" style="1" bestFit="1" customWidth="1"/>
    <col min="11536" max="11538" width="9.140625" style="1"/>
    <col min="11539" max="11540" width="9.28515625" style="1" bestFit="1" customWidth="1"/>
    <col min="11541" max="11541" width="9.140625" style="1"/>
    <col min="11542" max="11542" width="9.28515625" style="1" bestFit="1" customWidth="1"/>
    <col min="11543" max="11544" width="9.140625" style="1"/>
    <col min="11545" max="11551" width="9.28515625" style="1" bestFit="1" customWidth="1"/>
    <col min="11552" max="11554" width="9.140625" style="1"/>
    <col min="11555" max="11556" width="9.28515625" style="1" bestFit="1" customWidth="1"/>
    <col min="11557" max="11557" width="9.140625" style="1"/>
    <col min="11558" max="11558" width="9.28515625" style="1" bestFit="1" customWidth="1"/>
    <col min="11559" max="11560" width="9.140625" style="1"/>
    <col min="11561" max="11567" width="9.28515625" style="1" bestFit="1" customWidth="1"/>
    <col min="11568" max="11570" width="9.140625" style="1"/>
    <col min="11571" max="11572" width="9.28515625" style="1" bestFit="1" customWidth="1"/>
    <col min="11573" max="11573" width="9.140625" style="1"/>
    <col min="11574" max="11574" width="9.28515625" style="1" bestFit="1" customWidth="1"/>
    <col min="11575" max="11576" width="9.140625" style="1"/>
    <col min="11577" max="11583" width="9.28515625" style="1" bestFit="1" customWidth="1"/>
    <col min="11584" max="11586" width="9.140625" style="1"/>
    <col min="11587" max="11588" width="9.28515625" style="1" bestFit="1" customWidth="1"/>
    <col min="11589" max="11589" width="9.140625" style="1"/>
    <col min="11590" max="11590" width="9.28515625" style="1" bestFit="1" customWidth="1"/>
    <col min="11591" max="11592" width="9.140625" style="1"/>
    <col min="11593" max="11599" width="9.28515625" style="1" bestFit="1" customWidth="1"/>
    <col min="11600" max="11602" width="9.140625" style="1"/>
    <col min="11603" max="11604" width="9.28515625" style="1" bestFit="1" customWidth="1"/>
    <col min="11605" max="11605" width="9.140625" style="1"/>
    <col min="11606" max="11606" width="9.28515625" style="1" bestFit="1" customWidth="1"/>
    <col min="11607" max="11608" width="9.140625" style="1"/>
    <col min="11609" max="11615" width="9.28515625" style="1" bestFit="1" customWidth="1"/>
    <col min="11616" max="11618" width="9.140625" style="1"/>
    <col min="11619" max="11620" width="9.28515625" style="1" bestFit="1" customWidth="1"/>
    <col min="11621" max="11621" width="9.140625" style="1"/>
    <col min="11622" max="11622" width="9.28515625" style="1" bestFit="1" customWidth="1"/>
    <col min="11623" max="11624" width="9.140625" style="1"/>
    <col min="11625" max="11631" width="9.28515625" style="1" bestFit="1" customWidth="1"/>
    <col min="11632" max="11634" width="9.140625" style="1"/>
    <col min="11635" max="11636" width="9.28515625" style="1" bestFit="1" customWidth="1"/>
    <col min="11637" max="11637" width="9.140625" style="1"/>
    <col min="11638" max="11638" width="9.28515625" style="1" bestFit="1" customWidth="1"/>
    <col min="11639" max="11640" width="9.140625" style="1"/>
    <col min="11641" max="11647" width="9.28515625" style="1" bestFit="1" customWidth="1"/>
    <col min="11648" max="11650" width="9.140625" style="1"/>
    <col min="11651" max="11652" width="9.28515625" style="1" bestFit="1" customWidth="1"/>
    <col min="11653" max="11653" width="9.140625" style="1"/>
    <col min="11654" max="11654" width="9.28515625" style="1" bestFit="1" customWidth="1"/>
    <col min="11655" max="11656" width="9.140625" style="1"/>
    <col min="11657" max="11663" width="9.28515625" style="1" bestFit="1" customWidth="1"/>
    <col min="11664" max="11666" width="9.140625" style="1"/>
    <col min="11667" max="11668" width="9.28515625" style="1" bestFit="1" customWidth="1"/>
    <col min="11669" max="11669" width="9.140625" style="1"/>
    <col min="11670" max="11670" width="9.28515625" style="1" bestFit="1" customWidth="1"/>
    <col min="11671" max="11672" width="9.140625" style="1"/>
    <col min="11673" max="11679" width="9.28515625" style="1" bestFit="1" customWidth="1"/>
    <col min="11680" max="11682" width="9.140625" style="1"/>
    <col min="11683" max="11684" width="9.28515625" style="1" bestFit="1" customWidth="1"/>
    <col min="11685" max="11685" width="9.140625" style="1"/>
    <col min="11686" max="11686" width="9.28515625" style="1" bestFit="1" customWidth="1"/>
    <col min="11687" max="11688" width="9.140625" style="1"/>
    <col min="11689" max="11695" width="9.28515625" style="1" bestFit="1" customWidth="1"/>
    <col min="11696" max="11698" width="9.140625" style="1"/>
    <col min="11699" max="11700" width="9.28515625" style="1" bestFit="1" customWidth="1"/>
    <col min="11701" max="11701" width="9.140625" style="1"/>
    <col min="11702" max="11702" width="9.28515625" style="1" bestFit="1" customWidth="1"/>
    <col min="11703" max="11704" width="9.140625" style="1"/>
    <col min="11705" max="11711" width="9.28515625" style="1" bestFit="1" customWidth="1"/>
    <col min="11712" max="11714" width="9.140625" style="1"/>
    <col min="11715" max="11716" width="9.28515625" style="1" bestFit="1" customWidth="1"/>
    <col min="11717" max="11717" width="9.140625" style="1"/>
    <col min="11718" max="11718" width="9.28515625" style="1" bestFit="1" customWidth="1"/>
    <col min="11719" max="11720" width="9.140625" style="1"/>
    <col min="11721" max="11727" width="9.28515625" style="1" bestFit="1" customWidth="1"/>
    <col min="11728" max="11730" width="9.140625" style="1"/>
    <col min="11731" max="11732" width="9.28515625" style="1" bestFit="1" customWidth="1"/>
    <col min="11733" max="11733" width="9.140625" style="1"/>
    <col min="11734" max="11734" width="9.28515625" style="1" bestFit="1" customWidth="1"/>
    <col min="11735" max="11736" width="9.140625" style="1"/>
    <col min="11737" max="11743" width="9.28515625" style="1" bestFit="1" customWidth="1"/>
    <col min="11744" max="11746" width="9.140625" style="1"/>
    <col min="11747" max="11748" width="9.28515625" style="1" bestFit="1" customWidth="1"/>
    <col min="11749" max="11749" width="9.140625" style="1"/>
    <col min="11750" max="11750" width="9.28515625" style="1" bestFit="1" customWidth="1"/>
    <col min="11751" max="11752" width="9.140625" style="1"/>
    <col min="11753" max="11759" width="9.28515625" style="1" bestFit="1" customWidth="1"/>
    <col min="11760" max="11762" width="9.140625" style="1"/>
    <col min="11763" max="11764" width="9.28515625" style="1" bestFit="1" customWidth="1"/>
    <col min="11765" max="11765" width="9.140625" style="1"/>
    <col min="11766" max="11766" width="9.28515625" style="1" bestFit="1" customWidth="1"/>
    <col min="11767" max="11768" width="9.140625" style="1"/>
    <col min="11769" max="11775" width="9.28515625" style="1" bestFit="1" customWidth="1"/>
    <col min="11776" max="11778" width="9.140625" style="1"/>
    <col min="11779" max="11780" width="9.28515625" style="1" bestFit="1" customWidth="1"/>
    <col min="11781" max="11781" width="9.140625" style="1"/>
    <col min="11782" max="11782" width="9.28515625" style="1" bestFit="1" customWidth="1"/>
    <col min="11783" max="11784" width="9.140625" style="1"/>
    <col min="11785" max="11791" width="9.28515625" style="1" bestFit="1" customWidth="1"/>
    <col min="11792" max="11794" width="9.140625" style="1"/>
    <col min="11795" max="11796" width="9.28515625" style="1" bestFit="1" customWidth="1"/>
    <col min="11797" max="11797" width="9.140625" style="1"/>
    <col min="11798" max="11798" width="9.28515625" style="1" bestFit="1" customWidth="1"/>
    <col min="11799" max="11800" width="9.140625" style="1"/>
    <col min="11801" max="11807" width="9.28515625" style="1" bestFit="1" customWidth="1"/>
    <col min="11808" max="11810" width="9.140625" style="1"/>
    <col min="11811" max="11812" width="9.28515625" style="1" bestFit="1" customWidth="1"/>
    <col min="11813" max="11813" width="9.140625" style="1"/>
    <col min="11814" max="11814" width="9.28515625" style="1" bestFit="1" customWidth="1"/>
    <col min="11815" max="11816" width="9.140625" style="1"/>
    <col min="11817" max="11823" width="9.28515625" style="1" bestFit="1" customWidth="1"/>
    <col min="11824" max="11826" width="9.140625" style="1"/>
    <col min="11827" max="11828" width="9.28515625" style="1" bestFit="1" customWidth="1"/>
    <col min="11829" max="11829" width="9.140625" style="1"/>
    <col min="11830" max="11830" width="9.28515625" style="1" bestFit="1" customWidth="1"/>
    <col min="11831" max="11832" width="9.140625" style="1"/>
    <col min="11833" max="11839" width="9.28515625" style="1" bestFit="1" customWidth="1"/>
    <col min="11840" max="11842" width="9.140625" style="1"/>
    <col min="11843" max="11844" width="9.28515625" style="1" bestFit="1" customWidth="1"/>
    <col min="11845" max="11845" width="9.140625" style="1"/>
    <col min="11846" max="11846" width="9.28515625" style="1" bestFit="1" customWidth="1"/>
    <col min="11847" max="11848" width="9.140625" style="1"/>
    <col min="11849" max="11855" width="9.28515625" style="1" bestFit="1" customWidth="1"/>
    <col min="11856" max="11858" width="9.140625" style="1"/>
    <col min="11859" max="11860" width="9.28515625" style="1" bestFit="1" customWidth="1"/>
    <col min="11861" max="11861" width="9.140625" style="1"/>
    <col min="11862" max="11862" width="9.28515625" style="1" bestFit="1" customWidth="1"/>
    <col min="11863" max="11864" width="9.140625" style="1"/>
    <col min="11865" max="11871" width="9.28515625" style="1" bestFit="1" customWidth="1"/>
    <col min="11872" max="11874" width="9.140625" style="1"/>
    <col min="11875" max="11876" width="9.28515625" style="1" bestFit="1" customWidth="1"/>
    <col min="11877" max="11877" width="9.140625" style="1"/>
    <col min="11878" max="11878" width="9.28515625" style="1" bestFit="1" customWidth="1"/>
    <col min="11879" max="11880" width="9.140625" style="1"/>
    <col min="11881" max="11887" width="9.28515625" style="1" bestFit="1" customWidth="1"/>
    <col min="11888" max="11890" width="9.140625" style="1"/>
    <col min="11891" max="11892" width="9.28515625" style="1" bestFit="1" customWidth="1"/>
    <col min="11893" max="11893" width="9.140625" style="1"/>
    <col min="11894" max="11894" width="9.28515625" style="1" bestFit="1" customWidth="1"/>
    <col min="11895" max="11896" width="9.140625" style="1"/>
    <col min="11897" max="11903" width="9.28515625" style="1" bestFit="1" customWidth="1"/>
    <col min="11904" max="11906" width="9.140625" style="1"/>
    <col min="11907" max="11908" width="9.28515625" style="1" bestFit="1" customWidth="1"/>
    <col min="11909" max="11909" width="9.140625" style="1"/>
    <col min="11910" max="11910" width="9.28515625" style="1" bestFit="1" customWidth="1"/>
    <col min="11911" max="11912" width="9.140625" style="1"/>
    <col min="11913" max="11919" width="9.28515625" style="1" bestFit="1" customWidth="1"/>
    <col min="11920" max="11922" width="9.140625" style="1"/>
    <col min="11923" max="11924" width="9.28515625" style="1" bestFit="1" customWidth="1"/>
    <col min="11925" max="11925" width="9.140625" style="1"/>
    <col min="11926" max="11926" width="9.28515625" style="1" bestFit="1" customWidth="1"/>
    <col min="11927" max="11928" width="9.140625" style="1"/>
    <col min="11929" max="11935" width="9.28515625" style="1" bestFit="1" customWidth="1"/>
    <col min="11936" max="11938" width="9.140625" style="1"/>
    <col min="11939" max="11940" width="9.28515625" style="1" bestFit="1" customWidth="1"/>
    <col min="11941" max="11941" width="9.140625" style="1"/>
    <col min="11942" max="11942" width="9.28515625" style="1" bestFit="1" customWidth="1"/>
    <col min="11943" max="11944" width="9.140625" style="1"/>
    <col min="11945" max="11951" width="9.28515625" style="1" bestFit="1" customWidth="1"/>
    <col min="11952" max="11954" width="9.140625" style="1"/>
    <col min="11955" max="11956" width="9.28515625" style="1" bestFit="1" customWidth="1"/>
    <col min="11957" max="11957" width="9.140625" style="1"/>
    <col min="11958" max="11958" width="9.28515625" style="1" bestFit="1" customWidth="1"/>
    <col min="11959" max="11960" width="9.140625" style="1"/>
    <col min="11961" max="11967" width="9.28515625" style="1" bestFit="1" customWidth="1"/>
    <col min="11968" max="11970" width="9.140625" style="1"/>
    <col min="11971" max="11972" width="9.28515625" style="1" bestFit="1" customWidth="1"/>
    <col min="11973" max="11973" width="9.140625" style="1"/>
    <col min="11974" max="11974" width="9.28515625" style="1" bestFit="1" customWidth="1"/>
    <col min="11975" max="11976" width="9.140625" style="1"/>
    <col min="11977" max="11983" width="9.28515625" style="1" bestFit="1" customWidth="1"/>
    <col min="11984" max="11986" width="9.140625" style="1"/>
    <col min="11987" max="11988" width="9.28515625" style="1" bestFit="1" customWidth="1"/>
    <col min="11989" max="11989" width="9.140625" style="1"/>
    <col min="11990" max="11990" width="9.28515625" style="1" bestFit="1" customWidth="1"/>
    <col min="11991" max="11992" width="9.140625" style="1"/>
    <col min="11993" max="11999" width="9.28515625" style="1" bestFit="1" customWidth="1"/>
    <col min="12000" max="12002" width="9.140625" style="1"/>
    <col min="12003" max="12004" width="9.28515625" style="1" bestFit="1" customWidth="1"/>
    <col min="12005" max="12005" width="9.140625" style="1"/>
    <col min="12006" max="12006" width="9.28515625" style="1" bestFit="1" customWidth="1"/>
    <col min="12007" max="12008" width="9.140625" style="1"/>
    <col min="12009" max="12015" width="9.28515625" style="1" bestFit="1" customWidth="1"/>
    <col min="12016" max="12018" width="9.140625" style="1"/>
    <col min="12019" max="12020" width="9.28515625" style="1" bestFit="1" customWidth="1"/>
    <col min="12021" max="12021" width="9.140625" style="1"/>
    <col min="12022" max="12022" width="9.28515625" style="1" bestFit="1" customWidth="1"/>
    <col min="12023" max="12024" width="9.140625" style="1"/>
    <col min="12025" max="12031" width="9.28515625" style="1" bestFit="1" customWidth="1"/>
    <col min="12032" max="12034" width="9.140625" style="1"/>
    <col min="12035" max="12036" width="9.28515625" style="1" bestFit="1" customWidth="1"/>
    <col min="12037" max="12037" width="9.140625" style="1"/>
    <col min="12038" max="12038" width="9.28515625" style="1" bestFit="1" customWidth="1"/>
    <col min="12039" max="12040" width="9.140625" style="1"/>
    <col min="12041" max="12047" width="9.28515625" style="1" bestFit="1" customWidth="1"/>
    <col min="12048" max="12050" width="9.140625" style="1"/>
    <col min="12051" max="12052" width="9.28515625" style="1" bestFit="1" customWidth="1"/>
    <col min="12053" max="12053" width="9.140625" style="1"/>
    <col min="12054" max="12054" width="9.28515625" style="1" bestFit="1" customWidth="1"/>
    <col min="12055" max="12056" width="9.140625" style="1"/>
    <col min="12057" max="12063" width="9.28515625" style="1" bestFit="1" customWidth="1"/>
    <col min="12064" max="12066" width="9.140625" style="1"/>
    <col min="12067" max="12068" width="9.28515625" style="1" bestFit="1" customWidth="1"/>
    <col min="12069" max="12069" width="9.140625" style="1"/>
    <col min="12070" max="12070" width="9.28515625" style="1" bestFit="1" customWidth="1"/>
    <col min="12071" max="12072" width="9.140625" style="1"/>
    <col min="12073" max="12079" width="9.28515625" style="1" bestFit="1" customWidth="1"/>
    <col min="12080" max="12082" width="9.140625" style="1"/>
    <col min="12083" max="12084" width="9.28515625" style="1" bestFit="1" customWidth="1"/>
    <col min="12085" max="12085" width="9.140625" style="1"/>
    <col min="12086" max="12086" width="9.28515625" style="1" bestFit="1" customWidth="1"/>
    <col min="12087" max="12088" width="9.140625" style="1"/>
    <col min="12089" max="12095" width="9.28515625" style="1" bestFit="1" customWidth="1"/>
    <col min="12096" max="12098" width="9.140625" style="1"/>
    <col min="12099" max="12100" width="9.28515625" style="1" bestFit="1" customWidth="1"/>
    <col min="12101" max="12101" width="9.140625" style="1"/>
    <col min="12102" max="12102" width="9.28515625" style="1" bestFit="1" customWidth="1"/>
    <col min="12103" max="12104" width="9.140625" style="1"/>
    <col min="12105" max="12111" width="9.28515625" style="1" bestFit="1" customWidth="1"/>
    <col min="12112" max="12114" width="9.140625" style="1"/>
    <col min="12115" max="12116" width="9.28515625" style="1" bestFit="1" customWidth="1"/>
    <col min="12117" max="12117" width="9.140625" style="1"/>
    <col min="12118" max="12118" width="9.28515625" style="1" bestFit="1" customWidth="1"/>
    <col min="12119" max="12120" width="9.140625" style="1"/>
    <col min="12121" max="12127" width="9.28515625" style="1" bestFit="1" customWidth="1"/>
    <col min="12128" max="12130" width="9.140625" style="1"/>
    <col min="12131" max="12132" width="9.28515625" style="1" bestFit="1" customWidth="1"/>
    <col min="12133" max="12133" width="9.140625" style="1"/>
    <col min="12134" max="12134" width="9.28515625" style="1" bestFit="1" customWidth="1"/>
    <col min="12135" max="12136" width="9.140625" style="1"/>
    <col min="12137" max="12143" width="9.28515625" style="1" bestFit="1" customWidth="1"/>
    <col min="12144" max="12146" width="9.140625" style="1"/>
    <col min="12147" max="12148" width="9.28515625" style="1" bestFit="1" customWidth="1"/>
    <col min="12149" max="12149" width="9.140625" style="1"/>
    <col min="12150" max="12150" width="9.28515625" style="1" bestFit="1" customWidth="1"/>
    <col min="12151" max="12152" width="9.140625" style="1"/>
    <col min="12153" max="12159" width="9.28515625" style="1" bestFit="1" customWidth="1"/>
    <col min="12160" max="12162" width="9.140625" style="1"/>
    <col min="12163" max="12164" width="9.28515625" style="1" bestFit="1" customWidth="1"/>
    <col min="12165" max="12165" width="9.140625" style="1"/>
    <col min="12166" max="12166" width="9.28515625" style="1" bestFit="1" customWidth="1"/>
    <col min="12167" max="12168" width="9.140625" style="1"/>
    <col min="12169" max="12175" width="9.28515625" style="1" bestFit="1" customWidth="1"/>
    <col min="12176" max="12178" width="9.140625" style="1"/>
    <col min="12179" max="12180" width="9.28515625" style="1" bestFit="1" customWidth="1"/>
    <col min="12181" max="12181" width="9.140625" style="1"/>
    <col min="12182" max="12182" width="9.28515625" style="1" bestFit="1" customWidth="1"/>
    <col min="12183" max="12184" width="9.140625" style="1"/>
    <col min="12185" max="12191" width="9.28515625" style="1" bestFit="1" customWidth="1"/>
    <col min="12192" max="12194" width="9.140625" style="1"/>
    <col min="12195" max="12196" width="9.28515625" style="1" bestFit="1" customWidth="1"/>
    <col min="12197" max="12197" width="9.140625" style="1"/>
    <col min="12198" max="12198" width="9.28515625" style="1" bestFit="1" customWidth="1"/>
    <col min="12199" max="12200" width="9.140625" style="1"/>
    <col min="12201" max="12207" width="9.28515625" style="1" bestFit="1" customWidth="1"/>
    <col min="12208" max="12210" width="9.140625" style="1"/>
    <col min="12211" max="12212" width="9.28515625" style="1" bestFit="1" customWidth="1"/>
    <col min="12213" max="12213" width="9.140625" style="1"/>
    <col min="12214" max="12214" width="9.28515625" style="1" bestFit="1" customWidth="1"/>
    <col min="12215" max="12216" width="9.140625" style="1"/>
    <col min="12217" max="12223" width="9.28515625" style="1" bestFit="1" customWidth="1"/>
    <col min="12224" max="12226" width="9.140625" style="1"/>
    <col min="12227" max="12228" width="9.28515625" style="1" bestFit="1" customWidth="1"/>
    <col min="12229" max="12229" width="9.140625" style="1"/>
    <col min="12230" max="12230" width="9.28515625" style="1" bestFit="1" customWidth="1"/>
    <col min="12231" max="12232" width="9.140625" style="1"/>
    <col min="12233" max="12239" width="9.28515625" style="1" bestFit="1" customWidth="1"/>
    <col min="12240" max="12242" width="9.140625" style="1"/>
    <col min="12243" max="12244" width="9.28515625" style="1" bestFit="1" customWidth="1"/>
    <col min="12245" max="12245" width="9.140625" style="1"/>
    <col min="12246" max="12246" width="9.28515625" style="1" bestFit="1" customWidth="1"/>
    <col min="12247" max="12248" width="9.140625" style="1"/>
    <col min="12249" max="12255" width="9.28515625" style="1" bestFit="1" customWidth="1"/>
    <col min="12256" max="12258" width="9.140625" style="1"/>
    <col min="12259" max="12260" width="9.28515625" style="1" bestFit="1" customWidth="1"/>
    <col min="12261" max="12261" width="9.140625" style="1"/>
    <col min="12262" max="12262" width="9.28515625" style="1" bestFit="1" customWidth="1"/>
    <col min="12263" max="12264" width="9.140625" style="1"/>
    <col min="12265" max="12271" width="9.28515625" style="1" bestFit="1" customWidth="1"/>
    <col min="12272" max="12274" width="9.140625" style="1"/>
    <col min="12275" max="12276" width="9.28515625" style="1" bestFit="1" customWidth="1"/>
    <col min="12277" max="12277" width="9.140625" style="1"/>
    <col min="12278" max="12278" width="9.28515625" style="1" bestFit="1" customWidth="1"/>
    <col min="12279" max="12280" width="9.140625" style="1"/>
    <col min="12281" max="12287" width="9.28515625" style="1" bestFit="1" customWidth="1"/>
    <col min="12288" max="12290" width="9.140625" style="1"/>
    <col min="12291" max="12292" width="9.28515625" style="1" bestFit="1" customWidth="1"/>
    <col min="12293" max="12293" width="9.140625" style="1"/>
    <col min="12294" max="12294" width="9.28515625" style="1" bestFit="1" customWidth="1"/>
    <col min="12295" max="12296" width="9.140625" style="1"/>
    <col min="12297" max="12303" width="9.28515625" style="1" bestFit="1" customWidth="1"/>
    <col min="12304" max="12306" width="9.140625" style="1"/>
    <col min="12307" max="12308" width="9.28515625" style="1" bestFit="1" customWidth="1"/>
    <col min="12309" max="12309" width="9.140625" style="1"/>
    <col min="12310" max="12310" width="9.28515625" style="1" bestFit="1" customWidth="1"/>
    <col min="12311" max="12312" width="9.140625" style="1"/>
    <col min="12313" max="12319" width="9.28515625" style="1" bestFit="1" customWidth="1"/>
    <col min="12320" max="12322" width="9.140625" style="1"/>
    <col min="12323" max="12324" width="9.28515625" style="1" bestFit="1" customWidth="1"/>
    <col min="12325" max="12325" width="9.140625" style="1"/>
    <col min="12326" max="12326" width="9.28515625" style="1" bestFit="1" customWidth="1"/>
    <col min="12327" max="12328" width="9.140625" style="1"/>
    <col min="12329" max="12335" width="9.28515625" style="1" bestFit="1" customWidth="1"/>
    <col min="12336" max="12338" width="9.140625" style="1"/>
    <col min="12339" max="12340" width="9.28515625" style="1" bestFit="1" customWidth="1"/>
    <col min="12341" max="12341" width="9.140625" style="1"/>
    <col min="12342" max="12342" width="9.28515625" style="1" bestFit="1" customWidth="1"/>
    <col min="12343" max="12344" width="9.140625" style="1"/>
    <col min="12345" max="12351" width="9.28515625" style="1" bestFit="1" customWidth="1"/>
    <col min="12352" max="12354" width="9.140625" style="1"/>
    <col min="12355" max="12356" width="9.28515625" style="1" bestFit="1" customWidth="1"/>
    <col min="12357" max="12357" width="9.140625" style="1"/>
    <col min="12358" max="12358" width="9.28515625" style="1" bestFit="1" customWidth="1"/>
    <col min="12359" max="12360" width="9.140625" style="1"/>
    <col min="12361" max="12367" width="9.28515625" style="1" bestFit="1" customWidth="1"/>
    <col min="12368" max="12370" width="9.140625" style="1"/>
    <col min="12371" max="12372" width="9.28515625" style="1" bestFit="1" customWidth="1"/>
    <col min="12373" max="12373" width="9.140625" style="1"/>
    <col min="12374" max="12374" width="9.28515625" style="1" bestFit="1" customWidth="1"/>
    <col min="12375" max="12376" width="9.140625" style="1"/>
    <col min="12377" max="12383" width="9.28515625" style="1" bestFit="1" customWidth="1"/>
    <col min="12384" max="12386" width="9.140625" style="1"/>
    <col min="12387" max="12388" width="9.28515625" style="1" bestFit="1" customWidth="1"/>
    <col min="12389" max="12389" width="9.140625" style="1"/>
    <col min="12390" max="12390" width="9.28515625" style="1" bestFit="1" customWidth="1"/>
    <col min="12391" max="12392" width="9.140625" style="1"/>
    <col min="12393" max="12399" width="9.28515625" style="1" bestFit="1" customWidth="1"/>
    <col min="12400" max="12402" width="9.140625" style="1"/>
    <col min="12403" max="12404" width="9.28515625" style="1" bestFit="1" customWidth="1"/>
    <col min="12405" max="12405" width="9.140625" style="1"/>
    <col min="12406" max="12406" width="9.28515625" style="1" bestFit="1" customWidth="1"/>
    <col min="12407" max="12408" width="9.140625" style="1"/>
    <col min="12409" max="12415" width="9.28515625" style="1" bestFit="1" customWidth="1"/>
    <col min="12416" max="12418" width="9.140625" style="1"/>
    <col min="12419" max="12420" width="9.28515625" style="1" bestFit="1" customWidth="1"/>
    <col min="12421" max="12421" width="9.140625" style="1"/>
    <col min="12422" max="12422" width="9.28515625" style="1" bestFit="1" customWidth="1"/>
    <col min="12423" max="12424" width="9.140625" style="1"/>
    <col min="12425" max="12431" width="9.28515625" style="1" bestFit="1" customWidth="1"/>
    <col min="12432" max="12434" width="9.140625" style="1"/>
    <col min="12435" max="12436" width="9.28515625" style="1" bestFit="1" customWidth="1"/>
    <col min="12437" max="12437" width="9.140625" style="1"/>
    <col min="12438" max="12438" width="9.28515625" style="1" bestFit="1" customWidth="1"/>
    <col min="12439" max="12440" width="9.140625" style="1"/>
    <col min="12441" max="12447" width="9.28515625" style="1" bestFit="1" customWidth="1"/>
    <col min="12448" max="12450" width="9.140625" style="1"/>
    <col min="12451" max="12452" width="9.28515625" style="1" bestFit="1" customWidth="1"/>
    <col min="12453" max="12453" width="9.140625" style="1"/>
    <col min="12454" max="12454" width="9.28515625" style="1" bestFit="1" customWidth="1"/>
    <col min="12455" max="12456" width="9.140625" style="1"/>
    <col min="12457" max="12463" width="9.28515625" style="1" bestFit="1" customWidth="1"/>
    <col min="12464" max="12466" width="9.140625" style="1"/>
    <col min="12467" max="12468" width="9.28515625" style="1" bestFit="1" customWidth="1"/>
    <col min="12469" max="12469" width="9.140625" style="1"/>
    <col min="12470" max="12470" width="9.28515625" style="1" bestFit="1" customWidth="1"/>
    <col min="12471" max="12472" width="9.140625" style="1"/>
    <col min="12473" max="12479" width="9.28515625" style="1" bestFit="1" customWidth="1"/>
    <col min="12480" max="12482" width="9.140625" style="1"/>
    <col min="12483" max="12484" width="9.28515625" style="1" bestFit="1" customWidth="1"/>
    <col min="12485" max="12485" width="9.140625" style="1"/>
    <col min="12486" max="12486" width="9.28515625" style="1" bestFit="1" customWidth="1"/>
    <col min="12487" max="12488" width="9.140625" style="1"/>
    <col min="12489" max="12495" width="9.28515625" style="1" bestFit="1" customWidth="1"/>
    <col min="12496" max="12498" width="9.140625" style="1"/>
    <col min="12499" max="12500" width="9.28515625" style="1" bestFit="1" customWidth="1"/>
    <col min="12501" max="12501" width="9.140625" style="1"/>
    <col min="12502" max="12502" width="9.28515625" style="1" bestFit="1" customWidth="1"/>
    <col min="12503" max="12504" width="9.140625" style="1"/>
    <col min="12505" max="12511" width="9.28515625" style="1" bestFit="1" customWidth="1"/>
    <col min="12512" max="12514" width="9.140625" style="1"/>
    <col min="12515" max="12516" width="9.28515625" style="1" bestFit="1" customWidth="1"/>
    <col min="12517" max="12517" width="9.140625" style="1"/>
    <col min="12518" max="12518" width="9.28515625" style="1" bestFit="1" customWidth="1"/>
    <col min="12519" max="12520" width="9.140625" style="1"/>
    <col min="12521" max="12527" width="9.28515625" style="1" bestFit="1" customWidth="1"/>
    <col min="12528" max="12530" width="9.140625" style="1"/>
    <col min="12531" max="12532" width="9.28515625" style="1" bestFit="1" customWidth="1"/>
    <col min="12533" max="12533" width="9.140625" style="1"/>
    <col min="12534" max="12534" width="9.28515625" style="1" bestFit="1" customWidth="1"/>
    <col min="12535" max="12536" width="9.140625" style="1"/>
    <col min="12537" max="12543" width="9.28515625" style="1" bestFit="1" customWidth="1"/>
    <col min="12544" max="12546" width="9.140625" style="1"/>
    <col min="12547" max="12548" width="9.28515625" style="1" bestFit="1" customWidth="1"/>
    <col min="12549" max="12549" width="9.140625" style="1"/>
    <col min="12550" max="12550" width="9.28515625" style="1" bestFit="1" customWidth="1"/>
    <col min="12551" max="12552" width="9.140625" style="1"/>
    <col min="12553" max="12559" width="9.28515625" style="1" bestFit="1" customWidth="1"/>
    <col min="12560" max="12562" width="9.140625" style="1"/>
    <col min="12563" max="12564" width="9.28515625" style="1" bestFit="1" customWidth="1"/>
    <col min="12565" max="12565" width="9.140625" style="1"/>
    <col min="12566" max="12566" width="9.28515625" style="1" bestFit="1" customWidth="1"/>
    <col min="12567" max="12568" width="9.140625" style="1"/>
    <col min="12569" max="12575" width="9.28515625" style="1" bestFit="1" customWidth="1"/>
    <col min="12576" max="12578" width="9.140625" style="1"/>
    <col min="12579" max="12580" width="9.28515625" style="1" bestFit="1" customWidth="1"/>
    <col min="12581" max="12581" width="9.140625" style="1"/>
    <col min="12582" max="12582" width="9.28515625" style="1" bestFit="1" customWidth="1"/>
    <col min="12583" max="12584" width="9.140625" style="1"/>
    <col min="12585" max="12591" width="9.28515625" style="1" bestFit="1" customWidth="1"/>
    <col min="12592" max="12594" width="9.140625" style="1"/>
    <col min="12595" max="12596" width="9.28515625" style="1" bestFit="1" customWidth="1"/>
    <col min="12597" max="12597" width="9.140625" style="1"/>
    <col min="12598" max="12598" width="9.28515625" style="1" bestFit="1" customWidth="1"/>
    <col min="12599" max="12600" width="9.140625" style="1"/>
    <col min="12601" max="12607" width="9.28515625" style="1" bestFit="1" customWidth="1"/>
    <col min="12608" max="12610" width="9.140625" style="1"/>
    <col min="12611" max="12612" width="9.28515625" style="1" bestFit="1" customWidth="1"/>
    <col min="12613" max="12613" width="9.140625" style="1"/>
    <col min="12614" max="12614" width="9.28515625" style="1" bestFit="1" customWidth="1"/>
    <col min="12615" max="12616" width="9.140625" style="1"/>
    <col min="12617" max="12623" width="9.28515625" style="1" bestFit="1" customWidth="1"/>
    <col min="12624" max="12626" width="9.140625" style="1"/>
    <col min="12627" max="12628" width="9.28515625" style="1" bestFit="1" customWidth="1"/>
    <col min="12629" max="12629" width="9.140625" style="1"/>
    <col min="12630" max="12630" width="9.28515625" style="1" bestFit="1" customWidth="1"/>
    <col min="12631" max="12632" width="9.140625" style="1"/>
    <col min="12633" max="12639" width="9.28515625" style="1" bestFit="1" customWidth="1"/>
    <col min="12640" max="12642" width="9.140625" style="1"/>
    <col min="12643" max="12644" width="9.28515625" style="1" bestFit="1" customWidth="1"/>
    <col min="12645" max="12645" width="9.140625" style="1"/>
    <col min="12646" max="12646" width="9.28515625" style="1" bestFit="1" customWidth="1"/>
    <col min="12647" max="12648" width="9.140625" style="1"/>
    <col min="12649" max="12655" width="9.28515625" style="1" bestFit="1" customWidth="1"/>
    <col min="12656" max="12658" width="9.140625" style="1"/>
    <col min="12659" max="12660" width="9.28515625" style="1" bestFit="1" customWidth="1"/>
    <col min="12661" max="12661" width="9.140625" style="1"/>
    <col min="12662" max="12662" width="9.28515625" style="1" bestFit="1" customWidth="1"/>
    <col min="12663" max="12664" width="9.140625" style="1"/>
    <col min="12665" max="12671" width="9.28515625" style="1" bestFit="1" customWidth="1"/>
    <col min="12672" max="12674" width="9.140625" style="1"/>
    <col min="12675" max="12676" width="9.28515625" style="1" bestFit="1" customWidth="1"/>
    <col min="12677" max="12677" width="9.140625" style="1"/>
    <col min="12678" max="12678" width="9.28515625" style="1" bestFit="1" customWidth="1"/>
    <col min="12679" max="12680" width="9.140625" style="1"/>
    <col min="12681" max="12687" width="9.28515625" style="1" bestFit="1" customWidth="1"/>
    <col min="12688" max="12690" width="9.140625" style="1"/>
    <col min="12691" max="12692" width="9.28515625" style="1" bestFit="1" customWidth="1"/>
    <col min="12693" max="12693" width="9.140625" style="1"/>
    <col min="12694" max="12694" width="9.28515625" style="1" bestFit="1" customWidth="1"/>
    <col min="12695" max="12696" width="9.140625" style="1"/>
    <col min="12697" max="12703" width="9.28515625" style="1" bestFit="1" customWidth="1"/>
    <col min="12704" max="12706" width="9.140625" style="1"/>
    <col min="12707" max="12708" width="9.28515625" style="1" bestFit="1" customWidth="1"/>
    <col min="12709" max="12709" width="9.140625" style="1"/>
    <col min="12710" max="12710" width="9.28515625" style="1" bestFit="1" customWidth="1"/>
    <col min="12711" max="12712" width="9.140625" style="1"/>
    <col min="12713" max="12719" width="9.28515625" style="1" bestFit="1" customWidth="1"/>
    <col min="12720" max="12722" width="9.140625" style="1"/>
    <col min="12723" max="12724" width="9.28515625" style="1" bestFit="1" customWidth="1"/>
    <col min="12725" max="12725" width="9.140625" style="1"/>
    <col min="12726" max="12726" width="9.28515625" style="1" bestFit="1" customWidth="1"/>
    <col min="12727" max="12728" width="9.140625" style="1"/>
    <col min="12729" max="12735" width="9.28515625" style="1" bestFit="1" customWidth="1"/>
    <col min="12736" max="12738" width="9.140625" style="1"/>
    <col min="12739" max="12740" width="9.28515625" style="1" bestFit="1" customWidth="1"/>
    <col min="12741" max="12741" width="9.140625" style="1"/>
    <col min="12742" max="12742" width="9.28515625" style="1" bestFit="1" customWidth="1"/>
    <col min="12743" max="12744" width="9.140625" style="1"/>
    <col min="12745" max="12751" width="9.28515625" style="1" bestFit="1" customWidth="1"/>
    <col min="12752" max="12754" width="9.140625" style="1"/>
    <col min="12755" max="12756" width="9.28515625" style="1" bestFit="1" customWidth="1"/>
    <col min="12757" max="12757" width="9.140625" style="1"/>
    <col min="12758" max="12758" width="9.28515625" style="1" bestFit="1" customWidth="1"/>
    <col min="12759" max="12760" width="9.140625" style="1"/>
    <col min="12761" max="12767" width="9.28515625" style="1" bestFit="1" customWidth="1"/>
    <col min="12768" max="12770" width="9.140625" style="1"/>
    <col min="12771" max="12772" width="9.28515625" style="1" bestFit="1" customWidth="1"/>
    <col min="12773" max="12773" width="9.140625" style="1"/>
    <col min="12774" max="12774" width="9.28515625" style="1" bestFit="1" customWidth="1"/>
    <col min="12775" max="12776" width="9.140625" style="1"/>
    <col min="12777" max="12783" width="9.28515625" style="1" bestFit="1" customWidth="1"/>
    <col min="12784" max="12786" width="9.140625" style="1"/>
    <col min="12787" max="12788" width="9.28515625" style="1" bestFit="1" customWidth="1"/>
    <col min="12789" max="12789" width="9.140625" style="1"/>
    <col min="12790" max="12790" width="9.28515625" style="1" bestFit="1" customWidth="1"/>
    <col min="12791" max="12792" width="9.140625" style="1"/>
    <col min="12793" max="12799" width="9.28515625" style="1" bestFit="1" customWidth="1"/>
    <col min="12800" max="12802" width="9.140625" style="1"/>
    <col min="12803" max="12804" width="9.28515625" style="1" bestFit="1" customWidth="1"/>
    <col min="12805" max="12805" width="9.140625" style="1"/>
    <col min="12806" max="12806" width="9.28515625" style="1" bestFit="1" customWidth="1"/>
    <col min="12807" max="12808" width="9.140625" style="1"/>
    <col min="12809" max="12815" width="9.28515625" style="1" bestFit="1" customWidth="1"/>
    <col min="12816" max="12818" width="9.140625" style="1"/>
    <col min="12819" max="12820" width="9.28515625" style="1" bestFit="1" customWidth="1"/>
    <col min="12821" max="12821" width="9.140625" style="1"/>
    <col min="12822" max="12822" width="9.28515625" style="1" bestFit="1" customWidth="1"/>
    <col min="12823" max="12824" width="9.140625" style="1"/>
    <col min="12825" max="12831" width="9.28515625" style="1" bestFit="1" customWidth="1"/>
    <col min="12832" max="12834" width="9.140625" style="1"/>
    <col min="12835" max="12836" width="9.28515625" style="1" bestFit="1" customWidth="1"/>
    <col min="12837" max="12837" width="9.140625" style="1"/>
    <col min="12838" max="12838" width="9.28515625" style="1" bestFit="1" customWidth="1"/>
    <col min="12839" max="12840" width="9.140625" style="1"/>
    <col min="12841" max="12847" width="9.28515625" style="1" bestFit="1" customWidth="1"/>
    <col min="12848" max="12850" width="9.140625" style="1"/>
    <col min="12851" max="12852" width="9.28515625" style="1" bestFit="1" customWidth="1"/>
    <col min="12853" max="12853" width="9.140625" style="1"/>
    <col min="12854" max="12854" width="9.28515625" style="1" bestFit="1" customWidth="1"/>
    <col min="12855" max="12856" width="9.140625" style="1"/>
    <col min="12857" max="12863" width="9.28515625" style="1" bestFit="1" customWidth="1"/>
    <col min="12864" max="12866" width="9.140625" style="1"/>
    <col min="12867" max="12868" width="9.28515625" style="1" bestFit="1" customWidth="1"/>
    <col min="12869" max="12869" width="9.140625" style="1"/>
    <col min="12870" max="12870" width="9.28515625" style="1" bestFit="1" customWidth="1"/>
    <col min="12871" max="12872" width="9.140625" style="1"/>
    <col min="12873" max="12879" width="9.28515625" style="1" bestFit="1" customWidth="1"/>
    <col min="12880" max="12882" width="9.140625" style="1"/>
    <col min="12883" max="12884" width="9.28515625" style="1" bestFit="1" customWidth="1"/>
    <col min="12885" max="12885" width="9.140625" style="1"/>
    <col min="12886" max="12886" width="9.28515625" style="1" bestFit="1" customWidth="1"/>
    <col min="12887" max="12888" width="9.140625" style="1"/>
    <col min="12889" max="12895" width="9.28515625" style="1" bestFit="1" customWidth="1"/>
    <col min="12896" max="12898" width="9.140625" style="1"/>
    <col min="12899" max="12900" width="9.28515625" style="1" bestFit="1" customWidth="1"/>
    <col min="12901" max="12901" width="9.140625" style="1"/>
    <col min="12902" max="12902" width="9.28515625" style="1" bestFit="1" customWidth="1"/>
    <col min="12903" max="12904" width="9.140625" style="1"/>
    <col min="12905" max="12911" width="9.28515625" style="1" bestFit="1" customWidth="1"/>
    <col min="12912" max="12914" width="9.140625" style="1"/>
    <col min="12915" max="12916" width="9.28515625" style="1" bestFit="1" customWidth="1"/>
    <col min="12917" max="12917" width="9.140625" style="1"/>
    <col min="12918" max="12918" width="9.28515625" style="1" bestFit="1" customWidth="1"/>
    <col min="12919" max="12920" width="9.140625" style="1"/>
    <col min="12921" max="12927" width="9.28515625" style="1" bestFit="1" customWidth="1"/>
    <col min="12928" max="12930" width="9.140625" style="1"/>
    <col min="12931" max="12932" width="9.28515625" style="1" bestFit="1" customWidth="1"/>
    <col min="12933" max="12933" width="9.140625" style="1"/>
    <col min="12934" max="12934" width="9.28515625" style="1" bestFit="1" customWidth="1"/>
    <col min="12935" max="12936" width="9.140625" style="1"/>
    <col min="12937" max="12943" width="9.28515625" style="1" bestFit="1" customWidth="1"/>
    <col min="12944" max="12946" width="9.140625" style="1"/>
    <col min="12947" max="12948" width="9.28515625" style="1" bestFit="1" customWidth="1"/>
    <col min="12949" max="12949" width="9.140625" style="1"/>
    <col min="12950" max="12950" width="9.28515625" style="1" bestFit="1" customWidth="1"/>
    <col min="12951" max="12952" width="9.140625" style="1"/>
    <col min="12953" max="12959" width="9.28515625" style="1" bestFit="1" customWidth="1"/>
    <col min="12960" max="12962" width="9.140625" style="1"/>
    <col min="12963" max="12964" width="9.28515625" style="1" bestFit="1" customWidth="1"/>
    <col min="12965" max="12965" width="9.140625" style="1"/>
    <col min="12966" max="12966" width="9.28515625" style="1" bestFit="1" customWidth="1"/>
    <col min="12967" max="12968" width="9.140625" style="1"/>
    <col min="12969" max="12975" width="9.28515625" style="1" bestFit="1" customWidth="1"/>
    <col min="12976" max="12978" width="9.140625" style="1"/>
    <col min="12979" max="12980" width="9.28515625" style="1" bestFit="1" customWidth="1"/>
    <col min="12981" max="12981" width="9.140625" style="1"/>
    <col min="12982" max="12982" width="9.28515625" style="1" bestFit="1" customWidth="1"/>
    <col min="12983" max="12984" width="9.140625" style="1"/>
    <col min="12985" max="12991" width="9.28515625" style="1" bestFit="1" customWidth="1"/>
    <col min="12992" max="12994" width="9.140625" style="1"/>
    <col min="12995" max="12996" width="9.28515625" style="1" bestFit="1" customWidth="1"/>
    <col min="12997" max="12997" width="9.140625" style="1"/>
    <col min="12998" max="12998" width="9.28515625" style="1" bestFit="1" customWidth="1"/>
    <col min="12999" max="13000" width="9.140625" style="1"/>
    <col min="13001" max="13007" width="9.28515625" style="1" bestFit="1" customWidth="1"/>
    <col min="13008" max="13010" width="9.140625" style="1"/>
    <col min="13011" max="13012" width="9.28515625" style="1" bestFit="1" customWidth="1"/>
    <col min="13013" max="13013" width="9.140625" style="1"/>
    <col min="13014" max="13014" width="9.28515625" style="1" bestFit="1" customWidth="1"/>
    <col min="13015" max="13016" width="9.140625" style="1"/>
    <col min="13017" max="13023" width="9.28515625" style="1" bestFit="1" customWidth="1"/>
    <col min="13024" max="13026" width="9.140625" style="1"/>
    <col min="13027" max="13028" width="9.28515625" style="1" bestFit="1" customWidth="1"/>
    <col min="13029" max="13029" width="9.140625" style="1"/>
    <col min="13030" max="13030" width="9.28515625" style="1" bestFit="1" customWidth="1"/>
    <col min="13031" max="13032" width="9.140625" style="1"/>
    <col min="13033" max="13039" width="9.28515625" style="1" bestFit="1" customWidth="1"/>
    <col min="13040" max="13042" width="9.140625" style="1"/>
    <col min="13043" max="13044" width="9.28515625" style="1" bestFit="1" customWidth="1"/>
    <col min="13045" max="13045" width="9.140625" style="1"/>
    <col min="13046" max="13046" width="9.28515625" style="1" bestFit="1" customWidth="1"/>
    <col min="13047" max="13048" width="9.140625" style="1"/>
    <col min="13049" max="13055" width="9.28515625" style="1" bestFit="1" customWidth="1"/>
    <col min="13056" max="13058" width="9.140625" style="1"/>
    <col min="13059" max="13060" width="9.28515625" style="1" bestFit="1" customWidth="1"/>
    <col min="13061" max="13061" width="9.140625" style="1"/>
    <col min="13062" max="13062" width="9.28515625" style="1" bestFit="1" customWidth="1"/>
    <col min="13063" max="13064" width="9.140625" style="1"/>
    <col min="13065" max="13071" width="9.28515625" style="1" bestFit="1" customWidth="1"/>
    <col min="13072" max="13074" width="9.140625" style="1"/>
    <col min="13075" max="13076" width="9.28515625" style="1" bestFit="1" customWidth="1"/>
    <col min="13077" max="13077" width="9.140625" style="1"/>
    <col min="13078" max="13078" width="9.28515625" style="1" bestFit="1" customWidth="1"/>
    <col min="13079" max="13080" width="9.140625" style="1"/>
    <col min="13081" max="13087" width="9.28515625" style="1" bestFit="1" customWidth="1"/>
    <col min="13088" max="13090" width="9.140625" style="1"/>
    <col min="13091" max="13092" width="9.28515625" style="1" bestFit="1" customWidth="1"/>
    <col min="13093" max="13093" width="9.140625" style="1"/>
    <col min="13094" max="13094" width="9.28515625" style="1" bestFit="1" customWidth="1"/>
    <col min="13095" max="13096" width="9.140625" style="1"/>
    <col min="13097" max="13103" width="9.28515625" style="1" bestFit="1" customWidth="1"/>
    <col min="13104" max="13106" width="9.140625" style="1"/>
    <col min="13107" max="13108" width="9.28515625" style="1" bestFit="1" customWidth="1"/>
    <col min="13109" max="13109" width="9.140625" style="1"/>
    <col min="13110" max="13110" width="9.28515625" style="1" bestFit="1" customWidth="1"/>
    <col min="13111" max="13112" width="9.140625" style="1"/>
    <col min="13113" max="13119" width="9.28515625" style="1" bestFit="1" customWidth="1"/>
    <col min="13120" max="13122" width="9.140625" style="1"/>
    <col min="13123" max="13124" width="9.28515625" style="1" bestFit="1" customWidth="1"/>
    <col min="13125" max="13125" width="9.140625" style="1"/>
    <col min="13126" max="13126" width="9.28515625" style="1" bestFit="1" customWidth="1"/>
    <col min="13127" max="13128" width="9.140625" style="1"/>
    <col min="13129" max="13135" width="9.28515625" style="1" bestFit="1" customWidth="1"/>
    <col min="13136" max="13138" width="9.140625" style="1"/>
    <col min="13139" max="13140" width="9.28515625" style="1" bestFit="1" customWidth="1"/>
    <col min="13141" max="13141" width="9.140625" style="1"/>
    <col min="13142" max="13142" width="9.28515625" style="1" bestFit="1" customWidth="1"/>
    <col min="13143" max="13144" width="9.140625" style="1"/>
    <col min="13145" max="13151" width="9.28515625" style="1" bestFit="1" customWidth="1"/>
    <col min="13152" max="13154" width="9.140625" style="1"/>
    <col min="13155" max="13156" width="9.28515625" style="1" bestFit="1" customWidth="1"/>
    <col min="13157" max="13157" width="9.140625" style="1"/>
    <col min="13158" max="13158" width="9.28515625" style="1" bestFit="1" customWidth="1"/>
    <col min="13159" max="13160" width="9.140625" style="1"/>
    <col min="13161" max="13167" width="9.28515625" style="1" bestFit="1" customWidth="1"/>
    <col min="13168" max="13170" width="9.140625" style="1"/>
    <col min="13171" max="13172" width="9.28515625" style="1" bestFit="1" customWidth="1"/>
    <col min="13173" max="13173" width="9.140625" style="1"/>
    <col min="13174" max="13174" width="9.28515625" style="1" bestFit="1" customWidth="1"/>
    <col min="13175" max="13176" width="9.140625" style="1"/>
    <col min="13177" max="13183" width="9.28515625" style="1" bestFit="1" customWidth="1"/>
    <col min="13184" max="13186" width="9.140625" style="1"/>
    <col min="13187" max="13188" width="9.28515625" style="1" bestFit="1" customWidth="1"/>
    <col min="13189" max="13189" width="9.140625" style="1"/>
    <col min="13190" max="13190" width="9.28515625" style="1" bestFit="1" customWidth="1"/>
    <col min="13191" max="13192" width="9.140625" style="1"/>
    <col min="13193" max="13199" width="9.28515625" style="1" bestFit="1" customWidth="1"/>
    <col min="13200" max="13202" width="9.140625" style="1"/>
    <col min="13203" max="13204" width="9.28515625" style="1" bestFit="1" customWidth="1"/>
    <col min="13205" max="13205" width="9.140625" style="1"/>
    <col min="13206" max="13206" width="9.28515625" style="1" bestFit="1" customWidth="1"/>
    <col min="13207" max="13208" width="9.140625" style="1"/>
    <col min="13209" max="13215" width="9.28515625" style="1" bestFit="1" customWidth="1"/>
    <col min="13216" max="13218" width="9.140625" style="1"/>
    <col min="13219" max="13220" width="9.28515625" style="1" bestFit="1" customWidth="1"/>
    <col min="13221" max="13221" width="9.140625" style="1"/>
    <col min="13222" max="13222" width="9.28515625" style="1" bestFit="1" customWidth="1"/>
    <col min="13223" max="13224" width="9.140625" style="1"/>
    <col min="13225" max="13231" width="9.28515625" style="1" bestFit="1" customWidth="1"/>
    <col min="13232" max="13234" width="9.140625" style="1"/>
    <col min="13235" max="13236" width="9.28515625" style="1" bestFit="1" customWidth="1"/>
    <col min="13237" max="13237" width="9.140625" style="1"/>
    <col min="13238" max="13238" width="9.28515625" style="1" bestFit="1" customWidth="1"/>
    <col min="13239" max="13240" width="9.140625" style="1"/>
    <col min="13241" max="13247" width="9.28515625" style="1" bestFit="1" customWidth="1"/>
    <col min="13248" max="13250" width="9.140625" style="1"/>
    <col min="13251" max="13252" width="9.28515625" style="1" bestFit="1" customWidth="1"/>
    <col min="13253" max="13253" width="9.140625" style="1"/>
    <col min="13254" max="13254" width="9.28515625" style="1" bestFit="1" customWidth="1"/>
    <col min="13255" max="13256" width="9.140625" style="1"/>
    <col min="13257" max="13263" width="9.28515625" style="1" bestFit="1" customWidth="1"/>
    <col min="13264" max="13266" width="9.140625" style="1"/>
    <col min="13267" max="13268" width="9.28515625" style="1" bestFit="1" customWidth="1"/>
    <col min="13269" max="13269" width="9.140625" style="1"/>
    <col min="13270" max="13270" width="9.28515625" style="1" bestFit="1" customWidth="1"/>
    <col min="13271" max="13272" width="9.140625" style="1"/>
    <col min="13273" max="13279" width="9.28515625" style="1" bestFit="1" customWidth="1"/>
    <col min="13280" max="13282" width="9.140625" style="1"/>
    <col min="13283" max="13284" width="9.28515625" style="1" bestFit="1" customWidth="1"/>
    <col min="13285" max="13285" width="9.140625" style="1"/>
    <col min="13286" max="13286" width="9.28515625" style="1" bestFit="1" customWidth="1"/>
    <col min="13287" max="13288" width="9.140625" style="1"/>
    <col min="13289" max="13295" width="9.28515625" style="1" bestFit="1" customWidth="1"/>
    <col min="13296" max="13298" width="9.140625" style="1"/>
    <col min="13299" max="13300" width="9.28515625" style="1" bestFit="1" customWidth="1"/>
    <col min="13301" max="13301" width="9.140625" style="1"/>
    <col min="13302" max="13302" width="9.28515625" style="1" bestFit="1" customWidth="1"/>
    <col min="13303" max="13304" width="9.140625" style="1"/>
    <col min="13305" max="13311" width="9.28515625" style="1" bestFit="1" customWidth="1"/>
    <col min="13312" max="13314" width="9.140625" style="1"/>
    <col min="13315" max="13316" width="9.28515625" style="1" bestFit="1" customWidth="1"/>
    <col min="13317" max="13317" width="9.140625" style="1"/>
    <col min="13318" max="13318" width="9.28515625" style="1" bestFit="1" customWidth="1"/>
    <col min="13319" max="13320" width="9.140625" style="1"/>
    <col min="13321" max="13327" width="9.28515625" style="1" bestFit="1" customWidth="1"/>
    <col min="13328" max="13330" width="9.140625" style="1"/>
    <col min="13331" max="13332" width="9.28515625" style="1" bestFit="1" customWidth="1"/>
    <col min="13333" max="13333" width="9.140625" style="1"/>
    <col min="13334" max="13334" width="9.28515625" style="1" bestFit="1" customWidth="1"/>
    <col min="13335" max="13336" width="9.140625" style="1"/>
    <col min="13337" max="13343" width="9.28515625" style="1" bestFit="1" customWidth="1"/>
    <col min="13344" max="13346" width="9.140625" style="1"/>
    <col min="13347" max="13348" width="9.28515625" style="1" bestFit="1" customWidth="1"/>
    <col min="13349" max="13349" width="9.140625" style="1"/>
    <col min="13350" max="13350" width="9.28515625" style="1" bestFit="1" customWidth="1"/>
    <col min="13351" max="13352" width="9.140625" style="1"/>
    <col min="13353" max="13359" width="9.28515625" style="1" bestFit="1" customWidth="1"/>
    <col min="13360" max="13362" width="9.140625" style="1"/>
    <col min="13363" max="13364" width="9.28515625" style="1" bestFit="1" customWidth="1"/>
    <col min="13365" max="13365" width="9.140625" style="1"/>
    <col min="13366" max="13366" width="9.28515625" style="1" bestFit="1" customWidth="1"/>
    <col min="13367" max="13368" width="9.140625" style="1"/>
    <col min="13369" max="13375" width="9.28515625" style="1" bestFit="1" customWidth="1"/>
    <col min="13376" max="13378" width="9.140625" style="1"/>
    <col min="13379" max="13380" width="9.28515625" style="1" bestFit="1" customWidth="1"/>
    <col min="13381" max="13381" width="9.140625" style="1"/>
    <col min="13382" max="13382" width="9.28515625" style="1" bestFit="1" customWidth="1"/>
    <col min="13383" max="13384" width="9.140625" style="1"/>
    <col min="13385" max="13391" width="9.28515625" style="1" bestFit="1" customWidth="1"/>
    <col min="13392" max="13394" width="9.140625" style="1"/>
    <col min="13395" max="13396" width="9.28515625" style="1" bestFit="1" customWidth="1"/>
    <col min="13397" max="13397" width="9.140625" style="1"/>
    <col min="13398" max="13398" width="9.28515625" style="1" bestFit="1" customWidth="1"/>
    <col min="13399" max="13400" width="9.140625" style="1"/>
    <col min="13401" max="13407" width="9.28515625" style="1" bestFit="1" customWidth="1"/>
    <col min="13408" max="13410" width="9.140625" style="1"/>
    <col min="13411" max="13412" width="9.28515625" style="1" bestFit="1" customWidth="1"/>
    <col min="13413" max="13413" width="9.140625" style="1"/>
    <col min="13414" max="13414" width="9.28515625" style="1" bestFit="1" customWidth="1"/>
    <col min="13415" max="13416" width="9.140625" style="1"/>
    <col min="13417" max="13423" width="9.28515625" style="1" bestFit="1" customWidth="1"/>
    <col min="13424" max="13426" width="9.140625" style="1"/>
    <col min="13427" max="13428" width="9.28515625" style="1" bestFit="1" customWidth="1"/>
    <col min="13429" max="13429" width="9.140625" style="1"/>
    <col min="13430" max="13430" width="9.28515625" style="1" bestFit="1" customWidth="1"/>
    <col min="13431" max="13432" width="9.140625" style="1"/>
    <col min="13433" max="13439" width="9.28515625" style="1" bestFit="1" customWidth="1"/>
    <col min="13440" max="13442" width="9.140625" style="1"/>
    <col min="13443" max="13444" width="9.28515625" style="1" bestFit="1" customWidth="1"/>
    <col min="13445" max="13445" width="9.140625" style="1"/>
    <col min="13446" max="13446" width="9.28515625" style="1" bestFit="1" customWidth="1"/>
    <col min="13447" max="13448" width="9.140625" style="1"/>
    <col min="13449" max="13455" width="9.28515625" style="1" bestFit="1" customWidth="1"/>
    <col min="13456" max="13458" width="9.140625" style="1"/>
    <col min="13459" max="13460" width="9.28515625" style="1" bestFit="1" customWidth="1"/>
    <col min="13461" max="13461" width="9.140625" style="1"/>
    <col min="13462" max="13462" width="9.28515625" style="1" bestFit="1" customWidth="1"/>
    <col min="13463" max="13464" width="9.140625" style="1"/>
    <col min="13465" max="13471" width="9.28515625" style="1" bestFit="1" customWidth="1"/>
    <col min="13472" max="13474" width="9.140625" style="1"/>
    <col min="13475" max="13476" width="9.28515625" style="1" bestFit="1" customWidth="1"/>
    <col min="13477" max="13477" width="9.140625" style="1"/>
    <col min="13478" max="13478" width="9.28515625" style="1" bestFit="1" customWidth="1"/>
    <col min="13479" max="13480" width="9.140625" style="1"/>
    <col min="13481" max="13487" width="9.28515625" style="1" bestFit="1" customWidth="1"/>
    <col min="13488" max="13490" width="9.140625" style="1"/>
    <col min="13491" max="13492" width="9.28515625" style="1" bestFit="1" customWidth="1"/>
    <col min="13493" max="13493" width="9.140625" style="1"/>
    <col min="13494" max="13494" width="9.28515625" style="1" bestFit="1" customWidth="1"/>
    <col min="13495" max="13496" width="9.140625" style="1"/>
    <col min="13497" max="13503" width="9.28515625" style="1" bestFit="1" customWidth="1"/>
    <col min="13504" max="13506" width="9.140625" style="1"/>
    <col min="13507" max="13508" width="9.28515625" style="1" bestFit="1" customWidth="1"/>
    <col min="13509" max="13509" width="9.140625" style="1"/>
    <col min="13510" max="13510" width="9.28515625" style="1" bestFit="1" customWidth="1"/>
    <col min="13511" max="13512" width="9.140625" style="1"/>
    <col min="13513" max="13519" width="9.28515625" style="1" bestFit="1" customWidth="1"/>
    <col min="13520" max="13522" width="9.140625" style="1"/>
    <col min="13523" max="13524" width="9.28515625" style="1" bestFit="1" customWidth="1"/>
    <col min="13525" max="13525" width="9.140625" style="1"/>
    <col min="13526" max="13526" width="9.28515625" style="1" bestFit="1" customWidth="1"/>
    <col min="13527" max="13528" width="9.140625" style="1"/>
    <col min="13529" max="13535" width="9.28515625" style="1" bestFit="1" customWidth="1"/>
    <col min="13536" max="13538" width="9.140625" style="1"/>
    <col min="13539" max="13540" width="9.28515625" style="1" bestFit="1" customWidth="1"/>
    <col min="13541" max="13541" width="9.140625" style="1"/>
    <col min="13542" max="13542" width="9.28515625" style="1" bestFit="1" customWidth="1"/>
    <col min="13543" max="13544" width="9.140625" style="1"/>
    <col min="13545" max="13551" width="9.28515625" style="1" bestFit="1" customWidth="1"/>
    <col min="13552" max="13554" width="9.140625" style="1"/>
    <col min="13555" max="13556" width="9.28515625" style="1" bestFit="1" customWidth="1"/>
    <col min="13557" max="13557" width="9.140625" style="1"/>
    <col min="13558" max="13558" width="9.28515625" style="1" bestFit="1" customWidth="1"/>
    <col min="13559" max="13560" width="9.140625" style="1"/>
    <col min="13561" max="13567" width="9.28515625" style="1" bestFit="1" customWidth="1"/>
    <col min="13568" max="13570" width="9.140625" style="1"/>
    <col min="13571" max="13572" width="9.28515625" style="1" bestFit="1" customWidth="1"/>
    <col min="13573" max="13573" width="9.140625" style="1"/>
    <col min="13574" max="13574" width="9.28515625" style="1" bestFit="1" customWidth="1"/>
    <col min="13575" max="13576" width="9.140625" style="1"/>
    <col min="13577" max="13583" width="9.28515625" style="1" bestFit="1" customWidth="1"/>
    <col min="13584" max="13586" width="9.140625" style="1"/>
    <col min="13587" max="13588" width="9.28515625" style="1" bestFit="1" customWidth="1"/>
    <col min="13589" max="13589" width="9.140625" style="1"/>
    <col min="13590" max="13590" width="9.28515625" style="1" bestFit="1" customWidth="1"/>
    <col min="13591" max="13592" width="9.140625" style="1"/>
    <col min="13593" max="13599" width="9.28515625" style="1" bestFit="1" customWidth="1"/>
    <col min="13600" max="13602" width="9.140625" style="1"/>
    <col min="13603" max="13604" width="9.28515625" style="1" bestFit="1" customWidth="1"/>
    <col min="13605" max="13605" width="9.140625" style="1"/>
    <col min="13606" max="13606" width="9.28515625" style="1" bestFit="1" customWidth="1"/>
    <col min="13607" max="13608" width="9.140625" style="1"/>
    <col min="13609" max="13615" width="9.28515625" style="1" bestFit="1" customWidth="1"/>
    <col min="13616" max="13618" width="9.140625" style="1"/>
    <col min="13619" max="13620" width="9.28515625" style="1" bestFit="1" customWidth="1"/>
    <col min="13621" max="13621" width="9.140625" style="1"/>
    <col min="13622" max="13622" width="9.28515625" style="1" bestFit="1" customWidth="1"/>
    <col min="13623" max="13624" width="9.140625" style="1"/>
    <col min="13625" max="13631" width="9.28515625" style="1" bestFit="1" customWidth="1"/>
    <col min="13632" max="13634" width="9.140625" style="1"/>
    <col min="13635" max="13636" width="9.28515625" style="1" bestFit="1" customWidth="1"/>
    <col min="13637" max="13637" width="9.140625" style="1"/>
    <col min="13638" max="13638" width="9.28515625" style="1" bestFit="1" customWidth="1"/>
    <col min="13639" max="13640" width="9.140625" style="1"/>
    <col min="13641" max="13647" width="9.28515625" style="1" bestFit="1" customWidth="1"/>
    <col min="13648" max="13650" width="9.140625" style="1"/>
    <col min="13651" max="13652" width="9.28515625" style="1" bestFit="1" customWidth="1"/>
    <col min="13653" max="13653" width="9.140625" style="1"/>
    <col min="13654" max="13654" width="9.28515625" style="1" bestFit="1" customWidth="1"/>
    <col min="13655" max="13656" width="9.140625" style="1"/>
    <col min="13657" max="13663" width="9.28515625" style="1" bestFit="1" customWidth="1"/>
    <col min="13664" max="13666" width="9.140625" style="1"/>
    <col min="13667" max="13668" width="9.28515625" style="1" bestFit="1" customWidth="1"/>
    <col min="13669" max="13669" width="9.140625" style="1"/>
    <col min="13670" max="13670" width="9.28515625" style="1" bestFit="1" customWidth="1"/>
    <col min="13671" max="13672" width="9.140625" style="1"/>
    <col min="13673" max="13679" width="9.28515625" style="1" bestFit="1" customWidth="1"/>
    <col min="13680" max="13682" width="9.140625" style="1"/>
    <col min="13683" max="13684" width="9.28515625" style="1" bestFit="1" customWidth="1"/>
    <col min="13685" max="13685" width="9.140625" style="1"/>
    <col min="13686" max="13686" width="9.28515625" style="1" bestFit="1" customWidth="1"/>
    <col min="13687" max="13688" width="9.140625" style="1"/>
    <col min="13689" max="13695" width="9.28515625" style="1" bestFit="1" customWidth="1"/>
    <col min="13696" max="13698" width="9.140625" style="1"/>
    <col min="13699" max="13700" width="9.28515625" style="1" bestFit="1" customWidth="1"/>
    <col min="13701" max="13701" width="9.140625" style="1"/>
    <col min="13702" max="13702" width="9.28515625" style="1" bestFit="1" customWidth="1"/>
    <col min="13703" max="13704" width="9.140625" style="1"/>
    <col min="13705" max="13711" width="9.28515625" style="1" bestFit="1" customWidth="1"/>
    <col min="13712" max="13714" width="9.140625" style="1"/>
    <col min="13715" max="13716" width="9.28515625" style="1" bestFit="1" customWidth="1"/>
    <col min="13717" max="13717" width="9.140625" style="1"/>
    <col min="13718" max="13718" width="9.28515625" style="1" bestFit="1" customWidth="1"/>
    <col min="13719" max="13720" width="9.140625" style="1"/>
    <col min="13721" max="13727" width="9.28515625" style="1" bestFit="1" customWidth="1"/>
    <col min="13728" max="13730" width="9.140625" style="1"/>
    <col min="13731" max="13732" width="9.28515625" style="1" bestFit="1" customWidth="1"/>
    <col min="13733" max="13733" width="9.140625" style="1"/>
    <col min="13734" max="13734" width="9.28515625" style="1" bestFit="1" customWidth="1"/>
    <col min="13735" max="13736" width="9.140625" style="1"/>
    <col min="13737" max="13743" width="9.28515625" style="1" bestFit="1" customWidth="1"/>
    <col min="13744" max="13746" width="9.140625" style="1"/>
    <col min="13747" max="13748" width="9.28515625" style="1" bestFit="1" customWidth="1"/>
    <col min="13749" max="13749" width="9.140625" style="1"/>
    <col min="13750" max="13750" width="9.28515625" style="1" bestFit="1" customWidth="1"/>
    <col min="13751" max="13752" width="9.140625" style="1"/>
    <col min="13753" max="13759" width="9.28515625" style="1" bestFit="1" customWidth="1"/>
    <col min="13760" max="13762" width="9.140625" style="1"/>
    <col min="13763" max="13764" width="9.28515625" style="1" bestFit="1" customWidth="1"/>
    <col min="13765" max="13765" width="9.140625" style="1"/>
    <col min="13766" max="13766" width="9.28515625" style="1" bestFit="1" customWidth="1"/>
    <col min="13767" max="13768" width="9.140625" style="1"/>
    <col min="13769" max="13775" width="9.28515625" style="1" bestFit="1" customWidth="1"/>
    <col min="13776" max="13778" width="9.140625" style="1"/>
    <col min="13779" max="13780" width="9.28515625" style="1" bestFit="1" customWidth="1"/>
    <col min="13781" max="13781" width="9.140625" style="1"/>
    <col min="13782" max="13782" width="9.28515625" style="1" bestFit="1" customWidth="1"/>
    <col min="13783" max="13784" width="9.140625" style="1"/>
    <col min="13785" max="13791" width="9.28515625" style="1" bestFit="1" customWidth="1"/>
    <col min="13792" max="13794" width="9.140625" style="1"/>
    <col min="13795" max="13796" width="9.28515625" style="1" bestFit="1" customWidth="1"/>
    <col min="13797" max="13797" width="9.140625" style="1"/>
    <col min="13798" max="13798" width="9.28515625" style="1" bestFit="1" customWidth="1"/>
    <col min="13799" max="13800" width="9.140625" style="1"/>
    <col min="13801" max="13807" width="9.28515625" style="1" bestFit="1" customWidth="1"/>
    <col min="13808" max="13810" width="9.140625" style="1"/>
    <col min="13811" max="13812" width="9.28515625" style="1" bestFit="1" customWidth="1"/>
    <col min="13813" max="13813" width="9.140625" style="1"/>
    <col min="13814" max="13814" width="9.28515625" style="1" bestFit="1" customWidth="1"/>
    <col min="13815" max="13816" width="9.140625" style="1"/>
    <col min="13817" max="13823" width="9.28515625" style="1" bestFit="1" customWidth="1"/>
    <col min="13824" max="13826" width="9.140625" style="1"/>
    <col min="13827" max="13828" width="9.28515625" style="1" bestFit="1" customWidth="1"/>
    <col min="13829" max="13829" width="9.140625" style="1"/>
    <col min="13830" max="13830" width="9.28515625" style="1" bestFit="1" customWidth="1"/>
    <col min="13831" max="13832" width="9.140625" style="1"/>
    <col min="13833" max="13839" width="9.28515625" style="1" bestFit="1" customWidth="1"/>
    <col min="13840" max="13842" width="9.140625" style="1"/>
    <col min="13843" max="13844" width="9.28515625" style="1" bestFit="1" customWidth="1"/>
    <col min="13845" max="13845" width="9.140625" style="1"/>
    <col min="13846" max="13846" width="9.28515625" style="1" bestFit="1" customWidth="1"/>
    <col min="13847" max="13848" width="9.140625" style="1"/>
    <col min="13849" max="13855" width="9.28515625" style="1" bestFit="1" customWidth="1"/>
    <col min="13856" max="13858" width="9.140625" style="1"/>
    <col min="13859" max="13860" width="9.28515625" style="1" bestFit="1" customWidth="1"/>
    <col min="13861" max="13861" width="9.140625" style="1"/>
    <col min="13862" max="13862" width="9.28515625" style="1" bestFit="1" customWidth="1"/>
    <col min="13863" max="13864" width="9.140625" style="1"/>
    <col min="13865" max="13871" width="9.28515625" style="1" bestFit="1" customWidth="1"/>
    <col min="13872" max="13874" width="9.140625" style="1"/>
    <col min="13875" max="13876" width="9.28515625" style="1" bestFit="1" customWidth="1"/>
    <col min="13877" max="13877" width="9.140625" style="1"/>
    <col min="13878" max="13878" width="9.28515625" style="1" bestFit="1" customWidth="1"/>
    <col min="13879" max="13880" width="9.140625" style="1"/>
    <col min="13881" max="13887" width="9.28515625" style="1" bestFit="1" customWidth="1"/>
    <col min="13888" max="13890" width="9.140625" style="1"/>
    <col min="13891" max="13892" width="9.28515625" style="1" bestFit="1" customWidth="1"/>
    <col min="13893" max="13893" width="9.140625" style="1"/>
    <col min="13894" max="13894" width="9.28515625" style="1" bestFit="1" customWidth="1"/>
    <col min="13895" max="13896" width="9.140625" style="1"/>
    <col min="13897" max="13903" width="9.28515625" style="1" bestFit="1" customWidth="1"/>
    <col min="13904" max="13906" width="9.140625" style="1"/>
    <col min="13907" max="13908" width="9.28515625" style="1" bestFit="1" customWidth="1"/>
    <col min="13909" max="13909" width="9.140625" style="1"/>
    <col min="13910" max="13910" width="9.28515625" style="1" bestFit="1" customWidth="1"/>
    <col min="13911" max="13912" width="9.140625" style="1"/>
    <col min="13913" max="13919" width="9.28515625" style="1" bestFit="1" customWidth="1"/>
    <col min="13920" max="13922" width="9.140625" style="1"/>
    <col min="13923" max="13924" width="9.28515625" style="1" bestFit="1" customWidth="1"/>
    <col min="13925" max="13925" width="9.140625" style="1"/>
    <col min="13926" max="13926" width="9.28515625" style="1" bestFit="1" customWidth="1"/>
    <col min="13927" max="13928" width="9.140625" style="1"/>
    <col min="13929" max="13935" width="9.28515625" style="1" bestFit="1" customWidth="1"/>
    <col min="13936" max="13938" width="9.140625" style="1"/>
    <col min="13939" max="13940" width="9.28515625" style="1" bestFit="1" customWidth="1"/>
    <col min="13941" max="13941" width="9.140625" style="1"/>
    <col min="13942" max="13942" width="9.28515625" style="1" bestFit="1" customWidth="1"/>
    <col min="13943" max="13944" width="9.140625" style="1"/>
    <col min="13945" max="13951" width="9.28515625" style="1" bestFit="1" customWidth="1"/>
    <col min="13952" max="13954" width="9.140625" style="1"/>
    <col min="13955" max="13956" width="9.28515625" style="1" bestFit="1" customWidth="1"/>
    <col min="13957" max="13957" width="9.140625" style="1"/>
    <col min="13958" max="13958" width="9.28515625" style="1" bestFit="1" customWidth="1"/>
    <col min="13959" max="13960" width="9.140625" style="1"/>
    <col min="13961" max="13967" width="9.28515625" style="1" bestFit="1" customWidth="1"/>
    <col min="13968" max="13970" width="9.140625" style="1"/>
    <col min="13971" max="13972" width="9.28515625" style="1" bestFit="1" customWidth="1"/>
    <col min="13973" max="13973" width="9.140625" style="1"/>
    <col min="13974" max="13974" width="9.28515625" style="1" bestFit="1" customWidth="1"/>
    <col min="13975" max="13976" width="9.140625" style="1"/>
    <col min="13977" max="13983" width="9.28515625" style="1" bestFit="1" customWidth="1"/>
    <col min="13984" max="13986" width="9.140625" style="1"/>
    <col min="13987" max="13988" width="9.28515625" style="1" bestFit="1" customWidth="1"/>
    <col min="13989" max="13989" width="9.140625" style="1"/>
    <col min="13990" max="13990" width="9.28515625" style="1" bestFit="1" customWidth="1"/>
    <col min="13991" max="13992" width="9.140625" style="1"/>
    <col min="13993" max="13999" width="9.28515625" style="1" bestFit="1" customWidth="1"/>
    <col min="14000" max="14002" width="9.140625" style="1"/>
    <col min="14003" max="14004" width="9.28515625" style="1" bestFit="1" customWidth="1"/>
    <col min="14005" max="14005" width="9.140625" style="1"/>
    <col min="14006" max="14006" width="9.28515625" style="1" bestFit="1" customWidth="1"/>
    <col min="14007" max="14008" width="9.140625" style="1"/>
    <col min="14009" max="14015" width="9.28515625" style="1" bestFit="1" customWidth="1"/>
    <col min="14016" max="14018" width="9.140625" style="1"/>
    <col min="14019" max="14020" width="9.28515625" style="1" bestFit="1" customWidth="1"/>
    <col min="14021" max="14021" width="9.140625" style="1"/>
    <col min="14022" max="14022" width="9.28515625" style="1" bestFit="1" customWidth="1"/>
    <col min="14023" max="14024" width="9.140625" style="1"/>
    <col min="14025" max="14031" width="9.28515625" style="1" bestFit="1" customWidth="1"/>
    <col min="14032" max="14034" width="9.140625" style="1"/>
    <col min="14035" max="14036" width="9.28515625" style="1" bestFit="1" customWidth="1"/>
    <col min="14037" max="14037" width="9.140625" style="1"/>
    <col min="14038" max="14038" width="9.28515625" style="1" bestFit="1" customWidth="1"/>
    <col min="14039" max="14040" width="9.140625" style="1"/>
    <col min="14041" max="14047" width="9.28515625" style="1" bestFit="1" customWidth="1"/>
    <col min="14048" max="14050" width="9.140625" style="1"/>
    <col min="14051" max="14052" width="9.28515625" style="1" bestFit="1" customWidth="1"/>
    <col min="14053" max="14053" width="9.140625" style="1"/>
    <col min="14054" max="14054" width="9.28515625" style="1" bestFit="1" customWidth="1"/>
    <col min="14055" max="14056" width="9.140625" style="1"/>
    <col min="14057" max="14063" width="9.28515625" style="1" bestFit="1" customWidth="1"/>
    <col min="14064" max="14066" width="9.140625" style="1"/>
    <col min="14067" max="14068" width="9.28515625" style="1" bestFit="1" customWidth="1"/>
    <col min="14069" max="14069" width="9.140625" style="1"/>
    <col min="14070" max="14070" width="9.28515625" style="1" bestFit="1" customWidth="1"/>
    <col min="14071" max="14072" width="9.140625" style="1"/>
    <col min="14073" max="14079" width="9.28515625" style="1" bestFit="1" customWidth="1"/>
    <col min="14080" max="14082" width="9.140625" style="1"/>
    <col min="14083" max="14084" width="9.28515625" style="1" bestFit="1" customWidth="1"/>
    <col min="14085" max="14085" width="9.140625" style="1"/>
    <col min="14086" max="14086" width="9.28515625" style="1" bestFit="1" customWidth="1"/>
    <col min="14087" max="14088" width="9.140625" style="1"/>
    <col min="14089" max="14095" width="9.28515625" style="1" bestFit="1" customWidth="1"/>
    <col min="14096" max="14098" width="9.140625" style="1"/>
    <col min="14099" max="14100" width="9.28515625" style="1" bestFit="1" customWidth="1"/>
    <col min="14101" max="14101" width="9.140625" style="1"/>
    <col min="14102" max="14102" width="9.28515625" style="1" bestFit="1" customWidth="1"/>
    <col min="14103" max="14104" width="9.140625" style="1"/>
    <col min="14105" max="14111" width="9.28515625" style="1" bestFit="1" customWidth="1"/>
    <col min="14112" max="14114" width="9.140625" style="1"/>
    <col min="14115" max="14116" width="9.28515625" style="1" bestFit="1" customWidth="1"/>
    <col min="14117" max="14117" width="9.140625" style="1"/>
    <col min="14118" max="14118" width="9.28515625" style="1" bestFit="1" customWidth="1"/>
    <col min="14119" max="14120" width="9.140625" style="1"/>
    <col min="14121" max="14127" width="9.28515625" style="1" bestFit="1" customWidth="1"/>
    <col min="14128" max="14130" width="9.140625" style="1"/>
    <col min="14131" max="14132" width="9.28515625" style="1" bestFit="1" customWidth="1"/>
    <col min="14133" max="14133" width="9.140625" style="1"/>
    <col min="14134" max="14134" width="9.28515625" style="1" bestFit="1" customWidth="1"/>
    <col min="14135" max="14136" width="9.140625" style="1"/>
    <col min="14137" max="14143" width="9.28515625" style="1" bestFit="1" customWidth="1"/>
    <col min="14144" max="14146" width="9.140625" style="1"/>
    <col min="14147" max="14148" width="9.28515625" style="1" bestFit="1" customWidth="1"/>
    <col min="14149" max="14149" width="9.140625" style="1"/>
    <col min="14150" max="14150" width="9.28515625" style="1" bestFit="1" customWidth="1"/>
    <col min="14151" max="14152" width="9.140625" style="1"/>
    <col min="14153" max="14159" width="9.28515625" style="1" bestFit="1" customWidth="1"/>
    <col min="14160" max="14162" width="9.140625" style="1"/>
    <col min="14163" max="14164" width="9.28515625" style="1" bestFit="1" customWidth="1"/>
    <col min="14165" max="14165" width="9.140625" style="1"/>
    <col min="14166" max="14166" width="9.28515625" style="1" bestFit="1" customWidth="1"/>
    <col min="14167" max="14168" width="9.140625" style="1"/>
    <col min="14169" max="14175" width="9.28515625" style="1" bestFit="1" customWidth="1"/>
    <col min="14176" max="14178" width="9.140625" style="1"/>
    <col min="14179" max="14180" width="9.28515625" style="1" bestFit="1" customWidth="1"/>
    <col min="14181" max="14181" width="9.140625" style="1"/>
    <col min="14182" max="14182" width="9.28515625" style="1" bestFit="1" customWidth="1"/>
    <col min="14183" max="14184" width="9.140625" style="1"/>
    <col min="14185" max="14191" width="9.28515625" style="1" bestFit="1" customWidth="1"/>
    <col min="14192" max="14194" width="9.140625" style="1"/>
    <col min="14195" max="14196" width="9.28515625" style="1" bestFit="1" customWidth="1"/>
    <col min="14197" max="14197" width="9.140625" style="1"/>
    <col min="14198" max="14198" width="9.28515625" style="1" bestFit="1" customWidth="1"/>
    <col min="14199" max="14200" width="9.140625" style="1"/>
    <col min="14201" max="14207" width="9.28515625" style="1" bestFit="1" customWidth="1"/>
    <col min="14208" max="14210" width="9.140625" style="1"/>
    <col min="14211" max="14212" width="9.28515625" style="1" bestFit="1" customWidth="1"/>
    <col min="14213" max="14213" width="9.140625" style="1"/>
    <col min="14214" max="14214" width="9.28515625" style="1" bestFit="1" customWidth="1"/>
    <col min="14215" max="14216" width="9.140625" style="1"/>
    <col min="14217" max="14223" width="9.28515625" style="1" bestFit="1" customWidth="1"/>
    <col min="14224" max="14226" width="9.140625" style="1"/>
    <col min="14227" max="14228" width="9.28515625" style="1" bestFit="1" customWidth="1"/>
    <col min="14229" max="14229" width="9.140625" style="1"/>
    <col min="14230" max="14230" width="9.28515625" style="1" bestFit="1" customWidth="1"/>
    <col min="14231" max="14232" width="9.140625" style="1"/>
    <col min="14233" max="14239" width="9.28515625" style="1" bestFit="1" customWidth="1"/>
    <col min="14240" max="14242" width="9.140625" style="1"/>
    <col min="14243" max="14244" width="9.28515625" style="1" bestFit="1" customWidth="1"/>
    <col min="14245" max="14245" width="9.140625" style="1"/>
    <col min="14246" max="14246" width="9.28515625" style="1" bestFit="1" customWidth="1"/>
    <col min="14247" max="14248" width="9.140625" style="1"/>
    <col min="14249" max="14255" width="9.28515625" style="1" bestFit="1" customWidth="1"/>
    <col min="14256" max="14258" width="9.140625" style="1"/>
    <col min="14259" max="14260" width="9.28515625" style="1" bestFit="1" customWidth="1"/>
    <col min="14261" max="14261" width="9.140625" style="1"/>
    <col min="14262" max="14262" width="9.28515625" style="1" bestFit="1" customWidth="1"/>
    <col min="14263" max="14264" width="9.140625" style="1"/>
    <col min="14265" max="14271" width="9.28515625" style="1" bestFit="1" customWidth="1"/>
    <col min="14272" max="14274" width="9.140625" style="1"/>
    <col min="14275" max="14276" width="9.28515625" style="1" bestFit="1" customWidth="1"/>
    <col min="14277" max="14277" width="9.140625" style="1"/>
    <col min="14278" max="14278" width="9.28515625" style="1" bestFit="1" customWidth="1"/>
    <col min="14279" max="14280" width="9.140625" style="1"/>
    <col min="14281" max="14287" width="9.28515625" style="1" bestFit="1" customWidth="1"/>
    <col min="14288" max="14290" width="9.140625" style="1"/>
    <col min="14291" max="14292" width="9.28515625" style="1" bestFit="1" customWidth="1"/>
    <col min="14293" max="14293" width="9.140625" style="1"/>
    <col min="14294" max="14294" width="9.28515625" style="1" bestFit="1" customWidth="1"/>
    <col min="14295" max="14296" width="9.140625" style="1"/>
    <col min="14297" max="14303" width="9.28515625" style="1" bestFit="1" customWidth="1"/>
    <col min="14304" max="14306" width="9.140625" style="1"/>
    <col min="14307" max="14308" width="9.28515625" style="1" bestFit="1" customWidth="1"/>
    <col min="14309" max="14309" width="9.140625" style="1"/>
    <col min="14310" max="14310" width="9.28515625" style="1" bestFit="1" customWidth="1"/>
    <col min="14311" max="14312" width="9.140625" style="1"/>
    <col min="14313" max="14319" width="9.28515625" style="1" bestFit="1" customWidth="1"/>
    <col min="14320" max="14322" width="9.140625" style="1"/>
    <col min="14323" max="14324" width="9.28515625" style="1" bestFit="1" customWidth="1"/>
    <col min="14325" max="14325" width="9.140625" style="1"/>
    <col min="14326" max="14326" width="9.28515625" style="1" bestFit="1" customWidth="1"/>
    <col min="14327" max="14328" width="9.140625" style="1"/>
    <col min="14329" max="14335" width="9.28515625" style="1" bestFit="1" customWidth="1"/>
    <col min="14336" max="14338" width="9.140625" style="1"/>
    <col min="14339" max="14340" width="9.28515625" style="1" bestFit="1" customWidth="1"/>
    <col min="14341" max="14341" width="9.140625" style="1"/>
    <col min="14342" max="14342" width="9.28515625" style="1" bestFit="1" customWidth="1"/>
    <col min="14343" max="14344" width="9.140625" style="1"/>
    <col min="14345" max="14351" width="9.28515625" style="1" bestFit="1" customWidth="1"/>
    <col min="14352" max="14354" width="9.140625" style="1"/>
    <col min="14355" max="14356" width="9.28515625" style="1" bestFit="1" customWidth="1"/>
    <col min="14357" max="14357" width="9.140625" style="1"/>
    <col min="14358" max="14358" width="9.28515625" style="1" bestFit="1" customWidth="1"/>
    <col min="14359" max="14360" width="9.140625" style="1"/>
    <col min="14361" max="14367" width="9.28515625" style="1" bestFit="1" customWidth="1"/>
    <col min="14368" max="14370" width="9.140625" style="1"/>
    <col min="14371" max="14372" width="9.28515625" style="1" bestFit="1" customWidth="1"/>
    <col min="14373" max="14373" width="9.140625" style="1"/>
    <col min="14374" max="14374" width="9.28515625" style="1" bestFit="1" customWidth="1"/>
    <col min="14375" max="14376" width="9.140625" style="1"/>
    <col min="14377" max="14383" width="9.28515625" style="1" bestFit="1" customWidth="1"/>
    <col min="14384" max="14386" width="9.140625" style="1"/>
    <col min="14387" max="14388" width="9.28515625" style="1" bestFit="1" customWidth="1"/>
    <col min="14389" max="14389" width="9.140625" style="1"/>
    <col min="14390" max="14390" width="9.28515625" style="1" bestFit="1" customWidth="1"/>
    <col min="14391" max="14392" width="9.140625" style="1"/>
    <col min="14393" max="14399" width="9.28515625" style="1" bestFit="1" customWidth="1"/>
    <col min="14400" max="14402" width="9.140625" style="1"/>
    <col min="14403" max="14404" width="9.28515625" style="1" bestFit="1" customWidth="1"/>
    <col min="14405" max="14405" width="9.140625" style="1"/>
    <col min="14406" max="14406" width="9.28515625" style="1" bestFit="1" customWidth="1"/>
    <col min="14407" max="14408" width="9.140625" style="1"/>
    <col min="14409" max="14415" width="9.28515625" style="1" bestFit="1" customWidth="1"/>
    <col min="14416" max="14418" width="9.140625" style="1"/>
    <col min="14419" max="14420" width="9.28515625" style="1" bestFit="1" customWidth="1"/>
    <col min="14421" max="14421" width="9.140625" style="1"/>
    <col min="14422" max="14422" width="9.28515625" style="1" bestFit="1" customWidth="1"/>
    <col min="14423" max="14424" width="9.140625" style="1"/>
    <col min="14425" max="14431" width="9.28515625" style="1" bestFit="1" customWidth="1"/>
    <col min="14432" max="14434" width="9.140625" style="1"/>
    <col min="14435" max="14436" width="9.28515625" style="1" bestFit="1" customWidth="1"/>
    <col min="14437" max="14437" width="9.140625" style="1"/>
    <col min="14438" max="14438" width="9.28515625" style="1" bestFit="1" customWidth="1"/>
    <col min="14439" max="14440" width="9.140625" style="1"/>
    <col min="14441" max="14447" width="9.28515625" style="1" bestFit="1" customWidth="1"/>
    <col min="14448" max="14450" width="9.140625" style="1"/>
    <col min="14451" max="14452" width="9.28515625" style="1" bestFit="1" customWidth="1"/>
    <col min="14453" max="14453" width="9.140625" style="1"/>
    <col min="14454" max="14454" width="9.28515625" style="1" bestFit="1" customWidth="1"/>
    <col min="14455" max="14456" width="9.140625" style="1"/>
    <col min="14457" max="14463" width="9.28515625" style="1" bestFit="1" customWidth="1"/>
    <col min="14464" max="14466" width="9.140625" style="1"/>
    <col min="14467" max="14468" width="9.28515625" style="1" bestFit="1" customWidth="1"/>
    <col min="14469" max="14469" width="9.140625" style="1"/>
    <col min="14470" max="14470" width="9.28515625" style="1" bestFit="1" customWidth="1"/>
    <col min="14471" max="14472" width="9.140625" style="1"/>
    <col min="14473" max="14479" width="9.28515625" style="1" bestFit="1" customWidth="1"/>
    <col min="14480" max="14482" width="9.140625" style="1"/>
    <col min="14483" max="14484" width="9.28515625" style="1" bestFit="1" customWidth="1"/>
    <col min="14485" max="14485" width="9.140625" style="1"/>
    <col min="14486" max="14486" width="9.28515625" style="1" bestFit="1" customWidth="1"/>
    <col min="14487" max="14488" width="9.140625" style="1"/>
    <col min="14489" max="14495" width="9.28515625" style="1" bestFit="1" customWidth="1"/>
    <col min="14496" max="14498" width="9.140625" style="1"/>
    <col min="14499" max="14500" width="9.28515625" style="1" bestFit="1" customWidth="1"/>
    <col min="14501" max="14501" width="9.140625" style="1"/>
    <col min="14502" max="14502" width="9.28515625" style="1" bestFit="1" customWidth="1"/>
    <col min="14503" max="14504" width="9.140625" style="1"/>
    <col min="14505" max="14511" width="9.28515625" style="1" bestFit="1" customWidth="1"/>
    <col min="14512" max="14514" width="9.140625" style="1"/>
    <col min="14515" max="14516" width="9.28515625" style="1" bestFit="1" customWidth="1"/>
    <col min="14517" max="14517" width="9.140625" style="1"/>
    <col min="14518" max="14518" width="9.28515625" style="1" bestFit="1" customWidth="1"/>
    <col min="14519" max="14520" width="9.140625" style="1"/>
    <col min="14521" max="14527" width="9.28515625" style="1" bestFit="1" customWidth="1"/>
    <col min="14528" max="14530" width="9.140625" style="1"/>
    <col min="14531" max="14532" width="9.28515625" style="1" bestFit="1" customWidth="1"/>
    <col min="14533" max="14533" width="9.140625" style="1"/>
    <col min="14534" max="14534" width="9.28515625" style="1" bestFit="1" customWidth="1"/>
    <col min="14535" max="14536" width="9.140625" style="1"/>
    <col min="14537" max="14543" width="9.28515625" style="1" bestFit="1" customWidth="1"/>
    <col min="14544" max="14546" width="9.140625" style="1"/>
    <col min="14547" max="14548" width="9.28515625" style="1" bestFit="1" customWidth="1"/>
    <col min="14549" max="14549" width="9.140625" style="1"/>
    <col min="14550" max="14550" width="9.28515625" style="1" bestFit="1" customWidth="1"/>
    <col min="14551" max="14552" width="9.140625" style="1"/>
    <col min="14553" max="14559" width="9.28515625" style="1" bestFit="1" customWidth="1"/>
    <col min="14560" max="14562" width="9.140625" style="1"/>
    <col min="14563" max="14564" width="9.28515625" style="1" bestFit="1" customWidth="1"/>
    <col min="14565" max="14565" width="9.140625" style="1"/>
    <col min="14566" max="14566" width="9.28515625" style="1" bestFit="1" customWidth="1"/>
    <col min="14567" max="14568" width="9.140625" style="1"/>
    <col min="14569" max="14575" width="9.28515625" style="1" bestFit="1" customWidth="1"/>
    <col min="14576" max="14578" width="9.140625" style="1"/>
    <col min="14579" max="14580" width="9.28515625" style="1" bestFit="1" customWidth="1"/>
    <col min="14581" max="14581" width="9.140625" style="1"/>
    <col min="14582" max="14582" width="9.28515625" style="1" bestFit="1" customWidth="1"/>
    <col min="14583" max="14584" width="9.140625" style="1"/>
    <col min="14585" max="14591" width="9.28515625" style="1" bestFit="1" customWidth="1"/>
    <col min="14592" max="14594" width="9.140625" style="1"/>
    <col min="14595" max="14596" width="9.28515625" style="1" bestFit="1" customWidth="1"/>
    <col min="14597" max="14597" width="9.140625" style="1"/>
    <col min="14598" max="14598" width="9.28515625" style="1" bestFit="1" customWidth="1"/>
    <col min="14599" max="14600" width="9.140625" style="1"/>
    <col min="14601" max="14607" width="9.28515625" style="1" bestFit="1" customWidth="1"/>
    <col min="14608" max="14610" width="9.140625" style="1"/>
    <col min="14611" max="14612" width="9.28515625" style="1" bestFit="1" customWidth="1"/>
    <col min="14613" max="14613" width="9.140625" style="1"/>
    <col min="14614" max="14614" width="9.28515625" style="1" bestFit="1" customWidth="1"/>
    <col min="14615" max="14616" width="9.140625" style="1"/>
    <col min="14617" max="14623" width="9.28515625" style="1" bestFit="1" customWidth="1"/>
    <col min="14624" max="14626" width="9.140625" style="1"/>
    <col min="14627" max="14628" width="9.28515625" style="1" bestFit="1" customWidth="1"/>
    <col min="14629" max="14629" width="9.140625" style="1"/>
    <col min="14630" max="14630" width="9.28515625" style="1" bestFit="1" customWidth="1"/>
    <col min="14631" max="14632" width="9.140625" style="1"/>
    <col min="14633" max="14639" width="9.28515625" style="1" bestFit="1" customWidth="1"/>
    <col min="14640" max="14642" width="9.140625" style="1"/>
    <col min="14643" max="14644" width="9.28515625" style="1" bestFit="1" customWidth="1"/>
    <col min="14645" max="14645" width="9.140625" style="1"/>
    <col min="14646" max="14646" width="9.28515625" style="1" bestFit="1" customWidth="1"/>
    <col min="14647" max="14648" width="9.140625" style="1"/>
    <col min="14649" max="14655" width="9.28515625" style="1" bestFit="1" customWidth="1"/>
    <col min="14656" max="14658" width="9.140625" style="1"/>
    <col min="14659" max="14660" width="9.28515625" style="1" bestFit="1" customWidth="1"/>
    <col min="14661" max="14661" width="9.140625" style="1"/>
    <col min="14662" max="14662" width="9.28515625" style="1" bestFit="1" customWidth="1"/>
    <col min="14663" max="14664" width="9.140625" style="1"/>
    <col min="14665" max="14671" width="9.28515625" style="1" bestFit="1" customWidth="1"/>
    <col min="14672" max="14674" width="9.140625" style="1"/>
    <col min="14675" max="14676" width="9.28515625" style="1" bestFit="1" customWidth="1"/>
    <col min="14677" max="14677" width="9.140625" style="1"/>
    <col min="14678" max="14678" width="9.28515625" style="1" bestFit="1" customWidth="1"/>
    <col min="14679" max="14680" width="9.140625" style="1"/>
    <col min="14681" max="14687" width="9.28515625" style="1" bestFit="1" customWidth="1"/>
    <col min="14688" max="14690" width="9.140625" style="1"/>
    <col min="14691" max="14692" width="9.28515625" style="1" bestFit="1" customWidth="1"/>
    <col min="14693" max="14693" width="9.140625" style="1"/>
    <col min="14694" max="14694" width="9.28515625" style="1" bestFit="1" customWidth="1"/>
    <col min="14695" max="14696" width="9.140625" style="1"/>
    <col min="14697" max="14703" width="9.28515625" style="1" bestFit="1" customWidth="1"/>
    <col min="14704" max="14706" width="9.140625" style="1"/>
    <col min="14707" max="14708" width="9.28515625" style="1" bestFit="1" customWidth="1"/>
    <col min="14709" max="14709" width="9.140625" style="1"/>
    <col min="14710" max="14710" width="9.28515625" style="1" bestFit="1" customWidth="1"/>
    <col min="14711" max="14712" width="9.140625" style="1"/>
    <col min="14713" max="14719" width="9.28515625" style="1" bestFit="1" customWidth="1"/>
    <col min="14720" max="14722" width="9.140625" style="1"/>
    <col min="14723" max="14724" width="9.28515625" style="1" bestFit="1" customWidth="1"/>
    <col min="14725" max="14725" width="9.140625" style="1"/>
    <col min="14726" max="14726" width="9.28515625" style="1" bestFit="1" customWidth="1"/>
    <col min="14727" max="14728" width="9.140625" style="1"/>
    <col min="14729" max="14735" width="9.28515625" style="1" bestFit="1" customWidth="1"/>
    <col min="14736" max="14738" width="9.140625" style="1"/>
    <col min="14739" max="14740" width="9.28515625" style="1" bestFit="1" customWidth="1"/>
    <col min="14741" max="14741" width="9.140625" style="1"/>
    <col min="14742" max="14742" width="9.28515625" style="1" bestFit="1" customWidth="1"/>
    <col min="14743" max="14744" width="9.140625" style="1"/>
    <col min="14745" max="14751" width="9.28515625" style="1" bestFit="1" customWidth="1"/>
    <col min="14752" max="14754" width="9.140625" style="1"/>
    <col min="14755" max="14756" width="9.28515625" style="1" bestFit="1" customWidth="1"/>
    <col min="14757" max="14757" width="9.140625" style="1"/>
    <col min="14758" max="14758" width="9.28515625" style="1" bestFit="1" customWidth="1"/>
    <col min="14759" max="14760" width="9.140625" style="1"/>
    <col min="14761" max="14767" width="9.28515625" style="1" bestFit="1" customWidth="1"/>
    <col min="14768" max="14770" width="9.140625" style="1"/>
    <col min="14771" max="14772" width="9.28515625" style="1" bestFit="1" customWidth="1"/>
    <col min="14773" max="14773" width="9.140625" style="1"/>
    <col min="14774" max="14774" width="9.28515625" style="1" bestFit="1" customWidth="1"/>
    <col min="14775" max="14776" width="9.140625" style="1"/>
    <col min="14777" max="14783" width="9.28515625" style="1" bestFit="1" customWidth="1"/>
    <col min="14784" max="14786" width="9.140625" style="1"/>
    <col min="14787" max="14788" width="9.28515625" style="1" bestFit="1" customWidth="1"/>
    <col min="14789" max="14789" width="9.140625" style="1"/>
    <col min="14790" max="14790" width="9.28515625" style="1" bestFit="1" customWidth="1"/>
    <col min="14791" max="14792" width="9.140625" style="1"/>
    <col min="14793" max="14799" width="9.28515625" style="1" bestFit="1" customWidth="1"/>
    <col min="14800" max="14802" width="9.140625" style="1"/>
    <col min="14803" max="14804" width="9.28515625" style="1" bestFit="1" customWidth="1"/>
    <col min="14805" max="14805" width="9.140625" style="1"/>
    <col min="14806" max="14806" width="9.28515625" style="1" bestFit="1" customWidth="1"/>
    <col min="14807" max="14808" width="9.140625" style="1"/>
    <col min="14809" max="14815" width="9.28515625" style="1" bestFit="1" customWidth="1"/>
    <col min="14816" max="14818" width="9.140625" style="1"/>
    <col min="14819" max="14820" width="9.28515625" style="1" bestFit="1" customWidth="1"/>
    <col min="14821" max="14821" width="9.140625" style="1"/>
    <col min="14822" max="14822" width="9.28515625" style="1" bestFit="1" customWidth="1"/>
    <col min="14823" max="14824" width="9.140625" style="1"/>
    <col min="14825" max="14831" width="9.28515625" style="1" bestFit="1" customWidth="1"/>
    <col min="14832" max="14834" width="9.140625" style="1"/>
    <col min="14835" max="14836" width="9.28515625" style="1" bestFit="1" customWidth="1"/>
    <col min="14837" max="14837" width="9.140625" style="1"/>
    <col min="14838" max="14838" width="9.28515625" style="1" bestFit="1" customWidth="1"/>
    <col min="14839" max="14840" width="9.140625" style="1"/>
    <col min="14841" max="14847" width="9.28515625" style="1" bestFit="1" customWidth="1"/>
    <col min="14848" max="14850" width="9.140625" style="1"/>
    <col min="14851" max="14852" width="9.28515625" style="1" bestFit="1" customWidth="1"/>
    <col min="14853" max="14853" width="9.140625" style="1"/>
    <col min="14854" max="14854" width="9.28515625" style="1" bestFit="1" customWidth="1"/>
    <col min="14855" max="14856" width="9.140625" style="1"/>
    <col min="14857" max="14863" width="9.28515625" style="1" bestFit="1" customWidth="1"/>
    <col min="14864" max="14866" width="9.140625" style="1"/>
    <col min="14867" max="14868" width="9.28515625" style="1" bestFit="1" customWidth="1"/>
    <col min="14869" max="14869" width="9.140625" style="1"/>
    <col min="14870" max="14870" width="9.28515625" style="1" bestFit="1" customWidth="1"/>
    <col min="14871" max="14872" width="9.140625" style="1"/>
    <col min="14873" max="14879" width="9.28515625" style="1" bestFit="1" customWidth="1"/>
    <col min="14880" max="14882" width="9.140625" style="1"/>
    <col min="14883" max="14884" width="9.28515625" style="1" bestFit="1" customWidth="1"/>
    <col min="14885" max="14885" width="9.140625" style="1"/>
    <col min="14886" max="14886" width="9.28515625" style="1" bestFit="1" customWidth="1"/>
    <col min="14887" max="14888" width="9.140625" style="1"/>
    <col min="14889" max="14895" width="9.28515625" style="1" bestFit="1" customWidth="1"/>
    <col min="14896" max="14898" width="9.140625" style="1"/>
    <col min="14899" max="14900" width="9.28515625" style="1" bestFit="1" customWidth="1"/>
    <col min="14901" max="14901" width="9.140625" style="1"/>
    <col min="14902" max="14902" width="9.28515625" style="1" bestFit="1" customWidth="1"/>
    <col min="14903" max="14904" width="9.140625" style="1"/>
    <col min="14905" max="14911" width="9.28515625" style="1" bestFit="1" customWidth="1"/>
    <col min="14912" max="14914" width="9.140625" style="1"/>
    <col min="14915" max="14916" width="9.28515625" style="1" bestFit="1" customWidth="1"/>
    <col min="14917" max="14917" width="9.140625" style="1"/>
    <col min="14918" max="14918" width="9.28515625" style="1" bestFit="1" customWidth="1"/>
    <col min="14919" max="14920" width="9.140625" style="1"/>
    <col min="14921" max="14927" width="9.28515625" style="1" bestFit="1" customWidth="1"/>
    <col min="14928" max="14930" width="9.140625" style="1"/>
    <col min="14931" max="14932" width="9.28515625" style="1" bestFit="1" customWidth="1"/>
    <col min="14933" max="14933" width="9.140625" style="1"/>
    <col min="14934" max="14934" width="9.28515625" style="1" bestFit="1" customWidth="1"/>
    <col min="14935" max="14936" width="9.140625" style="1"/>
    <col min="14937" max="14943" width="9.28515625" style="1" bestFit="1" customWidth="1"/>
    <col min="14944" max="14946" width="9.140625" style="1"/>
    <col min="14947" max="14948" width="9.28515625" style="1" bestFit="1" customWidth="1"/>
    <col min="14949" max="14949" width="9.140625" style="1"/>
    <col min="14950" max="14950" width="9.28515625" style="1" bestFit="1" customWidth="1"/>
    <col min="14951" max="14952" width="9.140625" style="1"/>
    <col min="14953" max="14959" width="9.28515625" style="1" bestFit="1" customWidth="1"/>
    <col min="14960" max="14962" width="9.140625" style="1"/>
    <col min="14963" max="14964" width="9.28515625" style="1" bestFit="1" customWidth="1"/>
    <col min="14965" max="14965" width="9.140625" style="1"/>
    <col min="14966" max="14966" width="9.28515625" style="1" bestFit="1" customWidth="1"/>
    <col min="14967" max="14968" width="9.140625" style="1"/>
    <col min="14969" max="14975" width="9.28515625" style="1" bestFit="1" customWidth="1"/>
    <col min="14976" max="14978" width="9.140625" style="1"/>
    <col min="14979" max="14980" width="9.28515625" style="1" bestFit="1" customWidth="1"/>
    <col min="14981" max="14981" width="9.140625" style="1"/>
    <col min="14982" max="14982" width="9.28515625" style="1" bestFit="1" customWidth="1"/>
    <col min="14983" max="14984" width="9.140625" style="1"/>
    <col min="14985" max="14991" width="9.28515625" style="1" bestFit="1" customWidth="1"/>
    <col min="14992" max="14994" width="9.140625" style="1"/>
    <col min="14995" max="14996" width="9.28515625" style="1" bestFit="1" customWidth="1"/>
    <col min="14997" max="14997" width="9.140625" style="1"/>
    <col min="14998" max="14998" width="9.28515625" style="1" bestFit="1" customWidth="1"/>
    <col min="14999" max="15000" width="9.140625" style="1"/>
    <col min="15001" max="15007" width="9.28515625" style="1" bestFit="1" customWidth="1"/>
    <col min="15008" max="15010" width="9.140625" style="1"/>
    <col min="15011" max="15012" width="9.28515625" style="1" bestFit="1" customWidth="1"/>
    <col min="15013" max="15013" width="9.140625" style="1"/>
    <col min="15014" max="15014" width="9.28515625" style="1" bestFit="1" customWidth="1"/>
    <col min="15015" max="15016" width="9.140625" style="1"/>
    <col min="15017" max="15023" width="9.28515625" style="1" bestFit="1" customWidth="1"/>
    <col min="15024" max="15026" width="9.140625" style="1"/>
    <col min="15027" max="15028" width="9.28515625" style="1" bestFit="1" customWidth="1"/>
    <col min="15029" max="15029" width="9.140625" style="1"/>
    <col min="15030" max="15030" width="9.28515625" style="1" bestFit="1" customWidth="1"/>
    <col min="15031" max="15032" width="9.140625" style="1"/>
    <col min="15033" max="15039" width="9.28515625" style="1" bestFit="1" customWidth="1"/>
    <col min="15040" max="15042" width="9.140625" style="1"/>
    <col min="15043" max="15044" width="9.28515625" style="1" bestFit="1" customWidth="1"/>
    <col min="15045" max="15045" width="9.140625" style="1"/>
    <col min="15046" max="15046" width="9.28515625" style="1" bestFit="1" customWidth="1"/>
    <col min="15047" max="15048" width="9.140625" style="1"/>
    <col min="15049" max="15055" width="9.28515625" style="1" bestFit="1" customWidth="1"/>
    <col min="15056" max="15058" width="9.140625" style="1"/>
    <col min="15059" max="15060" width="9.28515625" style="1" bestFit="1" customWidth="1"/>
    <col min="15061" max="15061" width="9.140625" style="1"/>
    <col min="15062" max="15062" width="9.28515625" style="1" bestFit="1" customWidth="1"/>
    <col min="15063" max="15064" width="9.140625" style="1"/>
    <col min="15065" max="15071" width="9.28515625" style="1" bestFit="1" customWidth="1"/>
    <col min="15072" max="15074" width="9.140625" style="1"/>
    <col min="15075" max="15076" width="9.28515625" style="1" bestFit="1" customWidth="1"/>
    <col min="15077" max="15077" width="9.140625" style="1"/>
    <col min="15078" max="15078" width="9.28515625" style="1" bestFit="1" customWidth="1"/>
    <col min="15079" max="15080" width="9.140625" style="1"/>
    <col min="15081" max="15087" width="9.28515625" style="1" bestFit="1" customWidth="1"/>
    <col min="15088" max="15090" width="9.140625" style="1"/>
    <col min="15091" max="15092" width="9.28515625" style="1" bestFit="1" customWidth="1"/>
    <col min="15093" max="15093" width="9.140625" style="1"/>
    <col min="15094" max="15094" width="9.28515625" style="1" bestFit="1" customWidth="1"/>
    <col min="15095" max="15096" width="9.140625" style="1"/>
    <col min="15097" max="15103" width="9.28515625" style="1" bestFit="1" customWidth="1"/>
    <col min="15104" max="15106" width="9.140625" style="1"/>
    <col min="15107" max="15108" width="9.28515625" style="1" bestFit="1" customWidth="1"/>
    <col min="15109" max="15109" width="9.140625" style="1"/>
    <col min="15110" max="15110" width="9.28515625" style="1" bestFit="1" customWidth="1"/>
    <col min="15111" max="15112" width="9.140625" style="1"/>
    <col min="15113" max="15119" width="9.28515625" style="1" bestFit="1" customWidth="1"/>
    <col min="15120" max="15122" width="9.140625" style="1"/>
    <col min="15123" max="15124" width="9.28515625" style="1" bestFit="1" customWidth="1"/>
    <col min="15125" max="15125" width="9.140625" style="1"/>
    <col min="15126" max="15126" width="9.28515625" style="1" bestFit="1" customWidth="1"/>
    <col min="15127" max="15128" width="9.140625" style="1"/>
    <col min="15129" max="15135" width="9.28515625" style="1" bestFit="1" customWidth="1"/>
    <col min="15136" max="15138" width="9.140625" style="1"/>
    <col min="15139" max="15140" width="9.28515625" style="1" bestFit="1" customWidth="1"/>
    <col min="15141" max="15141" width="9.140625" style="1"/>
    <col min="15142" max="15142" width="9.28515625" style="1" bestFit="1" customWidth="1"/>
    <col min="15143" max="15144" width="9.140625" style="1"/>
    <col min="15145" max="15151" width="9.28515625" style="1" bestFit="1" customWidth="1"/>
    <col min="15152" max="15154" width="9.140625" style="1"/>
    <col min="15155" max="15156" width="9.28515625" style="1" bestFit="1" customWidth="1"/>
    <col min="15157" max="15157" width="9.140625" style="1"/>
    <col min="15158" max="15158" width="9.28515625" style="1" bestFit="1" customWidth="1"/>
    <col min="15159" max="15160" width="9.140625" style="1"/>
    <col min="15161" max="15167" width="9.28515625" style="1" bestFit="1" customWidth="1"/>
    <col min="15168" max="15170" width="9.140625" style="1"/>
    <col min="15171" max="15172" width="9.28515625" style="1" bestFit="1" customWidth="1"/>
    <col min="15173" max="15173" width="9.140625" style="1"/>
    <col min="15174" max="15174" width="9.28515625" style="1" bestFit="1" customWidth="1"/>
    <col min="15175" max="15176" width="9.140625" style="1"/>
    <col min="15177" max="15183" width="9.28515625" style="1" bestFit="1" customWidth="1"/>
    <col min="15184" max="15186" width="9.140625" style="1"/>
    <col min="15187" max="15188" width="9.28515625" style="1" bestFit="1" customWidth="1"/>
    <col min="15189" max="15189" width="9.140625" style="1"/>
    <col min="15190" max="15190" width="9.28515625" style="1" bestFit="1" customWidth="1"/>
    <col min="15191" max="15192" width="9.140625" style="1"/>
    <col min="15193" max="15199" width="9.28515625" style="1" bestFit="1" customWidth="1"/>
    <col min="15200" max="15202" width="9.140625" style="1"/>
    <col min="15203" max="15204" width="9.28515625" style="1" bestFit="1" customWidth="1"/>
    <col min="15205" max="15205" width="9.140625" style="1"/>
    <col min="15206" max="15206" width="9.28515625" style="1" bestFit="1" customWidth="1"/>
    <col min="15207" max="15208" width="9.140625" style="1"/>
    <col min="15209" max="15215" width="9.28515625" style="1" bestFit="1" customWidth="1"/>
    <col min="15216" max="15218" width="9.140625" style="1"/>
    <col min="15219" max="15220" width="9.28515625" style="1" bestFit="1" customWidth="1"/>
    <col min="15221" max="15221" width="9.140625" style="1"/>
    <col min="15222" max="15222" width="9.28515625" style="1" bestFit="1" customWidth="1"/>
    <col min="15223" max="15224" width="9.140625" style="1"/>
    <col min="15225" max="15231" width="9.28515625" style="1" bestFit="1" customWidth="1"/>
    <col min="15232" max="15234" width="9.140625" style="1"/>
    <col min="15235" max="15236" width="9.28515625" style="1" bestFit="1" customWidth="1"/>
    <col min="15237" max="15237" width="9.140625" style="1"/>
    <col min="15238" max="15238" width="9.28515625" style="1" bestFit="1" customWidth="1"/>
    <col min="15239" max="15240" width="9.140625" style="1"/>
    <col min="15241" max="15247" width="9.28515625" style="1" bestFit="1" customWidth="1"/>
    <col min="15248" max="15250" width="9.140625" style="1"/>
    <col min="15251" max="15252" width="9.28515625" style="1" bestFit="1" customWidth="1"/>
    <col min="15253" max="15253" width="9.140625" style="1"/>
    <col min="15254" max="15254" width="9.28515625" style="1" bestFit="1" customWidth="1"/>
    <col min="15255" max="15256" width="9.140625" style="1"/>
    <col min="15257" max="15263" width="9.28515625" style="1" bestFit="1" customWidth="1"/>
    <col min="15264" max="15266" width="9.140625" style="1"/>
    <col min="15267" max="15268" width="9.28515625" style="1" bestFit="1" customWidth="1"/>
    <col min="15269" max="15269" width="9.140625" style="1"/>
    <col min="15270" max="15270" width="9.28515625" style="1" bestFit="1" customWidth="1"/>
    <col min="15271" max="15272" width="9.140625" style="1"/>
    <col min="15273" max="15279" width="9.28515625" style="1" bestFit="1" customWidth="1"/>
    <col min="15280" max="15282" width="9.140625" style="1"/>
    <col min="15283" max="15284" width="9.28515625" style="1" bestFit="1" customWidth="1"/>
    <col min="15285" max="15285" width="9.140625" style="1"/>
    <col min="15286" max="15286" width="9.28515625" style="1" bestFit="1" customWidth="1"/>
    <col min="15287" max="15288" width="9.140625" style="1"/>
    <col min="15289" max="15295" width="9.28515625" style="1" bestFit="1" customWidth="1"/>
    <col min="15296" max="15298" width="9.140625" style="1"/>
    <col min="15299" max="15300" width="9.28515625" style="1" bestFit="1" customWidth="1"/>
    <col min="15301" max="15301" width="9.140625" style="1"/>
    <col min="15302" max="15302" width="9.28515625" style="1" bestFit="1" customWidth="1"/>
    <col min="15303" max="15304" width="9.140625" style="1"/>
    <col min="15305" max="15311" width="9.28515625" style="1" bestFit="1" customWidth="1"/>
    <col min="15312" max="15314" width="9.140625" style="1"/>
    <col min="15315" max="15316" width="9.28515625" style="1" bestFit="1" customWidth="1"/>
    <col min="15317" max="15317" width="9.140625" style="1"/>
    <col min="15318" max="15318" width="9.28515625" style="1" bestFit="1" customWidth="1"/>
    <col min="15319" max="15320" width="9.140625" style="1"/>
    <col min="15321" max="15327" width="9.28515625" style="1" bestFit="1" customWidth="1"/>
    <col min="15328" max="15330" width="9.140625" style="1"/>
    <col min="15331" max="15332" width="9.28515625" style="1" bestFit="1" customWidth="1"/>
    <col min="15333" max="15333" width="9.140625" style="1"/>
    <col min="15334" max="15334" width="9.28515625" style="1" bestFit="1" customWidth="1"/>
    <col min="15335" max="15336" width="9.140625" style="1"/>
    <col min="15337" max="15343" width="9.28515625" style="1" bestFit="1" customWidth="1"/>
    <col min="15344" max="15346" width="9.140625" style="1"/>
    <col min="15347" max="15348" width="9.28515625" style="1" bestFit="1" customWidth="1"/>
    <col min="15349" max="15349" width="9.140625" style="1"/>
    <col min="15350" max="15350" width="9.28515625" style="1" bestFit="1" customWidth="1"/>
    <col min="15351" max="15352" width="9.140625" style="1"/>
    <col min="15353" max="15359" width="9.28515625" style="1" bestFit="1" customWidth="1"/>
    <col min="15360" max="15362" width="9.140625" style="1"/>
    <col min="15363" max="15364" width="9.28515625" style="1" bestFit="1" customWidth="1"/>
    <col min="15365" max="15365" width="9.140625" style="1"/>
    <col min="15366" max="15366" width="9.28515625" style="1" bestFit="1" customWidth="1"/>
    <col min="15367" max="15368" width="9.140625" style="1"/>
    <col min="15369" max="15375" width="9.28515625" style="1" bestFit="1" customWidth="1"/>
    <col min="15376" max="15378" width="9.140625" style="1"/>
    <col min="15379" max="15380" width="9.28515625" style="1" bestFit="1" customWidth="1"/>
    <col min="15381" max="15381" width="9.140625" style="1"/>
    <col min="15382" max="15382" width="9.28515625" style="1" bestFit="1" customWidth="1"/>
    <col min="15383" max="15384" width="9.140625" style="1"/>
    <col min="15385" max="15391" width="9.28515625" style="1" bestFit="1" customWidth="1"/>
    <col min="15392" max="15394" width="9.140625" style="1"/>
    <col min="15395" max="15396" width="9.28515625" style="1" bestFit="1" customWidth="1"/>
    <col min="15397" max="15397" width="9.140625" style="1"/>
    <col min="15398" max="15398" width="9.28515625" style="1" bestFit="1" customWidth="1"/>
    <col min="15399" max="15400" width="9.140625" style="1"/>
    <col min="15401" max="15407" width="9.28515625" style="1" bestFit="1" customWidth="1"/>
    <col min="15408" max="15410" width="9.140625" style="1"/>
    <col min="15411" max="15412" width="9.28515625" style="1" bestFit="1" customWidth="1"/>
    <col min="15413" max="15413" width="9.140625" style="1"/>
    <col min="15414" max="15414" width="9.28515625" style="1" bestFit="1" customWidth="1"/>
    <col min="15415" max="15416" width="9.140625" style="1"/>
    <col min="15417" max="15423" width="9.28515625" style="1" bestFit="1" customWidth="1"/>
    <col min="15424" max="15426" width="9.140625" style="1"/>
    <col min="15427" max="15428" width="9.28515625" style="1" bestFit="1" customWidth="1"/>
    <col min="15429" max="15429" width="9.140625" style="1"/>
    <col min="15430" max="15430" width="9.28515625" style="1" bestFit="1" customWidth="1"/>
    <col min="15431" max="15432" width="9.140625" style="1"/>
    <col min="15433" max="15439" width="9.28515625" style="1" bestFit="1" customWidth="1"/>
    <col min="15440" max="15442" width="9.140625" style="1"/>
    <col min="15443" max="15444" width="9.28515625" style="1" bestFit="1" customWidth="1"/>
    <col min="15445" max="15445" width="9.140625" style="1"/>
    <col min="15446" max="15446" width="9.28515625" style="1" bestFit="1" customWidth="1"/>
    <col min="15447" max="15448" width="9.140625" style="1"/>
    <col min="15449" max="15455" width="9.28515625" style="1" bestFit="1" customWidth="1"/>
    <col min="15456" max="15458" width="9.140625" style="1"/>
    <col min="15459" max="15460" width="9.28515625" style="1" bestFit="1" customWidth="1"/>
    <col min="15461" max="15461" width="9.140625" style="1"/>
    <col min="15462" max="15462" width="9.28515625" style="1" bestFit="1" customWidth="1"/>
    <col min="15463" max="15464" width="9.140625" style="1"/>
    <col min="15465" max="15471" width="9.28515625" style="1" bestFit="1" customWidth="1"/>
    <col min="15472" max="15474" width="9.140625" style="1"/>
    <col min="15475" max="15476" width="9.28515625" style="1" bestFit="1" customWidth="1"/>
    <col min="15477" max="15477" width="9.140625" style="1"/>
    <col min="15478" max="15478" width="9.28515625" style="1" bestFit="1" customWidth="1"/>
    <col min="15479" max="15480" width="9.140625" style="1"/>
    <col min="15481" max="15487" width="9.28515625" style="1" bestFit="1" customWidth="1"/>
    <col min="15488" max="15490" width="9.140625" style="1"/>
    <col min="15491" max="15492" width="9.28515625" style="1" bestFit="1" customWidth="1"/>
    <col min="15493" max="15493" width="9.140625" style="1"/>
    <col min="15494" max="15494" width="9.28515625" style="1" bestFit="1" customWidth="1"/>
    <col min="15495" max="15496" width="9.140625" style="1"/>
    <col min="15497" max="15503" width="9.28515625" style="1" bestFit="1" customWidth="1"/>
    <col min="15504" max="15506" width="9.140625" style="1"/>
    <col min="15507" max="15508" width="9.28515625" style="1" bestFit="1" customWidth="1"/>
    <col min="15509" max="15509" width="9.140625" style="1"/>
    <col min="15510" max="15510" width="9.28515625" style="1" bestFit="1" customWidth="1"/>
    <col min="15511" max="15512" width="9.140625" style="1"/>
    <col min="15513" max="15519" width="9.28515625" style="1" bestFit="1" customWidth="1"/>
    <col min="15520" max="15522" width="9.140625" style="1"/>
    <col min="15523" max="15524" width="9.28515625" style="1" bestFit="1" customWidth="1"/>
    <col min="15525" max="15525" width="9.140625" style="1"/>
    <col min="15526" max="15526" width="9.28515625" style="1" bestFit="1" customWidth="1"/>
    <col min="15527" max="15528" width="9.140625" style="1"/>
    <col min="15529" max="15535" width="9.28515625" style="1" bestFit="1" customWidth="1"/>
    <col min="15536" max="15538" width="9.140625" style="1"/>
    <col min="15539" max="15540" width="9.28515625" style="1" bestFit="1" customWidth="1"/>
    <col min="15541" max="15541" width="9.140625" style="1"/>
    <col min="15542" max="15542" width="9.28515625" style="1" bestFit="1" customWidth="1"/>
    <col min="15543" max="15544" width="9.140625" style="1"/>
    <col min="15545" max="15551" width="9.28515625" style="1" bestFit="1" customWidth="1"/>
    <col min="15552" max="15554" width="9.140625" style="1"/>
    <col min="15555" max="15556" width="9.28515625" style="1" bestFit="1" customWidth="1"/>
    <col min="15557" max="15557" width="9.140625" style="1"/>
    <col min="15558" max="15558" width="9.28515625" style="1" bestFit="1" customWidth="1"/>
    <col min="15559" max="15560" width="9.140625" style="1"/>
    <col min="15561" max="15567" width="9.28515625" style="1" bestFit="1" customWidth="1"/>
    <col min="15568" max="15570" width="9.140625" style="1"/>
    <col min="15571" max="15572" width="9.28515625" style="1" bestFit="1" customWidth="1"/>
    <col min="15573" max="15573" width="9.140625" style="1"/>
    <col min="15574" max="15574" width="9.28515625" style="1" bestFit="1" customWidth="1"/>
    <col min="15575" max="15576" width="9.140625" style="1"/>
    <col min="15577" max="15583" width="9.28515625" style="1" bestFit="1" customWidth="1"/>
    <col min="15584" max="15586" width="9.140625" style="1"/>
    <col min="15587" max="15588" width="9.28515625" style="1" bestFit="1" customWidth="1"/>
    <col min="15589" max="15589" width="9.140625" style="1"/>
    <col min="15590" max="15590" width="9.28515625" style="1" bestFit="1" customWidth="1"/>
    <col min="15591" max="15592" width="9.140625" style="1"/>
    <col min="15593" max="15599" width="9.28515625" style="1" bestFit="1" customWidth="1"/>
    <col min="15600" max="15602" width="9.140625" style="1"/>
    <col min="15603" max="15604" width="9.28515625" style="1" bestFit="1" customWidth="1"/>
    <col min="15605" max="15605" width="9.140625" style="1"/>
    <col min="15606" max="15606" width="9.28515625" style="1" bestFit="1" customWidth="1"/>
    <col min="15607" max="15608" width="9.140625" style="1"/>
    <col min="15609" max="15615" width="9.28515625" style="1" bestFit="1" customWidth="1"/>
    <col min="15616" max="15618" width="9.140625" style="1"/>
    <col min="15619" max="15620" width="9.28515625" style="1" bestFit="1" customWidth="1"/>
    <col min="15621" max="15621" width="9.140625" style="1"/>
    <col min="15622" max="15622" width="9.28515625" style="1" bestFit="1" customWidth="1"/>
    <col min="15623" max="15624" width="9.140625" style="1"/>
    <col min="15625" max="15631" width="9.28515625" style="1" bestFit="1" customWidth="1"/>
    <col min="15632" max="15634" width="9.140625" style="1"/>
    <col min="15635" max="15636" width="9.28515625" style="1" bestFit="1" customWidth="1"/>
    <col min="15637" max="15637" width="9.140625" style="1"/>
    <col min="15638" max="15638" width="9.28515625" style="1" bestFit="1" customWidth="1"/>
    <col min="15639" max="15640" width="9.140625" style="1"/>
    <col min="15641" max="15647" width="9.28515625" style="1" bestFit="1" customWidth="1"/>
    <col min="15648" max="15650" width="9.140625" style="1"/>
    <col min="15651" max="15652" width="9.28515625" style="1" bestFit="1" customWidth="1"/>
    <col min="15653" max="15653" width="9.140625" style="1"/>
    <col min="15654" max="15654" width="9.28515625" style="1" bestFit="1" customWidth="1"/>
    <col min="15655" max="15656" width="9.140625" style="1"/>
    <col min="15657" max="15663" width="9.28515625" style="1" bestFit="1" customWidth="1"/>
    <col min="15664" max="15666" width="9.140625" style="1"/>
    <col min="15667" max="15668" width="9.28515625" style="1" bestFit="1" customWidth="1"/>
    <col min="15669" max="15669" width="9.140625" style="1"/>
    <col min="15670" max="15670" width="9.28515625" style="1" bestFit="1" customWidth="1"/>
    <col min="15671" max="15672" width="9.140625" style="1"/>
    <col min="15673" max="15679" width="9.28515625" style="1" bestFit="1" customWidth="1"/>
    <col min="15680" max="15682" width="9.140625" style="1"/>
    <col min="15683" max="15684" width="9.28515625" style="1" bestFit="1" customWidth="1"/>
    <col min="15685" max="15685" width="9.140625" style="1"/>
    <col min="15686" max="15686" width="9.28515625" style="1" bestFit="1" customWidth="1"/>
    <col min="15687" max="15688" width="9.140625" style="1"/>
    <col min="15689" max="15695" width="9.28515625" style="1" bestFit="1" customWidth="1"/>
    <col min="15696" max="15698" width="9.140625" style="1"/>
    <col min="15699" max="15700" width="9.28515625" style="1" bestFit="1" customWidth="1"/>
    <col min="15701" max="15701" width="9.140625" style="1"/>
    <col min="15702" max="15702" width="9.28515625" style="1" bestFit="1" customWidth="1"/>
    <col min="15703" max="15704" width="9.140625" style="1"/>
    <col min="15705" max="15711" width="9.28515625" style="1" bestFit="1" customWidth="1"/>
    <col min="15712" max="15714" width="9.140625" style="1"/>
    <col min="15715" max="15716" width="9.28515625" style="1" bestFit="1" customWidth="1"/>
    <col min="15717" max="15717" width="9.140625" style="1"/>
    <col min="15718" max="15718" width="9.28515625" style="1" bestFit="1" customWidth="1"/>
    <col min="15719" max="15720" width="9.140625" style="1"/>
    <col min="15721" max="15727" width="9.28515625" style="1" bestFit="1" customWidth="1"/>
    <col min="15728" max="15730" width="9.140625" style="1"/>
    <col min="15731" max="15732" width="9.28515625" style="1" bestFit="1" customWidth="1"/>
    <col min="15733" max="15733" width="9.140625" style="1"/>
    <col min="15734" max="15734" width="9.28515625" style="1" bestFit="1" customWidth="1"/>
    <col min="15735" max="15736" width="9.140625" style="1"/>
    <col min="15737" max="15743" width="9.28515625" style="1" bestFit="1" customWidth="1"/>
    <col min="15744" max="15746" width="9.140625" style="1"/>
    <col min="15747" max="15748" width="9.28515625" style="1" bestFit="1" customWidth="1"/>
    <col min="15749" max="15749" width="9.140625" style="1"/>
    <col min="15750" max="15750" width="9.28515625" style="1" bestFit="1" customWidth="1"/>
    <col min="15751" max="15752" width="9.140625" style="1"/>
    <col min="15753" max="15759" width="9.28515625" style="1" bestFit="1" customWidth="1"/>
    <col min="15760" max="15762" width="9.140625" style="1"/>
    <col min="15763" max="15764" width="9.28515625" style="1" bestFit="1" customWidth="1"/>
    <col min="15765" max="15765" width="9.140625" style="1"/>
    <col min="15766" max="15766" width="9.28515625" style="1" bestFit="1" customWidth="1"/>
    <col min="15767" max="15768" width="9.140625" style="1"/>
    <col min="15769" max="15775" width="9.28515625" style="1" bestFit="1" customWidth="1"/>
    <col min="15776" max="15778" width="9.140625" style="1"/>
    <col min="15779" max="15780" width="9.28515625" style="1" bestFit="1" customWidth="1"/>
    <col min="15781" max="15781" width="9.140625" style="1"/>
    <col min="15782" max="15782" width="9.28515625" style="1" bestFit="1" customWidth="1"/>
    <col min="15783" max="15784" width="9.140625" style="1"/>
    <col min="15785" max="15791" width="9.28515625" style="1" bestFit="1" customWidth="1"/>
    <col min="15792" max="15794" width="9.140625" style="1"/>
    <col min="15795" max="15796" width="9.28515625" style="1" bestFit="1" customWidth="1"/>
    <col min="15797" max="15797" width="9.140625" style="1"/>
    <col min="15798" max="15798" width="9.28515625" style="1" bestFit="1" customWidth="1"/>
    <col min="15799" max="15800" width="9.140625" style="1"/>
    <col min="15801" max="15807" width="9.28515625" style="1" bestFit="1" customWidth="1"/>
    <col min="15808" max="15810" width="9.140625" style="1"/>
    <col min="15811" max="15812" width="9.28515625" style="1" bestFit="1" customWidth="1"/>
    <col min="15813" max="15813" width="9.140625" style="1"/>
    <col min="15814" max="15814" width="9.28515625" style="1" bestFit="1" customWidth="1"/>
    <col min="15815" max="15816" width="9.140625" style="1"/>
    <col min="15817" max="15823" width="9.28515625" style="1" bestFit="1" customWidth="1"/>
    <col min="15824" max="15826" width="9.140625" style="1"/>
    <col min="15827" max="15828" width="9.28515625" style="1" bestFit="1" customWidth="1"/>
    <col min="15829" max="15829" width="9.140625" style="1"/>
    <col min="15830" max="15830" width="9.28515625" style="1" bestFit="1" customWidth="1"/>
    <col min="15831" max="15832" width="9.140625" style="1"/>
    <col min="15833" max="15839" width="9.28515625" style="1" bestFit="1" customWidth="1"/>
    <col min="15840" max="15842" width="9.140625" style="1"/>
    <col min="15843" max="15844" width="9.28515625" style="1" bestFit="1" customWidth="1"/>
    <col min="15845" max="15845" width="9.140625" style="1"/>
    <col min="15846" max="15846" width="9.28515625" style="1" bestFit="1" customWidth="1"/>
    <col min="15847" max="15848" width="9.140625" style="1"/>
    <col min="15849" max="15855" width="9.28515625" style="1" bestFit="1" customWidth="1"/>
    <col min="15856" max="15858" width="9.140625" style="1"/>
    <col min="15859" max="15860" width="9.28515625" style="1" bestFit="1" customWidth="1"/>
    <col min="15861" max="15861" width="9.140625" style="1"/>
    <col min="15862" max="15862" width="9.28515625" style="1" bestFit="1" customWidth="1"/>
    <col min="15863" max="15864" width="9.140625" style="1"/>
    <col min="15865" max="15871" width="9.28515625" style="1" bestFit="1" customWidth="1"/>
    <col min="15872" max="15874" width="9.140625" style="1"/>
    <col min="15875" max="15876" width="9.28515625" style="1" bestFit="1" customWidth="1"/>
    <col min="15877" max="15877" width="9.140625" style="1"/>
    <col min="15878" max="15878" width="9.28515625" style="1" bestFit="1" customWidth="1"/>
    <col min="15879" max="15880" width="9.140625" style="1"/>
    <col min="15881" max="15887" width="9.28515625" style="1" bestFit="1" customWidth="1"/>
    <col min="15888" max="15890" width="9.140625" style="1"/>
    <col min="15891" max="15892" width="9.28515625" style="1" bestFit="1" customWidth="1"/>
    <col min="15893" max="15893" width="9.140625" style="1"/>
    <col min="15894" max="15894" width="9.28515625" style="1" bestFit="1" customWidth="1"/>
    <col min="15895" max="15896" width="9.140625" style="1"/>
    <col min="15897" max="15903" width="9.28515625" style="1" bestFit="1" customWidth="1"/>
    <col min="15904" max="15906" width="9.140625" style="1"/>
    <col min="15907" max="15908" width="9.28515625" style="1" bestFit="1" customWidth="1"/>
    <col min="15909" max="15909" width="9.140625" style="1"/>
    <col min="15910" max="15910" width="9.28515625" style="1" bestFit="1" customWidth="1"/>
    <col min="15911" max="15912" width="9.140625" style="1"/>
    <col min="15913" max="15919" width="9.28515625" style="1" bestFit="1" customWidth="1"/>
    <col min="15920" max="15922" width="9.140625" style="1"/>
    <col min="15923" max="15924" width="9.28515625" style="1" bestFit="1" customWidth="1"/>
    <col min="15925" max="15925" width="9.140625" style="1"/>
    <col min="15926" max="15926" width="9.28515625" style="1" bestFit="1" customWidth="1"/>
    <col min="15927" max="15928" width="9.140625" style="1"/>
    <col min="15929" max="15935" width="9.28515625" style="1" bestFit="1" customWidth="1"/>
    <col min="15936" max="15938" width="9.140625" style="1"/>
    <col min="15939" max="15940" width="9.28515625" style="1" bestFit="1" customWidth="1"/>
    <col min="15941" max="15941" width="9.140625" style="1"/>
    <col min="15942" max="15942" width="9.28515625" style="1" bestFit="1" customWidth="1"/>
    <col min="15943" max="15944" width="9.140625" style="1"/>
    <col min="15945" max="15951" width="9.28515625" style="1" bestFit="1" customWidth="1"/>
    <col min="15952" max="15954" width="9.140625" style="1"/>
    <col min="15955" max="15956" width="9.28515625" style="1" bestFit="1" customWidth="1"/>
    <col min="15957" max="15957" width="9.140625" style="1"/>
    <col min="15958" max="15958" width="9.28515625" style="1" bestFit="1" customWidth="1"/>
    <col min="15959" max="15960" width="9.140625" style="1"/>
    <col min="15961" max="15967" width="9.28515625" style="1" bestFit="1" customWidth="1"/>
    <col min="15968" max="15970" width="9.140625" style="1"/>
    <col min="15971" max="15972" width="9.28515625" style="1" bestFit="1" customWidth="1"/>
    <col min="15973" max="15973" width="9.140625" style="1"/>
    <col min="15974" max="15974" width="9.28515625" style="1" bestFit="1" customWidth="1"/>
    <col min="15975" max="15976" width="9.140625" style="1"/>
    <col min="15977" max="15983" width="9.28515625" style="1" bestFit="1" customWidth="1"/>
    <col min="15984" max="15986" width="9.140625" style="1"/>
    <col min="15987" max="15988" width="9.28515625" style="1" bestFit="1" customWidth="1"/>
    <col min="15989" max="15989" width="9.140625" style="1"/>
    <col min="15990" max="15990" width="9.28515625" style="1" bestFit="1" customWidth="1"/>
    <col min="15991" max="15992" width="9.140625" style="1"/>
    <col min="15993" max="15999" width="9.28515625" style="1" bestFit="1" customWidth="1"/>
    <col min="16000" max="16002" width="9.140625" style="1"/>
    <col min="16003" max="16004" width="9.28515625" style="1" bestFit="1" customWidth="1"/>
    <col min="16005" max="16005" width="9.140625" style="1"/>
    <col min="16006" max="16006" width="9.28515625" style="1" bestFit="1" customWidth="1"/>
    <col min="16007" max="16008" width="9.140625" style="1"/>
    <col min="16009" max="16015" width="9.28515625" style="1" bestFit="1" customWidth="1"/>
    <col min="16016" max="16018" width="9.140625" style="1"/>
    <col min="16019" max="16020" width="9.28515625" style="1" bestFit="1" customWidth="1"/>
    <col min="16021" max="16021" width="9.140625" style="1"/>
    <col min="16022" max="16022" width="9.28515625" style="1" bestFit="1" customWidth="1"/>
    <col min="16023" max="16024" width="9.140625" style="1"/>
    <col min="16025" max="16031" width="9.28515625" style="1" bestFit="1" customWidth="1"/>
    <col min="16032" max="16034" width="9.140625" style="1"/>
    <col min="16035" max="16036" width="9.28515625" style="1" bestFit="1" customWidth="1"/>
    <col min="16037" max="16037" width="9.140625" style="1"/>
    <col min="16038" max="16038" width="9.28515625" style="1" bestFit="1" customWidth="1"/>
    <col min="16039" max="16040" width="9.140625" style="1"/>
    <col min="16041" max="16047" width="9.28515625" style="1" bestFit="1" customWidth="1"/>
    <col min="16048" max="16050" width="9.140625" style="1"/>
    <col min="16051" max="16052" width="9.28515625" style="1" bestFit="1" customWidth="1"/>
    <col min="16053" max="16053" width="9.140625" style="1"/>
    <col min="16054" max="16054" width="9.28515625" style="1" bestFit="1" customWidth="1"/>
    <col min="16055" max="16056" width="9.140625" style="1"/>
    <col min="16057" max="16063" width="9.28515625" style="1" bestFit="1" customWidth="1"/>
    <col min="16064" max="16066" width="9.140625" style="1"/>
    <col min="16067" max="16068" width="9.28515625" style="1" bestFit="1" customWidth="1"/>
    <col min="16069" max="16069" width="9.140625" style="1"/>
    <col min="16070" max="16070" width="9.28515625" style="1" bestFit="1" customWidth="1"/>
    <col min="16071" max="16072" width="9.140625" style="1"/>
    <col min="16073" max="16079" width="9.28515625" style="1" bestFit="1" customWidth="1"/>
    <col min="16080" max="16082" width="9.140625" style="1"/>
    <col min="16083" max="16084" width="9.28515625" style="1" bestFit="1" customWidth="1"/>
    <col min="16085" max="16085" width="9.140625" style="1"/>
    <col min="16086" max="16086" width="9.28515625" style="1" bestFit="1" customWidth="1"/>
    <col min="16087" max="16088" width="9.140625" style="1"/>
    <col min="16089" max="16095" width="9.28515625" style="1" bestFit="1" customWidth="1"/>
    <col min="16096" max="16098" width="9.140625" style="1"/>
    <col min="16099" max="16100" width="9.28515625" style="1" bestFit="1" customWidth="1"/>
    <col min="16101" max="16101" width="9.140625" style="1"/>
    <col min="16102" max="16102" width="9.28515625" style="1" bestFit="1" customWidth="1"/>
    <col min="16103" max="16104" width="9.140625" style="1"/>
    <col min="16105" max="16111" width="9.28515625" style="1" bestFit="1" customWidth="1"/>
    <col min="16112" max="16114" width="9.140625" style="1"/>
    <col min="16115" max="16116" width="9.28515625" style="1" bestFit="1" customWidth="1"/>
    <col min="16117" max="16117" width="9.140625" style="1"/>
    <col min="16118" max="16118" width="9.28515625" style="1" bestFit="1" customWidth="1"/>
    <col min="16119" max="16120" width="9.140625" style="1"/>
    <col min="16121" max="16127" width="9.28515625" style="1" bestFit="1" customWidth="1"/>
    <col min="16128" max="16130" width="9.140625" style="1"/>
    <col min="16131" max="16132" width="9.28515625" style="1" bestFit="1" customWidth="1"/>
    <col min="16133" max="16133" width="9.140625" style="1"/>
    <col min="16134" max="16134" width="9.28515625" style="1" bestFit="1" customWidth="1"/>
    <col min="16135" max="16136" width="9.140625" style="1"/>
    <col min="16137" max="16143" width="9.28515625" style="1" bestFit="1" customWidth="1"/>
    <col min="16144" max="16146" width="9.140625" style="1"/>
    <col min="16147" max="16148" width="9.28515625" style="1" bestFit="1" customWidth="1"/>
    <col min="16149" max="16149" width="9.140625" style="1"/>
    <col min="16150" max="16150" width="9.28515625" style="1" bestFit="1" customWidth="1"/>
    <col min="16151" max="16152" width="9.140625" style="1"/>
    <col min="16153" max="16159" width="9.28515625" style="1" bestFit="1" customWidth="1"/>
    <col min="16160" max="16162" width="9.140625" style="1"/>
    <col min="16163" max="16164" width="9.28515625" style="1" bestFit="1" customWidth="1"/>
    <col min="16165" max="16165" width="9.140625" style="1"/>
    <col min="16166" max="16166" width="9.28515625" style="1" bestFit="1" customWidth="1"/>
    <col min="16167" max="16168" width="9.140625" style="1"/>
    <col min="16169" max="16175" width="9.28515625" style="1" bestFit="1" customWidth="1"/>
    <col min="16176" max="16178" width="9.140625" style="1"/>
    <col min="16179" max="16180" width="9.28515625" style="1" bestFit="1" customWidth="1"/>
    <col min="16181" max="16181" width="9.140625" style="1"/>
    <col min="16182" max="16182" width="9.28515625" style="1" bestFit="1" customWidth="1"/>
    <col min="16183" max="16184" width="9.140625" style="1"/>
    <col min="16185" max="16191" width="9.28515625" style="1" bestFit="1" customWidth="1"/>
    <col min="16192" max="16194" width="9.140625" style="1"/>
    <col min="16195" max="16196" width="9.28515625" style="1" bestFit="1" customWidth="1"/>
    <col min="16197" max="16197" width="9.140625" style="1"/>
    <col min="16198" max="16198" width="9.28515625" style="1" bestFit="1" customWidth="1"/>
    <col min="16199" max="16200" width="9.140625" style="1"/>
    <col min="16201" max="16207" width="9.28515625" style="1" bestFit="1" customWidth="1"/>
    <col min="16208" max="16210" width="9.140625" style="1"/>
    <col min="16211" max="16212" width="9.28515625" style="1" bestFit="1" customWidth="1"/>
    <col min="16213" max="16213" width="9.140625" style="1"/>
    <col min="16214" max="16214" width="9.28515625" style="1" bestFit="1" customWidth="1"/>
    <col min="16215" max="16216" width="9.140625" style="1"/>
    <col min="16217" max="16223" width="9.28515625" style="1" bestFit="1" customWidth="1"/>
    <col min="16224" max="16226" width="9.140625" style="1"/>
    <col min="16227" max="16228" width="9.28515625" style="1" bestFit="1" customWidth="1"/>
    <col min="16229" max="16229" width="9.140625" style="1"/>
    <col min="16230" max="16230" width="9.28515625" style="1" bestFit="1" customWidth="1"/>
    <col min="16231" max="16232" width="9.140625" style="1"/>
    <col min="16233" max="16239" width="9.28515625" style="1" bestFit="1" customWidth="1"/>
    <col min="16240" max="16242" width="9.140625" style="1"/>
    <col min="16243" max="16244" width="9.28515625" style="1" bestFit="1" customWidth="1"/>
    <col min="16245" max="16245" width="9.140625" style="1"/>
    <col min="16246" max="16246" width="9.28515625" style="1" bestFit="1" customWidth="1"/>
    <col min="16247" max="16248" width="9.140625" style="1"/>
    <col min="16249" max="16255" width="9.28515625" style="1" bestFit="1" customWidth="1"/>
    <col min="16256" max="16258" width="9.140625" style="1"/>
    <col min="16259" max="16260" width="9.28515625" style="1" bestFit="1" customWidth="1"/>
    <col min="16261" max="16261" width="9.140625" style="1"/>
    <col min="16262" max="16262" width="9.28515625" style="1" bestFit="1" customWidth="1"/>
    <col min="16263" max="16264" width="9.140625" style="1"/>
    <col min="16265" max="16271" width="9.28515625" style="1" bestFit="1" customWidth="1"/>
    <col min="16272" max="16274" width="9.140625" style="1"/>
    <col min="16275" max="16276" width="9.28515625" style="1" bestFit="1" customWidth="1"/>
    <col min="16277" max="16277" width="9.140625" style="1"/>
    <col min="16278" max="16278" width="9.28515625" style="1" bestFit="1" customWidth="1"/>
    <col min="16279" max="16280" width="9.140625" style="1"/>
    <col min="16281" max="16287" width="9.28515625" style="1" bestFit="1" customWidth="1"/>
    <col min="16288" max="16290" width="9.140625" style="1"/>
    <col min="16291" max="16292" width="9.28515625" style="1" bestFit="1" customWidth="1"/>
    <col min="16293" max="16293" width="9.140625" style="1"/>
    <col min="16294" max="16294" width="9.28515625" style="1" bestFit="1" customWidth="1"/>
    <col min="16295" max="16296" width="9.140625" style="1"/>
    <col min="16297" max="16303" width="9.28515625" style="1" bestFit="1" customWidth="1"/>
    <col min="16304" max="16306" width="9.140625" style="1"/>
    <col min="16307" max="16308" width="9.28515625" style="1" bestFit="1" customWidth="1"/>
    <col min="16309" max="16309" width="9.140625" style="1"/>
    <col min="16310" max="16310" width="9.28515625" style="1" bestFit="1" customWidth="1"/>
    <col min="16311" max="16312" width="9.140625" style="1"/>
    <col min="16313" max="16319" width="9.28515625" style="1" bestFit="1" customWidth="1"/>
    <col min="16320" max="16322" width="9.140625" style="1"/>
    <col min="16323" max="16324" width="9.28515625" style="1" bestFit="1" customWidth="1"/>
    <col min="16325" max="16325" width="9.140625" style="1"/>
    <col min="16326" max="16326" width="9.28515625" style="1" bestFit="1" customWidth="1"/>
    <col min="16327" max="16328" width="9.140625" style="1"/>
    <col min="16329" max="16335" width="9.28515625" style="1" bestFit="1" customWidth="1"/>
    <col min="16336" max="16338" width="9.140625" style="1"/>
    <col min="16339" max="16340" width="9.28515625" style="1" bestFit="1" customWidth="1"/>
    <col min="16341" max="16341" width="9.140625" style="1"/>
    <col min="16342" max="16342" width="9.28515625" style="1" bestFit="1" customWidth="1"/>
    <col min="16343" max="16344" width="9.140625" style="1"/>
    <col min="16345" max="16351" width="9.28515625" style="1" bestFit="1" customWidth="1"/>
    <col min="16352" max="16354" width="9.140625" style="1"/>
    <col min="16355" max="16356" width="9.28515625" style="1" bestFit="1" customWidth="1"/>
    <col min="16357" max="16357" width="9.140625" style="1"/>
    <col min="16358" max="16358" width="9.28515625" style="1" bestFit="1" customWidth="1"/>
    <col min="16359" max="16360" width="9.140625" style="1"/>
    <col min="16361" max="16367" width="9.28515625" style="1" bestFit="1" customWidth="1"/>
    <col min="16368" max="16370" width="9.140625" style="1"/>
    <col min="16371" max="16372" width="9.28515625" style="1" bestFit="1" customWidth="1"/>
    <col min="16373" max="16373" width="9.140625" style="1"/>
    <col min="16374" max="16374" width="9.28515625" style="1" bestFit="1" customWidth="1"/>
    <col min="16375" max="16376" width="9.140625" style="1"/>
    <col min="16377" max="16383" width="9.28515625" style="1" bestFit="1" customWidth="1"/>
    <col min="16384" max="16384" width="9.140625" style="1"/>
  </cols>
  <sheetData>
    <row r="1" spans="1:41" x14ac:dyDescent="0.25">
      <c r="C1" s="4"/>
      <c r="E1" s="2"/>
      <c r="O1" s="2" t="s">
        <v>7</v>
      </c>
    </row>
    <row r="3" spans="1:41" ht="84.75" customHeight="1" x14ac:dyDescent="0.25">
      <c r="A3" s="261" t="s">
        <v>764</v>
      </c>
      <c r="B3" s="262"/>
      <c r="C3" s="262"/>
      <c r="D3" s="262"/>
      <c r="E3" s="262"/>
      <c r="F3" s="263"/>
      <c r="G3" s="263"/>
      <c r="H3" s="263"/>
      <c r="I3" s="263"/>
      <c r="J3" s="263"/>
      <c r="K3" s="263"/>
      <c r="L3" s="263"/>
      <c r="M3" s="263"/>
      <c r="N3" s="263"/>
      <c r="O3" s="263"/>
    </row>
    <row r="4" spans="1:41" ht="15" customHeight="1" x14ac:dyDescent="0.25">
      <c r="A4" s="179" t="s">
        <v>0</v>
      </c>
      <c r="B4" s="179" t="s">
        <v>26</v>
      </c>
      <c r="C4" s="179" t="s">
        <v>10</v>
      </c>
      <c r="D4" s="179" t="s">
        <v>11</v>
      </c>
      <c r="E4" s="180"/>
      <c r="F4" s="180"/>
      <c r="G4" s="180"/>
      <c r="H4" s="182" t="s">
        <v>19</v>
      </c>
      <c r="I4" s="182" t="s">
        <v>12</v>
      </c>
      <c r="J4" s="182" t="s">
        <v>20</v>
      </c>
      <c r="K4" s="184" t="s">
        <v>15</v>
      </c>
      <c r="L4" s="181"/>
      <c r="M4" s="181"/>
      <c r="N4" s="181"/>
      <c r="O4" s="185" t="s">
        <v>16</v>
      </c>
    </row>
    <row r="5" spans="1:41" ht="40.15" customHeight="1" x14ac:dyDescent="0.25">
      <c r="A5" s="179"/>
      <c r="B5" s="179"/>
      <c r="C5" s="181"/>
      <c r="D5" s="181"/>
      <c r="E5" s="180"/>
      <c r="F5" s="180"/>
      <c r="G5" s="180"/>
      <c r="H5" s="264"/>
      <c r="I5" s="183"/>
      <c r="J5" s="183"/>
      <c r="K5" s="181"/>
      <c r="L5" s="181"/>
      <c r="M5" s="181"/>
      <c r="N5" s="181"/>
      <c r="O5" s="186"/>
    </row>
    <row r="6" spans="1:41" ht="108" customHeight="1" x14ac:dyDescent="0.25">
      <c r="A6" s="181"/>
      <c r="B6" s="181"/>
      <c r="C6" s="181"/>
      <c r="D6" s="3" t="s">
        <v>163</v>
      </c>
      <c r="E6" s="3" t="s">
        <v>162</v>
      </c>
      <c r="F6" s="3" t="s">
        <v>8</v>
      </c>
      <c r="G6" s="3" t="s">
        <v>9</v>
      </c>
      <c r="H6" s="264"/>
      <c r="I6" s="183"/>
      <c r="J6" s="183"/>
      <c r="K6" s="5" t="s">
        <v>21</v>
      </c>
      <c r="L6" s="3" t="s">
        <v>13</v>
      </c>
      <c r="M6" s="3" t="s">
        <v>14</v>
      </c>
      <c r="N6" s="3" t="s">
        <v>22</v>
      </c>
      <c r="O6" s="186"/>
      <c r="R6" s="20" t="s">
        <v>753</v>
      </c>
      <c r="T6" s="20" t="s">
        <v>754</v>
      </c>
    </row>
    <row r="7" spans="1:41" x14ac:dyDescent="0.25">
      <c r="A7" s="254" t="s">
        <v>48</v>
      </c>
      <c r="B7" s="257" t="s">
        <v>49</v>
      </c>
      <c r="C7" s="254"/>
      <c r="D7" s="94">
        <v>807</v>
      </c>
      <c r="E7" s="95" t="s">
        <v>17</v>
      </c>
      <c r="F7" s="96"/>
      <c r="G7" s="95" t="s">
        <v>17</v>
      </c>
      <c r="H7" s="97" t="s">
        <v>1</v>
      </c>
      <c r="I7" s="98" t="s">
        <v>18</v>
      </c>
      <c r="J7" s="82">
        <f ca="1">J13+J360+J563+J887</f>
        <v>1780888.0999999999</v>
      </c>
      <c r="K7" s="82">
        <f t="shared" ref="K7:O7" ca="1" si="0">K13+K360+K563+K887</f>
        <v>2751933.9999999995</v>
      </c>
      <c r="L7" s="82">
        <f t="shared" ca="1" si="0"/>
        <v>1796973.8</v>
      </c>
      <c r="M7" s="82">
        <f t="shared" ca="1" si="0"/>
        <v>1794968.9563499999</v>
      </c>
      <c r="N7" s="82">
        <f ca="1">N13+N360+N563+N887</f>
        <v>2135603.0424100002</v>
      </c>
      <c r="O7" s="82">
        <f t="shared" ca="1" si="0"/>
        <v>2309558.6999999997</v>
      </c>
      <c r="P7" s="20">
        <v>2</v>
      </c>
      <c r="Q7" s="20">
        <v>1</v>
      </c>
      <c r="U7" s="20" t="str">
        <f t="shared" ref="U7:U24" si="1">H7</f>
        <v>всего</v>
      </c>
      <c r="Y7" s="20" t="str">
        <f ca="1">IF(ISERROR(SUM(K7,-L7)),"",IF(SUM(K7,-L7)=0,"",IF(ISERROR(SEARCH("федерал",U7,1)),"",SUM(K7,-L7))))</f>
        <v/>
      </c>
    </row>
    <row r="8" spans="1:41" s="30" customFormat="1" x14ac:dyDescent="0.25">
      <c r="A8" s="255"/>
      <c r="B8" s="258"/>
      <c r="C8" s="255"/>
      <c r="D8" s="99">
        <v>832</v>
      </c>
      <c r="E8" s="96"/>
      <c r="F8" s="96"/>
      <c r="G8" s="96"/>
      <c r="H8" s="100" t="s">
        <v>2</v>
      </c>
      <c r="I8" s="98" t="s">
        <v>18</v>
      </c>
      <c r="J8" s="82">
        <f t="shared" ref="J8:O8" ca="1" si="2">J14+J361+J564+J888</f>
        <v>505828.69999999995</v>
      </c>
      <c r="K8" s="82">
        <f t="shared" ca="1" si="2"/>
        <v>655363.00000000012</v>
      </c>
      <c r="L8" s="82">
        <f t="shared" ca="1" si="2"/>
        <v>655363.00000000012</v>
      </c>
      <c r="M8" s="82">
        <f t="shared" ca="1" si="2"/>
        <v>655363.00000000012</v>
      </c>
      <c r="N8" s="82">
        <f t="shared" ca="1" si="2"/>
        <v>655363.00000000012</v>
      </c>
      <c r="O8" s="82">
        <f t="shared" ca="1" si="2"/>
        <v>631366.39999999991</v>
      </c>
      <c r="P8" s="20"/>
      <c r="Q8" s="20">
        <v>2</v>
      </c>
      <c r="R8" s="20"/>
      <c r="S8" s="20"/>
      <c r="T8" s="20"/>
      <c r="U8" s="20" t="str">
        <f t="shared" si="1"/>
        <v>федеральный бюджет</v>
      </c>
      <c r="V8" s="20"/>
      <c r="W8" s="20"/>
      <c r="X8" s="20"/>
      <c r="Y8" s="20" t="str">
        <f ca="1">IF(ISERROR(SUM(K8,-L8)),"",IF(SUM(K8,-L8)=0,"",IF(ISERROR(SEARCH("федерал",U8,1)),"",SUM(K8,-L8))))</f>
        <v/>
      </c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</row>
    <row r="9" spans="1:41" s="30" customFormat="1" ht="28.9" customHeight="1" x14ac:dyDescent="0.25">
      <c r="A9" s="255"/>
      <c r="B9" s="258"/>
      <c r="C9" s="255"/>
      <c r="D9" s="99">
        <v>833</v>
      </c>
      <c r="E9" s="96"/>
      <c r="F9" s="96" t="s">
        <v>272</v>
      </c>
      <c r="G9" s="96"/>
      <c r="H9" s="100" t="s">
        <v>4</v>
      </c>
      <c r="I9" s="98" t="s">
        <v>18</v>
      </c>
      <c r="J9" s="82">
        <f t="shared" ref="J9:O9" ca="1" si="3">J15+J362+J565+J889</f>
        <v>904572.4</v>
      </c>
      <c r="K9" s="82">
        <f t="shared" ca="1" si="3"/>
        <v>1141610.8</v>
      </c>
      <c r="L9" s="82">
        <f t="shared" ca="1" si="3"/>
        <v>1141610.8</v>
      </c>
      <c r="M9" s="82">
        <f t="shared" ca="1" si="3"/>
        <v>1139605.9563499999</v>
      </c>
      <c r="N9" s="82">
        <f t="shared" ca="1" si="3"/>
        <v>1043383.02241</v>
      </c>
      <c r="O9" s="82">
        <f t="shared" ca="1" si="3"/>
        <v>1181764.1000000001</v>
      </c>
      <c r="P9" s="20"/>
      <c r="Q9" s="20">
        <v>3</v>
      </c>
      <c r="R9" s="20"/>
      <c r="S9" s="20"/>
      <c r="T9" s="20"/>
      <c r="U9" s="20" t="str">
        <f t="shared" si="1"/>
        <v>республииканский бюджет Чувашской Республики</v>
      </c>
      <c r="V9" s="20"/>
      <c r="W9" s="20"/>
      <c r="X9" s="20"/>
      <c r="Y9" s="20" t="str">
        <f t="shared" ref="Y9:Y75" ca="1" si="4">IF(ISERROR(SUM(K9,-L9)),"",IF(SUM(K9,-L9)=0,"",IF(ISERROR(SEARCH("федерал",U9,1)),"",SUM(K9,-L9))))</f>
        <v/>
      </c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</row>
    <row r="10" spans="1:41" s="30" customFormat="1" ht="15.75" customHeight="1" x14ac:dyDescent="0.25">
      <c r="A10" s="255"/>
      <c r="B10" s="258"/>
      <c r="C10" s="255"/>
      <c r="D10" s="99">
        <v>840</v>
      </c>
      <c r="E10" s="95" t="s">
        <v>17</v>
      </c>
      <c r="F10" s="95" t="s">
        <v>17</v>
      </c>
      <c r="G10" s="95" t="s">
        <v>17</v>
      </c>
      <c r="H10" s="100" t="s">
        <v>3</v>
      </c>
      <c r="I10" s="98" t="s">
        <v>18</v>
      </c>
      <c r="J10" s="82">
        <f t="shared" ref="J10:O10" ca="1" si="5">J16+J363+J566+J890</f>
        <v>29581.399999999998</v>
      </c>
      <c r="K10" s="82">
        <f t="shared" ca="1" si="5"/>
        <v>46688.7</v>
      </c>
      <c r="L10" s="82">
        <f t="shared" ca="1" si="5"/>
        <v>0</v>
      </c>
      <c r="M10" s="82">
        <f t="shared" ca="1" si="5"/>
        <v>0</v>
      </c>
      <c r="N10" s="82">
        <f t="shared" ca="1" si="5"/>
        <v>37812.699999999997</v>
      </c>
      <c r="O10" s="82">
        <f t="shared" ca="1" si="5"/>
        <v>70338.7</v>
      </c>
      <c r="P10" s="20"/>
      <c r="Q10" s="20">
        <v>4</v>
      </c>
      <c r="R10" s="20"/>
      <c r="S10" s="20"/>
      <c r="T10" s="20"/>
      <c r="U10" s="20" t="str">
        <f t="shared" si="1"/>
        <v>местные бюджеты</v>
      </c>
      <c r="V10" s="20"/>
      <c r="W10" s="20"/>
      <c r="X10" s="20"/>
      <c r="Y10" s="20" t="str">
        <f t="shared" ca="1" si="4"/>
        <v/>
      </c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</row>
    <row r="11" spans="1:41" s="30" customFormat="1" ht="44.45" customHeight="1" x14ac:dyDescent="0.25">
      <c r="A11" s="255"/>
      <c r="B11" s="258"/>
      <c r="C11" s="255"/>
      <c r="D11" s="99">
        <v>850</v>
      </c>
      <c r="E11" s="95" t="s">
        <v>17</v>
      </c>
      <c r="F11" s="95" t="s">
        <v>17</v>
      </c>
      <c r="G11" s="95" t="s">
        <v>17</v>
      </c>
      <c r="H11" s="100" t="s">
        <v>5</v>
      </c>
      <c r="I11" s="98" t="s">
        <v>18</v>
      </c>
      <c r="J11" s="82">
        <f t="shared" ref="J11:O11" ca="1" si="6">J17+J364+J567+J891</f>
        <v>0</v>
      </c>
      <c r="K11" s="82">
        <f t="shared" ca="1" si="6"/>
        <v>0</v>
      </c>
      <c r="L11" s="82">
        <f t="shared" ca="1" si="6"/>
        <v>0</v>
      </c>
      <c r="M11" s="82">
        <f t="shared" ca="1" si="6"/>
        <v>0</v>
      </c>
      <c r="N11" s="82">
        <f t="shared" ca="1" si="6"/>
        <v>0</v>
      </c>
      <c r="O11" s="82">
        <f t="shared" ca="1" si="6"/>
        <v>0</v>
      </c>
      <c r="P11" s="20"/>
      <c r="Q11" s="20">
        <v>5</v>
      </c>
      <c r="R11" s="20"/>
      <c r="S11" s="20"/>
      <c r="T11" s="20"/>
      <c r="U11" s="20" t="str">
        <f t="shared" si="1"/>
        <v>территориальный государственный внебюджетный фонд Чувашской Республики</v>
      </c>
      <c r="V11" s="20"/>
      <c r="W11" s="20"/>
      <c r="X11" s="20"/>
      <c r="Y11" s="20" t="str">
        <f t="shared" ca="1" si="4"/>
        <v/>
      </c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</row>
    <row r="12" spans="1:41" s="30" customFormat="1" x14ac:dyDescent="0.25">
      <c r="A12" s="256"/>
      <c r="B12" s="259"/>
      <c r="C12" s="256"/>
      <c r="D12" s="95">
        <v>867</v>
      </c>
      <c r="E12" s="95" t="s">
        <v>17</v>
      </c>
      <c r="F12" s="95" t="s">
        <v>17</v>
      </c>
      <c r="G12" s="95" t="s">
        <v>17</v>
      </c>
      <c r="H12" s="100" t="s">
        <v>6</v>
      </c>
      <c r="I12" s="98" t="s">
        <v>18</v>
      </c>
      <c r="J12" s="82">
        <f t="shared" ref="J12:O12" ca="1" si="7">J18+J365+J568+J892</f>
        <v>340905.6</v>
      </c>
      <c r="K12" s="82">
        <f t="shared" ca="1" si="7"/>
        <v>908271.5</v>
      </c>
      <c r="L12" s="82">
        <f t="shared" ca="1" si="7"/>
        <v>0</v>
      </c>
      <c r="M12" s="82">
        <f t="shared" ca="1" si="7"/>
        <v>0</v>
      </c>
      <c r="N12" s="82">
        <f t="shared" ca="1" si="7"/>
        <v>540437.32000000007</v>
      </c>
      <c r="O12" s="82">
        <f t="shared" ca="1" si="7"/>
        <v>426089.5</v>
      </c>
      <c r="P12" s="20"/>
      <c r="Q12" s="20">
        <v>6</v>
      </c>
      <c r="R12" s="20"/>
      <c r="S12" s="20"/>
      <c r="T12" s="20"/>
      <c r="U12" s="20" t="str">
        <f t="shared" si="1"/>
        <v>внебюджетные источники</v>
      </c>
      <c r="V12" s="20"/>
      <c r="W12" s="20"/>
      <c r="X12" s="20"/>
      <c r="Y12" s="20" t="str">
        <f t="shared" ca="1" si="4"/>
        <v/>
      </c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</row>
    <row r="13" spans="1:41" s="30" customFormat="1" x14ac:dyDescent="0.25">
      <c r="A13" s="237" t="s">
        <v>28</v>
      </c>
      <c r="B13" s="237" t="s">
        <v>308</v>
      </c>
      <c r="C13" s="237" t="s">
        <v>38</v>
      </c>
      <c r="D13" s="101"/>
      <c r="E13" s="101" t="s">
        <v>17</v>
      </c>
      <c r="F13" s="102"/>
      <c r="G13" s="101" t="s">
        <v>17</v>
      </c>
      <c r="H13" s="103" t="s">
        <v>1</v>
      </c>
      <c r="I13" s="104" t="s">
        <v>18</v>
      </c>
      <c r="J13" s="83">
        <f ca="1">J19+J261+J274+J341</f>
        <v>365446.5</v>
      </c>
      <c r="K13" s="83">
        <f t="shared" ref="K13:O13" ca="1" si="8">K19+K261+K274+K341</f>
        <v>802875.10000000009</v>
      </c>
      <c r="L13" s="83">
        <f t="shared" ca="1" si="8"/>
        <v>503327.90000000008</v>
      </c>
      <c r="M13" s="83">
        <f t="shared" ca="1" si="8"/>
        <v>503327.88605000003</v>
      </c>
      <c r="N13" s="83">
        <f t="shared" ca="1" si="8"/>
        <v>615461.41822000011</v>
      </c>
      <c r="O13" s="83">
        <f t="shared" ca="1" si="8"/>
        <v>1069234</v>
      </c>
      <c r="P13" s="20"/>
      <c r="Q13" s="20">
        <v>1</v>
      </c>
      <c r="R13" s="20"/>
      <c r="S13" s="20"/>
      <c r="T13" s="20"/>
      <c r="U13" s="20" t="str">
        <f t="shared" si="1"/>
        <v>всего</v>
      </c>
      <c r="V13" s="20"/>
      <c r="W13" s="20"/>
      <c r="X13" s="20"/>
      <c r="Y13" s="20" t="str">
        <f t="shared" ca="1" si="4"/>
        <v/>
      </c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</row>
    <row r="14" spans="1:41" s="30" customFormat="1" x14ac:dyDescent="0.25">
      <c r="A14" s="238"/>
      <c r="B14" s="238"/>
      <c r="C14" s="238"/>
      <c r="D14" s="102"/>
      <c r="E14" s="102"/>
      <c r="F14" s="102"/>
      <c r="G14" s="102"/>
      <c r="H14" s="105" t="s">
        <v>2</v>
      </c>
      <c r="I14" s="104" t="s">
        <v>18</v>
      </c>
      <c r="J14" s="83">
        <f t="shared" ref="J14:O14" ca="1" si="9">J20+J262+J275+J342</f>
        <v>45989.1</v>
      </c>
      <c r="K14" s="83">
        <f t="shared" ca="1" si="9"/>
        <v>37795.4</v>
      </c>
      <c r="L14" s="83">
        <f t="shared" ca="1" si="9"/>
        <v>37795.4</v>
      </c>
      <c r="M14" s="83">
        <f t="shared" ca="1" si="9"/>
        <v>37795.4</v>
      </c>
      <c r="N14" s="83">
        <f t="shared" ca="1" si="9"/>
        <v>37795.4</v>
      </c>
      <c r="O14" s="83">
        <f t="shared" ca="1" si="9"/>
        <v>0</v>
      </c>
      <c r="P14" s="20"/>
      <c r="Q14" s="20">
        <v>2</v>
      </c>
      <c r="R14" s="20"/>
      <c r="S14" s="20"/>
      <c r="T14" s="20"/>
      <c r="U14" s="20" t="str">
        <f t="shared" si="1"/>
        <v>федеральный бюджет</v>
      </c>
      <c r="V14" s="20"/>
      <c r="W14" s="20"/>
      <c r="X14" s="20"/>
      <c r="Y14" s="20" t="str">
        <f t="shared" ca="1" si="4"/>
        <v/>
      </c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</row>
    <row r="15" spans="1:41" s="30" customFormat="1" ht="45" x14ac:dyDescent="0.25">
      <c r="A15" s="238"/>
      <c r="B15" s="238"/>
      <c r="C15" s="238"/>
      <c r="D15" s="104" t="str">
        <f>ГП!F11</f>
        <v>807, 832, 833, 840, 867</v>
      </c>
      <c r="E15" s="104" t="str">
        <f>ГП!G11</f>
        <v>0412, 0501, 0502, 0505, 1403</v>
      </c>
      <c r="F15" s="104" t="str">
        <f>ГП!H11</f>
        <v>А110000000</v>
      </c>
      <c r="G15" s="102" t="s">
        <v>128</v>
      </c>
      <c r="H15" s="106" t="s">
        <v>4</v>
      </c>
      <c r="I15" s="104" t="s">
        <v>18</v>
      </c>
      <c r="J15" s="83">
        <f t="shared" ref="J15:O15" ca="1" si="10">J21+J263+J276+J343</f>
        <v>308195.5</v>
      </c>
      <c r="K15" s="83">
        <f t="shared" ca="1" si="10"/>
        <v>465532.50000000006</v>
      </c>
      <c r="L15" s="83">
        <f t="shared" ca="1" si="10"/>
        <v>465532.50000000006</v>
      </c>
      <c r="M15" s="83">
        <f t="shared" ca="1" si="10"/>
        <v>465532.48605000001</v>
      </c>
      <c r="N15" s="83">
        <f t="shared" ca="1" si="10"/>
        <v>419511.81822000002</v>
      </c>
      <c r="O15" s="83">
        <f t="shared" ca="1" si="10"/>
        <v>964527.90000000014</v>
      </c>
      <c r="P15" s="20"/>
      <c r="Q15" s="20">
        <v>3</v>
      </c>
      <c r="R15" s="20"/>
      <c r="S15" s="20"/>
      <c r="T15" s="20"/>
      <c r="U15" s="20" t="str">
        <f t="shared" si="1"/>
        <v>республииканский бюджет Чувашской Республики</v>
      </c>
      <c r="V15" s="20"/>
      <c r="W15" s="20"/>
      <c r="X15" s="20"/>
      <c r="Y15" s="20" t="str">
        <f t="shared" ca="1" si="4"/>
        <v/>
      </c>
      <c r="Z15" s="20"/>
      <c r="AA15" s="20"/>
      <c r="AB15" s="20"/>
      <c r="AC15" s="20" t="str">
        <f t="shared" ref="AC15:AC27" si="11">IF(LEN(F15)&gt;5,F15,"")</f>
        <v>А110000000</v>
      </c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</row>
    <row r="16" spans="1:41" s="30" customFormat="1" x14ac:dyDescent="0.25">
      <c r="A16" s="238"/>
      <c r="B16" s="238"/>
      <c r="C16" s="238"/>
      <c r="D16" s="101">
        <v>867</v>
      </c>
      <c r="E16" s="101" t="s">
        <v>17</v>
      </c>
      <c r="F16" s="101" t="s">
        <v>17</v>
      </c>
      <c r="G16" s="101" t="s">
        <v>17</v>
      </c>
      <c r="H16" s="105" t="s">
        <v>3</v>
      </c>
      <c r="I16" s="104" t="s">
        <v>18</v>
      </c>
      <c r="J16" s="83">
        <f t="shared" ref="J16:O16" ca="1" si="12">J22+J264+J277+J344</f>
        <v>906.5</v>
      </c>
      <c r="K16" s="83">
        <f t="shared" ca="1" si="12"/>
        <v>46.2</v>
      </c>
      <c r="L16" s="83">
        <f t="shared" ca="1" si="12"/>
        <v>0</v>
      </c>
      <c r="M16" s="83">
        <f t="shared" ca="1" si="12"/>
        <v>0</v>
      </c>
      <c r="N16" s="83">
        <f t="shared" ca="1" si="12"/>
        <v>46.2</v>
      </c>
      <c r="O16" s="83">
        <f t="shared" ca="1" si="12"/>
        <v>70338.7</v>
      </c>
      <c r="P16" s="20"/>
      <c r="Q16" s="20">
        <v>4</v>
      </c>
      <c r="R16" s="20"/>
      <c r="S16" s="20"/>
      <c r="T16" s="20"/>
      <c r="U16" s="20" t="str">
        <f t="shared" si="1"/>
        <v>местные бюджеты</v>
      </c>
      <c r="V16" s="20"/>
      <c r="W16" s="20"/>
      <c r="X16" s="20"/>
      <c r="Y16" s="20" t="str">
        <f t="shared" ca="1" si="4"/>
        <v/>
      </c>
      <c r="Z16" s="20"/>
      <c r="AA16" s="20"/>
      <c r="AB16" s="20"/>
      <c r="AC16" s="20" t="str">
        <f t="shared" si="11"/>
        <v/>
      </c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</row>
    <row r="17" spans="1:41" s="30" customFormat="1" x14ac:dyDescent="0.25">
      <c r="A17" s="238"/>
      <c r="B17" s="238"/>
      <c r="C17" s="238"/>
      <c r="D17" s="101" t="s">
        <v>17</v>
      </c>
      <c r="E17" s="101" t="s">
        <v>17</v>
      </c>
      <c r="F17" s="101" t="s">
        <v>17</v>
      </c>
      <c r="G17" s="101" t="s">
        <v>17</v>
      </c>
      <c r="H17" s="105" t="s">
        <v>5</v>
      </c>
      <c r="I17" s="104" t="s">
        <v>18</v>
      </c>
      <c r="J17" s="83">
        <f t="shared" ref="J17:O17" ca="1" si="13">J23+J265+J278+J345</f>
        <v>0</v>
      </c>
      <c r="K17" s="83">
        <f t="shared" ca="1" si="13"/>
        <v>0</v>
      </c>
      <c r="L17" s="83">
        <f t="shared" ca="1" si="13"/>
        <v>0</v>
      </c>
      <c r="M17" s="83">
        <f t="shared" ca="1" si="13"/>
        <v>0</v>
      </c>
      <c r="N17" s="83">
        <f t="shared" ca="1" si="13"/>
        <v>0</v>
      </c>
      <c r="O17" s="83">
        <f t="shared" ca="1" si="13"/>
        <v>0</v>
      </c>
      <c r="P17" s="20"/>
      <c r="Q17" s="20">
        <v>5</v>
      </c>
      <c r="R17" s="20"/>
      <c r="S17" s="20"/>
      <c r="T17" s="20"/>
      <c r="U17" s="20" t="str">
        <f t="shared" si="1"/>
        <v>территориальный государственный внебюджетный фонд Чувашской Республики</v>
      </c>
      <c r="V17" s="20"/>
      <c r="W17" s="20"/>
      <c r="X17" s="20"/>
      <c r="Y17" s="20" t="str">
        <f t="shared" ca="1" si="4"/>
        <v/>
      </c>
      <c r="Z17" s="20"/>
      <c r="AA17" s="20"/>
      <c r="AB17" s="20"/>
      <c r="AC17" s="20" t="str">
        <f t="shared" si="11"/>
        <v/>
      </c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s="30" customFormat="1" x14ac:dyDescent="0.25">
      <c r="A18" s="239"/>
      <c r="B18" s="239"/>
      <c r="C18" s="239"/>
      <c r="D18" s="101" t="s">
        <v>17</v>
      </c>
      <c r="E18" s="101" t="s">
        <v>17</v>
      </c>
      <c r="F18" s="101" t="s">
        <v>17</v>
      </c>
      <c r="G18" s="101" t="s">
        <v>17</v>
      </c>
      <c r="H18" s="105" t="s">
        <v>6</v>
      </c>
      <c r="I18" s="104" t="s">
        <v>18</v>
      </c>
      <c r="J18" s="83">
        <f t="shared" ref="J18:O18" ca="1" si="14">J24+J266+J279+J346</f>
        <v>10355.4</v>
      </c>
      <c r="K18" s="83">
        <f t="shared" ca="1" si="14"/>
        <v>299501</v>
      </c>
      <c r="L18" s="83">
        <f t="shared" ca="1" si="14"/>
        <v>0</v>
      </c>
      <c r="M18" s="83">
        <f t="shared" ca="1" si="14"/>
        <v>0</v>
      </c>
      <c r="N18" s="83">
        <f t="shared" ca="1" si="14"/>
        <v>299501</v>
      </c>
      <c r="O18" s="83">
        <f t="shared" ca="1" si="14"/>
        <v>34367.4</v>
      </c>
      <c r="P18" s="20"/>
      <c r="Q18" s="20">
        <v>6</v>
      </c>
      <c r="R18" s="20"/>
      <c r="S18" s="20"/>
      <c r="T18" s="20"/>
      <c r="U18" s="20" t="str">
        <f t="shared" si="1"/>
        <v>внебюджетные источники</v>
      </c>
      <c r="V18" s="20"/>
      <c r="W18" s="20"/>
      <c r="X18" s="20"/>
      <c r="Y18" s="20" t="str">
        <f t="shared" ca="1" si="4"/>
        <v/>
      </c>
      <c r="Z18" s="20"/>
      <c r="AA18" s="20"/>
      <c r="AB18" s="20"/>
      <c r="AC18" s="20" t="str">
        <f t="shared" si="11"/>
        <v/>
      </c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</row>
    <row r="19" spans="1:41" s="30" customFormat="1" x14ac:dyDescent="0.25">
      <c r="A19" s="227" t="s">
        <v>31</v>
      </c>
      <c r="B19" s="227" t="s">
        <v>314</v>
      </c>
      <c r="C19" s="227" t="s">
        <v>50</v>
      </c>
      <c r="D19" s="107"/>
      <c r="E19" s="107" t="s">
        <v>17</v>
      </c>
      <c r="F19" s="107"/>
      <c r="G19" s="107" t="s">
        <v>17</v>
      </c>
      <c r="H19" s="108" t="s">
        <v>1</v>
      </c>
      <c r="I19" s="109" t="s">
        <v>18</v>
      </c>
      <c r="J19" s="75">
        <f ca="1">J33+J231+J243+J249+J255</f>
        <v>191648.4</v>
      </c>
      <c r="K19" s="75">
        <f t="shared" ref="K19:O19" ca="1" si="15">K33+K231+K243+K249+K255</f>
        <v>670759.20000000007</v>
      </c>
      <c r="L19" s="75">
        <f t="shared" ca="1" si="15"/>
        <v>371212.00000000006</v>
      </c>
      <c r="M19" s="75">
        <f t="shared" ca="1" si="15"/>
        <v>371211.98605000001</v>
      </c>
      <c r="N19" s="75">
        <f t="shared" ca="1" si="15"/>
        <v>486138.73574000003</v>
      </c>
      <c r="O19" s="75">
        <f t="shared" ca="1" si="15"/>
        <v>812482.00000000012</v>
      </c>
      <c r="P19" s="20"/>
      <c r="Q19" s="20">
        <v>1</v>
      </c>
      <c r="R19" s="20"/>
      <c r="S19" s="20"/>
      <c r="T19" s="20"/>
      <c r="U19" s="20" t="str">
        <f t="shared" si="1"/>
        <v>всего</v>
      </c>
      <c r="V19" s="20"/>
      <c r="W19" s="20"/>
      <c r="X19" s="20"/>
      <c r="Y19" s="20" t="str">
        <f t="shared" ca="1" si="4"/>
        <v/>
      </c>
      <c r="Z19" s="20"/>
      <c r="AA19" s="20"/>
      <c r="AB19" s="20"/>
      <c r="AC19" s="20" t="str">
        <f t="shared" si="11"/>
        <v/>
      </c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</row>
    <row r="20" spans="1:41" s="30" customFormat="1" x14ac:dyDescent="0.25">
      <c r="A20" s="228"/>
      <c r="B20" s="228"/>
      <c r="C20" s="228"/>
      <c r="D20" s="110" t="s">
        <v>129</v>
      </c>
      <c r="E20" s="110">
        <v>502</v>
      </c>
      <c r="F20" s="110" t="s">
        <v>130</v>
      </c>
      <c r="G20" s="107" t="s">
        <v>128</v>
      </c>
      <c r="H20" s="108" t="s">
        <v>2</v>
      </c>
      <c r="I20" s="109" t="s">
        <v>18</v>
      </c>
      <c r="J20" s="75">
        <f t="shared" ref="J20:O20" ca="1" si="16">J34+J232+J244+J250+J256</f>
        <v>44765.4</v>
      </c>
      <c r="K20" s="75">
        <f t="shared" ca="1" si="16"/>
        <v>37795.4</v>
      </c>
      <c r="L20" s="75">
        <f t="shared" ca="1" si="16"/>
        <v>37795.4</v>
      </c>
      <c r="M20" s="75">
        <f t="shared" ca="1" si="16"/>
        <v>37795.4</v>
      </c>
      <c r="N20" s="75">
        <f t="shared" ca="1" si="16"/>
        <v>37795.4</v>
      </c>
      <c r="O20" s="75">
        <f t="shared" ca="1" si="16"/>
        <v>0</v>
      </c>
      <c r="P20" s="20"/>
      <c r="Q20" s="20">
        <v>2</v>
      </c>
      <c r="R20" s="20"/>
      <c r="S20" s="20"/>
      <c r="T20" s="20"/>
      <c r="U20" s="20" t="str">
        <f t="shared" si="1"/>
        <v>федеральный бюджет</v>
      </c>
      <c r="V20" s="20"/>
      <c r="W20" s="20"/>
      <c r="X20" s="20"/>
      <c r="Y20" s="20" t="str">
        <f t="shared" ca="1" si="4"/>
        <v/>
      </c>
      <c r="Z20" s="20"/>
      <c r="AA20" s="20"/>
      <c r="AB20" s="20"/>
      <c r="AC20" s="20" t="str">
        <f t="shared" si="11"/>
        <v>А110100000</v>
      </c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s="30" customFormat="1" x14ac:dyDescent="0.25">
      <c r="A21" s="228"/>
      <c r="B21" s="228"/>
      <c r="C21" s="228"/>
      <c r="D21" s="107"/>
      <c r="E21" s="107"/>
      <c r="F21" s="107"/>
      <c r="G21" s="107"/>
      <c r="H21" s="108" t="s">
        <v>4</v>
      </c>
      <c r="I21" s="109" t="s">
        <v>18</v>
      </c>
      <c r="J21" s="75">
        <f t="shared" ref="J21:O21" ca="1" si="17">J35+J233+J245+J251+J257</f>
        <v>142552.79999999999</v>
      </c>
      <c r="K21" s="75">
        <f t="shared" ca="1" si="17"/>
        <v>333416.60000000003</v>
      </c>
      <c r="L21" s="75">
        <f t="shared" ca="1" si="17"/>
        <v>333416.60000000003</v>
      </c>
      <c r="M21" s="75">
        <f t="shared" ca="1" si="17"/>
        <v>333416.58604999998</v>
      </c>
      <c r="N21" s="75">
        <f t="shared" ca="1" si="17"/>
        <v>290189.13574</v>
      </c>
      <c r="O21" s="75">
        <f t="shared" ca="1" si="17"/>
        <v>807909.00000000012</v>
      </c>
      <c r="P21" s="20"/>
      <c r="Q21" s="20">
        <v>3</v>
      </c>
      <c r="R21" s="20"/>
      <c r="S21" s="20"/>
      <c r="T21" s="20"/>
      <c r="U21" s="20" t="str">
        <f t="shared" si="1"/>
        <v>республииканский бюджет Чувашской Республики</v>
      </c>
      <c r="V21" s="20"/>
      <c r="W21" s="20"/>
      <c r="X21" s="20"/>
      <c r="Y21" s="20" t="str">
        <f t="shared" ca="1" si="4"/>
        <v/>
      </c>
      <c r="Z21" s="20"/>
      <c r="AA21" s="20"/>
      <c r="AB21" s="20"/>
      <c r="AC21" s="20" t="str">
        <f t="shared" si="11"/>
        <v/>
      </c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1:41" s="30" customFormat="1" x14ac:dyDescent="0.25">
      <c r="A22" s="228"/>
      <c r="B22" s="228"/>
      <c r="C22" s="228"/>
      <c r="D22" s="107" t="s">
        <v>17</v>
      </c>
      <c r="E22" s="107" t="s">
        <v>17</v>
      </c>
      <c r="F22" s="107" t="s">
        <v>17</v>
      </c>
      <c r="G22" s="107" t="s">
        <v>17</v>
      </c>
      <c r="H22" s="108" t="s">
        <v>3</v>
      </c>
      <c r="I22" s="109" t="s">
        <v>18</v>
      </c>
      <c r="J22" s="75">
        <f t="shared" ref="J22:O22" ca="1" si="18">J36+J234+J246+J252+J258</f>
        <v>550.20000000000005</v>
      </c>
      <c r="K22" s="75">
        <f t="shared" ca="1" si="18"/>
        <v>46.2</v>
      </c>
      <c r="L22" s="75">
        <f t="shared" ca="1" si="18"/>
        <v>0</v>
      </c>
      <c r="M22" s="75">
        <f t="shared" ca="1" si="18"/>
        <v>0</v>
      </c>
      <c r="N22" s="75">
        <f t="shared" ca="1" si="18"/>
        <v>46.2</v>
      </c>
      <c r="O22" s="75">
        <f t="shared" ca="1" si="18"/>
        <v>0</v>
      </c>
      <c r="P22" s="20"/>
      <c r="Q22" s="20">
        <v>4</v>
      </c>
      <c r="R22" s="20"/>
      <c r="S22" s="20"/>
      <c r="T22" s="20"/>
      <c r="U22" s="20" t="str">
        <f t="shared" si="1"/>
        <v>местные бюджеты</v>
      </c>
      <c r="V22" s="20"/>
      <c r="W22" s="20"/>
      <c r="X22" s="20"/>
      <c r="Y22" s="20" t="str">
        <f t="shared" ca="1" si="4"/>
        <v/>
      </c>
      <c r="Z22" s="20"/>
      <c r="AA22" s="20"/>
      <c r="AB22" s="20"/>
      <c r="AC22" s="20" t="str">
        <f t="shared" si="11"/>
        <v/>
      </c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</row>
    <row r="23" spans="1:41" s="30" customFormat="1" x14ac:dyDescent="0.25">
      <c r="A23" s="228"/>
      <c r="B23" s="228"/>
      <c r="C23" s="228"/>
      <c r="D23" s="107"/>
      <c r="E23" s="107"/>
      <c r="F23" s="107"/>
      <c r="G23" s="107"/>
      <c r="H23" s="108" t="s">
        <v>5</v>
      </c>
      <c r="I23" s="109" t="s">
        <v>18</v>
      </c>
      <c r="J23" s="75">
        <f t="shared" ref="J23:O23" ca="1" si="19">J37+J235+J247+J253+J259</f>
        <v>0</v>
      </c>
      <c r="K23" s="75">
        <f t="shared" ca="1" si="19"/>
        <v>0</v>
      </c>
      <c r="L23" s="75">
        <f t="shared" ca="1" si="19"/>
        <v>0</v>
      </c>
      <c r="M23" s="75">
        <f t="shared" ca="1" si="19"/>
        <v>0</v>
      </c>
      <c r="N23" s="75">
        <f t="shared" ca="1" si="19"/>
        <v>0</v>
      </c>
      <c r="O23" s="75">
        <f t="shared" ca="1" si="19"/>
        <v>0</v>
      </c>
      <c r="P23" s="20"/>
      <c r="Q23" s="20">
        <v>5</v>
      </c>
      <c r="R23" s="20"/>
      <c r="S23" s="20"/>
      <c r="T23" s="20"/>
      <c r="U23" s="20" t="str">
        <f t="shared" si="1"/>
        <v>территориальный государственный внебюджетный фонд Чувашской Республики</v>
      </c>
      <c r="V23" s="20"/>
      <c r="W23" s="20"/>
      <c r="X23" s="20"/>
      <c r="Y23" s="20" t="str">
        <f t="shared" ca="1" si="4"/>
        <v/>
      </c>
      <c r="Z23" s="20"/>
      <c r="AA23" s="20"/>
      <c r="AB23" s="20"/>
      <c r="AC23" s="20" t="str">
        <f t="shared" si="11"/>
        <v/>
      </c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</row>
    <row r="24" spans="1:41" s="30" customFormat="1" x14ac:dyDescent="0.25">
      <c r="A24" s="229"/>
      <c r="B24" s="229"/>
      <c r="C24" s="229"/>
      <c r="D24" s="107" t="s">
        <v>17</v>
      </c>
      <c r="E24" s="107" t="s">
        <v>17</v>
      </c>
      <c r="F24" s="107" t="s">
        <v>17</v>
      </c>
      <c r="G24" s="107" t="s">
        <v>17</v>
      </c>
      <c r="H24" s="108" t="s">
        <v>6</v>
      </c>
      <c r="I24" s="109" t="s">
        <v>18</v>
      </c>
      <c r="J24" s="75">
        <f t="shared" ref="J24:O24" ca="1" si="20">J38+J236+J248+J254+J260</f>
        <v>3780</v>
      </c>
      <c r="K24" s="75">
        <f t="shared" ca="1" si="20"/>
        <v>299501</v>
      </c>
      <c r="L24" s="75">
        <f t="shared" ca="1" si="20"/>
        <v>0</v>
      </c>
      <c r="M24" s="75">
        <f t="shared" ca="1" si="20"/>
        <v>0</v>
      </c>
      <c r="N24" s="75">
        <f t="shared" ca="1" si="20"/>
        <v>299501</v>
      </c>
      <c r="O24" s="75">
        <f t="shared" ca="1" si="20"/>
        <v>4573</v>
      </c>
      <c r="P24" s="20"/>
      <c r="Q24" s="20">
        <v>6</v>
      </c>
      <c r="R24" s="20"/>
      <c r="S24" s="20"/>
      <c r="T24" s="20"/>
      <c r="U24" s="20" t="str">
        <f t="shared" si="1"/>
        <v>внебюджетные источники</v>
      </c>
      <c r="V24" s="20"/>
      <c r="W24" s="20"/>
      <c r="X24" s="20"/>
      <c r="Y24" s="20" t="str">
        <f t="shared" ca="1" si="4"/>
        <v/>
      </c>
      <c r="Z24" s="20"/>
      <c r="AA24" s="20"/>
      <c r="AB24" s="20"/>
      <c r="AC24" s="20" t="str">
        <f t="shared" si="11"/>
        <v/>
      </c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</row>
    <row r="25" spans="1:41" s="30" customFormat="1" x14ac:dyDescent="0.25">
      <c r="A25" s="224" t="s">
        <v>27</v>
      </c>
      <c r="B25" s="251" t="s">
        <v>52</v>
      </c>
      <c r="C25" s="252"/>
      <c r="D25" s="252"/>
      <c r="E25" s="252"/>
      <c r="F25" s="253"/>
      <c r="G25" s="111" t="s">
        <v>17</v>
      </c>
      <c r="H25" s="112" t="s">
        <v>17</v>
      </c>
      <c r="I25" s="112" t="s">
        <v>17</v>
      </c>
      <c r="J25" s="84">
        <v>0</v>
      </c>
      <c r="K25" s="76">
        <v>32</v>
      </c>
      <c r="L25" s="74" t="s">
        <v>17</v>
      </c>
      <c r="M25" s="74" t="s">
        <v>17</v>
      </c>
      <c r="N25" s="74">
        <v>0</v>
      </c>
      <c r="O25" s="74"/>
      <c r="P25" s="20"/>
      <c r="Q25" s="20"/>
      <c r="R25" s="20"/>
      <c r="S25" s="20"/>
      <c r="T25" s="20"/>
      <c r="U25" s="20"/>
      <c r="V25" s="20"/>
      <c r="W25" s="20"/>
      <c r="X25" s="20"/>
      <c r="Y25" s="20" t="str">
        <f>IF(ISERROR(SUM(J25,-L25)),"",IF(SUM(J25,-L25)=0,"",IF(ISERROR(SEARCH("федерал",U25,1)),"",SUM(J25,-L25))))</f>
        <v/>
      </c>
      <c r="Z25" s="20"/>
      <c r="AA25" s="20"/>
      <c r="AB25" s="20"/>
      <c r="AC25" s="20" t="str">
        <f t="shared" si="11"/>
        <v/>
      </c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</row>
    <row r="26" spans="1:41" s="30" customFormat="1" x14ac:dyDescent="0.25">
      <c r="A26" s="225"/>
      <c r="B26" s="251" t="s">
        <v>53</v>
      </c>
      <c r="C26" s="252"/>
      <c r="D26" s="252"/>
      <c r="E26" s="252"/>
      <c r="F26" s="253"/>
      <c r="G26" s="111"/>
      <c r="H26" s="112" t="s">
        <v>17</v>
      </c>
      <c r="I26" s="112" t="s">
        <v>17</v>
      </c>
      <c r="J26" s="84">
        <v>0.03</v>
      </c>
      <c r="K26" s="76">
        <v>0</v>
      </c>
      <c r="L26" s="74" t="s">
        <v>17</v>
      </c>
      <c r="M26" s="74" t="s">
        <v>17</v>
      </c>
      <c r="N26" s="74">
        <v>0.03</v>
      </c>
      <c r="O26" s="74"/>
      <c r="P26" s="20"/>
      <c r="Q26" s="20"/>
      <c r="R26" s="20"/>
      <c r="S26" s="20"/>
      <c r="T26" s="20"/>
      <c r="U26" s="20"/>
      <c r="V26" s="20"/>
      <c r="W26" s="20"/>
      <c r="X26" s="20"/>
      <c r="Y26" s="20" t="str">
        <f>IF(ISERROR(SUM(J26,-L26)),"",IF(SUM(J26,-L26)=0,"",IF(ISERROR(SEARCH("федерал",U26,1)),"",SUM(J26,-L26))))</f>
        <v/>
      </c>
      <c r="Z26" s="20"/>
      <c r="AA26" s="20"/>
      <c r="AB26" s="20"/>
      <c r="AC26" s="20" t="str">
        <f t="shared" si="11"/>
        <v/>
      </c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</row>
    <row r="27" spans="1:41" s="30" customFormat="1" x14ac:dyDescent="0.25">
      <c r="A27" s="225"/>
      <c r="B27" s="251" t="s">
        <v>54</v>
      </c>
      <c r="C27" s="252"/>
      <c r="D27" s="252"/>
      <c r="E27" s="252"/>
      <c r="F27" s="253"/>
      <c r="G27" s="111" t="s">
        <v>17</v>
      </c>
      <c r="H27" s="112" t="s">
        <v>17</v>
      </c>
      <c r="I27" s="112" t="s">
        <v>17</v>
      </c>
      <c r="J27" s="84">
        <v>32</v>
      </c>
      <c r="K27" s="76">
        <v>0</v>
      </c>
      <c r="L27" s="74" t="s">
        <v>17</v>
      </c>
      <c r="M27" s="74" t="s">
        <v>17</v>
      </c>
      <c r="N27" s="74">
        <v>32</v>
      </c>
      <c r="O27" s="74"/>
      <c r="P27" s="20"/>
      <c r="Q27" s="20"/>
      <c r="R27" s="20"/>
      <c r="S27" s="20"/>
      <c r="T27" s="20"/>
      <c r="U27" s="20"/>
      <c r="V27" s="20"/>
      <c r="W27" s="20"/>
      <c r="X27" s="20"/>
      <c r="Y27" s="20" t="str">
        <f>IF(ISERROR(SUM(J27,-L27)),"",IF(SUM(J27,-L27)=0,"",IF(ISERROR(SEARCH("федерал",U27,1)),"",SUM(J27,-L27))))</f>
        <v/>
      </c>
      <c r="Z27" s="20"/>
      <c r="AA27" s="20"/>
      <c r="AB27" s="20"/>
      <c r="AC27" s="20" t="str">
        <f t="shared" si="11"/>
        <v/>
      </c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</row>
    <row r="28" spans="1:41" s="30" customFormat="1" x14ac:dyDescent="0.25">
      <c r="A28" s="225"/>
      <c r="B28" s="251" t="s">
        <v>765</v>
      </c>
      <c r="C28" s="252"/>
      <c r="D28" s="252"/>
      <c r="E28" s="252"/>
      <c r="F28" s="253"/>
      <c r="G28" s="111"/>
      <c r="H28" s="112" t="s">
        <v>17</v>
      </c>
      <c r="I28" s="112" t="s">
        <v>17</v>
      </c>
      <c r="J28" s="85">
        <v>24.4</v>
      </c>
      <c r="K28" s="76">
        <v>0</v>
      </c>
      <c r="L28" s="74" t="s">
        <v>17</v>
      </c>
      <c r="M28" s="74" t="s">
        <v>17</v>
      </c>
      <c r="N28" s="85">
        <v>24.4</v>
      </c>
      <c r="O28" s="74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</row>
    <row r="29" spans="1:41" s="30" customFormat="1" x14ac:dyDescent="0.25">
      <c r="A29" s="225"/>
      <c r="B29" s="52" t="s">
        <v>766</v>
      </c>
      <c r="C29" s="53"/>
      <c r="D29" s="53"/>
      <c r="E29" s="53"/>
      <c r="F29" s="54"/>
      <c r="G29" s="111"/>
      <c r="H29" s="112" t="s">
        <v>17</v>
      </c>
      <c r="I29" s="112" t="s">
        <v>17</v>
      </c>
      <c r="J29" s="84">
        <v>24.4</v>
      </c>
      <c r="K29" s="76">
        <v>0</v>
      </c>
      <c r="L29" s="74" t="s">
        <v>17</v>
      </c>
      <c r="M29" s="74" t="s">
        <v>17</v>
      </c>
      <c r="N29" s="74">
        <v>24.4</v>
      </c>
      <c r="O29" s="74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</row>
    <row r="30" spans="1:41" s="30" customFormat="1" x14ac:dyDescent="0.25">
      <c r="A30" s="225"/>
      <c r="B30" s="113" t="s">
        <v>767</v>
      </c>
      <c r="C30" s="113"/>
      <c r="D30" s="113"/>
      <c r="E30" s="113"/>
      <c r="F30" s="113"/>
      <c r="G30" s="111"/>
      <c r="H30" s="112" t="s">
        <v>17</v>
      </c>
      <c r="I30" s="112" t="s">
        <v>17</v>
      </c>
      <c r="J30" s="86">
        <v>0</v>
      </c>
      <c r="K30" s="76">
        <v>0</v>
      </c>
      <c r="L30" s="74" t="s">
        <v>17</v>
      </c>
      <c r="M30" s="74" t="s">
        <v>17</v>
      </c>
      <c r="N30" s="86">
        <v>0</v>
      </c>
      <c r="O30" s="74"/>
      <c r="P30" s="20"/>
      <c r="Q30" s="20"/>
      <c r="R30" s="20"/>
      <c r="S30" s="20"/>
      <c r="T30" s="20"/>
      <c r="U30" s="20"/>
      <c r="V30" s="20"/>
      <c r="W30" s="20"/>
      <c r="X30" s="20"/>
      <c r="Y30" s="20" t="str">
        <f>IF(ISERROR(SUM(J28,-L30)),"",IF(SUM(J28,-L30)=0,"",IF(ISERROR(SEARCH("федерал",U30,1)),"",SUM(J28,-L30))))</f>
        <v/>
      </c>
      <c r="Z30" s="20"/>
      <c r="AA30" s="20"/>
      <c r="AB30" s="20"/>
      <c r="AC30" s="20" t="str">
        <f>IF(LEN(F28)&gt;5,F28,"")</f>
        <v/>
      </c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</row>
    <row r="31" spans="1:41" s="30" customFormat="1" x14ac:dyDescent="0.25">
      <c r="A31" s="225"/>
      <c r="B31" s="260" t="s">
        <v>55</v>
      </c>
      <c r="C31" s="260"/>
      <c r="D31" s="260"/>
      <c r="E31" s="260"/>
      <c r="F31" s="260"/>
      <c r="G31" s="114" t="s">
        <v>17</v>
      </c>
      <c r="H31" s="112" t="s">
        <v>17</v>
      </c>
      <c r="I31" s="55" t="s">
        <v>127</v>
      </c>
      <c r="J31" s="74">
        <v>0</v>
      </c>
      <c r="K31" s="76">
        <v>0</v>
      </c>
      <c r="L31" s="74">
        <v>0</v>
      </c>
      <c r="M31" s="74">
        <v>0</v>
      </c>
      <c r="N31" s="74">
        <v>0</v>
      </c>
      <c r="O31" s="74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</row>
    <row r="32" spans="1:41" s="30" customFormat="1" x14ac:dyDescent="0.25">
      <c r="A32" s="226"/>
      <c r="B32" s="251" t="s">
        <v>768</v>
      </c>
      <c r="C32" s="252"/>
      <c r="D32" s="252"/>
      <c r="E32" s="252"/>
      <c r="F32" s="253"/>
      <c r="G32" s="111" t="s">
        <v>17</v>
      </c>
      <c r="H32" s="112" t="s">
        <v>17</v>
      </c>
      <c r="I32" s="55" t="s">
        <v>127</v>
      </c>
      <c r="J32" s="85">
        <v>0</v>
      </c>
      <c r="K32" s="76">
        <v>0</v>
      </c>
      <c r="L32" s="74">
        <v>0</v>
      </c>
      <c r="M32" s="74">
        <v>0</v>
      </c>
      <c r="N32" s="74">
        <v>0</v>
      </c>
      <c r="O32" s="74"/>
      <c r="P32" s="20"/>
      <c r="Q32" s="20"/>
      <c r="R32" s="20"/>
      <c r="S32" s="20"/>
      <c r="T32" s="20"/>
      <c r="U32" s="20"/>
      <c r="V32" s="20"/>
      <c r="W32" s="20"/>
      <c r="X32" s="20"/>
      <c r="Y32" s="20" t="str">
        <f>IF(ISERROR(SUM(J32,-L32)),"",IF(SUM(J32,-L32)=0,"",IF(ISERROR(SEARCH("федерал",U32,1)),"",SUM(J32,-L32))))</f>
        <v/>
      </c>
      <c r="Z32" s="20"/>
      <c r="AA32" s="20"/>
      <c r="AB32" s="20"/>
      <c r="AC32" s="20" t="str">
        <f t="shared" ref="AC32:AC38" si="21">IF(LEN(F32)&gt;5,F32,"")</f>
        <v/>
      </c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</row>
    <row r="33" spans="1:41" s="30" customFormat="1" x14ac:dyDescent="0.25">
      <c r="A33" s="248" t="s">
        <v>29</v>
      </c>
      <c r="B33" s="204" t="s">
        <v>273</v>
      </c>
      <c r="C33" s="248" t="s">
        <v>51</v>
      </c>
      <c r="D33" s="115"/>
      <c r="E33" s="115" t="s">
        <v>17</v>
      </c>
      <c r="F33" s="115"/>
      <c r="G33" s="115" t="s">
        <v>17</v>
      </c>
      <c r="H33" s="116" t="s">
        <v>1</v>
      </c>
      <c r="I33" s="117" t="s">
        <v>18</v>
      </c>
      <c r="J33" s="87">
        <f t="array" aca="1" ref="J33" ca="1">SUM(IF($P33=$P$39:$P$218,J$39:J$218,0))</f>
        <v>110197.29999999999</v>
      </c>
      <c r="K33" s="87">
        <f t="array" aca="1" ref="K33" ca="1">SUM(IF($P33=$P$39:$P$218,K$39:K$218,0))</f>
        <v>630413.80000000005</v>
      </c>
      <c r="L33" s="87">
        <f t="array" aca="1" ref="L33" ca="1">SUM(IF($P33=$P$39:$P$218,L$39:L$218,0))</f>
        <v>330866.60000000003</v>
      </c>
      <c r="M33" s="87">
        <f t="array" aca="1" ref="M33" ca="1">SUM(IF($P33=$P$39:$P$218,M$39:M$218,0))</f>
        <v>330866.58604999998</v>
      </c>
      <c r="N33" s="87">
        <f t="array" aca="1" ref="N33" ca="1">SUM(IF($P33=$P$39:$P$218,N$39:N$218,0))</f>
        <v>445801.85605</v>
      </c>
      <c r="O33" s="87">
        <f t="array" aca="1" ref="O33" ca="1">SUM(IF($P33=$P$39:$P$218,O$39:O$218,0))</f>
        <v>754906.8</v>
      </c>
      <c r="P33" s="20">
        <v>1</v>
      </c>
      <c r="Q33" s="20">
        <v>1</v>
      </c>
      <c r="R33" s="20"/>
      <c r="S33" s="20"/>
      <c r="T33" s="20"/>
      <c r="U33" s="20" t="str">
        <f t="shared" ref="U33:U42" si="22">H33</f>
        <v>всего</v>
      </c>
      <c r="V33" s="20"/>
      <c r="W33" s="20"/>
      <c r="X33" s="20"/>
      <c r="Y33" s="20" t="str">
        <f t="shared" ca="1" si="4"/>
        <v/>
      </c>
      <c r="Z33" s="20"/>
      <c r="AA33" s="20"/>
      <c r="AB33" s="20"/>
      <c r="AC33" s="20" t="str">
        <f t="shared" si="21"/>
        <v/>
      </c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</row>
    <row r="34" spans="1:41" s="30" customFormat="1" x14ac:dyDescent="0.25">
      <c r="A34" s="249"/>
      <c r="B34" s="205"/>
      <c r="C34" s="249"/>
      <c r="D34" s="115"/>
      <c r="E34" s="115"/>
      <c r="F34" s="115"/>
      <c r="G34" s="115"/>
      <c r="H34" s="118" t="s">
        <v>2</v>
      </c>
      <c r="I34" s="117" t="s">
        <v>18</v>
      </c>
      <c r="J34" s="87">
        <f t="array" aca="1" ref="J34" ca="1">SUM(IF($P34=$P$39:$P$218,J$39:J$218,0))</f>
        <v>0</v>
      </c>
      <c r="K34" s="87">
        <f t="array" aca="1" ref="K34" ca="1">SUM(IF($P34=$P$39:$P$218,K$39:K$218,0))</f>
        <v>0</v>
      </c>
      <c r="L34" s="87">
        <f t="array" aca="1" ref="L34" ca="1">SUM(IF($P34=$P$39:$P$218,L$39:L$218,0))</f>
        <v>0</v>
      </c>
      <c r="M34" s="87">
        <f t="array" aca="1" ref="M34" ca="1">SUM(IF($P34=$P$39:$P$218,M$39:M$218,0))</f>
        <v>0</v>
      </c>
      <c r="N34" s="87">
        <f t="array" aca="1" ref="N34" ca="1">SUM(IF($P34=$P$39:$P$218,N$39:N$218,0))</f>
        <v>0</v>
      </c>
      <c r="O34" s="87">
        <f t="array" aca="1" ref="O34" ca="1">SUM(IF($P34=$P$39:$P$218,O$39:O$218,0))</f>
        <v>0</v>
      </c>
      <c r="P34" s="20">
        <v>2</v>
      </c>
      <c r="Q34" s="20">
        <v>2</v>
      </c>
      <c r="R34" s="20"/>
      <c r="S34" s="20"/>
      <c r="T34" s="20"/>
      <c r="U34" s="20" t="str">
        <f t="shared" si="22"/>
        <v>федеральный бюджет</v>
      </c>
      <c r="V34" s="20"/>
      <c r="W34" s="20"/>
      <c r="X34" s="20"/>
      <c r="Y34" s="20" t="str">
        <f t="shared" ca="1" si="4"/>
        <v/>
      </c>
      <c r="Z34" s="20"/>
      <c r="AA34" s="20"/>
      <c r="AB34" s="20"/>
      <c r="AC34" s="20" t="str">
        <f t="shared" si="21"/>
        <v/>
      </c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</row>
    <row r="35" spans="1:41" s="30" customFormat="1" ht="22.5" x14ac:dyDescent="0.25">
      <c r="A35" s="249"/>
      <c r="B35" s="205"/>
      <c r="C35" s="249"/>
      <c r="D35" s="115">
        <v>832</v>
      </c>
      <c r="E35" s="119" t="s">
        <v>17</v>
      </c>
      <c r="F35" s="120" t="s">
        <v>17</v>
      </c>
      <c r="G35" s="115" t="s">
        <v>17</v>
      </c>
      <c r="H35" s="118" t="s">
        <v>4</v>
      </c>
      <c r="I35" s="117" t="s">
        <v>18</v>
      </c>
      <c r="J35" s="87">
        <f t="array" aca="1" ref="J35" ca="1">SUM(IF($P35=$P$39:$P$218,J$39:J$218,0))</f>
        <v>109647.09999999999</v>
      </c>
      <c r="K35" s="87">
        <f t="array" aca="1" ref="K35" ca="1">SUM(IF($P35=$P$39:$P$218,K$39:K$218,0))</f>
        <v>330866.60000000003</v>
      </c>
      <c r="L35" s="87">
        <f t="array" aca="1" ref="L35" ca="1">SUM(IF($P35=$P$39:$P$218,L$39:L$218,0))</f>
        <v>330866.60000000003</v>
      </c>
      <c r="M35" s="87">
        <f t="array" aca="1" ref="M35" ca="1">SUM(IF($P35=$P$39:$P$218,M$39:M$218,0))</f>
        <v>330866.58604999998</v>
      </c>
      <c r="N35" s="87">
        <f t="array" aca="1" ref="N35" ca="1">SUM(IF($P35=$P$39:$P$218,N$39:N$218,0))</f>
        <v>287647.65604999999</v>
      </c>
      <c r="O35" s="87">
        <f t="array" aca="1" ref="O35" ca="1">SUM(IF($P35=$P$39:$P$218,O$39:O$218,0))</f>
        <v>750333.8</v>
      </c>
      <c r="P35" s="20">
        <v>3</v>
      </c>
      <c r="Q35" s="20">
        <v>3</v>
      </c>
      <c r="R35" s="20"/>
      <c r="S35" s="20"/>
      <c r="T35" s="20"/>
      <c r="U35" s="20" t="str">
        <f t="shared" si="22"/>
        <v>республииканский бюджет Чувашской Республики</v>
      </c>
      <c r="V35" s="20"/>
      <c r="W35" s="20"/>
      <c r="X35" s="20"/>
      <c r="Y35" s="20" t="str">
        <f t="shared" ca="1" si="4"/>
        <v/>
      </c>
      <c r="Z35" s="20"/>
      <c r="AA35" s="20"/>
      <c r="AB35" s="20"/>
      <c r="AC35" s="20" t="str">
        <f t="shared" si="21"/>
        <v/>
      </c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</row>
    <row r="36" spans="1:41" s="30" customFormat="1" x14ac:dyDescent="0.25">
      <c r="A36" s="249"/>
      <c r="B36" s="205"/>
      <c r="C36" s="249"/>
      <c r="D36" s="115" t="s">
        <v>17</v>
      </c>
      <c r="E36" s="115" t="s">
        <v>17</v>
      </c>
      <c r="F36" s="121"/>
      <c r="G36" s="115" t="s">
        <v>17</v>
      </c>
      <c r="H36" s="116" t="s">
        <v>3</v>
      </c>
      <c r="I36" s="117" t="s">
        <v>18</v>
      </c>
      <c r="J36" s="87">
        <f t="array" aca="1" ref="J36" ca="1">SUM(IF($P36=$P$39:$P$218,J$39:J$218,0))</f>
        <v>550.20000000000005</v>
      </c>
      <c r="K36" s="87">
        <f t="array" aca="1" ref="K36" ca="1">SUM(IF($P36=$P$39:$P$218,K$39:K$218,0))</f>
        <v>46.2</v>
      </c>
      <c r="L36" s="87">
        <f t="array" aca="1" ref="L36" ca="1">SUM(IF($P36=$P$39:$P$218,L$39:L$218,0))</f>
        <v>0</v>
      </c>
      <c r="M36" s="87">
        <f t="array" aca="1" ref="M36" ca="1">SUM(IF($P36=$P$39:$P$218,M$39:M$218,0))</f>
        <v>0</v>
      </c>
      <c r="N36" s="87">
        <f t="array" aca="1" ref="N36" ca="1">SUM(IF($P36=$P$39:$P$218,N$39:N$218,0))</f>
        <v>46.2</v>
      </c>
      <c r="O36" s="87">
        <f t="array" aca="1" ref="O36" ca="1">SUM(IF($P36=$P$39:$P$218,O$39:O$218,0))</f>
        <v>0</v>
      </c>
      <c r="P36" s="20">
        <v>4</v>
      </c>
      <c r="Q36" s="20">
        <v>4</v>
      </c>
      <c r="R36" s="20"/>
      <c r="S36" s="20"/>
      <c r="T36" s="20"/>
      <c r="U36" s="20" t="str">
        <f t="shared" si="22"/>
        <v>местные бюджеты</v>
      </c>
      <c r="V36" s="20"/>
      <c r="W36" s="20"/>
      <c r="X36" s="20"/>
      <c r="Y36" s="20" t="str">
        <f t="shared" ca="1" si="4"/>
        <v/>
      </c>
      <c r="Z36" s="20"/>
      <c r="AA36" s="20"/>
      <c r="AB36" s="20"/>
      <c r="AC36" s="20" t="str">
        <f t="shared" si="21"/>
        <v/>
      </c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</row>
    <row r="37" spans="1:41" s="30" customFormat="1" ht="45" x14ac:dyDescent="0.25">
      <c r="A37" s="249"/>
      <c r="B37" s="205"/>
      <c r="C37" s="249"/>
      <c r="D37" s="115"/>
      <c r="E37" s="115"/>
      <c r="F37" s="122"/>
      <c r="G37" s="115"/>
      <c r="H37" s="118" t="s">
        <v>5</v>
      </c>
      <c r="I37" s="117" t="s">
        <v>18</v>
      </c>
      <c r="J37" s="87">
        <f t="array" aca="1" ref="J37" ca="1">SUM(IF($P37=$P$39:$P$218,J$39:J$218,0))</f>
        <v>0</v>
      </c>
      <c r="K37" s="87">
        <f t="array" aca="1" ref="K37" ca="1">SUM(IF($P37=$P$39:$P$218,K$39:K$218,0))</f>
        <v>0</v>
      </c>
      <c r="L37" s="87">
        <f t="array" aca="1" ref="L37" ca="1">SUM(IF($P37=$P$39:$P$218,L$39:L$218,0))</f>
        <v>0</v>
      </c>
      <c r="M37" s="87">
        <f t="array" aca="1" ref="M37" ca="1">SUM(IF($P37=$P$39:$P$218,M$39:M$218,0))</f>
        <v>0</v>
      </c>
      <c r="N37" s="87">
        <f t="array" aca="1" ref="N37" ca="1">SUM(IF($P37=$P$39:$P$218,N$39:N$218,0))</f>
        <v>0</v>
      </c>
      <c r="O37" s="87">
        <f t="array" aca="1" ref="O37" ca="1">SUM(IF($P37=$P$39:$P$218,O$39:O$218,0))</f>
        <v>0</v>
      </c>
      <c r="P37" s="20">
        <v>5</v>
      </c>
      <c r="Q37" s="20">
        <v>5</v>
      </c>
      <c r="R37" s="20"/>
      <c r="S37" s="20"/>
      <c r="T37" s="20"/>
      <c r="U37" s="20" t="str">
        <f t="shared" si="22"/>
        <v>территориальный государственный внебюджетный фонд Чувашской Республики</v>
      </c>
      <c r="V37" s="20"/>
      <c r="W37" s="20"/>
      <c r="X37" s="20"/>
      <c r="Y37" s="20" t="str">
        <f t="shared" ca="1" si="4"/>
        <v/>
      </c>
      <c r="Z37" s="20"/>
      <c r="AA37" s="20"/>
      <c r="AB37" s="20"/>
      <c r="AC37" s="20" t="str">
        <f t="shared" si="21"/>
        <v/>
      </c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</row>
    <row r="38" spans="1:41" s="30" customFormat="1" ht="15.75" thickBot="1" x14ac:dyDescent="0.3">
      <c r="A38" s="250"/>
      <c r="B38" s="206"/>
      <c r="C38" s="250"/>
      <c r="D38" s="115" t="s">
        <v>17</v>
      </c>
      <c r="E38" s="115" t="s">
        <v>17</v>
      </c>
      <c r="F38" s="121"/>
      <c r="G38" s="115" t="s">
        <v>17</v>
      </c>
      <c r="H38" s="118" t="s">
        <v>6</v>
      </c>
      <c r="I38" s="117" t="s">
        <v>18</v>
      </c>
      <c r="J38" s="87">
        <f t="array" aca="1" ref="J38" ca="1">SUM(IF($P38=$P$39:$P$218,J$39:J$218,0))</f>
        <v>0</v>
      </c>
      <c r="K38" s="87">
        <f t="array" aca="1" ref="K38" ca="1">SUM(IF($P38=$P$39:$P$218,K$39:K$218,0))</f>
        <v>299501</v>
      </c>
      <c r="L38" s="87">
        <f t="array" aca="1" ref="L38" ca="1">SUM(IF($P38=$P$39:$P$218,L$39:L$218,0))</f>
        <v>0</v>
      </c>
      <c r="M38" s="87">
        <f t="array" aca="1" ref="M38" ca="1">SUM(IF($P38=$P$39:$P$218,M$39:M$218,0))</f>
        <v>0</v>
      </c>
      <c r="N38" s="87">
        <f t="array" aca="1" ref="N38" ca="1">SUM(IF($P38=$P$39:$P$218,N$39:N$218,0))</f>
        <v>299501</v>
      </c>
      <c r="O38" s="87">
        <f t="array" aca="1" ref="O38" ca="1">SUM(IF($P38=$P$39:$P$218,O$39:O$218,0))</f>
        <v>4573</v>
      </c>
      <c r="P38" s="20">
        <v>6</v>
      </c>
      <c r="Q38" s="20">
        <v>6</v>
      </c>
      <c r="R38" s="20"/>
      <c r="S38" s="20"/>
      <c r="T38" s="20"/>
      <c r="U38" s="20" t="str">
        <f t="shared" si="22"/>
        <v>внебюджетные источники</v>
      </c>
      <c r="V38" s="20"/>
      <c r="W38" s="20"/>
      <c r="X38" s="20"/>
      <c r="Y38" s="20" t="str">
        <f t="shared" ca="1" si="4"/>
        <v/>
      </c>
      <c r="Z38" s="20"/>
      <c r="AA38" s="20"/>
      <c r="AB38" s="20"/>
      <c r="AC38" s="20" t="str">
        <f t="shared" si="21"/>
        <v/>
      </c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</row>
    <row r="39" spans="1:41" s="30" customFormat="1" ht="15.75" thickBot="1" x14ac:dyDescent="0.3">
      <c r="A39" s="248" t="s">
        <v>32</v>
      </c>
      <c r="B39" s="204" t="s">
        <v>827</v>
      </c>
      <c r="C39" s="248" t="s">
        <v>38</v>
      </c>
      <c r="D39" s="115"/>
      <c r="E39" s="115" t="s">
        <v>17</v>
      </c>
      <c r="F39" s="123" t="str">
        <f>IF(LEN(AD39)&gt;4,AD39,"x")</f>
        <v>x</v>
      </c>
      <c r="G39" s="115" t="s">
        <v>17</v>
      </c>
      <c r="H39" s="118" t="s">
        <v>1</v>
      </c>
      <c r="I39" s="117" t="s">
        <v>18</v>
      </c>
      <c r="J39" s="87">
        <f ca="1">IF($T39=0,SUM(J40:J44),IF($T39="",0,IF(ISERROR(OFFSET(ГП!AA24,-$R39-IF($T39=4,1,0),0)),0,OFFSET(ГП!AA24,-$R39-IF($T39=4,1,0),0))))</f>
        <v>0</v>
      </c>
      <c r="K39" s="87">
        <f ca="1">IF($T39=0,SUM(K40:K44),IF($T39="",0,IF(ISERROR(OFFSET(ГП!AB24,-$R39-IF($T39=4,1,0),0)),0,OFFSET(ГП!AB24,-$R39-IF($T39=4,1,0),0))))</f>
        <v>0</v>
      </c>
      <c r="L39" s="87">
        <f ca="1">IF($T39=0,SUM(L40:L44),IF($T39="",0,IF(ISERROR(OFFSET(ГП!AC24,-$R39-IF($T39=4,1,0),0)),0,OFFSET(ГП!AC24,-$R39-IF($T39=4,1,0),0))))</f>
        <v>0</v>
      </c>
      <c r="M39" s="87">
        <f ca="1">IF($T39=0,SUM(M40:M44),IF($T39="",0,IF(ISERROR(OFFSET(ГП!AD24,-$R39-IF($T39=4,1,0),0)),0,OFFSET(ГП!AD24,-$R39-IF($T39=4,1,0),0))))</f>
        <v>0</v>
      </c>
      <c r="N39" s="87">
        <f ca="1">IF($T39=0,SUM(N40:N44),IF($T39="",0,IF(ISERROR(OFFSET(ГП!AE24,-$R39-IF($T39=4,1,0),0)),0,OFFSET(ГП!AE24,-$R39-IF($T39=4,1,0),0))))</f>
        <v>0</v>
      </c>
      <c r="O39" s="87">
        <f ca="1">IF($T39=0,SUM(O40:O44),IF($T39="",0,IF(ISERROR(OFFSET(ГП!AF24,-$R39-IF($T39=4,1,0),0)),0,OFFSET(ГП!AF24,-$R39-IF($T39=4,1,0),0))))</f>
        <v>0</v>
      </c>
      <c r="P39" s="20">
        <v>1</v>
      </c>
      <c r="Q39" s="20">
        <v>1</v>
      </c>
      <c r="R39" s="20">
        <v>0</v>
      </c>
      <c r="S39" s="20" t="str">
        <f t="shared" ref="S39:S42" si="23">IF(ISERROR(SEARCH("местн",U39,1)),IF(ISERROR(SEARCH("источн",U39,1)),"",4),3)</f>
        <v/>
      </c>
      <c r="T39" s="157">
        <f t="shared" ref="T39:T42" si="24">IF(S39="",IF(ISERROR(SEARCH("федерал",U39,1)),IF(ISERROR(SEARCH("республ",U39,1)),IF(ISERROR(SEARCH("всег",U39,1)),"",0),IF(ISERROR(SEARCH("террит",U39,1)),1,"")),2),S39)</f>
        <v>0</v>
      </c>
      <c r="U39" s="20" t="str">
        <f t="shared" si="22"/>
        <v>всего</v>
      </c>
      <c r="V39" s="20"/>
      <c r="W39" s="20"/>
      <c r="X39" s="20"/>
      <c r="Y39" s="20" t="str">
        <f t="shared" ca="1" si="4"/>
        <v/>
      </c>
      <c r="Z39" s="20"/>
      <c r="AA39" s="20"/>
      <c r="AB39" s="20"/>
      <c r="AC39" s="20" t="s">
        <v>40</v>
      </c>
      <c r="AD39" s="20"/>
      <c r="AE39" s="20"/>
      <c r="AF39" s="158" t="s">
        <v>40</v>
      </c>
      <c r="AG39" s="159" t="s">
        <v>40</v>
      </c>
      <c r="AH39" s="160"/>
      <c r="AI39" s="161" t="s">
        <v>1</v>
      </c>
      <c r="AJ39" s="20"/>
      <c r="AK39" s="20"/>
      <c r="AL39" s="20"/>
      <c r="AM39" s="20"/>
      <c r="AN39" s="20"/>
      <c r="AO39" s="20"/>
    </row>
    <row r="40" spans="1:41" s="30" customFormat="1" ht="15.75" thickBot="1" x14ac:dyDescent="0.3">
      <c r="A40" s="249"/>
      <c r="B40" s="205"/>
      <c r="C40" s="249"/>
      <c r="D40" s="115"/>
      <c r="E40" s="115"/>
      <c r="F40" s="123" t="str">
        <f t="shared" ref="F40:F103" si="25">IF(LEN(AD40)&gt;4,AD40,"x")</f>
        <v>x</v>
      </c>
      <c r="G40" s="115"/>
      <c r="H40" s="118" t="s">
        <v>2</v>
      </c>
      <c r="I40" s="117" t="s">
        <v>18</v>
      </c>
      <c r="J40" s="87">
        <f ca="1">IF($T40=0,SUM(J41:J45),IF($T40="",0,IF(ISERROR(OFFSET(ГП!AA25,-$R40-IF($T40=4,1,0),0)),0,OFFSET(ГП!AA25,-$R40-IF($T40=4,1,0),0))))</f>
        <v>0</v>
      </c>
      <c r="K40" s="87">
        <f ca="1">IF($T40=0,SUM(K41:K45),IF($T40="",0,IF(ISERROR(OFFSET(ГП!AB25,-$R40-IF($T40=4,1,0),0)),0,OFFSET(ГП!AB25,-$R40-IF($T40=4,1,0),0))))</f>
        <v>0</v>
      </c>
      <c r="L40" s="87">
        <f ca="1">IF($T40=0,SUM(L41:L45),IF($T40="",0,IF(ISERROR(OFFSET(ГП!AC25,-$R40-IF($T40=4,1,0),0)),0,OFFSET(ГП!AC25,-$R40-IF($T40=4,1,0),0))))</f>
        <v>0</v>
      </c>
      <c r="M40" s="87">
        <f ca="1">IF($T40=0,SUM(M41:M45),IF($T40="",0,IF(ISERROR(OFFSET(ГП!AD25,-$R40-IF($T40=4,1,0),0)),0,OFFSET(ГП!AD25,-$R40-IF($T40=4,1,0),0))))</f>
        <v>0</v>
      </c>
      <c r="N40" s="87">
        <f ca="1">IF($T40=0,SUM(N41:N45),IF($T40="",0,IF(ISERROR(OFFSET(ГП!AE25,-$R40-IF($T40=4,1,0),0)),0,OFFSET(ГП!AE25,-$R40-IF($T40=4,1,0),0))))</f>
        <v>0</v>
      </c>
      <c r="O40" s="87">
        <f ca="1">IF($T40=0,SUM(O41:O45),IF($T40="",0,IF(ISERROR(OFFSET(ГП!AF25,-$R40-IF($T40=4,1,0),0)),0,OFFSET(ГП!AF25,-$R40-IF($T40=4,1,0),0))))</f>
        <v>0</v>
      </c>
      <c r="P40" s="20">
        <v>2</v>
      </c>
      <c r="Q40" s="20">
        <v>2</v>
      </c>
      <c r="R40" s="20">
        <f t="shared" ref="R40:R42" si="26">IF(Q40=1,R39+1,R39)</f>
        <v>0</v>
      </c>
      <c r="S40" s="20" t="str">
        <f t="shared" si="23"/>
        <v/>
      </c>
      <c r="T40" s="157">
        <f t="shared" si="24"/>
        <v>2</v>
      </c>
      <c r="U40" s="20" t="str">
        <f t="shared" si="22"/>
        <v>федеральный бюджет</v>
      </c>
      <c r="V40" s="20"/>
      <c r="W40" s="20"/>
      <c r="X40" s="20"/>
      <c r="Y40" s="20" t="str">
        <f t="shared" ca="1" si="4"/>
        <v/>
      </c>
      <c r="Z40" s="20"/>
      <c r="AA40" s="20"/>
      <c r="AB40" s="20"/>
      <c r="AC40" s="20"/>
      <c r="AD40" s="20"/>
      <c r="AE40" s="20"/>
      <c r="AF40" s="158" t="s">
        <v>40</v>
      </c>
      <c r="AG40" s="159" t="s">
        <v>40</v>
      </c>
      <c r="AH40" s="160"/>
      <c r="AI40" s="161" t="s">
        <v>2</v>
      </c>
      <c r="AJ40" s="20"/>
      <c r="AK40" s="20"/>
      <c r="AL40" s="20"/>
      <c r="AM40" s="20"/>
      <c r="AN40" s="20"/>
      <c r="AO40" s="20"/>
    </row>
    <row r="41" spans="1:41" s="30" customFormat="1" ht="23.25" thickBot="1" x14ac:dyDescent="0.3">
      <c r="A41" s="249"/>
      <c r="B41" s="205"/>
      <c r="C41" s="249"/>
      <c r="D41" s="115">
        <v>832</v>
      </c>
      <c r="E41" s="115">
        <v>502</v>
      </c>
      <c r="F41" s="123" t="str">
        <f t="shared" ca="1" si="25"/>
        <v>А110117931</v>
      </c>
      <c r="G41" s="115">
        <v>414</v>
      </c>
      <c r="H41" s="118" t="s">
        <v>4</v>
      </c>
      <c r="I41" s="117" t="s">
        <v>18</v>
      </c>
      <c r="J41" s="87">
        <f ca="1">IF($T41=0,SUM(J42:J46),IF($T41="",0,IF(ISERROR(OFFSET(ГП!AA26,-$R41-IF($T41=4,1,0),0)),0,OFFSET(ГП!AA26,-$R41-IF($T41=4,1,0),0))))</f>
        <v>0</v>
      </c>
      <c r="K41" s="87">
        <f ca="1">IF($T41=0,SUM(K42:K46),IF($T41="",0,IF(ISERROR(OFFSET(ГП!AB26,-$R41-IF($T41=4,1,0),0)),0,OFFSET(ГП!AB26,-$R41-IF($T41=4,1,0),0))))</f>
        <v>0</v>
      </c>
      <c r="L41" s="87">
        <f ca="1">IF($T41=0,SUM(L42:L46),IF($T41="",0,IF(ISERROR(OFFSET(ГП!AC26,-$R41-IF($T41=4,1,0),0)),0,OFFSET(ГП!AC26,-$R41-IF($T41=4,1,0),0))))</f>
        <v>0</v>
      </c>
      <c r="M41" s="87">
        <f ca="1">IF($T41=0,SUM(M42:M46),IF($T41="",0,IF(ISERROR(OFFSET(ГП!AD26,-$R41-IF($T41=4,1,0),0)),0,OFFSET(ГП!AD26,-$R41-IF($T41=4,1,0),0))))</f>
        <v>0</v>
      </c>
      <c r="N41" s="87">
        <f ca="1">IF($T41=0,SUM(N42:N46),IF($T41="",0,IF(ISERROR(OFFSET(ГП!AE26,-$R41-IF($T41=4,1,0),0)),0,OFFSET(ГП!AE26,-$R41-IF($T41=4,1,0),0))))</f>
        <v>0</v>
      </c>
      <c r="O41" s="87">
        <f ca="1">IF($T41=0,SUM(O42:O46),IF($T41="",0,IF(ISERROR(OFFSET(ГП!AF26,-$R41-IF($T41=4,1,0),0)),0,OFFSET(ГП!AF26,-$R41-IF($T41=4,1,0),0))))</f>
        <v>0</v>
      </c>
      <c r="P41" s="20">
        <v>3</v>
      </c>
      <c r="Q41" s="20">
        <v>3</v>
      </c>
      <c r="R41" s="20">
        <f t="shared" si="26"/>
        <v>0</v>
      </c>
      <c r="S41" s="20" t="str">
        <f t="shared" si="23"/>
        <v/>
      </c>
      <c r="T41" s="157">
        <f t="shared" si="24"/>
        <v>1</v>
      </c>
      <c r="U41" s="20" t="str">
        <f t="shared" si="22"/>
        <v>республииканский бюджет Чувашской Республики</v>
      </c>
      <c r="V41" s="20"/>
      <c r="W41" s="20"/>
      <c r="X41" s="20"/>
      <c r="Y41" s="20" t="str">
        <f t="shared" ca="1" si="4"/>
        <v/>
      </c>
      <c r="Z41" s="20"/>
      <c r="AA41" s="20">
        <f>IF(AB40="",0,IF(AB40=6,AA40+1,AA40))</f>
        <v>0</v>
      </c>
      <c r="AB41" s="20">
        <v>1</v>
      </c>
      <c r="AC41" s="20" t="s">
        <v>131</v>
      </c>
      <c r="AD41" s="20" t="str">
        <f ca="1">IF(AB41=1,OFFSET(AF41,-AA41,0),"")</f>
        <v>А110117931</v>
      </c>
      <c r="AE41" s="20" t="str">
        <f t="shared" ref="AE41:AE105" ca="1" si="27">IF(AC41=AD41,"",1)</f>
        <v/>
      </c>
      <c r="AF41" s="158" t="s">
        <v>131</v>
      </c>
      <c r="AG41" s="159">
        <v>414</v>
      </c>
      <c r="AH41" s="160"/>
      <c r="AI41" s="161" t="s">
        <v>307</v>
      </c>
      <c r="AJ41" s="20"/>
      <c r="AK41" s="20"/>
      <c r="AL41" s="20"/>
      <c r="AM41" s="20"/>
      <c r="AN41" s="20"/>
      <c r="AO41" s="20"/>
    </row>
    <row r="42" spans="1:41" s="30" customFormat="1" ht="15.75" thickBot="1" x14ac:dyDescent="0.3">
      <c r="A42" s="249"/>
      <c r="B42" s="205"/>
      <c r="C42" s="249"/>
      <c r="D42" s="115" t="s">
        <v>17</v>
      </c>
      <c r="E42" s="115" t="s">
        <v>17</v>
      </c>
      <c r="F42" s="123" t="str">
        <f t="shared" ca="1" si="25"/>
        <v>x</v>
      </c>
      <c r="G42" s="115" t="s">
        <v>17</v>
      </c>
      <c r="H42" s="118" t="s">
        <v>3</v>
      </c>
      <c r="I42" s="117" t="s">
        <v>18</v>
      </c>
      <c r="J42" s="87">
        <f ca="1">IF($T42=0,SUM(J43:J47),IF($T42="",0,IF(ISERROR(OFFSET(ГП!AA27,-$R42-IF($T42=4,1,0),0)),0,OFFSET(ГП!AA27,-$R42-IF($T42=4,1,0),0))))</f>
        <v>0</v>
      </c>
      <c r="K42" s="87">
        <f ca="1">IF($T42=0,SUM(K43:K47),IF($T42="",0,IF(ISERROR(OFFSET(ГП!AB27,-$R42-IF($T42=4,1,0),0)),0,OFFSET(ГП!AB27,-$R42-IF($T42=4,1,0),0))))</f>
        <v>0</v>
      </c>
      <c r="L42" s="87">
        <f ca="1">IF($T42=0,SUM(L43:L47),IF($T42="",0,IF(ISERROR(OFFSET(ГП!AC27,-$R42-IF($T42=4,1,0),0)),0,OFFSET(ГП!AC27,-$R42-IF($T42=4,1,0),0))))</f>
        <v>0</v>
      </c>
      <c r="M42" s="87">
        <f ca="1">IF($T42=0,SUM(M43:M47),IF($T42="",0,IF(ISERROR(OFFSET(ГП!AD27,-$R42-IF($T42=4,1,0),0)),0,OFFSET(ГП!AD27,-$R42-IF($T42=4,1,0),0))))</f>
        <v>0</v>
      </c>
      <c r="N42" s="87">
        <f ca="1">IF($T42=0,SUM(N43:N47),IF($T42="",0,IF(ISERROR(OFFSET(ГП!AE27,-$R42-IF($T42=4,1,0),0)),0,OFFSET(ГП!AE27,-$R42-IF($T42=4,1,0),0))))</f>
        <v>0</v>
      </c>
      <c r="O42" s="87">
        <f ca="1">IF($T42=0,SUM(O43:O47),IF($T42="",0,IF(ISERROR(OFFSET(ГП!AF27,-$R42-IF($T42=4,1,0),0)),0,OFFSET(ГП!AF27,-$R42-IF($T42=4,1,0),0))))</f>
        <v>0</v>
      </c>
      <c r="P42" s="20">
        <v>4</v>
      </c>
      <c r="Q42" s="20">
        <v>4</v>
      </c>
      <c r="R42" s="20">
        <f t="shared" si="26"/>
        <v>0</v>
      </c>
      <c r="S42" s="20">
        <f t="shared" si="23"/>
        <v>3</v>
      </c>
      <c r="T42" s="157">
        <f t="shared" si="24"/>
        <v>3</v>
      </c>
      <c r="U42" s="20" t="str">
        <f t="shared" si="22"/>
        <v>местные бюджеты</v>
      </c>
      <c r="V42" s="20"/>
      <c r="W42" s="20"/>
      <c r="X42" s="20"/>
      <c r="Y42" s="20" t="str">
        <f t="shared" ca="1" si="4"/>
        <v/>
      </c>
      <c r="Z42" s="20"/>
      <c r="AA42" s="20">
        <f t="shared" ref="AA42:AA105" si="28">IF(AB41="",0,IF(AB41=6,AA41+1,AA41))</f>
        <v>0</v>
      </c>
      <c r="AB42" s="20">
        <v>2</v>
      </c>
      <c r="AC42" s="20"/>
      <c r="AD42" s="20" t="str">
        <f t="shared" ref="AD42:AD105" ca="1" si="29">IF(AB42=1,OFFSET(AF42,-AA42,0),"")</f>
        <v/>
      </c>
      <c r="AE42" s="20" t="str">
        <f t="shared" ca="1" si="27"/>
        <v/>
      </c>
      <c r="AF42" s="158" t="s">
        <v>40</v>
      </c>
      <c r="AG42" s="159" t="s">
        <v>40</v>
      </c>
      <c r="AH42" s="160"/>
      <c r="AI42" s="161" t="s">
        <v>3</v>
      </c>
      <c r="AJ42" s="20"/>
      <c r="AK42" s="20"/>
      <c r="AL42" s="20"/>
      <c r="AM42" s="20"/>
      <c r="AN42" s="20"/>
      <c r="AO42" s="20"/>
    </row>
    <row r="43" spans="1:41" s="30" customFormat="1" ht="45.75" thickBot="1" x14ac:dyDescent="0.3">
      <c r="A43" s="249"/>
      <c r="B43" s="205"/>
      <c r="C43" s="249"/>
      <c r="D43" s="115"/>
      <c r="E43" s="115"/>
      <c r="F43" s="123" t="str">
        <f t="shared" ca="1" si="25"/>
        <v>x</v>
      </c>
      <c r="G43" s="115"/>
      <c r="H43" s="118" t="s">
        <v>5</v>
      </c>
      <c r="I43" s="117" t="s">
        <v>18</v>
      </c>
      <c r="J43" s="87">
        <f ca="1">IF($T43=0,SUM(J44:J48),IF($T43="",0,IF(ISERROR(OFFSET(ГП!AA28,-$R43-IF($T43=4,1,0),0)),0,OFFSET(ГП!AA28,-$R43-IF($T43=4,1,0),0))))</f>
        <v>0</v>
      </c>
      <c r="K43" s="87">
        <f ca="1">IF($T43=0,SUM(K44:K48),IF($T43="",0,IF(ISERROR(OFFSET(ГП!AB28,-$R43-IF($T43=4,1,0),0)),0,OFFSET(ГП!AB28,-$R43-IF($T43=4,1,0),0))))</f>
        <v>0</v>
      </c>
      <c r="L43" s="87">
        <f ca="1">IF($T43=0,SUM(L44:L48),IF($T43="",0,IF(ISERROR(OFFSET(ГП!AC28,-$R43-IF($T43=4,1,0),0)),0,OFFSET(ГП!AC28,-$R43-IF($T43=4,1,0),0))))</f>
        <v>0</v>
      </c>
      <c r="M43" s="87">
        <f ca="1">IF($T43=0,SUM(M44:M48),IF($T43="",0,IF(ISERROR(OFFSET(ГП!AD28,-$R43-IF($T43=4,1,0),0)),0,OFFSET(ГП!AD28,-$R43-IF($T43=4,1,0),0))))</f>
        <v>0</v>
      </c>
      <c r="N43" s="87">
        <f ca="1">IF($T43=0,SUM(N44:N48),IF($T43="",0,IF(ISERROR(OFFSET(ГП!AE28,-$R43-IF($T43=4,1,0),0)),0,OFFSET(ГП!AE28,-$R43-IF($T43=4,1,0),0))))</f>
        <v>0</v>
      </c>
      <c r="O43" s="87">
        <f ca="1">IF($T43=0,SUM(O44:O48),IF($T43="",0,IF(ISERROR(OFFSET(ГП!AF28,-$R43-IF($T43=4,1,0),0)),0,OFFSET(ГП!AF28,-$R43-IF($T43=4,1,0),0))))</f>
        <v>0</v>
      </c>
      <c r="P43" s="20">
        <v>5</v>
      </c>
      <c r="Q43" s="20">
        <v>5</v>
      </c>
      <c r="R43" s="20">
        <f t="shared" ref="R43:R106" si="30">IF(Q43=1,R42+1,R42)</f>
        <v>0</v>
      </c>
      <c r="S43" s="20" t="str">
        <f t="shared" ref="S43:S106" si="31">IF(ISERROR(SEARCH("местн",U43,1)),IF(ISERROR(SEARCH("источн",U43,1)),"",4),3)</f>
        <v/>
      </c>
      <c r="T43" s="157" t="str">
        <f t="shared" ref="T43:T106" si="32">IF(S43="",IF(ISERROR(SEARCH("федерал",U43,1)),IF(ISERROR(SEARCH("республ",U43,1)),IF(ISERROR(SEARCH("всег",U43,1)),"",0),IF(ISERROR(SEARCH("террит",U43,1)),1,"")),2),S43)</f>
        <v/>
      </c>
      <c r="U43" s="20" t="str">
        <f t="shared" ref="U43:U106" si="33">H43</f>
        <v>территориальный государственный внебюджетный фонд Чувашской Республики</v>
      </c>
      <c r="V43" s="20"/>
      <c r="W43" s="20"/>
      <c r="X43" s="20"/>
      <c r="Y43" s="20" t="str">
        <f t="shared" ca="1" si="4"/>
        <v/>
      </c>
      <c r="Z43" s="20"/>
      <c r="AA43" s="20">
        <f t="shared" si="28"/>
        <v>0</v>
      </c>
      <c r="AB43" s="20">
        <v>3</v>
      </c>
      <c r="AC43" s="20"/>
      <c r="AD43" s="20" t="str">
        <f t="shared" ca="1" si="29"/>
        <v/>
      </c>
      <c r="AE43" s="20" t="str">
        <f t="shared" ca="1" si="27"/>
        <v/>
      </c>
      <c r="AF43" s="158" t="s">
        <v>40</v>
      </c>
      <c r="AG43" s="159" t="s">
        <v>40</v>
      </c>
      <c r="AH43" s="160"/>
      <c r="AI43" s="161" t="s">
        <v>6</v>
      </c>
      <c r="AJ43" s="20"/>
      <c r="AK43" s="20"/>
      <c r="AL43" s="20"/>
      <c r="AM43" s="20"/>
      <c r="AN43" s="20"/>
      <c r="AO43" s="20"/>
    </row>
    <row r="44" spans="1:41" s="30" customFormat="1" ht="15.75" thickBot="1" x14ac:dyDescent="0.3">
      <c r="A44" s="250"/>
      <c r="B44" s="206"/>
      <c r="C44" s="250"/>
      <c r="D44" s="115" t="s">
        <v>17</v>
      </c>
      <c r="E44" s="115" t="s">
        <v>17</v>
      </c>
      <c r="F44" s="123" t="str">
        <f t="shared" ca="1" si="25"/>
        <v>x</v>
      </c>
      <c r="G44" s="115" t="s">
        <v>17</v>
      </c>
      <c r="H44" s="118" t="s">
        <v>6</v>
      </c>
      <c r="I44" s="117" t="s">
        <v>18</v>
      </c>
      <c r="J44" s="87">
        <f ca="1">IF($T44=0,SUM(J45:J49),IF($T44="",0,IF(ISERROR(OFFSET(ГП!AA29,-$R44-IF($T44=4,1,0),0)),0,OFFSET(ГП!AA29,-$R44-IF($T44=4,1,0),0))))</f>
        <v>0</v>
      </c>
      <c r="K44" s="87">
        <f ca="1">IF($T44=0,SUM(K45:K49),IF($T44="",0,IF(ISERROR(OFFSET(ГП!AB29,-$R44-IF($T44=4,1,0),0)),0,OFFSET(ГП!AB29,-$R44-IF($T44=4,1,0),0))))</f>
        <v>0</v>
      </c>
      <c r="L44" s="87">
        <f ca="1">IF($T44=0,SUM(L45:L49),IF($T44="",0,IF(ISERROR(OFFSET(ГП!AC29,-$R44-IF($T44=4,1,0),0)),0,OFFSET(ГП!AC29,-$R44-IF($T44=4,1,0),0))))</f>
        <v>0</v>
      </c>
      <c r="M44" s="87">
        <f ca="1">IF($T44=0,SUM(M45:M49),IF($T44="",0,IF(ISERROR(OFFSET(ГП!AD29,-$R44-IF($T44=4,1,0),0)),0,OFFSET(ГП!AD29,-$R44-IF($T44=4,1,0),0))))</f>
        <v>0</v>
      </c>
      <c r="N44" s="87">
        <f ca="1">IF($T44=0,SUM(N45:N49),IF($T44="",0,IF(ISERROR(OFFSET(ГП!AE29,-$R44-IF($T44=4,1,0),0)),0,OFFSET(ГП!AE29,-$R44-IF($T44=4,1,0),0))))</f>
        <v>0</v>
      </c>
      <c r="O44" s="87">
        <f ca="1">IF($T44=0,SUM(O45:O49),IF($T44="",0,IF(ISERROR(OFFSET(ГП!AF29,-$R44-IF($T44=4,1,0),0)),0,OFFSET(ГП!AF29,-$R44-IF($T44=4,1,0),0))))</f>
        <v>0</v>
      </c>
      <c r="P44" s="20">
        <v>6</v>
      </c>
      <c r="Q44" s="20">
        <v>6</v>
      </c>
      <c r="R44" s="20">
        <f t="shared" si="30"/>
        <v>0</v>
      </c>
      <c r="S44" s="20">
        <f t="shared" si="31"/>
        <v>4</v>
      </c>
      <c r="T44" s="157">
        <f t="shared" si="32"/>
        <v>4</v>
      </c>
      <c r="U44" s="20" t="str">
        <f t="shared" si="33"/>
        <v>внебюджетные источники</v>
      </c>
      <c r="V44" s="20"/>
      <c r="W44" s="20"/>
      <c r="X44" s="20"/>
      <c r="Y44" s="20" t="str">
        <f t="shared" ca="1" si="4"/>
        <v/>
      </c>
      <c r="Z44" s="20"/>
      <c r="AA44" s="20">
        <f t="shared" si="28"/>
        <v>0</v>
      </c>
      <c r="AB44" s="20">
        <v>4</v>
      </c>
      <c r="AC44" s="20" t="s">
        <v>17</v>
      </c>
      <c r="AD44" s="20" t="str">
        <f t="shared" ca="1" si="29"/>
        <v/>
      </c>
      <c r="AE44" s="20">
        <f t="shared" ca="1" si="27"/>
        <v>1</v>
      </c>
      <c r="AF44" s="158" t="s">
        <v>40</v>
      </c>
      <c r="AG44" s="159" t="s">
        <v>40</v>
      </c>
      <c r="AH44" s="160"/>
      <c r="AI44" s="161" t="s">
        <v>1</v>
      </c>
      <c r="AJ44" s="20"/>
      <c r="AK44" s="20"/>
      <c r="AL44" s="20"/>
      <c r="AM44" s="20"/>
      <c r="AN44" s="20"/>
      <c r="AO44" s="20"/>
    </row>
    <row r="45" spans="1:41" s="30" customFormat="1" ht="15.75" thickBot="1" x14ac:dyDescent="0.3">
      <c r="A45" s="204" t="s">
        <v>56</v>
      </c>
      <c r="B45" s="204" t="s">
        <v>828</v>
      </c>
      <c r="C45" s="204" t="s">
        <v>38</v>
      </c>
      <c r="D45" s="115"/>
      <c r="E45" s="115" t="s">
        <v>17</v>
      </c>
      <c r="F45" s="123" t="str">
        <f t="shared" ca="1" si="25"/>
        <v>x</v>
      </c>
      <c r="G45" s="115" t="s">
        <v>17</v>
      </c>
      <c r="H45" s="116" t="s">
        <v>1</v>
      </c>
      <c r="I45" s="117" t="s">
        <v>18</v>
      </c>
      <c r="J45" s="87">
        <f ca="1">IF($T45=0,SUM(J46:J50),IF($T45="",0,IF(ISERROR(OFFSET(ГП!AA30,-$R45-IF($T45=4,1,0),0)),0,OFFSET(ГП!AA30,-$R45-IF($T45=4,1,0),0))))</f>
        <v>0</v>
      </c>
      <c r="K45" s="87">
        <f ca="1">IF($T45=0,SUM(K46:K50),IF($T45="",0,IF(ISERROR(OFFSET(ГП!AB30,-$R45-IF($T45=4,1,0),0)),0,OFFSET(ГП!AB30,-$R45-IF($T45=4,1,0),0))))</f>
        <v>0</v>
      </c>
      <c r="L45" s="87">
        <f ca="1">IF($T45=0,SUM(L46:L50),IF($T45="",0,IF(ISERROR(OFFSET(ГП!AC30,-$R45-IF($T45=4,1,0),0)),0,OFFSET(ГП!AC30,-$R45-IF($T45=4,1,0),0))))</f>
        <v>0</v>
      </c>
      <c r="M45" s="87">
        <f ca="1">IF($T45=0,SUM(M46:M50),IF($T45="",0,IF(ISERROR(OFFSET(ГП!AD30,-$R45-IF($T45=4,1,0),0)),0,OFFSET(ГП!AD30,-$R45-IF($T45=4,1,0),0))))</f>
        <v>0</v>
      </c>
      <c r="N45" s="87">
        <f ca="1">IF($T45=0,SUM(N46:N50),IF($T45="",0,IF(ISERROR(OFFSET(ГП!AE30,-$R45-IF($T45=4,1,0),0)),0,OFFSET(ГП!AE30,-$R45-IF($T45=4,1,0),0))))</f>
        <v>0</v>
      </c>
      <c r="O45" s="87">
        <f ca="1">IF($T45=0,SUM(O46:O50),IF($T45="",0,IF(ISERROR(OFFSET(ГП!AF30,-$R45-IF($T45=4,1,0),0)),0,OFFSET(ГП!AF30,-$R45-IF($T45=4,1,0),0))))</f>
        <v>0</v>
      </c>
      <c r="P45" s="20">
        <v>1</v>
      </c>
      <c r="Q45" s="20">
        <v>1</v>
      </c>
      <c r="R45" s="20">
        <f t="shared" si="30"/>
        <v>1</v>
      </c>
      <c r="S45" s="20" t="str">
        <f t="shared" si="31"/>
        <v/>
      </c>
      <c r="T45" s="157">
        <f t="shared" si="32"/>
        <v>0</v>
      </c>
      <c r="U45" s="20" t="str">
        <f t="shared" si="33"/>
        <v>всего</v>
      </c>
      <c r="V45" s="20"/>
      <c r="W45" s="20"/>
      <c r="X45" s="20"/>
      <c r="Y45" s="20" t="str">
        <f t="shared" ca="1" si="4"/>
        <v/>
      </c>
      <c r="Z45" s="20"/>
      <c r="AA45" s="20">
        <f t="shared" si="28"/>
        <v>0</v>
      </c>
      <c r="AB45" s="20">
        <v>5</v>
      </c>
      <c r="AC45" s="20"/>
      <c r="AD45" s="20" t="str">
        <f t="shared" ca="1" si="29"/>
        <v/>
      </c>
      <c r="AE45" s="20" t="str">
        <f t="shared" ca="1" si="27"/>
        <v/>
      </c>
      <c r="AF45" s="158" t="s">
        <v>40</v>
      </c>
      <c r="AG45" s="159" t="s">
        <v>40</v>
      </c>
      <c r="AH45" s="160"/>
      <c r="AI45" s="161" t="s">
        <v>2</v>
      </c>
      <c r="AJ45" s="20"/>
      <c r="AK45" s="20"/>
      <c r="AL45" s="20"/>
      <c r="AM45" s="20"/>
      <c r="AN45" s="20"/>
      <c r="AO45" s="20"/>
    </row>
    <row r="46" spans="1:41" s="30" customFormat="1" ht="23.25" thickBot="1" x14ac:dyDescent="0.3">
      <c r="A46" s="205"/>
      <c r="B46" s="205"/>
      <c r="C46" s="205"/>
      <c r="D46" s="124"/>
      <c r="E46" s="124"/>
      <c r="F46" s="123" t="str">
        <f t="shared" ca="1" si="25"/>
        <v>x</v>
      </c>
      <c r="G46" s="124"/>
      <c r="H46" s="118" t="s">
        <v>2</v>
      </c>
      <c r="I46" s="117" t="s">
        <v>18</v>
      </c>
      <c r="J46" s="87">
        <f ca="1">IF($T46=0,SUM(J47:J51),IF($T46="",0,IF(ISERROR(OFFSET(ГП!AA31,-$R46-IF($T46=4,1,0),0)),0,OFFSET(ГП!AA31,-$R46-IF($T46=4,1,0),0))))</f>
        <v>0</v>
      </c>
      <c r="K46" s="87">
        <f ca="1">IF($T46=0,SUM(K47:K51),IF($T46="",0,IF(ISERROR(OFFSET(ГП!AB31,-$R46-IF($T46=4,1,0),0)),0,OFFSET(ГП!AB31,-$R46-IF($T46=4,1,0),0))))</f>
        <v>0</v>
      </c>
      <c r="L46" s="87">
        <f ca="1">IF($T46=0,SUM(L47:L51),IF($T46="",0,IF(ISERROR(OFFSET(ГП!AC31,-$R46-IF($T46=4,1,0),0)),0,OFFSET(ГП!AC31,-$R46-IF($T46=4,1,0),0))))</f>
        <v>0</v>
      </c>
      <c r="M46" s="87">
        <f ca="1">IF($T46=0,SUM(M47:M51),IF($T46="",0,IF(ISERROR(OFFSET(ГП!AD31,-$R46-IF($T46=4,1,0),0)),0,OFFSET(ГП!AD31,-$R46-IF($T46=4,1,0),0))))</f>
        <v>0</v>
      </c>
      <c r="N46" s="87">
        <f ca="1">IF($T46=0,SUM(N47:N51),IF($T46="",0,IF(ISERROR(OFFSET(ГП!AE31,-$R46-IF($T46=4,1,0),0)),0,OFFSET(ГП!AE31,-$R46-IF($T46=4,1,0),0))))</f>
        <v>0</v>
      </c>
      <c r="O46" s="87">
        <f ca="1">IF($T46=0,SUM(O47:O51),IF($T46="",0,IF(ISERROR(OFFSET(ГП!AF31,-$R46-IF($T46=4,1,0),0)),0,OFFSET(ГП!AF31,-$R46-IF($T46=4,1,0),0))))</f>
        <v>0</v>
      </c>
      <c r="P46" s="20">
        <v>2</v>
      </c>
      <c r="Q46" s="20">
        <v>2</v>
      </c>
      <c r="R46" s="20">
        <f t="shared" si="30"/>
        <v>1</v>
      </c>
      <c r="S46" s="20" t="str">
        <f t="shared" si="31"/>
        <v/>
      </c>
      <c r="T46" s="157">
        <f t="shared" si="32"/>
        <v>2</v>
      </c>
      <c r="U46" s="20" t="str">
        <f t="shared" si="33"/>
        <v>федеральный бюджет</v>
      </c>
      <c r="V46" s="20"/>
      <c r="W46" s="20"/>
      <c r="X46" s="20"/>
      <c r="Y46" s="20" t="str">
        <f t="shared" ca="1" si="4"/>
        <v/>
      </c>
      <c r="Z46" s="20"/>
      <c r="AA46" s="20">
        <f t="shared" si="28"/>
        <v>0</v>
      </c>
      <c r="AB46" s="20">
        <v>6</v>
      </c>
      <c r="AC46" s="20"/>
      <c r="AD46" s="20" t="str">
        <f t="shared" ca="1" si="29"/>
        <v/>
      </c>
      <c r="AE46" s="20" t="str">
        <f t="shared" ca="1" si="27"/>
        <v/>
      </c>
      <c r="AF46" s="158" t="s">
        <v>132</v>
      </c>
      <c r="AG46" s="159">
        <v>414</v>
      </c>
      <c r="AH46" s="160"/>
      <c r="AI46" s="161" t="s">
        <v>307</v>
      </c>
      <c r="AJ46" s="20"/>
      <c r="AK46" s="20"/>
      <c r="AL46" s="20"/>
      <c r="AM46" s="20"/>
      <c r="AN46" s="20"/>
      <c r="AO46" s="20"/>
    </row>
    <row r="47" spans="1:41" s="30" customFormat="1" ht="23.25" thickBot="1" x14ac:dyDescent="0.3">
      <c r="A47" s="205"/>
      <c r="B47" s="205"/>
      <c r="C47" s="205"/>
      <c r="D47" s="125">
        <v>832</v>
      </c>
      <c r="E47" s="125">
        <v>502</v>
      </c>
      <c r="F47" s="123" t="str">
        <f t="shared" ca="1" si="25"/>
        <v>А110117932</v>
      </c>
      <c r="G47" s="125">
        <v>414</v>
      </c>
      <c r="H47" s="118" t="s">
        <v>4</v>
      </c>
      <c r="I47" s="117" t="s">
        <v>18</v>
      </c>
      <c r="J47" s="87">
        <f ca="1">IF($T47=0,SUM(J48:J52),IF($T47="",0,IF(ISERROR(OFFSET(ГП!AA32,-$R47-IF($T47=4,1,0),0)),0,OFFSET(ГП!AA32,-$R47-IF($T47=4,1,0),0))))</f>
        <v>0</v>
      </c>
      <c r="K47" s="87">
        <f ca="1">IF($T47=0,SUM(K48:K52),IF($T47="",0,IF(ISERROR(OFFSET(ГП!AB32,-$R47-IF($T47=4,1,0),0)),0,OFFSET(ГП!AB32,-$R47-IF($T47=4,1,0),0))))</f>
        <v>0</v>
      </c>
      <c r="L47" s="87">
        <f ca="1">IF($T47=0,SUM(L48:L52),IF($T47="",0,IF(ISERROR(OFFSET(ГП!AC32,-$R47-IF($T47=4,1,0),0)),0,OFFSET(ГП!AC32,-$R47-IF($T47=4,1,0),0))))</f>
        <v>0</v>
      </c>
      <c r="M47" s="87">
        <f ca="1">IF($T47=0,SUM(M48:M52),IF($T47="",0,IF(ISERROR(OFFSET(ГП!AD32,-$R47-IF($T47=4,1,0),0)),0,OFFSET(ГП!AD32,-$R47-IF($T47=4,1,0),0))))</f>
        <v>0</v>
      </c>
      <c r="N47" s="87">
        <f ca="1">IF($T47=0,SUM(N48:N52),IF($T47="",0,IF(ISERROR(OFFSET(ГП!AE32,-$R47-IF($T47=4,1,0),0)),0,OFFSET(ГП!AE32,-$R47-IF($T47=4,1,0),0))))</f>
        <v>0</v>
      </c>
      <c r="O47" s="87">
        <f ca="1">IF($T47=0,SUM(O48:O52),IF($T47="",0,IF(ISERROR(OFFSET(ГП!AF32,-$R47-IF($T47=4,1,0),0)),0,OFFSET(ГП!AF32,-$R47-IF($T47=4,1,0),0))))</f>
        <v>0</v>
      </c>
      <c r="P47" s="20">
        <v>3</v>
      </c>
      <c r="Q47" s="20">
        <v>3</v>
      </c>
      <c r="R47" s="20">
        <f t="shared" si="30"/>
        <v>1</v>
      </c>
      <c r="S47" s="20" t="str">
        <f t="shared" si="31"/>
        <v/>
      </c>
      <c r="T47" s="157">
        <f t="shared" si="32"/>
        <v>1</v>
      </c>
      <c r="U47" s="20" t="str">
        <f t="shared" si="33"/>
        <v>республииканский бюджет Чувашской Республики</v>
      </c>
      <c r="V47" s="20"/>
      <c r="W47" s="20"/>
      <c r="X47" s="20"/>
      <c r="Y47" s="20" t="str">
        <f t="shared" ca="1" si="4"/>
        <v/>
      </c>
      <c r="Z47" s="20"/>
      <c r="AA47" s="20">
        <f t="shared" si="28"/>
        <v>1</v>
      </c>
      <c r="AB47" s="20">
        <f>AB41</f>
        <v>1</v>
      </c>
      <c r="AC47" s="20" t="s">
        <v>132</v>
      </c>
      <c r="AD47" s="20" t="str">
        <f t="shared" ca="1" si="29"/>
        <v>А110117932</v>
      </c>
      <c r="AE47" s="20" t="str">
        <f t="shared" ca="1" si="27"/>
        <v/>
      </c>
      <c r="AF47" s="158" t="s">
        <v>40</v>
      </c>
      <c r="AG47" s="159" t="s">
        <v>40</v>
      </c>
      <c r="AH47" s="160"/>
      <c r="AI47" s="161" t="s">
        <v>3</v>
      </c>
      <c r="AJ47" s="20"/>
      <c r="AK47" s="20"/>
      <c r="AL47" s="20"/>
      <c r="AM47" s="20"/>
      <c r="AN47" s="20"/>
      <c r="AO47" s="20"/>
    </row>
    <row r="48" spans="1:41" s="30" customFormat="1" ht="15.75" thickBot="1" x14ac:dyDescent="0.3">
      <c r="A48" s="205"/>
      <c r="B48" s="205"/>
      <c r="C48" s="205"/>
      <c r="D48" s="115" t="s">
        <v>17</v>
      </c>
      <c r="E48" s="115" t="s">
        <v>17</v>
      </c>
      <c r="F48" s="123" t="str">
        <f t="shared" ca="1" si="25"/>
        <v>x</v>
      </c>
      <c r="G48" s="115" t="s">
        <v>17</v>
      </c>
      <c r="H48" s="116" t="s">
        <v>3</v>
      </c>
      <c r="I48" s="117" t="s">
        <v>18</v>
      </c>
      <c r="J48" s="87">
        <f ca="1">IF($T48=0,SUM(J49:J53),IF($T48="",0,IF(ISERROR(OFFSET(ГП!AA33,-$R48-IF($T48=4,1,0),0)),0,OFFSET(ГП!AA33,-$R48-IF($T48=4,1,0),0))))</f>
        <v>0</v>
      </c>
      <c r="K48" s="87">
        <f ca="1">IF($T48=0,SUM(K49:K53),IF($T48="",0,IF(ISERROR(OFFSET(ГП!AB33,-$R48-IF($T48=4,1,0),0)),0,OFFSET(ГП!AB33,-$R48-IF($T48=4,1,0),0))))</f>
        <v>0</v>
      </c>
      <c r="L48" s="87">
        <f ca="1">IF($T48=0,SUM(L49:L53),IF($T48="",0,IF(ISERROR(OFFSET(ГП!AC33,-$R48-IF($T48=4,1,0),0)),0,OFFSET(ГП!AC33,-$R48-IF($T48=4,1,0),0))))</f>
        <v>0</v>
      </c>
      <c r="M48" s="87">
        <f ca="1">IF($T48=0,SUM(M49:M53),IF($T48="",0,IF(ISERROR(OFFSET(ГП!AD33,-$R48-IF($T48=4,1,0),0)),0,OFFSET(ГП!AD33,-$R48-IF($T48=4,1,0),0))))</f>
        <v>0</v>
      </c>
      <c r="N48" s="87">
        <f ca="1">IF($T48=0,SUM(N49:N53),IF($T48="",0,IF(ISERROR(OFFSET(ГП!AE33,-$R48-IF($T48=4,1,0),0)),0,OFFSET(ГП!AE33,-$R48-IF($T48=4,1,0),0))))</f>
        <v>0</v>
      </c>
      <c r="O48" s="87">
        <f ca="1">IF($T48=0,SUM(O49:O53),IF($T48="",0,IF(ISERROR(OFFSET(ГП!AF33,-$R48-IF($T48=4,1,0),0)),0,OFFSET(ГП!AF33,-$R48-IF($T48=4,1,0),0))))</f>
        <v>0</v>
      </c>
      <c r="P48" s="20">
        <v>4</v>
      </c>
      <c r="Q48" s="20">
        <v>4</v>
      </c>
      <c r="R48" s="20">
        <f t="shared" si="30"/>
        <v>1</v>
      </c>
      <c r="S48" s="20">
        <f t="shared" si="31"/>
        <v>3</v>
      </c>
      <c r="T48" s="157">
        <f t="shared" si="32"/>
        <v>3</v>
      </c>
      <c r="U48" s="20" t="str">
        <f t="shared" si="33"/>
        <v>местные бюджеты</v>
      </c>
      <c r="V48" s="20"/>
      <c r="W48" s="20"/>
      <c r="X48" s="20"/>
      <c r="Y48" s="20" t="str">
        <f t="shared" ca="1" si="4"/>
        <v/>
      </c>
      <c r="Z48" s="20"/>
      <c r="AA48" s="20">
        <f t="shared" si="28"/>
        <v>1</v>
      </c>
      <c r="AB48" s="20">
        <f t="shared" ref="AB48:AB111" si="34">AB42</f>
        <v>2</v>
      </c>
      <c r="AC48" s="20" t="s">
        <v>17</v>
      </c>
      <c r="AD48" s="20" t="str">
        <f t="shared" ca="1" si="29"/>
        <v/>
      </c>
      <c r="AE48" s="20">
        <f t="shared" ca="1" si="27"/>
        <v>1</v>
      </c>
      <c r="AF48" s="158" t="s">
        <v>40</v>
      </c>
      <c r="AG48" s="159" t="s">
        <v>40</v>
      </c>
      <c r="AH48" s="160"/>
      <c r="AI48" s="161" t="s">
        <v>6</v>
      </c>
      <c r="AJ48" s="20"/>
      <c r="AK48" s="20"/>
      <c r="AL48" s="20"/>
      <c r="AM48" s="20"/>
      <c r="AN48" s="20"/>
      <c r="AO48" s="20"/>
    </row>
    <row r="49" spans="1:41" s="30" customFormat="1" ht="45.75" thickBot="1" x14ac:dyDescent="0.3">
      <c r="A49" s="205"/>
      <c r="B49" s="205"/>
      <c r="C49" s="205"/>
      <c r="D49" s="115"/>
      <c r="E49" s="115"/>
      <c r="F49" s="123" t="str">
        <f t="shared" ca="1" si="25"/>
        <v>x</v>
      </c>
      <c r="G49" s="115"/>
      <c r="H49" s="118" t="s">
        <v>5</v>
      </c>
      <c r="I49" s="117" t="s">
        <v>18</v>
      </c>
      <c r="J49" s="87">
        <f ca="1">IF($T49=0,SUM(J50:J54),IF($T49="",0,IF(ISERROR(OFFSET(ГП!AA34,-$R49-IF($T49=4,1,0),0)),0,OFFSET(ГП!AA34,-$R49-IF($T49=4,1,0),0))))</f>
        <v>0</v>
      </c>
      <c r="K49" s="87">
        <f ca="1">IF($T49=0,SUM(K50:K54),IF($T49="",0,IF(ISERROR(OFFSET(ГП!AB34,-$R49-IF($T49=4,1,0),0)),0,OFFSET(ГП!AB34,-$R49-IF($T49=4,1,0),0))))</f>
        <v>0</v>
      </c>
      <c r="L49" s="87">
        <f ca="1">IF($T49=0,SUM(L50:L54),IF($T49="",0,IF(ISERROR(OFFSET(ГП!AC34,-$R49-IF($T49=4,1,0),0)),0,OFFSET(ГП!AC34,-$R49-IF($T49=4,1,0),0))))</f>
        <v>0</v>
      </c>
      <c r="M49" s="87">
        <f ca="1">IF($T49=0,SUM(M50:M54),IF($T49="",0,IF(ISERROR(OFFSET(ГП!AD34,-$R49-IF($T49=4,1,0),0)),0,OFFSET(ГП!AD34,-$R49-IF($T49=4,1,0),0))))</f>
        <v>0</v>
      </c>
      <c r="N49" s="87">
        <f ca="1">IF($T49=0,SUM(N50:N54),IF($T49="",0,IF(ISERROR(OFFSET(ГП!AE34,-$R49-IF($T49=4,1,0),0)),0,OFFSET(ГП!AE34,-$R49-IF($T49=4,1,0),0))))</f>
        <v>0</v>
      </c>
      <c r="O49" s="87">
        <f ca="1">IF($T49=0,SUM(O50:O54),IF($T49="",0,IF(ISERROR(OFFSET(ГП!AF34,-$R49-IF($T49=4,1,0),0)),0,OFFSET(ГП!AF34,-$R49-IF($T49=4,1,0),0))))</f>
        <v>0</v>
      </c>
      <c r="P49" s="20">
        <v>5</v>
      </c>
      <c r="Q49" s="20">
        <v>5</v>
      </c>
      <c r="R49" s="20">
        <f t="shared" si="30"/>
        <v>1</v>
      </c>
      <c r="S49" s="20" t="str">
        <f t="shared" si="31"/>
        <v/>
      </c>
      <c r="T49" s="157" t="str">
        <f t="shared" si="32"/>
        <v/>
      </c>
      <c r="U49" s="20" t="str">
        <f t="shared" si="33"/>
        <v>территориальный государственный внебюджетный фонд Чувашской Республики</v>
      </c>
      <c r="V49" s="20"/>
      <c r="W49" s="20"/>
      <c r="X49" s="20"/>
      <c r="Y49" s="20" t="str">
        <f t="shared" ca="1" si="4"/>
        <v/>
      </c>
      <c r="Z49" s="20"/>
      <c r="AA49" s="20">
        <f t="shared" si="28"/>
        <v>1</v>
      </c>
      <c r="AB49" s="20">
        <f t="shared" si="34"/>
        <v>3</v>
      </c>
      <c r="AC49" s="20"/>
      <c r="AD49" s="20" t="str">
        <f t="shared" ca="1" si="29"/>
        <v/>
      </c>
      <c r="AE49" s="20" t="str">
        <f t="shared" ca="1" si="27"/>
        <v/>
      </c>
      <c r="AF49" s="158" t="s">
        <v>40</v>
      </c>
      <c r="AG49" s="159" t="s">
        <v>40</v>
      </c>
      <c r="AH49" s="160"/>
      <c r="AI49" s="161" t="s">
        <v>1</v>
      </c>
      <c r="AJ49" s="20"/>
      <c r="AK49" s="20"/>
      <c r="AL49" s="20"/>
      <c r="AM49" s="20"/>
      <c r="AN49" s="20"/>
      <c r="AO49" s="20"/>
    </row>
    <row r="50" spans="1:41" s="30" customFormat="1" ht="15.75" thickBot="1" x14ac:dyDescent="0.3">
      <c r="A50" s="206"/>
      <c r="B50" s="206"/>
      <c r="C50" s="206"/>
      <c r="D50" s="115" t="s">
        <v>17</v>
      </c>
      <c r="E50" s="115" t="s">
        <v>17</v>
      </c>
      <c r="F50" s="123" t="str">
        <f t="shared" ca="1" si="25"/>
        <v>x</v>
      </c>
      <c r="G50" s="115" t="s">
        <v>17</v>
      </c>
      <c r="H50" s="118" t="s">
        <v>6</v>
      </c>
      <c r="I50" s="117" t="s">
        <v>18</v>
      </c>
      <c r="J50" s="87">
        <f ca="1">IF($T50=0,SUM(J51:J55),IF($T50="",0,IF(ISERROR(OFFSET(ГП!AA35,-$R50-IF($T50=4,1,0),0)),0,OFFSET(ГП!AA35,-$R50-IF($T50=4,1,0),0))))</f>
        <v>0</v>
      </c>
      <c r="K50" s="87">
        <f ca="1">IF($T50=0,SUM(K51:K55),IF($T50="",0,IF(ISERROR(OFFSET(ГП!AB35,-$R50-IF($T50=4,1,0),0)),0,OFFSET(ГП!AB35,-$R50-IF($T50=4,1,0),0))))</f>
        <v>0</v>
      </c>
      <c r="L50" s="87">
        <f ca="1">IF($T50=0,SUM(L51:L55),IF($T50="",0,IF(ISERROR(OFFSET(ГП!AC35,-$R50-IF($T50=4,1,0),0)),0,OFFSET(ГП!AC35,-$R50-IF($T50=4,1,0),0))))</f>
        <v>0</v>
      </c>
      <c r="M50" s="87">
        <f ca="1">IF($T50=0,SUM(M51:M55),IF($T50="",0,IF(ISERROR(OFFSET(ГП!AD35,-$R50-IF($T50=4,1,0),0)),0,OFFSET(ГП!AD35,-$R50-IF($T50=4,1,0),0))))</f>
        <v>0</v>
      </c>
      <c r="N50" s="87">
        <f ca="1">IF($T50=0,SUM(N51:N55),IF($T50="",0,IF(ISERROR(OFFSET(ГП!AE35,-$R50-IF($T50=4,1,0),0)),0,OFFSET(ГП!AE35,-$R50-IF($T50=4,1,0),0))))</f>
        <v>0</v>
      </c>
      <c r="O50" s="87">
        <f ca="1">IF($T50=0,SUM(O51:O55),IF($T50="",0,IF(ISERROR(OFFSET(ГП!AF35,-$R50-IF($T50=4,1,0),0)),0,OFFSET(ГП!AF35,-$R50-IF($T50=4,1,0),0))))</f>
        <v>0</v>
      </c>
      <c r="P50" s="20">
        <v>6</v>
      </c>
      <c r="Q50" s="20">
        <v>6</v>
      </c>
      <c r="R50" s="20">
        <f t="shared" si="30"/>
        <v>1</v>
      </c>
      <c r="S50" s="20">
        <f t="shared" si="31"/>
        <v>4</v>
      </c>
      <c r="T50" s="157">
        <f t="shared" si="32"/>
        <v>4</v>
      </c>
      <c r="U50" s="20" t="str">
        <f t="shared" si="33"/>
        <v>внебюджетные источники</v>
      </c>
      <c r="V50" s="20"/>
      <c r="W50" s="20"/>
      <c r="X50" s="20"/>
      <c r="Y50" s="20" t="str">
        <f t="shared" ca="1" si="4"/>
        <v/>
      </c>
      <c r="Z50" s="20"/>
      <c r="AA50" s="20">
        <f t="shared" si="28"/>
        <v>1</v>
      </c>
      <c r="AB50" s="20">
        <f t="shared" si="34"/>
        <v>4</v>
      </c>
      <c r="AC50" s="20" t="s">
        <v>17</v>
      </c>
      <c r="AD50" s="20" t="str">
        <f t="shared" ca="1" si="29"/>
        <v/>
      </c>
      <c r="AE50" s="20">
        <f t="shared" ca="1" si="27"/>
        <v>1</v>
      </c>
      <c r="AF50" s="158" t="s">
        <v>40</v>
      </c>
      <c r="AG50" s="159" t="s">
        <v>40</v>
      </c>
      <c r="AH50" s="160"/>
      <c r="AI50" s="161" t="s">
        <v>2</v>
      </c>
      <c r="AJ50" s="20"/>
      <c r="AK50" s="20"/>
      <c r="AL50" s="20"/>
      <c r="AM50" s="20"/>
      <c r="AN50" s="20"/>
      <c r="AO50" s="20"/>
    </row>
    <row r="51" spans="1:41" s="30" customFormat="1" ht="23.25" thickBot="1" x14ac:dyDescent="0.3">
      <c r="A51" s="204" t="s">
        <v>57</v>
      </c>
      <c r="B51" s="204" t="s">
        <v>829</v>
      </c>
      <c r="C51" s="204" t="s">
        <v>38</v>
      </c>
      <c r="D51" s="115"/>
      <c r="E51" s="115" t="s">
        <v>17</v>
      </c>
      <c r="F51" s="123" t="str">
        <f t="shared" ca="1" si="25"/>
        <v>x</v>
      </c>
      <c r="G51" s="115" t="s">
        <v>17</v>
      </c>
      <c r="H51" s="118" t="s">
        <v>1</v>
      </c>
      <c r="I51" s="117" t="s">
        <v>18</v>
      </c>
      <c r="J51" s="87">
        <f ca="1">IF($T51=0,SUM(J52:J56),IF($T51="",0,IF(ISERROR(OFFSET(ГП!AA36,-$R51-IF($T51=4,1,0),0)),0,OFFSET(ГП!AA36,-$R51-IF($T51=4,1,0),0))))</f>
        <v>0</v>
      </c>
      <c r="K51" s="87">
        <f ca="1">IF($T51=0,SUM(K52:K56),IF($T51="",0,IF(ISERROR(OFFSET(ГП!AB36,-$R51-IF($T51=4,1,0),0)),0,OFFSET(ГП!AB36,-$R51-IF($T51=4,1,0),0))))</f>
        <v>0</v>
      </c>
      <c r="L51" s="87">
        <f ca="1">IF($T51=0,SUM(L52:L56),IF($T51="",0,IF(ISERROR(OFFSET(ГП!AC36,-$R51-IF($T51=4,1,0),0)),0,OFFSET(ГП!AC36,-$R51-IF($T51=4,1,0),0))))</f>
        <v>0</v>
      </c>
      <c r="M51" s="87">
        <f ca="1">IF($T51=0,SUM(M52:M56),IF($T51="",0,IF(ISERROR(OFFSET(ГП!AD36,-$R51-IF($T51=4,1,0),0)),0,OFFSET(ГП!AD36,-$R51-IF($T51=4,1,0),0))))</f>
        <v>0</v>
      </c>
      <c r="N51" s="87">
        <f ca="1">IF($T51=0,SUM(N52:N56),IF($T51="",0,IF(ISERROR(OFFSET(ГП!AE36,-$R51-IF($T51=4,1,0),0)),0,OFFSET(ГП!AE36,-$R51-IF($T51=4,1,0),0))))</f>
        <v>0</v>
      </c>
      <c r="O51" s="87">
        <f ca="1">IF($T51=0,SUM(O52:O56),IF($T51="",0,IF(ISERROR(OFFSET(ГП!AF36,-$R51-IF($T51=4,1,0),0)),0,OFFSET(ГП!AF36,-$R51-IF($T51=4,1,0),0))))</f>
        <v>0</v>
      </c>
      <c r="P51" s="20">
        <v>1</v>
      </c>
      <c r="Q51" s="20">
        <v>1</v>
      </c>
      <c r="R51" s="20">
        <f t="shared" si="30"/>
        <v>2</v>
      </c>
      <c r="S51" s="20" t="str">
        <f t="shared" si="31"/>
        <v/>
      </c>
      <c r="T51" s="157">
        <f t="shared" si="32"/>
        <v>0</v>
      </c>
      <c r="U51" s="20" t="str">
        <f t="shared" si="33"/>
        <v>всего</v>
      </c>
      <c r="V51" s="20"/>
      <c r="W51" s="20"/>
      <c r="X51" s="20"/>
      <c r="Y51" s="20" t="str">
        <f t="shared" ca="1" si="4"/>
        <v/>
      </c>
      <c r="Z51" s="20"/>
      <c r="AA51" s="20">
        <f t="shared" si="28"/>
        <v>1</v>
      </c>
      <c r="AB51" s="20">
        <f t="shared" si="34"/>
        <v>5</v>
      </c>
      <c r="AC51" s="20"/>
      <c r="AD51" s="20" t="str">
        <f t="shared" ca="1" si="29"/>
        <v/>
      </c>
      <c r="AE51" s="20" t="str">
        <f t="shared" ca="1" si="27"/>
        <v/>
      </c>
      <c r="AF51" s="158" t="s">
        <v>133</v>
      </c>
      <c r="AG51" s="159">
        <v>414</v>
      </c>
      <c r="AH51" s="160"/>
      <c r="AI51" s="161" t="s">
        <v>307</v>
      </c>
      <c r="AJ51" s="20"/>
      <c r="AK51" s="20"/>
      <c r="AL51" s="20"/>
      <c r="AM51" s="20"/>
      <c r="AN51" s="20"/>
      <c r="AO51" s="20"/>
    </row>
    <row r="52" spans="1:41" s="30" customFormat="1" ht="15.75" thickBot="1" x14ac:dyDescent="0.3">
      <c r="A52" s="205"/>
      <c r="B52" s="205"/>
      <c r="C52" s="205"/>
      <c r="D52" s="124"/>
      <c r="E52" s="124"/>
      <c r="F52" s="123" t="str">
        <f t="shared" ca="1" si="25"/>
        <v>x</v>
      </c>
      <c r="G52" s="124"/>
      <c r="H52" s="118" t="s">
        <v>2</v>
      </c>
      <c r="I52" s="117" t="s">
        <v>18</v>
      </c>
      <c r="J52" s="87">
        <f ca="1">IF($T52=0,SUM(J53:J57),IF($T52="",0,IF(ISERROR(OFFSET(ГП!AA37,-$R52-IF($T52=4,1,0),0)),0,OFFSET(ГП!AA37,-$R52-IF($T52=4,1,0),0))))</f>
        <v>0</v>
      </c>
      <c r="K52" s="87">
        <f ca="1">IF($T52=0,SUM(K53:K57),IF($T52="",0,IF(ISERROR(OFFSET(ГП!AB37,-$R52-IF($T52=4,1,0),0)),0,OFFSET(ГП!AB37,-$R52-IF($T52=4,1,0),0))))</f>
        <v>0</v>
      </c>
      <c r="L52" s="87">
        <f ca="1">IF($T52=0,SUM(L53:L57),IF($T52="",0,IF(ISERROR(OFFSET(ГП!AC37,-$R52-IF($T52=4,1,0),0)),0,OFFSET(ГП!AC37,-$R52-IF($T52=4,1,0),0))))</f>
        <v>0</v>
      </c>
      <c r="M52" s="87">
        <f ca="1">IF($T52=0,SUM(M53:M57),IF($T52="",0,IF(ISERROR(OFFSET(ГП!AD37,-$R52-IF($T52=4,1,0),0)),0,OFFSET(ГП!AD37,-$R52-IF($T52=4,1,0),0))))</f>
        <v>0</v>
      </c>
      <c r="N52" s="87">
        <f ca="1">IF($T52=0,SUM(N53:N57),IF($T52="",0,IF(ISERROR(OFFSET(ГП!AE37,-$R52-IF($T52=4,1,0),0)),0,OFFSET(ГП!AE37,-$R52-IF($T52=4,1,0),0))))</f>
        <v>0</v>
      </c>
      <c r="O52" s="87">
        <f ca="1">IF($T52=0,SUM(O53:O57),IF($T52="",0,IF(ISERROR(OFFSET(ГП!AF37,-$R52-IF($T52=4,1,0),0)),0,OFFSET(ГП!AF37,-$R52-IF($T52=4,1,0),0))))</f>
        <v>0</v>
      </c>
      <c r="P52" s="20">
        <v>2</v>
      </c>
      <c r="Q52" s="20">
        <v>2</v>
      </c>
      <c r="R52" s="20">
        <f t="shared" si="30"/>
        <v>2</v>
      </c>
      <c r="S52" s="20" t="str">
        <f t="shared" si="31"/>
        <v/>
      </c>
      <c r="T52" s="157">
        <f t="shared" si="32"/>
        <v>2</v>
      </c>
      <c r="U52" s="20" t="str">
        <f t="shared" si="33"/>
        <v>федеральный бюджет</v>
      </c>
      <c r="V52" s="20"/>
      <c r="W52" s="20"/>
      <c r="X52" s="20"/>
      <c r="Y52" s="20" t="str">
        <f t="shared" ca="1" si="4"/>
        <v/>
      </c>
      <c r="Z52" s="20"/>
      <c r="AA52" s="20">
        <f t="shared" si="28"/>
        <v>1</v>
      </c>
      <c r="AB52" s="20">
        <f t="shared" si="34"/>
        <v>6</v>
      </c>
      <c r="AC52" s="20"/>
      <c r="AD52" s="20" t="str">
        <f t="shared" ca="1" si="29"/>
        <v/>
      </c>
      <c r="AE52" s="20" t="str">
        <f t="shared" ca="1" si="27"/>
        <v/>
      </c>
      <c r="AF52" s="158" t="s">
        <v>40</v>
      </c>
      <c r="AG52" s="159" t="s">
        <v>40</v>
      </c>
      <c r="AH52" s="160"/>
      <c r="AI52" s="161" t="s">
        <v>3</v>
      </c>
      <c r="AJ52" s="20"/>
      <c r="AK52" s="20"/>
      <c r="AL52" s="20"/>
      <c r="AM52" s="20"/>
      <c r="AN52" s="20"/>
      <c r="AO52" s="20"/>
    </row>
    <row r="53" spans="1:41" s="30" customFormat="1" ht="23.25" thickBot="1" x14ac:dyDescent="0.3">
      <c r="A53" s="205"/>
      <c r="B53" s="205"/>
      <c r="C53" s="205"/>
      <c r="D53" s="125">
        <v>832</v>
      </c>
      <c r="E53" s="125">
        <v>502</v>
      </c>
      <c r="F53" s="123" t="str">
        <f t="shared" ca="1" si="25"/>
        <v>А110117933</v>
      </c>
      <c r="G53" s="125">
        <v>414</v>
      </c>
      <c r="H53" s="118" t="s">
        <v>4</v>
      </c>
      <c r="I53" s="117" t="s">
        <v>18</v>
      </c>
      <c r="J53" s="87">
        <f ca="1">IF($T53=0,SUM(J54:J58),IF($T53="",0,IF(ISERROR(OFFSET(ГП!AA38,-$R53-IF($T53=4,1,0),0)),0,OFFSET(ГП!AA38,-$R53-IF($T53=4,1,0),0))))</f>
        <v>0</v>
      </c>
      <c r="K53" s="87">
        <f ca="1">IF($T53=0,SUM(K54:K58),IF($T53="",0,IF(ISERROR(OFFSET(ГП!AB38,-$R53-IF($T53=4,1,0),0)),0,OFFSET(ГП!AB38,-$R53-IF($T53=4,1,0),0))))</f>
        <v>0</v>
      </c>
      <c r="L53" s="87">
        <f ca="1">IF($T53=0,SUM(L54:L58),IF($T53="",0,IF(ISERROR(OFFSET(ГП!AC38,-$R53-IF($T53=4,1,0),0)),0,OFFSET(ГП!AC38,-$R53-IF($T53=4,1,0),0))))</f>
        <v>0</v>
      </c>
      <c r="M53" s="87">
        <f ca="1">IF($T53=0,SUM(M54:M58),IF($T53="",0,IF(ISERROR(OFFSET(ГП!AD38,-$R53-IF($T53=4,1,0),0)),0,OFFSET(ГП!AD38,-$R53-IF($T53=4,1,0),0))))</f>
        <v>0</v>
      </c>
      <c r="N53" s="87">
        <f ca="1">IF($T53=0,SUM(N54:N58),IF($T53="",0,IF(ISERROR(OFFSET(ГП!AE38,-$R53-IF($T53=4,1,0),0)),0,OFFSET(ГП!AE38,-$R53-IF($T53=4,1,0),0))))</f>
        <v>0</v>
      </c>
      <c r="O53" s="87">
        <f ca="1">IF($T53=0,SUM(O54:O58),IF($T53="",0,IF(ISERROR(OFFSET(ГП!AF38,-$R53-IF($T53=4,1,0),0)),0,OFFSET(ГП!AF38,-$R53-IF($T53=4,1,0),0))))</f>
        <v>0</v>
      </c>
      <c r="P53" s="20">
        <v>3</v>
      </c>
      <c r="Q53" s="20">
        <v>3</v>
      </c>
      <c r="R53" s="20">
        <f t="shared" si="30"/>
        <v>2</v>
      </c>
      <c r="S53" s="20" t="str">
        <f t="shared" si="31"/>
        <v/>
      </c>
      <c r="T53" s="157">
        <f t="shared" si="32"/>
        <v>1</v>
      </c>
      <c r="U53" s="20" t="str">
        <f t="shared" si="33"/>
        <v>республииканский бюджет Чувашской Республики</v>
      </c>
      <c r="V53" s="20"/>
      <c r="W53" s="20"/>
      <c r="X53" s="20"/>
      <c r="Y53" s="20" t="str">
        <f t="shared" ca="1" si="4"/>
        <v/>
      </c>
      <c r="Z53" s="20"/>
      <c r="AA53" s="20">
        <f t="shared" si="28"/>
        <v>2</v>
      </c>
      <c r="AB53" s="20">
        <f t="shared" si="34"/>
        <v>1</v>
      </c>
      <c r="AC53" s="20" t="s">
        <v>133</v>
      </c>
      <c r="AD53" s="20" t="str">
        <f t="shared" ca="1" si="29"/>
        <v>А110117933</v>
      </c>
      <c r="AE53" s="20" t="str">
        <f t="shared" ca="1" si="27"/>
        <v/>
      </c>
      <c r="AF53" s="158" t="s">
        <v>40</v>
      </c>
      <c r="AG53" s="159" t="s">
        <v>40</v>
      </c>
      <c r="AH53" s="160"/>
      <c r="AI53" s="161" t="s">
        <v>6</v>
      </c>
      <c r="AJ53" s="20"/>
      <c r="AK53" s="20"/>
      <c r="AL53" s="20"/>
      <c r="AM53" s="20"/>
      <c r="AN53" s="20"/>
      <c r="AO53" s="20"/>
    </row>
    <row r="54" spans="1:41" s="30" customFormat="1" ht="15.75" thickBot="1" x14ac:dyDescent="0.3">
      <c r="A54" s="205"/>
      <c r="B54" s="205"/>
      <c r="C54" s="205"/>
      <c r="D54" s="115" t="s">
        <v>17</v>
      </c>
      <c r="E54" s="115" t="s">
        <v>17</v>
      </c>
      <c r="F54" s="123" t="str">
        <f t="shared" ca="1" si="25"/>
        <v>x</v>
      </c>
      <c r="G54" s="115" t="s">
        <v>17</v>
      </c>
      <c r="H54" s="118" t="s">
        <v>3</v>
      </c>
      <c r="I54" s="117" t="s">
        <v>18</v>
      </c>
      <c r="J54" s="87">
        <f ca="1">IF($T54=0,SUM(J55:J59),IF($T54="",0,IF(ISERROR(OFFSET(ГП!AA39,-$R54-IF($T54=4,1,0),0)),0,OFFSET(ГП!AA39,-$R54-IF($T54=4,1,0),0))))</f>
        <v>0</v>
      </c>
      <c r="K54" s="87">
        <f ca="1">IF($T54=0,SUM(K55:K59),IF($T54="",0,IF(ISERROR(OFFSET(ГП!AB39,-$R54-IF($T54=4,1,0),0)),0,OFFSET(ГП!AB39,-$R54-IF($T54=4,1,0),0))))</f>
        <v>0</v>
      </c>
      <c r="L54" s="87">
        <f ca="1">IF($T54=0,SUM(L55:L59),IF($T54="",0,IF(ISERROR(OFFSET(ГП!AC39,-$R54-IF($T54=4,1,0),0)),0,OFFSET(ГП!AC39,-$R54-IF($T54=4,1,0),0))))</f>
        <v>0</v>
      </c>
      <c r="M54" s="87">
        <f ca="1">IF($T54=0,SUM(M55:M59),IF($T54="",0,IF(ISERROR(OFFSET(ГП!AD39,-$R54-IF($T54=4,1,0),0)),0,OFFSET(ГП!AD39,-$R54-IF($T54=4,1,0),0))))</f>
        <v>0</v>
      </c>
      <c r="N54" s="87">
        <f ca="1">IF($T54=0,SUM(N55:N59),IF($T54="",0,IF(ISERROR(OFFSET(ГП!AE39,-$R54-IF($T54=4,1,0),0)),0,OFFSET(ГП!AE39,-$R54-IF($T54=4,1,0),0))))</f>
        <v>0</v>
      </c>
      <c r="O54" s="87">
        <f ca="1">IF($T54=0,SUM(O55:O59),IF($T54="",0,IF(ISERROR(OFFSET(ГП!AF39,-$R54-IF($T54=4,1,0),0)),0,OFFSET(ГП!AF39,-$R54-IF($T54=4,1,0),0))))</f>
        <v>0</v>
      </c>
      <c r="P54" s="20">
        <v>4</v>
      </c>
      <c r="Q54" s="20">
        <v>4</v>
      </c>
      <c r="R54" s="20">
        <f t="shared" si="30"/>
        <v>2</v>
      </c>
      <c r="S54" s="20">
        <f t="shared" si="31"/>
        <v>3</v>
      </c>
      <c r="T54" s="157">
        <f t="shared" si="32"/>
        <v>3</v>
      </c>
      <c r="U54" s="20" t="str">
        <f t="shared" si="33"/>
        <v>местные бюджеты</v>
      </c>
      <c r="V54" s="20"/>
      <c r="W54" s="20"/>
      <c r="X54" s="20"/>
      <c r="Y54" s="20" t="str">
        <f t="shared" ca="1" si="4"/>
        <v/>
      </c>
      <c r="Z54" s="20"/>
      <c r="AA54" s="20">
        <f t="shared" si="28"/>
        <v>2</v>
      </c>
      <c r="AB54" s="20">
        <f t="shared" si="34"/>
        <v>2</v>
      </c>
      <c r="AC54" s="20" t="s">
        <v>17</v>
      </c>
      <c r="AD54" s="20" t="str">
        <f t="shared" ca="1" si="29"/>
        <v/>
      </c>
      <c r="AE54" s="20">
        <f t="shared" ca="1" si="27"/>
        <v>1</v>
      </c>
      <c r="AF54" s="158" t="s">
        <v>40</v>
      </c>
      <c r="AG54" s="159" t="s">
        <v>40</v>
      </c>
      <c r="AH54" s="160"/>
      <c r="AI54" s="161" t="s">
        <v>1</v>
      </c>
      <c r="AJ54" s="20"/>
      <c r="AK54" s="20"/>
      <c r="AL54" s="20"/>
      <c r="AM54" s="20"/>
      <c r="AN54" s="20"/>
      <c r="AO54" s="20"/>
    </row>
    <row r="55" spans="1:41" s="30" customFormat="1" ht="45.75" thickBot="1" x14ac:dyDescent="0.3">
      <c r="A55" s="205"/>
      <c r="B55" s="205"/>
      <c r="C55" s="205"/>
      <c r="D55" s="115" t="s">
        <v>17</v>
      </c>
      <c r="E55" s="115" t="s">
        <v>17</v>
      </c>
      <c r="F55" s="123" t="str">
        <f t="shared" ca="1" si="25"/>
        <v>x</v>
      </c>
      <c r="G55" s="115" t="s">
        <v>17</v>
      </c>
      <c r="H55" s="118" t="s">
        <v>5</v>
      </c>
      <c r="I55" s="117" t="s">
        <v>18</v>
      </c>
      <c r="J55" s="87">
        <f ca="1">IF($T55=0,SUM(J56:J60),IF($T55="",0,IF(ISERROR(OFFSET(ГП!AA40,-$R55-IF($T55=4,1,0),0)),0,OFFSET(ГП!AA40,-$R55-IF($T55=4,1,0),0))))</f>
        <v>0</v>
      </c>
      <c r="K55" s="87">
        <f ca="1">IF($T55=0,SUM(K56:K60),IF($T55="",0,IF(ISERROR(OFFSET(ГП!AB40,-$R55-IF($T55=4,1,0),0)),0,OFFSET(ГП!AB40,-$R55-IF($T55=4,1,0),0))))</f>
        <v>0</v>
      </c>
      <c r="L55" s="87">
        <f ca="1">IF($T55=0,SUM(L56:L60),IF($T55="",0,IF(ISERROR(OFFSET(ГП!AC40,-$R55-IF($T55=4,1,0),0)),0,OFFSET(ГП!AC40,-$R55-IF($T55=4,1,0),0))))</f>
        <v>0</v>
      </c>
      <c r="M55" s="87">
        <f ca="1">IF($T55=0,SUM(M56:M60),IF($T55="",0,IF(ISERROR(OFFSET(ГП!AD40,-$R55-IF($T55=4,1,0),0)),0,OFFSET(ГП!AD40,-$R55-IF($T55=4,1,0),0))))</f>
        <v>0</v>
      </c>
      <c r="N55" s="87">
        <f ca="1">IF($T55=0,SUM(N56:N60),IF($T55="",0,IF(ISERROR(OFFSET(ГП!AE40,-$R55-IF($T55=4,1,0),0)),0,OFFSET(ГП!AE40,-$R55-IF($T55=4,1,0),0))))</f>
        <v>0</v>
      </c>
      <c r="O55" s="87">
        <f ca="1">IF($T55=0,SUM(O56:O60),IF($T55="",0,IF(ISERROR(OFFSET(ГП!AF40,-$R55-IF($T55=4,1,0),0)),0,OFFSET(ГП!AF40,-$R55-IF($T55=4,1,0),0))))</f>
        <v>0</v>
      </c>
      <c r="P55" s="20">
        <v>5</v>
      </c>
      <c r="Q55" s="20">
        <v>5</v>
      </c>
      <c r="R55" s="20">
        <f t="shared" si="30"/>
        <v>2</v>
      </c>
      <c r="S55" s="20" t="str">
        <f t="shared" si="31"/>
        <v/>
      </c>
      <c r="T55" s="157" t="str">
        <f t="shared" si="32"/>
        <v/>
      </c>
      <c r="U55" s="20" t="str">
        <f t="shared" si="33"/>
        <v>территориальный государственный внебюджетный фонд Чувашской Республики</v>
      </c>
      <c r="V55" s="20"/>
      <c r="W55" s="20"/>
      <c r="X55" s="20"/>
      <c r="Y55" s="20" t="str">
        <f t="shared" ca="1" si="4"/>
        <v/>
      </c>
      <c r="Z55" s="20"/>
      <c r="AA55" s="20">
        <f t="shared" si="28"/>
        <v>2</v>
      </c>
      <c r="AB55" s="20">
        <f t="shared" si="34"/>
        <v>3</v>
      </c>
      <c r="AC55" s="20" t="s">
        <v>17</v>
      </c>
      <c r="AD55" s="20" t="str">
        <f t="shared" ca="1" si="29"/>
        <v/>
      </c>
      <c r="AE55" s="20">
        <f t="shared" ca="1" si="27"/>
        <v>1</v>
      </c>
      <c r="AF55" s="158" t="s">
        <v>40</v>
      </c>
      <c r="AG55" s="159" t="s">
        <v>40</v>
      </c>
      <c r="AH55" s="160"/>
      <c r="AI55" s="161" t="s">
        <v>2</v>
      </c>
      <c r="AJ55" s="20"/>
      <c r="AK55" s="20"/>
      <c r="AL55" s="20"/>
      <c r="AM55" s="20"/>
      <c r="AN55" s="20"/>
      <c r="AO55" s="20"/>
    </row>
    <row r="56" spans="1:41" s="30" customFormat="1" ht="23.25" thickBot="1" x14ac:dyDescent="0.3">
      <c r="A56" s="206"/>
      <c r="B56" s="206"/>
      <c r="C56" s="206"/>
      <c r="D56" s="115" t="s">
        <v>17</v>
      </c>
      <c r="E56" s="115" t="s">
        <v>17</v>
      </c>
      <c r="F56" s="123" t="str">
        <f t="shared" ca="1" si="25"/>
        <v>x</v>
      </c>
      <c r="G56" s="115" t="s">
        <v>17</v>
      </c>
      <c r="H56" s="118" t="s">
        <v>6</v>
      </c>
      <c r="I56" s="117" t="s">
        <v>18</v>
      </c>
      <c r="J56" s="87">
        <f ca="1">IF($T56=0,SUM(J57:J61),IF($T56="",0,IF(ISERROR(OFFSET(ГП!AA41,-$R56-IF($T56=4,1,0),0)),0,OFFSET(ГП!AA41,-$R56-IF($T56=4,1,0),0))))</f>
        <v>0</v>
      </c>
      <c r="K56" s="87">
        <f ca="1">IF($T56=0,SUM(K57:K61),IF($T56="",0,IF(ISERROR(OFFSET(ГП!AB41,-$R56-IF($T56=4,1,0),0)),0,OFFSET(ГП!AB41,-$R56-IF($T56=4,1,0),0))))</f>
        <v>0</v>
      </c>
      <c r="L56" s="87">
        <f ca="1">IF($T56=0,SUM(L57:L61),IF($T56="",0,IF(ISERROR(OFFSET(ГП!AC41,-$R56-IF($T56=4,1,0),0)),0,OFFSET(ГП!AC41,-$R56-IF($T56=4,1,0),0))))</f>
        <v>0</v>
      </c>
      <c r="M56" s="87">
        <f ca="1">IF($T56=0,SUM(M57:M61),IF($T56="",0,IF(ISERROR(OFFSET(ГП!AD41,-$R56-IF($T56=4,1,0),0)),0,OFFSET(ГП!AD41,-$R56-IF($T56=4,1,0),0))))</f>
        <v>0</v>
      </c>
      <c r="N56" s="87">
        <f ca="1">IF($T56=0,SUM(N57:N61),IF($T56="",0,IF(ISERROR(OFFSET(ГП!AE41,-$R56-IF($T56=4,1,0),0)),0,OFFSET(ГП!AE41,-$R56-IF($T56=4,1,0),0))))</f>
        <v>0</v>
      </c>
      <c r="O56" s="87">
        <f ca="1">IF($T56=0,SUM(O57:O61),IF($T56="",0,IF(ISERROR(OFFSET(ГП!AF41,-$R56-IF($T56=4,1,0),0)),0,OFFSET(ГП!AF41,-$R56-IF($T56=4,1,0),0))))</f>
        <v>0</v>
      </c>
      <c r="P56" s="20">
        <v>6</v>
      </c>
      <c r="Q56" s="20">
        <v>6</v>
      </c>
      <c r="R56" s="20">
        <f t="shared" si="30"/>
        <v>2</v>
      </c>
      <c r="S56" s="20">
        <f t="shared" si="31"/>
        <v>4</v>
      </c>
      <c r="T56" s="157">
        <f t="shared" si="32"/>
        <v>4</v>
      </c>
      <c r="U56" s="20" t="str">
        <f t="shared" si="33"/>
        <v>внебюджетные источники</v>
      </c>
      <c r="V56" s="20"/>
      <c r="W56" s="20"/>
      <c r="X56" s="20"/>
      <c r="Y56" s="20" t="str">
        <f t="shared" ca="1" si="4"/>
        <v/>
      </c>
      <c r="Z56" s="20"/>
      <c r="AA56" s="20">
        <f t="shared" si="28"/>
        <v>2</v>
      </c>
      <c r="AB56" s="20">
        <f t="shared" si="34"/>
        <v>4</v>
      </c>
      <c r="AC56" s="20" t="s">
        <v>17</v>
      </c>
      <c r="AD56" s="20" t="str">
        <f t="shared" ca="1" si="29"/>
        <v/>
      </c>
      <c r="AE56" s="20">
        <f t="shared" ca="1" si="27"/>
        <v>1</v>
      </c>
      <c r="AF56" s="158" t="s">
        <v>134</v>
      </c>
      <c r="AG56" s="159">
        <v>414</v>
      </c>
      <c r="AH56" s="160"/>
      <c r="AI56" s="161" t="s">
        <v>307</v>
      </c>
      <c r="AJ56" s="20"/>
      <c r="AK56" s="20"/>
      <c r="AL56" s="20"/>
      <c r="AM56" s="20"/>
      <c r="AN56" s="20"/>
      <c r="AO56" s="20"/>
    </row>
    <row r="57" spans="1:41" s="30" customFormat="1" ht="15.75" thickBot="1" x14ac:dyDescent="0.3">
      <c r="A57" s="204" t="s">
        <v>58</v>
      </c>
      <c r="B57" s="204" t="s">
        <v>830</v>
      </c>
      <c r="C57" s="204" t="s">
        <v>38</v>
      </c>
      <c r="D57" s="115"/>
      <c r="E57" s="115" t="s">
        <v>17</v>
      </c>
      <c r="F57" s="123" t="str">
        <f t="shared" ca="1" si="25"/>
        <v>x</v>
      </c>
      <c r="G57" s="115" t="s">
        <v>17</v>
      </c>
      <c r="H57" s="118" t="s">
        <v>1</v>
      </c>
      <c r="I57" s="117" t="s">
        <v>18</v>
      </c>
      <c r="J57" s="87">
        <f ca="1">IF($T57=0,SUM(J58:J62),IF($T57="",0,IF(ISERROR(OFFSET(ГП!AA42,-$R57-IF($T57=4,1,0),0)),0,OFFSET(ГП!AA42,-$R57-IF($T57=4,1,0),0))))</f>
        <v>0</v>
      </c>
      <c r="K57" s="87">
        <f ca="1">IF($T57=0,SUM(K58:K62),IF($T57="",0,IF(ISERROR(OFFSET(ГП!AB42,-$R57-IF($T57=4,1,0),0)),0,OFFSET(ГП!AB42,-$R57-IF($T57=4,1,0),0))))</f>
        <v>0</v>
      </c>
      <c r="L57" s="87">
        <f ca="1">IF($T57=0,SUM(L58:L62),IF($T57="",0,IF(ISERROR(OFFSET(ГП!AC42,-$R57-IF($T57=4,1,0),0)),0,OFFSET(ГП!AC42,-$R57-IF($T57=4,1,0),0))))</f>
        <v>0</v>
      </c>
      <c r="M57" s="87">
        <f ca="1">IF($T57=0,SUM(M58:M62),IF($T57="",0,IF(ISERROR(OFFSET(ГП!AD42,-$R57-IF($T57=4,1,0),0)),0,OFFSET(ГП!AD42,-$R57-IF($T57=4,1,0),0))))</f>
        <v>0</v>
      </c>
      <c r="N57" s="87">
        <f ca="1">IF($T57=0,SUM(N58:N62),IF($T57="",0,IF(ISERROR(OFFSET(ГП!AE42,-$R57-IF($T57=4,1,0),0)),0,OFFSET(ГП!AE42,-$R57-IF($T57=4,1,0),0))))</f>
        <v>0</v>
      </c>
      <c r="O57" s="87">
        <f ca="1">IF($T57=0,SUM(O58:O62),IF($T57="",0,IF(ISERROR(OFFSET(ГП!AF42,-$R57-IF($T57=4,1,0),0)),0,OFFSET(ГП!AF42,-$R57-IF($T57=4,1,0),0))))</f>
        <v>0</v>
      </c>
      <c r="P57" s="20">
        <v>1</v>
      </c>
      <c r="Q57" s="20">
        <v>1</v>
      </c>
      <c r="R57" s="20">
        <f t="shared" si="30"/>
        <v>3</v>
      </c>
      <c r="S57" s="20" t="str">
        <f t="shared" si="31"/>
        <v/>
      </c>
      <c r="T57" s="157">
        <f t="shared" si="32"/>
        <v>0</v>
      </c>
      <c r="U57" s="20" t="str">
        <f t="shared" si="33"/>
        <v>всего</v>
      </c>
      <c r="V57" s="20"/>
      <c r="W57" s="20"/>
      <c r="X57" s="20"/>
      <c r="Y57" s="20" t="str">
        <f t="shared" ca="1" si="4"/>
        <v/>
      </c>
      <c r="Z57" s="20"/>
      <c r="AA57" s="20">
        <f t="shared" si="28"/>
        <v>2</v>
      </c>
      <c r="AB57" s="20">
        <f t="shared" si="34"/>
        <v>5</v>
      </c>
      <c r="AC57" s="20"/>
      <c r="AD57" s="20" t="str">
        <f t="shared" ca="1" si="29"/>
        <v/>
      </c>
      <c r="AE57" s="20" t="str">
        <f t="shared" ca="1" si="27"/>
        <v/>
      </c>
      <c r="AF57" s="158" t="s">
        <v>40</v>
      </c>
      <c r="AG57" s="159" t="s">
        <v>40</v>
      </c>
      <c r="AH57" s="160"/>
      <c r="AI57" s="161" t="s">
        <v>3</v>
      </c>
      <c r="AJ57" s="20"/>
      <c r="AK57" s="20"/>
      <c r="AL57" s="20"/>
      <c r="AM57" s="20"/>
      <c r="AN57" s="20"/>
      <c r="AO57" s="20"/>
    </row>
    <row r="58" spans="1:41" s="30" customFormat="1" ht="15.75" thickBot="1" x14ac:dyDescent="0.3">
      <c r="A58" s="205"/>
      <c r="B58" s="205"/>
      <c r="C58" s="205"/>
      <c r="D58" s="124"/>
      <c r="E58" s="124"/>
      <c r="F58" s="123" t="str">
        <f t="shared" ca="1" si="25"/>
        <v>x</v>
      </c>
      <c r="G58" s="124"/>
      <c r="H58" s="118" t="s">
        <v>2</v>
      </c>
      <c r="I58" s="117" t="s">
        <v>18</v>
      </c>
      <c r="J58" s="87">
        <f ca="1">IF($T58=0,SUM(J59:J63),IF($T58="",0,IF(ISERROR(OFFSET(ГП!AA43,-$R58-IF($T58=4,1,0),0)),0,OFFSET(ГП!AA43,-$R58-IF($T58=4,1,0),0))))</f>
        <v>0</v>
      </c>
      <c r="K58" s="87">
        <f ca="1">IF($T58=0,SUM(K59:K63),IF($T58="",0,IF(ISERROR(OFFSET(ГП!AB43,-$R58-IF($T58=4,1,0),0)),0,OFFSET(ГП!AB43,-$R58-IF($T58=4,1,0),0))))</f>
        <v>0</v>
      </c>
      <c r="L58" s="87">
        <f ca="1">IF($T58=0,SUM(L59:L63),IF($T58="",0,IF(ISERROR(OFFSET(ГП!AC43,-$R58-IF($T58=4,1,0),0)),0,OFFSET(ГП!AC43,-$R58-IF($T58=4,1,0),0))))</f>
        <v>0</v>
      </c>
      <c r="M58" s="87">
        <f ca="1">IF($T58=0,SUM(M59:M63),IF($T58="",0,IF(ISERROR(OFFSET(ГП!AD43,-$R58-IF($T58=4,1,0),0)),0,OFFSET(ГП!AD43,-$R58-IF($T58=4,1,0),0))))</f>
        <v>0</v>
      </c>
      <c r="N58" s="87">
        <f ca="1">IF($T58=0,SUM(N59:N63),IF($T58="",0,IF(ISERROR(OFFSET(ГП!AE43,-$R58-IF($T58=4,1,0),0)),0,OFFSET(ГП!AE43,-$R58-IF($T58=4,1,0),0))))</f>
        <v>0</v>
      </c>
      <c r="O58" s="87">
        <f ca="1">IF($T58=0,SUM(O59:O63),IF($T58="",0,IF(ISERROR(OFFSET(ГП!AF43,-$R58-IF($T58=4,1,0),0)),0,OFFSET(ГП!AF43,-$R58-IF($T58=4,1,0),0))))</f>
        <v>0</v>
      </c>
      <c r="P58" s="20">
        <v>2</v>
      </c>
      <c r="Q58" s="20">
        <v>2</v>
      </c>
      <c r="R58" s="20">
        <f t="shared" si="30"/>
        <v>3</v>
      </c>
      <c r="S58" s="20" t="str">
        <f t="shared" si="31"/>
        <v/>
      </c>
      <c r="T58" s="157">
        <f t="shared" si="32"/>
        <v>2</v>
      </c>
      <c r="U58" s="20" t="str">
        <f t="shared" si="33"/>
        <v>федеральный бюджет</v>
      </c>
      <c r="V58" s="20"/>
      <c r="W58" s="20"/>
      <c r="X58" s="20"/>
      <c r="Y58" s="20" t="str">
        <f t="shared" ca="1" si="4"/>
        <v/>
      </c>
      <c r="Z58" s="20"/>
      <c r="AA58" s="20">
        <f t="shared" si="28"/>
        <v>2</v>
      </c>
      <c r="AB58" s="20">
        <f t="shared" si="34"/>
        <v>6</v>
      </c>
      <c r="AC58" s="20"/>
      <c r="AD58" s="20" t="str">
        <f t="shared" ca="1" si="29"/>
        <v/>
      </c>
      <c r="AE58" s="20" t="str">
        <f t="shared" ca="1" si="27"/>
        <v/>
      </c>
      <c r="AF58" s="158" t="s">
        <v>40</v>
      </c>
      <c r="AG58" s="159" t="s">
        <v>40</v>
      </c>
      <c r="AH58" s="160"/>
      <c r="AI58" s="161" t="s">
        <v>6</v>
      </c>
      <c r="AJ58" s="20"/>
      <c r="AK58" s="20"/>
      <c r="AL58" s="20"/>
      <c r="AM58" s="20"/>
      <c r="AN58" s="20"/>
      <c r="AO58" s="20"/>
    </row>
    <row r="59" spans="1:41" s="30" customFormat="1" ht="23.25" thickBot="1" x14ac:dyDescent="0.3">
      <c r="A59" s="205"/>
      <c r="B59" s="205"/>
      <c r="C59" s="205"/>
      <c r="D59" s="125">
        <v>832</v>
      </c>
      <c r="E59" s="125">
        <v>502</v>
      </c>
      <c r="F59" s="123" t="str">
        <f t="shared" ca="1" si="25"/>
        <v>А110117941</v>
      </c>
      <c r="G59" s="125">
        <v>414</v>
      </c>
      <c r="H59" s="118" t="s">
        <v>4</v>
      </c>
      <c r="I59" s="117" t="s">
        <v>18</v>
      </c>
      <c r="J59" s="87">
        <f ca="1">IF($T59=0,SUM(J60:J64),IF($T59="",0,IF(ISERROR(OFFSET(ГП!AA44,-$R59-IF($T59=4,1,0),0)),0,OFFSET(ГП!AA44,-$R59-IF($T59=4,1,0),0))))</f>
        <v>0</v>
      </c>
      <c r="K59" s="87">
        <f ca="1">IF($T59=0,SUM(K60:K64),IF($T59="",0,IF(ISERROR(OFFSET(ГП!AB44,-$R59-IF($T59=4,1,0),0)),0,OFFSET(ГП!AB44,-$R59-IF($T59=4,1,0),0))))</f>
        <v>0</v>
      </c>
      <c r="L59" s="87">
        <f ca="1">IF($T59=0,SUM(L60:L64),IF($T59="",0,IF(ISERROR(OFFSET(ГП!AC44,-$R59-IF($T59=4,1,0),0)),0,OFFSET(ГП!AC44,-$R59-IF($T59=4,1,0),0))))</f>
        <v>0</v>
      </c>
      <c r="M59" s="87">
        <f ca="1">IF($T59=0,SUM(M60:M64),IF($T59="",0,IF(ISERROR(OFFSET(ГП!AD44,-$R59-IF($T59=4,1,0),0)),0,OFFSET(ГП!AD44,-$R59-IF($T59=4,1,0),0))))</f>
        <v>0</v>
      </c>
      <c r="N59" s="87">
        <f ca="1">IF($T59=0,SUM(N60:N64),IF($T59="",0,IF(ISERROR(OFFSET(ГП!AE44,-$R59-IF($T59=4,1,0),0)),0,OFFSET(ГП!AE44,-$R59-IF($T59=4,1,0),0))))</f>
        <v>0</v>
      </c>
      <c r="O59" s="87">
        <f ca="1">IF($T59=0,SUM(O60:O64),IF($T59="",0,IF(ISERROR(OFFSET(ГП!AF44,-$R59-IF($T59=4,1,0),0)),0,OFFSET(ГП!AF44,-$R59-IF($T59=4,1,0),0))))</f>
        <v>0</v>
      </c>
      <c r="P59" s="20">
        <v>3</v>
      </c>
      <c r="Q59" s="20">
        <v>3</v>
      </c>
      <c r="R59" s="20">
        <f t="shared" si="30"/>
        <v>3</v>
      </c>
      <c r="S59" s="20" t="str">
        <f t="shared" si="31"/>
        <v/>
      </c>
      <c r="T59" s="157">
        <f t="shared" si="32"/>
        <v>1</v>
      </c>
      <c r="U59" s="20" t="str">
        <f t="shared" si="33"/>
        <v>республииканский бюджет Чувашской Республики</v>
      </c>
      <c r="V59" s="20"/>
      <c r="W59" s="20"/>
      <c r="X59" s="20"/>
      <c r="Y59" s="20" t="str">
        <f t="shared" ca="1" si="4"/>
        <v/>
      </c>
      <c r="Z59" s="20"/>
      <c r="AA59" s="20">
        <f t="shared" si="28"/>
        <v>3</v>
      </c>
      <c r="AB59" s="20">
        <f t="shared" si="34"/>
        <v>1</v>
      </c>
      <c r="AC59" s="20" t="s">
        <v>134</v>
      </c>
      <c r="AD59" s="20" t="str">
        <f t="shared" ca="1" si="29"/>
        <v>А110117941</v>
      </c>
      <c r="AE59" s="20" t="str">
        <f t="shared" ca="1" si="27"/>
        <v/>
      </c>
      <c r="AF59" s="158" t="s">
        <v>40</v>
      </c>
      <c r="AG59" s="159" t="s">
        <v>40</v>
      </c>
      <c r="AH59" s="160"/>
      <c r="AI59" s="161" t="s">
        <v>1</v>
      </c>
      <c r="AJ59" s="20"/>
      <c r="AK59" s="20"/>
      <c r="AL59" s="20"/>
      <c r="AM59" s="20"/>
      <c r="AN59" s="20"/>
      <c r="AO59" s="20"/>
    </row>
    <row r="60" spans="1:41" s="30" customFormat="1" ht="15.75" thickBot="1" x14ac:dyDescent="0.3">
      <c r="A60" s="205"/>
      <c r="B60" s="205"/>
      <c r="C60" s="205"/>
      <c r="D60" s="115" t="s">
        <v>17</v>
      </c>
      <c r="E60" s="115" t="s">
        <v>17</v>
      </c>
      <c r="F60" s="123" t="str">
        <f t="shared" ca="1" si="25"/>
        <v>x</v>
      </c>
      <c r="G60" s="115" t="s">
        <v>17</v>
      </c>
      <c r="H60" s="118" t="s">
        <v>3</v>
      </c>
      <c r="I60" s="117" t="s">
        <v>18</v>
      </c>
      <c r="J60" s="87">
        <f ca="1">IF($T60=0,SUM(J61:J65),IF($T60="",0,IF(ISERROR(OFFSET(ГП!AA45,-$R60-IF($T60=4,1,0),0)),0,OFFSET(ГП!AA45,-$R60-IF($T60=4,1,0),0))))</f>
        <v>0</v>
      </c>
      <c r="K60" s="87">
        <f ca="1">IF($T60=0,SUM(K61:K65),IF($T60="",0,IF(ISERROR(OFFSET(ГП!AB45,-$R60-IF($T60=4,1,0),0)),0,OFFSET(ГП!AB45,-$R60-IF($T60=4,1,0),0))))</f>
        <v>0</v>
      </c>
      <c r="L60" s="87">
        <f ca="1">IF($T60=0,SUM(L61:L65),IF($T60="",0,IF(ISERROR(OFFSET(ГП!AC45,-$R60-IF($T60=4,1,0),0)),0,OFFSET(ГП!AC45,-$R60-IF($T60=4,1,0),0))))</f>
        <v>0</v>
      </c>
      <c r="M60" s="87">
        <f ca="1">IF($T60=0,SUM(M61:M65),IF($T60="",0,IF(ISERROR(OFFSET(ГП!AD45,-$R60-IF($T60=4,1,0),0)),0,OFFSET(ГП!AD45,-$R60-IF($T60=4,1,0),0))))</f>
        <v>0</v>
      </c>
      <c r="N60" s="87">
        <f ca="1">IF($T60=0,SUM(N61:N65),IF($T60="",0,IF(ISERROR(OFFSET(ГП!AE45,-$R60-IF($T60=4,1,0),0)),0,OFFSET(ГП!AE45,-$R60-IF($T60=4,1,0),0))))</f>
        <v>0</v>
      </c>
      <c r="O60" s="87">
        <f ca="1">IF($T60=0,SUM(O61:O65),IF($T60="",0,IF(ISERROR(OFFSET(ГП!AF45,-$R60-IF($T60=4,1,0),0)),0,OFFSET(ГП!AF45,-$R60-IF($T60=4,1,0),0))))</f>
        <v>0</v>
      </c>
      <c r="P60" s="20">
        <v>4</v>
      </c>
      <c r="Q60" s="20">
        <v>4</v>
      </c>
      <c r="R60" s="20">
        <f t="shared" si="30"/>
        <v>3</v>
      </c>
      <c r="S60" s="20">
        <f t="shared" si="31"/>
        <v>3</v>
      </c>
      <c r="T60" s="157">
        <f t="shared" si="32"/>
        <v>3</v>
      </c>
      <c r="U60" s="20" t="str">
        <f t="shared" si="33"/>
        <v>местные бюджеты</v>
      </c>
      <c r="V60" s="20"/>
      <c r="W60" s="20"/>
      <c r="X60" s="20"/>
      <c r="Y60" s="20" t="str">
        <f t="shared" ca="1" si="4"/>
        <v/>
      </c>
      <c r="Z60" s="20"/>
      <c r="AA60" s="20">
        <f t="shared" si="28"/>
        <v>3</v>
      </c>
      <c r="AB60" s="20">
        <f t="shared" si="34"/>
        <v>2</v>
      </c>
      <c r="AC60" s="20" t="s">
        <v>17</v>
      </c>
      <c r="AD60" s="20" t="str">
        <f t="shared" ca="1" si="29"/>
        <v/>
      </c>
      <c r="AE60" s="20">
        <f t="shared" ca="1" si="27"/>
        <v>1</v>
      </c>
      <c r="AF60" s="158" t="s">
        <v>40</v>
      </c>
      <c r="AG60" s="159" t="s">
        <v>40</v>
      </c>
      <c r="AH60" s="160"/>
      <c r="AI60" s="161" t="s">
        <v>2</v>
      </c>
      <c r="AJ60" s="20"/>
      <c r="AK60" s="20"/>
      <c r="AL60" s="20"/>
      <c r="AM60" s="20"/>
      <c r="AN60" s="20"/>
      <c r="AO60" s="20"/>
    </row>
    <row r="61" spans="1:41" s="30" customFormat="1" ht="45.75" thickBot="1" x14ac:dyDescent="0.3">
      <c r="A61" s="205"/>
      <c r="B61" s="205"/>
      <c r="C61" s="205"/>
      <c r="D61" s="115" t="s">
        <v>17</v>
      </c>
      <c r="E61" s="115" t="s">
        <v>17</v>
      </c>
      <c r="F61" s="123" t="str">
        <f t="shared" ca="1" si="25"/>
        <v>x</v>
      </c>
      <c r="G61" s="115" t="s">
        <v>17</v>
      </c>
      <c r="H61" s="118" t="s">
        <v>5</v>
      </c>
      <c r="I61" s="117" t="s">
        <v>18</v>
      </c>
      <c r="J61" s="87">
        <f ca="1">IF($T61=0,SUM(J62:J66),IF($T61="",0,IF(ISERROR(OFFSET(ГП!AA46,-$R61-IF($T61=4,1,0),0)),0,OFFSET(ГП!AA46,-$R61-IF($T61=4,1,0),0))))</f>
        <v>0</v>
      </c>
      <c r="K61" s="87">
        <f ca="1">IF($T61=0,SUM(K62:K66),IF($T61="",0,IF(ISERROR(OFFSET(ГП!AB46,-$R61-IF($T61=4,1,0),0)),0,OFFSET(ГП!AB46,-$R61-IF($T61=4,1,0),0))))</f>
        <v>0</v>
      </c>
      <c r="L61" s="87">
        <f ca="1">IF($T61=0,SUM(L62:L66),IF($T61="",0,IF(ISERROR(OFFSET(ГП!AC46,-$R61-IF($T61=4,1,0),0)),0,OFFSET(ГП!AC46,-$R61-IF($T61=4,1,0),0))))</f>
        <v>0</v>
      </c>
      <c r="M61" s="87">
        <f ca="1">IF($T61=0,SUM(M62:M66),IF($T61="",0,IF(ISERROR(OFFSET(ГП!AD46,-$R61-IF($T61=4,1,0),0)),0,OFFSET(ГП!AD46,-$R61-IF($T61=4,1,0),0))))</f>
        <v>0</v>
      </c>
      <c r="N61" s="87">
        <f ca="1">IF($T61=0,SUM(N62:N66),IF($T61="",0,IF(ISERROR(OFFSET(ГП!AE46,-$R61-IF($T61=4,1,0),0)),0,OFFSET(ГП!AE46,-$R61-IF($T61=4,1,0),0))))</f>
        <v>0</v>
      </c>
      <c r="O61" s="87">
        <f ca="1">IF($T61=0,SUM(O62:O66),IF($T61="",0,IF(ISERROR(OFFSET(ГП!AF46,-$R61-IF($T61=4,1,0),0)),0,OFFSET(ГП!AF46,-$R61-IF($T61=4,1,0),0))))</f>
        <v>0</v>
      </c>
      <c r="P61" s="20">
        <v>5</v>
      </c>
      <c r="Q61" s="20">
        <v>5</v>
      </c>
      <c r="R61" s="20">
        <f t="shared" si="30"/>
        <v>3</v>
      </c>
      <c r="S61" s="20" t="str">
        <f t="shared" si="31"/>
        <v/>
      </c>
      <c r="T61" s="157" t="str">
        <f t="shared" si="32"/>
        <v/>
      </c>
      <c r="U61" s="20" t="str">
        <f t="shared" si="33"/>
        <v>территориальный государственный внебюджетный фонд Чувашской Республики</v>
      </c>
      <c r="V61" s="20"/>
      <c r="W61" s="20"/>
      <c r="X61" s="20"/>
      <c r="Y61" s="20" t="str">
        <f t="shared" ca="1" si="4"/>
        <v/>
      </c>
      <c r="Z61" s="20"/>
      <c r="AA61" s="20">
        <f t="shared" si="28"/>
        <v>3</v>
      </c>
      <c r="AB61" s="20">
        <f t="shared" si="34"/>
        <v>3</v>
      </c>
      <c r="AC61" s="20" t="s">
        <v>17</v>
      </c>
      <c r="AD61" s="20" t="str">
        <f t="shared" ca="1" si="29"/>
        <v/>
      </c>
      <c r="AE61" s="20">
        <f t="shared" ca="1" si="27"/>
        <v>1</v>
      </c>
      <c r="AF61" s="158" t="s">
        <v>135</v>
      </c>
      <c r="AG61" s="159">
        <v>414</v>
      </c>
      <c r="AH61" s="160"/>
      <c r="AI61" s="161" t="s">
        <v>307</v>
      </c>
      <c r="AJ61" s="20"/>
      <c r="AK61" s="20"/>
      <c r="AL61" s="20"/>
      <c r="AM61" s="20"/>
      <c r="AN61" s="20"/>
      <c r="AO61" s="20"/>
    </row>
    <row r="62" spans="1:41" s="30" customFormat="1" ht="15.75" thickBot="1" x14ac:dyDescent="0.3">
      <c r="A62" s="206"/>
      <c r="B62" s="206"/>
      <c r="C62" s="206"/>
      <c r="D62" s="115" t="s">
        <v>17</v>
      </c>
      <c r="E62" s="115" t="s">
        <v>17</v>
      </c>
      <c r="F62" s="123" t="str">
        <f t="shared" ca="1" si="25"/>
        <v>x</v>
      </c>
      <c r="G62" s="115" t="s">
        <v>17</v>
      </c>
      <c r="H62" s="118" t="s">
        <v>6</v>
      </c>
      <c r="I62" s="117" t="s">
        <v>18</v>
      </c>
      <c r="J62" s="87">
        <f ca="1">IF($T62=0,SUM(J63:J67),IF($T62="",0,IF(ISERROR(OFFSET(ГП!AA47,-$R62-IF($T62=4,1,0),0)),0,OFFSET(ГП!AA47,-$R62-IF($T62=4,1,0),0))))</f>
        <v>0</v>
      </c>
      <c r="K62" s="87">
        <f ca="1">IF($T62=0,SUM(K63:K67),IF($T62="",0,IF(ISERROR(OFFSET(ГП!AB47,-$R62-IF($T62=4,1,0),0)),0,OFFSET(ГП!AB47,-$R62-IF($T62=4,1,0),0))))</f>
        <v>0</v>
      </c>
      <c r="L62" s="87">
        <f ca="1">IF($T62=0,SUM(L63:L67),IF($T62="",0,IF(ISERROR(OFFSET(ГП!AC47,-$R62-IF($T62=4,1,0),0)),0,OFFSET(ГП!AC47,-$R62-IF($T62=4,1,0),0))))</f>
        <v>0</v>
      </c>
      <c r="M62" s="87">
        <f ca="1">IF($T62=0,SUM(M63:M67),IF($T62="",0,IF(ISERROR(OFFSET(ГП!AD47,-$R62-IF($T62=4,1,0),0)),0,OFFSET(ГП!AD47,-$R62-IF($T62=4,1,0),0))))</f>
        <v>0</v>
      </c>
      <c r="N62" s="87">
        <f ca="1">IF($T62=0,SUM(N63:N67),IF($T62="",0,IF(ISERROR(OFFSET(ГП!AE47,-$R62-IF($T62=4,1,0),0)),0,OFFSET(ГП!AE47,-$R62-IF($T62=4,1,0),0))))</f>
        <v>0</v>
      </c>
      <c r="O62" s="87">
        <f ca="1">IF($T62=0,SUM(O63:O67),IF($T62="",0,IF(ISERROR(OFFSET(ГП!AF47,-$R62-IF($T62=4,1,0),0)),0,OFFSET(ГП!AF47,-$R62-IF($T62=4,1,0),0))))</f>
        <v>0</v>
      </c>
      <c r="P62" s="20">
        <v>6</v>
      </c>
      <c r="Q62" s="20">
        <v>6</v>
      </c>
      <c r="R62" s="20">
        <f t="shared" si="30"/>
        <v>3</v>
      </c>
      <c r="S62" s="20">
        <f t="shared" si="31"/>
        <v>4</v>
      </c>
      <c r="T62" s="157">
        <f t="shared" si="32"/>
        <v>4</v>
      </c>
      <c r="U62" s="20" t="str">
        <f t="shared" si="33"/>
        <v>внебюджетные источники</v>
      </c>
      <c r="V62" s="20"/>
      <c r="W62" s="20"/>
      <c r="X62" s="20"/>
      <c r="Y62" s="20" t="str">
        <f t="shared" ca="1" si="4"/>
        <v/>
      </c>
      <c r="Z62" s="20"/>
      <c r="AA62" s="20">
        <f t="shared" si="28"/>
        <v>3</v>
      </c>
      <c r="AB62" s="20">
        <f t="shared" si="34"/>
        <v>4</v>
      </c>
      <c r="AC62" s="20" t="s">
        <v>17</v>
      </c>
      <c r="AD62" s="20" t="str">
        <f t="shared" ca="1" si="29"/>
        <v/>
      </c>
      <c r="AE62" s="20">
        <f t="shared" ca="1" si="27"/>
        <v>1</v>
      </c>
      <c r="AF62" s="158" t="s">
        <v>40</v>
      </c>
      <c r="AG62" s="159" t="s">
        <v>40</v>
      </c>
      <c r="AH62" s="160"/>
      <c r="AI62" s="161" t="s">
        <v>3</v>
      </c>
      <c r="AJ62" s="20"/>
      <c r="AK62" s="20"/>
      <c r="AL62" s="20"/>
      <c r="AM62" s="20"/>
      <c r="AN62" s="20"/>
      <c r="AO62" s="20"/>
    </row>
    <row r="63" spans="1:41" s="30" customFormat="1" ht="15.75" thickBot="1" x14ac:dyDescent="0.3">
      <c r="A63" s="204" t="s">
        <v>59</v>
      </c>
      <c r="B63" s="204" t="s">
        <v>864</v>
      </c>
      <c r="C63" s="204" t="s">
        <v>38</v>
      </c>
      <c r="D63" s="115"/>
      <c r="E63" s="115" t="s">
        <v>17</v>
      </c>
      <c r="F63" s="123" t="str">
        <f t="shared" ca="1" si="25"/>
        <v>x</v>
      </c>
      <c r="G63" s="115" t="s">
        <v>17</v>
      </c>
      <c r="H63" s="118" t="s">
        <v>1</v>
      </c>
      <c r="I63" s="117" t="s">
        <v>18</v>
      </c>
      <c r="J63" s="87">
        <f ca="1">IF($T63=0,SUM(J64:J68),IF($T63="",0,IF(ISERROR(OFFSET(ГП!AA48,-$R63-IF($T63=4,1,0),0)),0,OFFSET(ГП!AA48,-$R63-IF($T63=4,1,0),0))))</f>
        <v>0</v>
      </c>
      <c r="K63" s="87">
        <f ca="1">IF($T63=0,SUM(K64:K68),IF($T63="",0,IF(ISERROR(OFFSET(ГП!AB48,-$R63-IF($T63=4,1,0),0)),0,OFFSET(ГП!AB48,-$R63-IF($T63=4,1,0),0))))</f>
        <v>0</v>
      </c>
      <c r="L63" s="87">
        <f ca="1">IF($T63=0,SUM(L64:L68),IF($T63="",0,IF(ISERROR(OFFSET(ГП!AC48,-$R63-IF($T63=4,1,0),0)),0,OFFSET(ГП!AC48,-$R63-IF($T63=4,1,0),0))))</f>
        <v>0</v>
      </c>
      <c r="M63" s="87">
        <f ca="1">IF($T63=0,SUM(M64:M68),IF($T63="",0,IF(ISERROR(OFFSET(ГП!AD48,-$R63-IF($T63=4,1,0),0)),0,OFFSET(ГП!AD48,-$R63-IF($T63=4,1,0),0))))</f>
        <v>0</v>
      </c>
      <c r="N63" s="87">
        <f ca="1">IF($T63=0,SUM(N64:N68),IF($T63="",0,IF(ISERROR(OFFSET(ГП!AE48,-$R63-IF($T63=4,1,0),0)),0,OFFSET(ГП!AE48,-$R63-IF($T63=4,1,0),0))))</f>
        <v>0</v>
      </c>
      <c r="O63" s="87">
        <f ca="1">IF($T63=0,SUM(O64:O68),IF($T63="",0,IF(ISERROR(OFFSET(ГП!AF48,-$R63-IF($T63=4,1,0),0)),0,OFFSET(ГП!AF48,-$R63-IF($T63=4,1,0),0))))</f>
        <v>0</v>
      </c>
      <c r="P63" s="20">
        <v>1</v>
      </c>
      <c r="Q63" s="20">
        <v>1</v>
      </c>
      <c r="R63" s="20">
        <f t="shared" si="30"/>
        <v>4</v>
      </c>
      <c r="S63" s="20" t="str">
        <f t="shared" si="31"/>
        <v/>
      </c>
      <c r="T63" s="157">
        <f t="shared" si="32"/>
        <v>0</v>
      </c>
      <c r="U63" s="20" t="str">
        <f t="shared" si="33"/>
        <v>всего</v>
      </c>
      <c r="V63" s="20"/>
      <c r="W63" s="20"/>
      <c r="X63" s="20"/>
      <c r="Y63" s="20" t="str">
        <f t="shared" ca="1" si="4"/>
        <v/>
      </c>
      <c r="Z63" s="20"/>
      <c r="AA63" s="20">
        <f t="shared" si="28"/>
        <v>3</v>
      </c>
      <c r="AB63" s="20">
        <f t="shared" si="34"/>
        <v>5</v>
      </c>
      <c r="AC63" s="20"/>
      <c r="AD63" s="20" t="str">
        <f t="shared" ca="1" si="29"/>
        <v/>
      </c>
      <c r="AE63" s="20" t="str">
        <f t="shared" ca="1" si="27"/>
        <v/>
      </c>
      <c r="AF63" s="158" t="s">
        <v>40</v>
      </c>
      <c r="AG63" s="159" t="s">
        <v>40</v>
      </c>
      <c r="AH63" s="160"/>
      <c r="AI63" s="161" t="s">
        <v>6</v>
      </c>
      <c r="AJ63" s="20"/>
      <c r="AK63" s="20"/>
      <c r="AL63" s="20"/>
      <c r="AM63" s="20"/>
      <c r="AN63" s="20"/>
      <c r="AO63" s="20"/>
    </row>
    <row r="64" spans="1:41" s="30" customFormat="1" ht="15.75" thickBot="1" x14ac:dyDescent="0.3">
      <c r="A64" s="205"/>
      <c r="B64" s="205"/>
      <c r="C64" s="205"/>
      <c r="D64" s="124"/>
      <c r="E64" s="124"/>
      <c r="F64" s="123" t="str">
        <f t="shared" ca="1" si="25"/>
        <v>x</v>
      </c>
      <c r="G64" s="124"/>
      <c r="H64" s="118" t="s">
        <v>2</v>
      </c>
      <c r="I64" s="117" t="s">
        <v>18</v>
      </c>
      <c r="J64" s="87">
        <f ca="1">IF($T64=0,SUM(J65:J69),IF($T64="",0,IF(ISERROR(OFFSET(ГП!AA49,-$R64-IF($T64=4,1,0),0)),0,OFFSET(ГП!AA49,-$R64-IF($T64=4,1,0),0))))</f>
        <v>0</v>
      </c>
      <c r="K64" s="87">
        <f ca="1">IF($T64=0,SUM(K65:K69),IF($T64="",0,IF(ISERROR(OFFSET(ГП!AB49,-$R64-IF($T64=4,1,0),0)),0,OFFSET(ГП!AB49,-$R64-IF($T64=4,1,0),0))))</f>
        <v>0</v>
      </c>
      <c r="L64" s="87">
        <f ca="1">IF($T64=0,SUM(L65:L69),IF($T64="",0,IF(ISERROR(OFFSET(ГП!AC49,-$R64-IF($T64=4,1,0),0)),0,OFFSET(ГП!AC49,-$R64-IF($T64=4,1,0),0))))</f>
        <v>0</v>
      </c>
      <c r="M64" s="87">
        <f ca="1">IF($T64=0,SUM(M65:M69),IF($T64="",0,IF(ISERROR(OFFSET(ГП!AD49,-$R64-IF($T64=4,1,0),0)),0,OFFSET(ГП!AD49,-$R64-IF($T64=4,1,0),0))))</f>
        <v>0</v>
      </c>
      <c r="N64" s="87">
        <f ca="1">IF($T64=0,SUM(N65:N69),IF($T64="",0,IF(ISERROR(OFFSET(ГП!AE49,-$R64-IF($T64=4,1,0),0)),0,OFFSET(ГП!AE49,-$R64-IF($T64=4,1,0),0))))</f>
        <v>0</v>
      </c>
      <c r="O64" s="87">
        <f ca="1">IF($T64=0,SUM(O65:O69),IF($T64="",0,IF(ISERROR(OFFSET(ГП!AF49,-$R64-IF($T64=4,1,0),0)),0,OFFSET(ГП!AF49,-$R64-IF($T64=4,1,0),0))))</f>
        <v>0</v>
      </c>
      <c r="P64" s="20">
        <v>2</v>
      </c>
      <c r="Q64" s="20">
        <v>2</v>
      </c>
      <c r="R64" s="20">
        <f t="shared" si="30"/>
        <v>4</v>
      </c>
      <c r="S64" s="20" t="str">
        <f t="shared" si="31"/>
        <v/>
      </c>
      <c r="T64" s="157">
        <f t="shared" si="32"/>
        <v>2</v>
      </c>
      <c r="U64" s="20" t="str">
        <f t="shared" si="33"/>
        <v>федеральный бюджет</v>
      </c>
      <c r="V64" s="20"/>
      <c r="W64" s="20"/>
      <c r="X64" s="20"/>
      <c r="Y64" s="20" t="str">
        <f t="shared" ca="1" si="4"/>
        <v/>
      </c>
      <c r="Z64" s="20"/>
      <c r="AA64" s="20">
        <f t="shared" si="28"/>
        <v>3</v>
      </c>
      <c r="AB64" s="20">
        <f t="shared" si="34"/>
        <v>6</v>
      </c>
      <c r="AC64" s="20"/>
      <c r="AD64" s="20" t="str">
        <f t="shared" ca="1" si="29"/>
        <v/>
      </c>
      <c r="AE64" s="20" t="str">
        <f t="shared" ca="1" si="27"/>
        <v/>
      </c>
      <c r="AF64" s="158" t="s">
        <v>40</v>
      </c>
      <c r="AG64" s="159" t="s">
        <v>40</v>
      </c>
      <c r="AH64" s="160"/>
      <c r="AI64" s="161" t="s">
        <v>1</v>
      </c>
      <c r="AJ64" s="20"/>
      <c r="AK64" s="20"/>
      <c r="AL64" s="20"/>
      <c r="AM64" s="20"/>
      <c r="AN64" s="20"/>
      <c r="AO64" s="20"/>
    </row>
    <row r="65" spans="1:41" s="30" customFormat="1" ht="23.25" thickBot="1" x14ac:dyDescent="0.3">
      <c r="A65" s="205"/>
      <c r="B65" s="205"/>
      <c r="C65" s="205"/>
      <c r="D65" s="125">
        <v>832</v>
      </c>
      <c r="E65" s="125">
        <v>502</v>
      </c>
      <c r="F65" s="123" t="str">
        <f t="shared" ca="1" si="25"/>
        <v>А110117942</v>
      </c>
      <c r="G65" s="125">
        <v>414</v>
      </c>
      <c r="H65" s="118" t="s">
        <v>4</v>
      </c>
      <c r="I65" s="117" t="s">
        <v>18</v>
      </c>
      <c r="J65" s="87">
        <f ca="1">IF($T65=0,SUM(J66:J70),IF($T65="",0,IF(ISERROR(OFFSET(ГП!AA50,-$R65-IF($T65=4,1,0),0)),0,OFFSET(ГП!AA50,-$R65-IF($T65=4,1,0),0))))</f>
        <v>0</v>
      </c>
      <c r="K65" s="87">
        <f ca="1">IF($T65=0,SUM(K66:K70),IF($T65="",0,IF(ISERROR(OFFSET(ГП!AB50,-$R65-IF($T65=4,1,0),0)),0,OFFSET(ГП!AB50,-$R65-IF($T65=4,1,0),0))))</f>
        <v>0</v>
      </c>
      <c r="L65" s="87">
        <f ca="1">IF($T65=0,SUM(L66:L70),IF($T65="",0,IF(ISERROR(OFFSET(ГП!AC50,-$R65-IF($T65=4,1,0),0)),0,OFFSET(ГП!AC50,-$R65-IF($T65=4,1,0),0))))</f>
        <v>0</v>
      </c>
      <c r="M65" s="87">
        <f ca="1">IF($T65=0,SUM(M66:M70),IF($T65="",0,IF(ISERROR(OFFSET(ГП!AD50,-$R65-IF($T65=4,1,0),0)),0,OFFSET(ГП!AD50,-$R65-IF($T65=4,1,0),0))))</f>
        <v>0</v>
      </c>
      <c r="N65" s="87">
        <f ca="1">IF($T65=0,SUM(N66:N70),IF($T65="",0,IF(ISERROR(OFFSET(ГП!AE50,-$R65-IF($T65=4,1,0),0)),0,OFFSET(ГП!AE50,-$R65-IF($T65=4,1,0),0))))</f>
        <v>0</v>
      </c>
      <c r="O65" s="87">
        <f ca="1">IF($T65=0,SUM(O66:O70),IF($T65="",0,IF(ISERROR(OFFSET(ГП!AF50,-$R65-IF($T65=4,1,0),0)),0,OFFSET(ГП!AF50,-$R65-IF($T65=4,1,0),0))))</f>
        <v>0</v>
      </c>
      <c r="P65" s="20">
        <v>3</v>
      </c>
      <c r="Q65" s="20">
        <v>3</v>
      </c>
      <c r="R65" s="20">
        <f t="shared" si="30"/>
        <v>4</v>
      </c>
      <c r="S65" s="20" t="str">
        <f t="shared" si="31"/>
        <v/>
      </c>
      <c r="T65" s="157">
        <f t="shared" si="32"/>
        <v>1</v>
      </c>
      <c r="U65" s="20" t="str">
        <f t="shared" si="33"/>
        <v>республииканский бюджет Чувашской Республики</v>
      </c>
      <c r="V65" s="20"/>
      <c r="W65" s="20"/>
      <c r="X65" s="20"/>
      <c r="Y65" s="20" t="str">
        <f t="shared" ca="1" si="4"/>
        <v/>
      </c>
      <c r="Z65" s="20"/>
      <c r="AA65" s="20">
        <f t="shared" si="28"/>
        <v>4</v>
      </c>
      <c r="AB65" s="20">
        <f t="shared" si="34"/>
        <v>1</v>
      </c>
      <c r="AC65" s="20" t="s">
        <v>135</v>
      </c>
      <c r="AD65" s="20" t="str">
        <f t="shared" ca="1" si="29"/>
        <v>А110117942</v>
      </c>
      <c r="AE65" s="20" t="str">
        <f t="shared" ca="1" si="27"/>
        <v/>
      </c>
      <c r="AF65" s="158" t="s">
        <v>40</v>
      </c>
      <c r="AG65" s="159" t="s">
        <v>40</v>
      </c>
      <c r="AH65" s="160"/>
      <c r="AI65" s="161" t="s">
        <v>2</v>
      </c>
      <c r="AJ65" s="20"/>
      <c r="AK65" s="20"/>
      <c r="AL65" s="20"/>
      <c r="AM65" s="20"/>
      <c r="AN65" s="20"/>
      <c r="AO65" s="20"/>
    </row>
    <row r="66" spans="1:41" s="30" customFormat="1" ht="23.25" thickBot="1" x14ac:dyDescent="0.3">
      <c r="A66" s="205"/>
      <c r="B66" s="205"/>
      <c r="C66" s="205"/>
      <c r="D66" s="115" t="s">
        <v>17</v>
      </c>
      <c r="E66" s="115" t="s">
        <v>17</v>
      </c>
      <c r="F66" s="123" t="str">
        <f t="shared" ca="1" si="25"/>
        <v>x</v>
      </c>
      <c r="G66" s="115" t="s">
        <v>17</v>
      </c>
      <c r="H66" s="118" t="s">
        <v>3</v>
      </c>
      <c r="I66" s="117" t="s">
        <v>18</v>
      </c>
      <c r="J66" s="87">
        <f ca="1">IF($T66=0,SUM(J67:J71),IF($T66="",0,IF(ISERROR(OFFSET(ГП!AA51,-$R66-IF($T66=4,1,0),0)),0,OFFSET(ГП!AA51,-$R66-IF($T66=4,1,0),0))))</f>
        <v>0</v>
      </c>
      <c r="K66" s="87">
        <f ca="1">IF($T66=0,SUM(K67:K71),IF($T66="",0,IF(ISERROR(OFFSET(ГП!AB51,-$R66-IF($T66=4,1,0),0)),0,OFFSET(ГП!AB51,-$R66-IF($T66=4,1,0),0))))</f>
        <v>0</v>
      </c>
      <c r="L66" s="87">
        <f ca="1">IF($T66=0,SUM(L67:L71),IF($T66="",0,IF(ISERROR(OFFSET(ГП!AC51,-$R66-IF($T66=4,1,0),0)),0,OFFSET(ГП!AC51,-$R66-IF($T66=4,1,0),0))))</f>
        <v>0</v>
      </c>
      <c r="M66" s="87">
        <f ca="1">IF($T66=0,SUM(M67:M71),IF($T66="",0,IF(ISERROR(OFFSET(ГП!AD51,-$R66-IF($T66=4,1,0),0)),0,OFFSET(ГП!AD51,-$R66-IF($T66=4,1,0),0))))</f>
        <v>0</v>
      </c>
      <c r="N66" s="87">
        <f ca="1">IF($T66=0,SUM(N67:N71),IF($T66="",0,IF(ISERROR(OFFSET(ГП!AE51,-$R66-IF($T66=4,1,0),0)),0,OFFSET(ГП!AE51,-$R66-IF($T66=4,1,0),0))))</f>
        <v>0</v>
      </c>
      <c r="O66" s="87">
        <f ca="1">IF($T66=0,SUM(O67:O71),IF($T66="",0,IF(ISERROR(OFFSET(ГП!AF51,-$R66-IF($T66=4,1,0),0)),0,OFFSET(ГП!AF51,-$R66-IF($T66=4,1,0),0))))</f>
        <v>0</v>
      </c>
      <c r="P66" s="20">
        <v>4</v>
      </c>
      <c r="Q66" s="20">
        <v>4</v>
      </c>
      <c r="R66" s="20">
        <f t="shared" si="30"/>
        <v>4</v>
      </c>
      <c r="S66" s="20">
        <f t="shared" si="31"/>
        <v>3</v>
      </c>
      <c r="T66" s="157">
        <f t="shared" si="32"/>
        <v>3</v>
      </c>
      <c r="U66" s="20" t="str">
        <f t="shared" si="33"/>
        <v>местные бюджеты</v>
      </c>
      <c r="V66" s="20"/>
      <c r="W66" s="20"/>
      <c r="X66" s="20"/>
      <c r="Y66" s="20" t="str">
        <f t="shared" ca="1" si="4"/>
        <v/>
      </c>
      <c r="Z66" s="20"/>
      <c r="AA66" s="20">
        <f t="shared" si="28"/>
        <v>4</v>
      </c>
      <c r="AB66" s="20">
        <f t="shared" si="34"/>
        <v>2</v>
      </c>
      <c r="AC66" s="20" t="s">
        <v>17</v>
      </c>
      <c r="AD66" s="20" t="str">
        <f t="shared" ca="1" si="29"/>
        <v/>
      </c>
      <c r="AE66" s="20">
        <f t="shared" ca="1" si="27"/>
        <v>1</v>
      </c>
      <c r="AF66" s="158" t="s">
        <v>136</v>
      </c>
      <c r="AG66" s="159">
        <v>414</v>
      </c>
      <c r="AH66" s="160"/>
      <c r="AI66" s="161" t="s">
        <v>307</v>
      </c>
      <c r="AJ66" s="20"/>
      <c r="AK66" s="20"/>
      <c r="AL66" s="20"/>
      <c r="AM66" s="20"/>
      <c r="AN66" s="20"/>
      <c r="AO66" s="20"/>
    </row>
    <row r="67" spans="1:41" s="30" customFormat="1" ht="45.75" thickBot="1" x14ac:dyDescent="0.3">
      <c r="A67" s="205"/>
      <c r="B67" s="205"/>
      <c r="C67" s="205"/>
      <c r="D67" s="115" t="s">
        <v>17</v>
      </c>
      <c r="E67" s="115" t="s">
        <v>17</v>
      </c>
      <c r="F67" s="123" t="str">
        <f t="shared" ca="1" si="25"/>
        <v>x</v>
      </c>
      <c r="G67" s="115" t="s">
        <v>17</v>
      </c>
      <c r="H67" s="118" t="s">
        <v>5</v>
      </c>
      <c r="I67" s="117" t="s">
        <v>18</v>
      </c>
      <c r="J67" s="87">
        <f ca="1">IF($T67=0,SUM(J68:J72),IF($T67="",0,IF(ISERROR(OFFSET(ГП!AA52,-$R67-IF($T67=4,1,0),0)),0,OFFSET(ГП!AA52,-$R67-IF($T67=4,1,0),0))))</f>
        <v>0</v>
      </c>
      <c r="K67" s="87">
        <f ca="1">IF($T67=0,SUM(K68:K72),IF($T67="",0,IF(ISERROR(OFFSET(ГП!AB52,-$R67-IF($T67=4,1,0),0)),0,OFFSET(ГП!AB52,-$R67-IF($T67=4,1,0),0))))</f>
        <v>0</v>
      </c>
      <c r="L67" s="87">
        <f ca="1">IF($T67=0,SUM(L68:L72),IF($T67="",0,IF(ISERROR(OFFSET(ГП!AC52,-$R67-IF($T67=4,1,0),0)),0,OFFSET(ГП!AC52,-$R67-IF($T67=4,1,0),0))))</f>
        <v>0</v>
      </c>
      <c r="M67" s="87">
        <f ca="1">IF($T67=0,SUM(M68:M72),IF($T67="",0,IF(ISERROR(OFFSET(ГП!AD52,-$R67-IF($T67=4,1,0),0)),0,OFFSET(ГП!AD52,-$R67-IF($T67=4,1,0),0))))</f>
        <v>0</v>
      </c>
      <c r="N67" s="87">
        <f ca="1">IF($T67=0,SUM(N68:N72),IF($T67="",0,IF(ISERROR(OFFSET(ГП!AE52,-$R67-IF($T67=4,1,0),0)),0,OFFSET(ГП!AE52,-$R67-IF($T67=4,1,0),0))))</f>
        <v>0</v>
      </c>
      <c r="O67" s="87">
        <f ca="1">IF($T67=0,SUM(O68:O72),IF($T67="",0,IF(ISERROR(OFFSET(ГП!AF52,-$R67-IF($T67=4,1,0),0)),0,OFFSET(ГП!AF52,-$R67-IF($T67=4,1,0),0))))</f>
        <v>0</v>
      </c>
      <c r="P67" s="20">
        <v>5</v>
      </c>
      <c r="Q67" s="20">
        <v>5</v>
      </c>
      <c r="R67" s="20">
        <f t="shared" si="30"/>
        <v>4</v>
      </c>
      <c r="S67" s="20" t="str">
        <f t="shared" si="31"/>
        <v/>
      </c>
      <c r="T67" s="157" t="str">
        <f t="shared" si="32"/>
        <v/>
      </c>
      <c r="U67" s="20" t="str">
        <f t="shared" si="33"/>
        <v>территориальный государственный внебюджетный фонд Чувашской Республики</v>
      </c>
      <c r="V67" s="20"/>
      <c r="W67" s="20"/>
      <c r="X67" s="20"/>
      <c r="Y67" s="20" t="str">
        <f t="shared" ca="1" si="4"/>
        <v/>
      </c>
      <c r="Z67" s="20"/>
      <c r="AA67" s="20">
        <f t="shared" si="28"/>
        <v>4</v>
      </c>
      <c r="AB67" s="20">
        <f t="shared" si="34"/>
        <v>3</v>
      </c>
      <c r="AC67" s="20" t="s">
        <v>17</v>
      </c>
      <c r="AD67" s="20" t="str">
        <f t="shared" ca="1" si="29"/>
        <v/>
      </c>
      <c r="AE67" s="20">
        <f t="shared" ca="1" si="27"/>
        <v>1</v>
      </c>
      <c r="AF67" s="158" t="s">
        <v>40</v>
      </c>
      <c r="AG67" s="159" t="s">
        <v>40</v>
      </c>
      <c r="AH67" s="160"/>
      <c r="AI67" s="161" t="s">
        <v>3</v>
      </c>
      <c r="AJ67" s="20"/>
      <c r="AK67" s="20"/>
      <c r="AL67" s="20"/>
      <c r="AM67" s="20"/>
      <c r="AN67" s="20"/>
      <c r="AO67" s="20"/>
    </row>
    <row r="68" spans="1:41" s="30" customFormat="1" ht="15.75" thickBot="1" x14ac:dyDescent="0.3">
      <c r="A68" s="206"/>
      <c r="B68" s="206"/>
      <c r="C68" s="206"/>
      <c r="D68" s="115" t="s">
        <v>17</v>
      </c>
      <c r="E68" s="115" t="s">
        <v>17</v>
      </c>
      <c r="F68" s="123" t="str">
        <f t="shared" ca="1" si="25"/>
        <v>x</v>
      </c>
      <c r="G68" s="115" t="s">
        <v>17</v>
      </c>
      <c r="H68" s="118" t="s">
        <v>6</v>
      </c>
      <c r="I68" s="117" t="s">
        <v>18</v>
      </c>
      <c r="J68" s="87">
        <f ca="1">IF($T68=0,SUM(J69:J73),IF($T68="",0,IF(ISERROR(OFFSET(ГП!AA53,-$R68-IF($T68=4,1,0),0)),0,OFFSET(ГП!AA53,-$R68-IF($T68=4,1,0),0))))</f>
        <v>0</v>
      </c>
      <c r="K68" s="87">
        <f ca="1">IF($T68=0,SUM(K69:K73),IF($T68="",0,IF(ISERROR(OFFSET(ГП!AB53,-$R68-IF($T68=4,1,0),0)),0,OFFSET(ГП!AB53,-$R68-IF($T68=4,1,0),0))))</f>
        <v>0</v>
      </c>
      <c r="L68" s="87">
        <f ca="1">IF($T68=0,SUM(L69:L73),IF($T68="",0,IF(ISERROR(OFFSET(ГП!AC53,-$R68-IF($T68=4,1,0),0)),0,OFFSET(ГП!AC53,-$R68-IF($T68=4,1,0),0))))</f>
        <v>0</v>
      </c>
      <c r="M68" s="87">
        <f ca="1">IF($T68=0,SUM(M69:M73),IF($T68="",0,IF(ISERROR(OFFSET(ГП!AD53,-$R68-IF($T68=4,1,0),0)),0,OFFSET(ГП!AD53,-$R68-IF($T68=4,1,0),0))))</f>
        <v>0</v>
      </c>
      <c r="N68" s="87">
        <f ca="1">IF($T68=0,SUM(N69:N73),IF($T68="",0,IF(ISERROR(OFFSET(ГП!AE53,-$R68-IF($T68=4,1,0),0)),0,OFFSET(ГП!AE53,-$R68-IF($T68=4,1,0),0))))</f>
        <v>0</v>
      </c>
      <c r="O68" s="87">
        <f ca="1">IF($T68=0,SUM(O69:O73),IF($T68="",0,IF(ISERROR(OFFSET(ГП!AF53,-$R68-IF($T68=4,1,0),0)),0,OFFSET(ГП!AF53,-$R68-IF($T68=4,1,0),0))))</f>
        <v>0</v>
      </c>
      <c r="P68" s="20">
        <v>6</v>
      </c>
      <c r="Q68" s="20">
        <v>6</v>
      </c>
      <c r="R68" s="20">
        <f t="shared" si="30"/>
        <v>4</v>
      </c>
      <c r="S68" s="20">
        <f t="shared" si="31"/>
        <v>4</v>
      </c>
      <c r="T68" s="157">
        <f t="shared" si="32"/>
        <v>4</v>
      </c>
      <c r="U68" s="20" t="str">
        <f t="shared" si="33"/>
        <v>внебюджетные источники</v>
      </c>
      <c r="V68" s="20"/>
      <c r="W68" s="20"/>
      <c r="X68" s="20"/>
      <c r="Y68" s="20" t="str">
        <f t="shared" ca="1" si="4"/>
        <v/>
      </c>
      <c r="Z68" s="20"/>
      <c r="AA68" s="20">
        <f t="shared" si="28"/>
        <v>4</v>
      </c>
      <c r="AB68" s="20">
        <f t="shared" si="34"/>
        <v>4</v>
      </c>
      <c r="AC68" s="20" t="s">
        <v>17</v>
      </c>
      <c r="AD68" s="20" t="str">
        <f t="shared" ca="1" si="29"/>
        <v/>
      </c>
      <c r="AE68" s="20">
        <f t="shared" ca="1" si="27"/>
        <v>1</v>
      </c>
      <c r="AF68" s="158" t="s">
        <v>40</v>
      </c>
      <c r="AG68" s="159" t="s">
        <v>40</v>
      </c>
      <c r="AH68" s="160"/>
      <c r="AI68" s="161" t="s">
        <v>6</v>
      </c>
      <c r="AJ68" s="20"/>
      <c r="AK68" s="20"/>
      <c r="AL68" s="20"/>
      <c r="AM68" s="20"/>
      <c r="AN68" s="20"/>
      <c r="AO68" s="20"/>
    </row>
    <row r="69" spans="1:41" s="30" customFormat="1" ht="15.75" thickBot="1" x14ac:dyDescent="0.3">
      <c r="A69" s="204" t="s">
        <v>60</v>
      </c>
      <c r="B69" s="204" t="s">
        <v>379</v>
      </c>
      <c r="C69" s="204" t="s">
        <v>38</v>
      </c>
      <c r="D69" s="115"/>
      <c r="E69" s="115" t="s">
        <v>17</v>
      </c>
      <c r="F69" s="123" t="str">
        <f t="shared" ca="1" si="25"/>
        <v>x</v>
      </c>
      <c r="G69" s="115" t="s">
        <v>17</v>
      </c>
      <c r="H69" s="118" t="s">
        <v>1</v>
      </c>
      <c r="I69" s="117" t="s">
        <v>18</v>
      </c>
      <c r="J69" s="87">
        <f ca="1">IF($T69=0,SUM(J70:J74),IF($T69="",0,IF(ISERROR(OFFSET(ГП!AA54,-$R69-IF($T69=4,1,0),0)),0,OFFSET(ГП!AA54,-$R69-IF($T69=4,1,0),0))))</f>
        <v>0</v>
      </c>
      <c r="K69" s="87">
        <f ca="1">IF($T69=0,SUM(K70:K74),IF($T69="",0,IF(ISERROR(OFFSET(ГП!AB54,-$R69-IF($T69=4,1,0),0)),0,OFFSET(ГП!AB54,-$R69-IF($T69=4,1,0),0))))</f>
        <v>0</v>
      </c>
      <c r="L69" s="87">
        <f ca="1">IF($T69=0,SUM(L70:L74),IF($T69="",0,IF(ISERROR(OFFSET(ГП!AC54,-$R69-IF($T69=4,1,0),0)),0,OFFSET(ГП!AC54,-$R69-IF($T69=4,1,0),0))))</f>
        <v>0</v>
      </c>
      <c r="M69" s="87">
        <f ca="1">IF($T69=0,SUM(M70:M74),IF($T69="",0,IF(ISERROR(OFFSET(ГП!AD54,-$R69-IF($T69=4,1,0),0)),0,OFFSET(ГП!AD54,-$R69-IF($T69=4,1,0),0))))</f>
        <v>0</v>
      </c>
      <c r="N69" s="87">
        <f ca="1">IF($T69=0,SUM(N70:N74),IF($T69="",0,IF(ISERROR(OFFSET(ГП!AE54,-$R69-IF($T69=4,1,0),0)),0,OFFSET(ГП!AE54,-$R69-IF($T69=4,1,0),0))))</f>
        <v>0</v>
      </c>
      <c r="O69" s="87">
        <f ca="1">IF($T69=0,SUM(O70:O74),IF($T69="",0,IF(ISERROR(OFFSET(ГП!AF54,-$R69-IF($T69=4,1,0),0)),0,OFFSET(ГП!AF54,-$R69-IF($T69=4,1,0),0))))</f>
        <v>0</v>
      </c>
      <c r="P69" s="20">
        <v>1</v>
      </c>
      <c r="Q69" s="20">
        <v>1</v>
      </c>
      <c r="R69" s="20">
        <f t="shared" si="30"/>
        <v>5</v>
      </c>
      <c r="S69" s="20" t="str">
        <f t="shared" si="31"/>
        <v/>
      </c>
      <c r="T69" s="157">
        <f t="shared" si="32"/>
        <v>0</v>
      </c>
      <c r="U69" s="20" t="str">
        <f t="shared" si="33"/>
        <v>всего</v>
      </c>
      <c r="V69" s="20"/>
      <c r="W69" s="20"/>
      <c r="X69" s="20"/>
      <c r="Y69" s="20" t="str">
        <f t="shared" ca="1" si="4"/>
        <v/>
      </c>
      <c r="Z69" s="20"/>
      <c r="AA69" s="20">
        <f t="shared" si="28"/>
        <v>4</v>
      </c>
      <c r="AB69" s="20">
        <f t="shared" si="34"/>
        <v>5</v>
      </c>
      <c r="AC69" s="20"/>
      <c r="AD69" s="20" t="str">
        <f t="shared" ca="1" si="29"/>
        <v/>
      </c>
      <c r="AE69" s="20" t="str">
        <f t="shared" ca="1" si="27"/>
        <v/>
      </c>
      <c r="AF69" s="158" t="s">
        <v>40</v>
      </c>
      <c r="AG69" s="159" t="s">
        <v>40</v>
      </c>
      <c r="AH69" s="160"/>
      <c r="AI69" s="161" t="s">
        <v>1</v>
      </c>
      <c r="AJ69" s="20"/>
      <c r="AK69" s="20"/>
      <c r="AL69" s="20"/>
      <c r="AM69" s="20"/>
      <c r="AN69" s="20"/>
      <c r="AO69" s="20"/>
    </row>
    <row r="70" spans="1:41" s="30" customFormat="1" ht="15.75" thickBot="1" x14ac:dyDescent="0.3">
      <c r="A70" s="205"/>
      <c r="B70" s="205"/>
      <c r="C70" s="205"/>
      <c r="D70" s="124"/>
      <c r="E70" s="124"/>
      <c r="F70" s="123" t="str">
        <f t="shared" ca="1" si="25"/>
        <v>x</v>
      </c>
      <c r="G70" s="124"/>
      <c r="H70" s="118" t="s">
        <v>2</v>
      </c>
      <c r="I70" s="117" t="s">
        <v>18</v>
      </c>
      <c r="J70" s="87">
        <f ca="1">IF($T70=0,SUM(J71:J75),IF($T70="",0,IF(ISERROR(OFFSET(ГП!AA55,-$R70-IF($T70=4,1,0),0)),0,OFFSET(ГП!AA55,-$R70-IF($T70=4,1,0),0))))</f>
        <v>0</v>
      </c>
      <c r="K70" s="87">
        <f ca="1">IF($T70=0,SUM(K71:K75),IF($T70="",0,IF(ISERROR(OFFSET(ГП!AB55,-$R70-IF($T70=4,1,0),0)),0,OFFSET(ГП!AB55,-$R70-IF($T70=4,1,0),0))))</f>
        <v>0</v>
      </c>
      <c r="L70" s="87">
        <f ca="1">IF($T70=0,SUM(L71:L75),IF($T70="",0,IF(ISERROR(OFFSET(ГП!AC55,-$R70-IF($T70=4,1,0),0)),0,OFFSET(ГП!AC55,-$R70-IF($T70=4,1,0),0))))</f>
        <v>0</v>
      </c>
      <c r="M70" s="87">
        <f ca="1">IF($T70=0,SUM(M71:M75),IF($T70="",0,IF(ISERROR(OFFSET(ГП!AD55,-$R70-IF($T70=4,1,0),0)),0,OFFSET(ГП!AD55,-$R70-IF($T70=4,1,0),0))))</f>
        <v>0</v>
      </c>
      <c r="N70" s="87">
        <f ca="1">IF($T70=0,SUM(N71:N75),IF($T70="",0,IF(ISERROR(OFFSET(ГП!AE55,-$R70-IF($T70=4,1,0),0)),0,OFFSET(ГП!AE55,-$R70-IF($T70=4,1,0),0))))</f>
        <v>0</v>
      </c>
      <c r="O70" s="87">
        <f ca="1">IF($T70=0,SUM(O71:O75),IF($T70="",0,IF(ISERROR(OFFSET(ГП!AF55,-$R70-IF($T70=4,1,0),0)),0,OFFSET(ГП!AF55,-$R70-IF($T70=4,1,0),0))))</f>
        <v>0</v>
      </c>
      <c r="P70" s="20">
        <v>2</v>
      </c>
      <c r="Q70" s="20">
        <v>2</v>
      </c>
      <c r="R70" s="20">
        <f t="shared" si="30"/>
        <v>5</v>
      </c>
      <c r="S70" s="20" t="str">
        <f t="shared" si="31"/>
        <v/>
      </c>
      <c r="T70" s="157">
        <f t="shared" si="32"/>
        <v>2</v>
      </c>
      <c r="U70" s="20" t="str">
        <f t="shared" si="33"/>
        <v>федеральный бюджет</v>
      </c>
      <c r="V70" s="20"/>
      <c r="W70" s="20"/>
      <c r="X70" s="20"/>
      <c r="Y70" s="20" t="str">
        <f t="shared" ca="1" si="4"/>
        <v/>
      </c>
      <c r="Z70" s="20"/>
      <c r="AA70" s="20">
        <f t="shared" si="28"/>
        <v>4</v>
      </c>
      <c r="AB70" s="20">
        <f t="shared" si="34"/>
        <v>6</v>
      </c>
      <c r="AC70" s="20"/>
      <c r="AD70" s="20" t="str">
        <f t="shared" ca="1" si="29"/>
        <v/>
      </c>
      <c r="AE70" s="20" t="str">
        <f t="shared" ca="1" si="27"/>
        <v/>
      </c>
      <c r="AF70" s="158" t="s">
        <v>40</v>
      </c>
      <c r="AG70" s="159" t="s">
        <v>40</v>
      </c>
      <c r="AH70" s="160"/>
      <c r="AI70" s="161" t="s">
        <v>2</v>
      </c>
      <c r="AJ70" s="20"/>
      <c r="AK70" s="20"/>
      <c r="AL70" s="20"/>
      <c r="AM70" s="20"/>
      <c r="AN70" s="20"/>
      <c r="AO70" s="20"/>
    </row>
    <row r="71" spans="1:41" s="30" customFormat="1" ht="23.25" thickBot="1" x14ac:dyDescent="0.3">
      <c r="A71" s="205"/>
      <c r="B71" s="205"/>
      <c r="C71" s="205"/>
      <c r="D71" s="125">
        <v>832</v>
      </c>
      <c r="E71" s="125">
        <v>502</v>
      </c>
      <c r="F71" s="123" t="str">
        <f t="shared" ca="1" si="25"/>
        <v>А110117943</v>
      </c>
      <c r="G71" s="125">
        <v>414</v>
      </c>
      <c r="H71" s="118" t="s">
        <v>4</v>
      </c>
      <c r="I71" s="117" t="s">
        <v>18</v>
      </c>
      <c r="J71" s="87">
        <f ca="1">IF($T71=0,SUM(J72:J76),IF($T71="",0,IF(ISERROR(OFFSET(ГП!AA56,-$R71-IF($T71=4,1,0),0)),0,OFFSET(ГП!AA56,-$R71-IF($T71=4,1,0),0))))</f>
        <v>0</v>
      </c>
      <c r="K71" s="87">
        <f ca="1">IF($T71=0,SUM(K72:K76),IF($T71="",0,IF(ISERROR(OFFSET(ГП!AB56,-$R71-IF($T71=4,1,0),0)),0,OFFSET(ГП!AB56,-$R71-IF($T71=4,1,0),0))))</f>
        <v>0</v>
      </c>
      <c r="L71" s="87">
        <f ca="1">IF($T71=0,SUM(L72:L76),IF($T71="",0,IF(ISERROR(OFFSET(ГП!AC56,-$R71-IF($T71=4,1,0),0)),0,OFFSET(ГП!AC56,-$R71-IF($T71=4,1,0),0))))</f>
        <v>0</v>
      </c>
      <c r="M71" s="87">
        <f ca="1">IF($T71=0,SUM(M72:M76),IF($T71="",0,IF(ISERROR(OFFSET(ГП!AD56,-$R71-IF($T71=4,1,0),0)),0,OFFSET(ГП!AD56,-$R71-IF($T71=4,1,0),0))))</f>
        <v>0</v>
      </c>
      <c r="N71" s="87">
        <f ca="1">IF($T71=0,SUM(N72:N76),IF($T71="",0,IF(ISERROR(OFFSET(ГП!AE56,-$R71-IF($T71=4,1,0),0)),0,OFFSET(ГП!AE56,-$R71-IF($T71=4,1,0),0))))</f>
        <v>0</v>
      </c>
      <c r="O71" s="87">
        <f ca="1">IF($T71=0,SUM(O72:O76),IF($T71="",0,IF(ISERROR(OFFSET(ГП!AF56,-$R71-IF($T71=4,1,0),0)),0,OFFSET(ГП!AF56,-$R71-IF($T71=4,1,0),0))))</f>
        <v>0</v>
      </c>
      <c r="P71" s="20">
        <v>3</v>
      </c>
      <c r="Q71" s="20">
        <v>3</v>
      </c>
      <c r="R71" s="20">
        <f t="shared" si="30"/>
        <v>5</v>
      </c>
      <c r="S71" s="20" t="str">
        <f t="shared" si="31"/>
        <v/>
      </c>
      <c r="T71" s="157">
        <f t="shared" si="32"/>
        <v>1</v>
      </c>
      <c r="U71" s="20" t="str">
        <f t="shared" si="33"/>
        <v>республииканский бюджет Чувашской Республики</v>
      </c>
      <c r="V71" s="20"/>
      <c r="W71" s="20"/>
      <c r="X71" s="20"/>
      <c r="Y71" s="20" t="str">
        <f t="shared" ca="1" si="4"/>
        <v/>
      </c>
      <c r="Z71" s="20"/>
      <c r="AA71" s="20">
        <f t="shared" si="28"/>
        <v>5</v>
      </c>
      <c r="AB71" s="20">
        <f t="shared" si="34"/>
        <v>1</v>
      </c>
      <c r="AC71" s="20" t="s">
        <v>136</v>
      </c>
      <c r="AD71" s="20" t="str">
        <f t="shared" ca="1" si="29"/>
        <v>А110117943</v>
      </c>
      <c r="AE71" s="20" t="str">
        <f t="shared" ca="1" si="27"/>
        <v/>
      </c>
      <c r="AF71" s="158" t="s">
        <v>137</v>
      </c>
      <c r="AG71" s="159">
        <v>414</v>
      </c>
      <c r="AH71" s="160"/>
      <c r="AI71" s="161" t="s">
        <v>307</v>
      </c>
      <c r="AJ71" s="20"/>
      <c r="AK71" s="20"/>
      <c r="AL71" s="20"/>
      <c r="AM71" s="20"/>
      <c r="AN71" s="20"/>
      <c r="AO71" s="20"/>
    </row>
    <row r="72" spans="1:41" s="30" customFormat="1" ht="15.75" thickBot="1" x14ac:dyDescent="0.3">
      <c r="A72" s="205"/>
      <c r="B72" s="205"/>
      <c r="C72" s="205"/>
      <c r="D72" s="115" t="s">
        <v>17</v>
      </c>
      <c r="E72" s="115" t="s">
        <v>17</v>
      </c>
      <c r="F72" s="123" t="str">
        <f t="shared" ca="1" si="25"/>
        <v>x</v>
      </c>
      <c r="G72" s="115" t="s">
        <v>17</v>
      </c>
      <c r="H72" s="118" t="s">
        <v>3</v>
      </c>
      <c r="I72" s="117" t="s">
        <v>18</v>
      </c>
      <c r="J72" s="87">
        <f ca="1">IF($T72=0,SUM(J73:J77),IF($T72="",0,IF(ISERROR(OFFSET(ГП!AA57,-$R72-IF($T72=4,1,0),0)),0,OFFSET(ГП!AA57,-$R72-IF($T72=4,1,0),0))))</f>
        <v>0</v>
      </c>
      <c r="K72" s="87">
        <f ca="1">IF($T72=0,SUM(K73:K77),IF($T72="",0,IF(ISERROR(OFFSET(ГП!AB57,-$R72-IF($T72=4,1,0),0)),0,OFFSET(ГП!AB57,-$R72-IF($T72=4,1,0),0))))</f>
        <v>0</v>
      </c>
      <c r="L72" s="87">
        <f ca="1">IF($T72=0,SUM(L73:L77),IF($T72="",0,IF(ISERROR(OFFSET(ГП!AC57,-$R72-IF($T72=4,1,0),0)),0,OFFSET(ГП!AC57,-$R72-IF($T72=4,1,0),0))))</f>
        <v>0</v>
      </c>
      <c r="M72" s="87">
        <f ca="1">IF($T72=0,SUM(M73:M77),IF($T72="",0,IF(ISERROR(OFFSET(ГП!AD57,-$R72-IF($T72=4,1,0),0)),0,OFFSET(ГП!AD57,-$R72-IF($T72=4,1,0),0))))</f>
        <v>0</v>
      </c>
      <c r="N72" s="87">
        <f ca="1">IF($T72=0,SUM(N73:N77),IF($T72="",0,IF(ISERROR(OFFSET(ГП!AE57,-$R72-IF($T72=4,1,0),0)),0,OFFSET(ГП!AE57,-$R72-IF($T72=4,1,0),0))))</f>
        <v>0</v>
      </c>
      <c r="O72" s="87">
        <f ca="1">IF($T72=0,SUM(O73:O77),IF($T72="",0,IF(ISERROR(OFFSET(ГП!AF57,-$R72-IF($T72=4,1,0),0)),0,OFFSET(ГП!AF57,-$R72-IF($T72=4,1,0),0))))</f>
        <v>0</v>
      </c>
      <c r="P72" s="20">
        <v>4</v>
      </c>
      <c r="Q72" s="20">
        <v>4</v>
      </c>
      <c r="R72" s="20">
        <f t="shared" si="30"/>
        <v>5</v>
      </c>
      <c r="S72" s="20">
        <f t="shared" si="31"/>
        <v>3</v>
      </c>
      <c r="T72" s="157">
        <f t="shared" si="32"/>
        <v>3</v>
      </c>
      <c r="U72" s="20" t="str">
        <f t="shared" si="33"/>
        <v>местные бюджеты</v>
      </c>
      <c r="V72" s="20"/>
      <c r="W72" s="20"/>
      <c r="X72" s="20"/>
      <c r="Y72" s="20" t="str">
        <f t="shared" ca="1" si="4"/>
        <v/>
      </c>
      <c r="Z72" s="20"/>
      <c r="AA72" s="20">
        <f t="shared" si="28"/>
        <v>5</v>
      </c>
      <c r="AB72" s="20">
        <f t="shared" si="34"/>
        <v>2</v>
      </c>
      <c r="AC72" s="20" t="s">
        <v>17</v>
      </c>
      <c r="AD72" s="20" t="str">
        <f t="shared" ca="1" si="29"/>
        <v/>
      </c>
      <c r="AE72" s="20">
        <f t="shared" ca="1" si="27"/>
        <v>1</v>
      </c>
      <c r="AF72" s="158" t="s">
        <v>40</v>
      </c>
      <c r="AG72" s="159" t="s">
        <v>40</v>
      </c>
      <c r="AH72" s="160"/>
      <c r="AI72" s="161" t="s">
        <v>3</v>
      </c>
      <c r="AJ72" s="20"/>
      <c r="AK72" s="20"/>
      <c r="AL72" s="20"/>
      <c r="AM72" s="20"/>
      <c r="AN72" s="20"/>
      <c r="AO72" s="20"/>
    </row>
    <row r="73" spans="1:41" s="30" customFormat="1" ht="45.75" thickBot="1" x14ac:dyDescent="0.3">
      <c r="A73" s="205"/>
      <c r="B73" s="205"/>
      <c r="C73" s="205"/>
      <c r="D73" s="115" t="s">
        <v>17</v>
      </c>
      <c r="E73" s="115" t="s">
        <v>17</v>
      </c>
      <c r="F73" s="123" t="str">
        <f t="shared" ca="1" si="25"/>
        <v>x</v>
      </c>
      <c r="G73" s="115" t="s">
        <v>17</v>
      </c>
      <c r="H73" s="118" t="s">
        <v>5</v>
      </c>
      <c r="I73" s="117" t="s">
        <v>18</v>
      </c>
      <c r="J73" s="87">
        <f ca="1">IF($T73=0,SUM(J74:J78),IF($T73="",0,IF(ISERROR(OFFSET(ГП!AA58,-$R73-IF($T73=4,1,0),0)),0,OFFSET(ГП!AA58,-$R73-IF($T73=4,1,0),0))))</f>
        <v>0</v>
      </c>
      <c r="K73" s="87">
        <f ca="1">IF($T73=0,SUM(K74:K78),IF($T73="",0,IF(ISERROR(OFFSET(ГП!AB58,-$R73-IF($T73=4,1,0),0)),0,OFFSET(ГП!AB58,-$R73-IF($T73=4,1,0),0))))</f>
        <v>0</v>
      </c>
      <c r="L73" s="87">
        <f ca="1">IF($T73=0,SUM(L74:L78),IF($T73="",0,IF(ISERROR(OFFSET(ГП!AC58,-$R73-IF($T73=4,1,0),0)),0,OFFSET(ГП!AC58,-$R73-IF($T73=4,1,0),0))))</f>
        <v>0</v>
      </c>
      <c r="M73" s="87">
        <f ca="1">IF($T73=0,SUM(M74:M78),IF($T73="",0,IF(ISERROR(OFFSET(ГП!AD58,-$R73-IF($T73=4,1,0),0)),0,OFFSET(ГП!AD58,-$R73-IF($T73=4,1,0),0))))</f>
        <v>0</v>
      </c>
      <c r="N73" s="87">
        <f ca="1">IF($T73=0,SUM(N74:N78),IF($T73="",0,IF(ISERROR(OFFSET(ГП!AE58,-$R73-IF($T73=4,1,0),0)),0,OFFSET(ГП!AE58,-$R73-IF($T73=4,1,0),0))))</f>
        <v>0</v>
      </c>
      <c r="O73" s="87">
        <f ca="1">IF($T73=0,SUM(O74:O78),IF($T73="",0,IF(ISERROR(OFFSET(ГП!AF58,-$R73-IF($T73=4,1,0),0)),0,OFFSET(ГП!AF58,-$R73-IF($T73=4,1,0),0))))</f>
        <v>0</v>
      </c>
      <c r="P73" s="20">
        <v>5</v>
      </c>
      <c r="Q73" s="20">
        <v>5</v>
      </c>
      <c r="R73" s="20">
        <f t="shared" si="30"/>
        <v>5</v>
      </c>
      <c r="S73" s="20" t="str">
        <f t="shared" si="31"/>
        <v/>
      </c>
      <c r="T73" s="157" t="str">
        <f t="shared" si="32"/>
        <v/>
      </c>
      <c r="U73" s="20" t="str">
        <f t="shared" si="33"/>
        <v>территориальный государственный внебюджетный фонд Чувашской Республики</v>
      </c>
      <c r="V73" s="20"/>
      <c r="W73" s="20"/>
      <c r="X73" s="20"/>
      <c r="Y73" s="20" t="str">
        <f t="shared" ca="1" si="4"/>
        <v/>
      </c>
      <c r="Z73" s="20"/>
      <c r="AA73" s="20">
        <f t="shared" si="28"/>
        <v>5</v>
      </c>
      <c r="AB73" s="20">
        <f t="shared" si="34"/>
        <v>3</v>
      </c>
      <c r="AC73" s="20" t="s">
        <v>17</v>
      </c>
      <c r="AD73" s="20" t="str">
        <f t="shared" ca="1" si="29"/>
        <v/>
      </c>
      <c r="AE73" s="20">
        <f t="shared" ca="1" si="27"/>
        <v>1</v>
      </c>
      <c r="AF73" s="158" t="s">
        <v>40</v>
      </c>
      <c r="AG73" s="159" t="s">
        <v>40</v>
      </c>
      <c r="AH73" s="160"/>
      <c r="AI73" s="161" t="s">
        <v>6</v>
      </c>
      <c r="AJ73" s="20"/>
      <c r="AK73" s="20"/>
      <c r="AL73" s="20"/>
      <c r="AM73" s="20"/>
      <c r="AN73" s="20"/>
      <c r="AO73" s="20"/>
    </row>
    <row r="74" spans="1:41" s="30" customFormat="1" ht="15.75" thickBot="1" x14ac:dyDescent="0.3">
      <c r="A74" s="206"/>
      <c r="B74" s="206"/>
      <c r="C74" s="206"/>
      <c r="D74" s="115" t="s">
        <v>17</v>
      </c>
      <c r="E74" s="115" t="s">
        <v>17</v>
      </c>
      <c r="F74" s="123" t="str">
        <f t="shared" ca="1" si="25"/>
        <v>x</v>
      </c>
      <c r="G74" s="115" t="s">
        <v>17</v>
      </c>
      <c r="H74" s="118" t="s">
        <v>6</v>
      </c>
      <c r="I74" s="117" t="s">
        <v>18</v>
      </c>
      <c r="J74" s="87">
        <f ca="1">IF($T74=0,SUM(J75:J79),IF($T74="",0,IF(ISERROR(OFFSET(ГП!AA59,-$R74-IF($T74=4,1,0),0)),0,OFFSET(ГП!AA59,-$R74-IF($T74=4,1,0),0))))</f>
        <v>0</v>
      </c>
      <c r="K74" s="87">
        <f ca="1">IF($T74=0,SUM(K75:K79),IF($T74="",0,IF(ISERROR(OFFSET(ГП!AB59,-$R74-IF($T74=4,1,0),0)),0,OFFSET(ГП!AB59,-$R74-IF($T74=4,1,0),0))))</f>
        <v>0</v>
      </c>
      <c r="L74" s="87">
        <f ca="1">IF($T74=0,SUM(L75:L79),IF($T74="",0,IF(ISERROR(OFFSET(ГП!AC59,-$R74-IF($T74=4,1,0),0)),0,OFFSET(ГП!AC59,-$R74-IF($T74=4,1,0),0))))</f>
        <v>0</v>
      </c>
      <c r="M74" s="87">
        <f ca="1">IF($T74=0,SUM(M75:M79),IF($T74="",0,IF(ISERROR(OFFSET(ГП!AD59,-$R74-IF($T74=4,1,0),0)),0,OFFSET(ГП!AD59,-$R74-IF($T74=4,1,0),0))))</f>
        <v>0</v>
      </c>
      <c r="N74" s="87">
        <f ca="1">IF($T74=0,SUM(N75:N79),IF($T74="",0,IF(ISERROR(OFFSET(ГП!AE59,-$R74-IF($T74=4,1,0),0)),0,OFFSET(ГП!AE59,-$R74-IF($T74=4,1,0),0))))</f>
        <v>0</v>
      </c>
      <c r="O74" s="87">
        <f ca="1">IF($T74=0,SUM(O75:O79),IF($T74="",0,IF(ISERROR(OFFSET(ГП!AF59,-$R74-IF($T74=4,1,0),0)),0,OFFSET(ГП!AF59,-$R74-IF($T74=4,1,0),0))))</f>
        <v>0</v>
      </c>
      <c r="P74" s="20">
        <v>6</v>
      </c>
      <c r="Q74" s="20">
        <v>6</v>
      </c>
      <c r="R74" s="20">
        <f t="shared" si="30"/>
        <v>5</v>
      </c>
      <c r="S74" s="20">
        <f t="shared" si="31"/>
        <v>4</v>
      </c>
      <c r="T74" s="157">
        <f t="shared" si="32"/>
        <v>4</v>
      </c>
      <c r="U74" s="20" t="str">
        <f t="shared" si="33"/>
        <v>внебюджетные источники</v>
      </c>
      <c r="V74" s="20"/>
      <c r="W74" s="20"/>
      <c r="X74" s="20"/>
      <c r="Y74" s="20" t="str">
        <f t="shared" ca="1" si="4"/>
        <v/>
      </c>
      <c r="Z74" s="20"/>
      <c r="AA74" s="20">
        <f t="shared" si="28"/>
        <v>5</v>
      </c>
      <c r="AB74" s="20">
        <f t="shared" si="34"/>
        <v>4</v>
      </c>
      <c r="AC74" s="20" t="s">
        <v>17</v>
      </c>
      <c r="AD74" s="20" t="str">
        <f t="shared" ca="1" si="29"/>
        <v/>
      </c>
      <c r="AE74" s="20">
        <f t="shared" ca="1" si="27"/>
        <v>1</v>
      </c>
      <c r="AF74" s="158" t="s">
        <v>40</v>
      </c>
      <c r="AG74" s="159" t="s">
        <v>40</v>
      </c>
      <c r="AH74" s="160"/>
      <c r="AI74" s="161" t="s">
        <v>1</v>
      </c>
      <c r="AJ74" s="20"/>
      <c r="AK74" s="20"/>
      <c r="AL74" s="20"/>
      <c r="AM74" s="20"/>
      <c r="AN74" s="20"/>
      <c r="AO74" s="20"/>
    </row>
    <row r="75" spans="1:41" s="30" customFormat="1" ht="15.75" thickBot="1" x14ac:dyDescent="0.3">
      <c r="A75" s="204" t="s">
        <v>61</v>
      </c>
      <c r="B75" s="204" t="s">
        <v>380</v>
      </c>
      <c r="C75" s="204" t="s">
        <v>38</v>
      </c>
      <c r="D75" s="115"/>
      <c r="E75" s="115" t="s">
        <v>17</v>
      </c>
      <c r="F75" s="123" t="str">
        <f t="shared" ca="1" si="25"/>
        <v>x</v>
      </c>
      <c r="G75" s="115" t="s">
        <v>17</v>
      </c>
      <c r="H75" s="118" t="s">
        <v>1</v>
      </c>
      <c r="I75" s="117" t="s">
        <v>18</v>
      </c>
      <c r="J75" s="87">
        <f ca="1">IF($T75=0,SUM(J76:J80),IF($T75="",0,IF(ISERROR(OFFSET(ГП!AA60,-$R75-IF($T75=4,1,0),0)),0,OFFSET(ГП!AA60,-$R75-IF($T75=4,1,0),0))))</f>
        <v>3090.4</v>
      </c>
      <c r="K75" s="87">
        <f ca="1">IF($T75=0,SUM(K76:K80),IF($T75="",0,IF(ISERROR(OFFSET(ГП!AB60,-$R75-IF($T75=4,1,0),0)),0,OFFSET(ГП!AB60,-$R75-IF($T75=4,1,0),0))))</f>
        <v>0</v>
      </c>
      <c r="L75" s="87">
        <f ca="1">IF($T75=0,SUM(L76:L80),IF($T75="",0,IF(ISERROR(OFFSET(ГП!AC60,-$R75-IF($T75=4,1,0),0)),0,OFFSET(ГП!AC60,-$R75-IF($T75=4,1,0),0))))</f>
        <v>0</v>
      </c>
      <c r="M75" s="87">
        <f ca="1">IF($T75=0,SUM(M76:M80),IF($T75="",0,IF(ISERROR(OFFSET(ГП!AD60,-$R75-IF($T75=4,1,0),0)),0,OFFSET(ГП!AD60,-$R75-IF($T75=4,1,0),0))))</f>
        <v>0</v>
      </c>
      <c r="N75" s="87">
        <f ca="1">IF($T75=0,SUM(N76:N80),IF($T75="",0,IF(ISERROR(OFFSET(ГП!AE60,-$R75-IF($T75=4,1,0),0)),0,OFFSET(ГП!AE60,-$R75-IF($T75=4,1,0),0))))</f>
        <v>0</v>
      </c>
      <c r="O75" s="87">
        <f ca="1">IF($T75=0,SUM(O76:O80),IF($T75="",0,IF(ISERROR(OFFSET(ГП!AF60,-$R75-IF($T75=4,1,0),0)),0,OFFSET(ГП!AF60,-$R75-IF($T75=4,1,0),0))))</f>
        <v>0</v>
      </c>
      <c r="P75" s="20">
        <v>1</v>
      </c>
      <c r="Q75" s="20">
        <v>1</v>
      </c>
      <c r="R75" s="20">
        <f t="shared" si="30"/>
        <v>6</v>
      </c>
      <c r="S75" s="20" t="str">
        <f t="shared" si="31"/>
        <v/>
      </c>
      <c r="T75" s="157">
        <f t="shared" si="32"/>
        <v>0</v>
      </c>
      <c r="U75" s="20" t="str">
        <f t="shared" si="33"/>
        <v>всего</v>
      </c>
      <c r="V75" s="20"/>
      <c r="W75" s="20"/>
      <c r="X75" s="20"/>
      <c r="Y75" s="20" t="str">
        <f t="shared" ca="1" si="4"/>
        <v/>
      </c>
      <c r="Z75" s="20"/>
      <c r="AA75" s="20">
        <f t="shared" si="28"/>
        <v>5</v>
      </c>
      <c r="AB75" s="20">
        <f t="shared" si="34"/>
        <v>5</v>
      </c>
      <c r="AC75" s="20"/>
      <c r="AD75" s="20" t="str">
        <f t="shared" ca="1" si="29"/>
        <v/>
      </c>
      <c r="AE75" s="20" t="str">
        <f t="shared" ca="1" si="27"/>
        <v/>
      </c>
      <c r="AF75" s="158" t="s">
        <v>40</v>
      </c>
      <c r="AG75" s="159" t="s">
        <v>40</v>
      </c>
      <c r="AH75" s="160"/>
      <c r="AI75" s="161" t="s">
        <v>2</v>
      </c>
      <c r="AJ75" s="20"/>
      <c r="AK75" s="20"/>
      <c r="AL75" s="20"/>
      <c r="AM75" s="20"/>
      <c r="AN75" s="20"/>
      <c r="AO75" s="20"/>
    </row>
    <row r="76" spans="1:41" s="30" customFormat="1" ht="23.25" thickBot="1" x14ac:dyDescent="0.3">
      <c r="A76" s="205"/>
      <c r="B76" s="205"/>
      <c r="C76" s="205"/>
      <c r="D76" s="124"/>
      <c r="E76" s="124"/>
      <c r="F76" s="123" t="str">
        <f t="shared" ca="1" si="25"/>
        <v>x</v>
      </c>
      <c r="G76" s="124"/>
      <c r="H76" s="118" t="s">
        <v>2</v>
      </c>
      <c r="I76" s="117" t="s">
        <v>18</v>
      </c>
      <c r="J76" s="87">
        <f ca="1">IF($T76=0,SUM(J77:J81),IF($T76="",0,IF(ISERROR(OFFSET(ГП!AA61,-$R76-IF($T76=4,1,0),0)),0,OFFSET(ГП!AA61,-$R76-IF($T76=4,1,0),0))))</f>
        <v>0</v>
      </c>
      <c r="K76" s="87">
        <f ca="1">IF($T76=0,SUM(K77:K81),IF($T76="",0,IF(ISERROR(OFFSET(ГП!AB61,-$R76-IF($T76=4,1,0),0)),0,OFFSET(ГП!AB61,-$R76-IF($T76=4,1,0),0))))</f>
        <v>0</v>
      </c>
      <c r="L76" s="87">
        <f ca="1">IF($T76=0,SUM(L77:L81),IF($T76="",0,IF(ISERROR(OFFSET(ГП!AC61,-$R76-IF($T76=4,1,0),0)),0,OFFSET(ГП!AC61,-$R76-IF($T76=4,1,0),0))))</f>
        <v>0</v>
      </c>
      <c r="M76" s="87">
        <f ca="1">IF($T76=0,SUM(M77:M81),IF($T76="",0,IF(ISERROR(OFFSET(ГП!AD61,-$R76-IF($T76=4,1,0),0)),0,OFFSET(ГП!AD61,-$R76-IF($T76=4,1,0),0))))</f>
        <v>0</v>
      </c>
      <c r="N76" s="87">
        <f ca="1">IF($T76=0,SUM(N77:N81),IF($T76="",0,IF(ISERROR(OFFSET(ГП!AE61,-$R76-IF($T76=4,1,0),0)),0,OFFSET(ГП!AE61,-$R76-IF($T76=4,1,0),0))))</f>
        <v>0</v>
      </c>
      <c r="O76" s="87">
        <f ca="1">IF($T76=0,SUM(O77:O81),IF($T76="",0,IF(ISERROR(OFFSET(ГП!AF61,-$R76-IF($T76=4,1,0),0)),0,OFFSET(ГП!AF61,-$R76-IF($T76=4,1,0),0))))</f>
        <v>0</v>
      </c>
      <c r="P76" s="20">
        <v>2</v>
      </c>
      <c r="Q76" s="20">
        <v>2</v>
      </c>
      <c r="R76" s="20">
        <f t="shared" si="30"/>
        <v>6</v>
      </c>
      <c r="S76" s="20" t="str">
        <f t="shared" si="31"/>
        <v/>
      </c>
      <c r="T76" s="157">
        <f t="shared" si="32"/>
        <v>2</v>
      </c>
      <c r="U76" s="20" t="str">
        <f t="shared" si="33"/>
        <v>федеральный бюджет</v>
      </c>
      <c r="V76" s="20"/>
      <c r="W76" s="20"/>
      <c r="X76" s="20"/>
      <c r="Y76" s="20" t="str">
        <f t="shared" ref="Y76:Y139" ca="1" si="35">IF(ISERROR(SUM(K76,-L76)),"",IF(SUM(K76,-L76)=0,"",IF(ISERROR(SEARCH("федерал",U76,1)),"",SUM(K76,-L76))))</f>
        <v/>
      </c>
      <c r="Z76" s="20"/>
      <c r="AA76" s="20">
        <f t="shared" si="28"/>
        <v>5</v>
      </c>
      <c r="AB76" s="20">
        <f t="shared" si="34"/>
        <v>6</v>
      </c>
      <c r="AC76" s="20"/>
      <c r="AD76" s="20" t="str">
        <f t="shared" ca="1" si="29"/>
        <v/>
      </c>
      <c r="AE76" s="20" t="str">
        <f t="shared" ca="1" si="27"/>
        <v/>
      </c>
      <c r="AF76" s="158" t="s">
        <v>138</v>
      </c>
      <c r="AG76" s="159">
        <v>414</v>
      </c>
      <c r="AH76" s="160"/>
      <c r="AI76" s="161" t="s">
        <v>307</v>
      </c>
      <c r="AJ76" s="20"/>
      <c r="AK76" s="20"/>
      <c r="AL76" s="20"/>
      <c r="AM76" s="20"/>
      <c r="AN76" s="20"/>
      <c r="AO76" s="20"/>
    </row>
    <row r="77" spans="1:41" s="30" customFormat="1" ht="23.25" thickBot="1" x14ac:dyDescent="0.3">
      <c r="A77" s="205"/>
      <c r="B77" s="205"/>
      <c r="C77" s="205"/>
      <c r="D77" s="125">
        <v>832</v>
      </c>
      <c r="E77" s="125">
        <v>502</v>
      </c>
      <c r="F77" s="123" t="str">
        <f t="shared" ca="1" si="25"/>
        <v>А110117944</v>
      </c>
      <c r="G77" s="125">
        <v>414</v>
      </c>
      <c r="H77" s="118" t="s">
        <v>4</v>
      </c>
      <c r="I77" s="117" t="s">
        <v>18</v>
      </c>
      <c r="J77" s="87">
        <f ca="1">IF($T77=0,SUM(J78:J82),IF($T77="",0,IF(ISERROR(OFFSET(ГП!AA62,-$R77-IF($T77=4,1,0),0)),0,OFFSET(ГП!AA62,-$R77-IF($T77=4,1,0),0))))</f>
        <v>3090.4</v>
      </c>
      <c r="K77" s="87">
        <f ca="1">IF($T77=0,SUM(K78:K82),IF($T77="",0,IF(ISERROR(OFFSET(ГП!AB62,-$R77-IF($T77=4,1,0),0)),0,OFFSET(ГП!AB62,-$R77-IF($T77=4,1,0),0))))</f>
        <v>0</v>
      </c>
      <c r="L77" s="87">
        <f ca="1">IF($T77=0,SUM(L78:L82),IF($T77="",0,IF(ISERROR(OFFSET(ГП!AC62,-$R77-IF($T77=4,1,0),0)),0,OFFSET(ГП!AC62,-$R77-IF($T77=4,1,0),0))))</f>
        <v>0</v>
      </c>
      <c r="M77" s="87">
        <f ca="1">IF($T77=0,SUM(M78:M82),IF($T77="",0,IF(ISERROR(OFFSET(ГП!AD62,-$R77-IF($T77=4,1,0),0)),0,OFFSET(ГП!AD62,-$R77-IF($T77=4,1,0),0))))</f>
        <v>0</v>
      </c>
      <c r="N77" s="87">
        <f ca="1">IF($T77=0,SUM(N78:N82),IF($T77="",0,IF(ISERROR(OFFSET(ГП!AE62,-$R77-IF($T77=4,1,0),0)),0,OFFSET(ГП!AE62,-$R77-IF($T77=4,1,0),0))))</f>
        <v>0</v>
      </c>
      <c r="O77" s="87">
        <f ca="1">IF($T77=0,SUM(O78:O82),IF($T77="",0,IF(ISERROR(OFFSET(ГП!AF62,-$R77-IF($T77=4,1,0),0)),0,OFFSET(ГП!AF62,-$R77-IF($T77=4,1,0),0))))</f>
        <v>0</v>
      </c>
      <c r="P77" s="20">
        <v>3</v>
      </c>
      <c r="Q77" s="20">
        <v>3</v>
      </c>
      <c r="R77" s="20">
        <f t="shared" si="30"/>
        <v>6</v>
      </c>
      <c r="S77" s="20" t="str">
        <f t="shared" si="31"/>
        <v/>
      </c>
      <c r="T77" s="157">
        <f t="shared" si="32"/>
        <v>1</v>
      </c>
      <c r="U77" s="20" t="str">
        <f t="shared" si="33"/>
        <v>республииканский бюджет Чувашской Республики</v>
      </c>
      <c r="V77" s="20"/>
      <c r="W77" s="20"/>
      <c r="X77" s="20"/>
      <c r="Y77" s="20" t="str">
        <f t="shared" ca="1" si="35"/>
        <v/>
      </c>
      <c r="Z77" s="20"/>
      <c r="AA77" s="20">
        <f t="shared" si="28"/>
        <v>6</v>
      </c>
      <c r="AB77" s="20">
        <f t="shared" si="34"/>
        <v>1</v>
      </c>
      <c r="AC77" s="20" t="s">
        <v>137</v>
      </c>
      <c r="AD77" s="20" t="str">
        <f t="shared" ca="1" si="29"/>
        <v>А110117944</v>
      </c>
      <c r="AE77" s="20" t="str">
        <f t="shared" ca="1" si="27"/>
        <v/>
      </c>
      <c r="AF77" s="158" t="s">
        <v>40</v>
      </c>
      <c r="AG77" s="159" t="s">
        <v>40</v>
      </c>
      <c r="AH77" s="160"/>
      <c r="AI77" s="161" t="s">
        <v>3</v>
      </c>
      <c r="AJ77" s="20"/>
      <c r="AK77" s="20"/>
      <c r="AL77" s="20"/>
      <c r="AM77" s="20"/>
      <c r="AN77" s="20"/>
      <c r="AO77" s="20"/>
    </row>
    <row r="78" spans="1:41" s="30" customFormat="1" ht="15.75" thickBot="1" x14ac:dyDescent="0.3">
      <c r="A78" s="205"/>
      <c r="B78" s="205"/>
      <c r="C78" s="205"/>
      <c r="D78" s="115" t="s">
        <v>17</v>
      </c>
      <c r="E78" s="115" t="s">
        <v>17</v>
      </c>
      <c r="F78" s="123" t="str">
        <f t="shared" ca="1" si="25"/>
        <v>x</v>
      </c>
      <c r="G78" s="115" t="s">
        <v>17</v>
      </c>
      <c r="H78" s="118" t="s">
        <v>3</v>
      </c>
      <c r="I78" s="117" t="s">
        <v>18</v>
      </c>
      <c r="J78" s="87">
        <f ca="1">IF($T78=0,SUM(J79:J83),IF($T78="",0,IF(ISERROR(OFFSET(ГП!AA63,-$R78-IF($T78=4,1,0),0)),0,OFFSET(ГП!AA63,-$R78-IF($T78=4,1,0),0))))</f>
        <v>0</v>
      </c>
      <c r="K78" s="87">
        <f ca="1">IF($T78=0,SUM(K79:K83),IF($T78="",0,IF(ISERROR(OFFSET(ГП!AB63,-$R78-IF($T78=4,1,0),0)),0,OFFSET(ГП!AB63,-$R78-IF($T78=4,1,0),0))))</f>
        <v>0</v>
      </c>
      <c r="L78" s="87">
        <f ca="1">IF($T78=0,SUM(L79:L83),IF($T78="",0,IF(ISERROR(OFFSET(ГП!AC63,-$R78-IF($T78=4,1,0),0)),0,OFFSET(ГП!AC63,-$R78-IF($T78=4,1,0),0))))</f>
        <v>0</v>
      </c>
      <c r="M78" s="87">
        <f ca="1">IF($T78=0,SUM(M79:M83),IF($T78="",0,IF(ISERROR(OFFSET(ГП!AD63,-$R78-IF($T78=4,1,0),0)),0,OFFSET(ГП!AD63,-$R78-IF($T78=4,1,0),0))))</f>
        <v>0</v>
      </c>
      <c r="N78" s="87">
        <f ca="1">IF($T78=0,SUM(N79:N83),IF($T78="",0,IF(ISERROR(OFFSET(ГП!AE63,-$R78-IF($T78=4,1,0),0)),0,OFFSET(ГП!AE63,-$R78-IF($T78=4,1,0),0))))</f>
        <v>0</v>
      </c>
      <c r="O78" s="87">
        <f ca="1">IF($T78=0,SUM(O79:O83),IF($T78="",0,IF(ISERROR(OFFSET(ГП!AF63,-$R78-IF($T78=4,1,0),0)),0,OFFSET(ГП!AF63,-$R78-IF($T78=4,1,0),0))))</f>
        <v>0</v>
      </c>
      <c r="P78" s="20">
        <v>4</v>
      </c>
      <c r="Q78" s="20">
        <v>4</v>
      </c>
      <c r="R78" s="20">
        <f t="shared" si="30"/>
        <v>6</v>
      </c>
      <c r="S78" s="20">
        <f t="shared" si="31"/>
        <v>3</v>
      </c>
      <c r="T78" s="157">
        <f t="shared" si="32"/>
        <v>3</v>
      </c>
      <c r="U78" s="20" t="str">
        <f t="shared" si="33"/>
        <v>местные бюджеты</v>
      </c>
      <c r="V78" s="20"/>
      <c r="W78" s="20"/>
      <c r="X78" s="20"/>
      <c r="Y78" s="20" t="str">
        <f t="shared" ca="1" si="35"/>
        <v/>
      </c>
      <c r="Z78" s="20"/>
      <c r="AA78" s="20">
        <f t="shared" si="28"/>
        <v>6</v>
      </c>
      <c r="AB78" s="20">
        <f t="shared" si="34"/>
        <v>2</v>
      </c>
      <c r="AC78" s="20" t="s">
        <v>17</v>
      </c>
      <c r="AD78" s="20" t="str">
        <f t="shared" ca="1" si="29"/>
        <v/>
      </c>
      <c r="AE78" s="20">
        <f t="shared" ca="1" si="27"/>
        <v>1</v>
      </c>
      <c r="AF78" s="158" t="s">
        <v>40</v>
      </c>
      <c r="AG78" s="159" t="s">
        <v>40</v>
      </c>
      <c r="AH78" s="160"/>
      <c r="AI78" s="161" t="s">
        <v>6</v>
      </c>
      <c r="AJ78" s="20"/>
      <c r="AK78" s="20"/>
      <c r="AL78" s="20"/>
      <c r="AM78" s="20"/>
      <c r="AN78" s="20"/>
      <c r="AO78" s="20"/>
    </row>
    <row r="79" spans="1:41" s="30" customFormat="1" ht="45.75" thickBot="1" x14ac:dyDescent="0.3">
      <c r="A79" s="205"/>
      <c r="B79" s="205"/>
      <c r="C79" s="205"/>
      <c r="D79" s="115" t="s">
        <v>17</v>
      </c>
      <c r="E79" s="115" t="s">
        <v>17</v>
      </c>
      <c r="F79" s="123" t="str">
        <f t="shared" ca="1" si="25"/>
        <v>x</v>
      </c>
      <c r="G79" s="115" t="s">
        <v>17</v>
      </c>
      <c r="H79" s="118" t="s">
        <v>5</v>
      </c>
      <c r="I79" s="117" t="s">
        <v>18</v>
      </c>
      <c r="J79" s="87">
        <f ca="1">IF($T79=0,SUM(J80:J84),IF($T79="",0,IF(ISERROR(OFFSET(ГП!AA64,-$R79-IF($T79=4,1,0),0)),0,OFFSET(ГП!AA64,-$R79-IF($T79=4,1,0),0))))</f>
        <v>0</v>
      </c>
      <c r="K79" s="87">
        <f ca="1">IF($T79=0,SUM(K80:K84),IF($T79="",0,IF(ISERROR(OFFSET(ГП!AB64,-$R79-IF($T79=4,1,0),0)),0,OFFSET(ГП!AB64,-$R79-IF($T79=4,1,0),0))))</f>
        <v>0</v>
      </c>
      <c r="L79" s="87">
        <f ca="1">IF($T79=0,SUM(L80:L84),IF($T79="",0,IF(ISERROR(OFFSET(ГП!AC64,-$R79-IF($T79=4,1,0),0)),0,OFFSET(ГП!AC64,-$R79-IF($T79=4,1,0),0))))</f>
        <v>0</v>
      </c>
      <c r="M79" s="87">
        <f ca="1">IF($T79=0,SUM(M80:M84),IF($T79="",0,IF(ISERROR(OFFSET(ГП!AD64,-$R79-IF($T79=4,1,0),0)),0,OFFSET(ГП!AD64,-$R79-IF($T79=4,1,0),0))))</f>
        <v>0</v>
      </c>
      <c r="N79" s="87">
        <f ca="1">IF($T79=0,SUM(N80:N84),IF($T79="",0,IF(ISERROR(OFFSET(ГП!AE64,-$R79-IF($T79=4,1,0),0)),0,OFFSET(ГП!AE64,-$R79-IF($T79=4,1,0),0))))</f>
        <v>0</v>
      </c>
      <c r="O79" s="87">
        <f ca="1">IF($T79=0,SUM(O80:O84),IF($T79="",0,IF(ISERROR(OFFSET(ГП!AF64,-$R79-IF($T79=4,1,0),0)),0,OFFSET(ГП!AF64,-$R79-IF($T79=4,1,0),0))))</f>
        <v>0</v>
      </c>
      <c r="P79" s="20">
        <v>5</v>
      </c>
      <c r="Q79" s="20">
        <v>5</v>
      </c>
      <c r="R79" s="20">
        <f t="shared" si="30"/>
        <v>6</v>
      </c>
      <c r="S79" s="20" t="str">
        <f t="shared" si="31"/>
        <v/>
      </c>
      <c r="T79" s="157" t="str">
        <f t="shared" si="32"/>
        <v/>
      </c>
      <c r="U79" s="20" t="str">
        <f t="shared" si="33"/>
        <v>территориальный государственный внебюджетный фонд Чувашской Республики</v>
      </c>
      <c r="V79" s="20"/>
      <c r="W79" s="20"/>
      <c r="X79" s="20"/>
      <c r="Y79" s="20" t="str">
        <f t="shared" ca="1" si="35"/>
        <v/>
      </c>
      <c r="Z79" s="20"/>
      <c r="AA79" s="20">
        <f t="shared" si="28"/>
        <v>6</v>
      </c>
      <c r="AB79" s="20">
        <f t="shared" si="34"/>
        <v>3</v>
      </c>
      <c r="AC79" s="20" t="s">
        <v>17</v>
      </c>
      <c r="AD79" s="20" t="str">
        <f t="shared" ca="1" si="29"/>
        <v/>
      </c>
      <c r="AE79" s="20">
        <f t="shared" ca="1" si="27"/>
        <v>1</v>
      </c>
      <c r="AF79" s="158" t="s">
        <v>40</v>
      </c>
      <c r="AG79" s="159" t="s">
        <v>40</v>
      </c>
      <c r="AH79" s="160"/>
      <c r="AI79" s="161" t="s">
        <v>1</v>
      </c>
      <c r="AJ79" s="20"/>
      <c r="AK79" s="20"/>
      <c r="AL79" s="20"/>
      <c r="AM79" s="20"/>
      <c r="AN79" s="20"/>
      <c r="AO79" s="20"/>
    </row>
    <row r="80" spans="1:41" s="30" customFormat="1" ht="15.75" thickBot="1" x14ac:dyDescent="0.3">
      <c r="A80" s="206"/>
      <c r="B80" s="206"/>
      <c r="C80" s="206"/>
      <c r="D80" s="115" t="s">
        <v>17</v>
      </c>
      <c r="E80" s="115" t="s">
        <v>17</v>
      </c>
      <c r="F80" s="123" t="str">
        <f t="shared" ca="1" si="25"/>
        <v>x</v>
      </c>
      <c r="G80" s="115" t="s">
        <v>17</v>
      </c>
      <c r="H80" s="118" t="s">
        <v>6</v>
      </c>
      <c r="I80" s="117" t="s">
        <v>18</v>
      </c>
      <c r="J80" s="87">
        <f ca="1">IF($T80=0,SUM(J81:J85),IF($T80="",0,IF(ISERROR(OFFSET(ГП!AA65,-$R80-IF($T80=4,1,0),0)),0,OFFSET(ГП!AA65,-$R80-IF($T80=4,1,0),0))))</f>
        <v>0</v>
      </c>
      <c r="K80" s="87">
        <f ca="1">IF($T80=0,SUM(K81:K85),IF($T80="",0,IF(ISERROR(OFFSET(ГП!AB65,-$R80-IF($T80=4,1,0),0)),0,OFFSET(ГП!AB65,-$R80-IF($T80=4,1,0),0))))</f>
        <v>0</v>
      </c>
      <c r="L80" s="87">
        <f ca="1">IF($T80=0,SUM(L81:L85),IF($T80="",0,IF(ISERROR(OFFSET(ГП!AC65,-$R80-IF($T80=4,1,0),0)),0,OFFSET(ГП!AC65,-$R80-IF($T80=4,1,0),0))))</f>
        <v>0</v>
      </c>
      <c r="M80" s="87">
        <f ca="1">IF($T80=0,SUM(M81:M85),IF($T80="",0,IF(ISERROR(OFFSET(ГП!AD65,-$R80-IF($T80=4,1,0),0)),0,OFFSET(ГП!AD65,-$R80-IF($T80=4,1,0),0))))</f>
        <v>0</v>
      </c>
      <c r="N80" s="87">
        <f ca="1">IF($T80=0,SUM(N81:N85),IF($T80="",0,IF(ISERROR(OFFSET(ГП!AE65,-$R80-IF($T80=4,1,0),0)),0,OFFSET(ГП!AE65,-$R80-IF($T80=4,1,0),0))))</f>
        <v>0</v>
      </c>
      <c r="O80" s="87">
        <f ca="1">IF($T80=0,SUM(O81:O85),IF($T80="",0,IF(ISERROR(OFFSET(ГП!AF65,-$R80-IF($T80=4,1,0),0)),0,OFFSET(ГП!AF65,-$R80-IF($T80=4,1,0),0))))</f>
        <v>0</v>
      </c>
      <c r="P80" s="20">
        <v>6</v>
      </c>
      <c r="Q80" s="20">
        <v>6</v>
      </c>
      <c r="R80" s="20">
        <f t="shared" si="30"/>
        <v>6</v>
      </c>
      <c r="S80" s="20">
        <f t="shared" si="31"/>
        <v>4</v>
      </c>
      <c r="T80" s="157">
        <f t="shared" si="32"/>
        <v>4</v>
      </c>
      <c r="U80" s="20" t="str">
        <f t="shared" si="33"/>
        <v>внебюджетные источники</v>
      </c>
      <c r="V80" s="20"/>
      <c r="W80" s="20"/>
      <c r="X80" s="20"/>
      <c r="Y80" s="20" t="str">
        <f t="shared" ca="1" si="35"/>
        <v/>
      </c>
      <c r="Z80" s="20"/>
      <c r="AA80" s="20">
        <f t="shared" si="28"/>
        <v>6</v>
      </c>
      <c r="AB80" s="20">
        <f t="shared" si="34"/>
        <v>4</v>
      </c>
      <c r="AC80" s="20" t="s">
        <v>17</v>
      </c>
      <c r="AD80" s="20" t="str">
        <f t="shared" ca="1" si="29"/>
        <v/>
      </c>
      <c r="AE80" s="20">
        <f t="shared" ca="1" si="27"/>
        <v>1</v>
      </c>
      <c r="AF80" s="158" t="s">
        <v>40</v>
      </c>
      <c r="AG80" s="159" t="s">
        <v>40</v>
      </c>
      <c r="AH80" s="160"/>
      <c r="AI80" s="161" t="s">
        <v>2</v>
      </c>
      <c r="AJ80" s="20"/>
      <c r="AK80" s="20"/>
      <c r="AL80" s="20"/>
      <c r="AM80" s="20"/>
      <c r="AN80" s="20"/>
      <c r="AO80" s="20"/>
    </row>
    <row r="81" spans="1:41" s="30" customFormat="1" ht="23.25" thickBot="1" x14ac:dyDescent="0.3">
      <c r="A81" s="248" t="s">
        <v>62</v>
      </c>
      <c r="B81" s="204" t="s">
        <v>865</v>
      </c>
      <c r="C81" s="248" t="s">
        <v>38</v>
      </c>
      <c r="D81" s="115"/>
      <c r="E81" s="115" t="s">
        <v>17</v>
      </c>
      <c r="F81" s="123" t="str">
        <f t="shared" ca="1" si="25"/>
        <v>x</v>
      </c>
      <c r="G81" s="115" t="s">
        <v>17</v>
      </c>
      <c r="H81" s="118" t="s">
        <v>1</v>
      </c>
      <c r="I81" s="117" t="s">
        <v>18</v>
      </c>
      <c r="J81" s="87">
        <f ca="1">IF($T81=0,SUM(J82:J86),IF($T81="",0,IF(ISERROR(OFFSET(ГП!AA66,-$R81-IF($T81=4,1,0),0)),0,OFFSET(ГП!AA66,-$R81-IF($T81=4,1,0),0))))</f>
        <v>4079.5</v>
      </c>
      <c r="K81" s="87">
        <f ca="1">IF($T81=0,SUM(K82:K86),IF($T81="",0,IF(ISERROR(OFFSET(ГП!AB66,-$R81-IF($T81=4,1,0),0)),0,OFFSET(ГП!AB66,-$R81-IF($T81=4,1,0),0))))</f>
        <v>0</v>
      </c>
      <c r="L81" s="87">
        <f ca="1">IF($T81=0,SUM(L82:L86),IF($T81="",0,IF(ISERROR(OFFSET(ГП!AC66,-$R81-IF($T81=4,1,0),0)),0,OFFSET(ГП!AC66,-$R81-IF($T81=4,1,0),0))))</f>
        <v>0</v>
      </c>
      <c r="M81" s="87">
        <f ca="1">IF($T81=0,SUM(M82:M86),IF($T81="",0,IF(ISERROR(OFFSET(ГП!AD66,-$R81-IF($T81=4,1,0),0)),0,OFFSET(ГП!AD66,-$R81-IF($T81=4,1,0),0))))</f>
        <v>0</v>
      </c>
      <c r="N81" s="87">
        <f ca="1">IF($T81=0,SUM(N82:N86),IF($T81="",0,IF(ISERROR(OFFSET(ГП!AE66,-$R81-IF($T81=4,1,0),0)),0,OFFSET(ГП!AE66,-$R81-IF($T81=4,1,0),0))))</f>
        <v>0</v>
      </c>
      <c r="O81" s="87">
        <f ca="1">IF($T81=0,SUM(O82:O86),IF($T81="",0,IF(ISERROR(OFFSET(ГП!AF66,-$R81-IF($T81=4,1,0),0)),0,OFFSET(ГП!AF66,-$R81-IF($T81=4,1,0),0))))</f>
        <v>0</v>
      </c>
      <c r="P81" s="20">
        <v>1</v>
      </c>
      <c r="Q81" s="20">
        <v>1</v>
      </c>
      <c r="R81" s="20">
        <f t="shared" si="30"/>
        <v>7</v>
      </c>
      <c r="S81" s="20" t="str">
        <f t="shared" si="31"/>
        <v/>
      </c>
      <c r="T81" s="157">
        <f t="shared" si="32"/>
        <v>0</v>
      </c>
      <c r="U81" s="20" t="str">
        <f t="shared" si="33"/>
        <v>всего</v>
      </c>
      <c r="V81" s="20"/>
      <c r="W81" s="20"/>
      <c r="X81" s="20"/>
      <c r="Y81" s="20" t="str">
        <f t="shared" ca="1" si="35"/>
        <v/>
      </c>
      <c r="Z81" s="20"/>
      <c r="AA81" s="20">
        <f t="shared" si="28"/>
        <v>6</v>
      </c>
      <c r="AB81" s="20">
        <f t="shared" si="34"/>
        <v>5</v>
      </c>
      <c r="AC81" s="20"/>
      <c r="AD81" s="20" t="str">
        <f t="shared" ca="1" si="29"/>
        <v/>
      </c>
      <c r="AE81" s="20" t="str">
        <f t="shared" ca="1" si="27"/>
        <v/>
      </c>
      <c r="AF81" s="158" t="s">
        <v>139</v>
      </c>
      <c r="AG81" s="159">
        <v>414</v>
      </c>
      <c r="AH81" s="160"/>
      <c r="AI81" s="161" t="s">
        <v>307</v>
      </c>
      <c r="AJ81" s="20"/>
      <c r="AK81" s="20"/>
      <c r="AL81" s="20"/>
      <c r="AM81" s="20"/>
      <c r="AN81" s="20"/>
      <c r="AO81" s="20"/>
    </row>
    <row r="82" spans="1:41" s="30" customFormat="1" ht="15.75" thickBot="1" x14ac:dyDescent="0.3">
      <c r="A82" s="249"/>
      <c r="B82" s="205"/>
      <c r="C82" s="249"/>
      <c r="D82" s="115"/>
      <c r="E82" s="115"/>
      <c r="F82" s="123" t="str">
        <f t="shared" ca="1" si="25"/>
        <v>x</v>
      </c>
      <c r="G82" s="115"/>
      <c r="H82" s="118" t="s">
        <v>2</v>
      </c>
      <c r="I82" s="117" t="s">
        <v>18</v>
      </c>
      <c r="J82" s="87">
        <f ca="1">IF($T82=0,SUM(J83:J87),IF($T82="",0,IF(ISERROR(OFFSET(ГП!AA67,-$R82-IF($T82=4,1,0),0)),0,OFFSET(ГП!AA67,-$R82-IF($T82=4,1,0),0))))</f>
        <v>0</v>
      </c>
      <c r="K82" s="87">
        <f ca="1">IF($T82=0,SUM(K83:K87),IF($T82="",0,IF(ISERROR(OFFSET(ГП!AB67,-$R82-IF($T82=4,1,0),0)),0,OFFSET(ГП!AB67,-$R82-IF($T82=4,1,0),0))))</f>
        <v>0</v>
      </c>
      <c r="L82" s="87">
        <f ca="1">IF($T82=0,SUM(L83:L87),IF($T82="",0,IF(ISERROR(OFFSET(ГП!AC67,-$R82-IF($T82=4,1,0),0)),0,OFFSET(ГП!AC67,-$R82-IF($T82=4,1,0),0))))</f>
        <v>0</v>
      </c>
      <c r="M82" s="87">
        <f ca="1">IF($T82=0,SUM(M83:M87),IF($T82="",0,IF(ISERROR(OFFSET(ГП!AD67,-$R82-IF($T82=4,1,0),0)),0,OFFSET(ГП!AD67,-$R82-IF($T82=4,1,0),0))))</f>
        <v>0</v>
      </c>
      <c r="N82" s="87">
        <f ca="1">IF($T82=0,SUM(N83:N87),IF($T82="",0,IF(ISERROR(OFFSET(ГП!AE67,-$R82-IF($T82=4,1,0),0)),0,OFFSET(ГП!AE67,-$R82-IF($T82=4,1,0),0))))</f>
        <v>0</v>
      </c>
      <c r="O82" s="87">
        <f ca="1">IF($T82=0,SUM(O83:O87),IF($T82="",0,IF(ISERROR(OFFSET(ГП!AF67,-$R82-IF($T82=4,1,0),0)),0,OFFSET(ГП!AF67,-$R82-IF($T82=4,1,0),0))))</f>
        <v>0</v>
      </c>
      <c r="P82" s="20">
        <v>2</v>
      </c>
      <c r="Q82" s="20">
        <v>2</v>
      </c>
      <c r="R82" s="20">
        <f t="shared" si="30"/>
        <v>7</v>
      </c>
      <c r="S82" s="20" t="str">
        <f t="shared" si="31"/>
        <v/>
      </c>
      <c r="T82" s="157">
        <f t="shared" si="32"/>
        <v>2</v>
      </c>
      <c r="U82" s="20" t="str">
        <f t="shared" si="33"/>
        <v>федеральный бюджет</v>
      </c>
      <c r="V82" s="20"/>
      <c r="W82" s="20"/>
      <c r="X82" s="20"/>
      <c r="Y82" s="20" t="str">
        <f t="shared" ca="1" si="35"/>
        <v/>
      </c>
      <c r="Z82" s="20"/>
      <c r="AA82" s="20">
        <f t="shared" si="28"/>
        <v>6</v>
      </c>
      <c r="AB82" s="20">
        <f t="shared" si="34"/>
        <v>6</v>
      </c>
      <c r="AC82" s="20"/>
      <c r="AD82" s="20" t="str">
        <f t="shared" ca="1" si="29"/>
        <v/>
      </c>
      <c r="AE82" s="20" t="str">
        <f t="shared" ca="1" si="27"/>
        <v/>
      </c>
      <c r="AF82" s="158" t="s">
        <v>40</v>
      </c>
      <c r="AG82" s="159" t="s">
        <v>40</v>
      </c>
      <c r="AH82" s="160"/>
      <c r="AI82" s="161" t="s">
        <v>3</v>
      </c>
      <c r="AJ82" s="20"/>
      <c r="AK82" s="20"/>
      <c r="AL82" s="20"/>
      <c r="AM82" s="20"/>
      <c r="AN82" s="20"/>
      <c r="AO82" s="20"/>
    </row>
    <row r="83" spans="1:41" s="30" customFormat="1" ht="23.25" thickBot="1" x14ac:dyDescent="0.3">
      <c r="A83" s="249"/>
      <c r="B83" s="205"/>
      <c r="C83" s="249"/>
      <c r="D83" s="115">
        <v>832</v>
      </c>
      <c r="E83" s="126">
        <v>502</v>
      </c>
      <c r="F83" s="123" t="str">
        <f t="shared" ca="1" si="25"/>
        <v>А110117945</v>
      </c>
      <c r="G83" s="115">
        <v>414</v>
      </c>
      <c r="H83" s="118" t="s">
        <v>4</v>
      </c>
      <c r="I83" s="117" t="s">
        <v>18</v>
      </c>
      <c r="J83" s="87">
        <f ca="1">IF($T83=0,SUM(J84:J88),IF($T83="",0,IF(ISERROR(OFFSET(ГП!AA68,-$R83-IF($T83=4,1,0),0)),0,OFFSET(ГП!AA68,-$R83-IF($T83=4,1,0),0))))</f>
        <v>4079.5</v>
      </c>
      <c r="K83" s="87">
        <f ca="1">IF($T83=0,SUM(K84:K88),IF($T83="",0,IF(ISERROR(OFFSET(ГП!AB68,-$R83-IF($T83=4,1,0),0)),0,OFFSET(ГП!AB68,-$R83-IF($T83=4,1,0),0))))</f>
        <v>0</v>
      </c>
      <c r="L83" s="87">
        <f ca="1">IF($T83=0,SUM(L84:L88),IF($T83="",0,IF(ISERROR(OFFSET(ГП!AC68,-$R83-IF($T83=4,1,0),0)),0,OFFSET(ГП!AC68,-$R83-IF($T83=4,1,0),0))))</f>
        <v>0</v>
      </c>
      <c r="M83" s="87">
        <f ca="1">IF($T83=0,SUM(M84:M88),IF($T83="",0,IF(ISERROR(OFFSET(ГП!AD68,-$R83-IF($T83=4,1,0),0)),0,OFFSET(ГП!AD68,-$R83-IF($T83=4,1,0),0))))</f>
        <v>0</v>
      </c>
      <c r="N83" s="87">
        <f ca="1">IF($T83=0,SUM(N84:N88),IF($T83="",0,IF(ISERROR(OFFSET(ГП!AE68,-$R83-IF($T83=4,1,0),0)),0,OFFSET(ГП!AE68,-$R83-IF($T83=4,1,0),0))))</f>
        <v>0</v>
      </c>
      <c r="O83" s="87">
        <f ca="1">IF($T83=0,SUM(O84:O88),IF($T83="",0,IF(ISERROR(OFFSET(ГП!AF68,-$R83-IF($T83=4,1,0),0)),0,OFFSET(ГП!AF68,-$R83-IF($T83=4,1,0),0))))</f>
        <v>0</v>
      </c>
      <c r="P83" s="20">
        <v>3</v>
      </c>
      <c r="Q83" s="20">
        <v>3</v>
      </c>
      <c r="R83" s="20">
        <f t="shared" si="30"/>
        <v>7</v>
      </c>
      <c r="S83" s="20" t="str">
        <f t="shared" si="31"/>
        <v/>
      </c>
      <c r="T83" s="157">
        <f t="shared" si="32"/>
        <v>1</v>
      </c>
      <c r="U83" s="20" t="str">
        <f t="shared" si="33"/>
        <v>республииканский бюджет Чувашской Республики</v>
      </c>
      <c r="V83" s="20"/>
      <c r="W83" s="20"/>
      <c r="X83" s="20"/>
      <c r="Y83" s="20" t="str">
        <f t="shared" ca="1" si="35"/>
        <v/>
      </c>
      <c r="Z83" s="20"/>
      <c r="AA83" s="20">
        <f t="shared" si="28"/>
        <v>7</v>
      </c>
      <c r="AB83" s="20">
        <f t="shared" si="34"/>
        <v>1</v>
      </c>
      <c r="AC83" s="20" t="s">
        <v>138</v>
      </c>
      <c r="AD83" s="20" t="str">
        <f t="shared" ca="1" si="29"/>
        <v>А110117945</v>
      </c>
      <c r="AE83" s="20" t="str">
        <f t="shared" ca="1" si="27"/>
        <v/>
      </c>
      <c r="AF83" s="158" t="s">
        <v>40</v>
      </c>
      <c r="AG83" s="159" t="s">
        <v>40</v>
      </c>
      <c r="AH83" s="160"/>
      <c r="AI83" s="161" t="s">
        <v>6</v>
      </c>
      <c r="AJ83" s="20"/>
      <c r="AK83" s="20"/>
      <c r="AL83" s="20"/>
      <c r="AM83" s="20"/>
      <c r="AN83" s="20"/>
      <c r="AO83" s="20"/>
    </row>
    <row r="84" spans="1:41" s="30" customFormat="1" ht="15.75" thickBot="1" x14ac:dyDescent="0.3">
      <c r="A84" s="249"/>
      <c r="B84" s="205"/>
      <c r="C84" s="249"/>
      <c r="D84" s="115" t="s">
        <v>17</v>
      </c>
      <c r="E84" s="115" t="s">
        <v>17</v>
      </c>
      <c r="F84" s="123" t="str">
        <f t="shared" ca="1" si="25"/>
        <v>x</v>
      </c>
      <c r="G84" s="115" t="s">
        <v>17</v>
      </c>
      <c r="H84" s="118" t="s">
        <v>3</v>
      </c>
      <c r="I84" s="117" t="s">
        <v>18</v>
      </c>
      <c r="J84" s="87">
        <f ca="1">IF($T84=0,SUM(J85:J89),IF($T84="",0,IF(ISERROR(OFFSET(ГП!AA69,-$R84-IF($T84=4,1,0),0)),0,OFFSET(ГП!AA69,-$R84-IF($T84=4,1,0),0))))</f>
        <v>0</v>
      </c>
      <c r="K84" s="87">
        <f ca="1">IF($T84=0,SUM(K85:K89),IF($T84="",0,IF(ISERROR(OFFSET(ГП!AB69,-$R84-IF($T84=4,1,0),0)),0,OFFSET(ГП!AB69,-$R84-IF($T84=4,1,0),0))))</f>
        <v>0</v>
      </c>
      <c r="L84" s="87">
        <f ca="1">IF($T84=0,SUM(L85:L89),IF($T84="",0,IF(ISERROR(OFFSET(ГП!AC69,-$R84-IF($T84=4,1,0),0)),0,OFFSET(ГП!AC69,-$R84-IF($T84=4,1,0),0))))</f>
        <v>0</v>
      </c>
      <c r="M84" s="87">
        <f ca="1">IF($T84=0,SUM(M85:M89),IF($T84="",0,IF(ISERROR(OFFSET(ГП!AD69,-$R84-IF($T84=4,1,0),0)),0,OFFSET(ГП!AD69,-$R84-IF($T84=4,1,0),0))))</f>
        <v>0</v>
      </c>
      <c r="N84" s="87">
        <f ca="1">IF($T84=0,SUM(N85:N89),IF($T84="",0,IF(ISERROR(OFFSET(ГП!AE69,-$R84-IF($T84=4,1,0),0)),0,OFFSET(ГП!AE69,-$R84-IF($T84=4,1,0),0))))</f>
        <v>0</v>
      </c>
      <c r="O84" s="87">
        <f ca="1">IF($T84=0,SUM(O85:O89),IF($T84="",0,IF(ISERROR(OFFSET(ГП!AF69,-$R84-IF($T84=4,1,0),0)),0,OFFSET(ГП!AF69,-$R84-IF($T84=4,1,0),0))))</f>
        <v>0</v>
      </c>
      <c r="P84" s="20">
        <v>4</v>
      </c>
      <c r="Q84" s="20">
        <v>4</v>
      </c>
      <c r="R84" s="20">
        <f t="shared" si="30"/>
        <v>7</v>
      </c>
      <c r="S84" s="20">
        <f t="shared" si="31"/>
        <v>3</v>
      </c>
      <c r="T84" s="157">
        <f t="shared" si="32"/>
        <v>3</v>
      </c>
      <c r="U84" s="20" t="str">
        <f t="shared" si="33"/>
        <v>местные бюджеты</v>
      </c>
      <c r="V84" s="20"/>
      <c r="W84" s="20"/>
      <c r="X84" s="20"/>
      <c r="Y84" s="20" t="str">
        <f t="shared" ca="1" si="35"/>
        <v/>
      </c>
      <c r="Z84" s="20"/>
      <c r="AA84" s="20">
        <f t="shared" si="28"/>
        <v>7</v>
      </c>
      <c r="AB84" s="20">
        <f t="shared" si="34"/>
        <v>2</v>
      </c>
      <c r="AC84" s="20" t="s">
        <v>17</v>
      </c>
      <c r="AD84" s="20" t="str">
        <f t="shared" ca="1" si="29"/>
        <v/>
      </c>
      <c r="AE84" s="20">
        <f t="shared" ca="1" si="27"/>
        <v>1</v>
      </c>
      <c r="AF84" s="158" t="s">
        <v>40</v>
      </c>
      <c r="AG84" s="159" t="s">
        <v>40</v>
      </c>
      <c r="AH84" s="160"/>
      <c r="AI84" s="161" t="s">
        <v>1</v>
      </c>
      <c r="AJ84" s="20"/>
      <c r="AK84" s="20"/>
      <c r="AL84" s="20"/>
      <c r="AM84" s="20"/>
      <c r="AN84" s="20"/>
      <c r="AO84" s="20"/>
    </row>
    <row r="85" spans="1:41" s="30" customFormat="1" ht="45.75" thickBot="1" x14ac:dyDescent="0.3">
      <c r="A85" s="249"/>
      <c r="B85" s="205"/>
      <c r="C85" s="249"/>
      <c r="D85" s="115" t="s">
        <v>17</v>
      </c>
      <c r="E85" s="115" t="s">
        <v>17</v>
      </c>
      <c r="F85" s="123" t="str">
        <f t="shared" ca="1" si="25"/>
        <v>x</v>
      </c>
      <c r="G85" s="115" t="s">
        <v>17</v>
      </c>
      <c r="H85" s="118" t="s">
        <v>5</v>
      </c>
      <c r="I85" s="117" t="s">
        <v>18</v>
      </c>
      <c r="J85" s="87">
        <f ca="1">IF($T85=0,SUM(J86:J90),IF($T85="",0,IF(ISERROR(OFFSET(ГП!AA70,-$R85-IF($T85=4,1,0),0)),0,OFFSET(ГП!AA70,-$R85-IF($T85=4,1,0),0))))</f>
        <v>0</v>
      </c>
      <c r="K85" s="87">
        <f ca="1">IF($T85=0,SUM(K86:K90),IF($T85="",0,IF(ISERROR(OFFSET(ГП!AB70,-$R85-IF($T85=4,1,0),0)),0,OFFSET(ГП!AB70,-$R85-IF($T85=4,1,0),0))))</f>
        <v>0</v>
      </c>
      <c r="L85" s="87">
        <f ca="1">IF($T85=0,SUM(L86:L90),IF($T85="",0,IF(ISERROR(OFFSET(ГП!AC70,-$R85-IF($T85=4,1,0),0)),0,OFFSET(ГП!AC70,-$R85-IF($T85=4,1,0),0))))</f>
        <v>0</v>
      </c>
      <c r="M85" s="87">
        <f ca="1">IF($T85=0,SUM(M86:M90),IF($T85="",0,IF(ISERROR(OFFSET(ГП!AD70,-$R85-IF($T85=4,1,0),0)),0,OFFSET(ГП!AD70,-$R85-IF($T85=4,1,0),0))))</f>
        <v>0</v>
      </c>
      <c r="N85" s="87">
        <f ca="1">IF($T85=0,SUM(N86:N90),IF($T85="",0,IF(ISERROR(OFFSET(ГП!AE70,-$R85-IF($T85=4,1,0),0)),0,OFFSET(ГП!AE70,-$R85-IF($T85=4,1,0),0))))</f>
        <v>0</v>
      </c>
      <c r="O85" s="87">
        <f ca="1">IF($T85=0,SUM(O86:O90),IF($T85="",0,IF(ISERROR(OFFSET(ГП!AF70,-$R85-IF($T85=4,1,0),0)),0,OFFSET(ГП!AF70,-$R85-IF($T85=4,1,0),0))))</f>
        <v>0</v>
      </c>
      <c r="P85" s="20">
        <v>5</v>
      </c>
      <c r="Q85" s="20">
        <v>5</v>
      </c>
      <c r="R85" s="20">
        <f t="shared" si="30"/>
        <v>7</v>
      </c>
      <c r="S85" s="20" t="str">
        <f t="shared" si="31"/>
        <v/>
      </c>
      <c r="T85" s="157" t="str">
        <f t="shared" si="32"/>
        <v/>
      </c>
      <c r="U85" s="20" t="str">
        <f t="shared" si="33"/>
        <v>территориальный государственный внебюджетный фонд Чувашской Республики</v>
      </c>
      <c r="V85" s="20"/>
      <c r="W85" s="20"/>
      <c r="X85" s="20"/>
      <c r="Y85" s="20" t="str">
        <f t="shared" ca="1" si="35"/>
        <v/>
      </c>
      <c r="Z85" s="20"/>
      <c r="AA85" s="20">
        <f t="shared" si="28"/>
        <v>7</v>
      </c>
      <c r="AB85" s="20">
        <f t="shared" si="34"/>
        <v>3</v>
      </c>
      <c r="AC85" s="20" t="s">
        <v>17</v>
      </c>
      <c r="AD85" s="20" t="str">
        <f t="shared" ca="1" si="29"/>
        <v/>
      </c>
      <c r="AE85" s="20">
        <f t="shared" ca="1" si="27"/>
        <v>1</v>
      </c>
      <c r="AF85" s="158" t="s">
        <v>40</v>
      </c>
      <c r="AG85" s="159" t="s">
        <v>40</v>
      </c>
      <c r="AH85" s="160"/>
      <c r="AI85" s="161" t="s">
        <v>2</v>
      </c>
      <c r="AJ85" s="20"/>
      <c r="AK85" s="20"/>
      <c r="AL85" s="20"/>
      <c r="AM85" s="20"/>
      <c r="AN85" s="20"/>
      <c r="AO85" s="20"/>
    </row>
    <row r="86" spans="1:41" s="30" customFormat="1" ht="23.25" thickBot="1" x14ac:dyDescent="0.3">
      <c r="A86" s="250"/>
      <c r="B86" s="206"/>
      <c r="C86" s="250"/>
      <c r="D86" s="115" t="s">
        <v>17</v>
      </c>
      <c r="E86" s="115" t="s">
        <v>17</v>
      </c>
      <c r="F86" s="123" t="str">
        <f t="shared" ca="1" si="25"/>
        <v>x</v>
      </c>
      <c r="G86" s="115" t="s">
        <v>17</v>
      </c>
      <c r="H86" s="118" t="s">
        <v>6</v>
      </c>
      <c r="I86" s="117" t="s">
        <v>18</v>
      </c>
      <c r="J86" s="87">
        <f ca="1">IF($T86=0,SUM(J87:J91),IF($T86="",0,IF(ISERROR(OFFSET(ГП!AA71,-$R86-IF($T86=4,1,0),0)),0,OFFSET(ГП!AA71,-$R86-IF($T86=4,1,0),0))))</f>
        <v>0</v>
      </c>
      <c r="K86" s="87">
        <f ca="1">IF($T86=0,SUM(K87:K91),IF($T86="",0,IF(ISERROR(OFFSET(ГП!AB71,-$R86-IF($T86=4,1,0),0)),0,OFFSET(ГП!AB71,-$R86-IF($T86=4,1,0),0))))</f>
        <v>0</v>
      </c>
      <c r="L86" s="87">
        <f ca="1">IF($T86=0,SUM(L87:L91),IF($T86="",0,IF(ISERROR(OFFSET(ГП!AC71,-$R86-IF($T86=4,1,0),0)),0,OFFSET(ГП!AC71,-$R86-IF($T86=4,1,0),0))))</f>
        <v>0</v>
      </c>
      <c r="M86" s="87">
        <f ca="1">IF($T86=0,SUM(M87:M91),IF($T86="",0,IF(ISERROR(OFFSET(ГП!AD71,-$R86-IF($T86=4,1,0),0)),0,OFFSET(ГП!AD71,-$R86-IF($T86=4,1,0),0))))</f>
        <v>0</v>
      </c>
      <c r="N86" s="87">
        <f ca="1">IF($T86=0,SUM(N87:N91),IF($T86="",0,IF(ISERROR(OFFSET(ГП!AE71,-$R86-IF($T86=4,1,0),0)),0,OFFSET(ГП!AE71,-$R86-IF($T86=4,1,0),0))))</f>
        <v>0</v>
      </c>
      <c r="O86" s="87">
        <f ca="1">IF($T86=0,SUM(O87:O91),IF($T86="",0,IF(ISERROR(OFFSET(ГП!AF71,-$R86-IF($T86=4,1,0),0)),0,OFFSET(ГП!AF71,-$R86-IF($T86=4,1,0),0))))</f>
        <v>0</v>
      </c>
      <c r="P86" s="20">
        <v>6</v>
      </c>
      <c r="Q86" s="20">
        <v>6</v>
      </c>
      <c r="R86" s="20">
        <f t="shared" si="30"/>
        <v>7</v>
      </c>
      <c r="S86" s="20">
        <f t="shared" si="31"/>
        <v>4</v>
      </c>
      <c r="T86" s="157">
        <f t="shared" si="32"/>
        <v>4</v>
      </c>
      <c r="U86" s="20" t="str">
        <f t="shared" si="33"/>
        <v>внебюджетные источники</v>
      </c>
      <c r="V86" s="20"/>
      <c r="W86" s="20"/>
      <c r="X86" s="20"/>
      <c r="Y86" s="20" t="str">
        <f t="shared" ca="1" si="35"/>
        <v/>
      </c>
      <c r="Z86" s="20"/>
      <c r="AA86" s="20">
        <f t="shared" si="28"/>
        <v>7</v>
      </c>
      <c r="AB86" s="20">
        <f t="shared" si="34"/>
        <v>4</v>
      </c>
      <c r="AC86" s="20" t="s">
        <v>17</v>
      </c>
      <c r="AD86" s="20" t="str">
        <f t="shared" ca="1" si="29"/>
        <v/>
      </c>
      <c r="AE86" s="20">
        <f t="shared" ca="1" si="27"/>
        <v>1</v>
      </c>
      <c r="AF86" s="158" t="s">
        <v>140</v>
      </c>
      <c r="AG86" s="159">
        <v>414</v>
      </c>
      <c r="AH86" s="160"/>
      <c r="AI86" s="161" t="s">
        <v>307</v>
      </c>
      <c r="AJ86" s="20"/>
      <c r="AK86" s="20"/>
      <c r="AL86" s="20"/>
      <c r="AM86" s="20"/>
      <c r="AN86" s="20"/>
      <c r="AO86" s="20"/>
    </row>
    <row r="87" spans="1:41" s="30" customFormat="1" ht="15.75" thickBot="1" x14ac:dyDescent="0.3">
      <c r="A87" s="204" t="s">
        <v>63</v>
      </c>
      <c r="B87" s="204" t="s">
        <v>381</v>
      </c>
      <c r="C87" s="204" t="s">
        <v>38</v>
      </c>
      <c r="D87" s="115"/>
      <c r="E87" s="115" t="s">
        <v>17</v>
      </c>
      <c r="F87" s="123" t="str">
        <f t="shared" ca="1" si="25"/>
        <v>x</v>
      </c>
      <c r="G87" s="115" t="s">
        <v>17</v>
      </c>
      <c r="H87" s="118" t="s">
        <v>1</v>
      </c>
      <c r="I87" s="117" t="s">
        <v>18</v>
      </c>
      <c r="J87" s="87">
        <f ca="1">IF($T87=0,SUM(J88:J92),IF($T87="",0,IF(ISERROR(OFFSET(ГП!AA72,-$R87-IF($T87=4,1,0),0)),0,OFFSET(ГП!AA72,-$R87-IF($T87=4,1,0),0))))</f>
        <v>3624</v>
      </c>
      <c r="K87" s="87">
        <f ca="1">IF($T87=0,SUM(K88:K92),IF($T87="",0,IF(ISERROR(OFFSET(ГП!AB72,-$R87-IF($T87=4,1,0),0)),0,OFFSET(ГП!AB72,-$R87-IF($T87=4,1,0),0))))</f>
        <v>0</v>
      </c>
      <c r="L87" s="87">
        <f ca="1">IF($T87=0,SUM(L88:L92),IF($T87="",0,IF(ISERROR(OFFSET(ГП!AC72,-$R87-IF($T87=4,1,0),0)),0,OFFSET(ГП!AC72,-$R87-IF($T87=4,1,0),0))))</f>
        <v>0</v>
      </c>
      <c r="M87" s="87">
        <f ca="1">IF($T87=0,SUM(M88:M92),IF($T87="",0,IF(ISERROR(OFFSET(ГП!AD72,-$R87-IF($T87=4,1,0),0)),0,OFFSET(ГП!AD72,-$R87-IF($T87=4,1,0),0))))</f>
        <v>0</v>
      </c>
      <c r="N87" s="87">
        <f ca="1">IF($T87=0,SUM(N88:N92),IF($T87="",0,IF(ISERROR(OFFSET(ГП!AE72,-$R87-IF($T87=4,1,0),0)),0,OFFSET(ГП!AE72,-$R87-IF($T87=4,1,0),0))))</f>
        <v>0</v>
      </c>
      <c r="O87" s="87">
        <f ca="1">IF($T87=0,SUM(O88:O92),IF($T87="",0,IF(ISERROR(OFFSET(ГП!AF72,-$R87-IF($T87=4,1,0),0)),0,OFFSET(ГП!AF72,-$R87-IF($T87=4,1,0),0))))</f>
        <v>0</v>
      </c>
      <c r="P87" s="20">
        <v>1</v>
      </c>
      <c r="Q87" s="20">
        <v>1</v>
      </c>
      <c r="R87" s="20">
        <f t="shared" si="30"/>
        <v>8</v>
      </c>
      <c r="S87" s="20" t="str">
        <f t="shared" si="31"/>
        <v/>
      </c>
      <c r="T87" s="157">
        <f t="shared" si="32"/>
        <v>0</v>
      </c>
      <c r="U87" s="20" t="str">
        <f t="shared" si="33"/>
        <v>всего</v>
      </c>
      <c r="V87" s="20"/>
      <c r="W87" s="20"/>
      <c r="X87" s="20"/>
      <c r="Y87" s="20" t="str">
        <f t="shared" ca="1" si="35"/>
        <v/>
      </c>
      <c r="Z87" s="20"/>
      <c r="AA87" s="20">
        <f t="shared" si="28"/>
        <v>7</v>
      </c>
      <c r="AB87" s="20">
        <f t="shared" si="34"/>
        <v>5</v>
      </c>
      <c r="AC87" s="20"/>
      <c r="AD87" s="20" t="str">
        <f t="shared" ca="1" si="29"/>
        <v/>
      </c>
      <c r="AE87" s="20" t="str">
        <f t="shared" ca="1" si="27"/>
        <v/>
      </c>
      <c r="AF87" s="158" t="s">
        <v>40</v>
      </c>
      <c r="AG87" s="159" t="s">
        <v>40</v>
      </c>
      <c r="AH87" s="160"/>
      <c r="AI87" s="161" t="s">
        <v>3</v>
      </c>
      <c r="AJ87" s="20"/>
      <c r="AK87" s="20"/>
      <c r="AL87" s="20"/>
      <c r="AM87" s="20"/>
      <c r="AN87" s="20"/>
      <c r="AO87" s="20"/>
    </row>
    <row r="88" spans="1:41" s="30" customFormat="1" ht="15.75" thickBot="1" x14ac:dyDescent="0.3">
      <c r="A88" s="205"/>
      <c r="B88" s="205"/>
      <c r="C88" s="205"/>
      <c r="D88" s="124"/>
      <c r="E88" s="124"/>
      <c r="F88" s="123" t="str">
        <f t="shared" ca="1" si="25"/>
        <v>x</v>
      </c>
      <c r="G88" s="124"/>
      <c r="H88" s="118" t="s">
        <v>2</v>
      </c>
      <c r="I88" s="117" t="s">
        <v>18</v>
      </c>
      <c r="J88" s="87">
        <f ca="1">IF($T88=0,SUM(J89:J93),IF($T88="",0,IF(ISERROR(OFFSET(ГП!AA73,-$R88-IF($T88=4,1,0),0)),0,OFFSET(ГП!AA73,-$R88-IF($T88=4,1,0),0))))</f>
        <v>0</v>
      </c>
      <c r="K88" s="87">
        <f ca="1">IF($T88=0,SUM(K89:K93),IF($T88="",0,IF(ISERROR(OFFSET(ГП!AB73,-$R88-IF($T88=4,1,0),0)),0,OFFSET(ГП!AB73,-$R88-IF($T88=4,1,0),0))))</f>
        <v>0</v>
      </c>
      <c r="L88" s="87">
        <f ca="1">IF($T88=0,SUM(L89:L93),IF($T88="",0,IF(ISERROR(OFFSET(ГП!AC73,-$R88-IF($T88=4,1,0),0)),0,OFFSET(ГП!AC73,-$R88-IF($T88=4,1,0),0))))</f>
        <v>0</v>
      </c>
      <c r="M88" s="87">
        <f ca="1">IF($T88=0,SUM(M89:M93),IF($T88="",0,IF(ISERROR(OFFSET(ГП!AD73,-$R88-IF($T88=4,1,0),0)),0,OFFSET(ГП!AD73,-$R88-IF($T88=4,1,0),0))))</f>
        <v>0</v>
      </c>
      <c r="N88" s="87">
        <f ca="1">IF($T88=0,SUM(N89:N93),IF($T88="",0,IF(ISERROR(OFFSET(ГП!AE73,-$R88-IF($T88=4,1,0),0)),0,OFFSET(ГП!AE73,-$R88-IF($T88=4,1,0),0))))</f>
        <v>0</v>
      </c>
      <c r="O88" s="87">
        <f ca="1">IF($T88=0,SUM(O89:O93),IF($T88="",0,IF(ISERROR(OFFSET(ГП!AF73,-$R88-IF($T88=4,1,0),0)),0,OFFSET(ГП!AF73,-$R88-IF($T88=4,1,0),0))))</f>
        <v>0</v>
      </c>
      <c r="P88" s="20">
        <v>2</v>
      </c>
      <c r="Q88" s="20">
        <v>2</v>
      </c>
      <c r="R88" s="20">
        <f t="shared" si="30"/>
        <v>8</v>
      </c>
      <c r="S88" s="20" t="str">
        <f t="shared" si="31"/>
        <v/>
      </c>
      <c r="T88" s="157">
        <f t="shared" si="32"/>
        <v>2</v>
      </c>
      <c r="U88" s="20" t="str">
        <f t="shared" si="33"/>
        <v>федеральный бюджет</v>
      </c>
      <c r="V88" s="20"/>
      <c r="W88" s="20"/>
      <c r="X88" s="20"/>
      <c r="Y88" s="20" t="str">
        <f t="shared" ca="1" si="35"/>
        <v/>
      </c>
      <c r="Z88" s="20"/>
      <c r="AA88" s="20">
        <f t="shared" si="28"/>
        <v>7</v>
      </c>
      <c r="AB88" s="20">
        <f t="shared" si="34"/>
        <v>6</v>
      </c>
      <c r="AC88" s="20"/>
      <c r="AD88" s="20" t="str">
        <f t="shared" ca="1" si="29"/>
        <v/>
      </c>
      <c r="AE88" s="20" t="str">
        <f t="shared" ca="1" si="27"/>
        <v/>
      </c>
      <c r="AF88" s="158" t="s">
        <v>40</v>
      </c>
      <c r="AG88" s="159" t="s">
        <v>40</v>
      </c>
      <c r="AH88" s="160"/>
      <c r="AI88" s="161" t="s">
        <v>6</v>
      </c>
      <c r="AJ88" s="20"/>
      <c r="AK88" s="20"/>
      <c r="AL88" s="20"/>
      <c r="AM88" s="20"/>
      <c r="AN88" s="20"/>
      <c r="AO88" s="20"/>
    </row>
    <row r="89" spans="1:41" s="30" customFormat="1" ht="23.25" thickBot="1" x14ac:dyDescent="0.3">
      <c r="A89" s="205"/>
      <c r="B89" s="205"/>
      <c r="C89" s="205"/>
      <c r="D89" s="125">
        <v>832</v>
      </c>
      <c r="E89" s="125">
        <v>502</v>
      </c>
      <c r="F89" s="123" t="str">
        <f t="shared" ca="1" si="25"/>
        <v>А110117946</v>
      </c>
      <c r="G89" s="125">
        <v>414</v>
      </c>
      <c r="H89" s="118" t="s">
        <v>4</v>
      </c>
      <c r="I89" s="117" t="s">
        <v>18</v>
      </c>
      <c r="J89" s="87">
        <f ca="1">IF($T89=0,SUM(J90:J94),IF($T89="",0,IF(ISERROR(OFFSET(ГП!AA74,-$R89-IF($T89=4,1,0),0)),0,OFFSET(ГП!AA74,-$R89-IF($T89=4,1,0),0))))</f>
        <v>3624</v>
      </c>
      <c r="K89" s="87">
        <f ca="1">IF($T89=0,SUM(K90:K94),IF($T89="",0,IF(ISERROR(OFFSET(ГП!AB74,-$R89-IF($T89=4,1,0),0)),0,OFFSET(ГП!AB74,-$R89-IF($T89=4,1,0),0))))</f>
        <v>0</v>
      </c>
      <c r="L89" s="87">
        <f ca="1">IF($T89=0,SUM(L90:L94),IF($T89="",0,IF(ISERROR(OFFSET(ГП!AC74,-$R89-IF($T89=4,1,0),0)),0,OFFSET(ГП!AC74,-$R89-IF($T89=4,1,0),0))))</f>
        <v>0</v>
      </c>
      <c r="M89" s="87">
        <f ca="1">IF($T89=0,SUM(M90:M94),IF($T89="",0,IF(ISERROR(OFFSET(ГП!AD74,-$R89-IF($T89=4,1,0),0)),0,OFFSET(ГП!AD74,-$R89-IF($T89=4,1,0),0))))</f>
        <v>0</v>
      </c>
      <c r="N89" s="87">
        <f ca="1">IF($T89=0,SUM(N90:N94),IF($T89="",0,IF(ISERROR(OFFSET(ГП!AE74,-$R89-IF($T89=4,1,0),0)),0,OFFSET(ГП!AE74,-$R89-IF($T89=4,1,0),0))))</f>
        <v>0</v>
      </c>
      <c r="O89" s="87">
        <f ca="1">IF($T89=0,SUM(O90:O94),IF($T89="",0,IF(ISERROR(OFFSET(ГП!AF74,-$R89-IF($T89=4,1,0),0)),0,OFFSET(ГП!AF74,-$R89-IF($T89=4,1,0),0))))</f>
        <v>0</v>
      </c>
      <c r="P89" s="20">
        <v>3</v>
      </c>
      <c r="Q89" s="20">
        <v>3</v>
      </c>
      <c r="R89" s="20">
        <f t="shared" si="30"/>
        <v>8</v>
      </c>
      <c r="S89" s="20" t="str">
        <f t="shared" si="31"/>
        <v/>
      </c>
      <c r="T89" s="157">
        <f t="shared" si="32"/>
        <v>1</v>
      </c>
      <c r="U89" s="20" t="str">
        <f t="shared" si="33"/>
        <v>республииканский бюджет Чувашской Республики</v>
      </c>
      <c r="V89" s="20"/>
      <c r="W89" s="20"/>
      <c r="X89" s="20"/>
      <c r="Y89" s="20" t="str">
        <f t="shared" ca="1" si="35"/>
        <v/>
      </c>
      <c r="Z89" s="20"/>
      <c r="AA89" s="20">
        <f t="shared" si="28"/>
        <v>8</v>
      </c>
      <c r="AB89" s="20">
        <f t="shared" si="34"/>
        <v>1</v>
      </c>
      <c r="AC89" s="20" t="s">
        <v>139</v>
      </c>
      <c r="AD89" s="20" t="str">
        <f t="shared" ca="1" si="29"/>
        <v>А110117946</v>
      </c>
      <c r="AE89" s="20" t="str">
        <f t="shared" ca="1" si="27"/>
        <v/>
      </c>
      <c r="AF89" s="158" t="s">
        <v>40</v>
      </c>
      <c r="AG89" s="159" t="s">
        <v>40</v>
      </c>
      <c r="AH89" s="160"/>
      <c r="AI89" s="161" t="s">
        <v>1</v>
      </c>
      <c r="AJ89" s="20"/>
      <c r="AK89" s="20"/>
      <c r="AL89" s="20"/>
      <c r="AM89" s="20"/>
      <c r="AN89" s="20"/>
      <c r="AO89" s="20"/>
    </row>
    <row r="90" spans="1:41" s="30" customFormat="1" ht="15.75" thickBot="1" x14ac:dyDescent="0.3">
      <c r="A90" s="205"/>
      <c r="B90" s="205"/>
      <c r="C90" s="205"/>
      <c r="D90" s="115" t="s">
        <v>17</v>
      </c>
      <c r="E90" s="115" t="s">
        <v>17</v>
      </c>
      <c r="F90" s="123" t="str">
        <f t="shared" ca="1" si="25"/>
        <v>x</v>
      </c>
      <c r="G90" s="115" t="s">
        <v>17</v>
      </c>
      <c r="H90" s="118" t="s">
        <v>3</v>
      </c>
      <c r="I90" s="117" t="s">
        <v>18</v>
      </c>
      <c r="J90" s="87">
        <f ca="1">IF($T90=0,SUM(J91:J95),IF($T90="",0,IF(ISERROR(OFFSET(ГП!AA75,-$R90-IF($T90=4,1,0),0)),0,OFFSET(ГП!AA75,-$R90-IF($T90=4,1,0),0))))</f>
        <v>0</v>
      </c>
      <c r="K90" s="87">
        <f ca="1">IF($T90=0,SUM(K91:K95),IF($T90="",0,IF(ISERROR(OFFSET(ГП!AB75,-$R90-IF($T90=4,1,0),0)),0,OFFSET(ГП!AB75,-$R90-IF($T90=4,1,0),0))))</f>
        <v>0</v>
      </c>
      <c r="L90" s="87">
        <f ca="1">IF($T90=0,SUM(L91:L95),IF($T90="",0,IF(ISERROR(OFFSET(ГП!AC75,-$R90-IF($T90=4,1,0),0)),0,OFFSET(ГП!AC75,-$R90-IF($T90=4,1,0),0))))</f>
        <v>0</v>
      </c>
      <c r="M90" s="87">
        <f ca="1">IF($T90=0,SUM(M91:M95),IF($T90="",0,IF(ISERROR(OFFSET(ГП!AD75,-$R90-IF($T90=4,1,0),0)),0,OFFSET(ГП!AD75,-$R90-IF($T90=4,1,0),0))))</f>
        <v>0</v>
      </c>
      <c r="N90" s="87">
        <f ca="1">IF($T90=0,SUM(N91:N95),IF($T90="",0,IF(ISERROR(OFFSET(ГП!AE75,-$R90-IF($T90=4,1,0),0)),0,OFFSET(ГП!AE75,-$R90-IF($T90=4,1,0),0))))</f>
        <v>0</v>
      </c>
      <c r="O90" s="87">
        <f ca="1">IF($T90=0,SUM(O91:O95),IF($T90="",0,IF(ISERROR(OFFSET(ГП!AF75,-$R90-IF($T90=4,1,0),0)),0,OFFSET(ГП!AF75,-$R90-IF($T90=4,1,0),0))))</f>
        <v>0</v>
      </c>
      <c r="P90" s="20">
        <v>4</v>
      </c>
      <c r="Q90" s="20">
        <v>4</v>
      </c>
      <c r="R90" s="20">
        <f t="shared" si="30"/>
        <v>8</v>
      </c>
      <c r="S90" s="20">
        <f t="shared" si="31"/>
        <v>3</v>
      </c>
      <c r="T90" s="157">
        <f t="shared" si="32"/>
        <v>3</v>
      </c>
      <c r="U90" s="20" t="str">
        <f t="shared" si="33"/>
        <v>местные бюджеты</v>
      </c>
      <c r="V90" s="20"/>
      <c r="W90" s="20"/>
      <c r="X90" s="20"/>
      <c r="Y90" s="20" t="str">
        <f t="shared" ca="1" si="35"/>
        <v/>
      </c>
      <c r="Z90" s="20"/>
      <c r="AA90" s="20">
        <f t="shared" si="28"/>
        <v>8</v>
      </c>
      <c r="AB90" s="20">
        <f t="shared" si="34"/>
        <v>2</v>
      </c>
      <c r="AC90" s="20" t="s">
        <v>17</v>
      </c>
      <c r="AD90" s="20" t="str">
        <f t="shared" ca="1" si="29"/>
        <v/>
      </c>
      <c r="AE90" s="20">
        <f t="shared" ca="1" si="27"/>
        <v>1</v>
      </c>
      <c r="AF90" s="158" t="s">
        <v>40</v>
      </c>
      <c r="AG90" s="159" t="s">
        <v>40</v>
      </c>
      <c r="AH90" s="160"/>
      <c r="AI90" s="161" t="s">
        <v>2</v>
      </c>
      <c r="AJ90" s="20"/>
      <c r="AK90" s="20"/>
      <c r="AL90" s="20"/>
      <c r="AM90" s="20"/>
      <c r="AN90" s="20"/>
      <c r="AO90" s="20"/>
    </row>
    <row r="91" spans="1:41" s="30" customFormat="1" ht="45.75" thickBot="1" x14ac:dyDescent="0.3">
      <c r="A91" s="205"/>
      <c r="B91" s="205"/>
      <c r="C91" s="205"/>
      <c r="D91" s="115" t="s">
        <v>17</v>
      </c>
      <c r="E91" s="115" t="s">
        <v>17</v>
      </c>
      <c r="F91" s="123" t="str">
        <f t="shared" ca="1" si="25"/>
        <v>x</v>
      </c>
      <c r="G91" s="115" t="s">
        <v>17</v>
      </c>
      <c r="H91" s="118" t="s">
        <v>5</v>
      </c>
      <c r="I91" s="117" t="s">
        <v>18</v>
      </c>
      <c r="J91" s="87">
        <f ca="1">IF($T91=0,SUM(J92:J96),IF($T91="",0,IF(ISERROR(OFFSET(ГП!AA76,-$R91-IF($T91=4,1,0),0)),0,OFFSET(ГП!AA76,-$R91-IF($T91=4,1,0),0))))</f>
        <v>0</v>
      </c>
      <c r="K91" s="87">
        <f ca="1">IF($T91=0,SUM(K92:K96),IF($T91="",0,IF(ISERROR(OFFSET(ГП!AB76,-$R91-IF($T91=4,1,0),0)),0,OFFSET(ГП!AB76,-$R91-IF($T91=4,1,0),0))))</f>
        <v>0</v>
      </c>
      <c r="L91" s="87">
        <f ca="1">IF($T91=0,SUM(L92:L96),IF($T91="",0,IF(ISERROR(OFFSET(ГП!AC76,-$R91-IF($T91=4,1,0),0)),0,OFFSET(ГП!AC76,-$R91-IF($T91=4,1,0),0))))</f>
        <v>0</v>
      </c>
      <c r="M91" s="87">
        <f ca="1">IF($T91=0,SUM(M92:M96),IF($T91="",0,IF(ISERROR(OFFSET(ГП!AD76,-$R91-IF($T91=4,1,0),0)),0,OFFSET(ГП!AD76,-$R91-IF($T91=4,1,0),0))))</f>
        <v>0</v>
      </c>
      <c r="N91" s="87">
        <f ca="1">IF($T91=0,SUM(N92:N96),IF($T91="",0,IF(ISERROR(OFFSET(ГП!AE76,-$R91-IF($T91=4,1,0),0)),0,OFFSET(ГП!AE76,-$R91-IF($T91=4,1,0),0))))</f>
        <v>0</v>
      </c>
      <c r="O91" s="87">
        <f ca="1">IF($T91=0,SUM(O92:O96),IF($T91="",0,IF(ISERROR(OFFSET(ГП!AF76,-$R91-IF($T91=4,1,0),0)),0,OFFSET(ГП!AF76,-$R91-IF($T91=4,1,0),0))))</f>
        <v>0</v>
      </c>
      <c r="P91" s="20">
        <v>5</v>
      </c>
      <c r="Q91" s="20">
        <v>5</v>
      </c>
      <c r="R91" s="20">
        <f t="shared" si="30"/>
        <v>8</v>
      </c>
      <c r="S91" s="20" t="str">
        <f t="shared" si="31"/>
        <v/>
      </c>
      <c r="T91" s="157" t="str">
        <f t="shared" si="32"/>
        <v/>
      </c>
      <c r="U91" s="20" t="str">
        <f t="shared" si="33"/>
        <v>территориальный государственный внебюджетный фонд Чувашской Республики</v>
      </c>
      <c r="V91" s="20"/>
      <c r="W91" s="20"/>
      <c r="X91" s="20"/>
      <c r="Y91" s="20" t="str">
        <f t="shared" ca="1" si="35"/>
        <v/>
      </c>
      <c r="Z91" s="20"/>
      <c r="AA91" s="20">
        <f t="shared" si="28"/>
        <v>8</v>
      </c>
      <c r="AB91" s="20">
        <f t="shared" si="34"/>
        <v>3</v>
      </c>
      <c r="AC91" s="20" t="s">
        <v>17</v>
      </c>
      <c r="AD91" s="20" t="str">
        <f t="shared" ca="1" si="29"/>
        <v/>
      </c>
      <c r="AE91" s="20">
        <f t="shared" ca="1" si="27"/>
        <v>1</v>
      </c>
      <c r="AF91" s="158" t="s">
        <v>141</v>
      </c>
      <c r="AG91" s="159">
        <v>414</v>
      </c>
      <c r="AH91" s="160"/>
      <c r="AI91" s="161" t="s">
        <v>307</v>
      </c>
      <c r="AJ91" s="20"/>
      <c r="AK91" s="20"/>
      <c r="AL91" s="20"/>
      <c r="AM91" s="20"/>
      <c r="AN91" s="20"/>
      <c r="AO91" s="20"/>
    </row>
    <row r="92" spans="1:41" s="30" customFormat="1" ht="15.75" thickBot="1" x14ac:dyDescent="0.3">
      <c r="A92" s="206"/>
      <c r="B92" s="206"/>
      <c r="C92" s="206"/>
      <c r="D92" s="115" t="s">
        <v>17</v>
      </c>
      <c r="E92" s="115" t="s">
        <v>17</v>
      </c>
      <c r="F92" s="123" t="str">
        <f t="shared" ca="1" si="25"/>
        <v>x</v>
      </c>
      <c r="G92" s="115" t="s">
        <v>17</v>
      </c>
      <c r="H92" s="118" t="s">
        <v>6</v>
      </c>
      <c r="I92" s="117" t="s">
        <v>18</v>
      </c>
      <c r="J92" s="87">
        <f ca="1">IF($T92=0,SUM(J93:J97),IF($T92="",0,IF(ISERROR(OFFSET(ГП!AA77,-$R92-IF($T92=4,1,0),0)),0,OFFSET(ГП!AA77,-$R92-IF($T92=4,1,0),0))))</f>
        <v>0</v>
      </c>
      <c r="K92" s="87">
        <f ca="1">IF($T92=0,SUM(K93:K97),IF($T92="",0,IF(ISERROR(OFFSET(ГП!AB77,-$R92-IF($T92=4,1,0),0)),0,OFFSET(ГП!AB77,-$R92-IF($T92=4,1,0),0))))</f>
        <v>0</v>
      </c>
      <c r="L92" s="87">
        <f ca="1">IF($T92=0,SUM(L93:L97),IF($T92="",0,IF(ISERROR(OFFSET(ГП!AC77,-$R92-IF($T92=4,1,0),0)),0,OFFSET(ГП!AC77,-$R92-IF($T92=4,1,0),0))))</f>
        <v>0</v>
      </c>
      <c r="M92" s="87">
        <f ca="1">IF($T92=0,SUM(M93:M97),IF($T92="",0,IF(ISERROR(OFFSET(ГП!AD77,-$R92-IF($T92=4,1,0),0)),0,OFFSET(ГП!AD77,-$R92-IF($T92=4,1,0),0))))</f>
        <v>0</v>
      </c>
      <c r="N92" s="87">
        <f ca="1">IF($T92=0,SUM(N93:N97),IF($T92="",0,IF(ISERROR(OFFSET(ГП!AE77,-$R92-IF($T92=4,1,0),0)),0,OFFSET(ГП!AE77,-$R92-IF($T92=4,1,0),0))))</f>
        <v>0</v>
      </c>
      <c r="O92" s="87">
        <f ca="1">IF($T92=0,SUM(O93:O97),IF($T92="",0,IF(ISERROR(OFFSET(ГП!AF77,-$R92-IF($T92=4,1,0),0)),0,OFFSET(ГП!AF77,-$R92-IF($T92=4,1,0),0))))</f>
        <v>0</v>
      </c>
      <c r="P92" s="20">
        <v>6</v>
      </c>
      <c r="Q92" s="20">
        <v>6</v>
      </c>
      <c r="R92" s="20">
        <f t="shared" si="30"/>
        <v>8</v>
      </c>
      <c r="S92" s="20">
        <f t="shared" si="31"/>
        <v>4</v>
      </c>
      <c r="T92" s="157">
        <f t="shared" si="32"/>
        <v>4</v>
      </c>
      <c r="U92" s="20" t="str">
        <f t="shared" si="33"/>
        <v>внебюджетные источники</v>
      </c>
      <c r="V92" s="20"/>
      <c r="W92" s="20"/>
      <c r="X92" s="20"/>
      <c r="Y92" s="20" t="str">
        <f t="shared" ca="1" si="35"/>
        <v/>
      </c>
      <c r="Z92" s="20"/>
      <c r="AA92" s="20">
        <f t="shared" si="28"/>
        <v>8</v>
      </c>
      <c r="AB92" s="20">
        <f t="shared" si="34"/>
        <v>4</v>
      </c>
      <c r="AC92" s="20" t="s">
        <v>17</v>
      </c>
      <c r="AD92" s="20" t="str">
        <f t="shared" ca="1" si="29"/>
        <v/>
      </c>
      <c r="AE92" s="20">
        <f t="shared" ca="1" si="27"/>
        <v>1</v>
      </c>
      <c r="AF92" s="158" t="s">
        <v>40</v>
      </c>
      <c r="AG92" s="159" t="s">
        <v>40</v>
      </c>
      <c r="AH92" s="160"/>
      <c r="AI92" s="161" t="s">
        <v>3</v>
      </c>
      <c r="AJ92" s="20"/>
      <c r="AK92" s="20"/>
      <c r="AL92" s="20"/>
      <c r="AM92" s="20"/>
      <c r="AN92" s="20"/>
      <c r="AO92" s="20"/>
    </row>
    <row r="93" spans="1:41" s="30" customFormat="1" ht="15.75" thickBot="1" x14ac:dyDescent="0.3">
      <c r="A93" s="204" t="s">
        <v>64</v>
      </c>
      <c r="B93" s="204" t="s">
        <v>382</v>
      </c>
      <c r="C93" s="204" t="s">
        <v>38</v>
      </c>
      <c r="D93" s="115"/>
      <c r="E93" s="115" t="s">
        <v>17</v>
      </c>
      <c r="F93" s="123" t="str">
        <f t="shared" ca="1" si="25"/>
        <v>x</v>
      </c>
      <c r="G93" s="115" t="s">
        <v>17</v>
      </c>
      <c r="H93" s="118" t="s">
        <v>1</v>
      </c>
      <c r="I93" s="117" t="s">
        <v>18</v>
      </c>
      <c r="J93" s="87">
        <f ca="1">IF($T93=0,SUM(J94:J98),IF($T93="",0,IF(ISERROR(OFFSET(ГП!AA78,-$R93-IF($T93=4,1,0),0)),0,OFFSET(ГП!AA78,-$R93-IF($T93=4,1,0),0))))</f>
        <v>3089.3</v>
      </c>
      <c r="K93" s="87">
        <f ca="1">IF($T93=0,SUM(K94:K98),IF($T93="",0,IF(ISERROR(OFFSET(ГП!AB78,-$R93-IF($T93=4,1,0),0)),0,OFFSET(ГП!AB78,-$R93-IF($T93=4,1,0),0))))</f>
        <v>0</v>
      </c>
      <c r="L93" s="87">
        <f ca="1">IF($T93=0,SUM(L94:L98),IF($T93="",0,IF(ISERROR(OFFSET(ГП!AC78,-$R93-IF($T93=4,1,0),0)),0,OFFSET(ГП!AC78,-$R93-IF($T93=4,1,0),0))))</f>
        <v>0</v>
      </c>
      <c r="M93" s="87">
        <f ca="1">IF($T93=0,SUM(M94:M98),IF($T93="",0,IF(ISERROR(OFFSET(ГП!AD78,-$R93-IF($T93=4,1,0),0)),0,OFFSET(ГП!AD78,-$R93-IF($T93=4,1,0),0))))</f>
        <v>0</v>
      </c>
      <c r="N93" s="87">
        <f ca="1">IF($T93=0,SUM(N94:N98),IF($T93="",0,IF(ISERROR(OFFSET(ГП!AE78,-$R93-IF($T93=4,1,0),0)),0,OFFSET(ГП!AE78,-$R93-IF($T93=4,1,0),0))))</f>
        <v>0</v>
      </c>
      <c r="O93" s="87">
        <f ca="1">IF($T93=0,SUM(O94:O98),IF($T93="",0,IF(ISERROR(OFFSET(ГП!AF78,-$R93-IF($T93=4,1,0),0)),0,OFFSET(ГП!AF78,-$R93-IF($T93=4,1,0),0))))</f>
        <v>0</v>
      </c>
      <c r="P93" s="20">
        <v>1</v>
      </c>
      <c r="Q93" s="20">
        <v>1</v>
      </c>
      <c r="R93" s="20">
        <f t="shared" si="30"/>
        <v>9</v>
      </c>
      <c r="S93" s="20" t="str">
        <f t="shared" si="31"/>
        <v/>
      </c>
      <c r="T93" s="157">
        <f t="shared" si="32"/>
        <v>0</v>
      </c>
      <c r="U93" s="20" t="str">
        <f t="shared" si="33"/>
        <v>всего</v>
      </c>
      <c r="V93" s="20"/>
      <c r="W93" s="20"/>
      <c r="X93" s="20"/>
      <c r="Y93" s="20" t="str">
        <f t="shared" ca="1" si="35"/>
        <v/>
      </c>
      <c r="Z93" s="20"/>
      <c r="AA93" s="20">
        <f t="shared" si="28"/>
        <v>8</v>
      </c>
      <c r="AB93" s="20">
        <f t="shared" si="34"/>
        <v>5</v>
      </c>
      <c r="AC93" s="20"/>
      <c r="AD93" s="20" t="str">
        <f t="shared" ca="1" si="29"/>
        <v/>
      </c>
      <c r="AE93" s="20" t="str">
        <f t="shared" ca="1" si="27"/>
        <v/>
      </c>
      <c r="AF93" s="158" t="s">
        <v>40</v>
      </c>
      <c r="AG93" s="159" t="s">
        <v>40</v>
      </c>
      <c r="AH93" s="160"/>
      <c r="AI93" s="161" t="s">
        <v>6</v>
      </c>
      <c r="AJ93" s="20"/>
      <c r="AK93" s="20"/>
      <c r="AL93" s="20"/>
      <c r="AM93" s="20"/>
      <c r="AN93" s="20"/>
      <c r="AO93" s="20"/>
    </row>
    <row r="94" spans="1:41" s="30" customFormat="1" ht="15.75" thickBot="1" x14ac:dyDescent="0.3">
      <c r="A94" s="205"/>
      <c r="B94" s="205"/>
      <c r="C94" s="205"/>
      <c r="D94" s="124"/>
      <c r="E94" s="124"/>
      <c r="F94" s="123" t="str">
        <f t="shared" ca="1" si="25"/>
        <v>x</v>
      </c>
      <c r="G94" s="124"/>
      <c r="H94" s="118" t="s">
        <v>2</v>
      </c>
      <c r="I94" s="117" t="s">
        <v>18</v>
      </c>
      <c r="J94" s="87">
        <f ca="1">IF($T94=0,SUM(J95:J99),IF($T94="",0,IF(ISERROR(OFFSET(ГП!AA79,-$R94-IF($T94=4,1,0),0)),0,OFFSET(ГП!AA79,-$R94-IF($T94=4,1,0),0))))</f>
        <v>0</v>
      </c>
      <c r="K94" s="87">
        <f ca="1">IF($T94=0,SUM(K95:K99),IF($T94="",0,IF(ISERROR(OFFSET(ГП!AB79,-$R94-IF($T94=4,1,0),0)),0,OFFSET(ГП!AB79,-$R94-IF($T94=4,1,0),0))))</f>
        <v>0</v>
      </c>
      <c r="L94" s="87">
        <f ca="1">IF($T94=0,SUM(L95:L99),IF($T94="",0,IF(ISERROR(OFFSET(ГП!AC79,-$R94-IF($T94=4,1,0),0)),0,OFFSET(ГП!AC79,-$R94-IF($T94=4,1,0),0))))</f>
        <v>0</v>
      </c>
      <c r="M94" s="87">
        <f ca="1">IF($T94=0,SUM(M95:M99),IF($T94="",0,IF(ISERROR(OFFSET(ГП!AD79,-$R94-IF($T94=4,1,0),0)),0,OFFSET(ГП!AD79,-$R94-IF($T94=4,1,0),0))))</f>
        <v>0</v>
      </c>
      <c r="N94" s="87">
        <f ca="1">IF($T94=0,SUM(N95:N99),IF($T94="",0,IF(ISERROR(OFFSET(ГП!AE79,-$R94-IF($T94=4,1,0),0)),0,OFFSET(ГП!AE79,-$R94-IF($T94=4,1,0),0))))</f>
        <v>0</v>
      </c>
      <c r="O94" s="87">
        <f ca="1">IF($T94=0,SUM(O95:O99),IF($T94="",0,IF(ISERROR(OFFSET(ГП!AF79,-$R94-IF($T94=4,1,0),0)),0,OFFSET(ГП!AF79,-$R94-IF($T94=4,1,0),0))))</f>
        <v>0</v>
      </c>
      <c r="P94" s="20">
        <v>2</v>
      </c>
      <c r="Q94" s="20">
        <v>2</v>
      </c>
      <c r="R94" s="20">
        <f t="shared" si="30"/>
        <v>9</v>
      </c>
      <c r="S94" s="20" t="str">
        <f t="shared" si="31"/>
        <v/>
      </c>
      <c r="T94" s="157">
        <f t="shared" si="32"/>
        <v>2</v>
      </c>
      <c r="U94" s="20" t="str">
        <f t="shared" si="33"/>
        <v>федеральный бюджет</v>
      </c>
      <c r="V94" s="20"/>
      <c r="W94" s="20"/>
      <c r="X94" s="20"/>
      <c r="Y94" s="20" t="str">
        <f t="shared" ca="1" si="35"/>
        <v/>
      </c>
      <c r="Z94" s="20"/>
      <c r="AA94" s="20">
        <f t="shared" si="28"/>
        <v>8</v>
      </c>
      <c r="AB94" s="20">
        <f t="shared" si="34"/>
        <v>6</v>
      </c>
      <c r="AC94" s="20"/>
      <c r="AD94" s="20" t="str">
        <f t="shared" ca="1" si="29"/>
        <v/>
      </c>
      <c r="AE94" s="20" t="str">
        <f t="shared" ca="1" si="27"/>
        <v/>
      </c>
      <c r="AF94" s="158" t="s">
        <v>40</v>
      </c>
      <c r="AG94" s="159" t="s">
        <v>40</v>
      </c>
      <c r="AH94" s="160"/>
      <c r="AI94" s="161" t="s">
        <v>1</v>
      </c>
      <c r="AJ94" s="20"/>
      <c r="AK94" s="20"/>
      <c r="AL94" s="20"/>
      <c r="AM94" s="20"/>
      <c r="AN94" s="20"/>
      <c r="AO94" s="20"/>
    </row>
    <row r="95" spans="1:41" s="30" customFormat="1" ht="23.25" thickBot="1" x14ac:dyDescent="0.3">
      <c r="A95" s="205"/>
      <c r="B95" s="205"/>
      <c r="C95" s="205"/>
      <c r="D95" s="125">
        <v>832</v>
      </c>
      <c r="E95" s="125">
        <v>502</v>
      </c>
      <c r="F95" s="123" t="str">
        <f t="shared" ca="1" si="25"/>
        <v>А110117947</v>
      </c>
      <c r="G95" s="125">
        <v>414</v>
      </c>
      <c r="H95" s="118" t="s">
        <v>4</v>
      </c>
      <c r="I95" s="117" t="s">
        <v>18</v>
      </c>
      <c r="J95" s="87">
        <f ca="1">IF($T95=0,SUM(J96:J100),IF($T95="",0,IF(ISERROR(OFFSET(ГП!AA80,-$R95-IF($T95=4,1,0),0)),0,OFFSET(ГП!AA80,-$R95-IF($T95=4,1,0),0))))</f>
        <v>3089.3</v>
      </c>
      <c r="K95" s="87">
        <f ca="1">IF($T95=0,SUM(K96:K100),IF($T95="",0,IF(ISERROR(OFFSET(ГП!AB80,-$R95-IF($T95=4,1,0),0)),0,OFFSET(ГП!AB80,-$R95-IF($T95=4,1,0),0))))</f>
        <v>0</v>
      </c>
      <c r="L95" s="87">
        <f ca="1">IF($T95=0,SUM(L96:L100),IF($T95="",0,IF(ISERROR(OFFSET(ГП!AC80,-$R95-IF($T95=4,1,0),0)),0,OFFSET(ГП!AC80,-$R95-IF($T95=4,1,0),0))))</f>
        <v>0</v>
      </c>
      <c r="M95" s="87">
        <f ca="1">IF($T95=0,SUM(M96:M100),IF($T95="",0,IF(ISERROR(OFFSET(ГП!AD80,-$R95-IF($T95=4,1,0),0)),0,OFFSET(ГП!AD80,-$R95-IF($T95=4,1,0),0))))</f>
        <v>0</v>
      </c>
      <c r="N95" s="87">
        <f ca="1">IF($T95=0,SUM(N96:N100),IF($T95="",0,IF(ISERROR(OFFSET(ГП!AE80,-$R95-IF($T95=4,1,0),0)),0,OFFSET(ГП!AE80,-$R95-IF($T95=4,1,0),0))))</f>
        <v>0</v>
      </c>
      <c r="O95" s="87">
        <f ca="1">IF($T95=0,SUM(O96:O100),IF($T95="",0,IF(ISERROR(OFFSET(ГП!AF80,-$R95-IF($T95=4,1,0),0)),0,OFFSET(ГП!AF80,-$R95-IF($T95=4,1,0),0))))</f>
        <v>0</v>
      </c>
      <c r="P95" s="20">
        <v>3</v>
      </c>
      <c r="Q95" s="20">
        <v>3</v>
      </c>
      <c r="R95" s="20">
        <f t="shared" si="30"/>
        <v>9</v>
      </c>
      <c r="S95" s="20" t="str">
        <f t="shared" si="31"/>
        <v/>
      </c>
      <c r="T95" s="157">
        <f t="shared" si="32"/>
        <v>1</v>
      </c>
      <c r="U95" s="20" t="str">
        <f t="shared" si="33"/>
        <v>республииканский бюджет Чувашской Республики</v>
      </c>
      <c r="V95" s="20"/>
      <c r="W95" s="20"/>
      <c r="X95" s="20"/>
      <c r="Y95" s="20" t="str">
        <f t="shared" ca="1" si="35"/>
        <v/>
      </c>
      <c r="Z95" s="20"/>
      <c r="AA95" s="20">
        <f t="shared" si="28"/>
        <v>9</v>
      </c>
      <c r="AB95" s="20">
        <f t="shared" si="34"/>
        <v>1</v>
      </c>
      <c r="AC95" s="20" t="s">
        <v>140</v>
      </c>
      <c r="AD95" s="20" t="str">
        <f t="shared" ca="1" si="29"/>
        <v>А110117947</v>
      </c>
      <c r="AE95" s="20" t="str">
        <f t="shared" ca="1" si="27"/>
        <v/>
      </c>
      <c r="AF95" s="158" t="s">
        <v>40</v>
      </c>
      <c r="AG95" s="159" t="s">
        <v>40</v>
      </c>
      <c r="AH95" s="160"/>
      <c r="AI95" s="161" t="s">
        <v>2</v>
      </c>
      <c r="AJ95" s="20"/>
      <c r="AK95" s="20"/>
      <c r="AL95" s="20"/>
      <c r="AM95" s="20"/>
      <c r="AN95" s="20"/>
      <c r="AO95" s="20"/>
    </row>
    <row r="96" spans="1:41" s="30" customFormat="1" ht="23.25" thickBot="1" x14ac:dyDescent="0.3">
      <c r="A96" s="205"/>
      <c r="B96" s="205"/>
      <c r="C96" s="205"/>
      <c r="D96" s="115" t="s">
        <v>17</v>
      </c>
      <c r="E96" s="115" t="s">
        <v>17</v>
      </c>
      <c r="F96" s="123" t="str">
        <f t="shared" ca="1" si="25"/>
        <v>x</v>
      </c>
      <c r="G96" s="115" t="s">
        <v>17</v>
      </c>
      <c r="H96" s="118" t="s">
        <v>3</v>
      </c>
      <c r="I96" s="117" t="s">
        <v>18</v>
      </c>
      <c r="J96" s="87">
        <f ca="1">IF($T96=0,SUM(J97:J101),IF($T96="",0,IF(ISERROR(OFFSET(ГП!AA81,-$R96-IF($T96=4,1,0),0)),0,OFFSET(ГП!AA81,-$R96-IF($T96=4,1,0),0))))</f>
        <v>0</v>
      </c>
      <c r="K96" s="87">
        <f ca="1">IF($T96=0,SUM(K97:K101),IF($T96="",0,IF(ISERROR(OFFSET(ГП!AB81,-$R96-IF($T96=4,1,0),0)),0,OFFSET(ГП!AB81,-$R96-IF($T96=4,1,0),0))))</f>
        <v>0</v>
      </c>
      <c r="L96" s="87">
        <f ca="1">IF($T96=0,SUM(L97:L101),IF($T96="",0,IF(ISERROR(OFFSET(ГП!AC81,-$R96-IF($T96=4,1,0),0)),0,OFFSET(ГП!AC81,-$R96-IF($T96=4,1,0),0))))</f>
        <v>0</v>
      </c>
      <c r="M96" s="87">
        <f ca="1">IF($T96=0,SUM(M97:M101),IF($T96="",0,IF(ISERROR(OFFSET(ГП!AD81,-$R96-IF($T96=4,1,0),0)),0,OFFSET(ГП!AD81,-$R96-IF($T96=4,1,0),0))))</f>
        <v>0</v>
      </c>
      <c r="N96" s="87">
        <f ca="1">IF($T96=0,SUM(N97:N101),IF($T96="",0,IF(ISERROR(OFFSET(ГП!AE81,-$R96-IF($T96=4,1,0),0)),0,OFFSET(ГП!AE81,-$R96-IF($T96=4,1,0),0))))</f>
        <v>0</v>
      </c>
      <c r="O96" s="87">
        <f ca="1">IF($T96=0,SUM(O97:O101),IF($T96="",0,IF(ISERROR(OFFSET(ГП!AF81,-$R96-IF($T96=4,1,0),0)),0,OFFSET(ГП!AF81,-$R96-IF($T96=4,1,0),0))))</f>
        <v>0</v>
      </c>
      <c r="P96" s="20">
        <v>4</v>
      </c>
      <c r="Q96" s="20">
        <v>4</v>
      </c>
      <c r="R96" s="20">
        <f t="shared" si="30"/>
        <v>9</v>
      </c>
      <c r="S96" s="20">
        <f t="shared" si="31"/>
        <v>3</v>
      </c>
      <c r="T96" s="157">
        <f t="shared" si="32"/>
        <v>3</v>
      </c>
      <c r="U96" s="20" t="str">
        <f t="shared" si="33"/>
        <v>местные бюджеты</v>
      </c>
      <c r="V96" s="20"/>
      <c r="W96" s="20"/>
      <c r="X96" s="20"/>
      <c r="Y96" s="20" t="str">
        <f t="shared" ca="1" si="35"/>
        <v/>
      </c>
      <c r="Z96" s="20"/>
      <c r="AA96" s="20">
        <f t="shared" si="28"/>
        <v>9</v>
      </c>
      <c r="AB96" s="20">
        <f t="shared" si="34"/>
        <v>2</v>
      </c>
      <c r="AC96" s="20" t="s">
        <v>17</v>
      </c>
      <c r="AD96" s="20" t="str">
        <f t="shared" ca="1" si="29"/>
        <v/>
      </c>
      <c r="AE96" s="20">
        <f t="shared" ca="1" si="27"/>
        <v>1</v>
      </c>
      <c r="AF96" s="158" t="s">
        <v>142</v>
      </c>
      <c r="AG96" s="159">
        <v>414</v>
      </c>
      <c r="AH96" s="160"/>
      <c r="AI96" s="161" t="s">
        <v>307</v>
      </c>
      <c r="AJ96" s="20"/>
      <c r="AK96" s="20"/>
      <c r="AL96" s="20"/>
      <c r="AM96" s="20"/>
      <c r="AN96" s="20"/>
      <c r="AO96" s="20"/>
    </row>
    <row r="97" spans="1:41" s="30" customFormat="1" ht="45.75" thickBot="1" x14ac:dyDescent="0.3">
      <c r="A97" s="205"/>
      <c r="B97" s="205"/>
      <c r="C97" s="205"/>
      <c r="D97" s="115" t="s">
        <v>17</v>
      </c>
      <c r="E97" s="115" t="s">
        <v>17</v>
      </c>
      <c r="F97" s="123" t="str">
        <f t="shared" ca="1" si="25"/>
        <v>x</v>
      </c>
      <c r="G97" s="115" t="s">
        <v>17</v>
      </c>
      <c r="H97" s="118" t="s">
        <v>5</v>
      </c>
      <c r="I97" s="117" t="s">
        <v>18</v>
      </c>
      <c r="J97" s="87">
        <f ca="1">IF($T97=0,SUM(J98:J102),IF($T97="",0,IF(ISERROR(OFFSET(ГП!AA82,-$R97-IF($T97=4,1,0),0)),0,OFFSET(ГП!AA82,-$R97-IF($T97=4,1,0),0))))</f>
        <v>0</v>
      </c>
      <c r="K97" s="87">
        <f ca="1">IF($T97=0,SUM(K98:K102),IF($T97="",0,IF(ISERROR(OFFSET(ГП!AB82,-$R97-IF($T97=4,1,0),0)),0,OFFSET(ГП!AB82,-$R97-IF($T97=4,1,0),0))))</f>
        <v>0</v>
      </c>
      <c r="L97" s="87">
        <f ca="1">IF($T97=0,SUM(L98:L102),IF($T97="",0,IF(ISERROR(OFFSET(ГП!AC82,-$R97-IF($T97=4,1,0),0)),0,OFFSET(ГП!AC82,-$R97-IF($T97=4,1,0),0))))</f>
        <v>0</v>
      </c>
      <c r="M97" s="87">
        <f ca="1">IF($T97=0,SUM(M98:M102),IF($T97="",0,IF(ISERROR(OFFSET(ГП!AD82,-$R97-IF($T97=4,1,0),0)),0,OFFSET(ГП!AD82,-$R97-IF($T97=4,1,0),0))))</f>
        <v>0</v>
      </c>
      <c r="N97" s="87">
        <f ca="1">IF($T97=0,SUM(N98:N102),IF($T97="",0,IF(ISERROR(OFFSET(ГП!AE82,-$R97-IF($T97=4,1,0),0)),0,OFFSET(ГП!AE82,-$R97-IF($T97=4,1,0),0))))</f>
        <v>0</v>
      </c>
      <c r="O97" s="87">
        <f ca="1">IF($T97=0,SUM(O98:O102),IF($T97="",0,IF(ISERROR(OFFSET(ГП!AF82,-$R97-IF($T97=4,1,0),0)),0,OFFSET(ГП!AF82,-$R97-IF($T97=4,1,0),0))))</f>
        <v>0</v>
      </c>
      <c r="P97" s="20">
        <v>5</v>
      </c>
      <c r="Q97" s="20">
        <v>5</v>
      </c>
      <c r="R97" s="20">
        <f t="shared" si="30"/>
        <v>9</v>
      </c>
      <c r="S97" s="20" t="str">
        <f t="shared" si="31"/>
        <v/>
      </c>
      <c r="T97" s="157" t="str">
        <f t="shared" si="32"/>
        <v/>
      </c>
      <c r="U97" s="20" t="str">
        <f t="shared" si="33"/>
        <v>территориальный государственный внебюджетный фонд Чувашской Республики</v>
      </c>
      <c r="V97" s="20"/>
      <c r="W97" s="20"/>
      <c r="X97" s="20"/>
      <c r="Y97" s="20" t="str">
        <f t="shared" ca="1" si="35"/>
        <v/>
      </c>
      <c r="Z97" s="20"/>
      <c r="AA97" s="20">
        <f t="shared" si="28"/>
        <v>9</v>
      </c>
      <c r="AB97" s="20">
        <f t="shared" si="34"/>
        <v>3</v>
      </c>
      <c r="AC97" s="20" t="s">
        <v>17</v>
      </c>
      <c r="AD97" s="20" t="str">
        <f t="shared" ca="1" si="29"/>
        <v/>
      </c>
      <c r="AE97" s="20">
        <f t="shared" ca="1" si="27"/>
        <v>1</v>
      </c>
      <c r="AF97" s="158" t="s">
        <v>40</v>
      </c>
      <c r="AG97" s="159" t="s">
        <v>40</v>
      </c>
      <c r="AH97" s="160"/>
      <c r="AI97" s="161" t="s">
        <v>3</v>
      </c>
      <c r="AJ97" s="20"/>
      <c r="AK97" s="20"/>
      <c r="AL97" s="20"/>
      <c r="AM97" s="20"/>
      <c r="AN97" s="20"/>
      <c r="AO97" s="20"/>
    </row>
    <row r="98" spans="1:41" s="30" customFormat="1" ht="15.75" thickBot="1" x14ac:dyDescent="0.3">
      <c r="A98" s="206"/>
      <c r="B98" s="206"/>
      <c r="C98" s="206"/>
      <c r="D98" s="115" t="s">
        <v>17</v>
      </c>
      <c r="E98" s="115" t="s">
        <v>17</v>
      </c>
      <c r="F98" s="123" t="str">
        <f t="shared" ca="1" si="25"/>
        <v>x</v>
      </c>
      <c r="G98" s="115" t="s">
        <v>17</v>
      </c>
      <c r="H98" s="118" t="s">
        <v>6</v>
      </c>
      <c r="I98" s="117" t="s">
        <v>18</v>
      </c>
      <c r="J98" s="87">
        <f ca="1">IF($T98=0,SUM(J99:J103),IF($T98="",0,IF(ISERROR(OFFSET(ГП!AA83,-$R98-IF($T98=4,1,0),0)),0,OFFSET(ГП!AA83,-$R98-IF($T98=4,1,0),0))))</f>
        <v>0</v>
      </c>
      <c r="K98" s="87">
        <f ca="1">IF($T98=0,SUM(K99:K103),IF($T98="",0,IF(ISERROR(OFFSET(ГП!AB83,-$R98-IF($T98=4,1,0),0)),0,OFFSET(ГП!AB83,-$R98-IF($T98=4,1,0),0))))</f>
        <v>0</v>
      </c>
      <c r="L98" s="87">
        <f ca="1">IF($T98=0,SUM(L99:L103),IF($T98="",0,IF(ISERROR(OFFSET(ГП!AC83,-$R98-IF($T98=4,1,0),0)),0,OFFSET(ГП!AC83,-$R98-IF($T98=4,1,0),0))))</f>
        <v>0</v>
      </c>
      <c r="M98" s="87">
        <f ca="1">IF($T98=0,SUM(M99:M103),IF($T98="",0,IF(ISERROR(OFFSET(ГП!AD83,-$R98-IF($T98=4,1,0),0)),0,OFFSET(ГП!AD83,-$R98-IF($T98=4,1,0),0))))</f>
        <v>0</v>
      </c>
      <c r="N98" s="87">
        <f ca="1">IF($T98=0,SUM(N99:N103),IF($T98="",0,IF(ISERROR(OFFSET(ГП!AE83,-$R98-IF($T98=4,1,0),0)),0,OFFSET(ГП!AE83,-$R98-IF($T98=4,1,0),0))))</f>
        <v>0</v>
      </c>
      <c r="O98" s="87">
        <f ca="1">IF($T98=0,SUM(O99:O103),IF($T98="",0,IF(ISERROR(OFFSET(ГП!AF83,-$R98-IF($T98=4,1,0),0)),0,OFFSET(ГП!AF83,-$R98-IF($T98=4,1,0),0))))</f>
        <v>0</v>
      </c>
      <c r="P98" s="20">
        <v>6</v>
      </c>
      <c r="Q98" s="20">
        <v>6</v>
      </c>
      <c r="R98" s="20">
        <f t="shared" si="30"/>
        <v>9</v>
      </c>
      <c r="S98" s="20">
        <f t="shared" si="31"/>
        <v>4</v>
      </c>
      <c r="T98" s="157">
        <f t="shared" si="32"/>
        <v>4</v>
      </c>
      <c r="U98" s="20" t="str">
        <f t="shared" si="33"/>
        <v>внебюджетные источники</v>
      </c>
      <c r="V98" s="20"/>
      <c r="W98" s="20"/>
      <c r="X98" s="20"/>
      <c r="Y98" s="20" t="str">
        <f t="shared" ca="1" si="35"/>
        <v/>
      </c>
      <c r="Z98" s="20"/>
      <c r="AA98" s="20">
        <f t="shared" si="28"/>
        <v>9</v>
      </c>
      <c r="AB98" s="20">
        <f t="shared" si="34"/>
        <v>4</v>
      </c>
      <c r="AC98" s="20" t="s">
        <v>17</v>
      </c>
      <c r="AD98" s="20" t="str">
        <f t="shared" ca="1" si="29"/>
        <v/>
      </c>
      <c r="AE98" s="20">
        <f t="shared" ca="1" si="27"/>
        <v>1</v>
      </c>
      <c r="AF98" s="158" t="s">
        <v>40</v>
      </c>
      <c r="AG98" s="159" t="s">
        <v>40</v>
      </c>
      <c r="AH98" s="160"/>
      <c r="AI98" s="161" t="s">
        <v>6</v>
      </c>
      <c r="AJ98" s="20"/>
      <c r="AK98" s="20"/>
      <c r="AL98" s="20"/>
      <c r="AM98" s="20"/>
      <c r="AN98" s="20"/>
      <c r="AO98" s="20"/>
    </row>
    <row r="99" spans="1:41" s="30" customFormat="1" ht="15.75" thickBot="1" x14ac:dyDescent="0.3">
      <c r="A99" s="204" t="s">
        <v>65</v>
      </c>
      <c r="B99" s="204" t="s">
        <v>383</v>
      </c>
      <c r="C99" s="204" t="s">
        <v>38</v>
      </c>
      <c r="D99" s="115"/>
      <c r="E99" s="115" t="s">
        <v>17</v>
      </c>
      <c r="F99" s="123" t="str">
        <f t="shared" ca="1" si="25"/>
        <v>x</v>
      </c>
      <c r="G99" s="115" t="s">
        <v>17</v>
      </c>
      <c r="H99" s="118" t="s">
        <v>1</v>
      </c>
      <c r="I99" s="117" t="s">
        <v>18</v>
      </c>
      <c r="J99" s="87">
        <f ca="1">IF($T99=0,SUM(J100:J104),IF($T99="",0,IF(ISERROR(OFFSET(ГП!AA84,-$R99-IF($T99=4,1,0),0)),0,OFFSET(ГП!AA84,-$R99-IF($T99=4,1,0),0))))</f>
        <v>3297.9</v>
      </c>
      <c r="K99" s="87">
        <f ca="1">IF($T99=0,SUM(K100:K104),IF($T99="",0,IF(ISERROR(OFFSET(ГП!AB84,-$R99-IF($T99=4,1,0),0)),0,OFFSET(ГП!AB84,-$R99-IF($T99=4,1,0),0))))</f>
        <v>0</v>
      </c>
      <c r="L99" s="87">
        <f ca="1">IF($T99=0,SUM(L100:L104),IF($T99="",0,IF(ISERROR(OFFSET(ГП!AC84,-$R99-IF($T99=4,1,0),0)),0,OFFSET(ГП!AC84,-$R99-IF($T99=4,1,0),0))))</f>
        <v>0</v>
      </c>
      <c r="M99" s="87">
        <f ca="1">IF($T99=0,SUM(M100:M104),IF($T99="",0,IF(ISERROR(OFFSET(ГП!AD84,-$R99-IF($T99=4,1,0),0)),0,OFFSET(ГП!AD84,-$R99-IF($T99=4,1,0),0))))</f>
        <v>0</v>
      </c>
      <c r="N99" s="87">
        <f ca="1">IF($T99=0,SUM(N100:N104),IF($T99="",0,IF(ISERROR(OFFSET(ГП!AE84,-$R99-IF($T99=4,1,0),0)),0,OFFSET(ГП!AE84,-$R99-IF($T99=4,1,0),0))))</f>
        <v>0</v>
      </c>
      <c r="O99" s="87">
        <f ca="1">IF($T99=0,SUM(O100:O104),IF($T99="",0,IF(ISERROR(OFFSET(ГП!AF84,-$R99-IF($T99=4,1,0),0)),0,OFFSET(ГП!AF84,-$R99-IF($T99=4,1,0),0))))</f>
        <v>0</v>
      </c>
      <c r="P99" s="20">
        <v>1</v>
      </c>
      <c r="Q99" s="20">
        <v>1</v>
      </c>
      <c r="R99" s="20">
        <f t="shared" si="30"/>
        <v>10</v>
      </c>
      <c r="S99" s="20" t="str">
        <f t="shared" si="31"/>
        <v/>
      </c>
      <c r="T99" s="157">
        <f t="shared" si="32"/>
        <v>0</v>
      </c>
      <c r="U99" s="20" t="str">
        <f t="shared" si="33"/>
        <v>всего</v>
      </c>
      <c r="V99" s="20"/>
      <c r="W99" s="20"/>
      <c r="X99" s="20"/>
      <c r="Y99" s="20" t="str">
        <f t="shared" ca="1" si="35"/>
        <v/>
      </c>
      <c r="Z99" s="20"/>
      <c r="AA99" s="20">
        <f t="shared" si="28"/>
        <v>9</v>
      </c>
      <c r="AB99" s="20">
        <f t="shared" si="34"/>
        <v>5</v>
      </c>
      <c r="AC99" s="20"/>
      <c r="AD99" s="20" t="str">
        <f t="shared" ca="1" si="29"/>
        <v/>
      </c>
      <c r="AE99" s="20" t="str">
        <f t="shared" ca="1" si="27"/>
        <v/>
      </c>
      <c r="AF99" s="158" t="s">
        <v>40</v>
      </c>
      <c r="AG99" s="159" t="s">
        <v>40</v>
      </c>
      <c r="AH99" s="160"/>
      <c r="AI99" s="161" t="s">
        <v>1</v>
      </c>
      <c r="AJ99" s="20"/>
      <c r="AK99" s="20"/>
      <c r="AL99" s="20"/>
      <c r="AM99" s="20"/>
      <c r="AN99" s="20"/>
      <c r="AO99" s="20"/>
    </row>
    <row r="100" spans="1:41" s="30" customFormat="1" ht="15.75" thickBot="1" x14ac:dyDescent="0.3">
      <c r="A100" s="205"/>
      <c r="B100" s="205"/>
      <c r="C100" s="205"/>
      <c r="D100" s="124"/>
      <c r="E100" s="124"/>
      <c r="F100" s="123" t="str">
        <f t="shared" ca="1" si="25"/>
        <v>x</v>
      </c>
      <c r="G100" s="124"/>
      <c r="H100" s="118" t="s">
        <v>2</v>
      </c>
      <c r="I100" s="117" t="s">
        <v>18</v>
      </c>
      <c r="J100" s="87">
        <f ca="1">IF($T100=0,SUM(J101:J105),IF($T100="",0,IF(ISERROR(OFFSET(ГП!AA85,-$R100-IF($T100=4,1,0),0)),0,OFFSET(ГП!AA85,-$R100-IF($T100=4,1,0),0))))</f>
        <v>0</v>
      </c>
      <c r="K100" s="87">
        <f ca="1">IF($T100=0,SUM(K101:K105),IF($T100="",0,IF(ISERROR(OFFSET(ГП!AB85,-$R100-IF($T100=4,1,0),0)),0,OFFSET(ГП!AB85,-$R100-IF($T100=4,1,0),0))))</f>
        <v>0</v>
      </c>
      <c r="L100" s="87">
        <f ca="1">IF($T100=0,SUM(L101:L105),IF($T100="",0,IF(ISERROR(OFFSET(ГП!AC85,-$R100-IF($T100=4,1,0),0)),0,OFFSET(ГП!AC85,-$R100-IF($T100=4,1,0),0))))</f>
        <v>0</v>
      </c>
      <c r="M100" s="87">
        <f ca="1">IF($T100=0,SUM(M101:M105),IF($T100="",0,IF(ISERROR(OFFSET(ГП!AD85,-$R100-IF($T100=4,1,0),0)),0,OFFSET(ГП!AD85,-$R100-IF($T100=4,1,0),0))))</f>
        <v>0</v>
      </c>
      <c r="N100" s="87">
        <f ca="1">IF($T100=0,SUM(N101:N105),IF($T100="",0,IF(ISERROR(OFFSET(ГП!AE85,-$R100-IF($T100=4,1,0),0)),0,OFFSET(ГП!AE85,-$R100-IF($T100=4,1,0),0))))</f>
        <v>0</v>
      </c>
      <c r="O100" s="87">
        <f ca="1">IF($T100=0,SUM(O101:O105),IF($T100="",0,IF(ISERROR(OFFSET(ГП!AF85,-$R100-IF($T100=4,1,0),0)),0,OFFSET(ГП!AF85,-$R100-IF($T100=4,1,0),0))))</f>
        <v>0</v>
      </c>
      <c r="P100" s="20">
        <v>2</v>
      </c>
      <c r="Q100" s="20">
        <v>2</v>
      </c>
      <c r="R100" s="20">
        <f t="shared" si="30"/>
        <v>10</v>
      </c>
      <c r="S100" s="20" t="str">
        <f t="shared" si="31"/>
        <v/>
      </c>
      <c r="T100" s="157">
        <f t="shared" si="32"/>
        <v>2</v>
      </c>
      <c r="U100" s="20" t="str">
        <f t="shared" si="33"/>
        <v>федеральный бюджет</v>
      </c>
      <c r="V100" s="20"/>
      <c r="W100" s="20"/>
      <c r="X100" s="20"/>
      <c r="Y100" s="20" t="str">
        <f t="shared" ca="1" si="35"/>
        <v/>
      </c>
      <c r="Z100" s="20"/>
      <c r="AA100" s="20">
        <f t="shared" si="28"/>
        <v>9</v>
      </c>
      <c r="AB100" s="20">
        <f t="shared" si="34"/>
        <v>6</v>
      </c>
      <c r="AC100" s="20"/>
      <c r="AD100" s="20" t="str">
        <f t="shared" ca="1" si="29"/>
        <v/>
      </c>
      <c r="AE100" s="20" t="str">
        <f t="shared" ca="1" si="27"/>
        <v/>
      </c>
      <c r="AF100" s="158" t="s">
        <v>40</v>
      </c>
      <c r="AG100" s="159" t="s">
        <v>40</v>
      </c>
      <c r="AH100" s="160"/>
      <c r="AI100" s="161" t="s">
        <v>2</v>
      </c>
      <c r="AJ100" s="20"/>
      <c r="AK100" s="20"/>
      <c r="AL100" s="20"/>
      <c r="AM100" s="20"/>
      <c r="AN100" s="20"/>
      <c r="AO100" s="20"/>
    </row>
    <row r="101" spans="1:41" s="30" customFormat="1" ht="23.25" thickBot="1" x14ac:dyDescent="0.3">
      <c r="A101" s="205"/>
      <c r="B101" s="205"/>
      <c r="C101" s="205"/>
      <c r="D101" s="125">
        <v>832</v>
      </c>
      <c r="E101" s="125">
        <v>502</v>
      </c>
      <c r="F101" s="123" t="str">
        <f t="shared" ca="1" si="25"/>
        <v>А110117948</v>
      </c>
      <c r="G101" s="125">
        <v>414</v>
      </c>
      <c r="H101" s="118" t="s">
        <v>4</v>
      </c>
      <c r="I101" s="117" t="s">
        <v>18</v>
      </c>
      <c r="J101" s="87">
        <f ca="1">IF($T101=0,SUM(J102:J106),IF($T101="",0,IF(ISERROR(OFFSET(ГП!AA86,-$R101-IF($T101=4,1,0),0)),0,OFFSET(ГП!AA86,-$R101-IF($T101=4,1,0),0))))</f>
        <v>3297.9</v>
      </c>
      <c r="K101" s="87">
        <f ca="1">IF($T101=0,SUM(K102:K106),IF($T101="",0,IF(ISERROR(OFFSET(ГП!AB86,-$R101-IF($T101=4,1,0),0)),0,OFFSET(ГП!AB86,-$R101-IF($T101=4,1,0),0))))</f>
        <v>0</v>
      </c>
      <c r="L101" s="87">
        <f ca="1">IF($T101=0,SUM(L102:L106),IF($T101="",0,IF(ISERROR(OFFSET(ГП!AC86,-$R101-IF($T101=4,1,0),0)),0,OFFSET(ГП!AC86,-$R101-IF($T101=4,1,0),0))))</f>
        <v>0</v>
      </c>
      <c r="M101" s="87">
        <f ca="1">IF($T101=0,SUM(M102:M106),IF($T101="",0,IF(ISERROR(OFFSET(ГП!AD86,-$R101-IF($T101=4,1,0),0)),0,OFFSET(ГП!AD86,-$R101-IF($T101=4,1,0),0))))</f>
        <v>0</v>
      </c>
      <c r="N101" s="87">
        <f ca="1">IF($T101=0,SUM(N102:N106),IF($T101="",0,IF(ISERROR(OFFSET(ГП!AE86,-$R101-IF($T101=4,1,0),0)),0,OFFSET(ГП!AE86,-$R101-IF($T101=4,1,0),0))))</f>
        <v>0</v>
      </c>
      <c r="O101" s="87">
        <f ca="1">IF($T101=0,SUM(O102:O106),IF($T101="",0,IF(ISERROR(OFFSET(ГП!AF86,-$R101-IF($T101=4,1,0),0)),0,OFFSET(ГП!AF86,-$R101-IF($T101=4,1,0),0))))</f>
        <v>0</v>
      </c>
      <c r="P101" s="20">
        <v>3</v>
      </c>
      <c r="Q101" s="20">
        <v>3</v>
      </c>
      <c r="R101" s="20">
        <f t="shared" si="30"/>
        <v>10</v>
      </c>
      <c r="S101" s="20" t="str">
        <f t="shared" si="31"/>
        <v/>
      </c>
      <c r="T101" s="157">
        <f t="shared" si="32"/>
        <v>1</v>
      </c>
      <c r="U101" s="20" t="str">
        <f t="shared" si="33"/>
        <v>республииканский бюджет Чувашской Республики</v>
      </c>
      <c r="V101" s="20"/>
      <c r="W101" s="20"/>
      <c r="X101" s="20"/>
      <c r="Y101" s="20" t="str">
        <f t="shared" ca="1" si="35"/>
        <v/>
      </c>
      <c r="Z101" s="20"/>
      <c r="AA101" s="20">
        <f t="shared" si="28"/>
        <v>10</v>
      </c>
      <c r="AB101" s="20">
        <f t="shared" si="34"/>
        <v>1</v>
      </c>
      <c r="AC101" s="20" t="s">
        <v>141</v>
      </c>
      <c r="AD101" s="20" t="str">
        <f t="shared" ca="1" si="29"/>
        <v>А110117948</v>
      </c>
      <c r="AE101" s="20" t="str">
        <f t="shared" ca="1" si="27"/>
        <v/>
      </c>
      <c r="AF101" s="158" t="s">
        <v>325</v>
      </c>
      <c r="AG101" s="159">
        <v>414</v>
      </c>
      <c r="AH101" s="160"/>
      <c r="AI101" s="161" t="s">
        <v>307</v>
      </c>
      <c r="AJ101" s="20"/>
      <c r="AK101" s="20"/>
      <c r="AL101" s="20"/>
      <c r="AM101" s="20"/>
      <c r="AN101" s="20"/>
      <c r="AO101" s="20"/>
    </row>
    <row r="102" spans="1:41" s="30" customFormat="1" ht="15.75" thickBot="1" x14ac:dyDescent="0.3">
      <c r="A102" s="205"/>
      <c r="B102" s="205"/>
      <c r="C102" s="205"/>
      <c r="D102" s="115" t="s">
        <v>17</v>
      </c>
      <c r="E102" s="115" t="s">
        <v>17</v>
      </c>
      <c r="F102" s="123" t="str">
        <f t="shared" ca="1" si="25"/>
        <v>x</v>
      </c>
      <c r="G102" s="115" t="s">
        <v>17</v>
      </c>
      <c r="H102" s="118" t="s">
        <v>3</v>
      </c>
      <c r="I102" s="117" t="s">
        <v>18</v>
      </c>
      <c r="J102" s="87">
        <f ca="1">IF($T102=0,SUM(J103:J107),IF($T102="",0,IF(ISERROR(OFFSET(ГП!AA87,-$R102-IF($T102=4,1,0),0)),0,OFFSET(ГП!AA87,-$R102-IF($T102=4,1,0),0))))</f>
        <v>0</v>
      </c>
      <c r="K102" s="87">
        <f ca="1">IF($T102=0,SUM(K103:K107),IF($T102="",0,IF(ISERROR(OFFSET(ГП!AB87,-$R102-IF($T102=4,1,0),0)),0,OFFSET(ГП!AB87,-$R102-IF($T102=4,1,0),0))))</f>
        <v>0</v>
      </c>
      <c r="L102" s="87">
        <f ca="1">IF($T102=0,SUM(L103:L107),IF($T102="",0,IF(ISERROR(OFFSET(ГП!AC87,-$R102-IF($T102=4,1,0),0)),0,OFFSET(ГП!AC87,-$R102-IF($T102=4,1,0),0))))</f>
        <v>0</v>
      </c>
      <c r="M102" s="87">
        <f ca="1">IF($T102=0,SUM(M103:M107),IF($T102="",0,IF(ISERROR(OFFSET(ГП!AD87,-$R102-IF($T102=4,1,0),0)),0,OFFSET(ГП!AD87,-$R102-IF($T102=4,1,0),0))))</f>
        <v>0</v>
      </c>
      <c r="N102" s="87">
        <f ca="1">IF($T102=0,SUM(N103:N107),IF($T102="",0,IF(ISERROR(OFFSET(ГП!AE87,-$R102-IF($T102=4,1,0),0)),0,OFFSET(ГП!AE87,-$R102-IF($T102=4,1,0),0))))</f>
        <v>0</v>
      </c>
      <c r="O102" s="87">
        <f ca="1">IF($T102=0,SUM(O103:O107),IF($T102="",0,IF(ISERROR(OFFSET(ГП!AF87,-$R102-IF($T102=4,1,0),0)),0,OFFSET(ГП!AF87,-$R102-IF($T102=4,1,0),0))))</f>
        <v>0</v>
      </c>
      <c r="P102" s="20">
        <v>4</v>
      </c>
      <c r="Q102" s="20">
        <v>4</v>
      </c>
      <c r="R102" s="20">
        <f t="shared" si="30"/>
        <v>10</v>
      </c>
      <c r="S102" s="20">
        <f t="shared" si="31"/>
        <v>3</v>
      </c>
      <c r="T102" s="157">
        <f t="shared" si="32"/>
        <v>3</v>
      </c>
      <c r="U102" s="20" t="str">
        <f t="shared" si="33"/>
        <v>местные бюджеты</v>
      </c>
      <c r="V102" s="20"/>
      <c r="W102" s="20"/>
      <c r="X102" s="20"/>
      <c r="Y102" s="20" t="str">
        <f t="shared" ca="1" si="35"/>
        <v/>
      </c>
      <c r="Z102" s="20"/>
      <c r="AA102" s="20">
        <f t="shared" si="28"/>
        <v>10</v>
      </c>
      <c r="AB102" s="20">
        <f t="shared" si="34"/>
        <v>2</v>
      </c>
      <c r="AC102" s="20" t="s">
        <v>17</v>
      </c>
      <c r="AD102" s="20" t="str">
        <f t="shared" ca="1" si="29"/>
        <v/>
      </c>
      <c r="AE102" s="20">
        <f t="shared" ca="1" si="27"/>
        <v>1</v>
      </c>
      <c r="AF102" s="158" t="s">
        <v>40</v>
      </c>
      <c r="AG102" s="159" t="s">
        <v>40</v>
      </c>
      <c r="AH102" s="160"/>
      <c r="AI102" s="161" t="s">
        <v>3</v>
      </c>
      <c r="AJ102" s="20"/>
      <c r="AK102" s="20"/>
      <c r="AL102" s="20"/>
      <c r="AM102" s="20"/>
      <c r="AN102" s="20"/>
      <c r="AO102" s="20"/>
    </row>
    <row r="103" spans="1:41" s="30" customFormat="1" ht="45.75" thickBot="1" x14ac:dyDescent="0.3">
      <c r="A103" s="205"/>
      <c r="B103" s="205"/>
      <c r="C103" s="205"/>
      <c r="D103" s="115" t="s">
        <v>17</v>
      </c>
      <c r="E103" s="115" t="s">
        <v>17</v>
      </c>
      <c r="F103" s="123" t="str">
        <f t="shared" ca="1" si="25"/>
        <v>x</v>
      </c>
      <c r="G103" s="115" t="s">
        <v>17</v>
      </c>
      <c r="H103" s="118" t="s">
        <v>5</v>
      </c>
      <c r="I103" s="117" t="s">
        <v>18</v>
      </c>
      <c r="J103" s="87">
        <f ca="1">IF($T103=0,SUM(J104:J108),IF($T103="",0,IF(ISERROR(OFFSET(ГП!AA88,-$R103-IF($T103=4,1,0),0)),0,OFFSET(ГП!AA88,-$R103-IF($T103=4,1,0),0))))</f>
        <v>0</v>
      </c>
      <c r="K103" s="87">
        <f ca="1">IF($T103=0,SUM(K104:K108),IF($T103="",0,IF(ISERROR(OFFSET(ГП!AB88,-$R103-IF($T103=4,1,0),0)),0,OFFSET(ГП!AB88,-$R103-IF($T103=4,1,0),0))))</f>
        <v>0</v>
      </c>
      <c r="L103" s="87">
        <f ca="1">IF($T103=0,SUM(L104:L108),IF($T103="",0,IF(ISERROR(OFFSET(ГП!AC88,-$R103-IF($T103=4,1,0),0)),0,OFFSET(ГП!AC88,-$R103-IF($T103=4,1,0),0))))</f>
        <v>0</v>
      </c>
      <c r="M103" s="87">
        <f ca="1">IF($T103=0,SUM(M104:M108),IF($T103="",0,IF(ISERROR(OFFSET(ГП!AD88,-$R103-IF($T103=4,1,0),0)),0,OFFSET(ГП!AD88,-$R103-IF($T103=4,1,0),0))))</f>
        <v>0</v>
      </c>
      <c r="N103" s="87">
        <f ca="1">IF($T103=0,SUM(N104:N108),IF($T103="",0,IF(ISERROR(OFFSET(ГП!AE88,-$R103-IF($T103=4,1,0),0)),0,OFFSET(ГП!AE88,-$R103-IF($T103=4,1,0),0))))</f>
        <v>0</v>
      </c>
      <c r="O103" s="87">
        <f ca="1">IF($T103=0,SUM(O104:O108),IF($T103="",0,IF(ISERROR(OFFSET(ГП!AF88,-$R103-IF($T103=4,1,0),0)),0,OFFSET(ГП!AF88,-$R103-IF($T103=4,1,0),0))))</f>
        <v>0</v>
      </c>
      <c r="P103" s="20">
        <v>5</v>
      </c>
      <c r="Q103" s="20">
        <v>5</v>
      </c>
      <c r="R103" s="20">
        <f t="shared" si="30"/>
        <v>10</v>
      </c>
      <c r="S103" s="20" t="str">
        <f t="shared" si="31"/>
        <v/>
      </c>
      <c r="T103" s="157" t="str">
        <f t="shared" si="32"/>
        <v/>
      </c>
      <c r="U103" s="20" t="str">
        <f t="shared" si="33"/>
        <v>территориальный государственный внебюджетный фонд Чувашской Республики</v>
      </c>
      <c r="V103" s="20"/>
      <c r="W103" s="20"/>
      <c r="X103" s="20"/>
      <c r="Y103" s="20" t="str">
        <f t="shared" ca="1" si="35"/>
        <v/>
      </c>
      <c r="Z103" s="20"/>
      <c r="AA103" s="20">
        <f t="shared" si="28"/>
        <v>10</v>
      </c>
      <c r="AB103" s="20">
        <f t="shared" si="34"/>
        <v>3</v>
      </c>
      <c r="AC103" s="20" t="s">
        <v>17</v>
      </c>
      <c r="AD103" s="20" t="str">
        <f t="shared" ca="1" si="29"/>
        <v/>
      </c>
      <c r="AE103" s="20">
        <f t="shared" ca="1" si="27"/>
        <v>1</v>
      </c>
      <c r="AF103" s="158" t="s">
        <v>40</v>
      </c>
      <c r="AG103" s="159" t="s">
        <v>40</v>
      </c>
      <c r="AH103" s="160"/>
      <c r="AI103" s="161" t="s">
        <v>6</v>
      </c>
      <c r="AJ103" s="20"/>
      <c r="AK103" s="20"/>
      <c r="AL103" s="20"/>
      <c r="AM103" s="20"/>
      <c r="AN103" s="20"/>
      <c r="AO103" s="20"/>
    </row>
    <row r="104" spans="1:41" s="30" customFormat="1" ht="15.75" thickBot="1" x14ac:dyDescent="0.3">
      <c r="A104" s="206"/>
      <c r="B104" s="206"/>
      <c r="C104" s="206"/>
      <c r="D104" s="115" t="s">
        <v>17</v>
      </c>
      <c r="E104" s="115" t="s">
        <v>17</v>
      </c>
      <c r="F104" s="123" t="str">
        <f t="shared" ref="F104:F167" ca="1" si="36">IF(LEN(AD104)&gt;4,AD104,"x")</f>
        <v>x</v>
      </c>
      <c r="G104" s="115" t="s">
        <v>17</v>
      </c>
      <c r="H104" s="118" t="s">
        <v>6</v>
      </c>
      <c r="I104" s="117" t="s">
        <v>18</v>
      </c>
      <c r="J104" s="87">
        <f ca="1">IF($T104=0,SUM(J105:J109),IF($T104="",0,IF(ISERROR(OFFSET(ГП!AA89,-$R104-IF($T104=4,1,0),0)),0,OFFSET(ГП!AA89,-$R104-IF($T104=4,1,0),0))))</f>
        <v>0</v>
      </c>
      <c r="K104" s="87">
        <f ca="1">IF($T104=0,SUM(K105:K109),IF($T104="",0,IF(ISERROR(OFFSET(ГП!AB89,-$R104-IF($T104=4,1,0),0)),0,OFFSET(ГП!AB89,-$R104-IF($T104=4,1,0),0))))</f>
        <v>0</v>
      </c>
      <c r="L104" s="87">
        <f ca="1">IF($T104=0,SUM(L105:L109),IF($T104="",0,IF(ISERROR(OFFSET(ГП!AC89,-$R104-IF($T104=4,1,0),0)),0,OFFSET(ГП!AC89,-$R104-IF($T104=4,1,0),0))))</f>
        <v>0</v>
      </c>
      <c r="M104" s="87">
        <f ca="1">IF($T104=0,SUM(M105:M109),IF($T104="",0,IF(ISERROR(OFFSET(ГП!AD89,-$R104-IF($T104=4,1,0),0)),0,OFFSET(ГП!AD89,-$R104-IF($T104=4,1,0),0))))</f>
        <v>0</v>
      </c>
      <c r="N104" s="87">
        <f ca="1">IF($T104=0,SUM(N105:N109),IF($T104="",0,IF(ISERROR(OFFSET(ГП!AE89,-$R104-IF($T104=4,1,0),0)),0,OFFSET(ГП!AE89,-$R104-IF($T104=4,1,0),0))))</f>
        <v>0</v>
      </c>
      <c r="O104" s="87">
        <f ca="1">IF($T104=0,SUM(O105:O109),IF($T104="",0,IF(ISERROR(OFFSET(ГП!AF89,-$R104-IF($T104=4,1,0),0)),0,OFFSET(ГП!AF89,-$R104-IF($T104=4,1,0),0))))</f>
        <v>0</v>
      </c>
      <c r="P104" s="20">
        <v>6</v>
      </c>
      <c r="Q104" s="20">
        <v>6</v>
      </c>
      <c r="R104" s="20">
        <f t="shared" si="30"/>
        <v>10</v>
      </c>
      <c r="S104" s="20">
        <f t="shared" si="31"/>
        <v>4</v>
      </c>
      <c r="T104" s="157">
        <f t="shared" si="32"/>
        <v>4</v>
      </c>
      <c r="U104" s="20" t="str">
        <f t="shared" si="33"/>
        <v>внебюджетные источники</v>
      </c>
      <c r="V104" s="20"/>
      <c r="W104" s="20"/>
      <c r="X104" s="20"/>
      <c r="Y104" s="20" t="str">
        <f t="shared" ca="1" si="35"/>
        <v/>
      </c>
      <c r="Z104" s="20"/>
      <c r="AA104" s="20">
        <f t="shared" si="28"/>
        <v>10</v>
      </c>
      <c r="AB104" s="20">
        <f t="shared" si="34"/>
        <v>4</v>
      </c>
      <c r="AC104" s="20" t="s">
        <v>17</v>
      </c>
      <c r="AD104" s="20" t="str">
        <f t="shared" ca="1" si="29"/>
        <v/>
      </c>
      <c r="AE104" s="20">
        <f t="shared" ca="1" si="27"/>
        <v>1</v>
      </c>
      <c r="AF104" s="158" t="s">
        <v>40</v>
      </c>
      <c r="AG104" s="159" t="s">
        <v>40</v>
      </c>
      <c r="AH104" s="160"/>
      <c r="AI104" s="161" t="s">
        <v>1</v>
      </c>
      <c r="AJ104" s="20"/>
      <c r="AK104" s="20"/>
      <c r="AL104" s="20"/>
      <c r="AM104" s="20"/>
      <c r="AN104" s="20"/>
      <c r="AO104" s="20"/>
    </row>
    <row r="105" spans="1:41" s="30" customFormat="1" ht="15.75" thickBot="1" x14ac:dyDescent="0.3">
      <c r="A105" s="204" t="s">
        <v>66</v>
      </c>
      <c r="B105" s="204" t="s">
        <v>384</v>
      </c>
      <c r="C105" s="204" t="s">
        <v>38</v>
      </c>
      <c r="D105" s="115"/>
      <c r="E105" s="115" t="s">
        <v>17</v>
      </c>
      <c r="F105" s="123" t="str">
        <f t="shared" ca="1" si="36"/>
        <v>x</v>
      </c>
      <c r="G105" s="115" t="s">
        <v>17</v>
      </c>
      <c r="H105" s="118" t="s">
        <v>1</v>
      </c>
      <c r="I105" s="117" t="s">
        <v>18</v>
      </c>
      <c r="J105" s="87">
        <f ca="1">IF($T105=0,SUM(J106:J110),IF($T105="",0,IF(ISERROR(OFFSET(ГП!AA90,-$R105-IF($T105=4,1,0),0)),0,OFFSET(ГП!AA90,-$R105-IF($T105=4,1,0),0))))</f>
        <v>3585</v>
      </c>
      <c r="K105" s="87">
        <f ca="1">IF($T105=0,SUM(K106:K110),IF($T105="",0,IF(ISERROR(OFFSET(ГП!AB90,-$R105-IF($T105=4,1,0),0)),0,OFFSET(ГП!AB90,-$R105-IF($T105=4,1,0),0))))</f>
        <v>0</v>
      </c>
      <c r="L105" s="87">
        <f ca="1">IF($T105=0,SUM(L106:L110),IF($T105="",0,IF(ISERROR(OFFSET(ГП!AC90,-$R105-IF($T105=4,1,0),0)),0,OFFSET(ГП!AC90,-$R105-IF($T105=4,1,0),0))))</f>
        <v>0</v>
      </c>
      <c r="M105" s="87">
        <f ca="1">IF($T105=0,SUM(M106:M110),IF($T105="",0,IF(ISERROR(OFFSET(ГП!AD90,-$R105-IF($T105=4,1,0),0)),0,OFFSET(ГП!AD90,-$R105-IF($T105=4,1,0),0))))</f>
        <v>0</v>
      </c>
      <c r="N105" s="87">
        <f ca="1">IF($T105=0,SUM(N106:N110),IF($T105="",0,IF(ISERROR(OFFSET(ГП!AE90,-$R105-IF($T105=4,1,0),0)),0,OFFSET(ГП!AE90,-$R105-IF($T105=4,1,0),0))))</f>
        <v>0</v>
      </c>
      <c r="O105" s="87">
        <f ca="1">IF($T105=0,SUM(O106:O110),IF($T105="",0,IF(ISERROR(OFFSET(ГП!AF90,-$R105-IF($T105=4,1,0),0)),0,OFFSET(ГП!AF90,-$R105-IF($T105=4,1,0),0))))</f>
        <v>0</v>
      </c>
      <c r="P105" s="20">
        <v>1</v>
      </c>
      <c r="Q105" s="20">
        <v>1</v>
      </c>
      <c r="R105" s="20">
        <f t="shared" si="30"/>
        <v>11</v>
      </c>
      <c r="S105" s="20" t="str">
        <f t="shared" si="31"/>
        <v/>
      </c>
      <c r="T105" s="157">
        <f t="shared" si="32"/>
        <v>0</v>
      </c>
      <c r="U105" s="20" t="str">
        <f t="shared" si="33"/>
        <v>всего</v>
      </c>
      <c r="V105" s="20"/>
      <c r="W105" s="20"/>
      <c r="X105" s="20"/>
      <c r="Y105" s="20" t="str">
        <f t="shared" ca="1" si="35"/>
        <v/>
      </c>
      <c r="Z105" s="20"/>
      <c r="AA105" s="20">
        <f t="shared" si="28"/>
        <v>10</v>
      </c>
      <c r="AB105" s="20">
        <f t="shared" si="34"/>
        <v>5</v>
      </c>
      <c r="AC105" s="20"/>
      <c r="AD105" s="20" t="str">
        <f t="shared" ca="1" si="29"/>
        <v/>
      </c>
      <c r="AE105" s="20" t="str">
        <f t="shared" ca="1" si="27"/>
        <v/>
      </c>
      <c r="AF105" s="158" t="s">
        <v>40</v>
      </c>
      <c r="AG105" s="159" t="s">
        <v>40</v>
      </c>
      <c r="AH105" s="160"/>
      <c r="AI105" s="161" t="s">
        <v>2</v>
      </c>
      <c r="AJ105" s="20"/>
      <c r="AK105" s="20"/>
      <c r="AL105" s="20"/>
      <c r="AM105" s="20"/>
      <c r="AN105" s="20"/>
      <c r="AO105" s="20"/>
    </row>
    <row r="106" spans="1:41" s="30" customFormat="1" ht="23.25" thickBot="1" x14ac:dyDescent="0.3">
      <c r="A106" s="205"/>
      <c r="B106" s="205"/>
      <c r="C106" s="205"/>
      <c r="D106" s="124"/>
      <c r="E106" s="124"/>
      <c r="F106" s="123" t="str">
        <f t="shared" ca="1" si="36"/>
        <v>x</v>
      </c>
      <c r="G106" s="124"/>
      <c r="H106" s="118" t="s">
        <v>2</v>
      </c>
      <c r="I106" s="117" t="s">
        <v>18</v>
      </c>
      <c r="J106" s="87">
        <f ca="1">IF($T106=0,SUM(J107:J111),IF($T106="",0,IF(ISERROR(OFFSET(ГП!AA91,-$R106-IF($T106=4,1,0),0)),0,OFFSET(ГП!AA91,-$R106-IF($T106=4,1,0),0))))</f>
        <v>0</v>
      </c>
      <c r="K106" s="87">
        <f ca="1">IF($T106=0,SUM(K107:K111),IF($T106="",0,IF(ISERROR(OFFSET(ГП!AB91,-$R106-IF($T106=4,1,0),0)),0,OFFSET(ГП!AB91,-$R106-IF($T106=4,1,0),0))))</f>
        <v>0</v>
      </c>
      <c r="L106" s="87">
        <f ca="1">IF($T106=0,SUM(L107:L111),IF($T106="",0,IF(ISERROR(OFFSET(ГП!AC91,-$R106-IF($T106=4,1,0),0)),0,OFFSET(ГП!AC91,-$R106-IF($T106=4,1,0),0))))</f>
        <v>0</v>
      </c>
      <c r="M106" s="87">
        <f ca="1">IF($T106=0,SUM(M107:M111),IF($T106="",0,IF(ISERROR(OFFSET(ГП!AD91,-$R106-IF($T106=4,1,0),0)),0,OFFSET(ГП!AD91,-$R106-IF($T106=4,1,0),0))))</f>
        <v>0</v>
      </c>
      <c r="N106" s="87">
        <f ca="1">IF($T106=0,SUM(N107:N111),IF($T106="",0,IF(ISERROR(OFFSET(ГП!AE91,-$R106-IF($T106=4,1,0),0)),0,OFFSET(ГП!AE91,-$R106-IF($T106=4,1,0),0))))</f>
        <v>0</v>
      </c>
      <c r="O106" s="87">
        <f ca="1">IF($T106=0,SUM(O107:O111),IF($T106="",0,IF(ISERROR(OFFSET(ГП!AF91,-$R106-IF($T106=4,1,0),0)),0,OFFSET(ГП!AF91,-$R106-IF($T106=4,1,0),0))))</f>
        <v>0</v>
      </c>
      <c r="P106" s="20">
        <v>2</v>
      </c>
      <c r="Q106" s="20">
        <v>2</v>
      </c>
      <c r="R106" s="20">
        <f t="shared" si="30"/>
        <v>11</v>
      </c>
      <c r="S106" s="20" t="str">
        <f t="shared" si="31"/>
        <v/>
      </c>
      <c r="T106" s="157">
        <f t="shared" si="32"/>
        <v>2</v>
      </c>
      <c r="U106" s="20" t="str">
        <f t="shared" si="33"/>
        <v>федеральный бюджет</v>
      </c>
      <c r="V106" s="20"/>
      <c r="W106" s="20"/>
      <c r="X106" s="20"/>
      <c r="Y106" s="20" t="str">
        <f t="shared" ca="1" si="35"/>
        <v/>
      </c>
      <c r="Z106" s="20"/>
      <c r="AA106" s="20">
        <f t="shared" ref="AA106:AA166" si="37">IF(AB105="",0,IF(AB105=6,AA105+1,AA105))</f>
        <v>10</v>
      </c>
      <c r="AB106" s="20">
        <f t="shared" si="34"/>
        <v>6</v>
      </c>
      <c r="AC106" s="20"/>
      <c r="AD106" s="20" t="str">
        <f t="shared" ref="AD106:AD137" ca="1" si="38">IF(AB106=1,OFFSET(AF106,-AA106,0),"")</f>
        <v/>
      </c>
      <c r="AE106" s="20" t="str">
        <f t="shared" ref="AE106:AE137" ca="1" si="39">IF(AC106=AD106,"",1)</f>
        <v/>
      </c>
      <c r="AF106" s="158" t="s">
        <v>327</v>
      </c>
      <c r="AG106" s="159">
        <v>522</v>
      </c>
      <c r="AH106" s="160"/>
      <c r="AI106" s="161" t="s">
        <v>307</v>
      </c>
      <c r="AJ106" s="20"/>
      <c r="AK106" s="20"/>
      <c r="AL106" s="20"/>
      <c r="AM106" s="20"/>
      <c r="AN106" s="20"/>
      <c r="AO106" s="20"/>
    </row>
    <row r="107" spans="1:41" s="30" customFormat="1" ht="23.25" thickBot="1" x14ac:dyDescent="0.3">
      <c r="A107" s="205"/>
      <c r="B107" s="205"/>
      <c r="C107" s="205"/>
      <c r="D107" s="125">
        <v>832</v>
      </c>
      <c r="E107" s="125">
        <v>502</v>
      </c>
      <c r="F107" s="123" t="str">
        <f t="shared" ca="1" si="36"/>
        <v>А110117949</v>
      </c>
      <c r="G107" s="125">
        <v>414</v>
      </c>
      <c r="H107" s="118" t="s">
        <v>4</v>
      </c>
      <c r="I107" s="117" t="s">
        <v>18</v>
      </c>
      <c r="J107" s="87">
        <f ca="1">IF($T107=0,SUM(J108:J112),IF($T107="",0,IF(ISERROR(OFFSET(ГП!AA92,-$R107-IF($T107=4,1,0),0)),0,OFFSET(ГП!AA92,-$R107-IF($T107=4,1,0),0))))</f>
        <v>3585</v>
      </c>
      <c r="K107" s="87">
        <f ca="1">IF($T107=0,SUM(K108:K112),IF($T107="",0,IF(ISERROR(OFFSET(ГП!AB92,-$R107-IF($T107=4,1,0),0)),0,OFFSET(ГП!AB92,-$R107-IF($T107=4,1,0),0))))</f>
        <v>0</v>
      </c>
      <c r="L107" s="87">
        <f ca="1">IF($T107=0,SUM(L108:L112),IF($T107="",0,IF(ISERROR(OFFSET(ГП!AC92,-$R107-IF($T107=4,1,0),0)),0,OFFSET(ГП!AC92,-$R107-IF($T107=4,1,0),0))))</f>
        <v>0</v>
      </c>
      <c r="M107" s="87">
        <f ca="1">IF($T107=0,SUM(M108:M112),IF($T107="",0,IF(ISERROR(OFFSET(ГП!AD92,-$R107-IF($T107=4,1,0),0)),0,OFFSET(ГП!AD92,-$R107-IF($T107=4,1,0),0))))</f>
        <v>0</v>
      </c>
      <c r="N107" s="87">
        <f ca="1">IF($T107=0,SUM(N108:N112),IF($T107="",0,IF(ISERROR(OFFSET(ГП!AE92,-$R107-IF($T107=4,1,0),0)),0,OFFSET(ГП!AE92,-$R107-IF($T107=4,1,0),0))))</f>
        <v>0</v>
      </c>
      <c r="O107" s="87">
        <f ca="1">IF($T107=0,SUM(O108:O112),IF($T107="",0,IF(ISERROR(OFFSET(ГП!AF92,-$R107-IF($T107=4,1,0),0)),0,OFFSET(ГП!AF92,-$R107-IF($T107=4,1,0),0))))</f>
        <v>0</v>
      </c>
      <c r="P107" s="20">
        <v>3</v>
      </c>
      <c r="Q107" s="20">
        <v>3</v>
      </c>
      <c r="R107" s="20">
        <f t="shared" ref="R107:R170" si="40">IF(Q107=1,R106+1,R106)</f>
        <v>11</v>
      </c>
      <c r="S107" s="20" t="str">
        <f t="shared" ref="S107:S170" si="41">IF(ISERROR(SEARCH("местн",U107,1)),IF(ISERROR(SEARCH("источн",U107,1)),"",4),3)</f>
        <v/>
      </c>
      <c r="T107" s="157">
        <f t="shared" ref="T107:T170" si="42">IF(S107="",IF(ISERROR(SEARCH("федерал",U107,1)),IF(ISERROR(SEARCH("республ",U107,1)),IF(ISERROR(SEARCH("всег",U107,1)),"",0),IF(ISERROR(SEARCH("террит",U107,1)),1,"")),2),S107)</f>
        <v>1</v>
      </c>
      <c r="U107" s="20" t="str">
        <f t="shared" ref="U107:U170" si="43">H107</f>
        <v>республииканский бюджет Чувашской Республики</v>
      </c>
      <c r="V107" s="20"/>
      <c r="W107" s="20"/>
      <c r="X107" s="20"/>
      <c r="Y107" s="20" t="str">
        <f t="shared" ca="1" si="35"/>
        <v/>
      </c>
      <c r="Z107" s="20"/>
      <c r="AA107" s="20">
        <f t="shared" si="37"/>
        <v>11</v>
      </c>
      <c r="AB107" s="20">
        <f t="shared" si="34"/>
        <v>1</v>
      </c>
      <c r="AC107" s="20" t="s">
        <v>142</v>
      </c>
      <c r="AD107" s="20" t="str">
        <f t="shared" ca="1" si="38"/>
        <v>А110117949</v>
      </c>
      <c r="AE107" s="20" t="str">
        <f t="shared" ca="1" si="39"/>
        <v/>
      </c>
      <c r="AF107" s="158" t="s">
        <v>40</v>
      </c>
      <c r="AG107" s="159" t="s">
        <v>40</v>
      </c>
      <c r="AH107" s="160"/>
      <c r="AI107" s="161" t="s">
        <v>3</v>
      </c>
      <c r="AJ107" s="20"/>
      <c r="AK107" s="20"/>
      <c r="AL107" s="20"/>
      <c r="AM107" s="20"/>
      <c r="AN107" s="20"/>
      <c r="AO107" s="20"/>
    </row>
    <row r="108" spans="1:41" s="30" customFormat="1" ht="15.75" thickBot="1" x14ac:dyDescent="0.3">
      <c r="A108" s="205"/>
      <c r="B108" s="205"/>
      <c r="C108" s="205"/>
      <c r="D108" s="115" t="s">
        <v>17</v>
      </c>
      <c r="E108" s="115" t="s">
        <v>17</v>
      </c>
      <c r="F108" s="123" t="str">
        <f t="shared" ca="1" si="36"/>
        <v>x</v>
      </c>
      <c r="G108" s="115" t="s">
        <v>17</v>
      </c>
      <c r="H108" s="118" t="s">
        <v>3</v>
      </c>
      <c r="I108" s="117" t="s">
        <v>18</v>
      </c>
      <c r="J108" s="87">
        <f ca="1">IF($T108=0,SUM(J109:J113),IF($T108="",0,IF(ISERROR(OFFSET(ГП!AA93,-$R108-IF($T108=4,1,0),0)),0,OFFSET(ГП!AA93,-$R108-IF($T108=4,1,0),0))))</f>
        <v>0</v>
      </c>
      <c r="K108" s="87">
        <f ca="1">IF($T108=0,SUM(K109:K113),IF($T108="",0,IF(ISERROR(OFFSET(ГП!AB93,-$R108-IF($T108=4,1,0),0)),0,OFFSET(ГП!AB93,-$R108-IF($T108=4,1,0),0))))</f>
        <v>0</v>
      </c>
      <c r="L108" s="87">
        <f ca="1">IF($T108=0,SUM(L109:L113),IF($T108="",0,IF(ISERROR(OFFSET(ГП!AC93,-$R108-IF($T108=4,1,0),0)),0,OFFSET(ГП!AC93,-$R108-IF($T108=4,1,0),0))))</f>
        <v>0</v>
      </c>
      <c r="M108" s="87">
        <f ca="1">IF($T108=0,SUM(M109:M113),IF($T108="",0,IF(ISERROR(OFFSET(ГП!AD93,-$R108-IF($T108=4,1,0),0)),0,OFFSET(ГП!AD93,-$R108-IF($T108=4,1,0),0))))</f>
        <v>0</v>
      </c>
      <c r="N108" s="87">
        <f ca="1">IF($T108=0,SUM(N109:N113),IF($T108="",0,IF(ISERROR(OFFSET(ГП!AE93,-$R108-IF($T108=4,1,0),0)),0,OFFSET(ГП!AE93,-$R108-IF($T108=4,1,0),0))))</f>
        <v>0</v>
      </c>
      <c r="O108" s="87">
        <f ca="1">IF($T108=0,SUM(O109:O113),IF($T108="",0,IF(ISERROR(OFFSET(ГП!AF93,-$R108-IF($T108=4,1,0),0)),0,OFFSET(ГП!AF93,-$R108-IF($T108=4,1,0),0))))</f>
        <v>0</v>
      </c>
      <c r="P108" s="20">
        <v>4</v>
      </c>
      <c r="Q108" s="20">
        <v>4</v>
      </c>
      <c r="R108" s="20">
        <f t="shared" si="40"/>
        <v>11</v>
      </c>
      <c r="S108" s="20">
        <f t="shared" si="41"/>
        <v>3</v>
      </c>
      <c r="T108" s="157">
        <f t="shared" si="42"/>
        <v>3</v>
      </c>
      <c r="U108" s="20" t="str">
        <f t="shared" si="43"/>
        <v>местные бюджеты</v>
      </c>
      <c r="V108" s="20"/>
      <c r="W108" s="20"/>
      <c r="X108" s="20"/>
      <c r="Y108" s="20" t="str">
        <f t="shared" ca="1" si="35"/>
        <v/>
      </c>
      <c r="Z108" s="20"/>
      <c r="AA108" s="20">
        <f t="shared" si="37"/>
        <v>11</v>
      </c>
      <c r="AB108" s="20">
        <f t="shared" si="34"/>
        <v>2</v>
      </c>
      <c r="AC108" s="20" t="s">
        <v>17</v>
      </c>
      <c r="AD108" s="20" t="str">
        <f t="shared" ca="1" si="38"/>
        <v/>
      </c>
      <c r="AE108" s="20">
        <f t="shared" ca="1" si="39"/>
        <v>1</v>
      </c>
      <c r="AF108" s="158" t="s">
        <v>40</v>
      </c>
      <c r="AG108" s="159" t="s">
        <v>40</v>
      </c>
      <c r="AH108" s="160"/>
      <c r="AI108" s="161" t="s">
        <v>6</v>
      </c>
      <c r="AJ108" s="20"/>
      <c r="AK108" s="20"/>
      <c r="AL108" s="20"/>
      <c r="AM108" s="20"/>
      <c r="AN108" s="20"/>
      <c r="AO108" s="20"/>
    </row>
    <row r="109" spans="1:41" s="30" customFormat="1" ht="45.75" thickBot="1" x14ac:dyDescent="0.3">
      <c r="A109" s="205"/>
      <c r="B109" s="205"/>
      <c r="C109" s="205"/>
      <c r="D109" s="115" t="s">
        <v>17</v>
      </c>
      <c r="E109" s="115" t="s">
        <v>17</v>
      </c>
      <c r="F109" s="123" t="str">
        <f t="shared" ca="1" si="36"/>
        <v>x</v>
      </c>
      <c r="G109" s="115" t="s">
        <v>17</v>
      </c>
      <c r="H109" s="118" t="s">
        <v>5</v>
      </c>
      <c r="I109" s="117" t="s">
        <v>18</v>
      </c>
      <c r="J109" s="87">
        <f ca="1">IF($T109=0,SUM(J110:J114),IF($T109="",0,IF(ISERROR(OFFSET(ГП!AA94,-$R109-IF($T109=4,1,0),0)),0,OFFSET(ГП!AA94,-$R109-IF($T109=4,1,0),0))))</f>
        <v>0</v>
      </c>
      <c r="K109" s="87">
        <f ca="1">IF($T109=0,SUM(K110:K114),IF($T109="",0,IF(ISERROR(OFFSET(ГП!AB94,-$R109-IF($T109=4,1,0),0)),0,OFFSET(ГП!AB94,-$R109-IF($T109=4,1,0),0))))</f>
        <v>0</v>
      </c>
      <c r="L109" s="87">
        <f ca="1">IF($T109=0,SUM(L110:L114),IF($T109="",0,IF(ISERROR(OFFSET(ГП!AC94,-$R109-IF($T109=4,1,0),0)),0,OFFSET(ГП!AC94,-$R109-IF($T109=4,1,0),0))))</f>
        <v>0</v>
      </c>
      <c r="M109" s="87">
        <f ca="1">IF($T109=0,SUM(M110:M114),IF($T109="",0,IF(ISERROR(OFFSET(ГП!AD94,-$R109-IF($T109=4,1,0),0)),0,OFFSET(ГП!AD94,-$R109-IF($T109=4,1,0),0))))</f>
        <v>0</v>
      </c>
      <c r="N109" s="87">
        <f ca="1">IF($T109=0,SUM(N110:N114),IF($T109="",0,IF(ISERROR(OFFSET(ГП!AE94,-$R109-IF($T109=4,1,0),0)),0,OFFSET(ГП!AE94,-$R109-IF($T109=4,1,0),0))))</f>
        <v>0</v>
      </c>
      <c r="O109" s="87">
        <f ca="1">IF($T109=0,SUM(O110:O114),IF($T109="",0,IF(ISERROR(OFFSET(ГП!AF94,-$R109-IF($T109=4,1,0),0)),0,OFFSET(ГП!AF94,-$R109-IF($T109=4,1,0),0))))</f>
        <v>0</v>
      </c>
      <c r="P109" s="20">
        <v>5</v>
      </c>
      <c r="Q109" s="20">
        <v>5</v>
      </c>
      <c r="R109" s="20">
        <f t="shared" si="40"/>
        <v>11</v>
      </c>
      <c r="S109" s="20" t="str">
        <f t="shared" si="41"/>
        <v/>
      </c>
      <c r="T109" s="157" t="str">
        <f t="shared" si="42"/>
        <v/>
      </c>
      <c r="U109" s="20" t="str">
        <f t="shared" si="43"/>
        <v>территориальный государственный внебюджетный фонд Чувашской Республики</v>
      </c>
      <c r="V109" s="20"/>
      <c r="W109" s="20"/>
      <c r="X109" s="20"/>
      <c r="Y109" s="20" t="str">
        <f t="shared" ca="1" si="35"/>
        <v/>
      </c>
      <c r="Z109" s="20"/>
      <c r="AA109" s="20">
        <f t="shared" si="37"/>
        <v>11</v>
      </c>
      <c r="AB109" s="20">
        <f t="shared" si="34"/>
        <v>3</v>
      </c>
      <c r="AC109" s="20" t="s">
        <v>17</v>
      </c>
      <c r="AD109" s="20" t="str">
        <f t="shared" ca="1" si="38"/>
        <v/>
      </c>
      <c r="AE109" s="20">
        <f t="shared" ca="1" si="39"/>
        <v>1</v>
      </c>
      <c r="AF109" s="158" t="s">
        <v>40</v>
      </c>
      <c r="AG109" s="159" t="s">
        <v>40</v>
      </c>
      <c r="AH109" s="160"/>
      <c r="AI109" s="161" t="s">
        <v>1</v>
      </c>
      <c r="AJ109" s="20"/>
      <c r="AK109" s="20"/>
      <c r="AL109" s="20"/>
      <c r="AM109" s="20"/>
      <c r="AN109" s="20"/>
      <c r="AO109" s="20"/>
    </row>
    <row r="110" spans="1:41" s="30" customFormat="1" ht="15.75" thickBot="1" x14ac:dyDescent="0.3">
      <c r="A110" s="206"/>
      <c r="B110" s="206"/>
      <c r="C110" s="206"/>
      <c r="D110" s="115" t="s">
        <v>17</v>
      </c>
      <c r="E110" s="115" t="s">
        <v>17</v>
      </c>
      <c r="F110" s="123" t="str">
        <f t="shared" ca="1" si="36"/>
        <v>x</v>
      </c>
      <c r="G110" s="115" t="s">
        <v>17</v>
      </c>
      <c r="H110" s="118" t="s">
        <v>6</v>
      </c>
      <c r="I110" s="117" t="s">
        <v>18</v>
      </c>
      <c r="J110" s="87">
        <f ca="1">IF($T110=0,SUM(J111:J115),IF($T110="",0,IF(ISERROR(OFFSET(ГП!AA95,-$R110-IF($T110=4,1,0),0)),0,OFFSET(ГП!AA95,-$R110-IF($T110=4,1,0),0))))</f>
        <v>0</v>
      </c>
      <c r="K110" s="87">
        <f ca="1">IF($T110=0,SUM(K111:K115),IF($T110="",0,IF(ISERROR(OFFSET(ГП!AB95,-$R110-IF($T110=4,1,0),0)),0,OFFSET(ГП!AB95,-$R110-IF($T110=4,1,0),0))))</f>
        <v>0</v>
      </c>
      <c r="L110" s="87">
        <f ca="1">IF($T110=0,SUM(L111:L115),IF($T110="",0,IF(ISERROR(OFFSET(ГП!AC95,-$R110-IF($T110=4,1,0),0)),0,OFFSET(ГП!AC95,-$R110-IF($T110=4,1,0),0))))</f>
        <v>0</v>
      </c>
      <c r="M110" s="87">
        <f ca="1">IF($T110=0,SUM(M111:M115),IF($T110="",0,IF(ISERROR(OFFSET(ГП!AD95,-$R110-IF($T110=4,1,0),0)),0,OFFSET(ГП!AD95,-$R110-IF($T110=4,1,0),0))))</f>
        <v>0</v>
      </c>
      <c r="N110" s="87">
        <f ca="1">IF($T110=0,SUM(N111:N115),IF($T110="",0,IF(ISERROR(OFFSET(ГП!AE95,-$R110-IF($T110=4,1,0),0)),0,OFFSET(ГП!AE95,-$R110-IF($T110=4,1,0),0))))</f>
        <v>0</v>
      </c>
      <c r="O110" s="87">
        <f ca="1">IF($T110=0,SUM(O111:O115),IF($T110="",0,IF(ISERROR(OFFSET(ГП!AF95,-$R110-IF($T110=4,1,0),0)),0,OFFSET(ГП!AF95,-$R110-IF($T110=4,1,0),0))))</f>
        <v>0</v>
      </c>
      <c r="P110" s="20">
        <v>6</v>
      </c>
      <c r="Q110" s="20">
        <v>6</v>
      </c>
      <c r="R110" s="20">
        <f t="shared" si="40"/>
        <v>11</v>
      </c>
      <c r="S110" s="20">
        <f t="shared" si="41"/>
        <v>4</v>
      </c>
      <c r="T110" s="157">
        <f t="shared" si="42"/>
        <v>4</v>
      </c>
      <c r="U110" s="20" t="str">
        <f t="shared" si="43"/>
        <v>внебюджетные источники</v>
      </c>
      <c r="V110" s="20"/>
      <c r="W110" s="20"/>
      <c r="X110" s="20"/>
      <c r="Y110" s="20" t="str">
        <f t="shared" ca="1" si="35"/>
        <v/>
      </c>
      <c r="Z110" s="20"/>
      <c r="AA110" s="20">
        <f t="shared" si="37"/>
        <v>11</v>
      </c>
      <c r="AB110" s="20">
        <f t="shared" si="34"/>
        <v>4</v>
      </c>
      <c r="AC110" s="20" t="s">
        <v>17</v>
      </c>
      <c r="AD110" s="20" t="str">
        <f t="shared" ca="1" si="38"/>
        <v/>
      </c>
      <c r="AE110" s="20">
        <f t="shared" ca="1" si="39"/>
        <v>1</v>
      </c>
      <c r="AF110" s="158" t="s">
        <v>40</v>
      </c>
      <c r="AG110" s="159" t="s">
        <v>40</v>
      </c>
      <c r="AH110" s="160"/>
      <c r="AI110" s="161" t="s">
        <v>2</v>
      </c>
      <c r="AJ110" s="20"/>
      <c r="AK110" s="20"/>
      <c r="AL110" s="20"/>
      <c r="AM110" s="20"/>
      <c r="AN110" s="20"/>
      <c r="AO110" s="20"/>
    </row>
    <row r="111" spans="1:41" s="30" customFormat="1" ht="23.25" thickBot="1" x14ac:dyDescent="0.3">
      <c r="A111" s="204" t="s">
        <v>67</v>
      </c>
      <c r="B111" s="204" t="s">
        <v>385</v>
      </c>
      <c r="C111" s="204" t="s">
        <v>38</v>
      </c>
      <c r="D111" s="115"/>
      <c r="E111" s="115" t="s">
        <v>17</v>
      </c>
      <c r="F111" s="123" t="str">
        <f t="shared" ca="1" si="36"/>
        <v>x</v>
      </c>
      <c r="G111" s="115" t="s">
        <v>17</v>
      </c>
      <c r="H111" s="118" t="s">
        <v>1</v>
      </c>
      <c r="I111" s="117" t="s">
        <v>18</v>
      </c>
      <c r="J111" s="87">
        <f ca="1">IF($T111=0,SUM(J112:J116),IF($T111="",0,IF(ISERROR(OFFSET(ГП!AA96,-$R111-IF($T111=4,1,0),0)),0,OFFSET(ГП!AA96,-$R111-IF($T111=4,1,0),0))))</f>
        <v>0</v>
      </c>
      <c r="K111" s="87">
        <f ca="1">IF($T111=0,SUM(K112:K116),IF($T111="",0,IF(ISERROR(OFFSET(ГП!AB96,-$R111-IF($T111=4,1,0),0)),0,OFFSET(ГП!AB96,-$R111-IF($T111=4,1,0),0))))</f>
        <v>0</v>
      </c>
      <c r="L111" s="87">
        <f ca="1">IF($T111=0,SUM(L112:L116),IF($T111="",0,IF(ISERROR(OFFSET(ГП!AC96,-$R111-IF($T111=4,1,0),0)),0,OFFSET(ГП!AC96,-$R111-IF($T111=4,1,0),0))))</f>
        <v>0</v>
      </c>
      <c r="M111" s="87">
        <f ca="1">IF($T111=0,SUM(M112:M116),IF($T111="",0,IF(ISERROR(OFFSET(ГП!AD96,-$R111-IF($T111=4,1,0),0)),0,OFFSET(ГП!AD96,-$R111-IF($T111=4,1,0),0))))</f>
        <v>0</v>
      </c>
      <c r="N111" s="87">
        <f ca="1">IF($T111=0,SUM(N112:N116),IF($T111="",0,IF(ISERROR(OFFSET(ГП!AE96,-$R111-IF($T111=4,1,0),0)),0,OFFSET(ГП!AE96,-$R111-IF($T111=4,1,0),0))))</f>
        <v>0</v>
      </c>
      <c r="O111" s="87">
        <f ca="1">IF($T111=0,SUM(O112:O116),IF($T111="",0,IF(ISERROR(OFFSET(ГП!AF96,-$R111-IF($T111=4,1,0),0)),0,OFFSET(ГП!AF96,-$R111-IF($T111=4,1,0),0))))</f>
        <v>0</v>
      </c>
      <c r="P111" s="20">
        <v>1</v>
      </c>
      <c r="Q111" s="20">
        <v>1</v>
      </c>
      <c r="R111" s="20">
        <f t="shared" si="40"/>
        <v>12</v>
      </c>
      <c r="S111" s="20" t="str">
        <f t="shared" si="41"/>
        <v/>
      </c>
      <c r="T111" s="157">
        <f t="shared" si="42"/>
        <v>0</v>
      </c>
      <c r="U111" s="20" t="str">
        <f t="shared" si="43"/>
        <v>всего</v>
      </c>
      <c r="V111" s="20"/>
      <c r="W111" s="20"/>
      <c r="X111" s="20"/>
      <c r="Y111" s="20" t="str">
        <f t="shared" ca="1" si="35"/>
        <v/>
      </c>
      <c r="Z111" s="20"/>
      <c r="AA111" s="20">
        <f t="shared" si="37"/>
        <v>11</v>
      </c>
      <c r="AB111" s="20">
        <f t="shared" si="34"/>
        <v>5</v>
      </c>
      <c r="AC111" s="20"/>
      <c r="AD111" s="20" t="str">
        <f t="shared" ca="1" si="38"/>
        <v/>
      </c>
      <c r="AE111" s="20" t="str">
        <f t="shared" ca="1" si="39"/>
        <v/>
      </c>
      <c r="AF111" s="158" t="s">
        <v>329</v>
      </c>
      <c r="AG111" s="159">
        <v>522</v>
      </c>
      <c r="AH111" s="160"/>
      <c r="AI111" s="161" t="s">
        <v>307</v>
      </c>
      <c r="AJ111" s="20"/>
      <c r="AK111" s="20"/>
      <c r="AL111" s="20"/>
      <c r="AM111" s="20"/>
      <c r="AN111" s="20"/>
      <c r="AO111" s="20"/>
    </row>
    <row r="112" spans="1:41" s="30" customFormat="1" ht="15.75" thickBot="1" x14ac:dyDescent="0.3">
      <c r="A112" s="205"/>
      <c r="B112" s="205"/>
      <c r="C112" s="205"/>
      <c r="D112" s="124"/>
      <c r="E112" s="124"/>
      <c r="F112" s="123" t="str">
        <f t="shared" ca="1" si="36"/>
        <v>x</v>
      </c>
      <c r="G112" s="124"/>
      <c r="H112" s="118" t="s">
        <v>2</v>
      </c>
      <c r="I112" s="117" t="s">
        <v>18</v>
      </c>
      <c r="J112" s="87">
        <f ca="1">IF($T112=0,SUM(J113:J117),IF($T112="",0,IF(ISERROR(OFFSET(ГП!AA97,-$R112-IF($T112=4,1,0),0)),0,OFFSET(ГП!AA97,-$R112-IF($T112=4,1,0),0))))</f>
        <v>0</v>
      </c>
      <c r="K112" s="87">
        <f ca="1">IF($T112=0,SUM(K113:K117),IF($T112="",0,IF(ISERROR(OFFSET(ГП!AB97,-$R112-IF($T112=4,1,0),0)),0,OFFSET(ГП!AB97,-$R112-IF($T112=4,1,0),0))))</f>
        <v>0</v>
      </c>
      <c r="L112" s="87">
        <f ca="1">IF($T112=0,SUM(L113:L117),IF($T112="",0,IF(ISERROR(OFFSET(ГП!AC97,-$R112-IF($T112=4,1,0),0)),0,OFFSET(ГП!AC97,-$R112-IF($T112=4,1,0),0))))</f>
        <v>0</v>
      </c>
      <c r="M112" s="87">
        <f ca="1">IF($T112=0,SUM(M113:M117),IF($T112="",0,IF(ISERROR(OFFSET(ГП!AD97,-$R112-IF($T112=4,1,0),0)),0,OFFSET(ГП!AD97,-$R112-IF($T112=4,1,0),0))))</f>
        <v>0</v>
      </c>
      <c r="N112" s="87">
        <f ca="1">IF($T112=0,SUM(N113:N117),IF($T112="",0,IF(ISERROR(OFFSET(ГП!AE97,-$R112-IF($T112=4,1,0),0)),0,OFFSET(ГП!AE97,-$R112-IF($T112=4,1,0),0))))</f>
        <v>0</v>
      </c>
      <c r="O112" s="87">
        <f ca="1">IF($T112=0,SUM(O113:O117),IF($T112="",0,IF(ISERROR(OFFSET(ГП!AF97,-$R112-IF($T112=4,1,0),0)),0,OFFSET(ГП!AF97,-$R112-IF($T112=4,1,0),0))))</f>
        <v>0</v>
      </c>
      <c r="P112" s="20">
        <v>2</v>
      </c>
      <c r="Q112" s="20">
        <v>2</v>
      </c>
      <c r="R112" s="20">
        <f t="shared" si="40"/>
        <v>12</v>
      </c>
      <c r="S112" s="20" t="str">
        <f t="shared" si="41"/>
        <v/>
      </c>
      <c r="T112" s="157">
        <f t="shared" si="42"/>
        <v>2</v>
      </c>
      <c r="U112" s="20" t="str">
        <f t="shared" si="43"/>
        <v>федеральный бюджет</v>
      </c>
      <c r="V112" s="20"/>
      <c r="W112" s="20"/>
      <c r="X112" s="20"/>
      <c r="Y112" s="20" t="str">
        <f t="shared" ca="1" si="35"/>
        <v/>
      </c>
      <c r="Z112" s="20"/>
      <c r="AA112" s="20">
        <f t="shared" si="37"/>
        <v>11</v>
      </c>
      <c r="AB112" s="20">
        <f t="shared" ref="AB112:AB175" si="44">AB106</f>
        <v>6</v>
      </c>
      <c r="AC112" s="20"/>
      <c r="AD112" s="20" t="str">
        <f t="shared" ca="1" si="38"/>
        <v/>
      </c>
      <c r="AE112" s="20" t="str">
        <f t="shared" ca="1" si="39"/>
        <v/>
      </c>
      <c r="AF112" s="158" t="s">
        <v>40</v>
      </c>
      <c r="AG112" s="159" t="s">
        <v>40</v>
      </c>
      <c r="AH112" s="160"/>
      <c r="AI112" s="161" t="s">
        <v>3</v>
      </c>
      <c r="AJ112" s="20"/>
      <c r="AK112" s="20"/>
      <c r="AL112" s="20"/>
      <c r="AM112" s="20"/>
      <c r="AN112" s="20"/>
      <c r="AO112" s="20"/>
    </row>
    <row r="113" spans="1:41" s="30" customFormat="1" ht="23.25" thickBot="1" x14ac:dyDescent="0.3">
      <c r="A113" s="205"/>
      <c r="B113" s="205"/>
      <c r="C113" s="205"/>
      <c r="D113" s="125">
        <v>832</v>
      </c>
      <c r="E113" s="125">
        <v>502</v>
      </c>
      <c r="F113" s="123" t="str">
        <f t="shared" ca="1" si="36"/>
        <v>А11011794А</v>
      </c>
      <c r="G113" s="125">
        <v>414</v>
      </c>
      <c r="H113" s="118" t="s">
        <v>4</v>
      </c>
      <c r="I113" s="117" t="s">
        <v>18</v>
      </c>
      <c r="J113" s="87">
        <f ca="1">IF($T113=0,SUM(J114:J118),IF($T113="",0,IF(ISERROR(OFFSET(ГП!AA98,-$R113-IF($T113=4,1,0),0)),0,OFFSET(ГП!AA98,-$R113-IF($T113=4,1,0),0))))</f>
        <v>0</v>
      </c>
      <c r="K113" s="87">
        <f ca="1">IF($T113=0,SUM(K114:K118),IF($T113="",0,IF(ISERROR(OFFSET(ГП!AB98,-$R113-IF($T113=4,1,0),0)),0,OFFSET(ГП!AB98,-$R113-IF($T113=4,1,0),0))))</f>
        <v>0</v>
      </c>
      <c r="L113" s="87">
        <f ca="1">IF($T113=0,SUM(L114:L118),IF($T113="",0,IF(ISERROR(OFFSET(ГП!AC98,-$R113-IF($T113=4,1,0),0)),0,OFFSET(ГП!AC98,-$R113-IF($T113=4,1,0),0))))</f>
        <v>0</v>
      </c>
      <c r="M113" s="87">
        <f ca="1">IF($T113=0,SUM(M114:M118),IF($T113="",0,IF(ISERROR(OFFSET(ГП!AD98,-$R113-IF($T113=4,1,0),0)),0,OFFSET(ГП!AD98,-$R113-IF($T113=4,1,0),0))))</f>
        <v>0</v>
      </c>
      <c r="N113" s="87">
        <f ca="1">IF($T113=0,SUM(N114:N118),IF($T113="",0,IF(ISERROR(OFFSET(ГП!AE98,-$R113-IF($T113=4,1,0),0)),0,OFFSET(ГП!AE98,-$R113-IF($T113=4,1,0),0))))</f>
        <v>0</v>
      </c>
      <c r="O113" s="87">
        <f ca="1">IF($T113=0,SUM(O114:O118),IF($T113="",0,IF(ISERROR(OFFSET(ГП!AF98,-$R113-IF($T113=4,1,0),0)),0,OFFSET(ГП!AF98,-$R113-IF($T113=4,1,0),0))))</f>
        <v>0</v>
      </c>
      <c r="P113" s="20">
        <v>3</v>
      </c>
      <c r="Q113" s="20">
        <v>3</v>
      </c>
      <c r="R113" s="20">
        <f t="shared" si="40"/>
        <v>12</v>
      </c>
      <c r="S113" s="20" t="str">
        <f t="shared" si="41"/>
        <v/>
      </c>
      <c r="T113" s="157">
        <f t="shared" si="42"/>
        <v>1</v>
      </c>
      <c r="U113" s="20" t="str">
        <f t="shared" si="43"/>
        <v>республииканский бюджет Чувашской Республики</v>
      </c>
      <c r="V113" s="20"/>
      <c r="W113" s="20"/>
      <c r="X113" s="20"/>
      <c r="Y113" s="20" t="str">
        <f t="shared" ca="1" si="35"/>
        <v/>
      </c>
      <c r="Z113" s="20"/>
      <c r="AA113" s="20">
        <f t="shared" si="37"/>
        <v>12</v>
      </c>
      <c r="AB113" s="20">
        <f t="shared" si="44"/>
        <v>1</v>
      </c>
      <c r="AC113" s="20" t="s">
        <v>143</v>
      </c>
      <c r="AD113" s="20" t="str">
        <f t="shared" ca="1" si="38"/>
        <v>А11011794А</v>
      </c>
      <c r="AE113" s="20">
        <f t="shared" ca="1" si="39"/>
        <v>1</v>
      </c>
      <c r="AF113" s="158" t="s">
        <v>40</v>
      </c>
      <c r="AG113" s="159" t="s">
        <v>40</v>
      </c>
      <c r="AH113" s="160"/>
      <c r="AI113" s="161" t="s">
        <v>6</v>
      </c>
      <c r="AJ113" s="20"/>
      <c r="AK113" s="20"/>
      <c r="AL113" s="20"/>
      <c r="AM113" s="20"/>
      <c r="AN113" s="20"/>
      <c r="AO113" s="20"/>
    </row>
    <row r="114" spans="1:41" s="30" customFormat="1" ht="15.75" thickBot="1" x14ac:dyDescent="0.3">
      <c r="A114" s="205"/>
      <c r="B114" s="205"/>
      <c r="C114" s="205"/>
      <c r="D114" s="115" t="s">
        <v>17</v>
      </c>
      <c r="E114" s="115" t="s">
        <v>17</v>
      </c>
      <c r="F114" s="123" t="str">
        <f t="shared" ca="1" si="36"/>
        <v>x</v>
      </c>
      <c r="G114" s="115" t="s">
        <v>17</v>
      </c>
      <c r="H114" s="118" t="s">
        <v>3</v>
      </c>
      <c r="I114" s="117" t="s">
        <v>18</v>
      </c>
      <c r="J114" s="87">
        <f ca="1">IF($T114=0,SUM(J115:J119),IF($T114="",0,IF(ISERROR(OFFSET(ГП!AA99,-$R114-IF($T114=4,1,0),0)),0,OFFSET(ГП!AA99,-$R114-IF($T114=4,1,0),0))))</f>
        <v>0</v>
      </c>
      <c r="K114" s="87">
        <f ca="1">IF($T114=0,SUM(K115:K119),IF($T114="",0,IF(ISERROR(OFFSET(ГП!AB99,-$R114-IF($T114=4,1,0),0)),0,OFFSET(ГП!AB99,-$R114-IF($T114=4,1,0),0))))</f>
        <v>0</v>
      </c>
      <c r="L114" s="87">
        <f ca="1">IF($T114=0,SUM(L115:L119),IF($T114="",0,IF(ISERROR(OFFSET(ГП!AC99,-$R114-IF($T114=4,1,0),0)),0,OFFSET(ГП!AC99,-$R114-IF($T114=4,1,0),0))))</f>
        <v>0</v>
      </c>
      <c r="M114" s="87">
        <f ca="1">IF($T114=0,SUM(M115:M119),IF($T114="",0,IF(ISERROR(OFFSET(ГП!AD99,-$R114-IF($T114=4,1,0),0)),0,OFFSET(ГП!AD99,-$R114-IF($T114=4,1,0),0))))</f>
        <v>0</v>
      </c>
      <c r="N114" s="87">
        <f ca="1">IF($T114=0,SUM(N115:N119),IF($T114="",0,IF(ISERROR(OFFSET(ГП!AE99,-$R114-IF($T114=4,1,0),0)),0,OFFSET(ГП!AE99,-$R114-IF($T114=4,1,0),0))))</f>
        <v>0</v>
      </c>
      <c r="O114" s="87">
        <f ca="1">IF($T114=0,SUM(O115:O119),IF($T114="",0,IF(ISERROR(OFFSET(ГП!AF99,-$R114-IF($T114=4,1,0),0)),0,OFFSET(ГП!AF99,-$R114-IF($T114=4,1,0),0))))</f>
        <v>0</v>
      </c>
      <c r="P114" s="20">
        <v>4</v>
      </c>
      <c r="Q114" s="20">
        <v>4</v>
      </c>
      <c r="R114" s="20">
        <f t="shared" si="40"/>
        <v>12</v>
      </c>
      <c r="S114" s="20">
        <f t="shared" si="41"/>
        <v>3</v>
      </c>
      <c r="T114" s="157">
        <f t="shared" si="42"/>
        <v>3</v>
      </c>
      <c r="U114" s="20" t="str">
        <f t="shared" si="43"/>
        <v>местные бюджеты</v>
      </c>
      <c r="V114" s="20"/>
      <c r="W114" s="20"/>
      <c r="X114" s="20"/>
      <c r="Y114" s="20" t="str">
        <f t="shared" ca="1" si="35"/>
        <v/>
      </c>
      <c r="Z114" s="20"/>
      <c r="AA114" s="20">
        <f t="shared" si="37"/>
        <v>12</v>
      </c>
      <c r="AB114" s="20">
        <f t="shared" si="44"/>
        <v>2</v>
      </c>
      <c r="AC114" s="20" t="s">
        <v>17</v>
      </c>
      <c r="AD114" s="20" t="str">
        <f t="shared" ca="1" si="38"/>
        <v/>
      </c>
      <c r="AE114" s="20">
        <f t="shared" ca="1" si="39"/>
        <v>1</v>
      </c>
      <c r="AF114" s="158" t="s">
        <v>40</v>
      </c>
      <c r="AG114" s="159" t="s">
        <v>40</v>
      </c>
      <c r="AH114" s="160"/>
      <c r="AI114" s="161" t="s">
        <v>1</v>
      </c>
      <c r="AJ114" s="20"/>
      <c r="AK114" s="20"/>
      <c r="AL114" s="20"/>
      <c r="AM114" s="20"/>
      <c r="AN114" s="20"/>
      <c r="AO114" s="20"/>
    </row>
    <row r="115" spans="1:41" s="30" customFormat="1" ht="45.75" thickBot="1" x14ac:dyDescent="0.3">
      <c r="A115" s="205"/>
      <c r="B115" s="205"/>
      <c r="C115" s="205"/>
      <c r="D115" s="115" t="s">
        <v>17</v>
      </c>
      <c r="E115" s="115" t="s">
        <v>17</v>
      </c>
      <c r="F115" s="123" t="str">
        <f t="shared" ca="1" si="36"/>
        <v>x</v>
      </c>
      <c r="G115" s="115" t="s">
        <v>17</v>
      </c>
      <c r="H115" s="118" t="s">
        <v>5</v>
      </c>
      <c r="I115" s="117" t="s">
        <v>18</v>
      </c>
      <c r="J115" s="87">
        <f ca="1">IF($T115=0,SUM(J116:J120),IF($T115="",0,IF(ISERROR(OFFSET(ГП!AA100,-$R115-IF($T115=4,1,0),0)),0,OFFSET(ГП!AA100,-$R115-IF($T115=4,1,0),0))))</f>
        <v>0</v>
      </c>
      <c r="K115" s="87">
        <f ca="1">IF($T115=0,SUM(K116:K120),IF($T115="",0,IF(ISERROR(OFFSET(ГП!AB100,-$R115-IF($T115=4,1,0),0)),0,OFFSET(ГП!AB100,-$R115-IF($T115=4,1,0),0))))</f>
        <v>0</v>
      </c>
      <c r="L115" s="87">
        <f ca="1">IF($T115=0,SUM(L116:L120),IF($T115="",0,IF(ISERROR(OFFSET(ГП!AC100,-$R115-IF($T115=4,1,0),0)),0,OFFSET(ГП!AC100,-$R115-IF($T115=4,1,0),0))))</f>
        <v>0</v>
      </c>
      <c r="M115" s="87">
        <f ca="1">IF($T115=0,SUM(M116:M120),IF($T115="",0,IF(ISERROR(OFFSET(ГП!AD100,-$R115-IF($T115=4,1,0),0)),0,OFFSET(ГП!AD100,-$R115-IF($T115=4,1,0),0))))</f>
        <v>0</v>
      </c>
      <c r="N115" s="87">
        <f ca="1">IF($T115=0,SUM(N116:N120),IF($T115="",0,IF(ISERROR(OFFSET(ГП!AE100,-$R115-IF($T115=4,1,0),0)),0,OFFSET(ГП!AE100,-$R115-IF($T115=4,1,0),0))))</f>
        <v>0</v>
      </c>
      <c r="O115" s="87">
        <f ca="1">IF($T115=0,SUM(O116:O120),IF($T115="",0,IF(ISERROR(OFFSET(ГП!AF100,-$R115-IF($T115=4,1,0),0)),0,OFFSET(ГП!AF100,-$R115-IF($T115=4,1,0),0))))</f>
        <v>0</v>
      </c>
      <c r="P115" s="20">
        <v>5</v>
      </c>
      <c r="Q115" s="20">
        <v>5</v>
      </c>
      <c r="R115" s="20">
        <f t="shared" si="40"/>
        <v>12</v>
      </c>
      <c r="S115" s="20" t="str">
        <f t="shared" si="41"/>
        <v/>
      </c>
      <c r="T115" s="157" t="str">
        <f t="shared" si="42"/>
        <v/>
      </c>
      <c r="U115" s="20" t="str">
        <f t="shared" si="43"/>
        <v>территориальный государственный внебюджетный фонд Чувашской Республики</v>
      </c>
      <c r="V115" s="20"/>
      <c r="W115" s="20"/>
      <c r="X115" s="20"/>
      <c r="Y115" s="20" t="str">
        <f t="shared" ca="1" si="35"/>
        <v/>
      </c>
      <c r="Z115" s="20"/>
      <c r="AA115" s="20">
        <f t="shared" si="37"/>
        <v>12</v>
      </c>
      <c r="AB115" s="20">
        <f t="shared" si="44"/>
        <v>3</v>
      </c>
      <c r="AC115" s="20" t="s">
        <v>17</v>
      </c>
      <c r="AD115" s="20" t="str">
        <f t="shared" ca="1" si="38"/>
        <v/>
      </c>
      <c r="AE115" s="20">
        <f t="shared" ca="1" si="39"/>
        <v>1</v>
      </c>
      <c r="AF115" s="158" t="s">
        <v>40</v>
      </c>
      <c r="AG115" s="159" t="s">
        <v>40</v>
      </c>
      <c r="AH115" s="160"/>
      <c r="AI115" s="161" t="s">
        <v>2</v>
      </c>
      <c r="AJ115" s="20"/>
      <c r="AK115" s="20"/>
      <c r="AL115" s="20"/>
      <c r="AM115" s="20"/>
      <c r="AN115" s="20"/>
      <c r="AO115" s="20"/>
    </row>
    <row r="116" spans="1:41" s="30" customFormat="1" ht="23.25" thickBot="1" x14ac:dyDescent="0.3">
      <c r="A116" s="206"/>
      <c r="B116" s="206"/>
      <c r="C116" s="206"/>
      <c r="D116" s="115" t="s">
        <v>17</v>
      </c>
      <c r="E116" s="115" t="s">
        <v>17</v>
      </c>
      <c r="F116" s="123" t="str">
        <f t="shared" ca="1" si="36"/>
        <v>x</v>
      </c>
      <c r="G116" s="115" t="s">
        <v>17</v>
      </c>
      <c r="H116" s="118" t="s">
        <v>6</v>
      </c>
      <c r="I116" s="117" t="s">
        <v>18</v>
      </c>
      <c r="J116" s="87">
        <f ca="1">IF($T116=0,SUM(J117:J121),IF($T116="",0,IF(ISERROR(OFFSET(ГП!AA101,-$R116-IF($T116=4,1,0),0)),0,OFFSET(ГП!AA101,-$R116-IF($T116=4,1,0),0))))</f>
        <v>0</v>
      </c>
      <c r="K116" s="87">
        <f ca="1">IF($T116=0,SUM(K117:K121),IF($T116="",0,IF(ISERROR(OFFSET(ГП!AB101,-$R116-IF($T116=4,1,0),0)),0,OFFSET(ГП!AB101,-$R116-IF($T116=4,1,0),0))))</f>
        <v>0</v>
      </c>
      <c r="L116" s="87">
        <f ca="1">IF($T116=0,SUM(L117:L121),IF($T116="",0,IF(ISERROR(OFFSET(ГП!AC101,-$R116-IF($T116=4,1,0),0)),0,OFFSET(ГП!AC101,-$R116-IF($T116=4,1,0),0))))</f>
        <v>0</v>
      </c>
      <c r="M116" s="87">
        <f ca="1">IF($T116=0,SUM(M117:M121),IF($T116="",0,IF(ISERROR(OFFSET(ГП!AD101,-$R116-IF($T116=4,1,0),0)),0,OFFSET(ГП!AD101,-$R116-IF($T116=4,1,0),0))))</f>
        <v>0</v>
      </c>
      <c r="N116" s="87">
        <f ca="1">IF($T116=0,SUM(N117:N121),IF($T116="",0,IF(ISERROR(OFFSET(ГП!AE101,-$R116-IF($T116=4,1,0),0)),0,OFFSET(ГП!AE101,-$R116-IF($T116=4,1,0),0))))</f>
        <v>0</v>
      </c>
      <c r="O116" s="87">
        <f ca="1">IF($T116=0,SUM(O117:O121),IF($T116="",0,IF(ISERROR(OFFSET(ГП!AF101,-$R116-IF($T116=4,1,0),0)),0,OFFSET(ГП!AF101,-$R116-IF($T116=4,1,0),0))))</f>
        <v>0</v>
      </c>
      <c r="P116" s="20">
        <v>6</v>
      </c>
      <c r="Q116" s="20">
        <v>6</v>
      </c>
      <c r="R116" s="20">
        <f t="shared" si="40"/>
        <v>12</v>
      </c>
      <c r="S116" s="20">
        <f t="shared" si="41"/>
        <v>4</v>
      </c>
      <c r="T116" s="157">
        <f t="shared" si="42"/>
        <v>4</v>
      </c>
      <c r="U116" s="20" t="str">
        <f t="shared" si="43"/>
        <v>внебюджетные источники</v>
      </c>
      <c r="V116" s="20"/>
      <c r="W116" s="20"/>
      <c r="X116" s="20"/>
      <c r="Y116" s="20" t="str">
        <f t="shared" ca="1" si="35"/>
        <v/>
      </c>
      <c r="Z116" s="20"/>
      <c r="AA116" s="20">
        <f t="shared" si="37"/>
        <v>12</v>
      </c>
      <c r="AB116" s="20">
        <f t="shared" si="44"/>
        <v>4</v>
      </c>
      <c r="AC116" s="20" t="s">
        <v>17</v>
      </c>
      <c r="AD116" s="20" t="str">
        <f t="shared" ca="1" si="38"/>
        <v/>
      </c>
      <c r="AE116" s="20">
        <f t="shared" ca="1" si="39"/>
        <v>1</v>
      </c>
      <c r="AF116" s="158" t="s">
        <v>146</v>
      </c>
      <c r="AG116" s="159">
        <v>465</v>
      </c>
      <c r="AH116" s="160"/>
      <c r="AI116" s="161" t="s">
        <v>307</v>
      </c>
      <c r="AJ116" s="20"/>
      <c r="AK116" s="20"/>
      <c r="AL116" s="20"/>
      <c r="AM116" s="20"/>
      <c r="AN116" s="20"/>
      <c r="AO116" s="20"/>
    </row>
    <row r="117" spans="1:41" s="30" customFormat="1" ht="15.75" thickBot="1" x14ac:dyDescent="0.3">
      <c r="A117" s="204" t="s">
        <v>68</v>
      </c>
      <c r="B117" s="204" t="s">
        <v>866</v>
      </c>
      <c r="C117" s="204" t="s">
        <v>38</v>
      </c>
      <c r="D117" s="115"/>
      <c r="E117" s="115" t="s">
        <v>17</v>
      </c>
      <c r="F117" s="123" t="str">
        <f t="shared" ca="1" si="36"/>
        <v>x</v>
      </c>
      <c r="G117" s="115" t="s">
        <v>17</v>
      </c>
      <c r="H117" s="118" t="s">
        <v>1</v>
      </c>
      <c r="I117" s="117" t="s">
        <v>18</v>
      </c>
      <c r="J117" s="87">
        <f ca="1">IF($T117=0,SUM(J118:J122),IF($T117="",0,IF(ISERROR(OFFSET(ГП!AA102,-$R117-IF($T117=4,1,0),0)),0,OFFSET(ГП!AA102,-$R117-IF($T117=4,1,0),0))))</f>
        <v>0</v>
      </c>
      <c r="K117" s="87">
        <f ca="1">IF($T117=0,SUM(K118:K122),IF($T117="",0,IF(ISERROR(OFFSET(ГП!AB102,-$R117-IF($T117=4,1,0),0)),0,OFFSET(ГП!AB102,-$R117-IF($T117=4,1,0),0))))</f>
        <v>0</v>
      </c>
      <c r="L117" s="87">
        <f ca="1">IF($T117=0,SUM(L118:L122),IF($T117="",0,IF(ISERROR(OFFSET(ГП!AC102,-$R117-IF($T117=4,1,0),0)),0,OFFSET(ГП!AC102,-$R117-IF($T117=4,1,0),0))))</f>
        <v>0</v>
      </c>
      <c r="M117" s="87">
        <f ca="1">IF($T117=0,SUM(M118:M122),IF($T117="",0,IF(ISERROR(OFFSET(ГП!AD102,-$R117-IF($T117=4,1,0),0)),0,OFFSET(ГП!AD102,-$R117-IF($T117=4,1,0),0))))</f>
        <v>0</v>
      </c>
      <c r="N117" s="87">
        <f ca="1">IF($T117=0,SUM(N118:N122),IF($T117="",0,IF(ISERROR(OFFSET(ГП!AE102,-$R117-IF($T117=4,1,0),0)),0,OFFSET(ГП!AE102,-$R117-IF($T117=4,1,0),0))))</f>
        <v>0</v>
      </c>
      <c r="O117" s="87">
        <f ca="1">IF($T117=0,SUM(O118:O122),IF($T117="",0,IF(ISERROR(OFFSET(ГП!AF102,-$R117-IF($T117=4,1,0),0)),0,OFFSET(ГП!AF102,-$R117-IF($T117=4,1,0),0))))</f>
        <v>0</v>
      </c>
      <c r="P117" s="20">
        <v>1</v>
      </c>
      <c r="Q117" s="20">
        <v>1</v>
      </c>
      <c r="R117" s="20">
        <f t="shared" si="40"/>
        <v>13</v>
      </c>
      <c r="S117" s="20" t="str">
        <f t="shared" si="41"/>
        <v/>
      </c>
      <c r="T117" s="157">
        <f t="shared" si="42"/>
        <v>0</v>
      </c>
      <c r="U117" s="20" t="str">
        <f t="shared" si="43"/>
        <v>всего</v>
      </c>
      <c r="V117" s="20"/>
      <c r="W117" s="20"/>
      <c r="X117" s="20"/>
      <c r="Y117" s="20" t="str">
        <f t="shared" ca="1" si="35"/>
        <v/>
      </c>
      <c r="Z117" s="20"/>
      <c r="AA117" s="20">
        <f t="shared" si="37"/>
        <v>12</v>
      </c>
      <c r="AB117" s="20">
        <f t="shared" si="44"/>
        <v>5</v>
      </c>
      <c r="AC117" s="20"/>
      <c r="AD117" s="20" t="str">
        <f t="shared" ca="1" si="38"/>
        <v/>
      </c>
      <c r="AE117" s="20" t="str">
        <f t="shared" ca="1" si="39"/>
        <v/>
      </c>
      <c r="AF117" s="158" t="s">
        <v>40</v>
      </c>
      <c r="AG117" s="159" t="s">
        <v>40</v>
      </c>
      <c r="AH117" s="160"/>
      <c r="AI117" s="161" t="s">
        <v>3</v>
      </c>
      <c r="AJ117" s="20"/>
      <c r="AK117" s="20"/>
      <c r="AL117" s="20"/>
      <c r="AM117" s="20"/>
      <c r="AN117" s="20"/>
      <c r="AO117" s="20"/>
    </row>
    <row r="118" spans="1:41" s="30" customFormat="1" ht="15.75" thickBot="1" x14ac:dyDescent="0.3">
      <c r="A118" s="205"/>
      <c r="B118" s="205"/>
      <c r="C118" s="205"/>
      <c r="D118" s="124"/>
      <c r="E118" s="124"/>
      <c r="F118" s="123" t="str">
        <f t="shared" ca="1" si="36"/>
        <v>x</v>
      </c>
      <c r="G118" s="124"/>
      <c r="H118" s="118" t="s">
        <v>2</v>
      </c>
      <c r="I118" s="117" t="s">
        <v>18</v>
      </c>
      <c r="J118" s="87">
        <f ca="1">IF($T118=0,SUM(J119:J123),IF($T118="",0,IF(ISERROR(OFFSET(ГП!AA103,-$R118-IF($T118=4,1,0),0)),0,OFFSET(ГП!AA103,-$R118-IF($T118=4,1,0),0))))</f>
        <v>0</v>
      </c>
      <c r="K118" s="87">
        <f ca="1">IF($T118=0,SUM(K119:K123),IF($T118="",0,IF(ISERROR(OFFSET(ГП!AB103,-$R118-IF($T118=4,1,0),0)),0,OFFSET(ГП!AB103,-$R118-IF($T118=4,1,0),0))))</f>
        <v>0</v>
      </c>
      <c r="L118" s="87">
        <f ca="1">IF($T118=0,SUM(L119:L123),IF($T118="",0,IF(ISERROR(OFFSET(ГП!AC103,-$R118-IF($T118=4,1,0),0)),0,OFFSET(ГП!AC103,-$R118-IF($T118=4,1,0),0))))</f>
        <v>0</v>
      </c>
      <c r="M118" s="87">
        <f ca="1">IF($T118=0,SUM(M119:M123),IF($T118="",0,IF(ISERROR(OFFSET(ГП!AD103,-$R118-IF($T118=4,1,0),0)),0,OFFSET(ГП!AD103,-$R118-IF($T118=4,1,0),0))))</f>
        <v>0</v>
      </c>
      <c r="N118" s="87">
        <f ca="1">IF($T118=0,SUM(N119:N123),IF($T118="",0,IF(ISERROR(OFFSET(ГП!AE103,-$R118-IF($T118=4,1,0),0)),0,OFFSET(ГП!AE103,-$R118-IF($T118=4,1,0),0))))</f>
        <v>0</v>
      </c>
      <c r="O118" s="87">
        <f ca="1">IF($T118=0,SUM(O119:O123),IF($T118="",0,IF(ISERROR(OFFSET(ГП!AF103,-$R118-IF($T118=4,1,0),0)),0,OFFSET(ГП!AF103,-$R118-IF($T118=4,1,0),0))))</f>
        <v>0</v>
      </c>
      <c r="P118" s="20">
        <v>2</v>
      </c>
      <c r="Q118" s="20">
        <v>2</v>
      </c>
      <c r="R118" s="20">
        <f t="shared" si="40"/>
        <v>13</v>
      </c>
      <c r="S118" s="20" t="str">
        <f t="shared" si="41"/>
        <v/>
      </c>
      <c r="T118" s="157">
        <f t="shared" si="42"/>
        <v>2</v>
      </c>
      <c r="U118" s="20" t="str">
        <f t="shared" si="43"/>
        <v>федеральный бюджет</v>
      </c>
      <c r="V118" s="20"/>
      <c r="W118" s="20"/>
      <c r="X118" s="20"/>
      <c r="Y118" s="20" t="str">
        <f t="shared" ca="1" si="35"/>
        <v/>
      </c>
      <c r="Z118" s="20"/>
      <c r="AA118" s="20">
        <f t="shared" si="37"/>
        <v>12</v>
      </c>
      <c r="AB118" s="20">
        <f t="shared" si="44"/>
        <v>6</v>
      </c>
      <c r="AC118" s="20"/>
      <c r="AD118" s="20" t="str">
        <f t="shared" ca="1" si="38"/>
        <v/>
      </c>
      <c r="AE118" s="20" t="str">
        <f t="shared" ca="1" si="39"/>
        <v/>
      </c>
      <c r="AF118" s="158" t="s">
        <v>40</v>
      </c>
      <c r="AG118" s="159" t="s">
        <v>40</v>
      </c>
      <c r="AH118" s="160"/>
      <c r="AI118" s="161" t="s">
        <v>6</v>
      </c>
      <c r="AJ118" s="20"/>
      <c r="AK118" s="20"/>
      <c r="AL118" s="20"/>
      <c r="AM118" s="20"/>
      <c r="AN118" s="20"/>
      <c r="AO118" s="20"/>
    </row>
    <row r="119" spans="1:41" s="30" customFormat="1" ht="23.25" thickBot="1" x14ac:dyDescent="0.3">
      <c r="A119" s="205"/>
      <c r="B119" s="205"/>
      <c r="C119" s="205"/>
      <c r="D119" s="125">
        <v>832</v>
      </c>
      <c r="E119" s="125">
        <v>502</v>
      </c>
      <c r="F119" s="123" t="str">
        <f t="shared" ca="1" si="36"/>
        <v>А11011794Б</v>
      </c>
      <c r="G119" s="125">
        <v>522</v>
      </c>
      <c r="H119" s="118" t="s">
        <v>4</v>
      </c>
      <c r="I119" s="117" t="s">
        <v>18</v>
      </c>
      <c r="J119" s="87">
        <f ca="1">IF($T119=0,SUM(J120:J124),IF($T119="",0,IF(ISERROR(OFFSET(ГП!AA104,-$R119-IF($T119=4,1,0),0)),0,OFFSET(ГП!AA104,-$R119-IF($T119=4,1,0),0))))</f>
        <v>0</v>
      </c>
      <c r="K119" s="87">
        <f ca="1">IF($T119=0,SUM(K120:K124),IF($T119="",0,IF(ISERROR(OFFSET(ГП!AB104,-$R119-IF($T119=4,1,0),0)),0,OFFSET(ГП!AB104,-$R119-IF($T119=4,1,0),0))))</f>
        <v>0</v>
      </c>
      <c r="L119" s="87">
        <f ca="1">IF($T119=0,SUM(L120:L124),IF($T119="",0,IF(ISERROR(OFFSET(ГП!AC104,-$R119-IF($T119=4,1,0),0)),0,OFFSET(ГП!AC104,-$R119-IF($T119=4,1,0),0))))</f>
        <v>0</v>
      </c>
      <c r="M119" s="87">
        <f ca="1">IF($T119=0,SUM(M120:M124),IF($T119="",0,IF(ISERROR(OFFSET(ГП!AD104,-$R119-IF($T119=4,1,0),0)),0,OFFSET(ГП!AD104,-$R119-IF($T119=4,1,0),0))))</f>
        <v>0</v>
      </c>
      <c r="N119" s="87">
        <f ca="1">IF($T119=0,SUM(N120:N124),IF($T119="",0,IF(ISERROR(OFFSET(ГП!AE104,-$R119-IF($T119=4,1,0),0)),0,OFFSET(ГП!AE104,-$R119-IF($T119=4,1,0),0))))</f>
        <v>0</v>
      </c>
      <c r="O119" s="87">
        <f ca="1">IF($T119=0,SUM(O120:O124),IF($T119="",0,IF(ISERROR(OFFSET(ГП!AF104,-$R119-IF($T119=4,1,0),0)),0,OFFSET(ГП!AF104,-$R119-IF($T119=4,1,0),0))))</f>
        <v>0</v>
      </c>
      <c r="P119" s="20">
        <v>3</v>
      </c>
      <c r="Q119" s="20">
        <v>3</v>
      </c>
      <c r="R119" s="20">
        <f t="shared" si="40"/>
        <v>13</v>
      </c>
      <c r="S119" s="20" t="str">
        <f t="shared" si="41"/>
        <v/>
      </c>
      <c r="T119" s="157">
        <f t="shared" si="42"/>
        <v>1</v>
      </c>
      <c r="U119" s="20" t="str">
        <f t="shared" si="43"/>
        <v>республииканский бюджет Чувашской Республики</v>
      </c>
      <c r="V119" s="20"/>
      <c r="W119" s="20"/>
      <c r="X119" s="20"/>
      <c r="Y119" s="20" t="str">
        <f t="shared" ca="1" si="35"/>
        <v/>
      </c>
      <c r="Z119" s="20"/>
      <c r="AA119" s="20">
        <f t="shared" si="37"/>
        <v>13</v>
      </c>
      <c r="AB119" s="20">
        <f t="shared" si="44"/>
        <v>1</v>
      </c>
      <c r="AC119" s="20" t="s">
        <v>144</v>
      </c>
      <c r="AD119" s="20" t="str">
        <f t="shared" ca="1" si="38"/>
        <v>А11011794Б</v>
      </c>
      <c r="AE119" s="20">
        <f t="shared" ca="1" si="39"/>
        <v>1</v>
      </c>
      <c r="AF119" s="158" t="s">
        <v>40</v>
      </c>
      <c r="AG119" s="159" t="s">
        <v>40</v>
      </c>
      <c r="AH119" s="160"/>
      <c r="AI119" s="161" t="s">
        <v>1</v>
      </c>
      <c r="AJ119" s="20"/>
      <c r="AK119" s="20"/>
      <c r="AL119" s="20"/>
      <c r="AM119" s="20"/>
      <c r="AN119" s="20"/>
      <c r="AO119" s="20"/>
    </row>
    <row r="120" spans="1:41" s="30" customFormat="1" ht="15.75" thickBot="1" x14ac:dyDescent="0.3">
      <c r="A120" s="205"/>
      <c r="B120" s="205"/>
      <c r="C120" s="205"/>
      <c r="D120" s="115" t="s">
        <v>17</v>
      </c>
      <c r="E120" s="115" t="s">
        <v>17</v>
      </c>
      <c r="F120" s="123" t="str">
        <f t="shared" ca="1" si="36"/>
        <v>x</v>
      </c>
      <c r="G120" s="115" t="s">
        <v>17</v>
      </c>
      <c r="H120" s="118" t="s">
        <v>3</v>
      </c>
      <c r="I120" s="117" t="s">
        <v>18</v>
      </c>
      <c r="J120" s="87">
        <f ca="1">IF($T120=0,SUM(J121:J125),IF($T120="",0,IF(ISERROR(OFFSET(ГП!AA105,-$R120-IF($T120=4,1,0),0)),0,OFFSET(ГП!AA105,-$R120-IF($T120=4,1,0),0))))</f>
        <v>0</v>
      </c>
      <c r="K120" s="87">
        <f ca="1">IF($T120=0,SUM(K121:K125),IF($T120="",0,IF(ISERROR(OFFSET(ГП!AB105,-$R120-IF($T120=4,1,0),0)),0,OFFSET(ГП!AB105,-$R120-IF($T120=4,1,0),0))))</f>
        <v>0</v>
      </c>
      <c r="L120" s="87">
        <f ca="1">IF($T120=0,SUM(L121:L125),IF($T120="",0,IF(ISERROR(OFFSET(ГП!AC105,-$R120-IF($T120=4,1,0),0)),0,OFFSET(ГП!AC105,-$R120-IF($T120=4,1,0),0))))</f>
        <v>0</v>
      </c>
      <c r="M120" s="87">
        <f ca="1">IF($T120=0,SUM(M121:M125),IF($T120="",0,IF(ISERROR(OFFSET(ГП!AD105,-$R120-IF($T120=4,1,0),0)),0,OFFSET(ГП!AD105,-$R120-IF($T120=4,1,0),0))))</f>
        <v>0</v>
      </c>
      <c r="N120" s="87">
        <f ca="1">IF($T120=0,SUM(N121:N125),IF($T120="",0,IF(ISERROR(OFFSET(ГП!AE105,-$R120-IF($T120=4,1,0),0)),0,OFFSET(ГП!AE105,-$R120-IF($T120=4,1,0),0))))</f>
        <v>0</v>
      </c>
      <c r="O120" s="87">
        <f ca="1">IF($T120=0,SUM(O121:O125),IF($T120="",0,IF(ISERROR(OFFSET(ГП!AF105,-$R120-IF($T120=4,1,0),0)),0,OFFSET(ГП!AF105,-$R120-IF($T120=4,1,0),0))))</f>
        <v>0</v>
      </c>
      <c r="P120" s="20">
        <v>4</v>
      </c>
      <c r="Q120" s="20">
        <v>4</v>
      </c>
      <c r="R120" s="20">
        <f t="shared" si="40"/>
        <v>13</v>
      </c>
      <c r="S120" s="20">
        <f t="shared" si="41"/>
        <v>3</v>
      </c>
      <c r="T120" s="157">
        <f t="shared" si="42"/>
        <v>3</v>
      </c>
      <c r="U120" s="20" t="str">
        <f t="shared" si="43"/>
        <v>местные бюджеты</v>
      </c>
      <c r="V120" s="20"/>
      <c r="W120" s="20"/>
      <c r="X120" s="20"/>
      <c r="Y120" s="20" t="str">
        <f t="shared" ca="1" si="35"/>
        <v/>
      </c>
      <c r="Z120" s="20"/>
      <c r="AA120" s="20">
        <f t="shared" si="37"/>
        <v>13</v>
      </c>
      <c r="AB120" s="20">
        <f t="shared" si="44"/>
        <v>2</v>
      </c>
      <c r="AC120" s="20" t="s">
        <v>17</v>
      </c>
      <c r="AD120" s="20" t="str">
        <f t="shared" ca="1" si="38"/>
        <v/>
      </c>
      <c r="AE120" s="20">
        <f t="shared" ca="1" si="39"/>
        <v>1</v>
      </c>
      <c r="AF120" s="158" t="s">
        <v>40</v>
      </c>
      <c r="AG120" s="159" t="s">
        <v>40</v>
      </c>
      <c r="AH120" s="160"/>
      <c r="AI120" s="161" t="s">
        <v>2</v>
      </c>
      <c r="AJ120" s="20"/>
      <c r="AK120" s="20"/>
      <c r="AL120" s="20"/>
      <c r="AM120" s="20"/>
      <c r="AN120" s="20"/>
      <c r="AO120" s="20"/>
    </row>
    <row r="121" spans="1:41" s="30" customFormat="1" ht="45.75" thickBot="1" x14ac:dyDescent="0.3">
      <c r="A121" s="205"/>
      <c r="B121" s="205"/>
      <c r="C121" s="205"/>
      <c r="D121" s="115" t="s">
        <v>17</v>
      </c>
      <c r="E121" s="115" t="s">
        <v>17</v>
      </c>
      <c r="F121" s="123" t="str">
        <f t="shared" ca="1" si="36"/>
        <v>x</v>
      </c>
      <c r="G121" s="115" t="s">
        <v>17</v>
      </c>
      <c r="H121" s="118" t="s">
        <v>5</v>
      </c>
      <c r="I121" s="117" t="s">
        <v>18</v>
      </c>
      <c r="J121" s="87">
        <f ca="1">IF($T121=0,SUM(J122:J126),IF($T121="",0,IF(ISERROR(OFFSET(ГП!AA106,-$R121-IF($T121=4,1,0),0)),0,OFFSET(ГП!AA106,-$R121-IF($T121=4,1,0),0))))</f>
        <v>0</v>
      </c>
      <c r="K121" s="87">
        <f ca="1">IF($T121=0,SUM(K122:K126),IF($T121="",0,IF(ISERROR(OFFSET(ГП!AB106,-$R121-IF($T121=4,1,0),0)),0,OFFSET(ГП!AB106,-$R121-IF($T121=4,1,0),0))))</f>
        <v>0</v>
      </c>
      <c r="L121" s="87">
        <f ca="1">IF($T121=0,SUM(L122:L126),IF($T121="",0,IF(ISERROR(OFFSET(ГП!AC106,-$R121-IF($T121=4,1,0),0)),0,OFFSET(ГП!AC106,-$R121-IF($T121=4,1,0),0))))</f>
        <v>0</v>
      </c>
      <c r="M121" s="87">
        <f ca="1">IF($T121=0,SUM(M122:M126),IF($T121="",0,IF(ISERROR(OFFSET(ГП!AD106,-$R121-IF($T121=4,1,0),0)),0,OFFSET(ГП!AD106,-$R121-IF($T121=4,1,0),0))))</f>
        <v>0</v>
      </c>
      <c r="N121" s="87">
        <f ca="1">IF($T121=0,SUM(N122:N126),IF($T121="",0,IF(ISERROR(OFFSET(ГП!AE106,-$R121-IF($T121=4,1,0),0)),0,OFFSET(ГП!AE106,-$R121-IF($T121=4,1,0),0))))</f>
        <v>0</v>
      </c>
      <c r="O121" s="87">
        <f ca="1">IF($T121=0,SUM(O122:O126),IF($T121="",0,IF(ISERROR(OFFSET(ГП!AF106,-$R121-IF($T121=4,1,0),0)),0,OFFSET(ГП!AF106,-$R121-IF($T121=4,1,0),0))))</f>
        <v>0</v>
      </c>
      <c r="P121" s="20">
        <v>5</v>
      </c>
      <c r="Q121" s="20">
        <v>5</v>
      </c>
      <c r="R121" s="20">
        <f t="shared" si="40"/>
        <v>13</v>
      </c>
      <c r="S121" s="20" t="str">
        <f t="shared" si="41"/>
        <v/>
      </c>
      <c r="T121" s="157" t="str">
        <f t="shared" si="42"/>
        <v/>
      </c>
      <c r="U121" s="20" t="str">
        <f t="shared" si="43"/>
        <v>территориальный государственный внебюджетный фонд Чувашской Республики</v>
      </c>
      <c r="V121" s="20"/>
      <c r="W121" s="20"/>
      <c r="X121" s="20"/>
      <c r="Y121" s="20" t="str">
        <f t="shared" ca="1" si="35"/>
        <v/>
      </c>
      <c r="Z121" s="20"/>
      <c r="AA121" s="20">
        <f t="shared" si="37"/>
        <v>13</v>
      </c>
      <c r="AB121" s="20">
        <f t="shared" si="44"/>
        <v>3</v>
      </c>
      <c r="AC121" s="20" t="s">
        <v>17</v>
      </c>
      <c r="AD121" s="20" t="str">
        <f t="shared" ca="1" si="38"/>
        <v/>
      </c>
      <c r="AE121" s="20">
        <f t="shared" ca="1" si="39"/>
        <v>1</v>
      </c>
      <c r="AF121" s="158" t="s">
        <v>332</v>
      </c>
      <c r="AG121" s="159">
        <v>466</v>
      </c>
      <c r="AH121" s="160"/>
      <c r="AI121" s="161" t="s">
        <v>307</v>
      </c>
      <c r="AJ121" s="20"/>
      <c r="AK121" s="20"/>
      <c r="AL121" s="20"/>
      <c r="AM121" s="20"/>
      <c r="AN121" s="20"/>
      <c r="AO121" s="20"/>
    </row>
    <row r="122" spans="1:41" s="30" customFormat="1" ht="15.75" thickBot="1" x14ac:dyDescent="0.3">
      <c r="A122" s="206"/>
      <c r="B122" s="206"/>
      <c r="C122" s="206"/>
      <c r="D122" s="115" t="s">
        <v>17</v>
      </c>
      <c r="E122" s="115" t="s">
        <v>17</v>
      </c>
      <c r="F122" s="123" t="str">
        <f t="shared" ca="1" si="36"/>
        <v>x</v>
      </c>
      <c r="G122" s="115" t="s">
        <v>17</v>
      </c>
      <c r="H122" s="118" t="s">
        <v>6</v>
      </c>
      <c r="I122" s="117" t="s">
        <v>18</v>
      </c>
      <c r="J122" s="87">
        <f ca="1">IF($T122=0,SUM(J123:J127),IF($T122="",0,IF(ISERROR(OFFSET(ГП!AA107,-$R122-IF($T122=4,1,0),0)),0,OFFSET(ГП!AA107,-$R122-IF($T122=4,1,0),0))))</f>
        <v>0</v>
      </c>
      <c r="K122" s="87">
        <f ca="1">IF($T122=0,SUM(K123:K127),IF($T122="",0,IF(ISERROR(OFFSET(ГП!AB107,-$R122-IF($T122=4,1,0),0)),0,OFFSET(ГП!AB107,-$R122-IF($T122=4,1,0),0))))</f>
        <v>0</v>
      </c>
      <c r="L122" s="87">
        <f ca="1">IF($T122=0,SUM(L123:L127),IF($T122="",0,IF(ISERROR(OFFSET(ГП!AC107,-$R122-IF($T122=4,1,0),0)),0,OFFSET(ГП!AC107,-$R122-IF($T122=4,1,0),0))))</f>
        <v>0</v>
      </c>
      <c r="M122" s="87">
        <f ca="1">IF($T122=0,SUM(M123:M127),IF($T122="",0,IF(ISERROR(OFFSET(ГП!AD107,-$R122-IF($T122=4,1,0),0)),0,OFFSET(ГП!AD107,-$R122-IF($T122=4,1,0),0))))</f>
        <v>0</v>
      </c>
      <c r="N122" s="87">
        <f ca="1">IF($T122=0,SUM(N123:N127),IF($T122="",0,IF(ISERROR(OFFSET(ГП!AE107,-$R122-IF($T122=4,1,0),0)),0,OFFSET(ГП!AE107,-$R122-IF($T122=4,1,0),0))))</f>
        <v>0</v>
      </c>
      <c r="O122" s="87">
        <f ca="1">IF($T122=0,SUM(O123:O127),IF($T122="",0,IF(ISERROR(OFFSET(ГП!AF107,-$R122-IF($T122=4,1,0),0)),0,OFFSET(ГП!AF107,-$R122-IF($T122=4,1,0),0))))</f>
        <v>0</v>
      </c>
      <c r="P122" s="20">
        <v>6</v>
      </c>
      <c r="Q122" s="20">
        <v>6</v>
      </c>
      <c r="R122" s="20">
        <f t="shared" si="40"/>
        <v>13</v>
      </c>
      <c r="S122" s="20">
        <f t="shared" si="41"/>
        <v>4</v>
      </c>
      <c r="T122" s="157">
        <f t="shared" si="42"/>
        <v>4</v>
      </c>
      <c r="U122" s="20" t="str">
        <f t="shared" si="43"/>
        <v>внебюджетные источники</v>
      </c>
      <c r="V122" s="20"/>
      <c r="W122" s="20"/>
      <c r="X122" s="20"/>
      <c r="Y122" s="20" t="str">
        <f t="shared" ca="1" si="35"/>
        <v/>
      </c>
      <c r="Z122" s="20"/>
      <c r="AA122" s="20">
        <f t="shared" si="37"/>
        <v>13</v>
      </c>
      <c r="AB122" s="20">
        <f t="shared" si="44"/>
        <v>4</v>
      </c>
      <c r="AC122" s="20" t="s">
        <v>17</v>
      </c>
      <c r="AD122" s="20" t="str">
        <f t="shared" ca="1" si="38"/>
        <v/>
      </c>
      <c r="AE122" s="20">
        <f t="shared" ca="1" si="39"/>
        <v>1</v>
      </c>
      <c r="AF122" s="158" t="s">
        <v>40</v>
      </c>
      <c r="AG122" s="159" t="s">
        <v>40</v>
      </c>
      <c r="AH122" s="160"/>
      <c r="AI122" s="161" t="s">
        <v>3</v>
      </c>
      <c r="AJ122" s="20"/>
      <c r="AK122" s="20"/>
      <c r="AL122" s="20"/>
      <c r="AM122" s="20"/>
      <c r="AN122" s="20"/>
      <c r="AO122" s="20"/>
    </row>
    <row r="123" spans="1:41" s="30" customFormat="1" ht="15.75" thickBot="1" x14ac:dyDescent="0.3">
      <c r="A123" s="204" t="s">
        <v>69</v>
      </c>
      <c r="B123" s="204" t="s">
        <v>867</v>
      </c>
      <c r="C123" s="204" t="s">
        <v>38</v>
      </c>
      <c r="D123" s="115"/>
      <c r="E123" s="115" t="s">
        <v>17</v>
      </c>
      <c r="F123" s="123" t="str">
        <f t="shared" ca="1" si="36"/>
        <v>x</v>
      </c>
      <c r="G123" s="115" t="s">
        <v>17</v>
      </c>
      <c r="H123" s="118" t="s">
        <v>1</v>
      </c>
      <c r="I123" s="117" t="s">
        <v>18</v>
      </c>
      <c r="J123" s="87">
        <f ca="1">IF($T123=0,SUM(J124:J128),IF($T123="",0,IF(ISERROR(OFFSET(ГП!AA108,-$R123-IF($T123=4,1,0),0)),0,OFFSET(ГП!AA108,-$R123-IF($T123=4,1,0),0))))</f>
        <v>0</v>
      </c>
      <c r="K123" s="87">
        <f ca="1">IF($T123=0,SUM(K124:K128),IF($T123="",0,IF(ISERROR(OFFSET(ГП!AB108,-$R123-IF($T123=4,1,0),0)),0,OFFSET(ГП!AB108,-$R123-IF($T123=4,1,0),0))))</f>
        <v>0</v>
      </c>
      <c r="L123" s="87">
        <f ca="1">IF($T123=0,SUM(L124:L128),IF($T123="",0,IF(ISERROR(OFFSET(ГП!AC108,-$R123-IF($T123=4,1,0),0)),0,OFFSET(ГП!AC108,-$R123-IF($T123=4,1,0),0))))</f>
        <v>0</v>
      </c>
      <c r="M123" s="87">
        <f ca="1">IF($T123=0,SUM(M124:M128),IF($T123="",0,IF(ISERROR(OFFSET(ГП!AD108,-$R123-IF($T123=4,1,0),0)),0,OFFSET(ГП!AD108,-$R123-IF($T123=4,1,0),0))))</f>
        <v>0</v>
      </c>
      <c r="N123" s="87">
        <f ca="1">IF($T123=0,SUM(N124:N128),IF($T123="",0,IF(ISERROR(OFFSET(ГП!AE108,-$R123-IF($T123=4,1,0),0)),0,OFFSET(ГП!AE108,-$R123-IF($T123=4,1,0),0))))</f>
        <v>0</v>
      </c>
      <c r="O123" s="87">
        <f ca="1">IF($T123=0,SUM(O124:O128),IF($T123="",0,IF(ISERROR(OFFSET(ГП!AF108,-$R123-IF($T123=4,1,0),0)),0,OFFSET(ГП!AF108,-$R123-IF($T123=4,1,0),0))))</f>
        <v>0</v>
      </c>
      <c r="P123" s="20">
        <v>1</v>
      </c>
      <c r="Q123" s="20">
        <v>1</v>
      </c>
      <c r="R123" s="20">
        <f t="shared" si="40"/>
        <v>14</v>
      </c>
      <c r="S123" s="20" t="str">
        <f t="shared" si="41"/>
        <v/>
      </c>
      <c r="T123" s="157">
        <f t="shared" si="42"/>
        <v>0</v>
      </c>
      <c r="U123" s="20" t="str">
        <f t="shared" si="43"/>
        <v>всего</v>
      </c>
      <c r="V123" s="20"/>
      <c r="W123" s="20"/>
      <c r="X123" s="20"/>
      <c r="Y123" s="20" t="str">
        <f t="shared" ca="1" si="35"/>
        <v/>
      </c>
      <c r="Z123" s="20"/>
      <c r="AA123" s="20">
        <f t="shared" si="37"/>
        <v>13</v>
      </c>
      <c r="AB123" s="20">
        <f t="shared" si="44"/>
        <v>5</v>
      </c>
      <c r="AC123" s="20"/>
      <c r="AD123" s="20" t="str">
        <f t="shared" ca="1" si="38"/>
        <v/>
      </c>
      <c r="AE123" s="20" t="str">
        <f t="shared" ca="1" si="39"/>
        <v/>
      </c>
      <c r="AF123" s="158" t="s">
        <v>40</v>
      </c>
      <c r="AG123" s="159" t="s">
        <v>40</v>
      </c>
      <c r="AH123" s="160"/>
      <c r="AI123" s="161" t="s">
        <v>6</v>
      </c>
      <c r="AJ123" s="20"/>
      <c r="AK123" s="20"/>
      <c r="AL123" s="20"/>
      <c r="AM123" s="20"/>
      <c r="AN123" s="20"/>
      <c r="AO123" s="20"/>
    </row>
    <row r="124" spans="1:41" s="30" customFormat="1" ht="15.75" thickBot="1" x14ac:dyDescent="0.3">
      <c r="A124" s="205"/>
      <c r="B124" s="205"/>
      <c r="C124" s="205"/>
      <c r="D124" s="124"/>
      <c r="E124" s="124"/>
      <c r="F124" s="123" t="str">
        <f t="shared" ca="1" si="36"/>
        <v>x</v>
      </c>
      <c r="G124" s="124"/>
      <c r="H124" s="118" t="s">
        <v>2</v>
      </c>
      <c r="I124" s="117" t="s">
        <v>18</v>
      </c>
      <c r="J124" s="87">
        <f ca="1">IF($T124=0,SUM(J125:J129),IF($T124="",0,IF(ISERROR(OFFSET(ГП!AA109,-$R124-IF($T124=4,1,0),0)),0,OFFSET(ГП!AA109,-$R124-IF($T124=4,1,0),0))))</f>
        <v>0</v>
      </c>
      <c r="K124" s="87">
        <f ca="1">IF($T124=0,SUM(K125:K129),IF($T124="",0,IF(ISERROR(OFFSET(ГП!AB109,-$R124-IF($T124=4,1,0),0)),0,OFFSET(ГП!AB109,-$R124-IF($T124=4,1,0),0))))</f>
        <v>0</v>
      </c>
      <c r="L124" s="87">
        <f ca="1">IF($T124=0,SUM(L125:L129),IF($T124="",0,IF(ISERROR(OFFSET(ГП!AC109,-$R124-IF($T124=4,1,0),0)),0,OFFSET(ГП!AC109,-$R124-IF($T124=4,1,0),0))))</f>
        <v>0</v>
      </c>
      <c r="M124" s="87">
        <f ca="1">IF($T124=0,SUM(M125:M129),IF($T124="",0,IF(ISERROR(OFFSET(ГП!AD109,-$R124-IF($T124=4,1,0),0)),0,OFFSET(ГП!AD109,-$R124-IF($T124=4,1,0),0))))</f>
        <v>0</v>
      </c>
      <c r="N124" s="87">
        <f ca="1">IF($T124=0,SUM(N125:N129),IF($T124="",0,IF(ISERROR(OFFSET(ГП!AE109,-$R124-IF($T124=4,1,0),0)),0,OFFSET(ГП!AE109,-$R124-IF($T124=4,1,0),0))))</f>
        <v>0</v>
      </c>
      <c r="O124" s="87">
        <f ca="1">IF($T124=0,SUM(O125:O129),IF($T124="",0,IF(ISERROR(OFFSET(ГП!AF109,-$R124-IF($T124=4,1,0),0)),0,OFFSET(ГП!AF109,-$R124-IF($T124=4,1,0),0))))</f>
        <v>0</v>
      </c>
      <c r="P124" s="20">
        <v>2</v>
      </c>
      <c r="Q124" s="20">
        <v>2</v>
      </c>
      <c r="R124" s="20">
        <f t="shared" si="40"/>
        <v>14</v>
      </c>
      <c r="S124" s="20" t="str">
        <f t="shared" si="41"/>
        <v/>
      </c>
      <c r="T124" s="157">
        <f t="shared" si="42"/>
        <v>2</v>
      </c>
      <c r="U124" s="20" t="str">
        <f t="shared" si="43"/>
        <v>федеральный бюджет</v>
      </c>
      <c r="V124" s="20"/>
      <c r="W124" s="20"/>
      <c r="X124" s="20"/>
      <c r="Y124" s="20" t="str">
        <f t="shared" ca="1" si="35"/>
        <v/>
      </c>
      <c r="Z124" s="20"/>
      <c r="AA124" s="20">
        <f t="shared" si="37"/>
        <v>13</v>
      </c>
      <c r="AB124" s="20">
        <f t="shared" si="44"/>
        <v>6</v>
      </c>
      <c r="AC124" s="20"/>
      <c r="AD124" s="20" t="str">
        <f t="shared" ca="1" si="38"/>
        <v/>
      </c>
      <c r="AE124" s="20" t="str">
        <f t="shared" ca="1" si="39"/>
        <v/>
      </c>
      <c r="AF124" s="158" t="s">
        <v>40</v>
      </c>
      <c r="AG124" s="159" t="s">
        <v>40</v>
      </c>
      <c r="AH124" s="160"/>
      <c r="AI124" s="161" t="s">
        <v>1</v>
      </c>
      <c r="AJ124" s="20"/>
      <c r="AK124" s="20"/>
      <c r="AL124" s="20"/>
      <c r="AM124" s="20"/>
      <c r="AN124" s="20"/>
      <c r="AO124" s="20"/>
    </row>
    <row r="125" spans="1:41" s="30" customFormat="1" ht="23.25" thickBot="1" x14ac:dyDescent="0.3">
      <c r="A125" s="205"/>
      <c r="B125" s="205"/>
      <c r="C125" s="205"/>
      <c r="D125" s="125">
        <v>832</v>
      </c>
      <c r="E125" s="125">
        <v>502</v>
      </c>
      <c r="F125" s="123" t="str">
        <f t="shared" ca="1" si="36"/>
        <v>А11011794В</v>
      </c>
      <c r="G125" s="125">
        <v>522</v>
      </c>
      <c r="H125" s="118" t="s">
        <v>4</v>
      </c>
      <c r="I125" s="117" t="s">
        <v>18</v>
      </c>
      <c r="J125" s="87">
        <f ca="1">IF($T125=0,SUM(J126:J130),IF($T125="",0,IF(ISERROR(OFFSET(ГП!AA110,-$R125-IF($T125=4,1,0),0)),0,OFFSET(ГП!AA110,-$R125-IF($T125=4,1,0),0))))</f>
        <v>0</v>
      </c>
      <c r="K125" s="87">
        <f ca="1">IF($T125=0,SUM(K126:K130),IF($T125="",0,IF(ISERROR(OFFSET(ГП!AB110,-$R125-IF($T125=4,1,0),0)),0,OFFSET(ГП!AB110,-$R125-IF($T125=4,1,0),0))))</f>
        <v>0</v>
      </c>
      <c r="L125" s="87">
        <f ca="1">IF($T125=0,SUM(L126:L130),IF($T125="",0,IF(ISERROR(OFFSET(ГП!AC110,-$R125-IF($T125=4,1,0),0)),0,OFFSET(ГП!AC110,-$R125-IF($T125=4,1,0),0))))</f>
        <v>0</v>
      </c>
      <c r="M125" s="87">
        <f ca="1">IF($T125=0,SUM(M126:M130),IF($T125="",0,IF(ISERROR(OFFSET(ГП!AD110,-$R125-IF($T125=4,1,0),0)),0,OFFSET(ГП!AD110,-$R125-IF($T125=4,1,0),0))))</f>
        <v>0</v>
      </c>
      <c r="N125" s="87">
        <f ca="1">IF($T125=0,SUM(N126:N130),IF($T125="",0,IF(ISERROR(OFFSET(ГП!AE110,-$R125-IF($T125=4,1,0),0)),0,OFFSET(ГП!AE110,-$R125-IF($T125=4,1,0),0))))</f>
        <v>0</v>
      </c>
      <c r="O125" s="87">
        <f ca="1">IF($T125=0,SUM(O126:O130),IF($T125="",0,IF(ISERROR(OFFSET(ГП!AF110,-$R125-IF($T125=4,1,0),0)),0,OFFSET(ГП!AF110,-$R125-IF($T125=4,1,0),0))))</f>
        <v>0</v>
      </c>
      <c r="P125" s="20">
        <v>3</v>
      </c>
      <c r="Q125" s="20">
        <v>3</v>
      </c>
      <c r="R125" s="20">
        <f t="shared" si="40"/>
        <v>14</v>
      </c>
      <c r="S125" s="20" t="str">
        <f t="shared" si="41"/>
        <v/>
      </c>
      <c r="T125" s="157">
        <f t="shared" si="42"/>
        <v>1</v>
      </c>
      <c r="U125" s="20" t="str">
        <f t="shared" si="43"/>
        <v>республииканский бюджет Чувашской Республики</v>
      </c>
      <c r="V125" s="20"/>
      <c r="W125" s="20"/>
      <c r="X125" s="20"/>
      <c r="Y125" s="20" t="str">
        <f t="shared" ca="1" si="35"/>
        <v/>
      </c>
      <c r="Z125" s="20"/>
      <c r="AA125" s="20">
        <f t="shared" si="37"/>
        <v>14</v>
      </c>
      <c r="AB125" s="20">
        <f t="shared" si="44"/>
        <v>1</v>
      </c>
      <c r="AC125" s="20" t="s">
        <v>145</v>
      </c>
      <c r="AD125" s="20" t="str">
        <f t="shared" ca="1" si="38"/>
        <v>А11011794В</v>
      </c>
      <c r="AE125" s="20">
        <f t="shared" ca="1" si="39"/>
        <v>1</v>
      </c>
      <c r="AF125" s="158" t="s">
        <v>40</v>
      </c>
      <c r="AG125" s="159" t="s">
        <v>40</v>
      </c>
      <c r="AH125" s="160"/>
      <c r="AI125" s="161" t="s">
        <v>2</v>
      </c>
      <c r="AJ125" s="20"/>
      <c r="AK125" s="20"/>
      <c r="AL125" s="20"/>
      <c r="AM125" s="20"/>
      <c r="AN125" s="20"/>
      <c r="AO125" s="20"/>
    </row>
    <row r="126" spans="1:41" s="30" customFormat="1" ht="23.25" thickBot="1" x14ac:dyDescent="0.3">
      <c r="A126" s="205"/>
      <c r="B126" s="205"/>
      <c r="C126" s="205"/>
      <c r="D126" s="115" t="s">
        <v>17</v>
      </c>
      <c r="E126" s="115" t="s">
        <v>17</v>
      </c>
      <c r="F126" s="123" t="str">
        <f t="shared" ca="1" si="36"/>
        <v>x</v>
      </c>
      <c r="G126" s="115" t="s">
        <v>17</v>
      </c>
      <c r="H126" s="118" t="s">
        <v>3</v>
      </c>
      <c r="I126" s="117" t="s">
        <v>18</v>
      </c>
      <c r="J126" s="87">
        <f ca="1">IF($T126=0,SUM(J127:J131),IF($T126="",0,IF(ISERROR(OFFSET(ГП!AA111,-$R126-IF($T126=4,1,0),0)),0,OFFSET(ГП!AA111,-$R126-IF($T126=4,1,0),0))))</f>
        <v>0</v>
      </c>
      <c r="K126" s="87">
        <f ca="1">IF($T126=0,SUM(K127:K131),IF($T126="",0,IF(ISERROR(OFFSET(ГП!AB111,-$R126-IF($T126=4,1,0),0)),0,OFFSET(ГП!AB111,-$R126-IF($T126=4,1,0),0))))</f>
        <v>0</v>
      </c>
      <c r="L126" s="87">
        <f ca="1">IF($T126=0,SUM(L127:L131),IF($T126="",0,IF(ISERROR(OFFSET(ГП!AC111,-$R126-IF($T126=4,1,0),0)),0,OFFSET(ГП!AC111,-$R126-IF($T126=4,1,0),0))))</f>
        <v>0</v>
      </c>
      <c r="M126" s="87">
        <f ca="1">IF($T126=0,SUM(M127:M131),IF($T126="",0,IF(ISERROR(OFFSET(ГП!AD111,-$R126-IF($T126=4,1,0),0)),0,OFFSET(ГП!AD111,-$R126-IF($T126=4,1,0),0))))</f>
        <v>0</v>
      </c>
      <c r="N126" s="87">
        <f ca="1">IF($T126=0,SUM(N127:N131),IF($T126="",0,IF(ISERROR(OFFSET(ГП!AE111,-$R126-IF($T126=4,1,0),0)),0,OFFSET(ГП!AE111,-$R126-IF($T126=4,1,0),0))))</f>
        <v>0</v>
      </c>
      <c r="O126" s="87">
        <f ca="1">IF($T126=0,SUM(O127:O131),IF($T126="",0,IF(ISERROR(OFFSET(ГП!AF111,-$R126-IF($T126=4,1,0),0)),0,OFFSET(ГП!AF111,-$R126-IF($T126=4,1,0),0))))</f>
        <v>0</v>
      </c>
      <c r="P126" s="20">
        <v>4</v>
      </c>
      <c r="Q126" s="20">
        <v>4</v>
      </c>
      <c r="R126" s="20">
        <f t="shared" si="40"/>
        <v>14</v>
      </c>
      <c r="S126" s="20">
        <f t="shared" si="41"/>
        <v>3</v>
      </c>
      <c r="T126" s="157">
        <f t="shared" si="42"/>
        <v>3</v>
      </c>
      <c r="U126" s="20" t="str">
        <f t="shared" si="43"/>
        <v>местные бюджеты</v>
      </c>
      <c r="V126" s="20"/>
      <c r="W126" s="20"/>
      <c r="X126" s="20"/>
      <c r="Y126" s="20" t="str">
        <f t="shared" ca="1" si="35"/>
        <v/>
      </c>
      <c r="Z126" s="20"/>
      <c r="AA126" s="20">
        <f t="shared" si="37"/>
        <v>14</v>
      </c>
      <c r="AB126" s="20">
        <f t="shared" si="44"/>
        <v>2</v>
      </c>
      <c r="AC126" s="20" t="s">
        <v>17</v>
      </c>
      <c r="AD126" s="20" t="str">
        <f t="shared" ca="1" si="38"/>
        <v/>
      </c>
      <c r="AE126" s="20">
        <f t="shared" ca="1" si="39"/>
        <v>1</v>
      </c>
      <c r="AF126" s="158" t="s">
        <v>333</v>
      </c>
      <c r="AG126" s="159">
        <v>466</v>
      </c>
      <c r="AH126" s="160"/>
      <c r="AI126" s="161" t="s">
        <v>307</v>
      </c>
      <c r="AJ126" s="20"/>
      <c r="AK126" s="20"/>
      <c r="AL126" s="20"/>
      <c r="AM126" s="20"/>
      <c r="AN126" s="20"/>
      <c r="AO126" s="20"/>
    </row>
    <row r="127" spans="1:41" s="30" customFormat="1" ht="45.75" thickBot="1" x14ac:dyDescent="0.3">
      <c r="A127" s="205"/>
      <c r="B127" s="205"/>
      <c r="C127" s="205"/>
      <c r="D127" s="115" t="s">
        <v>17</v>
      </c>
      <c r="E127" s="115" t="s">
        <v>17</v>
      </c>
      <c r="F127" s="123" t="str">
        <f t="shared" ca="1" si="36"/>
        <v>x</v>
      </c>
      <c r="G127" s="115" t="s">
        <v>17</v>
      </c>
      <c r="H127" s="118" t="s">
        <v>5</v>
      </c>
      <c r="I127" s="117" t="s">
        <v>18</v>
      </c>
      <c r="J127" s="87">
        <f ca="1">IF($T127=0,SUM(J128:J132),IF($T127="",0,IF(ISERROR(OFFSET(ГП!AA112,-$R127-IF($T127=4,1,0),0)),0,OFFSET(ГП!AA112,-$R127-IF($T127=4,1,0),0))))</f>
        <v>0</v>
      </c>
      <c r="K127" s="87">
        <f ca="1">IF($T127=0,SUM(K128:K132),IF($T127="",0,IF(ISERROR(OFFSET(ГП!AB112,-$R127-IF($T127=4,1,0),0)),0,OFFSET(ГП!AB112,-$R127-IF($T127=4,1,0),0))))</f>
        <v>0</v>
      </c>
      <c r="L127" s="87">
        <f ca="1">IF($T127=0,SUM(L128:L132),IF($T127="",0,IF(ISERROR(OFFSET(ГП!AC112,-$R127-IF($T127=4,1,0),0)),0,OFFSET(ГП!AC112,-$R127-IF($T127=4,1,0),0))))</f>
        <v>0</v>
      </c>
      <c r="M127" s="87">
        <f ca="1">IF($T127=0,SUM(M128:M132),IF($T127="",0,IF(ISERROR(OFFSET(ГП!AD112,-$R127-IF($T127=4,1,0),0)),0,OFFSET(ГП!AD112,-$R127-IF($T127=4,1,0),0))))</f>
        <v>0</v>
      </c>
      <c r="N127" s="87">
        <f ca="1">IF($T127=0,SUM(N128:N132),IF($T127="",0,IF(ISERROR(OFFSET(ГП!AE112,-$R127-IF($T127=4,1,0),0)),0,OFFSET(ГП!AE112,-$R127-IF($T127=4,1,0),0))))</f>
        <v>0</v>
      </c>
      <c r="O127" s="87">
        <f ca="1">IF($T127=0,SUM(O128:O132),IF($T127="",0,IF(ISERROR(OFFSET(ГП!AF112,-$R127-IF($T127=4,1,0),0)),0,OFFSET(ГП!AF112,-$R127-IF($T127=4,1,0),0))))</f>
        <v>0</v>
      </c>
      <c r="P127" s="20">
        <v>5</v>
      </c>
      <c r="Q127" s="20">
        <v>5</v>
      </c>
      <c r="R127" s="20">
        <f t="shared" si="40"/>
        <v>14</v>
      </c>
      <c r="S127" s="20" t="str">
        <f t="shared" si="41"/>
        <v/>
      </c>
      <c r="T127" s="157" t="str">
        <f t="shared" si="42"/>
        <v/>
      </c>
      <c r="U127" s="20" t="str">
        <f t="shared" si="43"/>
        <v>территориальный государственный внебюджетный фонд Чувашской Республики</v>
      </c>
      <c r="V127" s="20"/>
      <c r="W127" s="20"/>
      <c r="X127" s="20"/>
      <c r="Y127" s="20" t="str">
        <f t="shared" ca="1" si="35"/>
        <v/>
      </c>
      <c r="Z127" s="20"/>
      <c r="AA127" s="20">
        <f t="shared" si="37"/>
        <v>14</v>
      </c>
      <c r="AB127" s="20">
        <f t="shared" si="44"/>
        <v>3</v>
      </c>
      <c r="AC127" s="20" t="s">
        <v>17</v>
      </c>
      <c r="AD127" s="20" t="str">
        <f t="shared" ca="1" si="38"/>
        <v/>
      </c>
      <c r="AE127" s="20">
        <f t="shared" ca="1" si="39"/>
        <v>1</v>
      </c>
      <c r="AF127" s="158" t="s">
        <v>40</v>
      </c>
      <c r="AG127" s="159" t="s">
        <v>40</v>
      </c>
      <c r="AH127" s="160"/>
      <c r="AI127" s="161" t="s">
        <v>3</v>
      </c>
      <c r="AJ127" s="20"/>
      <c r="AK127" s="20"/>
      <c r="AL127" s="20"/>
      <c r="AM127" s="20"/>
      <c r="AN127" s="20"/>
      <c r="AO127" s="20"/>
    </row>
    <row r="128" spans="1:41" s="30" customFormat="1" ht="15.75" thickBot="1" x14ac:dyDescent="0.3">
      <c r="A128" s="206"/>
      <c r="B128" s="206"/>
      <c r="C128" s="206"/>
      <c r="D128" s="115" t="s">
        <v>17</v>
      </c>
      <c r="E128" s="115" t="s">
        <v>17</v>
      </c>
      <c r="F128" s="123" t="str">
        <f t="shared" ca="1" si="36"/>
        <v>x</v>
      </c>
      <c r="G128" s="115" t="s">
        <v>17</v>
      </c>
      <c r="H128" s="118" t="s">
        <v>6</v>
      </c>
      <c r="I128" s="117" t="s">
        <v>18</v>
      </c>
      <c r="J128" s="87">
        <f ca="1">IF($T128=0,SUM(J129:J133),IF($T128="",0,IF(ISERROR(OFFSET(ГП!AA113,-$R128-IF($T128=4,1,0),0)),0,OFFSET(ГП!AA113,-$R128-IF($T128=4,1,0),0))))</f>
        <v>0</v>
      </c>
      <c r="K128" s="87">
        <f ca="1">IF($T128=0,SUM(K129:K133),IF($T128="",0,IF(ISERROR(OFFSET(ГП!AB113,-$R128-IF($T128=4,1,0),0)),0,OFFSET(ГП!AB113,-$R128-IF($T128=4,1,0),0))))</f>
        <v>0</v>
      </c>
      <c r="L128" s="87">
        <f ca="1">IF($T128=0,SUM(L129:L133),IF($T128="",0,IF(ISERROR(OFFSET(ГП!AC113,-$R128-IF($T128=4,1,0),0)),0,OFFSET(ГП!AC113,-$R128-IF($T128=4,1,0),0))))</f>
        <v>0</v>
      </c>
      <c r="M128" s="87">
        <f ca="1">IF($T128=0,SUM(M129:M133),IF($T128="",0,IF(ISERROR(OFFSET(ГП!AD113,-$R128-IF($T128=4,1,0),0)),0,OFFSET(ГП!AD113,-$R128-IF($T128=4,1,0),0))))</f>
        <v>0</v>
      </c>
      <c r="N128" s="87">
        <f ca="1">IF($T128=0,SUM(N129:N133),IF($T128="",0,IF(ISERROR(OFFSET(ГП!AE113,-$R128-IF($T128=4,1,0),0)),0,OFFSET(ГП!AE113,-$R128-IF($T128=4,1,0),0))))</f>
        <v>0</v>
      </c>
      <c r="O128" s="87">
        <f ca="1">IF($T128=0,SUM(O129:O133),IF($T128="",0,IF(ISERROR(OFFSET(ГП!AF113,-$R128-IF($T128=4,1,0),0)),0,OFFSET(ГП!AF113,-$R128-IF($T128=4,1,0),0))))</f>
        <v>0</v>
      </c>
      <c r="P128" s="20">
        <v>6</v>
      </c>
      <c r="Q128" s="20">
        <v>6</v>
      </c>
      <c r="R128" s="20">
        <f t="shared" si="40"/>
        <v>14</v>
      </c>
      <c r="S128" s="20">
        <f t="shared" si="41"/>
        <v>4</v>
      </c>
      <c r="T128" s="157">
        <f t="shared" si="42"/>
        <v>4</v>
      </c>
      <c r="U128" s="20" t="str">
        <f t="shared" si="43"/>
        <v>внебюджетные источники</v>
      </c>
      <c r="V128" s="20"/>
      <c r="W128" s="20"/>
      <c r="X128" s="20"/>
      <c r="Y128" s="20" t="str">
        <f t="shared" ca="1" si="35"/>
        <v/>
      </c>
      <c r="Z128" s="20"/>
      <c r="AA128" s="20">
        <f t="shared" si="37"/>
        <v>14</v>
      </c>
      <c r="AB128" s="20">
        <f t="shared" si="44"/>
        <v>4</v>
      </c>
      <c r="AC128" s="20" t="s">
        <v>17</v>
      </c>
      <c r="AD128" s="20" t="str">
        <f t="shared" ca="1" si="38"/>
        <v/>
      </c>
      <c r="AE128" s="20">
        <f t="shared" ca="1" si="39"/>
        <v>1</v>
      </c>
      <c r="AF128" s="158" t="s">
        <v>40</v>
      </c>
      <c r="AG128" s="159" t="s">
        <v>40</v>
      </c>
      <c r="AH128" s="160"/>
      <c r="AI128" s="161" t="s">
        <v>6</v>
      </c>
      <c r="AJ128" s="20"/>
      <c r="AK128" s="20"/>
      <c r="AL128" s="20"/>
      <c r="AM128" s="20"/>
      <c r="AN128" s="20"/>
      <c r="AO128" s="20"/>
    </row>
    <row r="129" spans="1:41" s="30" customFormat="1" ht="15.75" thickBot="1" x14ac:dyDescent="0.3">
      <c r="A129" s="204" t="s">
        <v>70</v>
      </c>
      <c r="B129" s="204" t="s">
        <v>274</v>
      </c>
      <c r="C129" s="204" t="s">
        <v>34</v>
      </c>
      <c r="D129" s="115"/>
      <c r="E129" s="115" t="s">
        <v>17</v>
      </c>
      <c r="F129" s="123" t="str">
        <f t="shared" ca="1" si="36"/>
        <v>x</v>
      </c>
      <c r="G129" s="115" t="s">
        <v>17</v>
      </c>
      <c r="H129" s="118" t="s">
        <v>1</v>
      </c>
      <c r="I129" s="117" t="s">
        <v>18</v>
      </c>
      <c r="J129" s="87">
        <f ca="1">IF($T129=0,SUM(J130:J134),IF($T129="",0,IF(ISERROR(OFFSET(ГП!AA114,-$R129-IF($T129=4,1,0),0)),0,OFFSET(ГП!AA114,-$R129-IF($T129=4,1,0),0))))</f>
        <v>1826.8</v>
      </c>
      <c r="K129" s="87">
        <f ca="1">IF($T129=0,SUM(K130:K134),IF($T129="",0,IF(ISERROR(OFFSET(ГП!AB114,-$R129-IF($T129=4,1,0),0)),0,OFFSET(ГП!AB114,-$R129-IF($T129=4,1,0),0))))</f>
        <v>50919.1</v>
      </c>
      <c r="L129" s="87">
        <f ca="1">IF($T129=0,SUM(L130:L134),IF($T129="",0,IF(ISERROR(OFFSET(ГП!AC114,-$R129-IF($T129=4,1,0),0)),0,OFFSET(ГП!AC114,-$R129-IF($T129=4,1,0),0))))</f>
        <v>50919.1</v>
      </c>
      <c r="M129" s="87">
        <f ca="1">IF($T129=0,SUM(M130:M134),IF($T129="",0,IF(ISERROR(OFFSET(ГП!AD114,-$R129-IF($T129=4,1,0),0)),0,OFFSET(ГП!AD114,-$R129-IF($T129=4,1,0),0))))</f>
        <v>50919.1</v>
      </c>
      <c r="N129" s="87">
        <f ca="1">IF($T129=0,SUM(N130:N134),IF($T129="",0,IF(ISERROR(OFFSET(ГП!AE114,-$R129-IF($T129=4,1,0),0)),0,OFFSET(ГП!AE114,-$R129-IF($T129=4,1,0),0))))</f>
        <v>50919.01</v>
      </c>
      <c r="O129" s="87">
        <f ca="1">IF($T129=0,SUM(O130:O134),IF($T129="",0,IF(ISERROR(OFFSET(ГП!AF114,-$R129-IF($T129=4,1,0),0)),0,OFFSET(ГП!AF114,-$R129-IF($T129=4,1,0),0))))</f>
        <v>500</v>
      </c>
      <c r="P129" s="20">
        <v>1</v>
      </c>
      <c r="Q129" s="20">
        <v>1</v>
      </c>
      <c r="R129" s="20">
        <f t="shared" si="40"/>
        <v>15</v>
      </c>
      <c r="S129" s="20" t="str">
        <f t="shared" si="41"/>
        <v/>
      </c>
      <c r="T129" s="157">
        <f t="shared" si="42"/>
        <v>0</v>
      </c>
      <c r="U129" s="20" t="str">
        <f t="shared" si="43"/>
        <v>всего</v>
      </c>
      <c r="V129" s="20"/>
      <c r="W129" s="20"/>
      <c r="X129" s="20"/>
      <c r="Y129" s="20" t="str">
        <f t="shared" ca="1" si="35"/>
        <v/>
      </c>
      <c r="Z129" s="20"/>
      <c r="AA129" s="20">
        <f t="shared" si="37"/>
        <v>14</v>
      </c>
      <c r="AB129" s="20">
        <f t="shared" si="44"/>
        <v>5</v>
      </c>
      <c r="AC129" s="20"/>
      <c r="AD129" s="20" t="str">
        <f t="shared" ca="1" si="38"/>
        <v/>
      </c>
      <c r="AE129" s="20" t="str">
        <f t="shared" ca="1" si="39"/>
        <v/>
      </c>
      <c r="AF129" s="158" t="s">
        <v>40</v>
      </c>
      <c r="AG129" s="159" t="s">
        <v>40</v>
      </c>
      <c r="AH129" s="160"/>
      <c r="AI129" s="161" t="s">
        <v>1</v>
      </c>
      <c r="AJ129" s="20"/>
      <c r="AK129" s="20"/>
      <c r="AL129" s="20"/>
      <c r="AM129" s="20"/>
      <c r="AN129" s="20"/>
      <c r="AO129" s="20"/>
    </row>
    <row r="130" spans="1:41" s="30" customFormat="1" ht="15.75" thickBot="1" x14ac:dyDescent="0.3">
      <c r="A130" s="205"/>
      <c r="B130" s="205"/>
      <c r="C130" s="205"/>
      <c r="D130" s="124"/>
      <c r="E130" s="124"/>
      <c r="F130" s="123" t="str">
        <f t="shared" ca="1" si="36"/>
        <v>x</v>
      </c>
      <c r="G130" s="124"/>
      <c r="H130" s="118" t="s">
        <v>2</v>
      </c>
      <c r="I130" s="117" t="s">
        <v>18</v>
      </c>
      <c r="J130" s="87">
        <f ca="1">IF($T130=0,SUM(J131:J135),IF($T130="",0,IF(ISERROR(OFFSET(ГП!AA115,-$R130-IF($T130=4,1,0),0)),0,OFFSET(ГП!AA115,-$R130-IF($T130=4,1,0),0))))</f>
        <v>0</v>
      </c>
      <c r="K130" s="87">
        <f ca="1">IF($T130=0,SUM(K131:K135),IF($T130="",0,IF(ISERROR(OFFSET(ГП!AB115,-$R130-IF($T130=4,1,0),0)),0,OFFSET(ГП!AB115,-$R130-IF($T130=4,1,0),0))))</f>
        <v>0</v>
      </c>
      <c r="L130" s="87">
        <f ca="1">IF($T130=0,SUM(L131:L135),IF($T130="",0,IF(ISERROR(OFFSET(ГП!AC115,-$R130-IF($T130=4,1,0),0)),0,OFFSET(ГП!AC115,-$R130-IF($T130=4,1,0),0))))</f>
        <v>0</v>
      </c>
      <c r="M130" s="87">
        <f ca="1">IF($T130=0,SUM(M131:M135),IF($T130="",0,IF(ISERROR(OFFSET(ГП!AD115,-$R130-IF($T130=4,1,0),0)),0,OFFSET(ГП!AD115,-$R130-IF($T130=4,1,0),0))))</f>
        <v>0</v>
      </c>
      <c r="N130" s="87">
        <f ca="1">IF($T130=0,SUM(N131:N135),IF($T130="",0,IF(ISERROR(OFFSET(ГП!AE115,-$R130-IF($T130=4,1,0),0)),0,OFFSET(ГП!AE115,-$R130-IF($T130=4,1,0),0))))</f>
        <v>0</v>
      </c>
      <c r="O130" s="87">
        <f ca="1">IF($T130=0,SUM(O131:O135),IF($T130="",0,IF(ISERROR(OFFSET(ГП!AF115,-$R130-IF($T130=4,1,0),0)),0,OFFSET(ГП!AF115,-$R130-IF($T130=4,1,0),0))))</f>
        <v>0</v>
      </c>
      <c r="P130" s="20">
        <v>2</v>
      </c>
      <c r="Q130" s="20">
        <v>2</v>
      </c>
      <c r="R130" s="20">
        <f t="shared" si="40"/>
        <v>15</v>
      </c>
      <c r="S130" s="20" t="str">
        <f t="shared" si="41"/>
        <v/>
      </c>
      <c r="T130" s="157">
        <f t="shared" si="42"/>
        <v>2</v>
      </c>
      <c r="U130" s="20" t="str">
        <f t="shared" si="43"/>
        <v>федеральный бюджет</v>
      </c>
      <c r="V130" s="20"/>
      <c r="W130" s="20"/>
      <c r="X130" s="20"/>
      <c r="Y130" s="20" t="str">
        <f t="shared" ca="1" si="35"/>
        <v/>
      </c>
      <c r="Z130" s="20"/>
      <c r="AA130" s="20">
        <f t="shared" si="37"/>
        <v>14</v>
      </c>
      <c r="AB130" s="20">
        <f t="shared" si="44"/>
        <v>6</v>
      </c>
      <c r="AC130" s="20"/>
      <c r="AD130" s="20" t="str">
        <f t="shared" ca="1" si="38"/>
        <v/>
      </c>
      <c r="AE130" s="20" t="str">
        <f t="shared" ca="1" si="39"/>
        <v/>
      </c>
      <c r="AF130" s="158" t="s">
        <v>40</v>
      </c>
      <c r="AG130" s="159" t="s">
        <v>40</v>
      </c>
      <c r="AH130" s="160"/>
      <c r="AI130" s="161" t="s">
        <v>2</v>
      </c>
      <c r="AJ130" s="20"/>
      <c r="AK130" s="20"/>
      <c r="AL130" s="20"/>
      <c r="AM130" s="20"/>
      <c r="AN130" s="20"/>
      <c r="AO130" s="20"/>
    </row>
    <row r="131" spans="1:41" s="30" customFormat="1" ht="23.25" thickBot="1" x14ac:dyDescent="0.3">
      <c r="A131" s="205"/>
      <c r="B131" s="205"/>
      <c r="C131" s="205"/>
      <c r="D131" s="125">
        <v>867</v>
      </c>
      <c r="E131" s="125">
        <v>1102</v>
      </c>
      <c r="F131" s="123" t="str">
        <f t="shared" ca="1" si="36"/>
        <v>А110118270</v>
      </c>
      <c r="G131" s="125">
        <v>465</v>
      </c>
      <c r="H131" s="118" t="s">
        <v>4</v>
      </c>
      <c r="I131" s="117" t="s">
        <v>18</v>
      </c>
      <c r="J131" s="87">
        <f ca="1">IF($T131=0,SUM(J132:J136),IF($T131="",0,IF(ISERROR(OFFSET(ГП!AA116,-$R131-IF($T131=4,1,0),0)),0,OFFSET(ГП!AA116,-$R131-IF($T131=4,1,0),0))))</f>
        <v>1826.8</v>
      </c>
      <c r="K131" s="87">
        <f ca="1">IF($T131=0,SUM(K132:K136),IF($T131="",0,IF(ISERROR(OFFSET(ГП!AB116,-$R131-IF($T131=4,1,0),0)),0,OFFSET(ГП!AB116,-$R131-IF($T131=4,1,0),0))))</f>
        <v>50919.1</v>
      </c>
      <c r="L131" s="87">
        <f ca="1">IF($T131=0,SUM(L132:L136),IF($T131="",0,IF(ISERROR(OFFSET(ГП!AC116,-$R131-IF($T131=4,1,0),0)),0,OFFSET(ГП!AC116,-$R131-IF($T131=4,1,0),0))))</f>
        <v>50919.1</v>
      </c>
      <c r="M131" s="87">
        <f ca="1">IF($T131=0,SUM(M132:M136),IF($T131="",0,IF(ISERROR(OFFSET(ГП!AD116,-$R131-IF($T131=4,1,0),0)),0,OFFSET(ГП!AD116,-$R131-IF($T131=4,1,0),0))))</f>
        <v>50919.1</v>
      </c>
      <c r="N131" s="87">
        <v>50919.01</v>
      </c>
      <c r="O131" s="87">
        <f ca="1">IF($T131=0,SUM(O132:O136),IF($T131="",0,IF(ISERROR(OFFSET(ГП!AF116,-$R131-IF($T131=4,1,0),0)),0,OFFSET(ГП!AF116,-$R131-IF($T131=4,1,0),0))))</f>
        <v>500</v>
      </c>
      <c r="P131" s="20">
        <v>3</v>
      </c>
      <c r="Q131" s="20">
        <v>3</v>
      </c>
      <c r="R131" s="20">
        <f t="shared" si="40"/>
        <v>15</v>
      </c>
      <c r="S131" s="20" t="str">
        <f t="shared" si="41"/>
        <v/>
      </c>
      <c r="T131" s="157">
        <f t="shared" si="42"/>
        <v>1</v>
      </c>
      <c r="U131" s="20" t="str">
        <f t="shared" si="43"/>
        <v>республииканский бюджет Чувашской Республики</v>
      </c>
      <c r="V131" s="20"/>
      <c r="W131" s="20"/>
      <c r="X131" s="20"/>
      <c r="Y131" s="20" t="str">
        <f t="shared" ca="1" si="35"/>
        <v/>
      </c>
      <c r="Z131" s="20"/>
      <c r="AA131" s="20">
        <f t="shared" si="37"/>
        <v>15</v>
      </c>
      <c r="AB131" s="20">
        <f t="shared" si="44"/>
        <v>1</v>
      </c>
      <c r="AC131" s="20" t="s">
        <v>146</v>
      </c>
      <c r="AD131" s="20" t="str">
        <f t="shared" ca="1" si="38"/>
        <v>А110118270</v>
      </c>
      <c r="AE131" s="20" t="str">
        <f t="shared" ca="1" si="39"/>
        <v/>
      </c>
      <c r="AF131" s="158" t="s">
        <v>334</v>
      </c>
      <c r="AG131" s="159">
        <v>466</v>
      </c>
      <c r="AH131" s="160"/>
      <c r="AI131" s="161" t="s">
        <v>307</v>
      </c>
      <c r="AJ131" s="20"/>
      <c r="AK131" s="20"/>
      <c r="AL131" s="20"/>
      <c r="AM131" s="20"/>
      <c r="AN131" s="20"/>
      <c r="AO131" s="20"/>
    </row>
    <row r="132" spans="1:41" s="30" customFormat="1" ht="15.75" thickBot="1" x14ac:dyDescent="0.3">
      <c r="A132" s="205"/>
      <c r="B132" s="205"/>
      <c r="C132" s="205"/>
      <c r="D132" s="115" t="s">
        <v>17</v>
      </c>
      <c r="E132" s="115" t="s">
        <v>17</v>
      </c>
      <c r="F132" s="123" t="str">
        <f t="shared" ca="1" si="36"/>
        <v>x</v>
      </c>
      <c r="G132" s="115" t="s">
        <v>17</v>
      </c>
      <c r="H132" s="118" t="s">
        <v>3</v>
      </c>
      <c r="I132" s="117" t="s">
        <v>18</v>
      </c>
      <c r="J132" s="87">
        <f ca="1">IF($T132=0,SUM(J133:J137),IF($T132="",0,IF(ISERROR(OFFSET(ГП!AA117,-$R132-IF($T132=4,1,0),0)),0,OFFSET(ГП!AA117,-$R132-IF($T132=4,1,0),0))))</f>
        <v>0</v>
      </c>
      <c r="K132" s="87">
        <f ca="1">IF($T132=0,SUM(K133:K137),IF($T132="",0,IF(ISERROR(OFFSET(ГП!AB117,-$R132-IF($T132=4,1,0),0)),0,OFFSET(ГП!AB117,-$R132-IF($T132=4,1,0),0))))</f>
        <v>0</v>
      </c>
      <c r="L132" s="87">
        <f ca="1">IF($T132=0,SUM(L133:L137),IF($T132="",0,IF(ISERROR(OFFSET(ГП!AC117,-$R132-IF($T132=4,1,0),0)),0,OFFSET(ГП!AC117,-$R132-IF($T132=4,1,0),0))))</f>
        <v>0</v>
      </c>
      <c r="M132" s="87">
        <f ca="1">IF($T132=0,SUM(M133:M137),IF($T132="",0,IF(ISERROR(OFFSET(ГП!AD117,-$R132-IF($T132=4,1,0),0)),0,OFFSET(ГП!AD117,-$R132-IF($T132=4,1,0),0))))</f>
        <v>0</v>
      </c>
      <c r="N132" s="87">
        <f ca="1">IF($T132=0,SUM(N133:N137),IF($T132="",0,IF(ISERROR(OFFSET(ГП!AE117,-$R132-IF($T132=4,1,0),0)),0,OFFSET(ГП!AE117,-$R132-IF($T132=4,1,0),0))))</f>
        <v>0</v>
      </c>
      <c r="O132" s="87">
        <f ca="1">IF($T132=0,SUM(O133:O137),IF($T132="",0,IF(ISERROR(OFFSET(ГП!AF117,-$R132-IF($T132=4,1,0),0)),0,OFFSET(ГП!AF117,-$R132-IF($T132=4,1,0),0))))</f>
        <v>0</v>
      </c>
      <c r="P132" s="20">
        <v>4</v>
      </c>
      <c r="Q132" s="20">
        <v>4</v>
      </c>
      <c r="R132" s="20">
        <f t="shared" si="40"/>
        <v>15</v>
      </c>
      <c r="S132" s="20">
        <f t="shared" si="41"/>
        <v>3</v>
      </c>
      <c r="T132" s="157">
        <f t="shared" si="42"/>
        <v>3</v>
      </c>
      <c r="U132" s="20" t="str">
        <f t="shared" si="43"/>
        <v>местные бюджеты</v>
      </c>
      <c r="V132" s="20"/>
      <c r="W132" s="20"/>
      <c r="X132" s="20"/>
      <c r="Y132" s="20" t="str">
        <f t="shared" ca="1" si="35"/>
        <v/>
      </c>
      <c r="Z132" s="20"/>
      <c r="AA132" s="20">
        <f t="shared" si="37"/>
        <v>15</v>
      </c>
      <c r="AB132" s="20">
        <f t="shared" si="44"/>
        <v>2</v>
      </c>
      <c r="AC132" s="20" t="s">
        <v>17</v>
      </c>
      <c r="AD132" s="20" t="str">
        <f t="shared" ca="1" si="38"/>
        <v/>
      </c>
      <c r="AE132" s="20">
        <f t="shared" ca="1" si="39"/>
        <v>1</v>
      </c>
      <c r="AF132" s="158" t="s">
        <v>40</v>
      </c>
      <c r="AG132" s="159" t="s">
        <v>40</v>
      </c>
      <c r="AH132" s="160"/>
      <c r="AI132" s="161" t="s">
        <v>3</v>
      </c>
      <c r="AJ132" s="20"/>
      <c r="AK132" s="20"/>
      <c r="AL132" s="20"/>
      <c r="AM132" s="20"/>
      <c r="AN132" s="20"/>
      <c r="AO132" s="20"/>
    </row>
    <row r="133" spans="1:41" s="30" customFormat="1" ht="45.75" thickBot="1" x14ac:dyDescent="0.3">
      <c r="A133" s="205"/>
      <c r="B133" s="205"/>
      <c r="C133" s="205"/>
      <c r="D133" s="115" t="s">
        <v>17</v>
      </c>
      <c r="E133" s="115" t="s">
        <v>17</v>
      </c>
      <c r="F133" s="123" t="str">
        <f t="shared" ca="1" si="36"/>
        <v>x</v>
      </c>
      <c r="G133" s="115" t="s">
        <v>17</v>
      </c>
      <c r="H133" s="118" t="s">
        <v>5</v>
      </c>
      <c r="I133" s="117" t="s">
        <v>18</v>
      </c>
      <c r="J133" s="87">
        <f ca="1">IF($T133=0,SUM(J134:J138),IF($T133="",0,IF(ISERROR(OFFSET(ГП!AA118,-$R133-IF($T133=4,1,0),0)),0,OFFSET(ГП!AA118,-$R133-IF($T133=4,1,0),0))))</f>
        <v>0</v>
      </c>
      <c r="K133" s="87">
        <f ca="1">IF($T133=0,SUM(K134:K138),IF($T133="",0,IF(ISERROR(OFFSET(ГП!AB118,-$R133-IF($T133=4,1,0),0)),0,OFFSET(ГП!AB118,-$R133-IF($T133=4,1,0),0))))</f>
        <v>0</v>
      </c>
      <c r="L133" s="87">
        <f ca="1">IF($T133=0,SUM(L134:L138),IF($T133="",0,IF(ISERROR(OFFSET(ГП!AC118,-$R133-IF($T133=4,1,0),0)),0,OFFSET(ГП!AC118,-$R133-IF($T133=4,1,0),0))))</f>
        <v>0</v>
      </c>
      <c r="M133" s="87">
        <f ca="1">IF($T133=0,SUM(M134:M138),IF($T133="",0,IF(ISERROR(OFFSET(ГП!AD118,-$R133-IF($T133=4,1,0),0)),0,OFFSET(ГП!AD118,-$R133-IF($T133=4,1,0),0))))</f>
        <v>0</v>
      </c>
      <c r="N133" s="87">
        <f ca="1">IF($T133=0,SUM(N134:N138),IF($T133="",0,IF(ISERROR(OFFSET(ГП!AE118,-$R133-IF($T133=4,1,0),0)),0,OFFSET(ГП!AE118,-$R133-IF($T133=4,1,0),0))))</f>
        <v>0</v>
      </c>
      <c r="O133" s="87">
        <f ca="1">IF($T133=0,SUM(O134:O138),IF($T133="",0,IF(ISERROR(OFFSET(ГП!AF118,-$R133-IF($T133=4,1,0),0)),0,OFFSET(ГП!AF118,-$R133-IF($T133=4,1,0),0))))</f>
        <v>0</v>
      </c>
      <c r="P133" s="20">
        <v>5</v>
      </c>
      <c r="Q133" s="20">
        <v>5</v>
      </c>
      <c r="R133" s="20">
        <f t="shared" si="40"/>
        <v>15</v>
      </c>
      <c r="S133" s="20" t="str">
        <f t="shared" si="41"/>
        <v/>
      </c>
      <c r="T133" s="157" t="str">
        <f t="shared" si="42"/>
        <v/>
      </c>
      <c r="U133" s="20" t="str">
        <f t="shared" si="43"/>
        <v>территориальный государственный внебюджетный фонд Чувашской Республики</v>
      </c>
      <c r="V133" s="20"/>
      <c r="W133" s="20"/>
      <c r="X133" s="20"/>
      <c r="Y133" s="20" t="str">
        <f t="shared" ca="1" si="35"/>
        <v/>
      </c>
      <c r="Z133" s="20"/>
      <c r="AA133" s="20">
        <f t="shared" si="37"/>
        <v>15</v>
      </c>
      <c r="AB133" s="20">
        <f t="shared" si="44"/>
        <v>3</v>
      </c>
      <c r="AC133" s="20" t="s">
        <v>17</v>
      </c>
      <c r="AD133" s="20" t="str">
        <f t="shared" ca="1" si="38"/>
        <v/>
      </c>
      <c r="AE133" s="20">
        <f t="shared" ca="1" si="39"/>
        <v>1</v>
      </c>
      <c r="AF133" s="158" t="s">
        <v>40</v>
      </c>
      <c r="AG133" s="159" t="s">
        <v>40</v>
      </c>
      <c r="AH133" s="160"/>
      <c r="AI133" s="161" t="s">
        <v>6</v>
      </c>
      <c r="AJ133" s="20"/>
      <c r="AK133" s="20"/>
      <c r="AL133" s="20"/>
      <c r="AM133" s="20"/>
      <c r="AN133" s="20"/>
      <c r="AO133" s="20"/>
    </row>
    <row r="134" spans="1:41" s="30" customFormat="1" ht="15.75" thickBot="1" x14ac:dyDescent="0.3">
      <c r="A134" s="206"/>
      <c r="B134" s="206"/>
      <c r="C134" s="206"/>
      <c r="D134" s="115" t="s">
        <v>17</v>
      </c>
      <c r="E134" s="115" t="s">
        <v>17</v>
      </c>
      <c r="F134" s="123" t="str">
        <f t="shared" ca="1" si="36"/>
        <v>x</v>
      </c>
      <c r="G134" s="115" t="s">
        <v>17</v>
      </c>
      <c r="H134" s="118" t="s">
        <v>6</v>
      </c>
      <c r="I134" s="117" t="s">
        <v>18</v>
      </c>
      <c r="J134" s="87">
        <f ca="1">IF($T134=0,SUM(J135:J139),IF($T134="",0,IF(ISERROR(OFFSET(ГП!AA119,-$R134-IF($T134=4,1,0),0)),0,OFFSET(ГП!AA119,-$R134-IF($T134=4,1,0),0))))</f>
        <v>0</v>
      </c>
      <c r="K134" s="87">
        <f ca="1">IF($T134=0,SUM(K135:K139),IF($T134="",0,IF(ISERROR(OFFSET(ГП!AB119,-$R134-IF($T134=4,1,0),0)),0,OFFSET(ГП!AB119,-$R134-IF($T134=4,1,0),0))))</f>
        <v>0</v>
      </c>
      <c r="L134" s="87">
        <f ca="1">IF($T134=0,SUM(L135:L139),IF($T134="",0,IF(ISERROR(OFFSET(ГП!AC119,-$R134-IF($T134=4,1,0),0)),0,OFFSET(ГП!AC119,-$R134-IF($T134=4,1,0),0))))</f>
        <v>0</v>
      </c>
      <c r="M134" s="87">
        <f ca="1">IF($T134=0,SUM(M135:M139),IF($T134="",0,IF(ISERROR(OFFSET(ГП!AD119,-$R134-IF($T134=4,1,0),0)),0,OFFSET(ГП!AD119,-$R134-IF($T134=4,1,0),0))))</f>
        <v>0</v>
      </c>
      <c r="N134" s="87">
        <f ca="1">IF($T134=0,SUM(N135:N139),IF($T134="",0,IF(ISERROR(OFFSET(ГП!AE119,-$R134-IF($T134=4,1,0),0)),0,OFFSET(ГП!AE119,-$R134-IF($T134=4,1,0),0))))</f>
        <v>0</v>
      </c>
      <c r="O134" s="87">
        <f ca="1">IF($T134=0,SUM(O135:O139),IF($T134="",0,IF(ISERROR(OFFSET(ГП!AF119,-$R134-IF($T134=4,1,0),0)),0,OFFSET(ГП!AF119,-$R134-IF($T134=4,1,0),0))))</f>
        <v>0</v>
      </c>
      <c r="P134" s="20">
        <v>6</v>
      </c>
      <c r="Q134" s="20">
        <v>6</v>
      </c>
      <c r="R134" s="20">
        <f t="shared" si="40"/>
        <v>15</v>
      </c>
      <c r="S134" s="20">
        <f t="shared" si="41"/>
        <v>4</v>
      </c>
      <c r="T134" s="157">
        <f t="shared" si="42"/>
        <v>4</v>
      </c>
      <c r="U134" s="20" t="str">
        <f t="shared" si="43"/>
        <v>внебюджетные источники</v>
      </c>
      <c r="V134" s="20"/>
      <c r="W134" s="20"/>
      <c r="X134" s="20"/>
      <c r="Y134" s="20" t="str">
        <f t="shared" ca="1" si="35"/>
        <v/>
      </c>
      <c r="Z134" s="20"/>
      <c r="AA134" s="20">
        <f t="shared" si="37"/>
        <v>15</v>
      </c>
      <c r="AB134" s="20">
        <f t="shared" si="44"/>
        <v>4</v>
      </c>
      <c r="AC134" s="20" t="s">
        <v>17</v>
      </c>
      <c r="AD134" s="20" t="str">
        <f t="shared" ca="1" si="38"/>
        <v/>
      </c>
      <c r="AE134" s="20">
        <f t="shared" ca="1" si="39"/>
        <v>1</v>
      </c>
      <c r="AF134" s="158" t="s">
        <v>40</v>
      </c>
      <c r="AG134" s="159" t="s">
        <v>40</v>
      </c>
      <c r="AH134" s="160"/>
      <c r="AI134" s="161" t="s">
        <v>1</v>
      </c>
      <c r="AJ134" s="20"/>
      <c r="AK134" s="20"/>
      <c r="AL134" s="20"/>
      <c r="AM134" s="20"/>
      <c r="AN134" s="20"/>
      <c r="AO134" s="20"/>
    </row>
    <row r="135" spans="1:41" s="30" customFormat="1" ht="15.75" thickBot="1" x14ac:dyDescent="0.3">
      <c r="A135" s="204" t="s">
        <v>166</v>
      </c>
      <c r="B135" s="204" t="s">
        <v>373</v>
      </c>
      <c r="C135" s="204" t="s">
        <v>38</v>
      </c>
      <c r="D135" s="115" t="s">
        <v>40</v>
      </c>
      <c r="E135" s="115" t="s">
        <v>40</v>
      </c>
      <c r="F135" s="123" t="str">
        <f t="shared" ca="1" si="36"/>
        <v>x</v>
      </c>
      <c r="G135" s="115" t="s">
        <v>40</v>
      </c>
      <c r="H135" s="118" t="s">
        <v>1</v>
      </c>
      <c r="I135" s="117" t="s">
        <v>18</v>
      </c>
      <c r="J135" s="87">
        <f ca="1">IF($T135=0,SUM(J136:J140),IF($T135="",0,IF(ISERROR(OFFSET(ГП!AA120,-$R135-IF($T135=4,1,0),0)),0,OFFSET(ГП!AA120,-$R135-IF($T135=4,1,0),0))))</f>
        <v>24000</v>
      </c>
      <c r="K135" s="87">
        <f ca="1">IF($T135=0,SUM(K136:K140),IF($T135="",0,IF(ISERROR(OFFSET(ГП!AB120,-$R135-IF($T135=4,1,0),0)),0,OFFSET(ГП!AB120,-$R135-IF($T135=4,1,0),0))))</f>
        <v>24000</v>
      </c>
      <c r="L135" s="87">
        <f ca="1">IF($T135=0,SUM(L136:L140),IF($T135="",0,IF(ISERROR(OFFSET(ГП!AC120,-$R135-IF($T135=4,1,0),0)),0,OFFSET(ГП!AC120,-$R135-IF($T135=4,1,0),0))))</f>
        <v>24000</v>
      </c>
      <c r="M135" s="87">
        <f ca="1">IF($T135=0,SUM(M136:M140),IF($T135="",0,IF(ISERROR(OFFSET(ГП!AD120,-$R135-IF($T135=4,1,0),0)),0,OFFSET(ГП!AD120,-$R135-IF($T135=4,1,0),0))))</f>
        <v>24000</v>
      </c>
      <c r="N135" s="87">
        <v>24000</v>
      </c>
      <c r="O135" s="87">
        <f ca="1">IF($T135=0,SUM(O136:O140),IF($T135="",0,IF(ISERROR(OFFSET(ГП!AF120,-$R135-IF($T135=4,1,0),0)),0,OFFSET(ГП!AF120,-$R135-IF($T135=4,1,0),0))))</f>
        <v>279357.40000000002</v>
      </c>
      <c r="P135" s="20">
        <v>1</v>
      </c>
      <c r="Q135" s="20">
        <v>1</v>
      </c>
      <c r="R135" s="20">
        <f t="shared" si="40"/>
        <v>16</v>
      </c>
      <c r="S135" s="20" t="str">
        <f t="shared" si="41"/>
        <v/>
      </c>
      <c r="T135" s="157">
        <f t="shared" si="42"/>
        <v>0</v>
      </c>
      <c r="U135" s="20" t="str">
        <f t="shared" si="43"/>
        <v>всего</v>
      </c>
      <c r="V135" s="20"/>
      <c r="W135" s="20"/>
      <c r="X135" s="20"/>
      <c r="Y135" s="20" t="str">
        <f t="shared" ca="1" si="35"/>
        <v/>
      </c>
      <c r="Z135" s="20"/>
      <c r="AA135" s="20">
        <f t="shared" si="37"/>
        <v>15</v>
      </c>
      <c r="AB135" s="20">
        <f t="shared" si="44"/>
        <v>5</v>
      </c>
      <c r="AC135" s="20" t="s">
        <v>40</v>
      </c>
      <c r="AD135" s="20" t="str">
        <f t="shared" ca="1" si="38"/>
        <v/>
      </c>
      <c r="AE135" s="20">
        <f t="shared" ca="1" si="39"/>
        <v>1</v>
      </c>
      <c r="AF135" s="158" t="s">
        <v>40</v>
      </c>
      <c r="AG135" s="159" t="s">
        <v>40</v>
      </c>
      <c r="AH135" s="160"/>
      <c r="AI135" s="161" t="s">
        <v>2</v>
      </c>
      <c r="AJ135" s="20"/>
      <c r="AK135" s="20"/>
      <c r="AL135" s="20"/>
      <c r="AM135" s="20"/>
      <c r="AN135" s="20"/>
      <c r="AO135" s="20"/>
    </row>
    <row r="136" spans="1:41" s="30" customFormat="1" ht="23.25" thickBot="1" x14ac:dyDescent="0.3">
      <c r="A136" s="205"/>
      <c r="B136" s="205"/>
      <c r="C136" s="205"/>
      <c r="D136" s="124" t="s">
        <v>40</v>
      </c>
      <c r="E136" s="124" t="s">
        <v>40</v>
      </c>
      <c r="F136" s="123" t="str">
        <f t="shared" ca="1" si="36"/>
        <v>x</v>
      </c>
      <c r="G136" s="124" t="s">
        <v>40</v>
      </c>
      <c r="H136" s="118" t="s">
        <v>2</v>
      </c>
      <c r="I136" s="117" t="s">
        <v>18</v>
      </c>
      <c r="J136" s="87">
        <f ca="1">IF($T136=0,SUM(J137:J141),IF($T136="",0,IF(ISERROR(OFFSET(ГП!AA121,-$R136-IF($T136=4,1,0),0)),0,OFFSET(ГП!AA121,-$R136-IF($T136=4,1,0),0))))</f>
        <v>0</v>
      </c>
      <c r="K136" s="87">
        <f ca="1">IF($T136=0,SUM(K137:K141),IF($T136="",0,IF(ISERROR(OFFSET(ГП!AB121,-$R136-IF($T136=4,1,0),0)),0,OFFSET(ГП!AB121,-$R136-IF($T136=4,1,0),0))))</f>
        <v>0</v>
      </c>
      <c r="L136" s="87">
        <f ca="1">IF($T136=0,SUM(L137:L141),IF($T136="",0,IF(ISERROR(OFFSET(ГП!AC121,-$R136-IF($T136=4,1,0),0)),0,OFFSET(ГП!AC121,-$R136-IF($T136=4,1,0),0))))</f>
        <v>0</v>
      </c>
      <c r="M136" s="87">
        <f ca="1">IF($T136=0,SUM(M137:M141),IF($T136="",0,IF(ISERROR(OFFSET(ГП!AD121,-$R136-IF($T136=4,1,0),0)),0,OFFSET(ГП!AD121,-$R136-IF($T136=4,1,0),0))))</f>
        <v>0</v>
      </c>
      <c r="N136" s="87">
        <f ca="1">IF($T136=0,SUM(N137:N141),IF($T136="",0,IF(ISERROR(OFFSET(ГП!AE121,-$R136-IF($T136=4,1,0),0)),0,OFFSET(ГП!AE121,-$R136-IF($T136=4,1,0),0))))</f>
        <v>0</v>
      </c>
      <c r="O136" s="87">
        <f ca="1">IF($T136=0,SUM(O137:O141),IF($T136="",0,IF(ISERROR(OFFSET(ГП!AF121,-$R136-IF($T136=4,1,0),0)),0,OFFSET(ГП!AF121,-$R136-IF($T136=4,1,0),0))))</f>
        <v>0</v>
      </c>
      <c r="P136" s="20">
        <v>2</v>
      </c>
      <c r="Q136" s="20">
        <v>2</v>
      </c>
      <c r="R136" s="20">
        <f t="shared" si="40"/>
        <v>16</v>
      </c>
      <c r="S136" s="20" t="str">
        <f t="shared" si="41"/>
        <v/>
      </c>
      <c r="T136" s="157">
        <f t="shared" si="42"/>
        <v>2</v>
      </c>
      <c r="U136" s="20" t="str">
        <f t="shared" si="43"/>
        <v>федеральный бюджет</v>
      </c>
      <c r="V136" s="20"/>
      <c r="W136" s="20"/>
      <c r="X136" s="20"/>
      <c r="Y136" s="20" t="str">
        <f t="shared" ca="1" si="35"/>
        <v/>
      </c>
      <c r="Z136" s="20"/>
      <c r="AA136" s="20">
        <f t="shared" si="37"/>
        <v>15</v>
      </c>
      <c r="AB136" s="20">
        <f t="shared" si="44"/>
        <v>6</v>
      </c>
      <c r="AC136" s="20" t="s">
        <v>40</v>
      </c>
      <c r="AD136" s="20" t="str">
        <f t="shared" ca="1" si="38"/>
        <v/>
      </c>
      <c r="AE136" s="20">
        <f t="shared" ca="1" si="39"/>
        <v>1</v>
      </c>
      <c r="AF136" s="158" t="s">
        <v>336</v>
      </c>
      <c r="AG136" s="159">
        <v>466</v>
      </c>
      <c r="AH136" s="160"/>
      <c r="AI136" s="161" t="s">
        <v>307</v>
      </c>
      <c r="AJ136" s="20"/>
      <c r="AK136" s="20"/>
      <c r="AL136" s="20"/>
      <c r="AM136" s="20"/>
      <c r="AN136" s="20"/>
      <c r="AO136" s="20"/>
    </row>
    <row r="137" spans="1:41" s="30" customFormat="1" ht="23.25" thickBot="1" x14ac:dyDescent="0.3">
      <c r="A137" s="205"/>
      <c r="B137" s="205"/>
      <c r="C137" s="205"/>
      <c r="D137" s="125">
        <v>832</v>
      </c>
      <c r="E137" s="125">
        <v>502</v>
      </c>
      <c r="F137" s="123" t="str">
        <f t="shared" ca="1" si="36"/>
        <v>A11011793Е</v>
      </c>
      <c r="G137" s="125">
        <v>414</v>
      </c>
      <c r="H137" s="118" t="s">
        <v>4</v>
      </c>
      <c r="I137" s="117" t="s">
        <v>18</v>
      </c>
      <c r="J137" s="87">
        <f ca="1">IF($T137=0,SUM(J138:J142),IF($T137="",0,IF(ISERROR(OFFSET(ГП!AA122,-$R137-IF($T137=4,1,0),0)),0,OFFSET(ГП!AA122,-$R137-IF($T137=4,1,0),0))))</f>
        <v>24000</v>
      </c>
      <c r="K137" s="87">
        <f ca="1">IF($T137=0,SUM(K138:K142),IF($T137="",0,IF(ISERROR(OFFSET(ГП!AB122,-$R137-IF($T137=4,1,0),0)),0,OFFSET(ГП!AB122,-$R137-IF($T137=4,1,0),0))))</f>
        <v>24000</v>
      </c>
      <c r="L137" s="87">
        <f ca="1">IF($T137=0,SUM(L138:L142),IF($T137="",0,IF(ISERROR(OFFSET(ГП!AC122,-$R137-IF($T137=4,1,0),0)),0,OFFSET(ГП!AC122,-$R137-IF($T137=4,1,0),0))))</f>
        <v>24000</v>
      </c>
      <c r="M137" s="87">
        <f ca="1">IF($T137=0,SUM(M138:M142),IF($T137="",0,IF(ISERROR(OFFSET(ГП!AD122,-$R137-IF($T137=4,1,0),0)),0,OFFSET(ГП!AD122,-$R137-IF($T137=4,1,0),0))))</f>
        <v>24000</v>
      </c>
      <c r="N137" s="87">
        <v>24000</v>
      </c>
      <c r="O137" s="87">
        <f ca="1">IF($T137=0,SUM(O138:O142),IF($T137="",0,IF(ISERROR(OFFSET(ГП!AF122,-$R137-IF($T137=4,1,0),0)),0,OFFSET(ГП!AF122,-$R137-IF($T137=4,1,0),0))))</f>
        <v>279357.40000000002</v>
      </c>
      <c r="P137" s="20">
        <v>3</v>
      </c>
      <c r="Q137" s="20">
        <v>3</v>
      </c>
      <c r="R137" s="20">
        <f t="shared" si="40"/>
        <v>16</v>
      </c>
      <c r="S137" s="20" t="str">
        <f t="shared" si="41"/>
        <v/>
      </c>
      <c r="T137" s="157">
        <f t="shared" si="42"/>
        <v>1</v>
      </c>
      <c r="U137" s="20" t="str">
        <f t="shared" si="43"/>
        <v>республииканский бюджет Чувашской Республики</v>
      </c>
      <c r="V137" s="20"/>
      <c r="W137" s="20"/>
      <c r="X137" s="20"/>
      <c r="Y137" s="20" t="str">
        <f t="shared" ca="1" si="35"/>
        <v/>
      </c>
      <c r="Z137" s="20"/>
      <c r="AA137" s="20">
        <f t="shared" si="37"/>
        <v>16</v>
      </c>
      <c r="AB137" s="20">
        <f t="shared" si="44"/>
        <v>1</v>
      </c>
      <c r="AC137" s="20" t="s">
        <v>40</v>
      </c>
      <c r="AD137" s="20" t="str">
        <f t="shared" ca="1" si="38"/>
        <v>A11011793Е</v>
      </c>
      <c r="AE137" s="20">
        <f t="shared" ca="1" si="39"/>
        <v>1</v>
      </c>
      <c r="AF137" s="158" t="s">
        <v>40</v>
      </c>
      <c r="AG137" s="159" t="s">
        <v>40</v>
      </c>
      <c r="AH137" s="160"/>
      <c r="AI137" s="161" t="s">
        <v>3</v>
      </c>
      <c r="AJ137" s="20"/>
      <c r="AK137" s="20"/>
      <c r="AL137" s="20"/>
      <c r="AM137" s="20"/>
      <c r="AN137" s="20"/>
      <c r="AO137" s="20"/>
    </row>
    <row r="138" spans="1:41" s="30" customFormat="1" ht="15.75" thickBot="1" x14ac:dyDescent="0.3">
      <c r="A138" s="205"/>
      <c r="B138" s="205"/>
      <c r="C138" s="205"/>
      <c r="D138" s="115" t="s">
        <v>40</v>
      </c>
      <c r="E138" s="115" t="s">
        <v>40</v>
      </c>
      <c r="F138" s="123" t="str">
        <f t="shared" ca="1" si="36"/>
        <v>x</v>
      </c>
      <c r="G138" s="115" t="s">
        <v>40</v>
      </c>
      <c r="H138" s="118" t="s">
        <v>3</v>
      </c>
      <c r="I138" s="117" t="s">
        <v>18</v>
      </c>
      <c r="J138" s="87">
        <f ca="1">IF($T138=0,SUM(J139:J143),IF($T138="",0,IF(ISERROR(OFFSET(ГП!AA123,-$R138-IF($T138=4,1,0),0)),0,OFFSET(ГП!AA123,-$R138-IF($T138=4,1,0),0))))</f>
        <v>0</v>
      </c>
      <c r="K138" s="87">
        <f ca="1">IF($T138=0,SUM(K139:K143),IF($T138="",0,IF(ISERROR(OFFSET(ГП!AB123,-$R138-IF($T138=4,1,0),0)),0,OFFSET(ГП!AB123,-$R138-IF($T138=4,1,0),0))))</f>
        <v>0</v>
      </c>
      <c r="L138" s="87">
        <f ca="1">IF($T138=0,SUM(L139:L143),IF($T138="",0,IF(ISERROR(OFFSET(ГП!AC123,-$R138-IF($T138=4,1,0),0)),0,OFFSET(ГП!AC123,-$R138-IF($T138=4,1,0),0))))</f>
        <v>0</v>
      </c>
      <c r="M138" s="87">
        <f ca="1">IF($T138=0,SUM(M139:M143),IF($T138="",0,IF(ISERROR(OFFSET(ГП!AD123,-$R138-IF($T138=4,1,0),0)),0,OFFSET(ГП!AD123,-$R138-IF($T138=4,1,0),0))))</f>
        <v>0</v>
      </c>
      <c r="N138" s="87">
        <f ca="1">IF($T138=0,SUM(N139:N143),IF($T138="",0,IF(ISERROR(OFFSET(ГП!AE123,-$R138-IF($T138=4,1,0),0)),0,OFFSET(ГП!AE123,-$R138-IF($T138=4,1,0),0))))</f>
        <v>0</v>
      </c>
      <c r="O138" s="87">
        <f ca="1">IF($T138=0,SUM(O139:O143),IF($T138="",0,IF(ISERROR(OFFSET(ГП!AF123,-$R138-IF($T138=4,1,0),0)),0,OFFSET(ГП!AF123,-$R138-IF($T138=4,1,0),0))))</f>
        <v>0</v>
      </c>
      <c r="P138" s="20">
        <v>4</v>
      </c>
      <c r="Q138" s="20">
        <v>4</v>
      </c>
      <c r="R138" s="20">
        <f t="shared" si="40"/>
        <v>16</v>
      </c>
      <c r="S138" s="20">
        <f t="shared" si="41"/>
        <v>3</v>
      </c>
      <c r="T138" s="157">
        <f t="shared" si="42"/>
        <v>3</v>
      </c>
      <c r="U138" s="20" t="str">
        <f t="shared" si="43"/>
        <v>местные бюджеты</v>
      </c>
      <c r="V138" s="20"/>
      <c r="W138" s="20"/>
      <c r="X138" s="20"/>
      <c r="Y138" s="20" t="str">
        <f t="shared" ca="1" si="35"/>
        <v/>
      </c>
      <c r="Z138" s="20"/>
      <c r="AA138" s="20">
        <f t="shared" si="37"/>
        <v>16</v>
      </c>
      <c r="AB138" s="20">
        <f t="shared" si="44"/>
        <v>2</v>
      </c>
      <c r="AC138" s="20" t="s">
        <v>40</v>
      </c>
      <c r="AD138" s="20" t="str">
        <f t="shared" ref="AD138:AD200" ca="1" si="45">IF(AB138=1,OFFSET(AF138,-AA138,0),"")</f>
        <v/>
      </c>
      <c r="AE138" s="20">
        <f t="shared" ref="AE138:AE200" ca="1" si="46">IF(AC138=AD138,"",1)</f>
        <v>1</v>
      </c>
      <c r="AF138" s="158" t="s">
        <v>40</v>
      </c>
      <c r="AG138" s="159" t="s">
        <v>40</v>
      </c>
      <c r="AH138" s="160"/>
      <c r="AI138" s="161" t="s">
        <v>6</v>
      </c>
      <c r="AJ138" s="20"/>
      <c r="AK138" s="20"/>
      <c r="AL138" s="20"/>
      <c r="AM138" s="20"/>
      <c r="AN138" s="20"/>
      <c r="AO138" s="20"/>
    </row>
    <row r="139" spans="1:41" s="30" customFormat="1" ht="45.75" thickBot="1" x14ac:dyDescent="0.3">
      <c r="A139" s="205"/>
      <c r="B139" s="205"/>
      <c r="C139" s="205"/>
      <c r="D139" s="115" t="s">
        <v>40</v>
      </c>
      <c r="E139" s="115" t="s">
        <v>40</v>
      </c>
      <c r="F139" s="123" t="str">
        <f t="shared" ca="1" si="36"/>
        <v>x</v>
      </c>
      <c r="G139" s="115" t="s">
        <v>40</v>
      </c>
      <c r="H139" s="118" t="s">
        <v>5</v>
      </c>
      <c r="I139" s="117" t="s">
        <v>18</v>
      </c>
      <c r="J139" s="87">
        <f ca="1">IF($T139=0,SUM(J140:J144),IF($T139="",0,IF(ISERROR(OFFSET(ГП!AA124,-$R139-IF($T139=4,1,0),0)),0,OFFSET(ГП!AA124,-$R139-IF($T139=4,1,0),0))))</f>
        <v>0</v>
      </c>
      <c r="K139" s="87">
        <f ca="1">IF($T139=0,SUM(K140:K144),IF($T139="",0,IF(ISERROR(OFFSET(ГП!AB124,-$R139-IF($T139=4,1,0),0)),0,OFFSET(ГП!AB124,-$R139-IF($T139=4,1,0),0))))</f>
        <v>0</v>
      </c>
      <c r="L139" s="87">
        <f ca="1">IF($T139=0,SUM(L140:L144),IF($T139="",0,IF(ISERROR(OFFSET(ГП!AC124,-$R139-IF($T139=4,1,0),0)),0,OFFSET(ГП!AC124,-$R139-IF($T139=4,1,0),0))))</f>
        <v>0</v>
      </c>
      <c r="M139" s="87">
        <f ca="1">IF($T139=0,SUM(M140:M144),IF($T139="",0,IF(ISERROR(OFFSET(ГП!AD124,-$R139-IF($T139=4,1,0),0)),0,OFFSET(ГП!AD124,-$R139-IF($T139=4,1,0),0))))</f>
        <v>0</v>
      </c>
      <c r="N139" s="87">
        <f ca="1">IF($T139=0,SUM(N140:N144),IF($T139="",0,IF(ISERROR(OFFSET(ГП!AE124,-$R139-IF($T139=4,1,0),0)),0,OFFSET(ГП!AE124,-$R139-IF($T139=4,1,0),0))))</f>
        <v>0</v>
      </c>
      <c r="O139" s="87">
        <f ca="1">IF($T139=0,SUM(O140:O144),IF($T139="",0,IF(ISERROR(OFFSET(ГП!AF124,-$R139-IF($T139=4,1,0),0)),0,OFFSET(ГП!AF124,-$R139-IF($T139=4,1,0),0))))</f>
        <v>0</v>
      </c>
      <c r="P139" s="20">
        <v>5</v>
      </c>
      <c r="Q139" s="20">
        <v>5</v>
      </c>
      <c r="R139" s="20">
        <f t="shared" si="40"/>
        <v>16</v>
      </c>
      <c r="S139" s="20" t="str">
        <f t="shared" si="41"/>
        <v/>
      </c>
      <c r="T139" s="157" t="str">
        <f t="shared" si="42"/>
        <v/>
      </c>
      <c r="U139" s="20" t="str">
        <f t="shared" si="43"/>
        <v>территориальный государственный внебюджетный фонд Чувашской Республики</v>
      </c>
      <c r="V139" s="20"/>
      <c r="W139" s="20"/>
      <c r="X139" s="20"/>
      <c r="Y139" s="20" t="str">
        <f t="shared" ca="1" si="35"/>
        <v/>
      </c>
      <c r="Z139" s="20"/>
      <c r="AA139" s="20">
        <f t="shared" si="37"/>
        <v>16</v>
      </c>
      <c r="AB139" s="20">
        <f t="shared" si="44"/>
        <v>3</v>
      </c>
      <c r="AC139" s="20" t="s">
        <v>40</v>
      </c>
      <c r="AD139" s="20" t="str">
        <f t="shared" ca="1" si="45"/>
        <v/>
      </c>
      <c r="AE139" s="20">
        <f t="shared" ca="1" si="46"/>
        <v>1</v>
      </c>
      <c r="AF139" s="158" t="s">
        <v>40</v>
      </c>
      <c r="AG139" s="159" t="s">
        <v>40</v>
      </c>
      <c r="AH139" s="160"/>
      <c r="AI139" s="161" t="s">
        <v>1</v>
      </c>
      <c r="AJ139" s="20"/>
      <c r="AK139" s="20"/>
      <c r="AL139" s="20"/>
      <c r="AM139" s="20"/>
      <c r="AN139" s="20"/>
      <c r="AO139" s="20"/>
    </row>
    <row r="140" spans="1:41" s="30" customFormat="1" ht="15.75" thickBot="1" x14ac:dyDescent="0.3">
      <c r="A140" s="206"/>
      <c r="B140" s="206"/>
      <c r="C140" s="206"/>
      <c r="D140" s="115" t="s">
        <v>17</v>
      </c>
      <c r="E140" s="115" t="s">
        <v>17</v>
      </c>
      <c r="F140" s="123" t="str">
        <f t="shared" ca="1" si="36"/>
        <v>x</v>
      </c>
      <c r="G140" s="115" t="s">
        <v>17</v>
      </c>
      <c r="H140" s="118" t="s">
        <v>6</v>
      </c>
      <c r="I140" s="117" t="s">
        <v>18</v>
      </c>
      <c r="J140" s="87">
        <f ca="1">IF($T140=0,SUM(J141:J145),IF($T140="",0,IF(ISERROR(OFFSET(ГП!AA125,-$R140-IF($T140=4,1,0),0)),0,OFFSET(ГП!AA125,-$R140-IF($T140=4,1,0),0))))</f>
        <v>0</v>
      </c>
      <c r="K140" s="87">
        <f ca="1">IF($T140=0,SUM(K141:K145),IF($T140="",0,IF(ISERROR(OFFSET(ГП!AB125,-$R140-IF($T140=4,1,0),0)),0,OFFSET(ГП!AB125,-$R140-IF($T140=4,1,0),0))))</f>
        <v>0</v>
      </c>
      <c r="L140" s="87">
        <f ca="1">IF($T140=0,SUM(L141:L145),IF($T140="",0,IF(ISERROR(OFFSET(ГП!AC125,-$R140-IF($T140=4,1,0),0)),0,OFFSET(ГП!AC125,-$R140-IF($T140=4,1,0),0))))</f>
        <v>0</v>
      </c>
      <c r="M140" s="87">
        <f ca="1">IF($T140=0,SUM(M141:M145),IF($T140="",0,IF(ISERROR(OFFSET(ГП!AD125,-$R140-IF($T140=4,1,0),0)),0,OFFSET(ГП!AD125,-$R140-IF($T140=4,1,0),0))))</f>
        <v>0</v>
      </c>
      <c r="N140" s="87">
        <f ca="1">IF($T140=0,SUM(N141:N145),IF($T140="",0,IF(ISERROR(OFFSET(ГП!AE125,-$R140-IF($T140=4,1,0),0)),0,OFFSET(ГП!AE125,-$R140-IF($T140=4,1,0),0))))</f>
        <v>0</v>
      </c>
      <c r="O140" s="87">
        <f ca="1">IF($T140=0,SUM(O141:O145),IF($T140="",0,IF(ISERROR(OFFSET(ГП!AF125,-$R140-IF($T140=4,1,0),0)),0,OFFSET(ГП!AF125,-$R140-IF($T140=4,1,0),0))))</f>
        <v>0</v>
      </c>
      <c r="P140" s="20">
        <v>6</v>
      </c>
      <c r="Q140" s="20">
        <v>6</v>
      </c>
      <c r="R140" s="20">
        <f t="shared" si="40"/>
        <v>16</v>
      </c>
      <c r="S140" s="20">
        <f t="shared" si="41"/>
        <v>4</v>
      </c>
      <c r="T140" s="157">
        <f t="shared" si="42"/>
        <v>4</v>
      </c>
      <c r="U140" s="20" t="str">
        <f t="shared" si="43"/>
        <v>внебюджетные источники</v>
      </c>
      <c r="V140" s="20"/>
      <c r="W140" s="20"/>
      <c r="X140" s="20"/>
      <c r="Y140" s="20" t="str">
        <f t="shared" ref="Y140:Y245" ca="1" si="47">IF(ISERROR(SUM(K140,-L140)),"",IF(SUM(K140,-L140)=0,"",IF(ISERROR(SEARCH("федерал",U140,1)),"",SUM(K140,-L140))))</f>
        <v/>
      </c>
      <c r="Z140" s="20"/>
      <c r="AA140" s="20">
        <f t="shared" si="37"/>
        <v>16</v>
      </c>
      <c r="AB140" s="20">
        <f t="shared" si="44"/>
        <v>4</v>
      </c>
      <c r="AC140" s="20" t="s">
        <v>17</v>
      </c>
      <c r="AD140" s="20" t="str">
        <f t="shared" ca="1" si="45"/>
        <v/>
      </c>
      <c r="AE140" s="20">
        <f t="shared" ca="1" si="46"/>
        <v>1</v>
      </c>
      <c r="AF140" s="158" t="s">
        <v>40</v>
      </c>
      <c r="AG140" s="159" t="s">
        <v>40</v>
      </c>
      <c r="AH140" s="160"/>
      <c r="AI140" s="161" t="s">
        <v>2</v>
      </c>
      <c r="AJ140" s="20"/>
      <c r="AK140" s="20"/>
      <c r="AL140" s="20"/>
      <c r="AM140" s="20"/>
      <c r="AN140" s="20"/>
      <c r="AO140" s="20"/>
    </row>
    <row r="141" spans="1:41" s="30" customFormat="1" ht="23.25" thickBot="1" x14ac:dyDescent="0.3">
      <c r="A141" s="204" t="s">
        <v>167</v>
      </c>
      <c r="B141" s="204" t="s">
        <v>374</v>
      </c>
      <c r="C141" s="204" t="s">
        <v>38</v>
      </c>
      <c r="D141" s="115" t="s">
        <v>40</v>
      </c>
      <c r="E141" s="115" t="s">
        <v>40</v>
      </c>
      <c r="F141" s="123" t="str">
        <f t="shared" ca="1" si="36"/>
        <v>x</v>
      </c>
      <c r="G141" s="115" t="s">
        <v>40</v>
      </c>
      <c r="H141" s="118" t="s">
        <v>1</v>
      </c>
      <c r="I141" s="117" t="s">
        <v>18</v>
      </c>
      <c r="J141" s="87">
        <f ca="1">IF($T141=0,SUM(J142:J146),IF($T141="",0,IF(ISERROR(OFFSET(ГП!AA126,-$R141-IF($T141=4,1,0),0)),0,OFFSET(ГП!AA126,-$R141-IF($T141=4,1,0),0))))</f>
        <v>25000</v>
      </c>
      <c r="K141" s="87">
        <f ca="1">IF($T141=0,SUM(K142:K146),IF($T141="",0,IF(ISERROR(OFFSET(ГП!AB126,-$R141-IF($T141=4,1,0),0)),0,OFFSET(ГП!AB126,-$R141-IF($T141=4,1,0),0))))</f>
        <v>25000</v>
      </c>
      <c r="L141" s="87">
        <f ca="1">IF($T141=0,SUM(L142:L146),IF($T141="",0,IF(ISERROR(OFFSET(ГП!AC126,-$R141-IF($T141=4,1,0),0)),0,OFFSET(ГП!AC126,-$R141-IF($T141=4,1,0),0))))</f>
        <v>25000</v>
      </c>
      <c r="M141" s="87">
        <f ca="1">IF($T141=0,SUM(M142:M146),IF($T141="",0,IF(ISERROR(OFFSET(ГП!AD126,-$R141-IF($T141=4,1,0),0)),0,OFFSET(ГП!AD126,-$R141-IF($T141=4,1,0),0))))</f>
        <v>25000</v>
      </c>
      <c r="N141" s="87">
        <f ca="1">IF($T141=0,SUM(N142:N146),IF($T141="",0,IF(ISERROR(OFFSET(ГП!AE126,-$R141-IF($T141=4,1,0),0)),0,OFFSET(ГП!AE126,-$R141-IF($T141=4,1,0),0))))</f>
        <v>25000</v>
      </c>
      <c r="O141" s="87">
        <f ca="1">IF($T141=0,SUM(O142:O146),IF($T141="",0,IF(ISERROR(OFFSET(ГП!AF126,-$R141-IF($T141=4,1,0),0)),0,OFFSET(ГП!AF126,-$R141-IF($T141=4,1,0),0))))</f>
        <v>275195.40000000002</v>
      </c>
      <c r="P141" s="20">
        <v>1</v>
      </c>
      <c r="Q141" s="20">
        <v>1</v>
      </c>
      <c r="R141" s="20">
        <f t="shared" si="40"/>
        <v>17</v>
      </c>
      <c r="S141" s="20" t="str">
        <f t="shared" si="41"/>
        <v/>
      </c>
      <c r="T141" s="157">
        <f t="shared" si="42"/>
        <v>0</v>
      </c>
      <c r="U141" s="20" t="str">
        <f t="shared" si="43"/>
        <v>всего</v>
      </c>
      <c r="V141" s="20"/>
      <c r="W141" s="20"/>
      <c r="X141" s="20"/>
      <c r="Y141" s="20" t="str">
        <f t="shared" ca="1" si="47"/>
        <v/>
      </c>
      <c r="Z141" s="20"/>
      <c r="AA141" s="20">
        <f t="shared" si="37"/>
        <v>16</v>
      </c>
      <c r="AB141" s="20">
        <f t="shared" si="44"/>
        <v>5</v>
      </c>
      <c r="AC141" s="20" t="s">
        <v>40</v>
      </c>
      <c r="AD141" s="20" t="str">
        <f t="shared" ca="1" si="45"/>
        <v/>
      </c>
      <c r="AE141" s="20">
        <f t="shared" ca="1" si="46"/>
        <v>1</v>
      </c>
      <c r="AF141" s="158" t="s">
        <v>337</v>
      </c>
      <c r="AG141" s="159">
        <v>466</v>
      </c>
      <c r="AH141" s="160"/>
      <c r="AI141" s="161" t="s">
        <v>307</v>
      </c>
      <c r="AJ141" s="20"/>
      <c r="AK141" s="20"/>
      <c r="AL141" s="20"/>
      <c r="AM141" s="20"/>
      <c r="AN141" s="20"/>
      <c r="AO141" s="20"/>
    </row>
    <row r="142" spans="1:41" s="30" customFormat="1" ht="15.75" thickBot="1" x14ac:dyDescent="0.3">
      <c r="A142" s="205"/>
      <c r="B142" s="205"/>
      <c r="C142" s="205"/>
      <c r="D142" s="124" t="s">
        <v>40</v>
      </c>
      <c r="E142" s="124" t="s">
        <v>40</v>
      </c>
      <c r="F142" s="123" t="str">
        <f t="shared" ca="1" si="36"/>
        <v>x</v>
      </c>
      <c r="G142" s="124" t="s">
        <v>40</v>
      </c>
      <c r="H142" s="118" t="s">
        <v>2</v>
      </c>
      <c r="I142" s="117" t="s">
        <v>18</v>
      </c>
      <c r="J142" s="87">
        <f ca="1">IF($T142=0,SUM(J143:J147),IF($T142="",0,IF(ISERROR(OFFSET(ГП!AA127,-$R142-IF($T142=4,1,0),0)),0,OFFSET(ГП!AA127,-$R142-IF($T142=4,1,0),0))))</f>
        <v>0</v>
      </c>
      <c r="K142" s="87">
        <f ca="1">IF($T142=0,SUM(K143:K147),IF($T142="",0,IF(ISERROR(OFFSET(ГП!AB127,-$R142-IF($T142=4,1,0),0)),0,OFFSET(ГП!AB127,-$R142-IF($T142=4,1,0),0))))</f>
        <v>0</v>
      </c>
      <c r="L142" s="87">
        <f ca="1">IF($T142=0,SUM(L143:L147),IF($T142="",0,IF(ISERROR(OFFSET(ГП!AC127,-$R142-IF($T142=4,1,0),0)),0,OFFSET(ГП!AC127,-$R142-IF($T142=4,1,0),0))))</f>
        <v>0</v>
      </c>
      <c r="M142" s="87">
        <f ca="1">IF($T142=0,SUM(M143:M147),IF($T142="",0,IF(ISERROR(OFFSET(ГП!AD127,-$R142-IF($T142=4,1,0),0)),0,OFFSET(ГП!AD127,-$R142-IF($T142=4,1,0),0))))</f>
        <v>0</v>
      </c>
      <c r="N142" s="87">
        <f ca="1">IF($T142=0,SUM(N143:N147),IF($T142="",0,IF(ISERROR(OFFSET(ГП!AE127,-$R142-IF($T142=4,1,0),0)),0,OFFSET(ГП!AE127,-$R142-IF($T142=4,1,0),0))))</f>
        <v>0</v>
      </c>
      <c r="O142" s="87">
        <f ca="1">IF($T142=0,SUM(O143:O147),IF($T142="",0,IF(ISERROR(OFFSET(ГП!AF127,-$R142-IF($T142=4,1,0),0)),0,OFFSET(ГП!AF127,-$R142-IF($T142=4,1,0),0))))</f>
        <v>0</v>
      </c>
      <c r="P142" s="20">
        <v>2</v>
      </c>
      <c r="Q142" s="20">
        <v>2</v>
      </c>
      <c r="R142" s="20">
        <f t="shared" si="40"/>
        <v>17</v>
      </c>
      <c r="S142" s="20" t="str">
        <f t="shared" si="41"/>
        <v/>
      </c>
      <c r="T142" s="157">
        <f t="shared" si="42"/>
        <v>2</v>
      </c>
      <c r="U142" s="20" t="str">
        <f t="shared" si="43"/>
        <v>федеральный бюджет</v>
      </c>
      <c r="V142" s="20"/>
      <c r="W142" s="20"/>
      <c r="X142" s="20"/>
      <c r="Y142" s="20" t="str">
        <f t="shared" ca="1" si="47"/>
        <v/>
      </c>
      <c r="Z142" s="20"/>
      <c r="AA142" s="20">
        <f t="shared" si="37"/>
        <v>16</v>
      </c>
      <c r="AB142" s="20">
        <f t="shared" si="44"/>
        <v>6</v>
      </c>
      <c r="AC142" s="20" t="s">
        <v>40</v>
      </c>
      <c r="AD142" s="20" t="str">
        <f t="shared" ca="1" si="45"/>
        <v/>
      </c>
      <c r="AE142" s="20">
        <f t="shared" ca="1" si="46"/>
        <v>1</v>
      </c>
      <c r="AF142" s="158" t="s">
        <v>40</v>
      </c>
      <c r="AG142" s="159" t="s">
        <v>40</v>
      </c>
      <c r="AH142" s="160"/>
      <c r="AI142" s="161" t="s">
        <v>3</v>
      </c>
      <c r="AJ142" s="20"/>
      <c r="AK142" s="20"/>
      <c r="AL142" s="20"/>
      <c r="AM142" s="20"/>
      <c r="AN142" s="20"/>
      <c r="AO142" s="20"/>
    </row>
    <row r="143" spans="1:41" s="30" customFormat="1" ht="23.25" thickBot="1" x14ac:dyDescent="0.3">
      <c r="A143" s="205"/>
      <c r="B143" s="205"/>
      <c r="C143" s="205"/>
      <c r="D143" s="125">
        <v>832</v>
      </c>
      <c r="E143" s="125">
        <v>502</v>
      </c>
      <c r="F143" s="123" t="str">
        <f t="shared" ca="1" si="36"/>
        <v>A11011793Д</v>
      </c>
      <c r="G143" s="125">
        <v>414</v>
      </c>
      <c r="H143" s="118" t="s">
        <v>4</v>
      </c>
      <c r="I143" s="117" t="s">
        <v>18</v>
      </c>
      <c r="J143" s="87">
        <f ca="1">IF($T143=0,SUM(J144:J148),IF($T143="",0,IF(ISERROR(OFFSET(ГП!AA128,-$R143-IF($T143=4,1,0),0)),0,OFFSET(ГП!AA128,-$R143-IF($T143=4,1,0),0))))</f>
        <v>25000</v>
      </c>
      <c r="K143" s="87">
        <f ca="1">IF($T143=0,SUM(K144:K148),IF($T143="",0,IF(ISERROR(OFFSET(ГП!AB128,-$R143-IF($T143=4,1,0),0)),0,OFFSET(ГП!AB128,-$R143-IF($T143=4,1,0),0))))</f>
        <v>25000</v>
      </c>
      <c r="L143" s="87">
        <f ca="1">IF($T143=0,SUM(L144:L148),IF($T143="",0,IF(ISERROR(OFFSET(ГП!AC128,-$R143-IF($T143=4,1,0),0)),0,OFFSET(ГП!AC128,-$R143-IF($T143=4,1,0),0))))</f>
        <v>25000</v>
      </c>
      <c r="M143" s="87">
        <f ca="1">IF($T143=0,SUM(M144:M148),IF($T143="",0,IF(ISERROR(OFFSET(ГП!AD128,-$R143-IF($T143=4,1,0),0)),0,OFFSET(ГП!AD128,-$R143-IF($T143=4,1,0),0))))</f>
        <v>25000</v>
      </c>
      <c r="N143" s="87">
        <v>25000</v>
      </c>
      <c r="O143" s="87">
        <f ca="1">IF($T143=0,SUM(O144:O148),IF($T143="",0,IF(ISERROR(OFFSET(ГП!AF128,-$R143-IF($T143=4,1,0),0)),0,OFFSET(ГП!AF128,-$R143-IF($T143=4,1,0),0))))</f>
        <v>275195.40000000002</v>
      </c>
      <c r="P143" s="20">
        <v>3</v>
      </c>
      <c r="Q143" s="20">
        <v>3</v>
      </c>
      <c r="R143" s="20">
        <f t="shared" si="40"/>
        <v>17</v>
      </c>
      <c r="S143" s="20" t="str">
        <f t="shared" si="41"/>
        <v/>
      </c>
      <c r="T143" s="157">
        <f t="shared" si="42"/>
        <v>1</v>
      </c>
      <c r="U143" s="20" t="str">
        <f t="shared" si="43"/>
        <v>республииканский бюджет Чувашской Республики</v>
      </c>
      <c r="V143" s="20"/>
      <c r="W143" s="20"/>
      <c r="X143" s="20"/>
      <c r="Y143" s="20" t="str">
        <f t="shared" ca="1" si="47"/>
        <v/>
      </c>
      <c r="Z143" s="20"/>
      <c r="AA143" s="20">
        <f t="shared" si="37"/>
        <v>17</v>
      </c>
      <c r="AB143" s="20">
        <f t="shared" si="44"/>
        <v>1</v>
      </c>
      <c r="AC143" s="20" t="s">
        <v>40</v>
      </c>
      <c r="AD143" s="20" t="str">
        <f t="shared" ca="1" si="45"/>
        <v>A11011793Д</v>
      </c>
      <c r="AE143" s="20">
        <f t="shared" ca="1" si="46"/>
        <v>1</v>
      </c>
      <c r="AF143" s="158" t="s">
        <v>40</v>
      </c>
      <c r="AG143" s="159" t="s">
        <v>40</v>
      </c>
      <c r="AH143" s="160"/>
      <c r="AI143" s="161" t="s">
        <v>6</v>
      </c>
      <c r="AJ143" s="20"/>
      <c r="AK143" s="20"/>
      <c r="AL143" s="20"/>
      <c r="AM143" s="20"/>
      <c r="AN143" s="20"/>
      <c r="AO143" s="20"/>
    </row>
    <row r="144" spans="1:41" s="30" customFormat="1" ht="15.75" thickBot="1" x14ac:dyDescent="0.3">
      <c r="A144" s="205"/>
      <c r="B144" s="205"/>
      <c r="C144" s="205"/>
      <c r="D144" s="115" t="s">
        <v>17</v>
      </c>
      <c r="E144" s="115" t="s">
        <v>17</v>
      </c>
      <c r="F144" s="123" t="str">
        <f t="shared" ca="1" si="36"/>
        <v>x</v>
      </c>
      <c r="G144" s="115" t="s">
        <v>17</v>
      </c>
      <c r="H144" s="118" t="s">
        <v>3</v>
      </c>
      <c r="I144" s="117" t="s">
        <v>18</v>
      </c>
      <c r="J144" s="87">
        <f ca="1">IF($T144=0,SUM(J145:J149),IF($T144="",0,IF(ISERROR(OFFSET(ГП!AA129,-$R144-IF($T144=4,1,0),0)),0,OFFSET(ГП!AA129,-$R144-IF($T144=4,1,0),0))))</f>
        <v>0</v>
      </c>
      <c r="K144" s="87">
        <f ca="1">IF($T144=0,SUM(K145:K149),IF($T144="",0,IF(ISERROR(OFFSET(ГП!AB129,-$R144-IF($T144=4,1,0),0)),0,OFFSET(ГП!AB129,-$R144-IF($T144=4,1,0),0))))</f>
        <v>0</v>
      </c>
      <c r="L144" s="87">
        <f ca="1">IF($T144=0,SUM(L145:L149),IF($T144="",0,IF(ISERROR(OFFSET(ГП!AC129,-$R144-IF($T144=4,1,0),0)),0,OFFSET(ГП!AC129,-$R144-IF($T144=4,1,0),0))))</f>
        <v>0</v>
      </c>
      <c r="M144" s="87">
        <f ca="1">IF($T144=0,SUM(M145:M149),IF($T144="",0,IF(ISERROR(OFFSET(ГП!AD129,-$R144-IF($T144=4,1,0),0)),0,OFFSET(ГП!AD129,-$R144-IF($T144=4,1,0),0))))</f>
        <v>0</v>
      </c>
      <c r="N144" s="87">
        <f ca="1">IF($T144=0,SUM(N145:N149),IF($T144="",0,IF(ISERROR(OFFSET(ГП!AE129,-$R144-IF($T144=4,1,0),0)),0,OFFSET(ГП!AE129,-$R144-IF($T144=4,1,0),0))))</f>
        <v>0</v>
      </c>
      <c r="O144" s="87">
        <f ca="1">IF($T144=0,SUM(O145:O149),IF($T144="",0,IF(ISERROR(OFFSET(ГП!AF129,-$R144-IF($T144=4,1,0),0)),0,OFFSET(ГП!AF129,-$R144-IF($T144=4,1,0),0))))</f>
        <v>0</v>
      </c>
      <c r="P144" s="20">
        <v>4</v>
      </c>
      <c r="Q144" s="20">
        <v>4</v>
      </c>
      <c r="R144" s="20">
        <f t="shared" si="40"/>
        <v>17</v>
      </c>
      <c r="S144" s="20">
        <f t="shared" si="41"/>
        <v>3</v>
      </c>
      <c r="T144" s="157">
        <f t="shared" si="42"/>
        <v>3</v>
      </c>
      <c r="U144" s="20" t="str">
        <f t="shared" si="43"/>
        <v>местные бюджеты</v>
      </c>
      <c r="V144" s="20"/>
      <c r="W144" s="20"/>
      <c r="X144" s="20"/>
      <c r="Y144" s="20" t="str">
        <f t="shared" ca="1" si="47"/>
        <v/>
      </c>
      <c r="Z144" s="20"/>
      <c r="AA144" s="20">
        <f t="shared" si="37"/>
        <v>17</v>
      </c>
      <c r="AB144" s="20">
        <f t="shared" si="44"/>
        <v>2</v>
      </c>
      <c r="AC144" s="20" t="s">
        <v>17</v>
      </c>
      <c r="AD144" s="20" t="str">
        <f t="shared" ca="1" si="45"/>
        <v/>
      </c>
      <c r="AE144" s="20">
        <f t="shared" ca="1" si="46"/>
        <v>1</v>
      </c>
      <c r="AF144" s="158" t="s">
        <v>40</v>
      </c>
      <c r="AG144" s="159" t="s">
        <v>40</v>
      </c>
      <c r="AH144" s="160"/>
      <c r="AI144" s="161" t="s">
        <v>1</v>
      </c>
      <c r="AJ144" s="20"/>
      <c r="AK144" s="20"/>
      <c r="AL144" s="20"/>
      <c r="AM144" s="20"/>
      <c r="AN144" s="20"/>
      <c r="AO144" s="20"/>
    </row>
    <row r="145" spans="1:41" s="30" customFormat="1" ht="45.75" thickBot="1" x14ac:dyDescent="0.3">
      <c r="A145" s="205"/>
      <c r="B145" s="205"/>
      <c r="C145" s="205"/>
      <c r="D145" s="115" t="s">
        <v>17</v>
      </c>
      <c r="E145" s="115" t="s">
        <v>17</v>
      </c>
      <c r="F145" s="123" t="str">
        <f t="shared" ca="1" si="36"/>
        <v>x</v>
      </c>
      <c r="G145" s="115" t="s">
        <v>17</v>
      </c>
      <c r="H145" s="118" t="s">
        <v>5</v>
      </c>
      <c r="I145" s="117" t="s">
        <v>18</v>
      </c>
      <c r="J145" s="87">
        <f ca="1">IF($T145=0,SUM(J146:J150),IF($T145="",0,IF(ISERROR(OFFSET(ГП!AA130,-$R145-IF($T145=4,1,0),0)),0,OFFSET(ГП!AA130,-$R145-IF($T145=4,1,0),0))))</f>
        <v>0</v>
      </c>
      <c r="K145" s="87">
        <f ca="1">IF($T145=0,SUM(K146:K150),IF($T145="",0,IF(ISERROR(OFFSET(ГП!AB130,-$R145-IF($T145=4,1,0),0)),0,OFFSET(ГП!AB130,-$R145-IF($T145=4,1,0),0))))</f>
        <v>0</v>
      </c>
      <c r="L145" s="87">
        <f ca="1">IF($T145=0,SUM(L146:L150),IF($T145="",0,IF(ISERROR(OFFSET(ГП!AC130,-$R145-IF($T145=4,1,0),0)),0,OFFSET(ГП!AC130,-$R145-IF($T145=4,1,0),0))))</f>
        <v>0</v>
      </c>
      <c r="M145" s="87">
        <f ca="1">IF($T145=0,SUM(M146:M150),IF($T145="",0,IF(ISERROR(OFFSET(ГП!AD130,-$R145-IF($T145=4,1,0),0)),0,OFFSET(ГП!AD130,-$R145-IF($T145=4,1,0),0))))</f>
        <v>0</v>
      </c>
      <c r="N145" s="87">
        <f ca="1">IF($T145=0,SUM(N146:N150),IF($T145="",0,IF(ISERROR(OFFSET(ГП!AE130,-$R145-IF($T145=4,1,0),0)),0,OFFSET(ГП!AE130,-$R145-IF($T145=4,1,0),0))))</f>
        <v>0</v>
      </c>
      <c r="O145" s="87">
        <f ca="1">IF($T145=0,SUM(O146:O150),IF($T145="",0,IF(ISERROR(OFFSET(ГП!AF130,-$R145-IF($T145=4,1,0),0)),0,OFFSET(ГП!AF130,-$R145-IF($T145=4,1,0),0))))</f>
        <v>0</v>
      </c>
      <c r="P145" s="20">
        <v>5</v>
      </c>
      <c r="Q145" s="20">
        <v>5</v>
      </c>
      <c r="R145" s="20">
        <f t="shared" si="40"/>
        <v>17</v>
      </c>
      <c r="S145" s="20" t="str">
        <f t="shared" si="41"/>
        <v/>
      </c>
      <c r="T145" s="157" t="str">
        <f t="shared" si="42"/>
        <v/>
      </c>
      <c r="U145" s="20" t="str">
        <f t="shared" si="43"/>
        <v>территориальный государственный внебюджетный фонд Чувашской Республики</v>
      </c>
      <c r="V145" s="20"/>
      <c r="W145" s="20"/>
      <c r="X145" s="20"/>
      <c r="Y145" s="20" t="str">
        <f t="shared" ca="1" si="47"/>
        <v/>
      </c>
      <c r="Z145" s="20"/>
      <c r="AA145" s="20">
        <f t="shared" si="37"/>
        <v>17</v>
      </c>
      <c r="AB145" s="20">
        <f t="shared" si="44"/>
        <v>3</v>
      </c>
      <c r="AC145" s="20" t="s">
        <v>17</v>
      </c>
      <c r="AD145" s="20" t="str">
        <f t="shared" ca="1" si="45"/>
        <v/>
      </c>
      <c r="AE145" s="20">
        <f t="shared" ca="1" si="46"/>
        <v>1</v>
      </c>
      <c r="AF145" s="158" t="s">
        <v>40</v>
      </c>
      <c r="AG145" s="159" t="s">
        <v>40</v>
      </c>
      <c r="AH145" s="160"/>
      <c r="AI145" s="161" t="s">
        <v>2</v>
      </c>
      <c r="AJ145" s="20"/>
      <c r="AK145" s="20"/>
      <c r="AL145" s="20"/>
      <c r="AM145" s="20"/>
      <c r="AN145" s="20"/>
      <c r="AO145" s="20"/>
    </row>
    <row r="146" spans="1:41" s="30" customFormat="1" ht="23.25" thickBot="1" x14ac:dyDescent="0.3">
      <c r="A146" s="206"/>
      <c r="B146" s="206"/>
      <c r="C146" s="206"/>
      <c r="D146" s="115" t="s">
        <v>17</v>
      </c>
      <c r="E146" s="115" t="s">
        <v>17</v>
      </c>
      <c r="F146" s="123" t="str">
        <f t="shared" ca="1" si="36"/>
        <v>x</v>
      </c>
      <c r="G146" s="115" t="s">
        <v>17</v>
      </c>
      <c r="H146" s="118" t="s">
        <v>6</v>
      </c>
      <c r="I146" s="117" t="s">
        <v>18</v>
      </c>
      <c r="J146" s="87">
        <f ca="1">IF($T146=0,SUM(J147:J151),IF($T146="",0,IF(ISERROR(OFFSET(ГП!AA131,-$R146-IF($T146=4,1,0),0)),0,OFFSET(ГП!AA131,-$R146-IF($T146=4,1,0),0))))</f>
        <v>0</v>
      </c>
      <c r="K146" s="87">
        <f ca="1">IF($T146=0,SUM(K147:K151),IF($T146="",0,IF(ISERROR(OFFSET(ГП!AB131,-$R146-IF($T146=4,1,0),0)),0,OFFSET(ГП!AB131,-$R146-IF($T146=4,1,0),0))))</f>
        <v>0</v>
      </c>
      <c r="L146" s="87">
        <f ca="1">IF($T146=0,SUM(L147:L151),IF($T146="",0,IF(ISERROR(OFFSET(ГП!AC131,-$R146-IF($T146=4,1,0),0)),0,OFFSET(ГП!AC131,-$R146-IF($T146=4,1,0),0))))</f>
        <v>0</v>
      </c>
      <c r="M146" s="87">
        <f ca="1">IF($T146=0,SUM(M147:M151),IF($T146="",0,IF(ISERROR(OFFSET(ГП!AD131,-$R146-IF($T146=4,1,0),0)),0,OFFSET(ГП!AD131,-$R146-IF($T146=4,1,0),0))))</f>
        <v>0</v>
      </c>
      <c r="N146" s="87">
        <f ca="1">IF($T146=0,SUM(N147:N151),IF($T146="",0,IF(ISERROR(OFFSET(ГП!AE131,-$R146-IF($T146=4,1,0),0)),0,OFFSET(ГП!AE131,-$R146-IF($T146=4,1,0),0))))</f>
        <v>0</v>
      </c>
      <c r="O146" s="87">
        <f ca="1">IF($T146=0,SUM(O147:O151),IF($T146="",0,IF(ISERROR(OFFSET(ГП!AF131,-$R146-IF($T146=4,1,0),0)),0,OFFSET(ГП!AF131,-$R146-IF($T146=4,1,0),0))))</f>
        <v>0</v>
      </c>
      <c r="P146" s="20">
        <v>6</v>
      </c>
      <c r="Q146" s="20">
        <v>6</v>
      </c>
      <c r="R146" s="20">
        <f t="shared" si="40"/>
        <v>17</v>
      </c>
      <c r="S146" s="20">
        <f t="shared" si="41"/>
        <v>4</v>
      </c>
      <c r="T146" s="157">
        <f t="shared" si="42"/>
        <v>4</v>
      </c>
      <c r="U146" s="20" t="str">
        <f t="shared" si="43"/>
        <v>внебюджетные источники</v>
      </c>
      <c r="V146" s="20"/>
      <c r="W146" s="20"/>
      <c r="X146" s="20"/>
      <c r="Y146" s="20" t="str">
        <f t="shared" ca="1" si="47"/>
        <v/>
      </c>
      <c r="Z146" s="20"/>
      <c r="AA146" s="20">
        <f t="shared" si="37"/>
        <v>17</v>
      </c>
      <c r="AB146" s="20">
        <f t="shared" si="44"/>
        <v>4</v>
      </c>
      <c r="AC146" s="20" t="s">
        <v>17</v>
      </c>
      <c r="AD146" s="20" t="str">
        <f t="shared" ca="1" si="45"/>
        <v/>
      </c>
      <c r="AE146" s="20">
        <f t="shared" ca="1" si="46"/>
        <v>1</v>
      </c>
      <c r="AF146" s="158" t="s">
        <v>339</v>
      </c>
      <c r="AG146" s="159">
        <v>466</v>
      </c>
      <c r="AH146" s="160"/>
      <c r="AI146" s="161" t="s">
        <v>307</v>
      </c>
      <c r="AJ146" s="20"/>
      <c r="AK146" s="20"/>
      <c r="AL146" s="20"/>
      <c r="AM146" s="20"/>
      <c r="AN146" s="20"/>
      <c r="AO146" s="20"/>
    </row>
    <row r="147" spans="1:41" s="30" customFormat="1" ht="15.75" thickBot="1" x14ac:dyDescent="0.3">
      <c r="A147" s="204" t="s">
        <v>168</v>
      </c>
      <c r="B147" s="204" t="s">
        <v>375</v>
      </c>
      <c r="C147" s="204" t="s">
        <v>38</v>
      </c>
      <c r="D147" s="115" t="s">
        <v>40</v>
      </c>
      <c r="E147" s="115" t="s">
        <v>40</v>
      </c>
      <c r="F147" s="123" t="str">
        <f t="shared" ca="1" si="36"/>
        <v>x</v>
      </c>
      <c r="G147" s="115" t="s">
        <v>40</v>
      </c>
      <c r="H147" s="118" t="s">
        <v>1</v>
      </c>
      <c r="I147" s="117" t="s">
        <v>18</v>
      </c>
      <c r="J147" s="87">
        <f ca="1">IF($T147=0,SUM(J148:J152),IF($T147="",0,IF(ISERROR(OFFSET(ГП!AA132,-$R147-IF($T147=4,1,0),0)),0,OFFSET(ГП!AA132,-$R147-IF($T147=4,1,0),0))))</f>
        <v>4800</v>
      </c>
      <c r="K147" s="87">
        <f ca="1">IF($T147=0,SUM(K148:K152),IF($T147="",0,IF(ISERROR(OFFSET(ГП!AB132,-$R147-IF($T147=4,1,0),0)),0,OFFSET(ГП!AB132,-$R147-IF($T147=4,1,0),0))))</f>
        <v>4800</v>
      </c>
      <c r="L147" s="87">
        <f ca="1">IF($T147=0,SUM(L148:L152),IF($T147="",0,IF(ISERROR(OFFSET(ГП!AC132,-$R147-IF($T147=4,1,0),0)),0,OFFSET(ГП!AC132,-$R147-IF($T147=4,1,0),0))))</f>
        <v>4800</v>
      </c>
      <c r="M147" s="87">
        <f ca="1">IF($T147=0,SUM(M148:M152),IF($T147="",0,IF(ISERROR(OFFSET(ГП!AD132,-$R147-IF($T147=4,1,0),0)),0,OFFSET(ГП!AD132,-$R147-IF($T147=4,1,0),0))))</f>
        <v>4800</v>
      </c>
      <c r="N147" s="87">
        <f ca="1">IF($T147=0,SUM(N148:N152),IF($T147="",0,IF(ISERROR(OFFSET(ГП!AE132,-$R147-IF($T147=4,1,0),0)),0,OFFSET(ГП!AE132,-$R147-IF($T147=4,1,0),0))))</f>
        <v>4800</v>
      </c>
      <c r="O147" s="87">
        <f ca="1">IF($T147=0,SUM(O148:O152),IF($T147="",0,IF(ISERROR(OFFSET(ГП!AF132,-$R147-IF($T147=4,1,0),0)),0,OFFSET(ГП!AF132,-$R147-IF($T147=4,1,0),0))))</f>
        <v>0</v>
      </c>
      <c r="P147" s="20">
        <v>1</v>
      </c>
      <c r="Q147" s="20">
        <v>1</v>
      </c>
      <c r="R147" s="20">
        <f t="shared" si="40"/>
        <v>18</v>
      </c>
      <c r="S147" s="20" t="str">
        <f t="shared" si="41"/>
        <v/>
      </c>
      <c r="T147" s="157">
        <f t="shared" si="42"/>
        <v>0</v>
      </c>
      <c r="U147" s="20" t="str">
        <f t="shared" si="43"/>
        <v>всего</v>
      </c>
      <c r="V147" s="20"/>
      <c r="W147" s="20"/>
      <c r="X147" s="20"/>
      <c r="Y147" s="20" t="str">
        <f t="shared" ca="1" si="47"/>
        <v/>
      </c>
      <c r="Z147" s="20"/>
      <c r="AA147" s="20">
        <f t="shared" si="37"/>
        <v>17</v>
      </c>
      <c r="AB147" s="20">
        <f t="shared" si="44"/>
        <v>5</v>
      </c>
      <c r="AC147" s="20" t="s">
        <v>40</v>
      </c>
      <c r="AD147" s="20" t="str">
        <f t="shared" ca="1" si="45"/>
        <v/>
      </c>
      <c r="AE147" s="20">
        <f t="shared" ca="1" si="46"/>
        <v>1</v>
      </c>
      <c r="AF147" s="158" t="s">
        <v>40</v>
      </c>
      <c r="AG147" s="159" t="s">
        <v>40</v>
      </c>
      <c r="AH147" s="160"/>
      <c r="AI147" s="161" t="s">
        <v>3</v>
      </c>
      <c r="AJ147" s="20"/>
      <c r="AK147" s="20"/>
      <c r="AL147" s="20"/>
      <c r="AM147" s="20"/>
      <c r="AN147" s="20"/>
      <c r="AO147" s="20"/>
    </row>
    <row r="148" spans="1:41" s="30" customFormat="1" ht="15.75" thickBot="1" x14ac:dyDescent="0.3">
      <c r="A148" s="205"/>
      <c r="B148" s="205"/>
      <c r="C148" s="205"/>
      <c r="D148" s="124" t="s">
        <v>40</v>
      </c>
      <c r="E148" s="124" t="s">
        <v>40</v>
      </c>
      <c r="F148" s="123" t="str">
        <f t="shared" ca="1" si="36"/>
        <v>x</v>
      </c>
      <c r="G148" s="124" t="s">
        <v>40</v>
      </c>
      <c r="H148" s="118" t="s">
        <v>2</v>
      </c>
      <c r="I148" s="117" t="s">
        <v>18</v>
      </c>
      <c r="J148" s="87">
        <f ca="1">IF($T148=0,SUM(J149:J153),IF($T148="",0,IF(ISERROR(OFFSET(ГП!AA133,-$R148-IF($T148=4,1,0),0)),0,OFFSET(ГП!AA133,-$R148-IF($T148=4,1,0),0))))</f>
        <v>0</v>
      </c>
      <c r="K148" s="87">
        <f ca="1">IF($T148=0,SUM(K149:K153),IF($T148="",0,IF(ISERROR(OFFSET(ГП!AB133,-$R148-IF($T148=4,1,0),0)),0,OFFSET(ГП!AB133,-$R148-IF($T148=4,1,0),0))))</f>
        <v>0</v>
      </c>
      <c r="L148" s="87">
        <f ca="1">IF($T148=0,SUM(L149:L153),IF($T148="",0,IF(ISERROR(OFFSET(ГП!AC133,-$R148-IF($T148=4,1,0),0)),0,OFFSET(ГП!AC133,-$R148-IF($T148=4,1,0),0))))</f>
        <v>0</v>
      </c>
      <c r="M148" s="87">
        <f ca="1">IF($T148=0,SUM(M149:M153),IF($T148="",0,IF(ISERROR(OFFSET(ГП!AD133,-$R148-IF($T148=4,1,0),0)),0,OFFSET(ГП!AD133,-$R148-IF($T148=4,1,0),0))))</f>
        <v>0</v>
      </c>
      <c r="N148" s="87">
        <f ca="1">IF($T148=0,SUM(N149:N153),IF($T148="",0,IF(ISERROR(OFFSET(ГП!AE133,-$R148-IF($T148=4,1,0),0)),0,OFFSET(ГП!AE133,-$R148-IF($T148=4,1,0),0))))</f>
        <v>0</v>
      </c>
      <c r="O148" s="87">
        <f ca="1">IF($T148=0,SUM(O149:O153),IF($T148="",0,IF(ISERROR(OFFSET(ГП!AF133,-$R148-IF($T148=4,1,0),0)),0,OFFSET(ГП!AF133,-$R148-IF($T148=4,1,0),0))))</f>
        <v>0</v>
      </c>
      <c r="P148" s="20">
        <v>2</v>
      </c>
      <c r="Q148" s="20">
        <v>2</v>
      </c>
      <c r="R148" s="20">
        <f t="shared" si="40"/>
        <v>18</v>
      </c>
      <c r="S148" s="20" t="str">
        <f t="shared" si="41"/>
        <v/>
      </c>
      <c r="T148" s="157">
        <f t="shared" si="42"/>
        <v>2</v>
      </c>
      <c r="U148" s="20" t="str">
        <f t="shared" si="43"/>
        <v>федеральный бюджет</v>
      </c>
      <c r="V148" s="20"/>
      <c r="W148" s="20"/>
      <c r="X148" s="20"/>
      <c r="Y148" s="20" t="str">
        <f t="shared" ca="1" si="47"/>
        <v/>
      </c>
      <c r="Z148" s="20"/>
      <c r="AA148" s="20">
        <f t="shared" si="37"/>
        <v>17</v>
      </c>
      <c r="AB148" s="20">
        <f t="shared" si="44"/>
        <v>6</v>
      </c>
      <c r="AC148" s="20" t="s">
        <v>40</v>
      </c>
      <c r="AD148" s="20" t="str">
        <f t="shared" ca="1" si="45"/>
        <v/>
      </c>
      <c r="AE148" s="20">
        <f t="shared" ca="1" si="46"/>
        <v>1</v>
      </c>
      <c r="AF148" s="158" t="s">
        <v>40</v>
      </c>
      <c r="AG148" s="159" t="s">
        <v>40</v>
      </c>
      <c r="AH148" s="160"/>
      <c r="AI148" s="161" t="s">
        <v>6</v>
      </c>
      <c r="AJ148" s="20"/>
      <c r="AK148" s="20"/>
      <c r="AL148" s="20"/>
      <c r="AM148" s="20"/>
      <c r="AN148" s="20"/>
      <c r="AO148" s="20"/>
    </row>
    <row r="149" spans="1:41" s="30" customFormat="1" ht="23.25" thickBot="1" x14ac:dyDescent="0.3">
      <c r="A149" s="205"/>
      <c r="B149" s="205"/>
      <c r="C149" s="205"/>
      <c r="D149" s="125">
        <v>832</v>
      </c>
      <c r="E149" s="125">
        <v>502</v>
      </c>
      <c r="F149" s="123" t="str">
        <f t="shared" ca="1" si="36"/>
        <v>A110117934</v>
      </c>
      <c r="G149" s="125">
        <v>414</v>
      </c>
      <c r="H149" s="118" t="s">
        <v>4</v>
      </c>
      <c r="I149" s="117" t="s">
        <v>18</v>
      </c>
      <c r="J149" s="87">
        <f ca="1">IF($T149=0,SUM(J150:J154),IF($T149="",0,IF(ISERROR(OFFSET(ГП!AA134,-$R149-IF($T149=4,1,0),0)),0,OFFSET(ГП!AA134,-$R149-IF($T149=4,1,0),0))))</f>
        <v>4800</v>
      </c>
      <c r="K149" s="87">
        <f ca="1">IF($T149=0,SUM(K150:K154),IF($T149="",0,IF(ISERROR(OFFSET(ГП!AB134,-$R149-IF($T149=4,1,0),0)),0,OFFSET(ГП!AB134,-$R149-IF($T149=4,1,0),0))))</f>
        <v>4800</v>
      </c>
      <c r="L149" s="87">
        <f ca="1">IF($T149=0,SUM(L150:L154),IF($T149="",0,IF(ISERROR(OFFSET(ГП!AC134,-$R149-IF($T149=4,1,0),0)),0,OFFSET(ГП!AC134,-$R149-IF($T149=4,1,0),0))))</f>
        <v>4800</v>
      </c>
      <c r="M149" s="87">
        <f ca="1">IF($T149=0,SUM(M150:M154),IF($T149="",0,IF(ISERROR(OFFSET(ГП!AD134,-$R149-IF($T149=4,1,0),0)),0,OFFSET(ГП!AD134,-$R149-IF($T149=4,1,0),0))))</f>
        <v>4800</v>
      </c>
      <c r="N149" s="87">
        <f ca="1">IF($T149=0,SUM(N150:N154),IF($T149="",0,IF(ISERROR(OFFSET(ГП!AE134,-$R149-IF($T149=4,1,0),0)),0,OFFSET(ГП!AE134,-$R149-IF($T149=4,1,0),0))))</f>
        <v>4800</v>
      </c>
      <c r="O149" s="87">
        <f ca="1">IF($T149=0,SUM(O150:O154),IF($T149="",0,IF(ISERROR(OFFSET(ГП!AF134,-$R149-IF($T149=4,1,0),0)),0,OFFSET(ГП!AF134,-$R149-IF($T149=4,1,0),0))))</f>
        <v>0</v>
      </c>
      <c r="P149" s="20">
        <v>3</v>
      </c>
      <c r="Q149" s="20">
        <v>3</v>
      </c>
      <c r="R149" s="20">
        <f t="shared" si="40"/>
        <v>18</v>
      </c>
      <c r="S149" s="20" t="str">
        <f t="shared" si="41"/>
        <v/>
      </c>
      <c r="T149" s="157">
        <f t="shared" si="42"/>
        <v>1</v>
      </c>
      <c r="U149" s="20" t="str">
        <f t="shared" si="43"/>
        <v>республииканский бюджет Чувашской Республики</v>
      </c>
      <c r="V149" s="20"/>
      <c r="W149" s="20"/>
      <c r="X149" s="20"/>
      <c r="Y149" s="20" t="str">
        <f t="shared" ca="1" si="47"/>
        <v/>
      </c>
      <c r="Z149" s="20"/>
      <c r="AA149" s="20">
        <f t="shared" si="37"/>
        <v>18</v>
      </c>
      <c r="AB149" s="20">
        <f t="shared" si="44"/>
        <v>1</v>
      </c>
      <c r="AC149" s="20" t="s">
        <v>40</v>
      </c>
      <c r="AD149" s="20" t="str">
        <f t="shared" ca="1" si="45"/>
        <v>A110117934</v>
      </c>
      <c r="AE149" s="20">
        <f t="shared" ca="1" si="46"/>
        <v>1</v>
      </c>
      <c r="AF149" s="158" t="s">
        <v>40</v>
      </c>
      <c r="AG149" s="159" t="s">
        <v>40</v>
      </c>
      <c r="AH149" s="160"/>
      <c r="AI149" s="161" t="s">
        <v>1</v>
      </c>
      <c r="AJ149" s="20"/>
      <c r="AK149" s="20"/>
      <c r="AL149" s="20"/>
      <c r="AM149" s="20"/>
      <c r="AN149" s="20"/>
      <c r="AO149" s="20"/>
    </row>
    <row r="150" spans="1:41" s="30" customFormat="1" ht="15.75" thickBot="1" x14ac:dyDescent="0.3">
      <c r="A150" s="205"/>
      <c r="B150" s="205"/>
      <c r="C150" s="205"/>
      <c r="D150" s="115" t="s">
        <v>17</v>
      </c>
      <c r="E150" s="115" t="s">
        <v>17</v>
      </c>
      <c r="F150" s="123" t="str">
        <f t="shared" ca="1" si="36"/>
        <v>x</v>
      </c>
      <c r="G150" s="115" t="s">
        <v>17</v>
      </c>
      <c r="H150" s="118" t="s">
        <v>3</v>
      </c>
      <c r="I150" s="117" t="s">
        <v>18</v>
      </c>
      <c r="J150" s="87">
        <f ca="1">IF($T150=0,SUM(J151:J155),IF($T150="",0,IF(ISERROR(OFFSET(ГП!AA135,-$R150-IF($T150=4,1,0),0)),0,OFFSET(ГП!AA135,-$R150-IF($T150=4,1,0),0))))</f>
        <v>0</v>
      </c>
      <c r="K150" s="87">
        <f ca="1">IF($T150=0,SUM(K151:K155),IF($T150="",0,IF(ISERROR(OFFSET(ГП!AB135,-$R150-IF($T150=4,1,0),0)),0,OFFSET(ГП!AB135,-$R150-IF($T150=4,1,0),0))))</f>
        <v>0</v>
      </c>
      <c r="L150" s="87">
        <f ca="1">IF($T150=0,SUM(L151:L155),IF($T150="",0,IF(ISERROR(OFFSET(ГП!AC135,-$R150-IF($T150=4,1,0),0)),0,OFFSET(ГП!AC135,-$R150-IF($T150=4,1,0),0))))</f>
        <v>0</v>
      </c>
      <c r="M150" s="87">
        <f ca="1">IF($T150=0,SUM(M151:M155),IF($T150="",0,IF(ISERROR(OFFSET(ГП!AD135,-$R150-IF($T150=4,1,0),0)),0,OFFSET(ГП!AD135,-$R150-IF($T150=4,1,0),0))))</f>
        <v>0</v>
      </c>
      <c r="N150" s="87">
        <f ca="1">IF($T150=0,SUM(N151:N155),IF($T150="",0,IF(ISERROR(OFFSET(ГП!AE135,-$R150-IF($T150=4,1,0),0)),0,OFFSET(ГП!AE135,-$R150-IF($T150=4,1,0),0))))</f>
        <v>0</v>
      </c>
      <c r="O150" s="87">
        <f ca="1">IF($T150=0,SUM(O151:O155),IF($T150="",0,IF(ISERROR(OFFSET(ГП!AF135,-$R150-IF($T150=4,1,0),0)),0,OFFSET(ГП!AF135,-$R150-IF($T150=4,1,0),0))))</f>
        <v>0</v>
      </c>
      <c r="P150" s="20">
        <v>4</v>
      </c>
      <c r="Q150" s="20">
        <v>4</v>
      </c>
      <c r="R150" s="20">
        <f t="shared" si="40"/>
        <v>18</v>
      </c>
      <c r="S150" s="20">
        <f t="shared" si="41"/>
        <v>3</v>
      </c>
      <c r="T150" s="157">
        <f t="shared" si="42"/>
        <v>3</v>
      </c>
      <c r="U150" s="20" t="str">
        <f t="shared" si="43"/>
        <v>местные бюджеты</v>
      </c>
      <c r="V150" s="20"/>
      <c r="W150" s="20"/>
      <c r="X150" s="20"/>
      <c r="Y150" s="20" t="str">
        <f t="shared" ca="1" si="47"/>
        <v/>
      </c>
      <c r="Z150" s="20"/>
      <c r="AA150" s="20">
        <f t="shared" si="37"/>
        <v>18</v>
      </c>
      <c r="AB150" s="20">
        <f t="shared" si="44"/>
        <v>2</v>
      </c>
      <c r="AC150" s="20" t="s">
        <v>17</v>
      </c>
      <c r="AD150" s="20" t="str">
        <f t="shared" ca="1" si="45"/>
        <v/>
      </c>
      <c r="AE150" s="20">
        <f t="shared" ca="1" si="46"/>
        <v>1</v>
      </c>
      <c r="AF150" s="158" t="s">
        <v>40</v>
      </c>
      <c r="AG150" s="159" t="s">
        <v>40</v>
      </c>
      <c r="AH150" s="160"/>
      <c r="AI150" s="161" t="s">
        <v>2</v>
      </c>
      <c r="AJ150" s="20"/>
      <c r="AK150" s="20"/>
      <c r="AL150" s="20"/>
      <c r="AM150" s="20"/>
      <c r="AN150" s="20"/>
      <c r="AO150" s="20"/>
    </row>
    <row r="151" spans="1:41" s="30" customFormat="1" ht="45.75" thickBot="1" x14ac:dyDescent="0.3">
      <c r="A151" s="205"/>
      <c r="B151" s="205"/>
      <c r="C151" s="205"/>
      <c r="D151" s="115" t="s">
        <v>17</v>
      </c>
      <c r="E151" s="115" t="s">
        <v>17</v>
      </c>
      <c r="F151" s="123" t="str">
        <f t="shared" ca="1" si="36"/>
        <v>x</v>
      </c>
      <c r="G151" s="115" t="s">
        <v>17</v>
      </c>
      <c r="H151" s="118" t="s">
        <v>5</v>
      </c>
      <c r="I151" s="117" t="s">
        <v>18</v>
      </c>
      <c r="J151" s="87">
        <f ca="1">IF($T151=0,SUM(J152:J156),IF($T151="",0,IF(ISERROR(OFFSET(ГП!AA136,-$R151-IF($T151=4,1,0),0)),0,OFFSET(ГП!AA136,-$R151-IF($T151=4,1,0),0))))</f>
        <v>0</v>
      </c>
      <c r="K151" s="87">
        <f ca="1">IF($T151=0,SUM(K152:K156),IF($T151="",0,IF(ISERROR(OFFSET(ГП!AB136,-$R151-IF($T151=4,1,0),0)),0,OFFSET(ГП!AB136,-$R151-IF($T151=4,1,0),0))))</f>
        <v>0</v>
      </c>
      <c r="L151" s="87">
        <f ca="1">IF($T151=0,SUM(L152:L156),IF($T151="",0,IF(ISERROR(OFFSET(ГП!AC136,-$R151-IF($T151=4,1,0),0)),0,OFFSET(ГП!AC136,-$R151-IF($T151=4,1,0),0))))</f>
        <v>0</v>
      </c>
      <c r="M151" s="87">
        <f ca="1">IF($T151=0,SUM(M152:M156),IF($T151="",0,IF(ISERROR(OFFSET(ГП!AD136,-$R151-IF($T151=4,1,0),0)),0,OFFSET(ГП!AD136,-$R151-IF($T151=4,1,0),0))))</f>
        <v>0</v>
      </c>
      <c r="N151" s="87">
        <f ca="1">IF($T151=0,SUM(N152:N156),IF($T151="",0,IF(ISERROR(OFFSET(ГП!AE136,-$R151-IF($T151=4,1,0),0)),0,OFFSET(ГП!AE136,-$R151-IF($T151=4,1,0),0))))</f>
        <v>0</v>
      </c>
      <c r="O151" s="87">
        <f ca="1">IF($T151=0,SUM(O152:O156),IF($T151="",0,IF(ISERROR(OFFSET(ГП!AF136,-$R151-IF($T151=4,1,0),0)),0,OFFSET(ГП!AF136,-$R151-IF($T151=4,1,0),0))))</f>
        <v>0</v>
      </c>
      <c r="P151" s="20">
        <v>5</v>
      </c>
      <c r="Q151" s="20">
        <v>5</v>
      </c>
      <c r="R151" s="20">
        <f t="shared" si="40"/>
        <v>18</v>
      </c>
      <c r="S151" s="20" t="str">
        <f t="shared" si="41"/>
        <v/>
      </c>
      <c r="T151" s="157" t="str">
        <f t="shared" si="42"/>
        <v/>
      </c>
      <c r="U151" s="20" t="str">
        <f t="shared" si="43"/>
        <v>территориальный государственный внебюджетный фонд Чувашской Республики</v>
      </c>
      <c r="V151" s="20"/>
      <c r="W151" s="20"/>
      <c r="X151" s="20"/>
      <c r="Y151" s="20" t="str">
        <f t="shared" ca="1" si="47"/>
        <v/>
      </c>
      <c r="Z151" s="20"/>
      <c r="AA151" s="20">
        <f t="shared" si="37"/>
        <v>18</v>
      </c>
      <c r="AB151" s="20">
        <f t="shared" si="44"/>
        <v>3</v>
      </c>
      <c r="AC151" s="20" t="s">
        <v>17</v>
      </c>
      <c r="AD151" s="20" t="str">
        <f t="shared" ca="1" si="45"/>
        <v/>
      </c>
      <c r="AE151" s="20">
        <f t="shared" ca="1" si="46"/>
        <v>1</v>
      </c>
      <c r="AF151" s="158" t="s">
        <v>341</v>
      </c>
      <c r="AG151" s="159">
        <v>466</v>
      </c>
      <c r="AH151" s="160"/>
      <c r="AI151" s="161" t="s">
        <v>307</v>
      </c>
      <c r="AJ151" s="20"/>
      <c r="AK151" s="20"/>
      <c r="AL151" s="20"/>
      <c r="AM151" s="20"/>
      <c r="AN151" s="20"/>
      <c r="AO151" s="20"/>
    </row>
    <row r="152" spans="1:41" s="30" customFormat="1" ht="15.75" thickBot="1" x14ac:dyDescent="0.3">
      <c r="A152" s="206"/>
      <c r="B152" s="206"/>
      <c r="C152" s="206"/>
      <c r="D152" s="115" t="s">
        <v>17</v>
      </c>
      <c r="E152" s="115" t="s">
        <v>17</v>
      </c>
      <c r="F152" s="123" t="str">
        <f t="shared" ca="1" si="36"/>
        <v>x</v>
      </c>
      <c r="G152" s="115" t="s">
        <v>17</v>
      </c>
      <c r="H152" s="118" t="s">
        <v>6</v>
      </c>
      <c r="I152" s="117" t="s">
        <v>18</v>
      </c>
      <c r="J152" s="87">
        <f ca="1">IF($T152=0,SUM(J153:J157),IF($T152="",0,IF(ISERROR(OFFSET(ГП!AA137,-$R152-IF($T152=4,1,0),0)),0,OFFSET(ГП!AA137,-$R152-IF($T152=4,1,0),0))))</f>
        <v>0</v>
      </c>
      <c r="K152" s="87">
        <f ca="1">IF($T152=0,SUM(K153:K157),IF($T152="",0,IF(ISERROR(OFFSET(ГП!AB137,-$R152-IF($T152=4,1,0),0)),0,OFFSET(ГП!AB137,-$R152-IF($T152=4,1,0),0))))</f>
        <v>0</v>
      </c>
      <c r="L152" s="87">
        <f ca="1">IF($T152=0,SUM(L153:L157),IF($T152="",0,IF(ISERROR(OFFSET(ГП!AC137,-$R152-IF($T152=4,1,0),0)),0,OFFSET(ГП!AC137,-$R152-IF($T152=4,1,0),0))))</f>
        <v>0</v>
      </c>
      <c r="M152" s="87">
        <f ca="1">IF($T152=0,SUM(M153:M157),IF($T152="",0,IF(ISERROR(OFFSET(ГП!AD137,-$R152-IF($T152=4,1,0),0)),0,OFFSET(ГП!AD137,-$R152-IF($T152=4,1,0),0))))</f>
        <v>0</v>
      </c>
      <c r="N152" s="87">
        <f ca="1">IF($T152=0,SUM(N153:N157),IF($T152="",0,IF(ISERROR(OFFSET(ГП!AE137,-$R152-IF($T152=4,1,0),0)),0,OFFSET(ГП!AE137,-$R152-IF($T152=4,1,0),0))))</f>
        <v>0</v>
      </c>
      <c r="O152" s="87">
        <f ca="1">IF($T152=0,SUM(O153:O157),IF($T152="",0,IF(ISERROR(OFFSET(ГП!AF137,-$R152-IF($T152=4,1,0),0)),0,OFFSET(ГП!AF137,-$R152-IF($T152=4,1,0),0))))</f>
        <v>0</v>
      </c>
      <c r="P152" s="20">
        <v>6</v>
      </c>
      <c r="Q152" s="20">
        <v>6</v>
      </c>
      <c r="R152" s="20">
        <f t="shared" si="40"/>
        <v>18</v>
      </c>
      <c r="S152" s="20">
        <f t="shared" si="41"/>
        <v>4</v>
      </c>
      <c r="T152" s="157">
        <f t="shared" si="42"/>
        <v>4</v>
      </c>
      <c r="U152" s="20" t="str">
        <f t="shared" si="43"/>
        <v>внебюджетные источники</v>
      </c>
      <c r="V152" s="20"/>
      <c r="W152" s="20"/>
      <c r="X152" s="20"/>
      <c r="Y152" s="20" t="str">
        <f t="shared" ca="1" si="47"/>
        <v/>
      </c>
      <c r="Z152" s="20"/>
      <c r="AA152" s="20">
        <f t="shared" si="37"/>
        <v>18</v>
      </c>
      <c r="AB152" s="20">
        <f t="shared" si="44"/>
        <v>4</v>
      </c>
      <c r="AC152" s="20" t="s">
        <v>17</v>
      </c>
      <c r="AD152" s="20" t="str">
        <f t="shared" ca="1" si="45"/>
        <v/>
      </c>
      <c r="AE152" s="20">
        <f t="shared" ca="1" si="46"/>
        <v>1</v>
      </c>
      <c r="AF152" s="158" t="s">
        <v>40</v>
      </c>
      <c r="AG152" s="159" t="s">
        <v>40</v>
      </c>
      <c r="AH152" s="160"/>
      <c r="AI152" s="161" t="s">
        <v>3</v>
      </c>
      <c r="AJ152" s="20"/>
      <c r="AK152" s="20"/>
      <c r="AL152" s="20"/>
      <c r="AM152" s="20"/>
      <c r="AN152" s="20"/>
      <c r="AO152" s="20"/>
    </row>
    <row r="153" spans="1:41" s="30" customFormat="1" ht="15.75" thickBot="1" x14ac:dyDescent="0.3">
      <c r="A153" s="204" t="s">
        <v>169</v>
      </c>
      <c r="B153" s="204" t="s">
        <v>376</v>
      </c>
      <c r="C153" s="204" t="s">
        <v>38</v>
      </c>
      <c r="D153" s="115" t="s">
        <v>40</v>
      </c>
      <c r="E153" s="115" t="s">
        <v>40</v>
      </c>
      <c r="F153" s="123" t="str">
        <f t="shared" ca="1" si="36"/>
        <v>x</v>
      </c>
      <c r="G153" s="115" t="s">
        <v>40</v>
      </c>
      <c r="H153" s="118" t="s">
        <v>1</v>
      </c>
      <c r="I153" s="117" t="s">
        <v>18</v>
      </c>
      <c r="J153" s="87">
        <f ca="1">IF($T153=0,SUM(J154:J158),IF($T153="",0,IF(ISERROR(OFFSET(ГП!AA138,-$R153-IF($T153=4,1,0),0)),0,OFFSET(ГП!AA138,-$R153-IF($T153=4,1,0),0))))</f>
        <v>4000</v>
      </c>
      <c r="K153" s="87">
        <f ca="1">IF($T153=0,SUM(K154:K158),IF($T153="",0,IF(ISERROR(OFFSET(ГП!AB138,-$R153-IF($T153=4,1,0),0)),0,OFFSET(ГП!AB138,-$R153-IF($T153=4,1,0),0))))</f>
        <v>4000</v>
      </c>
      <c r="L153" s="87">
        <f ca="1">IF($T153=0,SUM(L154:L158),IF($T153="",0,IF(ISERROR(OFFSET(ГП!AC138,-$R153-IF($T153=4,1,0),0)),0,OFFSET(ГП!AC138,-$R153-IF($T153=4,1,0),0))))</f>
        <v>4000</v>
      </c>
      <c r="M153" s="87">
        <f ca="1">IF($T153=0,SUM(M154:M158),IF($T153="",0,IF(ISERROR(OFFSET(ГП!AD138,-$R153-IF($T153=4,1,0),0)),0,OFFSET(ГП!AD138,-$R153-IF($T153=4,1,0),0))))</f>
        <v>4000</v>
      </c>
      <c r="N153" s="87">
        <f ca="1">IF($T153=0,SUM(N154:N158),IF($T153="",0,IF(ISERROR(OFFSET(ГП!AE138,-$R153-IF($T153=4,1,0),0)),0,OFFSET(ГП!AE138,-$R153-IF($T153=4,1,0),0))))</f>
        <v>4000</v>
      </c>
      <c r="O153" s="87">
        <f ca="1">IF($T153=0,SUM(O154:O158),IF($T153="",0,IF(ISERROR(OFFSET(ГП!AF138,-$R153-IF($T153=4,1,0),0)),0,OFFSET(ГП!AF138,-$R153-IF($T153=4,1,0),0))))</f>
        <v>0</v>
      </c>
      <c r="P153" s="20">
        <v>1</v>
      </c>
      <c r="Q153" s="20">
        <v>1</v>
      </c>
      <c r="R153" s="20">
        <f t="shared" si="40"/>
        <v>19</v>
      </c>
      <c r="S153" s="20" t="str">
        <f t="shared" si="41"/>
        <v/>
      </c>
      <c r="T153" s="157">
        <f t="shared" si="42"/>
        <v>0</v>
      </c>
      <c r="U153" s="20" t="str">
        <f t="shared" si="43"/>
        <v>всего</v>
      </c>
      <c r="V153" s="20"/>
      <c r="W153" s="20"/>
      <c r="X153" s="20"/>
      <c r="Y153" s="20" t="str">
        <f t="shared" ca="1" si="47"/>
        <v/>
      </c>
      <c r="Z153" s="20"/>
      <c r="AA153" s="20">
        <f t="shared" si="37"/>
        <v>18</v>
      </c>
      <c r="AB153" s="20">
        <f t="shared" si="44"/>
        <v>5</v>
      </c>
      <c r="AC153" s="20" t="s">
        <v>40</v>
      </c>
      <c r="AD153" s="20" t="str">
        <f t="shared" ca="1" si="45"/>
        <v/>
      </c>
      <c r="AE153" s="20">
        <f t="shared" ca="1" si="46"/>
        <v>1</v>
      </c>
      <c r="AF153" s="158" t="s">
        <v>40</v>
      </c>
      <c r="AG153" s="159" t="s">
        <v>40</v>
      </c>
      <c r="AH153" s="160"/>
      <c r="AI153" s="161" t="s">
        <v>6</v>
      </c>
      <c r="AJ153" s="20"/>
      <c r="AK153" s="20"/>
      <c r="AL153" s="20"/>
      <c r="AM153" s="20"/>
      <c r="AN153" s="20"/>
      <c r="AO153" s="20"/>
    </row>
    <row r="154" spans="1:41" s="30" customFormat="1" ht="15.75" thickBot="1" x14ac:dyDescent="0.3">
      <c r="A154" s="205"/>
      <c r="B154" s="205"/>
      <c r="C154" s="205"/>
      <c r="D154" s="124" t="s">
        <v>40</v>
      </c>
      <c r="E154" s="124" t="s">
        <v>40</v>
      </c>
      <c r="F154" s="123" t="str">
        <f t="shared" ca="1" si="36"/>
        <v>x</v>
      </c>
      <c r="G154" s="124" t="s">
        <v>40</v>
      </c>
      <c r="H154" s="118" t="s">
        <v>2</v>
      </c>
      <c r="I154" s="117" t="s">
        <v>18</v>
      </c>
      <c r="J154" s="87">
        <f ca="1">IF($T154=0,SUM(J155:J159),IF($T154="",0,IF(ISERROR(OFFSET(ГП!AA139,-$R154-IF($T154=4,1,0),0)),0,OFFSET(ГП!AA139,-$R154-IF($T154=4,1,0),0))))</f>
        <v>0</v>
      </c>
      <c r="K154" s="87">
        <f ca="1">IF($T154=0,SUM(K155:K159),IF($T154="",0,IF(ISERROR(OFFSET(ГП!AB139,-$R154-IF($T154=4,1,0),0)),0,OFFSET(ГП!AB139,-$R154-IF($T154=4,1,0),0))))</f>
        <v>0</v>
      </c>
      <c r="L154" s="87">
        <f ca="1">IF($T154=0,SUM(L155:L159),IF($T154="",0,IF(ISERROR(OFFSET(ГП!AC139,-$R154-IF($T154=4,1,0),0)),0,OFFSET(ГП!AC139,-$R154-IF($T154=4,1,0),0))))</f>
        <v>0</v>
      </c>
      <c r="M154" s="87">
        <f ca="1">IF($T154=0,SUM(M155:M159),IF($T154="",0,IF(ISERROR(OFFSET(ГП!AD139,-$R154-IF($T154=4,1,0),0)),0,OFFSET(ГП!AD139,-$R154-IF($T154=4,1,0),0))))</f>
        <v>0</v>
      </c>
      <c r="N154" s="87">
        <f ca="1">IF($T154=0,SUM(N155:N159),IF($T154="",0,IF(ISERROR(OFFSET(ГП!AE139,-$R154-IF($T154=4,1,0),0)),0,OFFSET(ГП!AE139,-$R154-IF($T154=4,1,0),0))))</f>
        <v>0</v>
      </c>
      <c r="O154" s="87">
        <f ca="1">IF($T154=0,SUM(O155:O159),IF($T154="",0,IF(ISERROR(OFFSET(ГП!AF139,-$R154-IF($T154=4,1,0),0)),0,OFFSET(ГП!AF139,-$R154-IF($T154=4,1,0),0))))</f>
        <v>0</v>
      </c>
      <c r="P154" s="20">
        <v>2</v>
      </c>
      <c r="Q154" s="20">
        <v>2</v>
      </c>
      <c r="R154" s="20">
        <f t="shared" si="40"/>
        <v>19</v>
      </c>
      <c r="S154" s="20" t="str">
        <f t="shared" si="41"/>
        <v/>
      </c>
      <c r="T154" s="157">
        <f t="shared" si="42"/>
        <v>2</v>
      </c>
      <c r="U154" s="20" t="str">
        <f t="shared" si="43"/>
        <v>федеральный бюджет</v>
      </c>
      <c r="V154" s="20"/>
      <c r="W154" s="20"/>
      <c r="X154" s="20"/>
      <c r="Y154" s="20" t="str">
        <f t="shared" ca="1" si="47"/>
        <v/>
      </c>
      <c r="Z154" s="20"/>
      <c r="AA154" s="20">
        <f t="shared" si="37"/>
        <v>18</v>
      </c>
      <c r="AB154" s="20">
        <f t="shared" si="44"/>
        <v>6</v>
      </c>
      <c r="AC154" s="20" t="s">
        <v>40</v>
      </c>
      <c r="AD154" s="20" t="str">
        <f t="shared" ca="1" si="45"/>
        <v/>
      </c>
      <c r="AE154" s="20">
        <f t="shared" ca="1" si="46"/>
        <v>1</v>
      </c>
      <c r="AF154" s="158" t="s">
        <v>40</v>
      </c>
      <c r="AG154" s="159" t="s">
        <v>40</v>
      </c>
      <c r="AH154" s="160"/>
      <c r="AI154" s="161" t="s">
        <v>1</v>
      </c>
      <c r="AJ154" s="20"/>
      <c r="AK154" s="20"/>
      <c r="AL154" s="20"/>
      <c r="AM154" s="20"/>
      <c r="AN154" s="20"/>
      <c r="AO154" s="20"/>
    </row>
    <row r="155" spans="1:41" s="30" customFormat="1" ht="23.25" thickBot="1" x14ac:dyDescent="0.3">
      <c r="A155" s="205"/>
      <c r="B155" s="205"/>
      <c r="C155" s="205"/>
      <c r="D155" s="125">
        <v>832</v>
      </c>
      <c r="E155" s="125">
        <v>502</v>
      </c>
      <c r="F155" s="123" t="str">
        <f t="shared" ca="1" si="36"/>
        <v>A110117935</v>
      </c>
      <c r="G155" s="125">
        <v>414</v>
      </c>
      <c r="H155" s="118" t="s">
        <v>4</v>
      </c>
      <c r="I155" s="117" t="s">
        <v>18</v>
      </c>
      <c r="J155" s="87">
        <f ca="1">IF($T155=0,SUM(J156:J160),IF($T155="",0,IF(ISERROR(OFFSET(ГП!AA140,-$R155-IF($T155=4,1,0),0)),0,OFFSET(ГП!AA140,-$R155-IF($T155=4,1,0),0))))</f>
        <v>4000</v>
      </c>
      <c r="K155" s="87">
        <f ca="1">IF($T155=0,SUM(K156:K160),IF($T155="",0,IF(ISERROR(OFFSET(ГП!AB140,-$R155-IF($T155=4,1,0),0)),0,OFFSET(ГП!AB140,-$R155-IF($T155=4,1,0),0))))</f>
        <v>4000</v>
      </c>
      <c r="L155" s="87">
        <f ca="1">IF($T155=0,SUM(L156:L160),IF($T155="",0,IF(ISERROR(OFFSET(ГП!AC140,-$R155-IF($T155=4,1,0),0)),0,OFFSET(ГП!AC140,-$R155-IF($T155=4,1,0),0))))</f>
        <v>4000</v>
      </c>
      <c r="M155" s="87">
        <f ca="1">IF($T155=0,SUM(M156:M160),IF($T155="",0,IF(ISERROR(OFFSET(ГП!AD140,-$R155-IF($T155=4,1,0),0)),0,OFFSET(ГП!AD140,-$R155-IF($T155=4,1,0),0))))</f>
        <v>4000</v>
      </c>
      <c r="N155" s="87">
        <f ca="1">IF($T155=0,SUM(N156:N160),IF($T155="",0,IF(ISERROR(OFFSET(ГП!AE140,-$R155-IF($T155=4,1,0),0)),0,OFFSET(ГП!AE140,-$R155-IF($T155=4,1,0),0))))</f>
        <v>4000</v>
      </c>
      <c r="O155" s="87">
        <f ca="1">IF($T155=0,SUM(O156:O160),IF($T155="",0,IF(ISERROR(OFFSET(ГП!AF140,-$R155-IF($T155=4,1,0),0)),0,OFFSET(ГП!AF140,-$R155-IF($T155=4,1,0),0))))</f>
        <v>0</v>
      </c>
      <c r="P155" s="20">
        <v>3</v>
      </c>
      <c r="Q155" s="20">
        <v>3</v>
      </c>
      <c r="R155" s="20">
        <f t="shared" si="40"/>
        <v>19</v>
      </c>
      <c r="S155" s="20" t="str">
        <f t="shared" si="41"/>
        <v/>
      </c>
      <c r="T155" s="157">
        <f t="shared" si="42"/>
        <v>1</v>
      </c>
      <c r="U155" s="20" t="str">
        <f t="shared" si="43"/>
        <v>республииканский бюджет Чувашской Республики</v>
      </c>
      <c r="V155" s="20"/>
      <c r="W155" s="20"/>
      <c r="X155" s="20"/>
      <c r="Y155" s="20" t="str">
        <f t="shared" ca="1" si="47"/>
        <v/>
      </c>
      <c r="Z155" s="20"/>
      <c r="AA155" s="20">
        <f t="shared" si="37"/>
        <v>19</v>
      </c>
      <c r="AB155" s="20">
        <f t="shared" si="44"/>
        <v>1</v>
      </c>
      <c r="AC155" s="20" t="s">
        <v>40</v>
      </c>
      <c r="AD155" s="20" t="str">
        <f t="shared" ca="1" si="45"/>
        <v>A110117935</v>
      </c>
      <c r="AE155" s="20">
        <f t="shared" ca="1" si="46"/>
        <v>1</v>
      </c>
      <c r="AF155" s="158" t="s">
        <v>40</v>
      </c>
      <c r="AG155" s="159" t="s">
        <v>40</v>
      </c>
      <c r="AH155" s="160"/>
      <c r="AI155" s="161" t="s">
        <v>2</v>
      </c>
      <c r="AJ155" s="20"/>
      <c r="AK155" s="20"/>
      <c r="AL155" s="20"/>
      <c r="AM155" s="20"/>
      <c r="AN155" s="20"/>
      <c r="AO155" s="20"/>
    </row>
    <row r="156" spans="1:41" s="30" customFormat="1" ht="23.25" thickBot="1" x14ac:dyDescent="0.3">
      <c r="A156" s="205"/>
      <c r="B156" s="205"/>
      <c r="C156" s="205"/>
      <c r="D156" s="115" t="s">
        <v>17</v>
      </c>
      <c r="E156" s="115" t="s">
        <v>17</v>
      </c>
      <c r="F156" s="123" t="str">
        <f t="shared" ca="1" si="36"/>
        <v>x</v>
      </c>
      <c r="G156" s="115" t="s">
        <v>17</v>
      </c>
      <c r="H156" s="118" t="s">
        <v>3</v>
      </c>
      <c r="I156" s="117" t="s">
        <v>18</v>
      </c>
      <c r="J156" s="87">
        <f ca="1">IF($T156=0,SUM(J157:J161),IF($T156="",0,IF(ISERROR(OFFSET(ГП!AA141,-$R156-IF($T156=4,1,0),0)),0,OFFSET(ГП!AA141,-$R156-IF($T156=4,1,0),0))))</f>
        <v>0</v>
      </c>
      <c r="K156" s="87">
        <f ca="1">IF($T156=0,SUM(K157:K161),IF($T156="",0,IF(ISERROR(OFFSET(ГП!AB141,-$R156-IF($T156=4,1,0),0)),0,OFFSET(ГП!AB141,-$R156-IF($T156=4,1,0),0))))</f>
        <v>0</v>
      </c>
      <c r="L156" s="87">
        <f ca="1">IF($T156=0,SUM(L157:L161),IF($T156="",0,IF(ISERROR(OFFSET(ГП!AC141,-$R156-IF($T156=4,1,0),0)),0,OFFSET(ГП!AC141,-$R156-IF($T156=4,1,0),0))))</f>
        <v>0</v>
      </c>
      <c r="M156" s="87">
        <f ca="1">IF($T156=0,SUM(M157:M161),IF($T156="",0,IF(ISERROR(OFFSET(ГП!AD141,-$R156-IF($T156=4,1,0),0)),0,OFFSET(ГП!AD141,-$R156-IF($T156=4,1,0),0))))</f>
        <v>0</v>
      </c>
      <c r="N156" s="87">
        <f ca="1">IF($T156=0,SUM(N157:N161),IF($T156="",0,IF(ISERROR(OFFSET(ГП!AE141,-$R156-IF($T156=4,1,0),0)),0,OFFSET(ГП!AE141,-$R156-IF($T156=4,1,0),0))))</f>
        <v>0</v>
      </c>
      <c r="O156" s="87">
        <f ca="1">IF($T156=0,SUM(O157:O161),IF($T156="",0,IF(ISERROR(OFFSET(ГП!AF141,-$R156-IF($T156=4,1,0),0)),0,OFFSET(ГП!AF141,-$R156-IF($T156=4,1,0),0))))</f>
        <v>0</v>
      </c>
      <c r="P156" s="20">
        <v>4</v>
      </c>
      <c r="Q156" s="20">
        <v>4</v>
      </c>
      <c r="R156" s="20">
        <f t="shared" si="40"/>
        <v>19</v>
      </c>
      <c r="S156" s="20">
        <f t="shared" si="41"/>
        <v>3</v>
      </c>
      <c r="T156" s="157">
        <f t="shared" si="42"/>
        <v>3</v>
      </c>
      <c r="U156" s="20" t="str">
        <f t="shared" si="43"/>
        <v>местные бюджеты</v>
      </c>
      <c r="V156" s="20"/>
      <c r="W156" s="20"/>
      <c r="X156" s="20"/>
      <c r="Y156" s="20" t="str">
        <f t="shared" ca="1" si="47"/>
        <v/>
      </c>
      <c r="Z156" s="20"/>
      <c r="AA156" s="20">
        <f t="shared" si="37"/>
        <v>19</v>
      </c>
      <c r="AB156" s="20">
        <f t="shared" si="44"/>
        <v>2</v>
      </c>
      <c r="AC156" s="20" t="s">
        <v>17</v>
      </c>
      <c r="AD156" s="20" t="str">
        <f t="shared" ca="1" si="45"/>
        <v/>
      </c>
      <c r="AE156" s="20">
        <f t="shared" ca="1" si="46"/>
        <v>1</v>
      </c>
      <c r="AF156" s="158" t="s">
        <v>343</v>
      </c>
      <c r="AG156" s="159">
        <v>466</v>
      </c>
      <c r="AH156" s="160"/>
      <c r="AI156" s="161" t="s">
        <v>307</v>
      </c>
      <c r="AJ156" s="20"/>
      <c r="AK156" s="20"/>
      <c r="AL156" s="20"/>
      <c r="AM156" s="20"/>
      <c r="AN156" s="20"/>
      <c r="AO156" s="20"/>
    </row>
    <row r="157" spans="1:41" s="30" customFormat="1" ht="45.75" thickBot="1" x14ac:dyDescent="0.3">
      <c r="A157" s="205"/>
      <c r="B157" s="205"/>
      <c r="C157" s="205"/>
      <c r="D157" s="115" t="s">
        <v>17</v>
      </c>
      <c r="E157" s="115" t="s">
        <v>17</v>
      </c>
      <c r="F157" s="123" t="str">
        <f t="shared" ca="1" si="36"/>
        <v>x</v>
      </c>
      <c r="G157" s="115" t="s">
        <v>17</v>
      </c>
      <c r="H157" s="118" t="s">
        <v>5</v>
      </c>
      <c r="I157" s="117" t="s">
        <v>18</v>
      </c>
      <c r="J157" s="87">
        <f ca="1">IF($T157=0,SUM(J158:J162),IF($T157="",0,IF(ISERROR(OFFSET(ГП!AA142,-$R157-IF($T157=4,1,0),0)),0,OFFSET(ГП!AA142,-$R157-IF($T157=4,1,0),0))))</f>
        <v>0</v>
      </c>
      <c r="K157" s="87">
        <f ca="1">IF($T157=0,SUM(K158:K162),IF($T157="",0,IF(ISERROR(OFFSET(ГП!AB142,-$R157-IF($T157=4,1,0),0)),0,OFFSET(ГП!AB142,-$R157-IF($T157=4,1,0),0))))</f>
        <v>0</v>
      </c>
      <c r="L157" s="87">
        <f ca="1">IF($T157=0,SUM(L158:L162),IF($T157="",0,IF(ISERROR(OFFSET(ГП!AC142,-$R157-IF($T157=4,1,0),0)),0,OFFSET(ГП!AC142,-$R157-IF($T157=4,1,0),0))))</f>
        <v>0</v>
      </c>
      <c r="M157" s="87">
        <f ca="1">IF($T157=0,SUM(M158:M162),IF($T157="",0,IF(ISERROR(OFFSET(ГП!AD142,-$R157-IF($T157=4,1,0),0)),0,OFFSET(ГП!AD142,-$R157-IF($T157=4,1,0),0))))</f>
        <v>0</v>
      </c>
      <c r="N157" s="87">
        <f ca="1">IF($T157=0,SUM(N158:N162),IF($T157="",0,IF(ISERROR(OFFSET(ГП!AE142,-$R157-IF($T157=4,1,0),0)),0,OFFSET(ГП!AE142,-$R157-IF($T157=4,1,0),0))))</f>
        <v>0</v>
      </c>
      <c r="O157" s="87">
        <f ca="1">IF($T157=0,SUM(O158:O162),IF($T157="",0,IF(ISERROR(OFFSET(ГП!AF142,-$R157-IF($T157=4,1,0),0)),0,OFFSET(ГП!AF142,-$R157-IF($T157=4,1,0),0))))</f>
        <v>0</v>
      </c>
      <c r="P157" s="20">
        <v>5</v>
      </c>
      <c r="Q157" s="20">
        <v>5</v>
      </c>
      <c r="R157" s="20">
        <f t="shared" si="40"/>
        <v>19</v>
      </c>
      <c r="S157" s="20" t="str">
        <f t="shared" si="41"/>
        <v/>
      </c>
      <c r="T157" s="157" t="str">
        <f t="shared" si="42"/>
        <v/>
      </c>
      <c r="U157" s="20" t="str">
        <f t="shared" si="43"/>
        <v>территориальный государственный внебюджетный фонд Чувашской Республики</v>
      </c>
      <c r="V157" s="20"/>
      <c r="W157" s="20"/>
      <c r="X157" s="20"/>
      <c r="Y157" s="20" t="str">
        <f t="shared" ca="1" si="47"/>
        <v/>
      </c>
      <c r="Z157" s="20"/>
      <c r="AA157" s="20">
        <f t="shared" si="37"/>
        <v>19</v>
      </c>
      <c r="AB157" s="20">
        <f t="shared" si="44"/>
        <v>3</v>
      </c>
      <c r="AC157" s="20" t="s">
        <v>17</v>
      </c>
      <c r="AD157" s="20" t="str">
        <f t="shared" ca="1" si="45"/>
        <v/>
      </c>
      <c r="AE157" s="20">
        <f t="shared" ca="1" si="46"/>
        <v>1</v>
      </c>
      <c r="AF157" s="158" t="s">
        <v>40</v>
      </c>
      <c r="AG157" s="159" t="s">
        <v>40</v>
      </c>
      <c r="AH157" s="160"/>
      <c r="AI157" s="161" t="s">
        <v>3</v>
      </c>
      <c r="AJ157" s="20"/>
      <c r="AK157" s="20"/>
      <c r="AL157" s="20"/>
      <c r="AM157" s="20"/>
      <c r="AN157" s="20"/>
      <c r="AO157" s="20"/>
    </row>
    <row r="158" spans="1:41" s="30" customFormat="1" ht="15.75" thickBot="1" x14ac:dyDescent="0.3">
      <c r="A158" s="206"/>
      <c r="B158" s="206"/>
      <c r="C158" s="206"/>
      <c r="D158" s="115" t="s">
        <v>17</v>
      </c>
      <c r="E158" s="115" t="s">
        <v>17</v>
      </c>
      <c r="F158" s="123" t="str">
        <f t="shared" ca="1" si="36"/>
        <v>x</v>
      </c>
      <c r="G158" s="115" t="s">
        <v>17</v>
      </c>
      <c r="H158" s="118" t="s">
        <v>6</v>
      </c>
      <c r="I158" s="117" t="s">
        <v>18</v>
      </c>
      <c r="J158" s="87">
        <f ca="1">IF($T158=0,SUM(J159:J163),IF($T158="",0,IF(ISERROR(OFFSET(ГП!AA143,-$R158-IF($T158=4,1,0),0)),0,OFFSET(ГП!AA143,-$R158-IF($T158=4,1,0),0))))</f>
        <v>0</v>
      </c>
      <c r="K158" s="87">
        <f ca="1">IF($T158=0,SUM(K159:K163),IF($T158="",0,IF(ISERROR(OFFSET(ГП!AB143,-$R158-IF($T158=4,1,0),0)),0,OFFSET(ГП!AB143,-$R158-IF($T158=4,1,0),0))))</f>
        <v>0</v>
      </c>
      <c r="L158" s="87">
        <f ca="1">IF($T158=0,SUM(L159:L163),IF($T158="",0,IF(ISERROR(OFFSET(ГП!AC143,-$R158-IF($T158=4,1,0),0)),0,OFFSET(ГП!AC143,-$R158-IF($T158=4,1,0),0))))</f>
        <v>0</v>
      </c>
      <c r="M158" s="87">
        <f ca="1">IF($T158=0,SUM(M159:M163),IF($T158="",0,IF(ISERROR(OFFSET(ГП!AD143,-$R158-IF($T158=4,1,0),0)),0,OFFSET(ГП!AD143,-$R158-IF($T158=4,1,0),0))))</f>
        <v>0</v>
      </c>
      <c r="N158" s="87">
        <f ca="1">IF($T158=0,SUM(N159:N163),IF($T158="",0,IF(ISERROR(OFFSET(ГП!AE143,-$R158-IF($T158=4,1,0),0)),0,OFFSET(ГП!AE143,-$R158-IF($T158=4,1,0),0))))</f>
        <v>0</v>
      </c>
      <c r="O158" s="87">
        <f ca="1">IF($T158=0,SUM(O159:O163),IF($T158="",0,IF(ISERROR(OFFSET(ГП!AF143,-$R158-IF($T158=4,1,0),0)),0,OFFSET(ГП!AF143,-$R158-IF($T158=4,1,0),0))))</f>
        <v>0</v>
      </c>
      <c r="P158" s="20">
        <v>6</v>
      </c>
      <c r="Q158" s="20">
        <v>6</v>
      </c>
      <c r="R158" s="20">
        <f t="shared" si="40"/>
        <v>19</v>
      </c>
      <c r="S158" s="20">
        <f t="shared" si="41"/>
        <v>4</v>
      </c>
      <c r="T158" s="157">
        <f t="shared" si="42"/>
        <v>4</v>
      </c>
      <c r="U158" s="20" t="str">
        <f t="shared" si="43"/>
        <v>внебюджетные источники</v>
      </c>
      <c r="V158" s="20"/>
      <c r="W158" s="20"/>
      <c r="X158" s="20"/>
      <c r="Y158" s="20" t="str">
        <f t="shared" ca="1" si="47"/>
        <v/>
      </c>
      <c r="Z158" s="20"/>
      <c r="AA158" s="20">
        <f t="shared" si="37"/>
        <v>19</v>
      </c>
      <c r="AB158" s="20">
        <f t="shared" si="44"/>
        <v>4</v>
      </c>
      <c r="AC158" s="20" t="s">
        <v>17</v>
      </c>
      <c r="AD158" s="20" t="str">
        <f t="shared" ca="1" si="45"/>
        <v/>
      </c>
      <c r="AE158" s="20">
        <f t="shared" ca="1" si="46"/>
        <v>1</v>
      </c>
      <c r="AF158" s="158" t="s">
        <v>40</v>
      </c>
      <c r="AG158" s="159" t="s">
        <v>40</v>
      </c>
      <c r="AH158" s="160"/>
      <c r="AI158" s="161" t="s">
        <v>6</v>
      </c>
      <c r="AJ158" s="20"/>
      <c r="AK158" s="20"/>
      <c r="AL158" s="20"/>
      <c r="AM158" s="20"/>
      <c r="AN158" s="20"/>
      <c r="AO158" s="20"/>
    </row>
    <row r="159" spans="1:41" s="30" customFormat="1" ht="15.75" thickBot="1" x14ac:dyDescent="0.3">
      <c r="A159" s="204" t="s">
        <v>170</v>
      </c>
      <c r="B159" s="204" t="s">
        <v>377</v>
      </c>
      <c r="C159" s="204" t="s">
        <v>38</v>
      </c>
      <c r="D159" s="115" t="s">
        <v>40</v>
      </c>
      <c r="E159" s="115" t="s">
        <v>40</v>
      </c>
      <c r="F159" s="123" t="str">
        <f t="shared" ca="1" si="36"/>
        <v>x</v>
      </c>
      <c r="G159" s="115" t="s">
        <v>40</v>
      </c>
      <c r="H159" s="118" t="s">
        <v>1</v>
      </c>
      <c r="I159" s="117" t="s">
        <v>18</v>
      </c>
      <c r="J159" s="87">
        <f ca="1">IF($T159=0,SUM(J160:J164),IF($T159="",0,IF(ISERROR(OFFSET(ГП!AA144,-$R159-IF($T159=4,1,0),0)),0,OFFSET(ГП!AA144,-$R159-IF($T159=4,1,0),0))))</f>
        <v>4500</v>
      </c>
      <c r="K159" s="87">
        <f ca="1">IF($T159=0,SUM(K160:K164),IF($T159="",0,IF(ISERROR(OFFSET(ГП!AB144,-$R159-IF($T159=4,1,0),0)),0,OFFSET(ГП!AB144,-$R159-IF($T159=4,1,0),0))))</f>
        <v>4500</v>
      </c>
      <c r="L159" s="87">
        <f ca="1">IF($T159=0,SUM(L160:L164),IF($T159="",0,IF(ISERROR(OFFSET(ГП!AC144,-$R159-IF($T159=4,1,0),0)),0,OFFSET(ГП!AC144,-$R159-IF($T159=4,1,0),0))))</f>
        <v>4500</v>
      </c>
      <c r="M159" s="87">
        <f ca="1">IF($T159=0,SUM(M160:M164),IF($T159="",0,IF(ISERROR(OFFSET(ГП!AD144,-$R159-IF($T159=4,1,0),0)),0,OFFSET(ГП!AD144,-$R159-IF($T159=4,1,0),0))))</f>
        <v>4500</v>
      </c>
      <c r="N159" s="87">
        <f ca="1">IF($T159=0,SUM(N160:N164),IF($T159="",0,IF(ISERROR(OFFSET(ГП!AE144,-$R159-IF($T159=4,1,0),0)),0,OFFSET(ГП!AE144,-$R159-IF($T159=4,1,0),0))))</f>
        <v>4500</v>
      </c>
      <c r="O159" s="87">
        <f ca="1">IF($T159=0,SUM(O160:O164),IF($T159="",0,IF(ISERROR(OFFSET(ГП!AF144,-$R159-IF($T159=4,1,0),0)),0,OFFSET(ГП!AF144,-$R159-IF($T159=4,1,0),0))))</f>
        <v>0</v>
      </c>
      <c r="P159" s="20">
        <v>1</v>
      </c>
      <c r="Q159" s="20">
        <v>1</v>
      </c>
      <c r="R159" s="20">
        <f t="shared" si="40"/>
        <v>20</v>
      </c>
      <c r="S159" s="20" t="str">
        <f t="shared" si="41"/>
        <v/>
      </c>
      <c r="T159" s="157">
        <f t="shared" si="42"/>
        <v>0</v>
      </c>
      <c r="U159" s="20" t="str">
        <f t="shared" si="43"/>
        <v>всего</v>
      </c>
      <c r="V159" s="20"/>
      <c r="W159" s="20"/>
      <c r="X159" s="20"/>
      <c r="Y159" s="20" t="str">
        <f t="shared" ca="1" si="47"/>
        <v/>
      </c>
      <c r="Z159" s="20"/>
      <c r="AA159" s="20">
        <f t="shared" si="37"/>
        <v>19</v>
      </c>
      <c r="AB159" s="20">
        <f t="shared" si="44"/>
        <v>5</v>
      </c>
      <c r="AC159" s="20" t="s">
        <v>40</v>
      </c>
      <c r="AD159" s="20" t="str">
        <f t="shared" ca="1" si="45"/>
        <v/>
      </c>
      <c r="AE159" s="20">
        <f t="shared" ca="1" si="46"/>
        <v>1</v>
      </c>
      <c r="AF159" s="158" t="s">
        <v>40</v>
      </c>
      <c r="AG159" s="159" t="s">
        <v>40</v>
      </c>
      <c r="AH159" s="160"/>
      <c r="AI159" s="161" t="s">
        <v>1</v>
      </c>
      <c r="AJ159" s="20"/>
      <c r="AK159" s="20"/>
      <c r="AL159" s="20"/>
      <c r="AM159" s="20"/>
      <c r="AN159" s="20"/>
      <c r="AO159" s="20"/>
    </row>
    <row r="160" spans="1:41" s="30" customFormat="1" ht="15.75" thickBot="1" x14ac:dyDescent="0.3">
      <c r="A160" s="205"/>
      <c r="B160" s="205"/>
      <c r="C160" s="205"/>
      <c r="D160" s="124" t="s">
        <v>40</v>
      </c>
      <c r="E160" s="124" t="s">
        <v>40</v>
      </c>
      <c r="F160" s="123" t="str">
        <f t="shared" ca="1" si="36"/>
        <v>x</v>
      </c>
      <c r="G160" s="124" t="s">
        <v>40</v>
      </c>
      <c r="H160" s="118" t="s">
        <v>2</v>
      </c>
      <c r="I160" s="117" t="s">
        <v>18</v>
      </c>
      <c r="J160" s="87">
        <f ca="1">IF($T160=0,SUM(J161:J165),IF($T160="",0,IF(ISERROR(OFFSET(ГП!AA145,-$R160-IF($T160=4,1,0),0)),0,OFFSET(ГП!AA145,-$R160-IF($T160=4,1,0),0))))</f>
        <v>0</v>
      </c>
      <c r="K160" s="87">
        <f ca="1">IF($T160=0,SUM(K161:K165),IF($T160="",0,IF(ISERROR(OFFSET(ГП!AB145,-$R160-IF($T160=4,1,0),0)),0,OFFSET(ГП!AB145,-$R160-IF($T160=4,1,0),0))))</f>
        <v>0</v>
      </c>
      <c r="L160" s="87">
        <f ca="1">IF($T160=0,SUM(L161:L165),IF($T160="",0,IF(ISERROR(OFFSET(ГП!AC145,-$R160-IF($T160=4,1,0),0)),0,OFFSET(ГП!AC145,-$R160-IF($T160=4,1,0),0))))</f>
        <v>0</v>
      </c>
      <c r="M160" s="87">
        <f ca="1">IF($T160=0,SUM(M161:M165),IF($T160="",0,IF(ISERROR(OFFSET(ГП!AD145,-$R160-IF($T160=4,1,0),0)),0,OFFSET(ГП!AD145,-$R160-IF($T160=4,1,0),0))))</f>
        <v>0</v>
      </c>
      <c r="N160" s="87">
        <f ca="1">IF($T160=0,SUM(N161:N165),IF($T160="",0,IF(ISERROR(OFFSET(ГП!AE145,-$R160-IF($T160=4,1,0),0)),0,OFFSET(ГП!AE145,-$R160-IF($T160=4,1,0),0))))</f>
        <v>0</v>
      </c>
      <c r="O160" s="87">
        <f ca="1">IF($T160=0,SUM(O161:O165),IF($T160="",0,IF(ISERROR(OFFSET(ГП!AF145,-$R160-IF($T160=4,1,0),0)),0,OFFSET(ГП!AF145,-$R160-IF($T160=4,1,0),0))))</f>
        <v>0</v>
      </c>
      <c r="P160" s="20">
        <v>2</v>
      </c>
      <c r="Q160" s="20">
        <v>2</v>
      </c>
      <c r="R160" s="20">
        <f t="shared" si="40"/>
        <v>20</v>
      </c>
      <c r="S160" s="20" t="str">
        <f t="shared" si="41"/>
        <v/>
      </c>
      <c r="T160" s="157">
        <f t="shared" si="42"/>
        <v>2</v>
      </c>
      <c r="U160" s="20" t="str">
        <f t="shared" si="43"/>
        <v>федеральный бюджет</v>
      </c>
      <c r="V160" s="20"/>
      <c r="W160" s="20"/>
      <c r="X160" s="20"/>
      <c r="Y160" s="20" t="str">
        <f t="shared" ca="1" si="47"/>
        <v/>
      </c>
      <c r="Z160" s="20"/>
      <c r="AA160" s="20">
        <f t="shared" si="37"/>
        <v>19</v>
      </c>
      <c r="AB160" s="20">
        <f t="shared" si="44"/>
        <v>6</v>
      </c>
      <c r="AC160" s="20" t="s">
        <v>40</v>
      </c>
      <c r="AD160" s="20" t="str">
        <f t="shared" ca="1" si="45"/>
        <v/>
      </c>
      <c r="AE160" s="20">
        <f t="shared" ca="1" si="46"/>
        <v>1</v>
      </c>
      <c r="AF160" s="158" t="s">
        <v>40</v>
      </c>
      <c r="AG160" s="159" t="s">
        <v>40</v>
      </c>
      <c r="AH160" s="160"/>
      <c r="AI160" s="161" t="s">
        <v>2</v>
      </c>
      <c r="AJ160" s="20"/>
      <c r="AK160" s="20"/>
      <c r="AL160" s="20"/>
      <c r="AM160" s="20"/>
      <c r="AN160" s="20"/>
      <c r="AO160" s="20"/>
    </row>
    <row r="161" spans="1:41" s="30" customFormat="1" ht="23.25" thickBot="1" x14ac:dyDescent="0.3">
      <c r="A161" s="205"/>
      <c r="B161" s="205"/>
      <c r="C161" s="205"/>
      <c r="D161" s="125">
        <v>832</v>
      </c>
      <c r="E161" s="125">
        <v>502</v>
      </c>
      <c r="F161" s="123" t="str">
        <f t="shared" ca="1" si="36"/>
        <v>A110117936</v>
      </c>
      <c r="G161" s="125">
        <v>414</v>
      </c>
      <c r="H161" s="118" t="s">
        <v>4</v>
      </c>
      <c r="I161" s="117" t="s">
        <v>18</v>
      </c>
      <c r="J161" s="87">
        <f ca="1">IF($T161=0,SUM(J162:J166),IF($T161="",0,IF(ISERROR(OFFSET(ГП!AA146,-$R161-IF($T161=4,1,0),0)),0,OFFSET(ГП!AA146,-$R161-IF($T161=4,1,0),0))))</f>
        <v>4500</v>
      </c>
      <c r="K161" s="87">
        <f ca="1">IF($T161=0,SUM(K162:K166),IF($T161="",0,IF(ISERROR(OFFSET(ГП!AB146,-$R161-IF($T161=4,1,0),0)),0,OFFSET(ГП!AB146,-$R161-IF($T161=4,1,0),0))))</f>
        <v>4500</v>
      </c>
      <c r="L161" s="87">
        <f ca="1">IF($T161=0,SUM(L162:L166),IF($T161="",0,IF(ISERROR(OFFSET(ГП!AC146,-$R161-IF($T161=4,1,0),0)),0,OFFSET(ГП!AC146,-$R161-IF($T161=4,1,0),0))))</f>
        <v>4500</v>
      </c>
      <c r="M161" s="87">
        <f ca="1">IF($T161=0,SUM(M162:M166),IF($T161="",0,IF(ISERROR(OFFSET(ГП!AD146,-$R161-IF($T161=4,1,0),0)),0,OFFSET(ГП!AD146,-$R161-IF($T161=4,1,0),0))))</f>
        <v>4500</v>
      </c>
      <c r="N161" s="87">
        <f ca="1">IF($T161=0,SUM(N162:N166),IF($T161="",0,IF(ISERROR(OFFSET(ГП!AE146,-$R161-IF($T161=4,1,0),0)),0,OFFSET(ГП!AE146,-$R161-IF($T161=4,1,0),0))))</f>
        <v>4500</v>
      </c>
      <c r="O161" s="87">
        <f ca="1">IF($T161=0,SUM(O162:O166),IF($T161="",0,IF(ISERROR(OFFSET(ГП!AF146,-$R161-IF($T161=4,1,0),0)),0,OFFSET(ГП!AF146,-$R161-IF($T161=4,1,0),0))))</f>
        <v>0</v>
      </c>
      <c r="P161" s="20">
        <v>3</v>
      </c>
      <c r="Q161" s="20">
        <v>3</v>
      </c>
      <c r="R161" s="20">
        <f t="shared" si="40"/>
        <v>20</v>
      </c>
      <c r="S161" s="20" t="str">
        <f t="shared" si="41"/>
        <v/>
      </c>
      <c r="T161" s="157">
        <f t="shared" si="42"/>
        <v>1</v>
      </c>
      <c r="U161" s="20" t="str">
        <f t="shared" si="43"/>
        <v>республииканский бюджет Чувашской Республики</v>
      </c>
      <c r="V161" s="20"/>
      <c r="W161" s="20"/>
      <c r="X161" s="20"/>
      <c r="Y161" s="20" t="str">
        <f t="shared" ca="1" si="47"/>
        <v/>
      </c>
      <c r="Z161" s="20"/>
      <c r="AA161" s="20">
        <f t="shared" si="37"/>
        <v>20</v>
      </c>
      <c r="AB161" s="20">
        <f t="shared" si="44"/>
        <v>1</v>
      </c>
      <c r="AC161" s="20" t="s">
        <v>40</v>
      </c>
      <c r="AD161" s="20" t="str">
        <f t="shared" ca="1" si="45"/>
        <v>A110117936</v>
      </c>
      <c r="AE161" s="20">
        <f t="shared" ca="1" si="46"/>
        <v>1</v>
      </c>
      <c r="AF161" s="158" t="s">
        <v>345</v>
      </c>
      <c r="AG161" s="159">
        <v>522</v>
      </c>
      <c r="AH161" s="160"/>
      <c r="AI161" s="161" t="s">
        <v>307</v>
      </c>
      <c r="AJ161" s="20"/>
      <c r="AK161" s="20"/>
      <c r="AL161" s="20"/>
      <c r="AM161" s="20"/>
      <c r="AN161" s="20"/>
      <c r="AO161" s="20"/>
    </row>
    <row r="162" spans="1:41" s="30" customFormat="1" ht="15.75" thickBot="1" x14ac:dyDescent="0.3">
      <c r="A162" s="205"/>
      <c r="B162" s="205"/>
      <c r="C162" s="205"/>
      <c r="D162" s="115" t="s">
        <v>17</v>
      </c>
      <c r="E162" s="115" t="s">
        <v>17</v>
      </c>
      <c r="F162" s="123" t="str">
        <f t="shared" ca="1" si="36"/>
        <v>x</v>
      </c>
      <c r="G162" s="115" t="s">
        <v>17</v>
      </c>
      <c r="H162" s="118" t="s">
        <v>3</v>
      </c>
      <c r="I162" s="117" t="s">
        <v>18</v>
      </c>
      <c r="J162" s="87">
        <f ca="1">IF($T162=0,SUM(J163:J167),IF($T162="",0,IF(ISERROR(OFFSET(ГП!AA147,-$R162-IF($T162=4,1,0),0)),0,OFFSET(ГП!AA147,-$R162-IF($T162=4,1,0),0))))</f>
        <v>0</v>
      </c>
      <c r="K162" s="87">
        <f ca="1">IF($T162=0,SUM(K163:K167),IF($T162="",0,IF(ISERROR(OFFSET(ГП!AB147,-$R162-IF($T162=4,1,0),0)),0,OFFSET(ГП!AB147,-$R162-IF($T162=4,1,0),0))))</f>
        <v>0</v>
      </c>
      <c r="L162" s="87">
        <f ca="1">IF($T162=0,SUM(L163:L167),IF($T162="",0,IF(ISERROR(OFFSET(ГП!AC147,-$R162-IF($T162=4,1,0),0)),0,OFFSET(ГП!AC147,-$R162-IF($T162=4,1,0),0))))</f>
        <v>0</v>
      </c>
      <c r="M162" s="87">
        <f ca="1">IF($T162=0,SUM(M163:M167),IF($T162="",0,IF(ISERROR(OFFSET(ГП!AD147,-$R162-IF($T162=4,1,0),0)),0,OFFSET(ГП!AD147,-$R162-IF($T162=4,1,0),0))))</f>
        <v>0</v>
      </c>
      <c r="N162" s="87">
        <f ca="1">IF($T162=0,SUM(N163:N167),IF($T162="",0,IF(ISERROR(OFFSET(ГП!AE147,-$R162-IF($T162=4,1,0),0)),0,OFFSET(ГП!AE147,-$R162-IF($T162=4,1,0),0))))</f>
        <v>0</v>
      </c>
      <c r="O162" s="87">
        <f ca="1">IF($T162=0,SUM(O163:O167),IF($T162="",0,IF(ISERROR(OFFSET(ГП!AF147,-$R162-IF($T162=4,1,0),0)),0,OFFSET(ГП!AF147,-$R162-IF($T162=4,1,0),0))))</f>
        <v>0</v>
      </c>
      <c r="P162" s="20">
        <v>4</v>
      </c>
      <c r="Q162" s="20">
        <v>4</v>
      </c>
      <c r="R162" s="20">
        <f t="shared" si="40"/>
        <v>20</v>
      </c>
      <c r="S162" s="20">
        <f t="shared" si="41"/>
        <v>3</v>
      </c>
      <c r="T162" s="157">
        <f t="shared" si="42"/>
        <v>3</v>
      </c>
      <c r="U162" s="20" t="str">
        <f t="shared" si="43"/>
        <v>местные бюджеты</v>
      </c>
      <c r="V162" s="20"/>
      <c r="W162" s="20"/>
      <c r="X162" s="20"/>
      <c r="Y162" s="20" t="str">
        <f t="shared" ca="1" si="47"/>
        <v/>
      </c>
      <c r="Z162" s="20"/>
      <c r="AA162" s="20">
        <f t="shared" si="37"/>
        <v>20</v>
      </c>
      <c r="AB162" s="20">
        <f t="shared" si="44"/>
        <v>2</v>
      </c>
      <c r="AC162" s="20" t="s">
        <v>17</v>
      </c>
      <c r="AD162" s="20" t="str">
        <f t="shared" ca="1" si="45"/>
        <v/>
      </c>
      <c r="AE162" s="20">
        <f t="shared" ca="1" si="46"/>
        <v>1</v>
      </c>
      <c r="AF162" s="158" t="s">
        <v>40</v>
      </c>
      <c r="AG162" s="159" t="s">
        <v>40</v>
      </c>
      <c r="AH162" s="160"/>
      <c r="AI162" s="161" t="s">
        <v>3</v>
      </c>
      <c r="AJ162" s="20"/>
      <c r="AK162" s="20"/>
      <c r="AL162" s="20"/>
      <c r="AM162" s="20"/>
      <c r="AN162" s="20"/>
      <c r="AO162" s="20"/>
    </row>
    <row r="163" spans="1:41" s="30" customFormat="1" ht="45.75" thickBot="1" x14ac:dyDescent="0.3">
      <c r="A163" s="205"/>
      <c r="B163" s="205"/>
      <c r="C163" s="205"/>
      <c r="D163" s="115" t="s">
        <v>17</v>
      </c>
      <c r="E163" s="115" t="s">
        <v>17</v>
      </c>
      <c r="F163" s="123" t="str">
        <f t="shared" ca="1" si="36"/>
        <v>x</v>
      </c>
      <c r="G163" s="115" t="s">
        <v>17</v>
      </c>
      <c r="H163" s="118" t="s">
        <v>5</v>
      </c>
      <c r="I163" s="117" t="s">
        <v>18</v>
      </c>
      <c r="J163" s="87">
        <f ca="1">IF($T163=0,SUM(J164:J168),IF($T163="",0,IF(ISERROR(OFFSET(ГП!AA148,-$R163-IF($T163=4,1,0),0)),0,OFFSET(ГП!AA148,-$R163-IF($T163=4,1,0),0))))</f>
        <v>0</v>
      </c>
      <c r="K163" s="87">
        <f ca="1">IF($T163=0,SUM(K164:K168),IF($T163="",0,IF(ISERROR(OFFSET(ГП!AB148,-$R163-IF($T163=4,1,0),0)),0,OFFSET(ГП!AB148,-$R163-IF($T163=4,1,0),0))))</f>
        <v>0</v>
      </c>
      <c r="L163" s="87">
        <f ca="1">IF($T163=0,SUM(L164:L168),IF($T163="",0,IF(ISERROR(OFFSET(ГП!AC148,-$R163-IF($T163=4,1,0),0)),0,OFFSET(ГП!AC148,-$R163-IF($T163=4,1,0),0))))</f>
        <v>0</v>
      </c>
      <c r="M163" s="87">
        <f ca="1">IF($T163=0,SUM(M164:M168),IF($T163="",0,IF(ISERROR(OFFSET(ГП!AD148,-$R163-IF($T163=4,1,0),0)),0,OFFSET(ГП!AD148,-$R163-IF($T163=4,1,0),0))))</f>
        <v>0</v>
      </c>
      <c r="N163" s="87">
        <f ca="1">IF($T163=0,SUM(N164:N168),IF($T163="",0,IF(ISERROR(OFFSET(ГП!AE148,-$R163-IF($T163=4,1,0),0)),0,OFFSET(ГП!AE148,-$R163-IF($T163=4,1,0),0))))</f>
        <v>0</v>
      </c>
      <c r="O163" s="87">
        <f ca="1">IF($T163=0,SUM(O164:O168),IF($T163="",0,IF(ISERROR(OFFSET(ГП!AF148,-$R163-IF($T163=4,1,0),0)),0,OFFSET(ГП!AF148,-$R163-IF($T163=4,1,0),0))))</f>
        <v>0</v>
      </c>
      <c r="P163" s="20">
        <v>5</v>
      </c>
      <c r="Q163" s="20">
        <v>5</v>
      </c>
      <c r="R163" s="20">
        <f t="shared" si="40"/>
        <v>20</v>
      </c>
      <c r="S163" s="20" t="str">
        <f t="shared" si="41"/>
        <v/>
      </c>
      <c r="T163" s="157" t="str">
        <f t="shared" si="42"/>
        <v/>
      </c>
      <c r="U163" s="20" t="str">
        <f t="shared" si="43"/>
        <v>территориальный государственный внебюджетный фонд Чувашской Республики</v>
      </c>
      <c r="V163" s="20"/>
      <c r="W163" s="20"/>
      <c r="X163" s="20"/>
      <c r="Y163" s="20" t="str">
        <f t="shared" ca="1" si="47"/>
        <v/>
      </c>
      <c r="Z163" s="20"/>
      <c r="AA163" s="20">
        <f t="shared" si="37"/>
        <v>20</v>
      </c>
      <c r="AB163" s="20">
        <f t="shared" si="44"/>
        <v>3</v>
      </c>
      <c r="AC163" s="20" t="s">
        <v>17</v>
      </c>
      <c r="AD163" s="20" t="str">
        <f t="shared" ca="1" si="45"/>
        <v/>
      </c>
      <c r="AE163" s="20">
        <f t="shared" ca="1" si="46"/>
        <v>1</v>
      </c>
      <c r="AF163" s="158" t="s">
        <v>40</v>
      </c>
      <c r="AG163" s="159" t="s">
        <v>40</v>
      </c>
      <c r="AH163" s="160"/>
      <c r="AI163" s="161" t="s">
        <v>6</v>
      </c>
      <c r="AJ163" s="20"/>
      <c r="AK163" s="20"/>
      <c r="AL163" s="20"/>
      <c r="AM163" s="20"/>
      <c r="AN163" s="20"/>
      <c r="AO163" s="20"/>
    </row>
    <row r="164" spans="1:41" s="30" customFormat="1" x14ac:dyDescent="0.25">
      <c r="A164" s="206"/>
      <c r="B164" s="206"/>
      <c r="C164" s="206"/>
      <c r="D164" s="115" t="s">
        <v>17</v>
      </c>
      <c r="E164" s="115" t="s">
        <v>17</v>
      </c>
      <c r="F164" s="123" t="str">
        <f t="shared" ca="1" si="36"/>
        <v>x</v>
      </c>
      <c r="G164" s="115" t="s">
        <v>17</v>
      </c>
      <c r="H164" s="118" t="s">
        <v>6</v>
      </c>
      <c r="I164" s="117" t="s">
        <v>18</v>
      </c>
      <c r="J164" s="87">
        <f ca="1">IF($T164=0,SUM(J165:J169),IF($T164="",0,IF(ISERROR(OFFSET(ГП!AA149,-$R164-IF($T164=4,1,0),0)),0,OFFSET(ГП!AA149,-$R164-IF($T164=4,1,0),0))))</f>
        <v>0</v>
      </c>
      <c r="K164" s="87">
        <f ca="1">IF($T164=0,SUM(K165:K169),IF($T164="",0,IF(ISERROR(OFFSET(ГП!AB149,-$R164-IF($T164=4,1,0),0)),0,OFFSET(ГП!AB149,-$R164-IF($T164=4,1,0),0))))</f>
        <v>0</v>
      </c>
      <c r="L164" s="87">
        <f ca="1">IF($T164=0,SUM(L165:L169),IF($T164="",0,IF(ISERROR(OFFSET(ГП!AC149,-$R164-IF($T164=4,1,0),0)),0,OFFSET(ГП!AC149,-$R164-IF($T164=4,1,0),0))))</f>
        <v>0</v>
      </c>
      <c r="M164" s="87">
        <f ca="1">IF($T164=0,SUM(M165:M169),IF($T164="",0,IF(ISERROR(OFFSET(ГП!AD149,-$R164-IF($T164=4,1,0),0)),0,OFFSET(ГП!AD149,-$R164-IF($T164=4,1,0),0))))</f>
        <v>0</v>
      </c>
      <c r="N164" s="87">
        <f ca="1">IF($T164=0,SUM(N165:N169),IF($T164="",0,IF(ISERROR(OFFSET(ГП!AE149,-$R164-IF($T164=4,1,0),0)),0,OFFSET(ГП!AE149,-$R164-IF($T164=4,1,0),0))))</f>
        <v>0</v>
      </c>
      <c r="O164" s="87">
        <f ca="1">IF($T164=0,SUM(O165:O169),IF($T164="",0,IF(ISERROR(OFFSET(ГП!AF149,-$R164-IF($T164=4,1,0),0)),0,OFFSET(ГП!AF149,-$R164-IF($T164=4,1,0),0))))</f>
        <v>0</v>
      </c>
      <c r="P164" s="20">
        <v>6</v>
      </c>
      <c r="Q164" s="20">
        <v>6</v>
      </c>
      <c r="R164" s="20">
        <f t="shared" si="40"/>
        <v>20</v>
      </c>
      <c r="S164" s="20">
        <f t="shared" si="41"/>
        <v>4</v>
      </c>
      <c r="T164" s="157">
        <f t="shared" si="42"/>
        <v>4</v>
      </c>
      <c r="U164" s="20" t="str">
        <f t="shared" si="43"/>
        <v>внебюджетные источники</v>
      </c>
      <c r="V164" s="20"/>
      <c r="W164" s="20"/>
      <c r="X164" s="20"/>
      <c r="Y164" s="20" t="str">
        <f t="shared" ca="1" si="47"/>
        <v/>
      </c>
      <c r="Z164" s="20"/>
      <c r="AA164" s="20">
        <f t="shared" si="37"/>
        <v>20</v>
      </c>
      <c r="AB164" s="20">
        <f t="shared" si="44"/>
        <v>4</v>
      </c>
      <c r="AC164" s="20" t="s">
        <v>17</v>
      </c>
      <c r="AD164" s="20" t="str">
        <f t="shared" ca="1" si="45"/>
        <v/>
      </c>
      <c r="AE164" s="20">
        <f t="shared" ca="1" si="46"/>
        <v>1</v>
      </c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</row>
    <row r="165" spans="1:41" s="30" customFormat="1" x14ac:dyDescent="0.25">
      <c r="A165" s="204" t="s">
        <v>171</v>
      </c>
      <c r="B165" s="204" t="s">
        <v>378</v>
      </c>
      <c r="C165" s="204" t="s">
        <v>38</v>
      </c>
      <c r="D165" s="115" t="s">
        <v>40</v>
      </c>
      <c r="E165" s="115" t="s">
        <v>40</v>
      </c>
      <c r="F165" s="123" t="str">
        <f t="shared" ca="1" si="36"/>
        <v>x</v>
      </c>
      <c r="G165" s="115" t="s">
        <v>40</v>
      </c>
      <c r="H165" s="118" t="s">
        <v>1</v>
      </c>
      <c r="I165" s="117" t="s">
        <v>18</v>
      </c>
      <c r="J165" s="87">
        <f ca="1">IF($T165=0,SUM(J166:J170),IF($T165="",0,IF(ISERROR(OFFSET(ГП!AA150,-$R165-IF($T165=4,1,0),0)),0,OFFSET(ГП!AA150,-$R165-IF($T165=4,1,0),0))))</f>
        <v>4900</v>
      </c>
      <c r="K165" s="87">
        <f ca="1">IF($T165=0,SUM(K166:K170),IF($T165="",0,IF(ISERROR(OFFSET(ГП!AB150,-$R165-IF($T165=4,1,0),0)),0,OFFSET(ГП!AB150,-$R165-IF($T165=4,1,0),0))))</f>
        <v>4900</v>
      </c>
      <c r="L165" s="87">
        <f ca="1">IF($T165=0,SUM(L166:L170),IF($T165="",0,IF(ISERROR(OFFSET(ГП!AC150,-$R165-IF($T165=4,1,0),0)),0,OFFSET(ГП!AC150,-$R165-IF($T165=4,1,0),0))))</f>
        <v>4900</v>
      </c>
      <c r="M165" s="87">
        <f ca="1">IF($T165=0,SUM(M166:M170),IF($T165="",0,IF(ISERROR(OFFSET(ГП!AD150,-$R165-IF($T165=4,1,0),0)),0,OFFSET(ГП!AD150,-$R165-IF($T165=4,1,0),0))))</f>
        <v>4900</v>
      </c>
      <c r="N165" s="87">
        <f ca="1">IF($T165=0,SUM(N166:N170),IF($T165="",0,IF(ISERROR(OFFSET(ГП!AE150,-$R165-IF($T165=4,1,0),0)),0,OFFSET(ГП!AE150,-$R165-IF($T165=4,1,0),0))))</f>
        <v>4900</v>
      </c>
      <c r="O165" s="87">
        <f ca="1">IF($T165=0,SUM(O166:O170),IF($T165="",0,IF(ISERROR(OFFSET(ГП!AF150,-$R165-IF($T165=4,1,0),0)),0,OFFSET(ГП!AF150,-$R165-IF($T165=4,1,0),0))))</f>
        <v>0</v>
      </c>
      <c r="P165" s="20">
        <v>1</v>
      </c>
      <c r="Q165" s="20">
        <v>1</v>
      </c>
      <c r="R165" s="20">
        <f t="shared" si="40"/>
        <v>21</v>
      </c>
      <c r="S165" s="20" t="str">
        <f t="shared" si="41"/>
        <v/>
      </c>
      <c r="T165" s="157">
        <f t="shared" si="42"/>
        <v>0</v>
      </c>
      <c r="U165" s="20" t="str">
        <f t="shared" si="43"/>
        <v>всего</v>
      </c>
      <c r="V165" s="20"/>
      <c r="W165" s="20"/>
      <c r="X165" s="20"/>
      <c r="Y165" s="20" t="str">
        <f t="shared" ca="1" si="47"/>
        <v/>
      </c>
      <c r="Z165" s="20"/>
      <c r="AA165" s="20">
        <f t="shared" si="37"/>
        <v>20</v>
      </c>
      <c r="AB165" s="20">
        <f t="shared" si="44"/>
        <v>5</v>
      </c>
      <c r="AC165" s="20" t="s">
        <v>40</v>
      </c>
      <c r="AD165" s="20" t="str">
        <f t="shared" ca="1" si="45"/>
        <v/>
      </c>
      <c r="AE165" s="20">
        <f t="shared" ca="1" si="46"/>
        <v>1</v>
      </c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</row>
    <row r="166" spans="1:41" s="30" customFormat="1" x14ac:dyDescent="0.25">
      <c r="A166" s="205"/>
      <c r="B166" s="205"/>
      <c r="C166" s="205"/>
      <c r="D166" s="124" t="s">
        <v>40</v>
      </c>
      <c r="E166" s="124" t="s">
        <v>40</v>
      </c>
      <c r="F166" s="123" t="str">
        <f t="shared" ca="1" si="36"/>
        <v>x</v>
      </c>
      <c r="G166" s="124" t="s">
        <v>40</v>
      </c>
      <c r="H166" s="118" t="s">
        <v>2</v>
      </c>
      <c r="I166" s="117" t="s">
        <v>18</v>
      </c>
      <c r="J166" s="87">
        <f ca="1">IF($T166=0,SUM(J167:J171),IF($T166="",0,IF(ISERROR(OFFSET(ГП!AA151,-$R166-IF($T166=4,1,0),0)),0,OFFSET(ГП!AA151,-$R166-IF($T166=4,1,0),0))))</f>
        <v>0</v>
      </c>
      <c r="K166" s="87">
        <f ca="1">IF($T166=0,SUM(K167:K171),IF($T166="",0,IF(ISERROR(OFFSET(ГП!AB151,-$R166-IF($T166=4,1,0),0)),0,OFFSET(ГП!AB151,-$R166-IF($T166=4,1,0),0))))</f>
        <v>0</v>
      </c>
      <c r="L166" s="87">
        <f ca="1">IF($T166=0,SUM(L167:L171),IF($T166="",0,IF(ISERROR(OFFSET(ГП!AC151,-$R166-IF($T166=4,1,0),0)),0,OFFSET(ГП!AC151,-$R166-IF($T166=4,1,0),0))))</f>
        <v>0</v>
      </c>
      <c r="M166" s="87">
        <f ca="1">IF($T166=0,SUM(M167:M171),IF($T166="",0,IF(ISERROR(OFFSET(ГП!AD151,-$R166-IF($T166=4,1,0),0)),0,OFFSET(ГП!AD151,-$R166-IF($T166=4,1,0),0))))</f>
        <v>0</v>
      </c>
      <c r="N166" s="87">
        <f ca="1">IF($T166=0,SUM(N167:N171),IF($T166="",0,IF(ISERROR(OFFSET(ГП!AE151,-$R166-IF($T166=4,1,0),0)),0,OFFSET(ГП!AE151,-$R166-IF($T166=4,1,0),0))))</f>
        <v>0</v>
      </c>
      <c r="O166" s="87">
        <f ca="1">IF($T166=0,SUM(O167:O171),IF($T166="",0,IF(ISERROR(OFFSET(ГП!AF151,-$R166-IF($T166=4,1,0),0)),0,OFFSET(ГП!AF151,-$R166-IF($T166=4,1,0),0))))</f>
        <v>0</v>
      </c>
      <c r="P166" s="20">
        <v>2</v>
      </c>
      <c r="Q166" s="20">
        <v>2</v>
      </c>
      <c r="R166" s="20">
        <f t="shared" si="40"/>
        <v>21</v>
      </c>
      <c r="S166" s="20" t="str">
        <f t="shared" si="41"/>
        <v/>
      </c>
      <c r="T166" s="157">
        <f t="shared" si="42"/>
        <v>2</v>
      </c>
      <c r="U166" s="20" t="str">
        <f t="shared" si="43"/>
        <v>федеральный бюджет</v>
      </c>
      <c r="V166" s="20"/>
      <c r="W166" s="20"/>
      <c r="X166" s="20"/>
      <c r="Y166" s="20" t="str">
        <f t="shared" ca="1" si="47"/>
        <v/>
      </c>
      <c r="Z166" s="20"/>
      <c r="AA166" s="20">
        <f t="shared" si="37"/>
        <v>20</v>
      </c>
      <c r="AB166" s="20">
        <f t="shared" si="44"/>
        <v>6</v>
      </c>
      <c r="AC166" s="20" t="s">
        <v>40</v>
      </c>
      <c r="AD166" s="20" t="str">
        <f t="shared" ca="1" si="45"/>
        <v/>
      </c>
      <c r="AE166" s="20">
        <f t="shared" ca="1" si="46"/>
        <v>1</v>
      </c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</row>
    <row r="167" spans="1:41" s="30" customFormat="1" ht="22.5" x14ac:dyDescent="0.25">
      <c r="A167" s="205"/>
      <c r="B167" s="205"/>
      <c r="C167" s="205"/>
      <c r="D167" s="125">
        <v>832</v>
      </c>
      <c r="E167" s="125">
        <v>502</v>
      </c>
      <c r="F167" s="123" t="str">
        <f t="shared" ca="1" si="36"/>
        <v>A110117937</v>
      </c>
      <c r="G167" s="125">
        <v>414</v>
      </c>
      <c r="H167" s="118" t="s">
        <v>4</v>
      </c>
      <c r="I167" s="117" t="s">
        <v>18</v>
      </c>
      <c r="J167" s="87">
        <f ca="1">IF($T167=0,SUM(J168:J172),IF($T167="",0,IF(ISERROR(OFFSET(ГП!AA152,-$R167-IF($T167=4,1,0),0)),0,OFFSET(ГП!AA152,-$R167-IF($T167=4,1,0),0))))</f>
        <v>4900</v>
      </c>
      <c r="K167" s="87">
        <f ca="1">IF($T167=0,SUM(K168:K172),IF($T167="",0,IF(ISERROR(OFFSET(ГП!AB152,-$R167-IF($T167=4,1,0),0)),0,OFFSET(ГП!AB152,-$R167-IF($T167=4,1,0),0))))</f>
        <v>4900</v>
      </c>
      <c r="L167" s="87">
        <f ca="1">IF($T167=0,SUM(L168:L172),IF($T167="",0,IF(ISERROR(OFFSET(ГП!AC152,-$R167-IF($T167=4,1,0),0)),0,OFFSET(ГП!AC152,-$R167-IF($T167=4,1,0),0))))</f>
        <v>4900</v>
      </c>
      <c r="M167" s="87">
        <f ca="1">IF($T167=0,SUM(M168:M172),IF($T167="",0,IF(ISERROR(OFFSET(ГП!AD152,-$R167-IF($T167=4,1,0),0)),0,OFFSET(ГП!AD152,-$R167-IF($T167=4,1,0),0))))</f>
        <v>4900</v>
      </c>
      <c r="N167" s="87">
        <f ca="1">IF($T167=0,SUM(N168:N172),IF($T167="",0,IF(ISERROR(OFFSET(ГП!AE152,-$R167-IF($T167=4,1,0),0)),0,OFFSET(ГП!AE152,-$R167-IF($T167=4,1,0),0))))</f>
        <v>4900</v>
      </c>
      <c r="O167" s="87">
        <f ca="1">IF($T167=0,SUM(O168:O172),IF($T167="",0,IF(ISERROR(OFFSET(ГП!AF152,-$R167-IF($T167=4,1,0),0)),0,OFFSET(ГП!AF152,-$R167-IF($T167=4,1,0),0))))</f>
        <v>0</v>
      </c>
      <c r="P167" s="20">
        <v>3</v>
      </c>
      <c r="Q167" s="20">
        <v>3</v>
      </c>
      <c r="R167" s="20">
        <f t="shared" si="40"/>
        <v>21</v>
      </c>
      <c r="S167" s="20" t="str">
        <f t="shared" si="41"/>
        <v/>
      </c>
      <c r="T167" s="157">
        <f t="shared" si="42"/>
        <v>1</v>
      </c>
      <c r="U167" s="20" t="str">
        <f t="shared" si="43"/>
        <v>республииканский бюджет Чувашской Республики</v>
      </c>
      <c r="V167" s="20"/>
      <c r="W167" s="20"/>
      <c r="X167" s="20"/>
      <c r="Y167" s="20" t="str">
        <f t="shared" ca="1" si="47"/>
        <v/>
      </c>
      <c r="Z167" s="20"/>
      <c r="AA167" s="20">
        <f t="shared" ref="AA167:AA200" si="48">IF(AB166="",0,IF(AB166=6,AA166+1,AA166))</f>
        <v>21</v>
      </c>
      <c r="AB167" s="20">
        <f t="shared" si="44"/>
        <v>1</v>
      </c>
      <c r="AC167" s="20" t="s">
        <v>40</v>
      </c>
      <c r="AD167" s="20" t="str">
        <f t="shared" ca="1" si="45"/>
        <v>A110117937</v>
      </c>
      <c r="AE167" s="20">
        <f t="shared" ca="1" si="46"/>
        <v>1</v>
      </c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</row>
    <row r="168" spans="1:41" s="30" customFormat="1" x14ac:dyDescent="0.25">
      <c r="A168" s="205"/>
      <c r="B168" s="205"/>
      <c r="C168" s="205"/>
      <c r="D168" s="115" t="s">
        <v>17</v>
      </c>
      <c r="E168" s="115" t="s">
        <v>17</v>
      </c>
      <c r="F168" s="123" t="str">
        <f t="shared" ref="F168:F200" ca="1" si="49">IF(LEN(AD168)&gt;4,AD168,"x")</f>
        <v>x</v>
      </c>
      <c r="G168" s="115" t="s">
        <v>17</v>
      </c>
      <c r="H168" s="118" t="s">
        <v>3</v>
      </c>
      <c r="I168" s="117" t="s">
        <v>18</v>
      </c>
      <c r="J168" s="87">
        <f ca="1">IF($T168=0,SUM(J169:J173),IF($T168="",0,IF(ISERROR(OFFSET(ГП!AA153,-$R168-IF($T168=4,1,0),0)),0,OFFSET(ГП!AA153,-$R168-IF($T168=4,1,0),0))))</f>
        <v>0</v>
      </c>
      <c r="K168" s="87">
        <f ca="1">IF($T168=0,SUM(K169:K173),IF($T168="",0,IF(ISERROR(OFFSET(ГП!AB153,-$R168-IF($T168=4,1,0),0)),0,OFFSET(ГП!AB153,-$R168-IF($T168=4,1,0),0))))</f>
        <v>0</v>
      </c>
      <c r="L168" s="87">
        <f ca="1">IF($T168=0,SUM(L169:L173),IF($T168="",0,IF(ISERROR(OFFSET(ГП!AC153,-$R168-IF($T168=4,1,0),0)),0,OFFSET(ГП!AC153,-$R168-IF($T168=4,1,0),0))))</f>
        <v>0</v>
      </c>
      <c r="M168" s="87">
        <f ca="1">IF($T168=0,SUM(M169:M173),IF($T168="",0,IF(ISERROR(OFFSET(ГП!AD153,-$R168-IF($T168=4,1,0),0)),0,OFFSET(ГП!AD153,-$R168-IF($T168=4,1,0),0))))</f>
        <v>0</v>
      </c>
      <c r="N168" s="87">
        <f ca="1">IF($T168=0,SUM(N169:N173),IF($T168="",0,IF(ISERROR(OFFSET(ГП!AE153,-$R168-IF($T168=4,1,0),0)),0,OFFSET(ГП!AE153,-$R168-IF($T168=4,1,0),0))))</f>
        <v>0</v>
      </c>
      <c r="O168" s="87">
        <f ca="1">IF($T168=0,SUM(O169:O173),IF($T168="",0,IF(ISERROR(OFFSET(ГП!AF153,-$R168-IF($T168=4,1,0),0)),0,OFFSET(ГП!AF153,-$R168-IF($T168=4,1,0),0))))</f>
        <v>0</v>
      </c>
      <c r="P168" s="20">
        <v>4</v>
      </c>
      <c r="Q168" s="20">
        <v>4</v>
      </c>
      <c r="R168" s="20">
        <f t="shared" si="40"/>
        <v>21</v>
      </c>
      <c r="S168" s="20">
        <f t="shared" si="41"/>
        <v>3</v>
      </c>
      <c r="T168" s="157">
        <f t="shared" si="42"/>
        <v>3</v>
      </c>
      <c r="U168" s="20" t="str">
        <f t="shared" si="43"/>
        <v>местные бюджеты</v>
      </c>
      <c r="V168" s="20"/>
      <c r="W168" s="20"/>
      <c r="X168" s="20"/>
      <c r="Y168" s="20" t="str">
        <f t="shared" ca="1" si="47"/>
        <v/>
      </c>
      <c r="Z168" s="20"/>
      <c r="AA168" s="20">
        <f t="shared" si="48"/>
        <v>21</v>
      </c>
      <c r="AB168" s="20">
        <f t="shared" si="44"/>
        <v>2</v>
      </c>
      <c r="AC168" s="20" t="s">
        <v>17</v>
      </c>
      <c r="AD168" s="20" t="str">
        <f t="shared" ca="1" si="45"/>
        <v/>
      </c>
      <c r="AE168" s="20">
        <f t="shared" ca="1" si="46"/>
        <v>1</v>
      </c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</row>
    <row r="169" spans="1:41" s="30" customFormat="1" ht="45" x14ac:dyDescent="0.25">
      <c r="A169" s="205"/>
      <c r="B169" s="205"/>
      <c r="C169" s="205"/>
      <c r="D169" s="115" t="s">
        <v>17</v>
      </c>
      <c r="E169" s="115" t="s">
        <v>17</v>
      </c>
      <c r="F169" s="123" t="str">
        <f t="shared" ca="1" si="49"/>
        <v>x</v>
      </c>
      <c r="G169" s="115" t="s">
        <v>17</v>
      </c>
      <c r="H169" s="118" t="s">
        <v>5</v>
      </c>
      <c r="I169" s="117" t="s">
        <v>18</v>
      </c>
      <c r="J169" s="87">
        <f ca="1">IF($T169=0,SUM(J170:J174),IF($T169="",0,IF(ISERROR(OFFSET(ГП!AA154,-$R169-IF($T169=4,1,0),0)),0,OFFSET(ГП!AA154,-$R169-IF($T169=4,1,0),0))))</f>
        <v>0</v>
      </c>
      <c r="K169" s="87">
        <f ca="1">IF($T169=0,SUM(K170:K174),IF($T169="",0,IF(ISERROR(OFFSET(ГП!AB154,-$R169-IF($T169=4,1,0),0)),0,OFFSET(ГП!AB154,-$R169-IF($T169=4,1,0),0))))</f>
        <v>0</v>
      </c>
      <c r="L169" s="87">
        <f ca="1">IF($T169=0,SUM(L170:L174),IF($T169="",0,IF(ISERROR(OFFSET(ГП!AC154,-$R169-IF($T169=4,1,0),0)),0,OFFSET(ГП!AC154,-$R169-IF($T169=4,1,0),0))))</f>
        <v>0</v>
      </c>
      <c r="M169" s="87">
        <f ca="1">IF($T169=0,SUM(M170:M174),IF($T169="",0,IF(ISERROR(OFFSET(ГП!AD154,-$R169-IF($T169=4,1,0),0)),0,OFFSET(ГП!AD154,-$R169-IF($T169=4,1,0),0))))</f>
        <v>0</v>
      </c>
      <c r="N169" s="87">
        <f ca="1">IF($T169=0,SUM(N170:N174),IF($T169="",0,IF(ISERROR(OFFSET(ГП!AE154,-$R169-IF($T169=4,1,0),0)),0,OFFSET(ГП!AE154,-$R169-IF($T169=4,1,0),0))))</f>
        <v>0</v>
      </c>
      <c r="O169" s="87">
        <f ca="1">IF($T169=0,SUM(O170:O174),IF($T169="",0,IF(ISERROR(OFFSET(ГП!AF154,-$R169-IF($T169=4,1,0),0)),0,OFFSET(ГП!AF154,-$R169-IF($T169=4,1,0),0))))</f>
        <v>0</v>
      </c>
      <c r="P169" s="20">
        <v>5</v>
      </c>
      <c r="Q169" s="20">
        <v>5</v>
      </c>
      <c r="R169" s="20">
        <f t="shared" si="40"/>
        <v>21</v>
      </c>
      <c r="S169" s="20" t="str">
        <f t="shared" si="41"/>
        <v/>
      </c>
      <c r="T169" s="157" t="str">
        <f t="shared" si="42"/>
        <v/>
      </c>
      <c r="U169" s="20" t="str">
        <f t="shared" si="43"/>
        <v>территориальный государственный внебюджетный фонд Чувашской Республики</v>
      </c>
      <c r="V169" s="20"/>
      <c r="W169" s="20"/>
      <c r="X169" s="20"/>
      <c r="Y169" s="20" t="str">
        <f t="shared" ca="1" si="47"/>
        <v/>
      </c>
      <c r="Z169" s="20"/>
      <c r="AA169" s="20">
        <f t="shared" si="48"/>
        <v>21</v>
      </c>
      <c r="AB169" s="20">
        <f t="shared" si="44"/>
        <v>3</v>
      </c>
      <c r="AC169" s="20" t="s">
        <v>17</v>
      </c>
      <c r="AD169" s="20" t="str">
        <f t="shared" ca="1" si="45"/>
        <v/>
      </c>
      <c r="AE169" s="20">
        <f t="shared" ca="1" si="46"/>
        <v>1</v>
      </c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</row>
    <row r="170" spans="1:41" s="30" customFormat="1" x14ac:dyDescent="0.25">
      <c r="A170" s="206"/>
      <c r="B170" s="206"/>
      <c r="C170" s="206"/>
      <c r="D170" s="115" t="s">
        <v>17</v>
      </c>
      <c r="E170" s="115" t="s">
        <v>17</v>
      </c>
      <c r="F170" s="123" t="str">
        <f t="shared" ca="1" si="49"/>
        <v>x</v>
      </c>
      <c r="G170" s="115" t="s">
        <v>17</v>
      </c>
      <c r="H170" s="118" t="s">
        <v>6</v>
      </c>
      <c r="I170" s="117" t="s">
        <v>18</v>
      </c>
      <c r="J170" s="87">
        <f ca="1">IF($T170=0,SUM(J171:J175),IF($T170="",0,IF(ISERROR(OFFSET(ГП!AA155,-$R170-IF($T170=4,1,0),0)),0,OFFSET(ГП!AA155,-$R170-IF($T170=4,1,0),0))))</f>
        <v>0</v>
      </c>
      <c r="K170" s="87">
        <f ca="1">IF($T170=0,SUM(K171:K175),IF($T170="",0,IF(ISERROR(OFFSET(ГП!AB155,-$R170-IF($T170=4,1,0),0)),0,OFFSET(ГП!AB155,-$R170-IF($T170=4,1,0),0))))</f>
        <v>0</v>
      </c>
      <c r="L170" s="87">
        <f ca="1">IF($T170=0,SUM(L171:L175),IF($T170="",0,IF(ISERROR(OFFSET(ГП!AC155,-$R170-IF($T170=4,1,0),0)),0,OFFSET(ГП!AC155,-$R170-IF($T170=4,1,0),0))))</f>
        <v>0</v>
      </c>
      <c r="M170" s="87">
        <f ca="1">IF($T170=0,SUM(M171:M175),IF($T170="",0,IF(ISERROR(OFFSET(ГП!AD155,-$R170-IF($T170=4,1,0),0)),0,OFFSET(ГП!AD155,-$R170-IF($T170=4,1,0),0))))</f>
        <v>0</v>
      </c>
      <c r="N170" s="87">
        <f ca="1">IF($T170=0,SUM(N171:N175),IF($T170="",0,IF(ISERROR(OFFSET(ГП!AE155,-$R170-IF($T170=4,1,0),0)),0,OFFSET(ГП!AE155,-$R170-IF($T170=4,1,0),0))))</f>
        <v>0</v>
      </c>
      <c r="O170" s="87">
        <f ca="1">IF($T170=0,SUM(O171:O175),IF($T170="",0,IF(ISERROR(OFFSET(ГП!AF155,-$R170-IF($T170=4,1,0),0)),0,OFFSET(ГП!AF155,-$R170-IF($T170=4,1,0),0))))</f>
        <v>0</v>
      </c>
      <c r="P170" s="20">
        <v>6</v>
      </c>
      <c r="Q170" s="20">
        <v>6</v>
      </c>
      <c r="R170" s="20">
        <f t="shared" si="40"/>
        <v>21</v>
      </c>
      <c r="S170" s="20">
        <f t="shared" si="41"/>
        <v>4</v>
      </c>
      <c r="T170" s="157">
        <f t="shared" si="42"/>
        <v>4</v>
      </c>
      <c r="U170" s="20" t="str">
        <f t="shared" si="43"/>
        <v>внебюджетные источники</v>
      </c>
      <c r="V170" s="20"/>
      <c r="W170" s="20"/>
      <c r="X170" s="20"/>
      <c r="Y170" s="20" t="str">
        <f t="shared" ca="1" si="47"/>
        <v/>
      </c>
      <c r="Z170" s="20"/>
      <c r="AA170" s="20">
        <f t="shared" si="48"/>
        <v>21</v>
      </c>
      <c r="AB170" s="20">
        <f t="shared" si="44"/>
        <v>4</v>
      </c>
      <c r="AC170" s="20" t="s">
        <v>17</v>
      </c>
      <c r="AD170" s="20" t="str">
        <f t="shared" ca="1" si="45"/>
        <v/>
      </c>
      <c r="AE170" s="20">
        <f t="shared" ca="1" si="46"/>
        <v>1</v>
      </c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</row>
    <row r="171" spans="1:41" s="30" customFormat="1" x14ac:dyDescent="0.25">
      <c r="A171" s="204" t="s">
        <v>172</v>
      </c>
      <c r="B171" s="204" t="s">
        <v>868</v>
      </c>
      <c r="C171" s="204" t="s">
        <v>38</v>
      </c>
      <c r="D171" s="115" t="s">
        <v>40</v>
      </c>
      <c r="E171" s="115" t="s">
        <v>40</v>
      </c>
      <c r="F171" s="123" t="str">
        <f t="shared" ca="1" si="49"/>
        <v>x</v>
      </c>
      <c r="G171" s="115" t="s">
        <v>40</v>
      </c>
      <c r="H171" s="118" t="s">
        <v>1</v>
      </c>
      <c r="I171" s="117" t="s">
        <v>18</v>
      </c>
      <c r="J171" s="87">
        <f ca="1">IF($T171=0,SUM(J172:J176),IF($T171="",0,IF(ISERROR(OFFSET(ГП!AA156,-$R171-IF($T171=4,1,0),0)),0,OFFSET(ГП!AA156,-$R171-IF($T171=4,1,0),0))))</f>
        <v>4500</v>
      </c>
      <c r="K171" s="87">
        <f ca="1">IF($T171=0,SUM(K172:K176),IF($T171="",0,IF(ISERROR(OFFSET(ГП!AB156,-$R171-IF($T171=4,1,0),0)),0,OFFSET(ГП!AB156,-$R171-IF($T171=4,1,0),0))))</f>
        <v>4500</v>
      </c>
      <c r="L171" s="87">
        <f ca="1">IF($T171=0,SUM(L172:L176),IF($T171="",0,IF(ISERROR(OFFSET(ГП!AC156,-$R171-IF($T171=4,1,0),0)),0,OFFSET(ГП!AC156,-$R171-IF($T171=4,1,0),0))))</f>
        <v>4500</v>
      </c>
      <c r="M171" s="87">
        <f ca="1">IF($T171=0,SUM(M172:M176),IF($T171="",0,IF(ISERROR(OFFSET(ГП!AD156,-$R171-IF($T171=4,1,0),0)),0,OFFSET(ГП!AD156,-$R171-IF($T171=4,1,0),0))))</f>
        <v>4500</v>
      </c>
      <c r="N171" s="87">
        <f ca="1">IF($T171=0,SUM(N172:N176),IF($T171="",0,IF(ISERROR(OFFSET(ГП!AE156,-$R171-IF($T171=4,1,0),0)),0,OFFSET(ГП!AE156,-$R171-IF($T171=4,1,0),0))))</f>
        <v>4500</v>
      </c>
      <c r="O171" s="87">
        <f ca="1">IF($T171=0,SUM(O172:O176),IF($T171="",0,IF(ISERROR(OFFSET(ГП!AF156,-$R171-IF($T171=4,1,0),0)),0,OFFSET(ГП!AF156,-$R171-IF($T171=4,1,0),0))))</f>
        <v>0</v>
      </c>
      <c r="P171" s="20">
        <v>1</v>
      </c>
      <c r="Q171" s="20">
        <v>1</v>
      </c>
      <c r="R171" s="20">
        <f t="shared" ref="R171:R234" si="50">IF(Q171=1,R170+1,R170)</f>
        <v>22</v>
      </c>
      <c r="S171" s="20" t="str">
        <f t="shared" ref="S171:S234" si="51">IF(ISERROR(SEARCH("местн",U171,1)),IF(ISERROR(SEARCH("источн",U171,1)),"",4),3)</f>
        <v/>
      </c>
      <c r="T171" s="157">
        <f t="shared" ref="T171:T234" si="52">IF(S171="",IF(ISERROR(SEARCH("федерал",U171,1)),IF(ISERROR(SEARCH("республ",U171,1)),IF(ISERROR(SEARCH("всег",U171,1)),"",0),IF(ISERROR(SEARCH("террит",U171,1)),1,"")),2),S171)</f>
        <v>0</v>
      </c>
      <c r="U171" s="20" t="str">
        <f t="shared" ref="U171:U234" si="53">H171</f>
        <v>всего</v>
      </c>
      <c r="V171" s="20"/>
      <c r="W171" s="20"/>
      <c r="X171" s="20"/>
      <c r="Y171" s="20" t="str">
        <f t="shared" ca="1" si="47"/>
        <v/>
      </c>
      <c r="Z171" s="20"/>
      <c r="AA171" s="20">
        <f t="shared" si="48"/>
        <v>21</v>
      </c>
      <c r="AB171" s="20">
        <f t="shared" si="44"/>
        <v>5</v>
      </c>
      <c r="AC171" s="20" t="s">
        <v>40</v>
      </c>
      <c r="AD171" s="20" t="str">
        <f t="shared" ca="1" si="45"/>
        <v/>
      </c>
      <c r="AE171" s="20">
        <f t="shared" ca="1" si="46"/>
        <v>1</v>
      </c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</row>
    <row r="172" spans="1:41" s="30" customFormat="1" x14ac:dyDescent="0.25">
      <c r="A172" s="205"/>
      <c r="B172" s="205"/>
      <c r="C172" s="205"/>
      <c r="D172" s="124" t="s">
        <v>40</v>
      </c>
      <c r="E172" s="124" t="s">
        <v>40</v>
      </c>
      <c r="F172" s="123" t="str">
        <f t="shared" ca="1" si="49"/>
        <v>x</v>
      </c>
      <c r="G172" s="124" t="s">
        <v>40</v>
      </c>
      <c r="H172" s="118" t="s">
        <v>2</v>
      </c>
      <c r="I172" s="117" t="s">
        <v>18</v>
      </c>
      <c r="J172" s="87">
        <f ca="1">IF($T172=0,SUM(J173:J177),IF($T172="",0,IF(ISERROR(OFFSET(ГП!AA157,-$R172-IF($T172=4,1,0),0)),0,OFFSET(ГП!AA157,-$R172-IF($T172=4,1,0),0))))</f>
        <v>0</v>
      </c>
      <c r="K172" s="87">
        <f ca="1">IF($T172=0,SUM(K173:K177),IF($T172="",0,IF(ISERROR(OFFSET(ГП!AB157,-$R172-IF($T172=4,1,0),0)),0,OFFSET(ГП!AB157,-$R172-IF($T172=4,1,0),0))))</f>
        <v>0</v>
      </c>
      <c r="L172" s="87">
        <f ca="1">IF($T172=0,SUM(L173:L177),IF($T172="",0,IF(ISERROR(OFFSET(ГП!AC157,-$R172-IF($T172=4,1,0),0)),0,OFFSET(ГП!AC157,-$R172-IF($T172=4,1,0),0))))</f>
        <v>0</v>
      </c>
      <c r="M172" s="87">
        <f ca="1">IF($T172=0,SUM(M173:M177),IF($T172="",0,IF(ISERROR(OFFSET(ГП!AD157,-$R172-IF($T172=4,1,0),0)),0,OFFSET(ГП!AD157,-$R172-IF($T172=4,1,0),0))))</f>
        <v>0</v>
      </c>
      <c r="N172" s="87">
        <f ca="1">IF($T172=0,SUM(N173:N177),IF($T172="",0,IF(ISERROR(OFFSET(ГП!AE157,-$R172-IF($T172=4,1,0),0)),0,OFFSET(ГП!AE157,-$R172-IF($T172=4,1,0),0))))</f>
        <v>0</v>
      </c>
      <c r="O172" s="87">
        <f ca="1">IF($T172=0,SUM(O173:O177),IF($T172="",0,IF(ISERROR(OFFSET(ГП!AF157,-$R172-IF($T172=4,1,0),0)),0,OFFSET(ГП!AF157,-$R172-IF($T172=4,1,0),0))))</f>
        <v>0</v>
      </c>
      <c r="P172" s="20">
        <v>2</v>
      </c>
      <c r="Q172" s="20">
        <v>2</v>
      </c>
      <c r="R172" s="20">
        <f t="shared" si="50"/>
        <v>22</v>
      </c>
      <c r="S172" s="20" t="str">
        <f t="shared" si="51"/>
        <v/>
      </c>
      <c r="T172" s="157">
        <f t="shared" si="52"/>
        <v>2</v>
      </c>
      <c r="U172" s="20" t="str">
        <f t="shared" si="53"/>
        <v>федеральный бюджет</v>
      </c>
      <c r="V172" s="20"/>
      <c r="W172" s="20"/>
      <c r="X172" s="20"/>
      <c r="Y172" s="20" t="str">
        <f t="shared" ca="1" si="47"/>
        <v/>
      </c>
      <c r="Z172" s="20"/>
      <c r="AA172" s="20">
        <f t="shared" si="48"/>
        <v>21</v>
      </c>
      <c r="AB172" s="20">
        <f t="shared" si="44"/>
        <v>6</v>
      </c>
      <c r="AC172" s="20" t="s">
        <v>40</v>
      </c>
      <c r="AD172" s="20" t="str">
        <f t="shared" ca="1" si="45"/>
        <v/>
      </c>
      <c r="AE172" s="20">
        <f t="shared" ca="1" si="46"/>
        <v>1</v>
      </c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</row>
    <row r="173" spans="1:41" s="30" customFormat="1" ht="22.5" x14ac:dyDescent="0.25">
      <c r="A173" s="205"/>
      <c r="B173" s="205"/>
      <c r="C173" s="205"/>
      <c r="D173" s="125">
        <v>832</v>
      </c>
      <c r="E173" s="125">
        <v>502</v>
      </c>
      <c r="F173" s="123" t="str">
        <f t="shared" ca="1" si="49"/>
        <v>A110117938</v>
      </c>
      <c r="G173" s="125">
        <v>414</v>
      </c>
      <c r="H173" s="118" t="s">
        <v>4</v>
      </c>
      <c r="I173" s="117" t="s">
        <v>18</v>
      </c>
      <c r="J173" s="87">
        <f ca="1">IF($T173=0,SUM(J174:J178),IF($T173="",0,IF(ISERROR(OFFSET(ГП!AA158,-$R173-IF($T173=4,1,0),0)),0,OFFSET(ГП!AA158,-$R173-IF($T173=4,1,0),0))))</f>
        <v>4500</v>
      </c>
      <c r="K173" s="87">
        <f ca="1">IF($T173=0,SUM(K174:K178),IF($T173="",0,IF(ISERROR(OFFSET(ГП!AB158,-$R173-IF($T173=4,1,0),0)),0,OFFSET(ГП!AB158,-$R173-IF($T173=4,1,0),0))))</f>
        <v>4500</v>
      </c>
      <c r="L173" s="87">
        <f ca="1">IF($T173=0,SUM(L174:L178),IF($T173="",0,IF(ISERROR(OFFSET(ГП!AC158,-$R173-IF($T173=4,1,0),0)),0,OFFSET(ГП!AC158,-$R173-IF($T173=4,1,0),0))))</f>
        <v>4500</v>
      </c>
      <c r="M173" s="87">
        <f ca="1">IF($T173=0,SUM(M174:M178),IF($T173="",0,IF(ISERROR(OFFSET(ГП!AD158,-$R173-IF($T173=4,1,0),0)),0,OFFSET(ГП!AD158,-$R173-IF($T173=4,1,0),0))))</f>
        <v>4500</v>
      </c>
      <c r="N173" s="87">
        <f ca="1">IF($T173=0,SUM(N174:N178),IF($T173="",0,IF(ISERROR(OFFSET(ГП!AE158,-$R173-IF($T173=4,1,0),0)),0,OFFSET(ГП!AE158,-$R173-IF($T173=4,1,0),0))))</f>
        <v>4500</v>
      </c>
      <c r="O173" s="87">
        <f ca="1">IF($T173=0,SUM(O174:O178),IF($T173="",0,IF(ISERROR(OFFSET(ГП!AF158,-$R173-IF($T173=4,1,0),0)),0,OFFSET(ГП!AF158,-$R173-IF($T173=4,1,0),0))))</f>
        <v>0</v>
      </c>
      <c r="P173" s="20">
        <v>3</v>
      </c>
      <c r="Q173" s="20">
        <v>3</v>
      </c>
      <c r="R173" s="20">
        <f t="shared" si="50"/>
        <v>22</v>
      </c>
      <c r="S173" s="20" t="str">
        <f t="shared" si="51"/>
        <v/>
      </c>
      <c r="T173" s="157">
        <f t="shared" si="52"/>
        <v>1</v>
      </c>
      <c r="U173" s="20" t="str">
        <f t="shared" si="53"/>
        <v>республииканский бюджет Чувашской Республики</v>
      </c>
      <c r="V173" s="20"/>
      <c r="W173" s="20"/>
      <c r="X173" s="20"/>
      <c r="Y173" s="20" t="str">
        <f t="shared" ca="1" si="47"/>
        <v/>
      </c>
      <c r="Z173" s="20"/>
      <c r="AA173" s="20">
        <f t="shared" si="48"/>
        <v>22</v>
      </c>
      <c r="AB173" s="20">
        <f t="shared" si="44"/>
        <v>1</v>
      </c>
      <c r="AC173" s="20" t="s">
        <v>40</v>
      </c>
      <c r="AD173" s="20" t="str">
        <f t="shared" ca="1" si="45"/>
        <v>A110117938</v>
      </c>
      <c r="AE173" s="20">
        <f t="shared" ca="1" si="46"/>
        <v>1</v>
      </c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</row>
    <row r="174" spans="1:41" s="30" customFormat="1" x14ac:dyDescent="0.25">
      <c r="A174" s="205"/>
      <c r="B174" s="205"/>
      <c r="C174" s="205"/>
      <c r="D174" s="115" t="s">
        <v>17</v>
      </c>
      <c r="E174" s="115" t="s">
        <v>17</v>
      </c>
      <c r="F174" s="123" t="str">
        <f t="shared" ca="1" si="49"/>
        <v>x</v>
      </c>
      <c r="G174" s="115" t="s">
        <v>17</v>
      </c>
      <c r="H174" s="118" t="s">
        <v>3</v>
      </c>
      <c r="I174" s="117" t="s">
        <v>18</v>
      </c>
      <c r="J174" s="87">
        <f ca="1">IF($T174=0,SUM(J175:J179),IF($T174="",0,IF(ISERROR(OFFSET(ГП!AA159,-$R174-IF($T174=4,1,0),0)),0,OFFSET(ГП!AA159,-$R174-IF($T174=4,1,0),0))))</f>
        <v>0</v>
      </c>
      <c r="K174" s="87">
        <f ca="1">IF($T174=0,SUM(K175:K179),IF($T174="",0,IF(ISERROR(OFFSET(ГП!AB159,-$R174-IF($T174=4,1,0),0)),0,OFFSET(ГП!AB159,-$R174-IF($T174=4,1,0),0))))</f>
        <v>0</v>
      </c>
      <c r="L174" s="87">
        <f ca="1">IF($T174=0,SUM(L175:L179),IF($T174="",0,IF(ISERROR(OFFSET(ГП!AC159,-$R174-IF($T174=4,1,0),0)),0,OFFSET(ГП!AC159,-$R174-IF($T174=4,1,0),0))))</f>
        <v>0</v>
      </c>
      <c r="M174" s="87">
        <f ca="1">IF($T174=0,SUM(M175:M179),IF($T174="",0,IF(ISERROR(OFFSET(ГП!AD159,-$R174-IF($T174=4,1,0),0)),0,OFFSET(ГП!AD159,-$R174-IF($T174=4,1,0),0))))</f>
        <v>0</v>
      </c>
      <c r="N174" s="87">
        <f ca="1">IF($T174=0,SUM(N175:N179),IF($T174="",0,IF(ISERROR(OFFSET(ГП!AE159,-$R174-IF($T174=4,1,0),0)),0,OFFSET(ГП!AE159,-$R174-IF($T174=4,1,0),0))))</f>
        <v>0</v>
      </c>
      <c r="O174" s="87">
        <f ca="1">IF($T174=0,SUM(O175:O179),IF($T174="",0,IF(ISERROR(OFFSET(ГП!AF159,-$R174-IF($T174=4,1,0),0)),0,OFFSET(ГП!AF159,-$R174-IF($T174=4,1,0),0))))</f>
        <v>0</v>
      </c>
      <c r="P174" s="20">
        <v>4</v>
      </c>
      <c r="Q174" s="20">
        <v>4</v>
      </c>
      <c r="R174" s="20">
        <f t="shared" si="50"/>
        <v>22</v>
      </c>
      <c r="S174" s="20">
        <f t="shared" si="51"/>
        <v>3</v>
      </c>
      <c r="T174" s="157">
        <f t="shared" si="52"/>
        <v>3</v>
      </c>
      <c r="U174" s="20" t="str">
        <f t="shared" si="53"/>
        <v>местные бюджеты</v>
      </c>
      <c r="V174" s="20"/>
      <c r="W174" s="20"/>
      <c r="X174" s="20"/>
      <c r="Y174" s="20" t="str">
        <f t="shared" ca="1" si="47"/>
        <v/>
      </c>
      <c r="Z174" s="20"/>
      <c r="AA174" s="20">
        <f t="shared" si="48"/>
        <v>22</v>
      </c>
      <c r="AB174" s="20">
        <f t="shared" si="44"/>
        <v>2</v>
      </c>
      <c r="AC174" s="20" t="s">
        <v>17</v>
      </c>
      <c r="AD174" s="20" t="str">
        <f t="shared" ca="1" si="45"/>
        <v/>
      </c>
      <c r="AE174" s="20">
        <f t="shared" ca="1" si="46"/>
        <v>1</v>
      </c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</row>
    <row r="175" spans="1:41" s="30" customFormat="1" ht="45" x14ac:dyDescent="0.25">
      <c r="A175" s="205"/>
      <c r="B175" s="205"/>
      <c r="C175" s="205"/>
      <c r="D175" s="115" t="s">
        <v>17</v>
      </c>
      <c r="E175" s="115" t="s">
        <v>17</v>
      </c>
      <c r="F175" s="123" t="str">
        <f t="shared" ca="1" si="49"/>
        <v>x</v>
      </c>
      <c r="G175" s="115" t="s">
        <v>17</v>
      </c>
      <c r="H175" s="118" t="s">
        <v>5</v>
      </c>
      <c r="I175" s="117" t="s">
        <v>18</v>
      </c>
      <c r="J175" s="87">
        <f ca="1">IF($T175=0,SUM(J176:J180),IF($T175="",0,IF(ISERROR(OFFSET(ГП!AA160,-$R175-IF($T175=4,1,0),0)),0,OFFSET(ГП!AA160,-$R175-IF($T175=4,1,0),0))))</f>
        <v>0</v>
      </c>
      <c r="K175" s="87">
        <f ca="1">IF($T175=0,SUM(K176:K180),IF($T175="",0,IF(ISERROR(OFFSET(ГП!AB160,-$R175-IF($T175=4,1,0),0)),0,OFFSET(ГП!AB160,-$R175-IF($T175=4,1,0),0))))</f>
        <v>0</v>
      </c>
      <c r="L175" s="87">
        <f ca="1">IF($T175=0,SUM(L176:L180),IF($T175="",0,IF(ISERROR(OFFSET(ГП!AC160,-$R175-IF($T175=4,1,0),0)),0,OFFSET(ГП!AC160,-$R175-IF($T175=4,1,0),0))))</f>
        <v>0</v>
      </c>
      <c r="M175" s="87">
        <f ca="1">IF($T175=0,SUM(M176:M180),IF($T175="",0,IF(ISERROR(OFFSET(ГП!AD160,-$R175-IF($T175=4,1,0),0)),0,OFFSET(ГП!AD160,-$R175-IF($T175=4,1,0),0))))</f>
        <v>0</v>
      </c>
      <c r="N175" s="87">
        <f ca="1">IF($T175=0,SUM(N176:N180),IF($T175="",0,IF(ISERROR(OFFSET(ГП!AE160,-$R175-IF($T175=4,1,0),0)),0,OFFSET(ГП!AE160,-$R175-IF($T175=4,1,0),0))))</f>
        <v>0</v>
      </c>
      <c r="O175" s="87">
        <f ca="1">IF($T175=0,SUM(O176:O180),IF($T175="",0,IF(ISERROR(OFFSET(ГП!AF160,-$R175-IF($T175=4,1,0),0)),0,OFFSET(ГП!AF160,-$R175-IF($T175=4,1,0),0))))</f>
        <v>0</v>
      </c>
      <c r="P175" s="20">
        <v>5</v>
      </c>
      <c r="Q175" s="20">
        <v>5</v>
      </c>
      <c r="R175" s="20">
        <f t="shared" si="50"/>
        <v>22</v>
      </c>
      <c r="S175" s="20" t="str">
        <f t="shared" si="51"/>
        <v/>
      </c>
      <c r="T175" s="157" t="str">
        <f t="shared" si="52"/>
        <v/>
      </c>
      <c r="U175" s="20" t="str">
        <f t="shared" si="53"/>
        <v>территориальный государственный внебюджетный фонд Чувашской Республики</v>
      </c>
      <c r="V175" s="20"/>
      <c r="W175" s="20"/>
      <c r="X175" s="20"/>
      <c r="Y175" s="20" t="str">
        <f t="shared" ca="1" si="47"/>
        <v/>
      </c>
      <c r="Z175" s="20"/>
      <c r="AA175" s="20">
        <f t="shared" si="48"/>
        <v>22</v>
      </c>
      <c r="AB175" s="20">
        <f t="shared" si="44"/>
        <v>3</v>
      </c>
      <c r="AC175" s="20" t="s">
        <v>17</v>
      </c>
      <c r="AD175" s="20" t="str">
        <f t="shared" ca="1" si="45"/>
        <v/>
      </c>
      <c r="AE175" s="20">
        <f t="shared" ca="1" si="46"/>
        <v>1</v>
      </c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</row>
    <row r="176" spans="1:41" s="30" customFormat="1" x14ac:dyDescent="0.25">
      <c r="A176" s="206"/>
      <c r="B176" s="206"/>
      <c r="C176" s="206"/>
      <c r="D176" s="115" t="s">
        <v>17</v>
      </c>
      <c r="E176" s="115" t="s">
        <v>17</v>
      </c>
      <c r="F176" s="123" t="str">
        <f t="shared" ca="1" si="49"/>
        <v>x</v>
      </c>
      <c r="G176" s="115" t="s">
        <v>17</v>
      </c>
      <c r="H176" s="118" t="s">
        <v>6</v>
      </c>
      <c r="I176" s="117" t="s">
        <v>18</v>
      </c>
      <c r="J176" s="87">
        <f ca="1">IF($T176=0,SUM(J177:J181),IF($T176="",0,IF(ISERROR(OFFSET(ГП!AA161,-$R176-IF($T176=4,1,0),0)),0,OFFSET(ГП!AA161,-$R176-IF($T176=4,1,0),0))))</f>
        <v>0</v>
      </c>
      <c r="K176" s="87">
        <f ca="1">IF($T176=0,SUM(K177:K181),IF($T176="",0,IF(ISERROR(OFFSET(ГП!AB161,-$R176-IF($T176=4,1,0),0)),0,OFFSET(ГП!AB161,-$R176-IF($T176=4,1,0),0))))</f>
        <v>0</v>
      </c>
      <c r="L176" s="87">
        <f ca="1">IF($T176=0,SUM(L177:L181),IF($T176="",0,IF(ISERROR(OFFSET(ГП!AC161,-$R176-IF($T176=4,1,0),0)),0,OFFSET(ГП!AC161,-$R176-IF($T176=4,1,0),0))))</f>
        <v>0</v>
      </c>
      <c r="M176" s="87">
        <f ca="1">IF($T176=0,SUM(M177:M181),IF($T176="",0,IF(ISERROR(OFFSET(ГП!AD161,-$R176-IF($T176=4,1,0),0)),0,OFFSET(ГП!AD161,-$R176-IF($T176=4,1,0),0))))</f>
        <v>0</v>
      </c>
      <c r="N176" s="87">
        <f ca="1">IF($T176=0,SUM(N177:N181),IF($T176="",0,IF(ISERROR(OFFSET(ГП!AE161,-$R176-IF($T176=4,1,0),0)),0,OFFSET(ГП!AE161,-$R176-IF($T176=4,1,0),0))))</f>
        <v>0</v>
      </c>
      <c r="O176" s="87">
        <f ca="1">IF($T176=0,SUM(O177:O181),IF($T176="",0,IF(ISERROR(OFFSET(ГП!AF161,-$R176-IF($T176=4,1,0),0)),0,OFFSET(ГП!AF161,-$R176-IF($T176=4,1,0),0))))</f>
        <v>0</v>
      </c>
      <c r="P176" s="20">
        <v>6</v>
      </c>
      <c r="Q176" s="20">
        <v>6</v>
      </c>
      <c r="R176" s="20">
        <f t="shared" si="50"/>
        <v>22</v>
      </c>
      <c r="S176" s="20">
        <f t="shared" si="51"/>
        <v>4</v>
      </c>
      <c r="T176" s="157">
        <f t="shared" si="52"/>
        <v>4</v>
      </c>
      <c r="U176" s="20" t="str">
        <f t="shared" si="53"/>
        <v>внебюджетные источники</v>
      </c>
      <c r="V176" s="20"/>
      <c r="W176" s="20"/>
      <c r="X176" s="20"/>
      <c r="Y176" s="20" t="str">
        <f t="shared" ca="1" si="47"/>
        <v/>
      </c>
      <c r="Z176" s="20"/>
      <c r="AA176" s="20">
        <f t="shared" si="48"/>
        <v>22</v>
      </c>
      <c r="AB176" s="20">
        <f t="shared" ref="AB176:AB182" si="54">AB170</f>
        <v>4</v>
      </c>
      <c r="AC176" s="20" t="s">
        <v>17</v>
      </c>
      <c r="AD176" s="20" t="str">
        <f t="shared" ca="1" si="45"/>
        <v/>
      </c>
      <c r="AE176" s="20">
        <f t="shared" ca="1" si="46"/>
        <v>1</v>
      </c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</row>
    <row r="177" spans="1:41" s="30" customFormat="1" x14ac:dyDescent="0.25">
      <c r="A177" s="204" t="s">
        <v>173</v>
      </c>
      <c r="B177" s="204" t="s">
        <v>869</v>
      </c>
      <c r="C177" s="204" t="s">
        <v>38</v>
      </c>
      <c r="D177" s="115" t="s">
        <v>40</v>
      </c>
      <c r="E177" s="115" t="s">
        <v>40</v>
      </c>
      <c r="F177" s="123" t="str">
        <f t="shared" ca="1" si="49"/>
        <v>x</v>
      </c>
      <c r="G177" s="115" t="s">
        <v>40</v>
      </c>
      <c r="H177" s="118" t="s">
        <v>1</v>
      </c>
      <c r="I177" s="117" t="s">
        <v>18</v>
      </c>
      <c r="J177" s="87">
        <f ca="1">IF($T177=0,SUM(J178:J182),IF($T177="",0,IF(ISERROR(OFFSET(ГП!AA162,-$R177-IF($T177=4,1,0),0)),0,OFFSET(ГП!AA162,-$R177-IF($T177=4,1,0),0))))</f>
        <v>4900</v>
      </c>
      <c r="K177" s="87">
        <f ca="1">IF($T177=0,SUM(K178:K182),IF($T177="",0,IF(ISERROR(OFFSET(ГП!AB162,-$R177-IF($T177=4,1,0),0)),0,OFFSET(ГП!AB162,-$R177-IF($T177=4,1,0),0))))</f>
        <v>4900</v>
      </c>
      <c r="L177" s="87">
        <f ca="1">IF($T177=0,SUM(L178:L182),IF($T177="",0,IF(ISERROR(OFFSET(ГП!AC162,-$R177-IF($T177=4,1,0),0)),0,OFFSET(ГП!AC162,-$R177-IF($T177=4,1,0),0))))</f>
        <v>4900</v>
      </c>
      <c r="M177" s="87">
        <f ca="1">IF($T177=0,SUM(M178:M182),IF($T177="",0,IF(ISERROR(OFFSET(ГП!AD162,-$R177-IF($T177=4,1,0),0)),0,OFFSET(ГП!AD162,-$R177-IF($T177=4,1,0),0))))</f>
        <v>4900</v>
      </c>
      <c r="N177" s="87">
        <f ca="1">IF($T177=0,SUM(N178:N182),IF($T177="",0,IF(ISERROR(OFFSET(ГП!AE162,-$R177-IF($T177=4,1,0),0)),0,OFFSET(ГП!AE162,-$R177-IF($T177=4,1,0),0))))</f>
        <v>4900</v>
      </c>
      <c r="O177" s="87">
        <f ca="1">IF($T177=0,SUM(O178:O182),IF($T177="",0,IF(ISERROR(OFFSET(ГП!AF162,-$R177-IF($T177=4,1,0),0)),0,OFFSET(ГП!AF162,-$R177-IF($T177=4,1,0),0))))</f>
        <v>0</v>
      </c>
      <c r="P177" s="20">
        <v>1</v>
      </c>
      <c r="Q177" s="20">
        <v>1</v>
      </c>
      <c r="R177" s="20">
        <f t="shared" si="50"/>
        <v>23</v>
      </c>
      <c r="S177" s="20" t="str">
        <f t="shared" si="51"/>
        <v/>
      </c>
      <c r="T177" s="157">
        <f t="shared" si="52"/>
        <v>0</v>
      </c>
      <c r="U177" s="20" t="str">
        <f t="shared" si="53"/>
        <v>всего</v>
      </c>
      <c r="V177" s="20"/>
      <c r="W177" s="20"/>
      <c r="X177" s="20"/>
      <c r="Y177" s="20" t="str">
        <f t="shared" ca="1" si="47"/>
        <v/>
      </c>
      <c r="Z177" s="20"/>
      <c r="AA177" s="20">
        <f t="shared" si="48"/>
        <v>22</v>
      </c>
      <c r="AB177" s="20">
        <f t="shared" si="54"/>
        <v>5</v>
      </c>
      <c r="AC177" s="20" t="s">
        <v>40</v>
      </c>
      <c r="AD177" s="20" t="str">
        <f t="shared" ca="1" si="45"/>
        <v/>
      </c>
      <c r="AE177" s="20">
        <f t="shared" ca="1" si="46"/>
        <v>1</v>
      </c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</row>
    <row r="178" spans="1:41" s="30" customFormat="1" x14ac:dyDescent="0.25">
      <c r="A178" s="205"/>
      <c r="B178" s="205"/>
      <c r="C178" s="205"/>
      <c r="D178" s="124" t="s">
        <v>40</v>
      </c>
      <c r="E178" s="124" t="s">
        <v>40</v>
      </c>
      <c r="F178" s="123" t="str">
        <f t="shared" ca="1" si="49"/>
        <v>x</v>
      </c>
      <c r="G178" s="124" t="s">
        <v>40</v>
      </c>
      <c r="H178" s="118" t="s">
        <v>2</v>
      </c>
      <c r="I178" s="117" t="s">
        <v>18</v>
      </c>
      <c r="J178" s="87">
        <f ca="1">IF($T178=0,SUM(J179:J183),IF($T178="",0,IF(ISERROR(OFFSET(ГП!AA163,-$R178-IF($T178=4,1,0),0)),0,OFFSET(ГП!AA163,-$R178-IF($T178=4,1,0),0))))</f>
        <v>0</v>
      </c>
      <c r="K178" s="87">
        <f ca="1">IF($T178=0,SUM(K179:K183),IF($T178="",0,IF(ISERROR(OFFSET(ГП!AB163,-$R178-IF($T178=4,1,0),0)),0,OFFSET(ГП!AB163,-$R178-IF($T178=4,1,0),0))))</f>
        <v>0</v>
      </c>
      <c r="L178" s="87">
        <f ca="1">IF($T178=0,SUM(L179:L183),IF($T178="",0,IF(ISERROR(OFFSET(ГП!AC163,-$R178-IF($T178=4,1,0),0)),0,OFFSET(ГП!AC163,-$R178-IF($T178=4,1,0),0))))</f>
        <v>0</v>
      </c>
      <c r="M178" s="87">
        <f ca="1">IF($T178=0,SUM(M179:M183),IF($T178="",0,IF(ISERROR(OFFSET(ГП!AD163,-$R178-IF($T178=4,1,0),0)),0,OFFSET(ГП!AD163,-$R178-IF($T178=4,1,0),0))))</f>
        <v>0</v>
      </c>
      <c r="N178" s="87">
        <f ca="1">IF($T178=0,SUM(N179:N183),IF($T178="",0,IF(ISERROR(OFFSET(ГП!AE163,-$R178-IF($T178=4,1,0),0)),0,OFFSET(ГП!AE163,-$R178-IF($T178=4,1,0),0))))</f>
        <v>0</v>
      </c>
      <c r="O178" s="87">
        <f ca="1">IF($T178=0,SUM(O179:O183),IF($T178="",0,IF(ISERROR(OFFSET(ГП!AF163,-$R178-IF($T178=4,1,0),0)),0,OFFSET(ГП!AF163,-$R178-IF($T178=4,1,0),0))))</f>
        <v>0</v>
      </c>
      <c r="P178" s="20">
        <v>2</v>
      </c>
      <c r="Q178" s="20">
        <v>2</v>
      </c>
      <c r="R178" s="20">
        <f t="shared" si="50"/>
        <v>23</v>
      </c>
      <c r="S178" s="20" t="str">
        <f t="shared" si="51"/>
        <v/>
      </c>
      <c r="T178" s="157">
        <f t="shared" si="52"/>
        <v>2</v>
      </c>
      <c r="U178" s="20" t="str">
        <f t="shared" si="53"/>
        <v>федеральный бюджет</v>
      </c>
      <c r="V178" s="20"/>
      <c r="W178" s="20"/>
      <c r="X178" s="20"/>
      <c r="Y178" s="20" t="str">
        <f t="shared" ca="1" si="47"/>
        <v/>
      </c>
      <c r="Z178" s="20"/>
      <c r="AA178" s="20">
        <f t="shared" si="48"/>
        <v>22</v>
      </c>
      <c r="AB178" s="20">
        <f t="shared" si="54"/>
        <v>6</v>
      </c>
      <c r="AC178" s="20" t="s">
        <v>40</v>
      </c>
      <c r="AD178" s="20" t="str">
        <f t="shared" ca="1" si="45"/>
        <v/>
      </c>
      <c r="AE178" s="20">
        <f t="shared" ca="1" si="46"/>
        <v>1</v>
      </c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</row>
    <row r="179" spans="1:41" s="30" customFormat="1" ht="22.5" x14ac:dyDescent="0.25">
      <c r="A179" s="205"/>
      <c r="B179" s="205"/>
      <c r="C179" s="205"/>
      <c r="D179" s="125">
        <v>832</v>
      </c>
      <c r="E179" s="125">
        <v>502</v>
      </c>
      <c r="F179" s="123" t="str">
        <f t="shared" ca="1" si="49"/>
        <v>A110117939</v>
      </c>
      <c r="G179" s="125">
        <v>414</v>
      </c>
      <c r="H179" s="118" t="s">
        <v>4</v>
      </c>
      <c r="I179" s="117" t="s">
        <v>18</v>
      </c>
      <c r="J179" s="87">
        <f ca="1">IF($T179=0,SUM(J180:J184),IF($T179="",0,IF(ISERROR(OFFSET(ГП!AA164,-$R179-IF($T179=4,1,0),0)),0,OFFSET(ГП!AA164,-$R179-IF($T179=4,1,0),0))))</f>
        <v>4900</v>
      </c>
      <c r="K179" s="87">
        <f ca="1">IF($T179=0,SUM(K180:K184),IF($T179="",0,IF(ISERROR(OFFSET(ГП!AB164,-$R179-IF($T179=4,1,0),0)),0,OFFSET(ГП!AB164,-$R179-IF($T179=4,1,0),0))))</f>
        <v>4900</v>
      </c>
      <c r="L179" s="87">
        <f ca="1">IF($T179=0,SUM(L180:L184),IF($T179="",0,IF(ISERROR(OFFSET(ГП!AC164,-$R179-IF($T179=4,1,0),0)),0,OFFSET(ГП!AC164,-$R179-IF($T179=4,1,0),0))))</f>
        <v>4900</v>
      </c>
      <c r="M179" s="87">
        <f ca="1">IF($T179=0,SUM(M180:M184),IF($T179="",0,IF(ISERROR(OFFSET(ГП!AD164,-$R179-IF($T179=4,1,0),0)),0,OFFSET(ГП!AD164,-$R179-IF($T179=4,1,0),0))))</f>
        <v>4900</v>
      </c>
      <c r="N179" s="87">
        <f ca="1">IF($T179=0,SUM(N180:N184),IF($T179="",0,IF(ISERROR(OFFSET(ГП!AE164,-$R179-IF($T179=4,1,0),0)),0,OFFSET(ГП!AE164,-$R179-IF($T179=4,1,0),0))))</f>
        <v>4900</v>
      </c>
      <c r="O179" s="87">
        <f ca="1">IF($T179=0,SUM(O180:O184),IF($T179="",0,IF(ISERROR(OFFSET(ГП!AF164,-$R179-IF($T179=4,1,0),0)),0,OFFSET(ГП!AF164,-$R179-IF($T179=4,1,0),0))))</f>
        <v>0</v>
      </c>
      <c r="P179" s="20">
        <v>3</v>
      </c>
      <c r="Q179" s="20">
        <v>3</v>
      </c>
      <c r="R179" s="20">
        <f t="shared" si="50"/>
        <v>23</v>
      </c>
      <c r="S179" s="20" t="str">
        <f t="shared" si="51"/>
        <v/>
      </c>
      <c r="T179" s="157">
        <f t="shared" si="52"/>
        <v>1</v>
      </c>
      <c r="U179" s="20" t="str">
        <f t="shared" si="53"/>
        <v>республииканский бюджет Чувашской Республики</v>
      </c>
      <c r="V179" s="20"/>
      <c r="W179" s="20"/>
      <c r="X179" s="20"/>
      <c r="Y179" s="20" t="str">
        <f t="shared" ca="1" si="47"/>
        <v/>
      </c>
      <c r="Z179" s="20"/>
      <c r="AA179" s="20">
        <f t="shared" si="48"/>
        <v>23</v>
      </c>
      <c r="AB179" s="20">
        <f t="shared" si="54"/>
        <v>1</v>
      </c>
      <c r="AC179" s="20" t="s">
        <v>40</v>
      </c>
      <c r="AD179" s="20" t="str">
        <f t="shared" ca="1" si="45"/>
        <v>A110117939</v>
      </c>
      <c r="AE179" s="20">
        <f t="shared" ca="1" si="46"/>
        <v>1</v>
      </c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</row>
    <row r="180" spans="1:41" s="30" customFormat="1" x14ac:dyDescent="0.25">
      <c r="A180" s="205"/>
      <c r="B180" s="205"/>
      <c r="C180" s="205"/>
      <c r="D180" s="115" t="s">
        <v>17</v>
      </c>
      <c r="E180" s="115" t="s">
        <v>17</v>
      </c>
      <c r="F180" s="123" t="str">
        <f t="shared" ca="1" si="49"/>
        <v>x</v>
      </c>
      <c r="G180" s="115" t="s">
        <v>17</v>
      </c>
      <c r="H180" s="118" t="s">
        <v>3</v>
      </c>
      <c r="I180" s="117" t="s">
        <v>18</v>
      </c>
      <c r="J180" s="87">
        <f ca="1">IF($T180=0,SUM(J181:J185),IF($T180="",0,IF(ISERROR(OFFSET(ГП!AA165,-$R180-IF($T180=4,1,0),0)),0,OFFSET(ГП!AA165,-$R180-IF($T180=4,1,0),0))))</f>
        <v>0</v>
      </c>
      <c r="K180" s="87">
        <f ca="1">IF($T180=0,SUM(K181:K185),IF($T180="",0,IF(ISERROR(OFFSET(ГП!AB165,-$R180-IF($T180=4,1,0),0)),0,OFFSET(ГП!AB165,-$R180-IF($T180=4,1,0),0))))</f>
        <v>0</v>
      </c>
      <c r="L180" s="87">
        <f ca="1">IF($T180=0,SUM(L181:L185),IF($T180="",0,IF(ISERROR(OFFSET(ГП!AC165,-$R180-IF($T180=4,1,0),0)),0,OFFSET(ГП!AC165,-$R180-IF($T180=4,1,0),0))))</f>
        <v>0</v>
      </c>
      <c r="M180" s="87">
        <f ca="1">IF($T180=0,SUM(M181:M185),IF($T180="",0,IF(ISERROR(OFFSET(ГП!AD165,-$R180-IF($T180=4,1,0),0)),0,OFFSET(ГП!AD165,-$R180-IF($T180=4,1,0),0))))</f>
        <v>0</v>
      </c>
      <c r="N180" s="87">
        <f ca="1">IF($T180=0,SUM(N181:N185),IF($T180="",0,IF(ISERROR(OFFSET(ГП!AE165,-$R180-IF($T180=4,1,0),0)),0,OFFSET(ГП!AE165,-$R180-IF($T180=4,1,0),0))))</f>
        <v>0</v>
      </c>
      <c r="O180" s="87">
        <f ca="1">IF($T180=0,SUM(O181:O185),IF($T180="",0,IF(ISERROR(OFFSET(ГП!AF165,-$R180-IF($T180=4,1,0),0)),0,OFFSET(ГП!AF165,-$R180-IF($T180=4,1,0),0))))</f>
        <v>0</v>
      </c>
      <c r="P180" s="20">
        <v>4</v>
      </c>
      <c r="Q180" s="20">
        <v>4</v>
      </c>
      <c r="R180" s="20">
        <f t="shared" si="50"/>
        <v>23</v>
      </c>
      <c r="S180" s="20">
        <f t="shared" si="51"/>
        <v>3</v>
      </c>
      <c r="T180" s="157">
        <f t="shared" si="52"/>
        <v>3</v>
      </c>
      <c r="U180" s="20" t="str">
        <f t="shared" si="53"/>
        <v>местные бюджеты</v>
      </c>
      <c r="V180" s="20"/>
      <c r="W180" s="20"/>
      <c r="X180" s="20"/>
      <c r="Y180" s="20" t="str">
        <f t="shared" ca="1" si="47"/>
        <v/>
      </c>
      <c r="Z180" s="20"/>
      <c r="AA180" s="20">
        <f t="shared" si="48"/>
        <v>23</v>
      </c>
      <c r="AB180" s="20">
        <f t="shared" si="54"/>
        <v>2</v>
      </c>
      <c r="AC180" s="20" t="s">
        <v>17</v>
      </c>
      <c r="AD180" s="20" t="str">
        <f t="shared" ca="1" si="45"/>
        <v/>
      </c>
      <c r="AE180" s="20">
        <f t="shared" ca="1" si="46"/>
        <v>1</v>
      </c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</row>
    <row r="181" spans="1:41" s="30" customFormat="1" ht="45" x14ac:dyDescent="0.25">
      <c r="A181" s="205"/>
      <c r="B181" s="205"/>
      <c r="C181" s="205"/>
      <c r="D181" s="115" t="s">
        <v>17</v>
      </c>
      <c r="E181" s="115" t="s">
        <v>17</v>
      </c>
      <c r="F181" s="123" t="str">
        <f t="shared" ca="1" si="49"/>
        <v>x</v>
      </c>
      <c r="G181" s="115" t="s">
        <v>17</v>
      </c>
      <c r="H181" s="118" t="s">
        <v>5</v>
      </c>
      <c r="I181" s="117" t="s">
        <v>18</v>
      </c>
      <c r="J181" s="87">
        <f ca="1">IF($T181=0,SUM(J182:J186),IF($T181="",0,IF(ISERROR(OFFSET(ГП!AA166,-$R181-IF($T181=4,1,0),0)),0,OFFSET(ГП!AA166,-$R181-IF($T181=4,1,0),0))))</f>
        <v>0</v>
      </c>
      <c r="K181" s="87">
        <f ca="1">IF($T181=0,SUM(K182:K186),IF($T181="",0,IF(ISERROR(OFFSET(ГП!AB166,-$R181-IF($T181=4,1,0),0)),0,OFFSET(ГП!AB166,-$R181-IF($T181=4,1,0),0))))</f>
        <v>0</v>
      </c>
      <c r="L181" s="87">
        <f ca="1">IF($T181=0,SUM(L182:L186),IF($T181="",0,IF(ISERROR(OFFSET(ГП!AC166,-$R181-IF($T181=4,1,0),0)),0,OFFSET(ГП!AC166,-$R181-IF($T181=4,1,0),0))))</f>
        <v>0</v>
      </c>
      <c r="M181" s="87">
        <f ca="1">IF($T181=0,SUM(M182:M186),IF($T181="",0,IF(ISERROR(OFFSET(ГП!AD166,-$R181-IF($T181=4,1,0),0)),0,OFFSET(ГП!AD166,-$R181-IF($T181=4,1,0),0))))</f>
        <v>0</v>
      </c>
      <c r="N181" s="87">
        <f ca="1">IF($T181=0,SUM(N182:N186),IF($T181="",0,IF(ISERROR(OFFSET(ГП!AE166,-$R181-IF($T181=4,1,0),0)),0,OFFSET(ГП!AE166,-$R181-IF($T181=4,1,0),0))))</f>
        <v>0</v>
      </c>
      <c r="O181" s="87">
        <f ca="1">IF($T181=0,SUM(O182:O186),IF($T181="",0,IF(ISERROR(OFFSET(ГП!AF166,-$R181-IF($T181=4,1,0),0)),0,OFFSET(ГП!AF166,-$R181-IF($T181=4,1,0),0))))</f>
        <v>0</v>
      </c>
      <c r="P181" s="20">
        <v>5</v>
      </c>
      <c r="Q181" s="20">
        <v>5</v>
      </c>
      <c r="R181" s="20">
        <f t="shared" si="50"/>
        <v>23</v>
      </c>
      <c r="S181" s="20" t="str">
        <f t="shared" si="51"/>
        <v/>
      </c>
      <c r="T181" s="157" t="str">
        <f t="shared" si="52"/>
        <v/>
      </c>
      <c r="U181" s="20" t="str">
        <f t="shared" si="53"/>
        <v>территориальный государственный внебюджетный фонд Чувашской Республики</v>
      </c>
      <c r="V181" s="20"/>
      <c r="W181" s="20"/>
      <c r="X181" s="20"/>
      <c r="Y181" s="20" t="str">
        <f t="shared" ca="1" si="47"/>
        <v/>
      </c>
      <c r="Z181" s="20"/>
      <c r="AA181" s="20">
        <f t="shared" si="48"/>
        <v>23</v>
      </c>
      <c r="AB181" s="20">
        <f t="shared" si="54"/>
        <v>3</v>
      </c>
      <c r="AC181" s="20" t="s">
        <v>17</v>
      </c>
      <c r="AD181" s="20" t="str">
        <f t="shared" ca="1" si="45"/>
        <v/>
      </c>
      <c r="AE181" s="20">
        <f t="shared" ca="1" si="46"/>
        <v>1</v>
      </c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</row>
    <row r="182" spans="1:41" s="30" customFormat="1" x14ac:dyDescent="0.25">
      <c r="A182" s="206"/>
      <c r="B182" s="206"/>
      <c r="C182" s="206"/>
      <c r="D182" s="115" t="s">
        <v>17</v>
      </c>
      <c r="E182" s="115" t="s">
        <v>17</v>
      </c>
      <c r="F182" s="123" t="str">
        <f t="shared" ca="1" si="49"/>
        <v>x</v>
      </c>
      <c r="G182" s="115" t="s">
        <v>17</v>
      </c>
      <c r="H182" s="118" t="s">
        <v>6</v>
      </c>
      <c r="I182" s="117" t="s">
        <v>18</v>
      </c>
      <c r="J182" s="87">
        <f ca="1">IF($T182=0,SUM(J183:J187),IF($T182="",0,IF(ISERROR(OFFSET(ГП!AA167,-$R182-IF($T182=4,1,0),0)),0,OFFSET(ГП!AA167,-$R182-IF($T182=4,1,0),0))))</f>
        <v>0</v>
      </c>
      <c r="K182" s="87">
        <f ca="1">IF($T182=0,SUM(K183:K187),IF($T182="",0,IF(ISERROR(OFFSET(ГП!AB167,-$R182-IF($T182=4,1,0),0)),0,OFFSET(ГП!AB167,-$R182-IF($T182=4,1,0),0))))</f>
        <v>0</v>
      </c>
      <c r="L182" s="87">
        <f ca="1">IF($T182=0,SUM(L183:L187),IF($T182="",0,IF(ISERROR(OFFSET(ГП!AC167,-$R182-IF($T182=4,1,0),0)),0,OFFSET(ГП!AC167,-$R182-IF($T182=4,1,0),0))))</f>
        <v>0</v>
      </c>
      <c r="M182" s="87">
        <f ca="1">IF($T182=0,SUM(M183:M187),IF($T182="",0,IF(ISERROR(OFFSET(ГП!AD167,-$R182-IF($T182=4,1,0),0)),0,OFFSET(ГП!AD167,-$R182-IF($T182=4,1,0),0))))</f>
        <v>0</v>
      </c>
      <c r="N182" s="87">
        <f ca="1">IF($T182=0,SUM(N183:N187),IF($T182="",0,IF(ISERROR(OFFSET(ГП!AE167,-$R182-IF($T182=4,1,0),0)),0,OFFSET(ГП!AE167,-$R182-IF($T182=4,1,0),0))))</f>
        <v>0</v>
      </c>
      <c r="O182" s="87">
        <f ca="1">IF($T182=0,SUM(O183:O187),IF($T182="",0,IF(ISERROR(OFFSET(ГП!AF167,-$R182-IF($T182=4,1,0),0)),0,OFFSET(ГП!AF167,-$R182-IF($T182=4,1,0),0))))</f>
        <v>0</v>
      </c>
      <c r="P182" s="20">
        <v>6</v>
      </c>
      <c r="Q182" s="20">
        <v>6</v>
      </c>
      <c r="R182" s="20">
        <f t="shared" si="50"/>
        <v>23</v>
      </c>
      <c r="S182" s="20">
        <f t="shared" si="51"/>
        <v>4</v>
      </c>
      <c r="T182" s="157">
        <f t="shared" si="52"/>
        <v>4</v>
      </c>
      <c r="U182" s="20" t="str">
        <f t="shared" si="53"/>
        <v>внебюджетные источники</v>
      </c>
      <c r="V182" s="20"/>
      <c r="W182" s="20"/>
      <c r="X182" s="20"/>
      <c r="Y182" s="20" t="str">
        <f t="shared" ca="1" si="47"/>
        <v/>
      </c>
      <c r="Z182" s="20"/>
      <c r="AA182" s="20">
        <f t="shared" si="48"/>
        <v>23</v>
      </c>
      <c r="AB182" s="20">
        <f t="shared" si="54"/>
        <v>4</v>
      </c>
      <c r="AC182" s="20" t="s">
        <v>17</v>
      </c>
      <c r="AD182" s="20" t="str">
        <f t="shared" ca="1" si="45"/>
        <v/>
      </c>
      <c r="AE182" s="20">
        <f t="shared" ca="1" si="46"/>
        <v>1</v>
      </c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</row>
    <row r="183" spans="1:41" s="30" customFormat="1" x14ac:dyDescent="0.25">
      <c r="A183" s="204" t="s">
        <v>174</v>
      </c>
      <c r="B183" s="204" t="s">
        <v>177</v>
      </c>
      <c r="C183" s="204" t="s">
        <v>38</v>
      </c>
      <c r="D183" s="115" t="s">
        <v>40</v>
      </c>
      <c r="E183" s="115" t="s">
        <v>40</v>
      </c>
      <c r="F183" s="123" t="str">
        <f t="shared" ref="F183:F194" ca="1" si="55">IF(LEN(AD183)&gt;4,AD183,"x")</f>
        <v>x</v>
      </c>
      <c r="G183" s="115" t="s">
        <v>40</v>
      </c>
      <c r="H183" s="118" t="s">
        <v>1</v>
      </c>
      <c r="I183" s="117" t="s">
        <v>18</v>
      </c>
      <c r="J183" s="87">
        <f ca="1">IF($T183=0,SUM(J184:J188),IF($T183="",0,IF(ISERROR(OFFSET(ГП!AA168,-$R183-IF($T183=4,1,0),0)),0,OFFSET(ГП!AA168,-$R183-IF($T183=4,1,0),0))))</f>
        <v>11004.400000000001</v>
      </c>
      <c r="K183" s="87">
        <f ca="1">IF($T183=0,SUM(K184:K188),IF($T183="",0,IF(ISERROR(OFFSET(ГП!AB168,-$R183-IF($T183=4,1,0),0)),0,OFFSET(ГП!AB168,-$R183-IF($T183=4,1,0),0))))</f>
        <v>8816.9000000000015</v>
      </c>
      <c r="L183" s="87">
        <f ca="1">IF($T183=0,SUM(L184:L188),IF($T183="",0,IF(ISERROR(OFFSET(ГП!AC168,-$R183-IF($T183=4,1,0),0)),0,OFFSET(ГП!AC168,-$R183-IF($T183=4,1,0),0))))</f>
        <v>8770.7000000000007</v>
      </c>
      <c r="M183" s="87">
        <f ca="1">IF($T183=0,SUM(M184:M188),IF($T183="",0,IF(ISERROR(OFFSET(ГП!AD168,-$R183-IF($T183=4,1,0),0)),0,OFFSET(ГП!AD168,-$R183-IF($T183=4,1,0),0))))</f>
        <v>8770.6860500000003</v>
      </c>
      <c r="N183" s="87">
        <f ca="1">IF($T183=0,SUM(N184:N188),IF($T183="",0,IF(ISERROR(OFFSET(ГП!AE168,-$R183-IF($T183=4,1,0),0)),0,OFFSET(ГП!AE168,-$R183-IF($T183=4,1,0),0))))</f>
        <v>8816.886050000001</v>
      </c>
      <c r="O183" s="87">
        <f ca="1">IF($T183=0,SUM(O184:O188),IF($T183="",0,IF(ISERROR(OFFSET(ГП!AF168,-$R183-IF($T183=4,1,0),0)),0,OFFSET(ГП!AF168,-$R183-IF($T183=4,1,0),0))))</f>
        <v>0</v>
      </c>
      <c r="P183" s="20">
        <v>1</v>
      </c>
      <c r="Q183" s="20">
        <v>1</v>
      </c>
      <c r="R183" s="20">
        <f t="shared" si="50"/>
        <v>24</v>
      </c>
      <c r="S183" s="20" t="str">
        <f t="shared" si="51"/>
        <v/>
      </c>
      <c r="T183" s="157">
        <f t="shared" si="52"/>
        <v>0</v>
      </c>
      <c r="U183" s="20" t="str">
        <f t="shared" si="53"/>
        <v>всего</v>
      </c>
      <c r="V183" s="20"/>
      <c r="W183" s="20"/>
      <c r="X183" s="20"/>
      <c r="Y183" s="20" t="str">
        <f t="shared" ref="Y183:Y194" ca="1" si="56">IF(ISERROR(SUM(K183,-L183)),"",IF(SUM(K183,-L183)=0,"",IF(ISERROR(SEARCH("федерал",U183,1)),"",SUM(K183,-L183))))</f>
        <v/>
      </c>
      <c r="Z183" s="20"/>
      <c r="AA183" s="20">
        <f>IF(AB176="",0,IF(AB176=6,AA176+1,AA176))</f>
        <v>22</v>
      </c>
      <c r="AB183" s="20">
        <f t="shared" ref="AB183:AB188" si="57">AB171</f>
        <v>5</v>
      </c>
      <c r="AC183" s="20" t="s">
        <v>40</v>
      </c>
      <c r="AD183" s="20" t="str">
        <f t="shared" ref="AD183:AD194" ca="1" si="58">IF(AB183=1,OFFSET(AF183,-AA183,0),"")</f>
        <v/>
      </c>
      <c r="AE183" s="20">
        <f t="shared" ref="AE183:AE194" ca="1" si="59">IF(AC183=AD183,"",1)</f>
        <v>1</v>
      </c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</row>
    <row r="184" spans="1:41" s="30" customFormat="1" x14ac:dyDescent="0.25">
      <c r="A184" s="205"/>
      <c r="B184" s="205"/>
      <c r="C184" s="205"/>
      <c r="D184" s="124" t="s">
        <v>40</v>
      </c>
      <c r="E184" s="124" t="s">
        <v>40</v>
      </c>
      <c r="F184" s="123" t="str">
        <f t="shared" ca="1" si="55"/>
        <v>x</v>
      </c>
      <c r="G184" s="124" t="s">
        <v>40</v>
      </c>
      <c r="H184" s="118" t="s">
        <v>2</v>
      </c>
      <c r="I184" s="117" t="s">
        <v>18</v>
      </c>
      <c r="J184" s="87">
        <f ca="1">IF($T184=0,SUM(J185:J189),IF($T184="",0,IF(ISERROR(OFFSET(ГП!AA169,-$R184-IF($T184=4,1,0),0)),0,OFFSET(ГП!AA169,-$R184-IF($T184=4,1,0),0))))</f>
        <v>0</v>
      </c>
      <c r="K184" s="87">
        <f ca="1">IF($T184=0,SUM(K185:K189),IF($T184="",0,IF(ISERROR(OFFSET(ГП!AB169,-$R184-IF($T184=4,1,0),0)),0,OFFSET(ГП!AB169,-$R184-IF($T184=4,1,0),0))))</f>
        <v>0</v>
      </c>
      <c r="L184" s="87">
        <f ca="1">IF($T184=0,SUM(L185:L189),IF($T184="",0,IF(ISERROR(OFFSET(ГП!AC169,-$R184-IF($T184=4,1,0),0)),0,OFFSET(ГП!AC169,-$R184-IF($T184=4,1,0),0))))</f>
        <v>0</v>
      </c>
      <c r="M184" s="87">
        <f ca="1">IF($T184=0,SUM(M185:M189),IF($T184="",0,IF(ISERROR(OFFSET(ГП!AD169,-$R184-IF($T184=4,1,0),0)),0,OFFSET(ГП!AD169,-$R184-IF($T184=4,1,0),0))))</f>
        <v>0</v>
      </c>
      <c r="N184" s="87">
        <f ca="1">IF($T184=0,SUM(N185:N189),IF($T184="",0,IF(ISERROR(OFFSET(ГП!AE169,-$R184-IF($T184=4,1,0),0)),0,OFFSET(ГП!AE169,-$R184-IF($T184=4,1,0),0))))</f>
        <v>0</v>
      </c>
      <c r="O184" s="87">
        <f ca="1">IF($T184=0,SUM(O185:O189),IF($T184="",0,IF(ISERROR(OFFSET(ГП!AF169,-$R184-IF($T184=4,1,0),0)),0,OFFSET(ГП!AF169,-$R184-IF($T184=4,1,0),0))))</f>
        <v>0</v>
      </c>
      <c r="P184" s="20">
        <v>2</v>
      </c>
      <c r="Q184" s="20">
        <v>2</v>
      </c>
      <c r="R184" s="20">
        <f t="shared" si="50"/>
        <v>24</v>
      </c>
      <c r="S184" s="20" t="str">
        <f t="shared" si="51"/>
        <v/>
      </c>
      <c r="T184" s="157">
        <f t="shared" si="52"/>
        <v>2</v>
      </c>
      <c r="U184" s="20" t="str">
        <f t="shared" si="53"/>
        <v>федеральный бюджет</v>
      </c>
      <c r="V184" s="20"/>
      <c r="W184" s="20"/>
      <c r="X184" s="20"/>
      <c r="Y184" s="20" t="str">
        <f t="shared" ca="1" si="56"/>
        <v/>
      </c>
      <c r="Z184" s="20"/>
      <c r="AA184" s="20">
        <f>IF(AB183="",0,IF(AB183=6,AA183+1,AA183))</f>
        <v>22</v>
      </c>
      <c r="AB184" s="20">
        <f t="shared" si="57"/>
        <v>6</v>
      </c>
      <c r="AC184" s="20" t="s">
        <v>40</v>
      </c>
      <c r="AD184" s="20" t="str">
        <f t="shared" ca="1" si="58"/>
        <v/>
      </c>
      <c r="AE184" s="20">
        <f t="shared" ca="1" si="59"/>
        <v>1</v>
      </c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</row>
    <row r="185" spans="1:41" s="30" customFormat="1" ht="22.5" x14ac:dyDescent="0.25">
      <c r="A185" s="205"/>
      <c r="B185" s="205"/>
      <c r="C185" s="205"/>
      <c r="D185" s="125">
        <v>832</v>
      </c>
      <c r="E185" s="125">
        <v>502</v>
      </c>
      <c r="F185" s="123" t="str">
        <f t="shared" ca="1" si="55"/>
        <v>x</v>
      </c>
      <c r="G185" s="125">
        <v>414</v>
      </c>
      <c r="H185" s="118" t="s">
        <v>4</v>
      </c>
      <c r="I185" s="117" t="s">
        <v>18</v>
      </c>
      <c r="J185" s="87">
        <f ca="1">IF($T185=0,SUM(J186:J190),IF($T185="",0,IF(ISERROR(OFFSET(ГП!AA170,-$R185-IF($T185=4,1,0),0)),0,OFFSET(ГП!AA170,-$R185-IF($T185=4,1,0),0))))</f>
        <v>10454.200000000001</v>
      </c>
      <c r="K185" s="87">
        <f ca="1">IF($T185=0,SUM(K186:K190),IF($T185="",0,IF(ISERROR(OFFSET(ГП!AB170,-$R185-IF($T185=4,1,0),0)),0,OFFSET(ГП!AB170,-$R185-IF($T185=4,1,0),0))))</f>
        <v>8770.7000000000007</v>
      </c>
      <c r="L185" s="87">
        <f ca="1">IF($T185=0,SUM(L186:L190),IF($T185="",0,IF(ISERROR(OFFSET(ГП!AC170,-$R185-IF($T185=4,1,0),0)),0,OFFSET(ГП!AC170,-$R185-IF($T185=4,1,0),0))))</f>
        <v>8770.7000000000007</v>
      </c>
      <c r="M185" s="87">
        <f ca="1">IF($T185=0,SUM(M186:M190),IF($T185="",0,IF(ISERROR(OFFSET(ГП!AD170,-$R185-IF($T185=4,1,0),0)),0,OFFSET(ГП!AD170,-$R185-IF($T185=4,1,0),0))))</f>
        <v>8770.6860500000003</v>
      </c>
      <c r="N185" s="87">
        <f ca="1">IF($T185=0,SUM(N186:N190),IF($T185="",0,IF(ISERROR(OFFSET(ГП!AE170,-$R185-IF($T185=4,1,0),0)),0,OFFSET(ГП!AE170,-$R185-IF($T185=4,1,0),0))))</f>
        <v>8770.6860500000003</v>
      </c>
      <c r="O185" s="87">
        <f ca="1">IF($T185=0,SUM(O186:O190),IF($T185="",0,IF(ISERROR(OFFSET(ГП!AF170,-$R185-IF($T185=4,1,0),0)),0,OFFSET(ГП!AF170,-$R185-IF($T185=4,1,0),0))))</f>
        <v>0</v>
      </c>
      <c r="P185" s="20">
        <v>3</v>
      </c>
      <c r="Q185" s="20">
        <v>3</v>
      </c>
      <c r="R185" s="20">
        <f t="shared" si="50"/>
        <v>24</v>
      </c>
      <c r="S185" s="20" t="str">
        <f t="shared" si="51"/>
        <v/>
      </c>
      <c r="T185" s="157">
        <f t="shared" si="52"/>
        <v>1</v>
      </c>
      <c r="U185" s="20" t="str">
        <f t="shared" si="53"/>
        <v>республииканский бюджет Чувашской Республики</v>
      </c>
      <c r="V185" s="20"/>
      <c r="W185" s="20"/>
      <c r="X185" s="20"/>
      <c r="Y185" s="20" t="str">
        <f t="shared" ca="1" si="56"/>
        <v/>
      </c>
      <c r="Z185" s="20"/>
      <c r="AA185" s="20">
        <f>IF(AB184="",0,IF(AB184=6,AA184+1,AA184))</f>
        <v>23</v>
      </c>
      <c r="AB185" s="20">
        <f t="shared" si="57"/>
        <v>1</v>
      </c>
      <c r="AC185" s="20" t="s">
        <v>40</v>
      </c>
      <c r="AD185" s="20" t="str">
        <f t="shared" ca="1" si="58"/>
        <v>x</v>
      </c>
      <c r="AE185" s="20" t="str">
        <f t="shared" ca="1" si="59"/>
        <v/>
      </c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</row>
    <row r="186" spans="1:41" s="30" customFormat="1" x14ac:dyDescent="0.25">
      <c r="A186" s="205"/>
      <c r="B186" s="205"/>
      <c r="C186" s="205"/>
      <c r="D186" s="115" t="s">
        <v>17</v>
      </c>
      <c r="E186" s="115" t="s">
        <v>17</v>
      </c>
      <c r="F186" s="123" t="str">
        <f t="shared" ca="1" si="55"/>
        <v>x</v>
      </c>
      <c r="G186" s="115" t="s">
        <v>17</v>
      </c>
      <c r="H186" s="118" t="s">
        <v>3</v>
      </c>
      <c r="I186" s="117" t="s">
        <v>18</v>
      </c>
      <c r="J186" s="87">
        <f ca="1">IF($T186=0,SUM(J187:J191),IF($T186="",0,IF(ISERROR(OFFSET(ГП!AA171,-$R186-IF($T186=4,1,0),0)),0,OFFSET(ГП!AA171,-$R186-IF($T186=4,1,0),0))))</f>
        <v>550.20000000000005</v>
      </c>
      <c r="K186" s="87">
        <f ca="1">IF($T186=0,SUM(K187:K191),IF($T186="",0,IF(ISERROR(OFFSET(ГП!AB171,-$R186-IF($T186=4,1,0),0)),0,OFFSET(ГП!AB171,-$R186-IF($T186=4,1,0),0))))</f>
        <v>46.2</v>
      </c>
      <c r="L186" s="87">
        <f ca="1">IF($T186=0,SUM(L187:L191),IF($T186="",0,IF(ISERROR(OFFSET(ГП!AC171,-$R186-IF($T186=4,1,0),0)),0,OFFSET(ГП!AC171,-$R186-IF($T186=4,1,0),0))))</f>
        <v>0</v>
      </c>
      <c r="M186" s="87">
        <f ca="1">IF($T186=0,SUM(M187:M191),IF($T186="",0,IF(ISERROR(OFFSET(ГП!AD171,-$R186-IF($T186=4,1,0),0)),0,OFFSET(ГП!AD171,-$R186-IF($T186=4,1,0),0))))</f>
        <v>0</v>
      </c>
      <c r="N186" s="87">
        <v>46.2</v>
      </c>
      <c r="O186" s="87">
        <f ca="1">IF($T186=0,SUM(O187:O191),IF($T186="",0,IF(ISERROR(OFFSET(ГП!AF171,-$R186-IF($T186=4,1,0),0)),0,OFFSET(ГП!AF171,-$R186-IF($T186=4,1,0),0))))</f>
        <v>0</v>
      </c>
      <c r="P186" s="20">
        <v>4</v>
      </c>
      <c r="Q186" s="20">
        <v>4</v>
      </c>
      <c r="R186" s="20">
        <f t="shared" si="50"/>
        <v>24</v>
      </c>
      <c r="S186" s="20">
        <f t="shared" si="51"/>
        <v>3</v>
      </c>
      <c r="T186" s="157">
        <f t="shared" si="52"/>
        <v>3</v>
      </c>
      <c r="U186" s="20" t="str">
        <f t="shared" si="53"/>
        <v>местные бюджеты</v>
      </c>
      <c r="V186" s="20"/>
      <c r="W186" s="20"/>
      <c r="X186" s="20"/>
      <c r="Y186" s="20" t="str">
        <f t="shared" ca="1" si="56"/>
        <v/>
      </c>
      <c r="Z186" s="20"/>
      <c r="AA186" s="20">
        <f>IF(AB185="",0,IF(AB185=6,AA185+1,AA185))</f>
        <v>23</v>
      </c>
      <c r="AB186" s="20">
        <f t="shared" si="57"/>
        <v>2</v>
      </c>
      <c r="AC186" s="20" t="s">
        <v>17</v>
      </c>
      <c r="AD186" s="20" t="str">
        <f t="shared" ca="1" si="58"/>
        <v/>
      </c>
      <c r="AE186" s="20">
        <f t="shared" ca="1" si="59"/>
        <v>1</v>
      </c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</row>
    <row r="187" spans="1:41" s="30" customFormat="1" ht="45" x14ac:dyDescent="0.25">
      <c r="A187" s="205"/>
      <c r="B187" s="205"/>
      <c r="C187" s="205"/>
      <c r="D187" s="115" t="s">
        <v>17</v>
      </c>
      <c r="E187" s="115" t="s">
        <v>17</v>
      </c>
      <c r="F187" s="123" t="str">
        <f t="shared" ca="1" si="55"/>
        <v>x</v>
      </c>
      <c r="G187" s="115" t="s">
        <v>17</v>
      </c>
      <c r="H187" s="118" t="s">
        <v>5</v>
      </c>
      <c r="I187" s="117" t="s">
        <v>18</v>
      </c>
      <c r="J187" s="87">
        <f ca="1">IF($T187=0,SUM(J188:J192),IF($T187="",0,IF(ISERROR(OFFSET(ГП!AA172,-$R187-IF($T187=4,1,0),0)),0,OFFSET(ГП!AA172,-$R187-IF($T187=4,1,0),0))))</f>
        <v>0</v>
      </c>
      <c r="K187" s="87">
        <f ca="1">IF($T187=0,SUM(K188:K192),IF($T187="",0,IF(ISERROR(OFFSET(ГП!AB172,-$R187-IF($T187=4,1,0),0)),0,OFFSET(ГП!AB172,-$R187-IF($T187=4,1,0),0))))</f>
        <v>0</v>
      </c>
      <c r="L187" s="87">
        <f ca="1">IF($T187=0,SUM(L188:L192),IF($T187="",0,IF(ISERROR(OFFSET(ГП!AC172,-$R187-IF($T187=4,1,0),0)),0,OFFSET(ГП!AC172,-$R187-IF($T187=4,1,0),0))))</f>
        <v>0</v>
      </c>
      <c r="M187" s="87">
        <f ca="1">IF($T187=0,SUM(M188:M192),IF($T187="",0,IF(ISERROR(OFFSET(ГП!AD172,-$R187-IF($T187=4,1,0),0)),0,OFFSET(ГП!AD172,-$R187-IF($T187=4,1,0),0))))</f>
        <v>0</v>
      </c>
      <c r="N187" s="87">
        <f ca="1">IF($T187=0,SUM(N188:N192),IF($T187="",0,IF(ISERROR(OFFSET(ГП!AE172,-$R187-IF($T187=4,1,0),0)),0,OFFSET(ГП!AE172,-$R187-IF($T187=4,1,0),0))))</f>
        <v>0</v>
      </c>
      <c r="O187" s="87">
        <f ca="1">IF($T187=0,SUM(O188:O192),IF($T187="",0,IF(ISERROR(OFFSET(ГП!AF172,-$R187-IF($T187=4,1,0),0)),0,OFFSET(ГП!AF172,-$R187-IF($T187=4,1,0),0))))</f>
        <v>0</v>
      </c>
      <c r="P187" s="20">
        <v>5</v>
      </c>
      <c r="Q187" s="20">
        <v>5</v>
      </c>
      <c r="R187" s="20">
        <f t="shared" si="50"/>
        <v>24</v>
      </c>
      <c r="S187" s="20" t="str">
        <f t="shared" si="51"/>
        <v/>
      </c>
      <c r="T187" s="157" t="str">
        <f t="shared" si="52"/>
        <v/>
      </c>
      <c r="U187" s="20" t="str">
        <f t="shared" si="53"/>
        <v>территориальный государственный внебюджетный фонд Чувашской Республики</v>
      </c>
      <c r="V187" s="20"/>
      <c r="W187" s="20"/>
      <c r="X187" s="20"/>
      <c r="Y187" s="20" t="str">
        <f t="shared" ca="1" si="56"/>
        <v/>
      </c>
      <c r="Z187" s="20"/>
      <c r="AA187" s="20">
        <f>IF(AB186="",0,IF(AB186=6,AA186+1,AA186))</f>
        <v>23</v>
      </c>
      <c r="AB187" s="20">
        <f t="shared" si="57"/>
        <v>3</v>
      </c>
      <c r="AC187" s="20" t="s">
        <v>17</v>
      </c>
      <c r="AD187" s="20" t="str">
        <f t="shared" ca="1" si="58"/>
        <v/>
      </c>
      <c r="AE187" s="20">
        <f t="shared" ca="1" si="59"/>
        <v>1</v>
      </c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</row>
    <row r="188" spans="1:41" s="30" customFormat="1" x14ac:dyDescent="0.25">
      <c r="A188" s="206"/>
      <c r="B188" s="206"/>
      <c r="C188" s="206"/>
      <c r="D188" s="115" t="s">
        <v>17</v>
      </c>
      <c r="E188" s="115" t="s">
        <v>17</v>
      </c>
      <c r="F188" s="123" t="str">
        <f t="shared" ca="1" si="55"/>
        <v>x</v>
      </c>
      <c r="G188" s="115" t="s">
        <v>17</v>
      </c>
      <c r="H188" s="118" t="s">
        <v>6</v>
      </c>
      <c r="I188" s="117" t="s">
        <v>18</v>
      </c>
      <c r="J188" s="87">
        <f ca="1">IF($T188=0,SUM(J189:J193),IF($T188="",0,IF(ISERROR(OFFSET(ГП!AA173,-$R188-IF($T188=4,1,0),0)),0,OFFSET(ГП!AA173,-$R188-IF($T188=4,1,0),0))))</f>
        <v>0</v>
      </c>
      <c r="K188" s="87">
        <f ca="1">IF($T188=0,SUM(K189:K193),IF($T188="",0,IF(ISERROR(OFFSET(ГП!AB173,-$R188-IF($T188=4,1,0),0)),0,OFFSET(ГП!AB173,-$R188-IF($T188=4,1,0),0))))</f>
        <v>0</v>
      </c>
      <c r="L188" s="87">
        <f ca="1">IF($T188=0,SUM(L189:L193),IF($T188="",0,IF(ISERROR(OFFSET(ГП!AC173,-$R188-IF($T188=4,1,0),0)),0,OFFSET(ГП!AC173,-$R188-IF($T188=4,1,0),0))))</f>
        <v>0</v>
      </c>
      <c r="M188" s="87">
        <f ca="1">IF($T188=0,SUM(M189:M193),IF($T188="",0,IF(ISERROR(OFFSET(ГП!AD173,-$R188-IF($T188=4,1,0),0)),0,OFFSET(ГП!AD173,-$R188-IF($T188=4,1,0),0))))</f>
        <v>0</v>
      </c>
      <c r="N188" s="87">
        <f ca="1">IF($T188=0,SUM(N189:N193),IF($T188="",0,IF(ISERROR(OFFSET(ГП!AE173,-$R188-IF($T188=4,1,0),0)),0,OFFSET(ГП!AE173,-$R188-IF($T188=4,1,0),0))))</f>
        <v>0</v>
      </c>
      <c r="O188" s="87">
        <f ca="1">IF($T188=0,SUM(O189:O193),IF($T188="",0,IF(ISERROR(OFFSET(ГП!AF173,-$R188-IF($T188=4,1,0),0)),0,OFFSET(ГП!AF173,-$R188-IF($T188=4,1,0),0))))</f>
        <v>0</v>
      </c>
      <c r="P188" s="20">
        <v>6</v>
      </c>
      <c r="Q188" s="20">
        <v>6</v>
      </c>
      <c r="R188" s="20">
        <f t="shared" si="50"/>
        <v>24</v>
      </c>
      <c r="S188" s="20">
        <f t="shared" si="51"/>
        <v>4</v>
      </c>
      <c r="T188" s="157">
        <f t="shared" si="52"/>
        <v>4</v>
      </c>
      <c r="U188" s="20" t="str">
        <f t="shared" si="53"/>
        <v>внебюджетные источники</v>
      </c>
      <c r="V188" s="20"/>
      <c r="W188" s="20"/>
      <c r="X188" s="20"/>
      <c r="Y188" s="20" t="str">
        <f t="shared" ca="1" si="56"/>
        <v/>
      </c>
      <c r="Z188" s="20"/>
      <c r="AA188" s="20">
        <f>IF(AB187="",0,IF(AB187=6,AA187+1,AA187))</f>
        <v>23</v>
      </c>
      <c r="AB188" s="20">
        <f t="shared" si="57"/>
        <v>4</v>
      </c>
      <c r="AC188" s="20" t="s">
        <v>17</v>
      </c>
      <c r="AD188" s="20" t="str">
        <f t="shared" ca="1" si="58"/>
        <v/>
      </c>
      <c r="AE188" s="20">
        <f t="shared" ca="1" si="59"/>
        <v>1</v>
      </c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</row>
    <row r="189" spans="1:41" s="30" customFormat="1" x14ac:dyDescent="0.25">
      <c r="A189" s="204" t="s">
        <v>175</v>
      </c>
      <c r="B189" s="204" t="s">
        <v>769</v>
      </c>
      <c r="C189" s="204" t="s">
        <v>38</v>
      </c>
      <c r="D189" s="115" t="s">
        <v>40</v>
      </c>
      <c r="E189" s="115" t="s">
        <v>40</v>
      </c>
      <c r="F189" s="123" t="str">
        <f t="shared" ca="1" si="55"/>
        <v>x</v>
      </c>
      <c r="G189" s="115" t="s">
        <v>40</v>
      </c>
      <c r="H189" s="118" t="s">
        <v>1</v>
      </c>
      <c r="I189" s="117" t="s">
        <v>18</v>
      </c>
      <c r="J189" s="87">
        <f ca="1">IF($T189=0,SUM(J190:J194),IF($T189="",0,IF(ISERROR(OFFSET(ГП!AA174,-$R189-IF($T189=4,1,0),0)),0,OFFSET(ГП!AA174,-$R189-IF($T189=4,1,0),0))))</f>
        <v>0</v>
      </c>
      <c r="K189" s="87">
        <f ca="1">IF($T189=0,SUM(K190:K194),IF($T189="",0,IF(ISERROR(OFFSET(ГП!AB174,-$R189-IF($T189=4,1,0),0)),0,OFFSET(ГП!AB174,-$R189-IF($T189=4,1,0),0))))</f>
        <v>49824.800000000003</v>
      </c>
      <c r="L189" s="87">
        <f ca="1">IF($T189=0,SUM(L190:L194),IF($T189="",0,IF(ISERROR(OFFSET(ГП!AC174,-$R189-IF($T189=4,1,0),0)),0,OFFSET(ГП!AC174,-$R189-IF($T189=4,1,0),0))))</f>
        <v>49824.800000000003</v>
      </c>
      <c r="M189" s="87">
        <f ca="1">IF($T189=0,SUM(M190:M194),IF($T189="",0,IF(ISERROR(OFFSET(ГП!AD174,-$R189-IF($T189=4,1,0),0)),0,OFFSET(ГП!AD174,-$R189-IF($T189=4,1,0),0))))</f>
        <v>49824.800000000003</v>
      </c>
      <c r="N189" s="87">
        <f ca="1">IF($T189=0,SUM(N190:N194),IF($T189="",0,IF(ISERROR(OFFSET(ГП!AE174,-$R189-IF($T189=4,1,0),0)),0,OFFSET(ГП!AE174,-$R189-IF($T189=4,1,0),0))))</f>
        <v>9964.9599999999991</v>
      </c>
      <c r="O189" s="87">
        <f ca="1">IF($T189=0,SUM(O190:O194),IF($T189="",0,IF(ISERROR(OFFSET(ГП!AF174,-$R189-IF($T189=4,1,0),0)),0,OFFSET(ГП!AF174,-$R189-IF($T189=4,1,0),0))))</f>
        <v>0</v>
      </c>
      <c r="P189" s="20">
        <v>1</v>
      </c>
      <c r="Q189" s="20">
        <v>1</v>
      </c>
      <c r="R189" s="20">
        <f t="shared" si="50"/>
        <v>25</v>
      </c>
      <c r="S189" s="20" t="str">
        <f t="shared" si="51"/>
        <v/>
      </c>
      <c r="T189" s="157">
        <f t="shared" si="52"/>
        <v>0</v>
      </c>
      <c r="U189" s="20" t="str">
        <f t="shared" si="53"/>
        <v>всего</v>
      </c>
      <c r="V189" s="20"/>
      <c r="W189" s="20"/>
      <c r="X189" s="20"/>
      <c r="Y189" s="20" t="str">
        <f ca="1">IF(ISERROR(SUM(#REF!,-L189)),"",IF(SUM(#REF!,-L189)=0,"",IF(ISERROR(SEARCH("федерал",U189,1)),"",SUM(#REF!,-L189))))</f>
        <v/>
      </c>
      <c r="Z189" s="20"/>
      <c r="AA189" s="20">
        <f>IF(AB176="",0,IF(AB176=6,AA176+1,AA176))</f>
        <v>22</v>
      </c>
      <c r="AB189" s="20">
        <f t="shared" ref="AB189:AB212" si="60">AB171</f>
        <v>5</v>
      </c>
      <c r="AC189" s="20" t="s">
        <v>40</v>
      </c>
      <c r="AD189" s="20" t="str">
        <f t="shared" ca="1" si="58"/>
        <v/>
      </c>
      <c r="AE189" s="20">
        <f t="shared" ca="1" si="59"/>
        <v>1</v>
      </c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</row>
    <row r="190" spans="1:41" s="30" customFormat="1" x14ac:dyDescent="0.25">
      <c r="A190" s="205"/>
      <c r="B190" s="205"/>
      <c r="C190" s="205"/>
      <c r="D190" s="124" t="s">
        <v>40</v>
      </c>
      <c r="E190" s="124" t="s">
        <v>40</v>
      </c>
      <c r="F190" s="123" t="str">
        <f t="shared" ca="1" si="55"/>
        <v>x</v>
      </c>
      <c r="G190" s="124" t="s">
        <v>40</v>
      </c>
      <c r="H190" s="118" t="s">
        <v>2</v>
      </c>
      <c r="I190" s="117" t="s">
        <v>18</v>
      </c>
      <c r="J190" s="87">
        <f ca="1">IF($T190=0,SUM(J191:J195),IF($T190="",0,IF(ISERROR(OFFSET(ГП!AA175,-$R190-IF($T190=4,1,0),0)),0,OFFSET(ГП!AA175,-$R190-IF($T190=4,1,0),0))))</f>
        <v>0</v>
      </c>
      <c r="K190" s="87">
        <f ca="1">IF($T190=0,SUM(K191:K195),IF($T190="",0,IF(ISERROR(OFFSET(ГП!AB175,-$R190-IF($T190=4,1,0),0)),0,OFFSET(ГП!AB175,-$R190-IF($T190=4,1,0),0))))</f>
        <v>0</v>
      </c>
      <c r="L190" s="87">
        <f ca="1">IF($T190=0,SUM(L191:L195),IF($T190="",0,IF(ISERROR(OFFSET(ГП!AC175,-$R190-IF($T190=4,1,0),0)),0,OFFSET(ГП!AC175,-$R190-IF($T190=4,1,0),0))))</f>
        <v>0</v>
      </c>
      <c r="M190" s="87">
        <f ca="1">IF($T190=0,SUM(M191:M195),IF($T190="",0,IF(ISERROR(OFFSET(ГП!AD175,-$R190-IF($T190=4,1,0),0)),0,OFFSET(ГП!AD175,-$R190-IF($T190=4,1,0),0))))</f>
        <v>0</v>
      </c>
      <c r="N190" s="87">
        <f ca="1">IF($T190=0,SUM(N191:N195),IF($T190="",0,IF(ISERROR(OFFSET(ГП!AE175,-$R190-IF($T190=4,1,0),0)),0,OFFSET(ГП!AE175,-$R190-IF($T190=4,1,0),0))))</f>
        <v>0</v>
      </c>
      <c r="O190" s="87">
        <f ca="1">IF($T190=0,SUM(O191:O195),IF($T190="",0,IF(ISERROR(OFFSET(ГП!AF175,-$R190-IF($T190=4,1,0),0)),0,OFFSET(ГП!AF175,-$R190-IF($T190=4,1,0),0))))</f>
        <v>0</v>
      </c>
      <c r="P190" s="20">
        <v>2</v>
      </c>
      <c r="Q190" s="20">
        <v>2</v>
      </c>
      <c r="R190" s="20">
        <f t="shared" si="50"/>
        <v>25</v>
      </c>
      <c r="S190" s="20" t="str">
        <f t="shared" si="51"/>
        <v/>
      </c>
      <c r="T190" s="157">
        <f t="shared" si="52"/>
        <v>2</v>
      </c>
      <c r="U190" s="20" t="str">
        <f t="shared" si="53"/>
        <v>федеральный бюджет</v>
      </c>
      <c r="V190" s="20"/>
      <c r="W190" s="20"/>
      <c r="X190" s="20"/>
      <c r="Y190" s="20" t="str">
        <f ca="1">IF(ISERROR(SUM(#REF!,-L190)),"",IF(SUM(#REF!,-L190)=0,"",IF(ISERROR(SEARCH("федерал",U190,1)),"",SUM(#REF!,-L190))))</f>
        <v/>
      </c>
      <c r="Z190" s="20"/>
      <c r="AA190" s="20">
        <f>IF(AB189="",0,IF(AB189=6,AA189+1,AA189))</f>
        <v>22</v>
      </c>
      <c r="AB190" s="20">
        <f t="shared" si="60"/>
        <v>6</v>
      </c>
      <c r="AC190" s="20" t="s">
        <v>40</v>
      </c>
      <c r="AD190" s="20" t="str">
        <f t="shared" ca="1" si="58"/>
        <v/>
      </c>
      <c r="AE190" s="20">
        <f t="shared" ca="1" si="59"/>
        <v>1</v>
      </c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</row>
    <row r="191" spans="1:41" s="30" customFormat="1" ht="22.5" x14ac:dyDescent="0.25">
      <c r="A191" s="205"/>
      <c r="B191" s="205"/>
      <c r="C191" s="205"/>
      <c r="D191" s="125">
        <v>832</v>
      </c>
      <c r="E191" s="125">
        <v>502</v>
      </c>
      <c r="F191" s="123" t="s">
        <v>770</v>
      </c>
      <c r="G191" s="125">
        <v>460</v>
      </c>
      <c r="H191" s="118" t="s">
        <v>4</v>
      </c>
      <c r="I191" s="117" t="s">
        <v>18</v>
      </c>
      <c r="J191" s="87">
        <f ca="1">IF($T191=0,SUM(J192:J196),IF($T191="",0,IF(ISERROR(OFFSET(ГП!AA176,-$R191-IF($T191=4,1,0),0)),0,OFFSET(ГП!AA176,-$R191-IF($T191=4,1,0),0))))</f>
        <v>0</v>
      </c>
      <c r="K191" s="87">
        <f ca="1">IF($T191=0,SUM(K192:K196),IF($T191="",0,IF(ISERROR(OFFSET(ГП!AB176,-$R191-IF($T191=4,1,0),0)),0,OFFSET(ГП!AB176,-$R191-IF($T191=4,1,0),0))))</f>
        <v>49824.800000000003</v>
      </c>
      <c r="L191" s="87">
        <f ca="1">IF($T191=0,SUM(L192:L196),IF($T191="",0,IF(ISERROR(OFFSET(ГП!AC176,-$R191-IF($T191=4,1,0),0)),0,OFFSET(ГП!AC176,-$R191-IF($T191=4,1,0),0))))</f>
        <v>49824.800000000003</v>
      </c>
      <c r="M191" s="87">
        <f ca="1">IF($T191=0,SUM(M192:M196),IF($T191="",0,IF(ISERROR(OFFSET(ГП!AD176,-$R191-IF($T191=4,1,0),0)),0,OFFSET(ГП!AD176,-$R191-IF($T191=4,1,0),0))))</f>
        <v>49824.800000000003</v>
      </c>
      <c r="N191" s="87">
        <f ca="1">IF($T191=0,SUM(N192:N196),IF($T191="",0,IF(ISERROR(OFFSET(ГП!AE176,-$R191-IF($T191=4,1,0),0)),0,OFFSET(ГП!AE176,-$R191-IF($T191=4,1,0),0))))</f>
        <v>9964.9599999999991</v>
      </c>
      <c r="O191" s="87">
        <f ca="1">IF($T191=0,SUM(O192:O196),IF($T191="",0,IF(ISERROR(OFFSET(ГП!AF176,-$R191-IF($T191=4,1,0),0)),0,OFFSET(ГП!AF176,-$R191-IF($T191=4,1,0),0))))</f>
        <v>0</v>
      </c>
      <c r="P191" s="20">
        <v>3</v>
      </c>
      <c r="Q191" s="20">
        <v>3</v>
      </c>
      <c r="R191" s="20">
        <f t="shared" si="50"/>
        <v>25</v>
      </c>
      <c r="S191" s="20" t="str">
        <f t="shared" si="51"/>
        <v/>
      </c>
      <c r="T191" s="157">
        <f t="shared" si="52"/>
        <v>1</v>
      </c>
      <c r="U191" s="20" t="str">
        <f t="shared" si="53"/>
        <v>республииканский бюджет Чувашской Республики</v>
      </c>
      <c r="V191" s="20"/>
      <c r="W191" s="20"/>
      <c r="X191" s="20"/>
      <c r="Y191" s="20" t="str">
        <f ca="1">IF(ISERROR(SUM(#REF!,-L191)),"",IF(SUM(#REF!,-L191)=0,"",IF(ISERROR(SEARCH("федерал",U191,1)),"",SUM(#REF!,-L191))))</f>
        <v/>
      </c>
      <c r="Z191" s="20"/>
      <c r="AA191" s="20">
        <f>IF(AB190="",0,IF(AB190=6,AA190+1,AA190))</f>
        <v>23</v>
      </c>
      <c r="AB191" s="20">
        <f t="shared" si="60"/>
        <v>1</v>
      </c>
      <c r="AC191" s="20" t="s">
        <v>40</v>
      </c>
      <c r="AD191" s="20">
        <f t="shared" ca="1" si="58"/>
        <v>0</v>
      </c>
      <c r="AE191" s="20">
        <f t="shared" ca="1" si="59"/>
        <v>1</v>
      </c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</row>
    <row r="192" spans="1:41" s="30" customFormat="1" x14ac:dyDescent="0.25">
      <c r="A192" s="205"/>
      <c r="B192" s="205"/>
      <c r="C192" s="205"/>
      <c r="D192" s="115" t="s">
        <v>17</v>
      </c>
      <c r="E192" s="115" t="s">
        <v>17</v>
      </c>
      <c r="F192" s="123" t="str">
        <f t="shared" ca="1" si="55"/>
        <v>x</v>
      </c>
      <c r="G192" s="115" t="s">
        <v>17</v>
      </c>
      <c r="H192" s="118" t="s">
        <v>3</v>
      </c>
      <c r="I192" s="117" t="s">
        <v>18</v>
      </c>
      <c r="J192" s="87">
        <f ca="1">IF($T192=0,SUM(J193:J197),IF($T192="",0,IF(ISERROR(OFFSET(ГП!AA177,-$R192-IF($T192=4,1,0),0)),0,OFFSET(ГП!AA177,-$R192-IF($T192=4,1,0),0))))</f>
        <v>0</v>
      </c>
      <c r="K192" s="87">
        <f ca="1">IF($T192=0,SUM(K193:K197),IF($T192="",0,IF(ISERROR(OFFSET(ГП!AB177,-$R192-IF($T192=4,1,0),0)),0,OFFSET(ГП!AB177,-$R192-IF($T192=4,1,0),0))))</f>
        <v>0</v>
      </c>
      <c r="L192" s="87">
        <f ca="1">IF($T192=0,SUM(L193:L197),IF($T192="",0,IF(ISERROR(OFFSET(ГП!AC177,-$R192-IF($T192=4,1,0),0)),0,OFFSET(ГП!AC177,-$R192-IF($T192=4,1,0),0))))</f>
        <v>0</v>
      </c>
      <c r="M192" s="87">
        <f ca="1">IF($T192=0,SUM(M193:M197),IF($T192="",0,IF(ISERROR(OFFSET(ГП!AD177,-$R192-IF($T192=4,1,0),0)),0,OFFSET(ГП!AD177,-$R192-IF($T192=4,1,0),0))))</f>
        <v>0</v>
      </c>
      <c r="N192" s="87">
        <f ca="1">IF($T192=0,SUM(N193:N197),IF($T192="",0,IF(ISERROR(OFFSET(ГП!AE177,-$R192-IF($T192=4,1,0),0)),0,OFFSET(ГП!AE177,-$R192-IF($T192=4,1,0),0))))</f>
        <v>0</v>
      </c>
      <c r="O192" s="87">
        <f ca="1">IF($T192=0,SUM(O193:O197),IF($T192="",0,IF(ISERROR(OFFSET(ГП!AF177,-$R192-IF($T192=4,1,0),0)),0,OFFSET(ГП!AF177,-$R192-IF($T192=4,1,0),0))))</f>
        <v>0</v>
      </c>
      <c r="P192" s="20">
        <v>4</v>
      </c>
      <c r="Q192" s="20">
        <v>4</v>
      </c>
      <c r="R192" s="20">
        <f t="shared" si="50"/>
        <v>25</v>
      </c>
      <c r="S192" s="20">
        <f t="shared" si="51"/>
        <v>3</v>
      </c>
      <c r="T192" s="157">
        <f t="shared" si="52"/>
        <v>3</v>
      </c>
      <c r="U192" s="20" t="str">
        <f t="shared" si="53"/>
        <v>местные бюджеты</v>
      </c>
      <c r="V192" s="20"/>
      <c r="W192" s="20"/>
      <c r="X192" s="20"/>
      <c r="Y192" s="20" t="str">
        <f ca="1">IF(ISERROR(SUM(#REF!,-L192)),"",IF(SUM(#REF!,-L192)=0,"",IF(ISERROR(SEARCH("федерал",U192,1)),"",SUM(#REF!,-L192))))</f>
        <v/>
      </c>
      <c r="Z192" s="20"/>
      <c r="AA192" s="20">
        <f>IF(AB191="",0,IF(AB191=6,AA191+1,AA191))</f>
        <v>23</v>
      </c>
      <c r="AB192" s="20">
        <f t="shared" si="60"/>
        <v>2</v>
      </c>
      <c r="AC192" s="20" t="s">
        <v>17</v>
      </c>
      <c r="AD192" s="20" t="str">
        <f t="shared" ca="1" si="58"/>
        <v/>
      </c>
      <c r="AE192" s="20">
        <f t="shared" ca="1" si="59"/>
        <v>1</v>
      </c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</row>
    <row r="193" spans="1:41" s="30" customFormat="1" ht="45" x14ac:dyDescent="0.25">
      <c r="A193" s="205"/>
      <c r="B193" s="205"/>
      <c r="C193" s="205"/>
      <c r="D193" s="115" t="s">
        <v>17</v>
      </c>
      <c r="E193" s="115" t="s">
        <v>17</v>
      </c>
      <c r="F193" s="123" t="str">
        <f t="shared" ca="1" si="55"/>
        <v>x</v>
      </c>
      <c r="G193" s="115" t="s">
        <v>17</v>
      </c>
      <c r="H193" s="118" t="s">
        <v>5</v>
      </c>
      <c r="I193" s="117" t="s">
        <v>18</v>
      </c>
      <c r="J193" s="87">
        <f ca="1">IF($T193=0,SUM(J194:J198),IF($T193="",0,IF(ISERROR(OFFSET(ГП!AA178,-$R193-IF($T193=4,1,0),0)),0,OFFSET(ГП!AA178,-$R193-IF($T193=4,1,0),0))))</f>
        <v>0</v>
      </c>
      <c r="K193" s="87">
        <f ca="1">IF($T193=0,SUM(K194:K198),IF($T193="",0,IF(ISERROR(OFFSET(ГП!AB178,-$R193-IF($T193=4,1,0),0)),0,OFFSET(ГП!AB178,-$R193-IF($T193=4,1,0),0))))</f>
        <v>0</v>
      </c>
      <c r="L193" s="87">
        <f ca="1">IF($T193=0,SUM(L194:L198),IF($T193="",0,IF(ISERROR(OFFSET(ГП!AC178,-$R193-IF($T193=4,1,0),0)),0,OFFSET(ГП!AC178,-$R193-IF($T193=4,1,0),0))))</f>
        <v>0</v>
      </c>
      <c r="M193" s="87">
        <f ca="1">IF($T193=0,SUM(M194:M198),IF($T193="",0,IF(ISERROR(OFFSET(ГП!AD178,-$R193-IF($T193=4,1,0),0)),0,OFFSET(ГП!AD178,-$R193-IF($T193=4,1,0),0))))</f>
        <v>0</v>
      </c>
      <c r="N193" s="87">
        <f ca="1">IF($T193=0,SUM(N194:N198),IF($T193="",0,IF(ISERROR(OFFSET(ГП!AE178,-$R193-IF($T193=4,1,0),0)),0,OFFSET(ГП!AE178,-$R193-IF($T193=4,1,0),0))))</f>
        <v>0</v>
      </c>
      <c r="O193" s="87">
        <f ca="1">IF($T193=0,SUM(O194:O198),IF($T193="",0,IF(ISERROR(OFFSET(ГП!AF178,-$R193-IF($T193=4,1,0),0)),0,OFFSET(ГП!AF178,-$R193-IF($T193=4,1,0),0))))</f>
        <v>0</v>
      </c>
      <c r="P193" s="20">
        <v>5</v>
      </c>
      <c r="Q193" s="20">
        <v>5</v>
      </c>
      <c r="R193" s="20">
        <f t="shared" si="50"/>
        <v>25</v>
      </c>
      <c r="S193" s="20" t="str">
        <f t="shared" si="51"/>
        <v/>
      </c>
      <c r="T193" s="157" t="str">
        <f t="shared" si="52"/>
        <v/>
      </c>
      <c r="U193" s="20" t="str">
        <f t="shared" si="53"/>
        <v>территориальный государственный внебюджетный фонд Чувашской Республики</v>
      </c>
      <c r="V193" s="20"/>
      <c r="W193" s="20"/>
      <c r="X193" s="20"/>
      <c r="Y193" s="20" t="str">
        <f t="shared" ca="1" si="56"/>
        <v/>
      </c>
      <c r="Z193" s="20"/>
      <c r="AA193" s="20">
        <f>IF(AB192="",0,IF(AB192=6,AA192+1,AA192))</f>
        <v>23</v>
      </c>
      <c r="AB193" s="20">
        <f t="shared" si="60"/>
        <v>3</v>
      </c>
      <c r="AC193" s="20" t="s">
        <v>17</v>
      </c>
      <c r="AD193" s="20" t="str">
        <f t="shared" ca="1" si="58"/>
        <v/>
      </c>
      <c r="AE193" s="20">
        <f t="shared" ca="1" si="59"/>
        <v>1</v>
      </c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</row>
    <row r="194" spans="1:41" s="30" customFormat="1" x14ac:dyDescent="0.25">
      <c r="A194" s="206"/>
      <c r="B194" s="206"/>
      <c r="C194" s="206"/>
      <c r="D194" s="115" t="s">
        <v>17</v>
      </c>
      <c r="E194" s="115" t="s">
        <v>17</v>
      </c>
      <c r="F194" s="123" t="str">
        <f t="shared" ca="1" si="55"/>
        <v>x</v>
      </c>
      <c r="G194" s="115" t="s">
        <v>17</v>
      </c>
      <c r="H194" s="118" t="s">
        <v>6</v>
      </c>
      <c r="I194" s="117" t="s">
        <v>18</v>
      </c>
      <c r="J194" s="87">
        <f ca="1">IF($T194=0,SUM(J195:J199),IF($T194="",0,IF(ISERROR(OFFSET(ГП!AA179,-$R194-IF($T194=4,1,0),0)),0,OFFSET(ГП!AA179,-$R194-IF($T194=4,1,0),0))))</f>
        <v>0</v>
      </c>
      <c r="K194" s="87">
        <f ca="1">IF($T194=0,SUM(K195:K199),IF($T194="",0,IF(ISERROR(OFFSET(ГП!AB179,-$R194-IF($T194=4,1,0),0)),0,OFFSET(ГП!AB179,-$R194-IF($T194=4,1,0),0))))</f>
        <v>0</v>
      </c>
      <c r="L194" s="87">
        <f ca="1">IF($T194=0,SUM(L195:L199),IF($T194="",0,IF(ISERROR(OFFSET(ГП!AC179,-$R194-IF($T194=4,1,0),0)),0,OFFSET(ГП!AC179,-$R194-IF($T194=4,1,0),0))))</f>
        <v>0</v>
      </c>
      <c r="M194" s="87">
        <f ca="1">IF($T194=0,SUM(M195:M199),IF($T194="",0,IF(ISERROR(OFFSET(ГП!AD179,-$R194-IF($T194=4,1,0),0)),0,OFFSET(ГП!AD179,-$R194-IF($T194=4,1,0),0))))</f>
        <v>0</v>
      </c>
      <c r="N194" s="87">
        <f ca="1">IF($T194=0,SUM(N195:N199),IF($T194="",0,IF(ISERROR(OFFSET(ГП!AE179,-$R194-IF($T194=4,1,0),0)),0,OFFSET(ГП!AE179,-$R194-IF($T194=4,1,0),0))))</f>
        <v>0</v>
      </c>
      <c r="O194" s="87">
        <f ca="1">IF($T194=0,SUM(O195:O199),IF($T194="",0,IF(ISERROR(OFFSET(ГП!AF179,-$R194-IF($T194=4,1,0),0)),0,OFFSET(ГП!AF179,-$R194-IF($T194=4,1,0),0))))</f>
        <v>0</v>
      </c>
      <c r="P194" s="20">
        <v>6</v>
      </c>
      <c r="Q194" s="20">
        <v>6</v>
      </c>
      <c r="R194" s="20">
        <f t="shared" si="50"/>
        <v>25</v>
      </c>
      <c r="S194" s="20">
        <f t="shared" si="51"/>
        <v>4</v>
      </c>
      <c r="T194" s="157">
        <f t="shared" si="52"/>
        <v>4</v>
      </c>
      <c r="U194" s="20" t="str">
        <f t="shared" si="53"/>
        <v>внебюджетные источники</v>
      </c>
      <c r="V194" s="20"/>
      <c r="W194" s="20"/>
      <c r="X194" s="20"/>
      <c r="Y194" s="20" t="str">
        <f t="shared" ca="1" si="56"/>
        <v/>
      </c>
      <c r="Z194" s="20"/>
      <c r="AA194" s="20">
        <f>IF(AB193="",0,IF(AB193=6,AA193+1,AA193))</f>
        <v>23</v>
      </c>
      <c r="AB194" s="20">
        <f t="shared" si="60"/>
        <v>4</v>
      </c>
      <c r="AC194" s="20" t="s">
        <v>17</v>
      </c>
      <c r="AD194" s="20" t="str">
        <f t="shared" ca="1" si="58"/>
        <v/>
      </c>
      <c r="AE194" s="20">
        <f t="shared" ca="1" si="59"/>
        <v>1</v>
      </c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</row>
    <row r="195" spans="1:41" s="30" customFormat="1" x14ac:dyDescent="0.25">
      <c r="A195" s="204" t="s">
        <v>176</v>
      </c>
      <c r="B195" s="204" t="s">
        <v>771</v>
      </c>
      <c r="C195" s="204" t="s">
        <v>38</v>
      </c>
      <c r="D195" s="115" t="s">
        <v>40</v>
      </c>
      <c r="E195" s="115" t="s">
        <v>40</v>
      </c>
      <c r="F195" s="123" t="str">
        <f t="shared" ca="1" si="49"/>
        <v>x</v>
      </c>
      <c r="G195" s="115" t="s">
        <v>40</v>
      </c>
      <c r="H195" s="118" t="s">
        <v>1</v>
      </c>
      <c r="I195" s="117" t="s">
        <v>18</v>
      </c>
      <c r="J195" s="87">
        <f ca="1">J201+J207</f>
        <v>0</v>
      </c>
      <c r="K195" s="87">
        <f t="shared" ref="K195:O195" ca="1" si="61">K201+K207</f>
        <v>440894</v>
      </c>
      <c r="L195" s="87">
        <f t="shared" ca="1" si="61"/>
        <v>141393</v>
      </c>
      <c r="M195" s="87">
        <f t="shared" ca="1" si="61"/>
        <v>141393</v>
      </c>
      <c r="N195" s="87">
        <v>299501</v>
      </c>
      <c r="O195" s="87">
        <f t="shared" ca="1" si="61"/>
        <v>181578</v>
      </c>
      <c r="P195" s="20">
        <v>1</v>
      </c>
      <c r="Q195" s="20">
        <v>1</v>
      </c>
      <c r="R195" s="20">
        <f t="shared" si="50"/>
        <v>26</v>
      </c>
      <c r="S195" s="20" t="str">
        <f t="shared" si="51"/>
        <v/>
      </c>
      <c r="T195" s="157">
        <f t="shared" si="52"/>
        <v>0</v>
      </c>
      <c r="U195" s="20" t="str">
        <f t="shared" si="53"/>
        <v>всего</v>
      </c>
      <c r="V195" s="20"/>
      <c r="W195" s="20"/>
      <c r="X195" s="20"/>
      <c r="Y195" s="20" t="str">
        <f t="shared" ca="1" si="47"/>
        <v/>
      </c>
      <c r="Z195" s="20"/>
      <c r="AA195" s="20">
        <f>IF(AB182="",0,IF(AB182=6,AA182+1,AA182))</f>
        <v>23</v>
      </c>
      <c r="AB195" s="20">
        <f t="shared" si="60"/>
        <v>5</v>
      </c>
      <c r="AC195" s="20" t="s">
        <v>40</v>
      </c>
      <c r="AD195" s="20" t="str">
        <f t="shared" ca="1" si="45"/>
        <v/>
      </c>
      <c r="AE195" s="20">
        <f t="shared" ca="1" si="46"/>
        <v>1</v>
      </c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</row>
    <row r="196" spans="1:41" s="30" customFormat="1" x14ac:dyDescent="0.25">
      <c r="A196" s="205"/>
      <c r="B196" s="205"/>
      <c r="C196" s="205"/>
      <c r="D196" s="124" t="s">
        <v>40</v>
      </c>
      <c r="E196" s="124" t="s">
        <v>40</v>
      </c>
      <c r="F196" s="123" t="str">
        <f t="shared" ca="1" si="49"/>
        <v>x</v>
      </c>
      <c r="G196" s="124" t="s">
        <v>40</v>
      </c>
      <c r="H196" s="118" t="s">
        <v>2</v>
      </c>
      <c r="I196" s="117" t="s">
        <v>18</v>
      </c>
      <c r="J196" s="87">
        <f t="shared" ref="J196:O196" ca="1" si="62">J202+J208</f>
        <v>0</v>
      </c>
      <c r="K196" s="87">
        <f t="shared" ca="1" si="62"/>
        <v>0</v>
      </c>
      <c r="L196" s="87">
        <f t="shared" ca="1" si="62"/>
        <v>0</v>
      </c>
      <c r="M196" s="87">
        <f t="shared" ca="1" si="62"/>
        <v>0</v>
      </c>
      <c r="N196" s="87">
        <f t="shared" ca="1" si="62"/>
        <v>0</v>
      </c>
      <c r="O196" s="87">
        <f t="shared" ca="1" si="62"/>
        <v>0</v>
      </c>
      <c r="P196" s="20">
        <v>2</v>
      </c>
      <c r="Q196" s="20">
        <v>2</v>
      </c>
      <c r="R196" s="20">
        <f t="shared" si="50"/>
        <v>26</v>
      </c>
      <c r="S196" s="20" t="str">
        <f t="shared" si="51"/>
        <v/>
      </c>
      <c r="T196" s="157">
        <f t="shared" si="52"/>
        <v>2</v>
      </c>
      <c r="U196" s="20" t="str">
        <f t="shared" si="53"/>
        <v>федеральный бюджет</v>
      </c>
      <c r="V196" s="20"/>
      <c r="W196" s="20"/>
      <c r="X196" s="20"/>
      <c r="Y196" s="20" t="str">
        <f t="shared" ca="1" si="47"/>
        <v/>
      </c>
      <c r="Z196" s="20"/>
      <c r="AA196" s="20">
        <f t="shared" si="48"/>
        <v>23</v>
      </c>
      <c r="AB196" s="20">
        <f t="shared" si="60"/>
        <v>6</v>
      </c>
      <c r="AC196" s="20" t="s">
        <v>40</v>
      </c>
      <c r="AD196" s="20" t="str">
        <f t="shared" ca="1" si="45"/>
        <v/>
      </c>
      <c r="AE196" s="20">
        <f t="shared" ca="1" si="46"/>
        <v>1</v>
      </c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</row>
    <row r="197" spans="1:41" s="30" customFormat="1" ht="22.5" x14ac:dyDescent="0.25">
      <c r="A197" s="205"/>
      <c r="B197" s="205"/>
      <c r="C197" s="205"/>
      <c r="D197" s="125">
        <v>832</v>
      </c>
      <c r="E197" s="125">
        <v>502</v>
      </c>
      <c r="F197" s="123" t="s">
        <v>772</v>
      </c>
      <c r="G197" s="125">
        <v>400</v>
      </c>
      <c r="H197" s="118" t="s">
        <v>4</v>
      </c>
      <c r="I197" s="117" t="s">
        <v>18</v>
      </c>
      <c r="J197" s="87">
        <f t="shared" ref="J197:O197" ca="1" si="63">J203+J209</f>
        <v>0</v>
      </c>
      <c r="K197" s="87">
        <f t="shared" ca="1" si="63"/>
        <v>141393</v>
      </c>
      <c r="L197" s="87">
        <f t="shared" ca="1" si="63"/>
        <v>141393</v>
      </c>
      <c r="M197" s="87">
        <f t="shared" ca="1" si="63"/>
        <v>141393</v>
      </c>
      <c r="N197" s="87">
        <v>141393</v>
      </c>
      <c r="O197" s="87">
        <f t="shared" ca="1" si="63"/>
        <v>181578</v>
      </c>
      <c r="P197" s="20">
        <v>3</v>
      </c>
      <c r="Q197" s="20">
        <v>3</v>
      </c>
      <c r="R197" s="20">
        <f t="shared" si="50"/>
        <v>26</v>
      </c>
      <c r="S197" s="20" t="str">
        <f t="shared" si="51"/>
        <v/>
      </c>
      <c r="T197" s="157">
        <f t="shared" si="52"/>
        <v>1</v>
      </c>
      <c r="U197" s="20" t="str">
        <f t="shared" si="53"/>
        <v>республииканский бюджет Чувашской Республики</v>
      </c>
      <c r="V197" s="20"/>
      <c r="W197" s="20"/>
      <c r="X197" s="20"/>
      <c r="Y197" s="20" t="str">
        <f t="shared" ca="1" si="47"/>
        <v/>
      </c>
      <c r="Z197" s="20"/>
      <c r="AA197" s="20">
        <f t="shared" si="48"/>
        <v>24</v>
      </c>
      <c r="AB197" s="20">
        <f t="shared" si="60"/>
        <v>1</v>
      </c>
      <c r="AC197" s="20" t="s">
        <v>40</v>
      </c>
      <c r="AD197" s="20">
        <f t="shared" ca="1" si="45"/>
        <v>0</v>
      </c>
      <c r="AE197" s="20">
        <f t="shared" ca="1" si="46"/>
        <v>1</v>
      </c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</row>
    <row r="198" spans="1:41" s="30" customFormat="1" x14ac:dyDescent="0.25">
      <c r="A198" s="205"/>
      <c r="B198" s="205"/>
      <c r="C198" s="205"/>
      <c r="D198" s="115" t="s">
        <v>17</v>
      </c>
      <c r="E198" s="115" t="s">
        <v>17</v>
      </c>
      <c r="F198" s="123" t="str">
        <f t="shared" ca="1" si="49"/>
        <v>x</v>
      </c>
      <c r="G198" s="115" t="s">
        <v>17</v>
      </c>
      <c r="H198" s="118" t="s">
        <v>3</v>
      </c>
      <c r="I198" s="117" t="s">
        <v>18</v>
      </c>
      <c r="J198" s="87">
        <f t="shared" ref="J198:O198" ca="1" si="64">J204+J210</f>
        <v>0</v>
      </c>
      <c r="K198" s="87">
        <f t="shared" ca="1" si="64"/>
        <v>0</v>
      </c>
      <c r="L198" s="87">
        <f t="shared" ca="1" si="64"/>
        <v>0</v>
      </c>
      <c r="M198" s="87">
        <f t="shared" ca="1" si="64"/>
        <v>0</v>
      </c>
      <c r="N198" s="87">
        <f t="shared" ca="1" si="64"/>
        <v>0</v>
      </c>
      <c r="O198" s="87">
        <f t="shared" ca="1" si="64"/>
        <v>0</v>
      </c>
      <c r="P198" s="20">
        <v>4</v>
      </c>
      <c r="Q198" s="20">
        <v>4</v>
      </c>
      <c r="R198" s="20">
        <f t="shared" si="50"/>
        <v>26</v>
      </c>
      <c r="S198" s="20">
        <f t="shared" si="51"/>
        <v>3</v>
      </c>
      <c r="T198" s="157">
        <f t="shared" si="52"/>
        <v>3</v>
      </c>
      <c r="U198" s="20" t="str">
        <f t="shared" si="53"/>
        <v>местные бюджеты</v>
      </c>
      <c r="V198" s="20"/>
      <c r="W198" s="20"/>
      <c r="X198" s="20"/>
      <c r="Y198" s="20" t="str">
        <f t="shared" ca="1" si="47"/>
        <v/>
      </c>
      <c r="Z198" s="20"/>
      <c r="AA198" s="20">
        <f t="shared" si="48"/>
        <v>24</v>
      </c>
      <c r="AB198" s="20">
        <f t="shared" si="60"/>
        <v>2</v>
      </c>
      <c r="AC198" s="20" t="s">
        <v>17</v>
      </c>
      <c r="AD198" s="20" t="str">
        <f t="shared" ca="1" si="45"/>
        <v/>
      </c>
      <c r="AE198" s="20">
        <f t="shared" ca="1" si="46"/>
        <v>1</v>
      </c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</row>
    <row r="199" spans="1:41" s="30" customFormat="1" ht="45" x14ac:dyDescent="0.25">
      <c r="A199" s="205"/>
      <c r="B199" s="205"/>
      <c r="C199" s="205"/>
      <c r="D199" s="115" t="s">
        <v>17</v>
      </c>
      <c r="E199" s="115" t="s">
        <v>17</v>
      </c>
      <c r="F199" s="123" t="str">
        <f t="shared" ca="1" si="49"/>
        <v>x</v>
      </c>
      <c r="G199" s="115" t="s">
        <v>17</v>
      </c>
      <c r="H199" s="118" t="s">
        <v>5</v>
      </c>
      <c r="I199" s="117" t="s">
        <v>18</v>
      </c>
      <c r="J199" s="87">
        <f t="shared" ref="J199:O199" ca="1" si="65">J205+J211</f>
        <v>0</v>
      </c>
      <c r="K199" s="87">
        <f t="shared" ca="1" si="65"/>
        <v>0</v>
      </c>
      <c r="L199" s="87">
        <f t="shared" ca="1" si="65"/>
        <v>0</v>
      </c>
      <c r="M199" s="87">
        <f t="shared" ca="1" si="65"/>
        <v>0</v>
      </c>
      <c r="N199" s="87">
        <f t="shared" ca="1" si="65"/>
        <v>0</v>
      </c>
      <c r="O199" s="87">
        <f t="shared" ca="1" si="65"/>
        <v>0</v>
      </c>
      <c r="P199" s="20">
        <v>5</v>
      </c>
      <c r="Q199" s="20">
        <v>5</v>
      </c>
      <c r="R199" s="20">
        <f t="shared" si="50"/>
        <v>26</v>
      </c>
      <c r="S199" s="20" t="str">
        <f t="shared" si="51"/>
        <v/>
      </c>
      <c r="T199" s="157" t="str">
        <f t="shared" si="52"/>
        <v/>
      </c>
      <c r="U199" s="20" t="str">
        <f t="shared" si="53"/>
        <v>территориальный государственный внебюджетный фонд Чувашской Республики</v>
      </c>
      <c r="V199" s="20"/>
      <c r="W199" s="20"/>
      <c r="X199" s="20"/>
      <c r="Y199" s="20" t="str">
        <f t="shared" ca="1" si="47"/>
        <v/>
      </c>
      <c r="Z199" s="20"/>
      <c r="AA199" s="20">
        <f t="shared" si="48"/>
        <v>24</v>
      </c>
      <c r="AB199" s="20">
        <f t="shared" si="60"/>
        <v>3</v>
      </c>
      <c r="AC199" s="20" t="s">
        <v>17</v>
      </c>
      <c r="AD199" s="20" t="str">
        <f t="shared" ca="1" si="45"/>
        <v/>
      </c>
      <c r="AE199" s="20">
        <f t="shared" ca="1" si="46"/>
        <v>1</v>
      </c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</row>
    <row r="200" spans="1:41" s="30" customFormat="1" x14ac:dyDescent="0.25">
      <c r="A200" s="206"/>
      <c r="B200" s="206"/>
      <c r="C200" s="206"/>
      <c r="D200" s="115" t="s">
        <v>17</v>
      </c>
      <c r="E200" s="115" t="s">
        <v>17</v>
      </c>
      <c r="F200" s="123" t="str">
        <f t="shared" ca="1" si="49"/>
        <v>x</v>
      </c>
      <c r="G200" s="115" t="s">
        <v>17</v>
      </c>
      <c r="H200" s="118" t="s">
        <v>6</v>
      </c>
      <c r="I200" s="117" t="s">
        <v>18</v>
      </c>
      <c r="J200" s="87">
        <f t="shared" ref="J200:O200" ca="1" si="66">J206+J212</f>
        <v>0</v>
      </c>
      <c r="K200" s="87">
        <f t="shared" ca="1" si="66"/>
        <v>299501</v>
      </c>
      <c r="L200" s="87">
        <f t="shared" ca="1" si="66"/>
        <v>0</v>
      </c>
      <c r="M200" s="87">
        <f t="shared" ca="1" si="66"/>
        <v>0</v>
      </c>
      <c r="N200" s="87">
        <v>299501</v>
      </c>
      <c r="O200" s="87">
        <f t="shared" ca="1" si="66"/>
        <v>0</v>
      </c>
      <c r="P200" s="20">
        <v>6</v>
      </c>
      <c r="Q200" s="20">
        <v>6</v>
      </c>
      <c r="R200" s="20">
        <f t="shared" si="50"/>
        <v>26</v>
      </c>
      <c r="S200" s="20">
        <f t="shared" si="51"/>
        <v>4</v>
      </c>
      <c r="T200" s="157">
        <f t="shared" si="52"/>
        <v>4</v>
      </c>
      <c r="U200" s="20" t="str">
        <f t="shared" si="53"/>
        <v>внебюджетные источники</v>
      </c>
      <c r="V200" s="20"/>
      <c r="W200" s="20"/>
      <c r="X200" s="20"/>
      <c r="Y200" s="20" t="str">
        <f t="shared" ca="1" si="47"/>
        <v/>
      </c>
      <c r="Z200" s="20"/>
      <c r="AA200" s="20">
        <f t="shared" si="48"/>
        <v>24</v>
      </c>
      <c r="AB200" s="20">
        <f t="shared" si="60"/>
        <v>4</v>
      </c>
      <c r="AC200" s="20" t="s">
        <v>17</v>
      </c>
      <c r="AD200" s="20" t="str">
        <f t="shared" ca="1" si="45"/>
        <v/>
      </c>
      <c r="AE200" s="20">
        <f t="shared" ca="1" si="46"/>
        <v>1</v>
      </c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</row>
    <row r="201" spans="1:41" s="30" customFormat="1" x14ac:dyDescent="0.25">
      <c r="A201" s="204" t="s">
        <v>773</v>
      </c>
      <c r="B201" s="204" t="s">
        <v>774</v>
      </c>
      <c r="C201" s="204" t="s">
        <v>38</v>
      </c>
      <c r="D201" s="115" t="s">
        <v>40</v>
      </c>
      <c r="E201" s="115" t="s">
        <v>40</v>
      </c>
      <c r="F201" s="123" t="str">
        <f t="shared" ref="F201:F206" ca="1" si="67">IF(LEN(AD201)&gt;4,AD201,"x")</f>
        <v>x</v>
      </c>
      <c r="G201" s="115" t="s">
        <v>40</v>
      </c>
      <c r="H201" s="118" t="s">
        <v>1</v>
      </c>
      <c r="I201" s="117" t="s">
        <v>18</v>
      </c>
      <c r="J201" s="87">
        <f ca="1">IF($T201=0,SUM(J202:J206),IF($T201="",0,IF(ISERROR(OFFSET(ГП!AA186,-$R201-IF($T201=4,1,0),0)),0,OFFSET(ГП!AA186,-$R201-IF($T201=4,1,0),0))))</f>
        <v>0</v>
      </c>
      <c r="K201" s="87">
        <f ca="1">IF($T201=0,SUM(K202:K206),IF($T201="",0,IF(ISERROR(OFFSET(ГП!AB186,-$R201-IF($T201=4,1,0),0)),0,OFFSET(ГП!AB186,-$R201-IF($T201=4,1,0),0))))</f>
        <v>440894</v>
      </c>
      <c r="L201" s="87">
        <f ca="1">IF($T201=0,SUM(L202:L206),IF($T201="",0,IF(ISERROR(OFFSET(ГП!AC186,-$R201-IF($T201=4,1,0),0)),0,OFFSET(ГП!AC186,-$R201-IF($T201=4,1,0),0))))</f>
        <v>141393</v>
      </c>
      <c r="M201" s="87">
        <f ca="1">IF($T201=0,SUM(M202:M206),IF($T201="",0,IF(ISERROR(OFFSET(ГП!AD186,-$R201-IF($T201=4,1,0),0)),0,OFFSET(ГП!AD186,-$R201-IF($T201=4,1,0),0))))</f>
        <v>141393</v>
      </c>
      <c r="N201" s="87">
        <f ca="1">IF($T201=0,SUM(N202:N206),IF($T201="",0,IF(ISERROR(OFFSET(ГП!AE186,-$R201-IF($T201=4,1,0),0)),0,OFFSET(ГП!AE186,-$R201-IF($T201=4,1,0),0))))</f>
        <v>0</v>
      </c>
      <c r="O201" s="87">
        <f ca="1">IF($T201=0,SUM(O202:O206),IF($T201="",0,IF(ISERROR(OFFSET(ГП!AF186,-$R201-IF($T201=4,1,0),0)),0,OFFSET(ГП!AF186,-$R201-IF($T201=4,1,0),0))))</f>
        <v>60597</v>
      </c>
      <c r="P201" s="20"/>
      <c r="Q201" s="20">
        <v>1</v>
      </c>
      <c r="R201" s="20">
        <f t="shared" si="50"/>
        <v>27</v>
      </c>
      <c r="S201" s="20" t="str">
        <f t="shared" si="51"/>
        <v/>
      </c>
      <c r="T201" s="157">
        <f t="shared" si="52"/>
        <v>0</v>
      </c>
      <c r="U201" s="20" t="str">
        <f t="shared" si="53"/>
        <v>всего</v>
      </c>
      <c r="V201" s="20"/>
      <c r="W201" s="20"/>
      <c r="X201" s="20"/>
      <c r="Y201" s="20" t="str">
        <f t="shared" ref="Y201:Y206" ca="1" si="68">IF(ISERROR(SUM(K201,-L201)),"",IF(SUM(K201,-L201)=0,"",IF(ISERROR(SEARCH("федерал",U201,1)),"",SUM(K201,-L201))))</f>
        <v/>
      </c>
      <c r="Z201" s="20"/>
      <c r="AA201" s="20">
        <f>IF(AB188="",0,IF(AB188=6,AA188+1,AA188))</f>
        <v>23</v>
      </c>
      <c r="AB201" s="20">
        <f t="shared" si="60"/>
        <v>5</v>
      </c>
      <c r="AC201" s="20" t="s">
        <v>40</v>
      </c>
      <c r="AD201" s="20" t="str">
        <f t="shared" ref="AD201:AD206" ca="1" si="69">IF(AB201=1,OFFSET(AF201,-AA201,0),"")</f>
        <v/>
      </c>
      <c r="AE201" s="20">
        <f t="shared" ref="AE201:AE206" ca="1" si="70">IF(AC201=AD201,"",1)</f>
        <v>1</v>
      </c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</row>
    <row r="202" spans="1:41" s="30" customFormat="1" x14ac:dyDescent="0.25">
      <c r="A202" s="205"/>
      <c r="B202" s="205"/>
      <c r="C202" s="205"/>
      <c r="D202" s="124" t="s">
        <v>40</v>
      </c>
      <c r="E202" s="124" t="s">
        <v>40</v>
      </c>
      <c r="F202" s="123" t="str">
        <f t="shared" ca="1" si="67"/>
        <v>x</v>
      </c>
      <c r="G202" s="124" t="s">
        <v>40</v>
      </c>
      <c r="H202" s="118" t="s">
        <v>2</v>
      </c>
      <c r="I202" s="117" t="s">
        <v>18</v>
      </c>
      <c r="J202" s="87">
        <f ca="1">IF($T202=0,SUM(J203:J207),IF($T202="",0,IF(ISERROR(OFFSET(ГП!AA187,-$R202-IF($T202=4,1,0),0)),0,OFFSET(ГП!AA187,-$R202-IF($T202=4,1,0),0))))</f>
        <v>0</v>
      </c>
      <c r="K202" s="87">
        <f ca="1">IF($T202=0,SUM(K203:K207),IF($T202="",0,IF(ISERROR(OFFSET(ГП!AB187,-$R202-IF($T202=4,1,0),0)),0,OFFSET(ГП!AB187,-$R202-IF($T202=4,1,0),0))))</f>
        <v>0</v>
      </c>
      <c r="L202" s="87">
        <f ca="1">IF($T202=0,SUM(L203:L207),IF($T202="",0,IF(ISERROR(OFFSET(ГП!AC187,-$R202-IF($T202=4,1,0),0)),0,OFFSET(ГП!AC187,-$R202-IF($T202=4,1,0),0))))</f>
        <v>0</v>
      </c>
      <c r="M202" s="87">
        <f ca="1">IF($T202=0,SUM(M203:M207),IF($T202="",0,IF(ISERROR(OFFSET(ГП!AD187,-$R202-IF($T202=4,1,0),0)),0,OFFSET(ГП!AD187,-$R202-IF($T202=4,1,0),0))))</f>
        <v>0</v>
      </c>
      <c r="N202" s="87">
        <f ca="1">IF($T202=0,SUM(N203:N207),IF($T202="",0,IF(ISERROR(OFFSET(ГП!AE187,-$R202-IF($T202=4,1,0),0)),0,OFFSET(ГП!AE187,-$R202-IF($T202=4,1,0),0))))</f>
        <v>0</v>
      </c>
      <c r="O202" s="87">
        <f ca="1">IF($T202=0,SUM(O203:O207),IF($T202="",0,IF(ISERROR(OFFSET(ГП!AF187,-$R202-IF($T202=4,1,0),0)),0,OFFSET(ГП!AF187,-$R202-IF($T202=4,1,0),0))))</f>
        <v>0</v>
      </c>
      <c r="P202" s="20"/>
      <c r="Q202" s="20">
        <v>2</v>
      </c>
      <c r="R202" s="20">
        <f t="shared" si="50"/>
        <v>27</v>
      </c>
      <c r="S202" s="20" t="str">
        <f t="shared" si="51"/>
        <v/>
      </c>
      <c r="T202" s="157">
        <f t="shared" si="52"/>
        <v>2</v>
      </c>
      <c r="U202" s="20" t="str">
        <f t="shared" si="53"/>
        <v>федеральный бюджет</v>
      </c>
      <c r="V202" s="20"/>
      <c r="W202" s="20"/>
      <c r="X202" s="20"/>
      <c r="Y202" s="20" t="str">
        <f t="shared" ca="1" si="68"/>
        <v/>
      </c>
      <c r="Z202" s="20"/>
      <c r="AA202" s="20">
        <f>IF(AB201="",0,IF(AB201=6,AA201+1,AA201))</f>
        <v>23</v>
      </c>
      <c r="AB202" s="20">
        <f t="shared" si="60"/>
        <v>6</v>
      </c>
      <c r="AC202" s="20" t="s">
        <v>40</v>
      </c>
      <c r="AD202" s="20" t="str">
        <f t="shared" ca="1" si="69"/>
        <v/>
      </c>
      <c r="AE202" s="20">
        <f t="shared" ca="1" si="70"/>
        <v>1</v>
      </c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</row>
    <row r="203" spans="1:41" s="30" customFormat="1" ht="22.5" x14ac:dyDescent="0.25">
      <c r="A203" s="205"/>
      <c r="B203" s="205"/>
      <c r="C203" s="205"/>
      <c r="D203" s="125">
        <v>832</v>
      </c>
      <c r="E203" s="125">
        <v>502</v>
      </c>
      <c r="F203" s="123" t="s">
        <v>772</v>
      </c>
      <c r="G203" s="125">
        <v>400</v>
      </c>
      <c r="H203" s="118" t="s">
        <v>4</v>
      </c>
      <c r="I203" s="117" t="s">
        <v>18</v>
      </c>
      <c r="J203" s="87">
        <f ca="1">IF($T203=0,SUM(J204:J208),IF($T203="",0,IF(ISERROR(OFFSET(ГП!AA188,-$R203-IF($T203=4,1,0),0)),0,OFFSET(ГП!AA188,-$R203-IF($T203=4,1,0),0))))</f>
        <v>0</v>
      </c>
      <c r="K203" s="87">
        <f ca="1">IF($T203=0,SUM(K204:K208),IF($T203="",0,IF(ISERROR(OFFSET(ГП!AB188,-$R203-IF($T203=4,1,0),0)),0,OFFSET(ГП!AB188,-$R203-IF($T203=4,1,0),0))))</f>
        <v>141393</v>
      </c>
      <c r="L203" s="87">
        <f ca="1">IF($T203=0,SUM(L204:L208),IF($T203="",0,IF(ISERROR(OFFSET(ГП!AC188,-$R203-IF($T203=4,1,0),0)),0,OFFSET(ГП!AC188,-$R203-IF($T203=4,1,0),0))))</f>
        <v>141393</v>
      </c>
      <c r="M203" s="87">
        <f ca="1">IF($T203=0,SUM(M204:M208),IF($T203="",0,IF(ISERROR(OFFSET(ГП!AD188,-$R203-IF($T203=4,1,0),0)),0,OFFSET(ГП!AD188,-$R203-IF($T203=4,1,0),0))))</f>
        <v>141393</v>
      </c>
      <c r="N203" s="87">
        <f ca="1">IF($T203=0,SUM(N204:N208),IF($T203="",0,IF(ISERROR(OFFSET(ГП!AE188,-$R203-IF($T203=4,1,0),0)),0,OFFSET(ГП!AE188,-$R203-IF($T203=4,1,0),0))))</f>
        <v>0</v>
      </c>
      <c r="O203" s="87">
        <f ca="1">IF($T203=0,SUM(O204:O208),IF($T203="",0,IF(ISERROR(OFFSET(ГП!AF188,-$R203-IF($T203=4,1,0),0)),0,OFFSET(ГП!AF188,-$R203-IF($T203=4,1,0),0))))</f>
        <v>60597</v>
      </c>
      <c r="P203" s="20"/>
      <c r="Q203" s="20">
        <v>3</v>
      </c>
      <c r="R203" s="20">
        <f t="shared" si="50"/>
        <v>27</v>
      </c>
      <c r="S203" s="20" t="str">
        <f t="shared" si="51"/>
        <v/>
      </c>
      <c r="T203" s="157">
        <f t="shared" si="52"/>
        <v>1</v>
      </c>
      <c r="U203" s="20" t="str">
        <f t="shared" si="53"/>
        <v>республииканский бюджет Чувашской Республики</v>
      </c>
      <c r="V203" s="20"/>
      <c r="W203" s="20"/>
      <c r="X203" s="20"/>
      <c r="Y203" s="20" t="str">
        <f t="shared" ca="1" si="68"/>
        <v/>
      </c>
      <c r="Z203" s="20"/>
      <c r="AA203" s="20">
        <f>IF(AB202="",0,IF(AB202=6,AA202+1,AA202))</f>
        <v>24</v>
      </c>
      <c r="AB203" s="20">
        <f t="shared" si="60"/>
        <v>1</v>
      </c>
      <c r="AC203" s="20" t="s">
        <v>40</v>
      </c>
      <c r="AD203" s="20">
        <f t="shared" ca="1" si="69"/>
        <v>0</v>
      </c>
      <c r="AE203" s="20">
        <f t="shared" ca="1" si="70"/>
        <v>1</v>
      </c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</row>
    <row r="204" spans="1:41" s="30" customFormat="1" x14ac:dyDescent="0.25">
      <c r="A204" s="205"/>
      <c r="B204" s="205"/>
      <c r="C204" s="205"/>
      <c r="D204" s="115" t="s">
        <v>17</v>
      </c>
      <c r="E204" s="115" t="s">
        <v>17</v>
      </c>
      <c r="F204" s="123" t="str">
        <f t="shared" ca="1" si="67"/>
        <v>x</v>
      </c>
      <c r="G204" s="115" t="s">
        <v>17</v>
      </c>
      <c r="H204" s="118" t="s">
        <v>3</v>
      </c>
      <c r="I204" s="117" t="s">
        <v>18</v>
      </c>
      <c r="J204" s="87">
        <f ca="1">IF($T204=0,SUM(J205:J209),IF($T204="",0,IF(ISERROR(OFFSET(ГП!AA189,-$R204-IF($T204=4,1,0),0)),0,OFFSET(ГП!AA189,-$R204-IF($T204=4,1,0),0))))</f>
        <v>0</v>
      </c>
      <c r="K204" s="87">
        <f ca="1">IF($T204=0,SUM(K205:K209),IF($T204="",0,IF(ISERROR(OFFSET(ГП!AB189,-$R204-IF($T204=4,1,0),0)),0,OFFSET(ГП!AB189,-$R204-IF($T204=4,1,0),0))))</f>
        <v>0</v>
      </c>
      <c r="L204" s="87">
        <f ca="1">IF($T204=0,SUM(L205:L209),IF($T204="",0,IF(ISERROR(OFFSET(ГП!AC189,-$R204-IF($T204=4,1,0),0)),0,OFFSET(ГП!AC189,-$R204-IF($T204=4,1,0),0))))</f>
        <v>0</v>
      </c>
      <c r="M204" s="87">
        <f ca="1">IF($T204=0,SUM(M205:M209),IF($T204="",0,IF(ISERROR(OFFSET(ГП!AD189,-$R204-IF($T204=4,1,0),0)),0,OFFSET(ГП!AD189,-$R204-IF($T204=4,1,0),0))))</f>
        <v>0</v>
      </c>
      <c r="N204" s="87">
        <f ca="1">IF($T204=0,SUM(N205:N209),IF($T204="",0,IF(ISERROR(OFFSET(ГП!AE189,-$R204-IF($T204=4,1,0),0)),0,OFFSET(ГП!AE189,-$R204-IF($T204=4,1,0),0))))</f>
        <v>0</v>
      </c>
      <c r="O204" s="87">
        <f ca="1">IF($T204=0,SUM(O205:O209),IF($T204="",0,IF(ISERROR(OFFSET(ГП!AF189,-$R204-IF($T204=4,1,0),0)),0,OFFSET(ГП!AF189,-$R204-IF($T204=4,1,0),0))))</f>
        <v>0</v>
      </c>
      <c r="P204" s="20"/>
      <c r="Q204" s="20">
        <v>4</v>
      </c>
      <c r="R204" s="20">
        <f t="shared" si="50"/>
        <v>27</v>
      </c>
      <c r="S204" s="20">
        <f t="shared" si="51"/>
        <v>3</v>
      </c>
      <c r="T204" s="157">
        <f t="shared" si="52"/>
        <v>3</v>
      </c>
      <c r="U204" s="20" t="str">
        <f t="shared" si="53"/>
        <v>местные бюджеты</v>
      </c>
      <c r="V204" s="20"/>
      <c r="W204" s="20"/>
      <c r="X204" s="20"/>
      <c r="Y204" s="20" t="str">
        <f t="shared" ca="1" si="68"/>
        <v/>
      </c>
      <c r="Z204" s="20"/>
      <c r="AA204" s="20">
        <f>IF(AB203="",0,IF(AB203=6,AA203+1,AA203))</f>
        <v>24</v>
      </c>
      <c r="AB204" s="20">
        <f t="shared" si="60"/>
        <v>2</v>
      </c>
      <c r="AC204" s="20" t="s">
        <v>17</v>
      </c>
      <c r="AD204" s="20" t="str">
        <f t="shared" ca="1" si="69"/>
        <v/>
      </c>
      <c r="AE204" s="20">
        <f t="shared" ca="1" si="70"/>
        <v>1</v>
      </c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</row>
    <row r="205" spans="1:41" s="30" customFormat="1" ht="45" x14ac:dyDescent="0.25">
      <c r="A205" s="205"/>
      <c r="B205" s="205"/>
      <c r="C205" s="205"/>
      <c r="D205" s="115" t="s">
        <v>17</v>
      </c>
      <c r="E205" s="115" t="s">
        <v>17</v>
      </c>
      <c r="F205" s="123" t="str">
        <f t="shared" ca="1" si="67"/>
        <v>x</v>
      </c>
      <c r="G205" s="115" t="s">
        <v>17</v>
      </c>
      <c r="H205" s="118" t="s">
        <v>5</v>
      </c>
      <c r="I205" s="117" t="s">
        <v>18</v>
      </c>
      <c r="J205" s="87">
        <f ca="1">IF($T205=0,SUM(J206:J210),IF($T205="",0,IF(ISERROR(OFFSET(ГП!AA190,-$R205-IF($T205=4,1,0),0)),0,OFFSET(ГП!AA190,-$R205-IF($T205=4,1,0),0))))</f>
        <v>0</v>
      </c>
      <c r="K205" s="87">
        <f ca="1">IF($T205=0,SUM(K206:K210),IF($T205="",0,IF(ISERROR(OFFSET(ГП!AB190,-$R205-IF($T205=4,1,0),0)),0,OFFSET(ГП!AB190,-$R205-IF($T205=4,1,0),0))))</f>
        <v>0</v>
      </c>
      <c r="L205" s="87">
        <f ca="1">IF($T205=0,SUM(L206:L210),IF($T205="",0,IF(ISERROR(OFFSET(ГП!AC190,-$R205-IF($T205=4,1,0),0)),0,OFFSET(ГП!AC190,-$R205-IF($T205=4,1,0),0))))</f>
        <v>0</v>
      </c>
      <c r="M205" s="87">
        <f ca="1">IF($T205=0,SUM(M206:M210),IF($T205="",0,IF(ISERROR(OFFSET(ГП!AD190,-$R205-IF($T205=4,1,0),0)),0,OFFSET(ГП!AD190,-$R205-IF($T205=4,1,0),0))))</f>
        <v>0</v>
      </c>
      <c r="N205" s="87">
        <f ca="1">IF($T205=0,SUM(N206:N210),IF($T205="",0,IF(ISERROR(OFFSET(ГП!AE190,-$R205-IF($T205=4,1,0),0)),0,OFFSET(ГП!AE190,-$R205-IF($T205=4,1,0),0))))</f>
        <v>0</v>
      </c>
      <c r="O205" s="87">
        <f ca="1">IF($T205=0,SUM(O206:O210),IF($T205="",0,IF(ISERROR(OFFSET(ГП!AF190,-$R205-IF($T205=4,1,0),0)),0,OFFSET(ГП!AF190,-$R205-IF($T205=4,1,0),0))))</f>
        <v>0</v>
      </c>
      <c r="P205" s="20"/>
      <c r="Q205" s="20">
        <v>5</v>
      </c>
      <c r="R205" s="20">
        <f t="shared" si="50"/>
        <v>27</v>
      </c>
      <c r="S205" s="20" t="str">
        <f t="shared" si="51"/>
        <v/>
      </c>
      <c r="T205" s="157" t="str">
        <f t="shared" si="52"/>
        <v/>
      </c>
      <c r="U205" s="20" t="str">
        <f t="shared" si="53"/>
        <v>территориальный государственный внебюджетный фонд Чувашской Республики</v>
      </c>
      <c r="V205" s="20"/>
      <c r="W205" s="20"/>
      <c r="X205" s="20"/>
      <c r="Y205" s="20" t="str">
        <f t="shared" ca="1" si="68"/>
        <v/>
      </c>
      <c r="Z205" s="20"/>
      <c r="AA205" s="20">
        <f>IF(AB204="",0,IF(AB204=6,AA204+1,AA204))</f>
        <v>24</v>
      </c>
      <c r="AB205" s="20">
        <f t="shared" si="60"/>
        <v>3</v>
      </c>
      <c r="AC205" s="20" t="s">
        <v>17</v>
      </c>
      <c r="AD205" s="20" t="str">
        <f t="shared" ca="1" si="69"/>
        <v/>
      </c>
      <c r="AE205" s="20">
        <f t="shared" ca="1" si="70"/>
        <v>1</v>
      </c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</row>
    <row r="206" spans="1:41" s="30" customFormat="1" x14ac:dyDescent="0.25">
      <c r="A206" s="206"/>
      <c r="B206" s="206"/>
      <c r="C206" s="206"/>
      <c r="D206" s="115" t="s">
        <v>17</v>
      </c>
      <c r="E206" s="115" t="s">
        <v>17</v>
      </c>
      <c r="F206" s="123" t="str">
        <f t="shared" ca="1" si="67"/>
        <v>x</v>
      </c>
      <c r="G206" s="115" t="s">
        <v>17</v>
      </c>
      <c r="H206" s="118" t="s">
        <v>6</v>
      </c>
      <c r="I206" s="117" t="s">
        <v>18</v>
      </c>
      <c r="J206" s="87">
        <f ca="1">IF($T206=0,SUM(J207:J211),IF($T206="",0,IF(ISERROR(OFFSET(ГП!AA191,-$R206-IF($T206=4,1,0),0)),0,OFFSET(ГП!AA191,-$R206-IF($T206=4,1,0),0))))</f>
        <v>0</v>
      </c>
      <c r="K206" s="87">
        <f ca="1">IF($T206=0,SUM(K207:K211),IF($T206="",0,IF(ISERROR(OFFSET(ГП!AB191,-$R206-IF($T206=4,1,0),0)),0,OFFSET(ГП!AB191,-$R206-IF($T206=4,1,0),0))))</f>
        <v>299501</v>
      </c>
      <c r="L206" s="87">
        <f ca="1">IF($T206=0,SUM(L207:L211),IF($T206="",0,IF(ISERROR(OFFSET(ГП!AC191,-$R206-IF($T206=4,1,0),0)),0,OFFSET(ГП!AC191,-$R206-IF($T206=4,1,0),0))))</f>
        <v>0</v>
      </c>
      <c r="M206" s="87">
        <f ca="1">IF($T206=0,SUM(M207:M211),IF($T206="",0,IF(ISERROR(OFFSET(ГП!AD191,-$R206-IF($T206=4,1,0),0)),0,OFFSET(ГП!AD191,-$R206-IF($T206=4,1,0),0))))</f>
        <v>0</v>
      </c>
      <c r="N206" s="87">
        <f ca="1">IF($T206=0,SUM(N207:N211),IF($T206="",0,IF(ISERROR(OFFSET(ГП!AE191,-$R206-IF($T206=4,1,0),0)),0,OFFSET(ГП!AE191,-$R206-IF($T206=4,1,0),0))))</f>
        <v>0</v>
      </c>
      <c r="O206" s="87">
        <f ca="1">IF($T206=0,SUM(O207:O211),IF($T206="",0,IF(ISERROR(OFFSET(ГП!AF191,-$R206-IF($T206=4,1,0),0)),0,OFFSET(ГП!AF191,-$R206-IF($T206=4,1,0),0))))</f>
        <v>0</v>
      </c>
      <c r="P206" s="20"/>
      <c r="Q206" s="20">
        <v>6</v>
      </c>
      <c r="R206" s="20">
        <f t="shared" si="50"/>
        <v>27</v>
      </c>
      <c r="S206" s="20">
        <f t="shared" si="51"/>
        <v>4</v>
      </c>
      <c r="T206" s="157">
        <f t="shared" si="52"/>
        <v>4</v>
      </c>
      <c r="U206" s="20" t="str">
        <f t="shared" si="53"/>
        <v>внебюджетные источники</v>
      </c>
      <c r="V206" s="20"/>
      <c r="W206" s="20"/>
      <c r="X206" s="20"/>
      <c r="Y206" s="20" t="str">
        <f t="shared" ca="1" si="68"/>
        <v/>
      </c>
      <c r="Z206" s="20"/>
      <c r="AA206" s="20">
        <f>IF(AB205="",0,IF(AB205=6,AA205+1,AA205))</f>
        <v>24</v>
      </c>
      <c r="AB206" s="20">
        <f t="shared" si="60"/>
        <v>4</v>
      </c>
      <c r="AC206" s="20" t="s">
        <v>17</v>
      </c>
      <c r="AD206" s="20" t="str">
        <f t="shared" ca="1" si="69"/>
        <v/>
      </c>
      <c r="AE206" s="20">
        <f t="shared" ca="1" si="70"/>
        <v>1</v>
      </c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</row>
    <row r="207" spans="1:41" s="30" customFormat="1" x14ac:dyDescent="0.25">
      <c r="A207" s="204" t="s">
        <v>775</v>
      </c>
      <c r="B207" s="204" t="s">
        <v>776</v>
      </c>
      <c r="C207" s="204" t="s">
        <v>38</v>
      </c>
      <c r="D207" s="115" t="s">
        <v>40</v>
      </c>
      <c r="E207" s="115" t="s">
        <v>40</v>
      </c>
      <c r="F207" s="123" t="str">
        <f t="shared" ref="F207:F214" ca="1" si="71">IF(LEN(AD207)&gt;4,AD207,"x")</f>
        <v>x</v>
      </c>
      <c r="G207" s="115" t="s">
        <v>40</v>
      </c>
      <c r="H207" s="118" t="s">
        <v>1</v>
      </c>
      <c r="I207" s="117" t="s">
        <v>18</v>
      </c>
      <c r="J207" s="87">
        <f ca="1">IF($T207=0,SUM(J208:J212),IF($T207="",0,IF(ISERROR(OFFSET(ГП!AA192,-$R207-IF($T207=4,1,0),0)),0,OFFSET(ГП!AA192,-$R207-IF($T207=4,1,0),0))))</f>
        <v>0</v>
      </c>
      <c r="K207" s="87">
        <f ca="1">IF($T207=0,SUM(K208:K212),IF($T207="",0,IF(ISERROR(OFFSET(ГП!AB192,-$R207-IF($T207=4,1,0),0)),0,OFFSET(ГП!AB192,-$R207-IF($T207=4,1,0),0))))</f>
        <v>0</v>
      </c>
      <c r="L207" s="87">
        <f ca="1">IF($T207=0,SUM(L208:L212),IF($T207="",0,IF(ISERROR(OFFSET(ГП!AC192,-$R207-IF($T207=4,1,0),0)),0,OFFSET(ГП!AC192,-$R207-IF($T207=4,1,0),0))))</f>
        <v>0</v>
      </c>
      <c r="M207" s="87">
        <f ca="1">IF($T207=0,SUM(M208:M212),IF($T207="",0,IF(ISERROR(OFFSET(ГП!AD192,-$R207-IF($T207=4,1,0),0)),0,OFFSET(ГП!AD192,-$R207-IF($T207=4,1,0),0))))</f>
        <v>0</v>
      </c>
      <c r="N207" s="87">
        <f ca="1">IF($T207=0,SUM(N208:N212),IF($T207="",0,IF(ISERROR(OFFSET(ГП!AE192,-$R207-IF($T207=4,1,0),0)),0,OFFSET(ГП!AE192,-$R207-IF($T207=4,1,0),0))))</f>
        <v>0</v>
      </c>
      <c r="O207" s="87">
        <f ca="1">IF($T207=0,SUM(O208:O212),IF($T207="",0,IF(ISERROR(OFFSET(ГП!AF192,-$R207-IF($T207=4,1,0),0)),0,OFFSET(ГП!AF192,-$R207-IF($T207=4,1,0),0))))</f>
        <v>120981</v>
      </c>
      <c r="P207" s="20"/>
      <c r="Q207" s="20">
        <v>1</v>
      </c>
      <c r="R207" s="20">
        <f t="shared" si="50"/>
        <v>28</v>
      </c>
      <c r="S207" s="20" t="str">
        <f t="shared" si="51"/>
        <v/>
      </c>
      <c r="T207" s="157">
        <f t="shared" si="52"/>
        <v>0</v>
      </c>
      <c r="U207" s="20" t="str">
        <f t="shared" si="53"/>
        <v>всего</v>
      </c>
      <c r="V207" s="20"/>
      <c r="W207" s="20"/>
      <c r="X207" s="20"/>
      <c r="Y207" s="20" t="str">
        <f t="shared" ref="Y207:Y217" ca="1" si="72">IF(ISERROR(SUM(K207,-L207)),"",IF(SUM(K207,-L207)=0,"",IF(ISERROR(SEARCH("федерал",U207,1)),"",SUM(K207,-L207))))</f>
        <v/>
      </c>
      <c r="Z207" s="20"/>
      <c r="AA207" s="20">
        <f>IF(AB194="",0,IF(AB194=6,AA194+1,AA194))</f>
        <v>23</v>
      </c>
      <c r="AB207" s="20">
        <f t="shared" si="60"/>
        <v>5</v>
      </c>
      <c r="AC207" s="20" t="s">
        <v>40</v>
      </c>
      <c r="AD207" s="20" t="str">
        <f t="shared" ref="AD207:AD217" ca="1" si="73">IF(AB207=1,OFFSET(AF207,-AA207,0),"")</f>
        <v/>
      </c>
      <c r="AE207" s="20">
        <f t="shared" ref="AE207:AE217" ca="1" si="74">IF(AC207=AD207,"",1)</f>
        <v>1</v>
      </c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</row>
    <row r="208" spans="1:41" s="30" customFormat="1" x14ac:dyDescent="0.25">
      <c r="A208" s="205"/>
      <c r="B208" s="205"/>
      <c r="C208" s="205"/>
      <c r="D208" s="124" t="s">
        <v>40</v>
      </c>
      <c r="E208" s="124" t="s">
        <v>40</v>
      </c>
      <c r="F208" s="123" t="str">
        <f t="shared" ca="1" si="71"/>
        <v>x</v>
      </c>
      <c r="G208" s="124" t="s">
        <v>40</v>
      </c>
      <c r="H208" s="118" t="s">
        <v>2</v>
      </c>
      <c r="I208" s="117" t="s">
        <v>18</v>
      </c>
      <c r="J208" s="87">
        <f ca="1">IF($T208=0,SUM(J209:J213),IF($T208="",0,IF(ISERROR(OFFSET(ГП!AA193,-$R208-IF($T208=4,1,0),0)),0,OFFSET(ГП!AA193,-$R208-IF($T208=4,1,0),0))))</f>
        <v>0</v>
      </c>
      <c r="K208" s="87">
        <f ca="1">IF($T208=0,SUM(K209:K213),IF($T208="",0,IF(ISERROR(OFFSET(ГП!AB193,-$R208-IF($T208=4,1,0),0)),0,OFFSET(ГП!AB193,-$R208-IF($T208=4,1,0),0))))</f>
        <v>0</v>
      </c>
      <c r="L208" s="87">
        <f ca="1">IF($T208=0,SUM(L209:L213),IF($T208="",0,IF(ISERROR(OFFSET(ГП!AC193,-$R208-IF($T208=4,1,0),0)),0,OFFSET(ГП!AC193,-$R208-IF($T208=4,1,0),0))))</f>
        <v>0</v>
      </c>
      <c r="M208" s="87">
        <f ca="1">IF($T208=0,SUM(M209:M213),IF($T208="",0,IF(ISERROR(OFFSET(ГП!AD193,-$R208-IF($T208=4,1,0),0)),0,OFFSET(ГП!AD193,-$R208-IF($T208=4,1,0),0))))</f>
        <v>0</v>
      </c>
      <c r="N208" s="87">
        <f ca="1">IF($T208=0,SUM(N209:N213),IF($T208="",0,IF(ISERROR(OFFSET(ГП!AE193,-$R208-IF($T208=4,1,0),0)),0,OFFSET(ГП!AE193,-$R208-IF($T208=4,1,0),0))))</f>
        <v>0</v>
      </c>
      <c r="O208" s="87">
        <f ca="1">IF($T208=0,SUM(O209:O213),IF($T208="",0,IF(ISERROR(OFFSET(ГП!AF193,-$R208-IF($T208=4,1,0),0)),0,OFFSET(ГП!AF193,-$R208-IF($T208=4,1,0),0))))</f>
        <v>0</v>
      </c>
      <c r="P208" s="20"/>
      <c r="Q208" s="20">
        <v>2</v>
      </c>
      <c r="R208" s="20">
        <f t="shared" si="50"/>
        <v>28</v>
      </c>
      <c r="S208" s="20" t="str">
        <f t="shared" si="51"/>
        <v/>
      </c>
      <c r="T208" s="157">
        <f t="shared" si="52"/>
        <v>2</v>
      </c>
      <c r="U208" s="20" t="str">
        <f t="shared" si="53"/>
        <v>федеральный бюджет</v>
      </c>
      <c r="V208" s="20"/>
      <c r="W208" s="20"/>
      <c r="X208" s="20"/>
      <c r="Y208" s="20" t="str">
        <f t="shared" ca="1" si="72"/>
        <v/>
      </c>
      <c r="Z208" s="20"/>
      <c r="AA208" s="20">
        <f>IF(AB207="",0,IF(AB207=6,AA207+1,AA207))</f>
        <v>23</v>
      </c>
      <c r="AB208" s="20">
        <f t="shared" si="60"/>
        <v>6</v>
      </c>
      <c r="AC208" s="20" t="s">
        <v>40</v>
      </c>
      <c r="AD208" s="20" t="str">
        <f t="shared" ca="1" si="73"/>
        <v/>
      </c>
      <c r="AE208" s="20">
        <f t="shared" ca="1" si="74"/>
        <v>1</v>
      </c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</row>
    <row r="209" spans="1:41" s="30" customFormat="1" ht="22.5" x14ac:dyDescent="0.25">
      <c r="A209" s="205"/>
      <c r="B209" s="205"/>
      <c r="C209" s="205"/>
      <c r="D209" s="125">
        <v>832</v>
      </c>
      <c r="E209" s="125">
        <v>502</v>
      </c>
      <c r="F209" s="123" t="s">
        <v>772</v>
      </c>
      <c r="G209" s="125">
        <v>400</v>
      </c>
      <c r="H209" s="118" t="s">
        <v>4</v>
      </c>
      <c r="I209" s="117" t="s">
        <v>18</v>
      </c>
      <c r="J209" s="87">
        <f ca="1">IF($T209=0,SUM(J210:J214),IF($T209="",0,IF(ISERROR(OFFSET(ГП!AA194,-$R209-IF($T209=4,1,0),0)),0,OFFSET(ГП!AA194,-$R209-IF($T209=4,1,0),0))))</f>
        <v>0</v>
      </c>
      <c r="K209" s="87">
        <f ca="1">IF($T209=0,SUM(K210:K214),IF($T209="",0,IF(ISERROR(OFFSET(ГП!AB194,-$R209-IF($T209=4,1,0),0)),0,OFFSET(ГП!AB194,-$R209-IF($T209=4,1,0),0))))</f>
        <v>0</v>
      </c>
      <c r="L209" s="87">
        <f ca="1">IF($T209=0,SUM(L210:L214),IF($T209="",0,IF(ISERROR(OFFSET(ГП!AC194,-$R209-IF($T209=4,1,0),0)),0,OFFSET(ГП!AC194,-$R209-IF($T209=4,1,0),0))))</f>
        <v>0</v>
      </c>
      <c r="M209" s="87">
        <f ca="1">IF($T209=0,SUM(M210:M214),IF($T209="",0,IF(ISERROR(OFFSET(ГП!AD194,-$R209-IF($T209=4,1,0),0)),0,OFFSET(ГП!AD194,-$R209-IF($T209=4,1,0),0))))</f>
        <v>0</v>
      </c>
      <c r="N209" s="87">
        <f ca="1">IF($T209=0,SUM(N210:N214),IF($T209="",0,IF(ISERROR(OFFSET(ГП!AE194,-$R209-IF($T209=4,1,0),0)),0,OFFSET(ГП!AE194,-$R209-IF($T209=4,1,0),0))))</f>
        <v>0</v>
      </c>
      <c r="O209" s="87">
        <f ca="1">IF($T209=0,SUM(O210:O214),IF($T209="",0,IF(ISERROR(OFFSET(ГП!AF194,-$R209-IF($T209=4,1,0),0)),0,OFFSET(ГП!AF194,-$R209-IF($T209=4,1,0),0))))</f>
        <v>120981</v>
      </c>
      <c r="P209" s="20"/>
      <c r="Q209" s="20">
        <v>3</v>
      </c>
      <c r="R209" s="20">
        <f t="shared" si="50"/>
        <v>28</v>
      </c>
      <c r="S209" s="20" t="str">
        <f t="shared" si="51"/>
        <v/>
      </c>
      <c r="T209" s="157">
        <f t="shared" si="52"/>
        <v>1</v>
      </c>
      <c r="U209" s="20" t="str">
        <f t="shared" si="53"/>
        <v>республииканский бюджет Чувашской Республики</v>
      </c>
      <c r="V209" s="20"/>
      <c r="W209" s="20"/>
      <c r="X209" s="20"/>
      <c r="Y209" s="20" t="str">
        <f t="shared" ca="1" si="72"/>
        <v/>
      </c>
      <c r="Z209" s="20"/>
      <c r="AA209" s="20">
        <f>IF(AB208="",0,IF(AB208=6,AA208+1,AA208))</f>
        <v>24</v>
      </c>
      <c r="AB209" s="20">
        <f t="shared" si="60"/>
        <v>1</v>
      </c>
      <c r="AC209" s="20" t="s">
        <v>40</v>
      </c>
      <c r="AD209" s="20">
        <f t="shared" ca="1" si="73"/>
        <v>0</v>
      </c>
      <c r="AE209" s="20">
        <f t="shared" ca="1" si="74"/>
        <v>1</v>
      </c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</row>
    <row r="210" spans="1:41" s="30" customFormat="1" x14ac:dyDescent="0.25">
      <c r="A210" s="205"/>
      <c r="B210" s="205"/>
      <c r="C210" s="205"/>
      <c r="D210" s="115" t="s">
        <v>17</v>
      </c>
      <c r="E210" s="115" t="s">
        <v>17</v>
      </c>
      <c r="F210" s="123" t="str">
        <f t="shared" ca="1" si="71"/>
        <v>x</v>
      </c>
      <c r="G210" s="115" t="s">
        <v>17</v>
      </c>
      <c r="H210" s="118" t="s">
        <v>3</v>
      </c>
      <c r="I210" s="117" t="s">
        <v>18</v>
      </c>
      <c r="J210" s="87">
        <f ca="1">IF($T210=0,SUM(J211:J215),IF($T210="",0,IF(ISERROR(OFFSET(ГП!AA195,-$R210-IF($T210=4,1,0),0)),0,OFFSET(ГП!AA195,-$R210-IF($T210=4,1,0),0))))</f>
        <v>0</v>
      </c>
      <c r="K210" s="87">
        <f ca="1">IF($T210=0,SUM(K211:K215),IF($T210="",0,IF(ISERROR(OFFSET(ГП!AB195,-$R210-IF($T210=4,1,0),0)),0,OFFSET(ГП!AB195,-$R210-IF($T210=4,1,0),0))))</f>
        <v>0</v>
      </c>
      <c r="L210" s="87">
        <f ca="1">IF($T210=0,SUM(L211:L215),IF($T210="",0,IF(ISERROR(OFFSET(ГП!AC195,-$R210-IF($T210=4,1,0),0)),0,OFFSET(ГП!AC195,-$R210-IF($T210=4,1,0),0))))</f>
        <v>0</v>
      </c>
      <c r="M210" s="87">
        <f ca="1">IF($T210=0,SUM(M211:M215),IF($T210="",0,IF(ISERROR(OFFSET(ГП!AD195,-$R210-IF($T210=4,1,0),0)),0,OFFSET(ГП!AD195,-$R210-IF($T210=4,1,0),0))))</f>
        <v>0</v>
      </c>
      <c r="N210" s="87">
        <f ca="1">IF($T210=0,SUM(N211:N215),IF($T210="",0,IF(ISERROR(OFFSET(ГП!AE195,-$R210-IF($T210=4,1,0),0)),0,OFFSET(ГП!AE195,-$R210-IF($T210=4,1,0),0))))</f>
        <v>0</v>
      </c>
      <c r="O210" s="87">
        <f ca="1">IF($T210=0,SUM(O211:O215),IF($T210="",0,IF(ISERROR(OFFSET(ГП!AF195,-$R210-IF($T210=4,1,0),0)),0,OFFSET(ГП!AF195,-$R210-IF($T210=4,1,0),0))))</f>
        <v>0</v>
      </c>
      <c r="P210" s="20"/>
      <c r="Q210" s="20">
        <v>4</v>
      </c>
      <c r="R210" s="20">
        <f t="shared" si="50"/>
        <v>28</v>
      </c>
      <c r="S210" s="20">
        <f t="shared" si="51"/>
        <v>3</v>
      </c>
      <c r="T210" s="157">
        <f t="shared" si="52"/>
        <v>3</v>
      </c>
      <c r="U210" s="20" t="str">
        <f t="shared" si="53"/>
        <v>местные бюджеты</v>
      </c>
      <c r="V210" s="20"/>
      <c r="W210" s="20"/>
      <c r="X210" s="20"/>
      <c r="Y210" s="20" t="str">
        <f t="shared" ca="1" si="72"/>
        <v/>
      </c>
      <c r="Z210" s="20"/>
      <c r="AA210" s="20">
        <f>IF(AB209="",0,IF(AB209=6,AA209+1,AA209))</f>
        <v>24</v>
      </c>
      <c r="AB210" s="20">
        <f t="shared" si="60"/>
        <v>2</v>
      </c>
      <c r="AC210" s="20" t="s">
        <v>17</v>
      </c>
      <c r="AD210" s="20" t="str">
        <f t="shared" ca="1" si="73"/>
        <v/>
      </c>
      <c r="AE210" s="20">
        <f t="shared" ca="1" si="74"/>
        <v>1</v>
      </c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</row>
    <row r="211" spans="1:41" s="30" customFormat="1" ht="45" x14ac:dyDescent="0.25">
      <c r="A211" s="205"/>
      <c r="B211" s="205"/>
      <c r="C211" s="205"/>
      <c r="D211" s="115" t="s">
        <v>17</v>
      </c>
      <c r="E211" s="115" t="s">
        <v>17</v>
      </c>
      <c r="F211" s="123" t="str">
        <f t="shared" ca="1" si="71"/>
        <v>x</v>
      </c>
      <c r="G211" s="115" t="s">
        <v>17</v>
      </c>
      <c r="H211" s="118" t="s">
        <v>5</v>
      </c>
      <c r="I211" s="117" t="s">
        <v>18</v>
      </c>
      <c r="J211" s="87">
        <f ca="1">IF($T211=0,SUM(J212:J216),IF($T211="",0,IF(ISERROR(OFFSET(ГП!AA196,-$R211-IF($T211=4,1,0),0)),0,OFFSET(ГП!AA196,-$R211-IF($T211=4,1,0),0))))</f>
        <v>0</v>
      </c>
      <c r="K211" s="87">
        <f ca="1">IF($T211=0,SUM(K212:K216),IF($T211="",0,IF(ISERROR(OFFSET(ГП!AB196,-$R211-IF($T211=4,1,0),0)),0,OFFSET(ГП!AB196,-$R211-IF($T211=4,1,0),0))))</f>
        <v>0</v>
      </c>
      <c r="L211" s="87">
        <f ca="1">IF($T211=0,SUM(L212:L216),IF($T211="",0,IF(ISERROR(OFFSET(ГП!AC196,-$R211-IF($T211=4,1,0),0)),0,OFFSET(ГП!AC196,-$R211-IF($T211=4,1,0),0))))</f>
        <v>0</v>
      </c>
      <c r="M211" s="87">
        <f ca="1">IF($T211=0,SUM(M212:M216),IF($T211="",0,IF(ISERROR(OFFSET(ГП!AD196,-$R211-IF($T211=4,1,0),0)),0,OFFSET(ГП!AD196,-$R211-IF($T211=4,1,0),0))))</f>
        <v>0</v>
      </c>
      <c r="N211" s="87">
        <f ca="1">IF($T211=0,SUM(N212:N216),IF($T211="",0,IF(ISERROR(OFFSET(ГП!AE196,-$R211-IF($T211=4,1,0),0)),0,OFFSET(ГП!AE196,-$R211-IF($T211=4,1,0),0))))</f>
        <v>0</v>
      </c>
      <c r="O211" s="87">
        <f ca="1">IF($T211=0,SUM(O212:O216),IF($T211="",0,IF(ISERROR(OFFSET(ГП!AF196,-$R211-IF($T211=4,1,0),0)),0,OFFSET(ГП!AF196,-$R211-IF($T211=4,1,0),0))))</f>
        <v>0</v>
      </c>
      <c r="P211" s="20"/>
      <c r="Q211" s="20">
        <v>5</v>
      </c>
      <c r="R211" s="20">
        <f t="shared" si="50"/>
        <v>28</v>
      </c>
      <c r="S211" s="20" t="str">
        <f t="shared" si="51"/>
        <v/>
      </c>
      <c r="T211" s="157" t="str">
        <f t="shared" si="52"/>
        <v/>
      </c>
      <c r="U211" s="20" t="str">
        <f t="shared" si="53"/>
        <v>территориальный государственный внебюджетный фонд Чувашской Республики</v>
      </c>
      <c r="V211" s="20"/>
      <c r="W211" s="20"/>
      <c r="X211" s="20"/>
      <c r="Y211" s="20" t="str">
        <f t="shared" ca="1" si="72"/>
        <v/>
      </c>
      <c r="Z211" s="20"/>
      <c r="AA211" s="20">
        <f>IF(AB210="",0,IF(AB210=6,AA210+1,AA210))</f>
        <v>24</v>
      </c>
      <c r="AB211" s="20">
        <f t="shared" si="60"/>
        <v>3</v>
      </c>
      <c r="AC211" s="20" t="s">
        <v>17</v>
      </c>
      <c r="AD211" s="20" t="str">
        <f t="shared" ca="1" si="73"/>
        <v/>
      </c>
      <c r="AE211" s="20">
        <f t="shared" ca="1" si="74"/>
        <v>1</v>
      </c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</row>
    <row r="212" spans="1:41" s="30" customFormat="1" x14ac:dyDescent="0.25">
      <c r="A212" s="206"/>
      <c r="B212" s="206"/>
      <c r="C212" s="206"/>
      <c r="D212" s="115" t="s">
        <v>17</v>
      </c>
      <c r="E212" s="115" t="s">
        <v>17</v>
      </c>
      <c r="F212" s="123" t="str">
        <f t="shared" ca="1" si="71"/>
        <v>x</v>
      </c>
      <c r="G212" s="115" t="s">
        <v>17</v>
      </c>
      <c r="H212" s="118" t="s">
        <v>6</v>
      </c>
      <c r="I212" s="117" t="s">
        <v>18</v>
      </c>
      <c r="J212" s="87">
        <f ca="1">IF($T212=0,SUM(J213:J217),IF($T212="",0,IF(ISERROR(OFFSET(ГП!AA197,-$R212-IF($T212=4,1,0),0)),0,OFFSET(ГП!AA197,-$R212-IF($T212=4,1,0),0))))</f>
        <v>0</v>
      </c>
      <c r="K212" s="87">
        <f ca="1">IF($T212=0,SUM(K213:K217),IF($T212="",0,IF(ISERROR(OFFSET(ГП!AB197,-$R212-IF($T212=4,1,0),0)),0,OFFSET(ГП!AB197,-$R212-IF($T212=4,1,0),0))))</f>
        <v>0</v>
      </c>
      <c r="L212" s="87">
        <f ca="1">IF($T212=0,SUM(L213:L217),IF($T212="",0,IF(ISERROR(OFFSET(ГП!AC197,-$R212-IF($T212=4,1,0),0)),0,OFFSET(ГП!AC197,-$R212-IF($T212=4,1,0),0))))</f>
        <v>0</v>
      </c>
      <c r="M212" s="87">
        <f ca="1">IF($T212=0,SUM(M213:M217),IF($T212="",0,IF(ISERROR(OFFSET(ГП!AD197,-$R212-IF($T212=4,1,0),0)),0,OFFSET(ГП!AD197,-$R212-IF($T212=4,1,0),0))))</f>
        <v>0</v>
      </c>
      <c r="N212" s="87">
        <f ca="1">IF($T212=0,SUM(N213:N217),IF($T212="",0,IF(ISERROR(OFFSET(ГП!AE197,-$R212-IF($T212=4,1,0),0)),0,OFFSET(ГП!AE197,-$R212-IF($T212=4,1,0),0))))</f>
        <v>0</v>
      </c>
      <c r="O212" s="87">
        <f ca="1">IF($T212=0,SUM(O213:O217),IF($T212="",0,IF(ISERROR(OFFSET(ГП!AF197,-$R212-IF($T212=4,1,0),0)),0,OFFSET(ГП!AF197,-$R212-IF($T212=4,1,0),0))))</f>
        <v>0</v>
      </c>
      <c r="P212" s="20"/>
      <c r="Q212" s="20">
        <v>6</v>
      </c>
      <c r="R212" s="20">
        <f t="shared" si="50"/>
        <v>28</v>
      </c>
      <c r="S212" s="20">
        <f t="shared" si="51"/>
        <v>4</v>
      </c>
      <c r="T212" s="157">
        <f t="shared" si="52"/>
        <v>4</v>
      </c>
      <c r="U212" s="20" t="str">
        <f t="shared" si="53"/>
        <v>внебюджетные источники</v>
      </c>
      <c r="V212" s="20"/>
      <c r="W212" s="20"/>
      <c r="X212" s="20"/>
      <c r="Y212" s="20" t="str">
        <f t="shared" ca="1" si="72"/>
        <v/>
      </c>
      <c r="Z212" s="20"/>
      <c r="AA212" s="20">
        <f>IF(AB211="",0,IF(AB211=6,AA211+1,AA211))</f>
        <v>24</v>
      </c>
      <c r="AB212" s="20">
        <f t="shared" si="60"/>
        <v>4</v>
      </c>
      <c r="AC212" s="20" t="s">
        <v>17</v>
      </c>
      <c r="AD212" s="20" t="str">
        <f t="shared" ca="1" si="73"/>
        <v/>
      </c>
      <c r="AE212" s="20">
        <f t="shared" ca="1" si="74"/>
        <v>1</v>
      </c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</row>
    <row r="213" spans="1:41" s="30" customFormat="1" ht="15" customHeight="1" x14ac:dyDescent="0.25">
      <c r="A213" s="204" t="s">
        <v>777</v>
      </c>
      <c r="B213" s="204" t="s">
        <v>778</v>
      </c>
      <c r="C213" s="204" t="s">
        <v>38</v>
      </c>
      <c r="D213" s="115" t="s">
        <v>40</v>
      </c>
      <c r="E213" s="115" t="s">
        <v>40</v>
      </c>
      <c r="F213" s="123" t="str">
        <f t="shared" ca="1" si="71"/>
        <v>x</v>
      </c>
      <c r="G213" s="115" t="s">
        <v>40</v>
      </c>
      <c r="H213" s="118" t="s">
        <v>1</v>
      </c>
      <c r="I213" s="117" t="s">
        <v>18</v>
      </c>
      <c r="J213" s="87">
        <f ca="1">J219+J225</f>
        <v>0</v>
      </c>
      <c r="K213" s="87">
        <f t="shared" ref="K213:O213" ca="1" si="75">K219+K225</f>
        <v>3359</v>
      </c>
      <c r="L213" s="87">
        <f t="shared" ca="1" si="75"/>
        <v>3359</v>
      </c>
      <c r="M213" s="87">
        <f t="shared" ca="1" si="75"/>
        <v>3359</v>
      </c>
      <c r="N213" s="87">
        <f t="shared" ca="1" si="75"/>
        <v>0</v>
      </c>
      <c r="O213" s="87">
        <f t="shared" ca="1" si="75"/>
        <v>18276</v>
      </c>
      <c r="P213" s="20">
        <v>1</v>
      </c>
      <c r="Q213" s="20">
        <v>1</v>
      </c>
      <c r="R213" s="20">
        <f t="shared" si="50"/>
        <v>29</v>
      </c>
      <c r="S213" s="20" t="str">
        <f t="shared" si="51"/>
        <v/>
      </c>
      <c r="T213" s="157">
        <f t="shared" si="52"/>
        <v>0</v>
      </c>
      <c r="U213" s="20" t="str">
        <f t="shared" si="53"/>
        <v>всего</v>
      </c>
      <c r="V213" s="20"/>
      <c r="W213" s="20"/>
      <c r="X213" s="20"/>
      <c r="Y213" s="20" t="str">
        <f t="shared" ca="1" si="72"/>
        <v/>
      </c>
      <c r="Z213" s="20"/>
      <c r="AA213" s="20">
        <f>IF(AB195="",0,IF(AB195=6,AA195+1,AA195))</f>
        <v>23</v>
      </c>
      <c r="AB213" s="20">
        <f t="shared" ref="AB213:AB217" si="76">AB190</f>
        <v>6</v>
      </c>
      <c r="AC213" s="20" t="s">
        <v>40</v>
      </c>
      <c r="AD213" s="20" t="str">
        <f t="shared" ca="1" si="73"/>
        <v/>
      </c>
      <c r="AE213" s="20">
        <f t="shared" ca="1" si="74"/>
        <v>1</v>
      </c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</row>
    <row r="214" spans="1:41" s="30" customFormat="1" x14ac:dyDescent="0.25">
      <c r="A214" s="205"/>
      <c r="B214" s="205"/>
      <c r="C214" s="205"/>
      <c r="D214" s="124" t="s">
        <v>40</v>
      </c>
      <c r="E214" s="124" t="s">
        <v>40</v>
      </c>
      <c r="F214" s="123" t="str">
        <f t="shared" ca="1" si="71"/>
        <v>x</v>
      </c>
      <c r="G214" s="124" t="s">
        <v>40</v>
      </c>
      <c r="H214" s="118" t="s">
        <v>2</v>
      </c>
      <c r="I214" s="117" t="s">
        <v>18</v>
      </c>
      <c r="J214" s="87">
        <f t="shared" ref="J214:O214" ca="1" si="77">J220+J226</f>
        <v>0</v>
      </c>
      <c r="K214" s="87">
        <f t="shared" ca="1" si="77"/>
        <v>0</v>
      </c>
      <c r="L214" s="87">
        <f t="shared" ca="1" si="77"/>
        <v>0</v>
      </c>
      <c r="M214" s="87">
        <f t="shared" ca="1" si="77"/>
        <v>0</v>
      </c>
      <c r="N214" s="87">
        <f t="shared" ca="1" si="77"/>
        <v>0</v>
      </c>
      <c r="O214" s="87">
        <f t="shared" ca="1" si="77"/>
        <v>0</v>
      </c>
      <c r="P214" s="20">
        <v>2</v>
      </c>
      <c r="Q214" s="20">
        <v>2</v>
      </c>
      <c r="R214" s="20">
        <f t="shared" si="50"/>
        <v>29</v>
      </c>
      <c r="S214" s="20" t="str">
        <f t="shared" si="51"/>
        <v/>
      </c>
      <c r="T214" s="157">
        <f t="shared" si="52"/>
        <v>2</v>
      </c>
      <c r="U214" s="20" t="str">
        <f t="shared" si="53"/>
        <v>федеральный бюджет</v>
      </c>
      <c r="V214" s="20"/>
      <c r="W214" s="20"/>
      <c r="X214" s="20"/>
      <c r="Y214" s="20" t="str">
        <f t="shared" ca="1" si="72"/>
        <v/>
      </c>
      <c r="Z214" s="20"/>
      <c r="AA214" s="20">
        <f>IF(AB213="",0,IF(AB213=6,AA213+1,AA213))</f>
        <v>24</v>
      </c>
      <c r="AB214" s="20">
        <f t="shared" si="76"/>
        <v>1</v>
      </c>
      <c r="AC214" s="20" t="s">
        <v>40</v>
      </c>
      <c r="AD214" s="20">
        <f t="shared" ca="1" si="73"/>
        <v>0</v>
      </c>
      <c r="AE214" s="20">
        <f t="shared" ca="1" si="74"/>
        <v>1</v>
      </c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</row>
    <row r="215" spans="1:41" s="30" customFormat="1" ht="22.5" x14ac:dyDescent="0.25">
      <c r="A215" s="205"/>
      <c r="B215" s="205"/>
      <c r="C215" s="205"/>
      <c r="D215" s="125">
        <v>832</v>
      </c>
      <c r="E215" s="125">
        <v>412</v>
      </c>
      <c r="F215" s="123" t="s">
        <v>779</v>
      </c>
      <c r="G215" s="125">
        <v>810</v>
      </c>
      <c r="H215" s="118" t="s">
        <v>4</v>
      </c>
      <c r="I215" s="117" t="s">
        <v>18</v>
      </c>
      <c r="J215" s="87">
        <f t="shared" ref="J215:O215" ca="1" si="78">J221+J227</f>
        <v>0</v>
      </c>
      <c r="K215" s="87">
        <f t="shared" ca="1" si="78"/>
        <v>3359</v>
      </c>
      <c r="L215" s="87">
        <f t="shared" ca="1" si="78"/>
        <v>3359</v>
      </c>
      <c r="M215" s="87">
        <f t="shared" ca="1" si="78"/>
        <v>3359</v>
      </c>
      <c r="N215" s="87">
        <f t="shared" ca="1" si="78"/>
        <v>0</v>
      </c>
      <c r="O215" s="87">
        <f t="shared" ca="1" si="78"/>
        <v>13703</v>
      </c>
      <c r="P215" s="20">
        <v>3</v>
      </c>
      <c r="Q215" s="20">
        <v>3</v>
      </c>
      <c r="R215" s="20">
        <f t="shared" si="50"/>
        <v>29</v>
      </c>
      <c r="S215" s="20" t="str">
        <f t="shared" si="51"/>
        <v/>
      </c>
      <c r="T215" s="157">
        <f t="shared" si="52"/>
        <v>1</v>
      </c>
      <c r="U215" s="20" t="str">
        <f t="shared" si="53"/>
        <v>республииканский бюджет Чувашской Республики</v>
      </c>
      <c r="V215" s="20"/>
      <c r="W215" s="20"/>
      <c r="X215" s="20"/>
      <c r="Y215" s="20" t="str">
        <f t="shared" ca="1" si="72"/>
        <v/>
      </c>
      <c r="Z215" s="20"/>
      <c r="AA215" s="20">
        <f>IF(AB214="",0,IF(AB214=6,AA214+1,AA214))</f>
        <v>24</v>
      </c>
      <c r="AB215" s="20">
        <f t="shared" si="76"/>
        <v>2</v>
      </c>
      <c r="AC215" s="20" t="s">
        <v>40</v>
      </c>
      <c r="AD215" s="20" t="str">
        <f t="shared" ca="1" si="73"/>
        <v/>
      </c>
      <c r="AE215" s="20">
        <f t="shared" ca="1" si="74"/>
        <v>1</v>
      </c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</row>
    <row r="216" spans="1:41" s="30" customFormat="1" x14ac:dyDescent="0.25">
      <c r="A216" s="205"/>
      <c r="B216" s="205"/>
      <c r="C216" s="205"/>
      <c r="D216" s="115" t="s">
        <v>17</v>
      </c>
      <c r="E216" s="115" t="s">
        <v>17</v>
      </c>
      <c r="F216" s="123" t="str">
        <f ca="1">IF(LEN(AD216)&gt;4,AD216,"x")</f>
        <v>x</v>
      </c>
      <c r="G216" s="115" t="s">
        <v>17</v>
      </c>
      <c r="H216" s="118" t="s">
        <v>3</v>
      </c>
      <c r="I216" s="117" t="s">
        <v>18</v>
      </c>
      <c r="J216" s="87">
        <f t="shared" ref="J216:O216" ca="1" si="79">J222+J228</f>
        <v>0</v>
      </c>
      <c r="K216" s="87">
        <f t="shared" ca="1" si="79"/>
        <v>0</v>
      </c>
      <c r="L216" s="87">
        <f t="shared" ca="1" si="79"/>
        <v>0</v>
      </c>
      <c r="M216" s="87">
        <f t="shared" ca="1" si="79"/>
        <v>0</v>
      </c>
      <c r="N216" s="87">
        <f t="shared" ca="1" si="79"/>
        <v>0</v>
      </c>
      <c r="O216" s="87">
        <f t="shared" ca="1" si="79"/>
        <v>0</v>
      </c>
      <c r="P216" s="20">
        <v>4</v>
      </c>
      <c r="Q216" s="20">
        <v>4</v>
      </c>
      <c r="R216" s="20">
        <f t="shared" si="50"/>
        <v>29</v>
      </c>
      <c r="S216" s="20">
        <f t="shared" si="51"/>
        <v>3</v>
      </c>
      <c r="T216" s="157">
        <f t="shared" si="52"/>
        <v>3</v>
      </c>
      <c r="U216" s="20" t="str">
        <f t="shared" si="53"/>
        <v>местные бюджеты</v>
      </c>
      <c r="V216" s="20"/>
      <c r="W216" s="20"/>
      <c r="X216" s="20"/>
      <c r="Y216" s="20" t="str">
        <f t="shared" ca="1" si="72"/>
        <v/>
      </c>
      <c r="Z216" s="20"/>
      <c r="AA216" s="20">
        <f>IF(AB215="",0,IF(AB215=6,AA215+1,AA215))</f>
        <v>24</v>
      </c>
      <c r="AB216" s="20">
        <f t="shared" si="76"/>
        <v>3</v>
      </c>
      <c r="AC216" s="20" t="s">
        <v>17</v>
      </c>
      <c r="AD216" s="20" t="str">
        <f t="shared" ca="1" si="73"/>
        <v/>
      </c>
      <c r="AE216" s="20">
        <f t="shared" ca="1" si="74"/>
        <v>1</v>
      </c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</row>
    <row r="217" spans="1:41" s="30" customFormat="1" ht="45" x14ac:dyDescent="0.25">
      <c r="A217" s="205"/>
      <c r="B217" s="205"/>
      <c r="C217" s="205"/>
      <c r="D217" s="115" t="s">
        <v>17</v>
      </c>
      <c r="E217" s="115" t="s">
        <v>17</v>
      </c>
      <c r="F217" s="123" t="str">
        <f ca="1">IF(LEN(AD217)&gt;4,AD217,"x")</f>
        <v>x</v>
      </c>
      <c r="G217" s="115" t="s">
        <v>17</v>
      </c>
      <c r="H217" s="118" t="s">
        <v>5</v>
      </c>
      <c r="I217" s="117" t="s">
        <v>18</v>
      </c>
      <c r="J217" s="87">
        <f t="shared" ref="J217:O217" ca="1" si="80">J223+J229</f>
        <v>0</v>
      </c>
      <c r="K217" s="87">
        <f t="shared" ca="1" si="80"/>
        <v>0</v>
      </c>
      <c r="L217" s="87">
        <f t="shared" ca="1" si="80"/>
        <v>0</v>
      </c>
      <c r="M217" s="87">
        <f t="shared" ca="1" si="80"/>
        <v>0</v>
      </c>
      <c r="N217" s="87">
        <f t="shared" ca="1" si="80"/>
        <v>0</v>
      </c>
      <c r="O217" s="87">
        <f t="shared" ca="1" si="80"/>
        <v>0</v>
      </c>
      <c r="P217" s="20">
        <v>5</v>
      </c>
      <c r="Q217" s="20">
        <v>5</v>
      </c>
      <c r="R217" s="20">
        <f t="shared" si="50"/>
        <v>29</v>
      </c>
      <c r="S217" s="20" t="str">
        <f t="shared" si="51"/>
        <v/>
      </c>
      <c r="T217" s="157" t="str">
        <f t="shared" si="52"/>
        <v/>
      </c>
      <c r="U217" s="20" t="str">
        <f t="shared" si="53"/>
        <v>территориальный государственный внебюджетный фонд Чувашской Республики</v>
      </c>
      <c r="V217" s="20"/>
      <c r="W217" s="20"/>
      <c r="X217" s="20"/>
      <c r="Y217" s="20" t="str">
        <f t="shared" ca="1" si="72"/>
        <v/>
      </c>
      <c r="Z217" s="20"/>
      <c r="AA217" s="20">
        <f>IF(AB216="",0,IF(AB216=6,AA216+1,AA216))</f>
        <v>24</v>
      </c>
      <c r="AB217" s="20">
        <f t="shared" si="76"/>
        <v>4</v>
      </c>
      <c r="AC217" s="20" t="s">
        <v>17</v>
      </c>
      <c r="AD217" s="20" t="str">
        <f t="shared" ca="1" si="73"/>
        <v/>
      </c>
      <c r="AE217" s="20">
        <f t="shared" ca="1" si="74"/>
        <v>1</v>
      </c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</row>
    <row r="218" spans="1:41" s="30" customFormat="1" x14ac:dyDescent="0.25">
      <c r="A218" s="206"/>
      <c r="B218" s="206"/>
      <c r="C218" s="206"/>
      <c r="D218" s="115" t="s">
        <v>17</v>
      </c>
      <c r="E218" s="115" t="s">
        <v>17</v>
      </c>
      <c r="F218" s="123" t="str">
        <f t="shared" ref="F218" si="81">IF(LEN(AD218)&gt;4,AD218,"x")</f>
        <v>x</v>
      </c>
      <c r="G218" s="115" t="s">
        <v>17</v>
      </c>
      <c r="H218" s="118" t="s">
        <v>6</v>
      </c>
      <c r="I218" s="117"/>
      <c r="J218" s="87">
        <f t="shared" ref="J218:O218" ca="1" si="82">J224+J230</f>
        <v>0</v>
      </c>
      <c r="K218" s="87">
        <f t="shared" ca="1" si="82"/>
        <v>0</v>
      </c>
      <c r="L218" s="87">
        <f t="shared" ca="1" si="82"/>
        <v>0</v>
      </c>
      <c r="M218" s="87">
        <f t="shared" ca="1" si="82"/>
        <v>0</v>
      </c>
      <c r="N218" s="87">
        <f t="shared" ca="1" si="82"/>
        <v>0</v>
      </c>
      <c r="O218" s="87">
        <f t="shared" ca="1" si="82"/>
        <v>4573</v>
      </c>
      <c r="P218" s="20">
        <v>6</v>
      </c>
      <c r="Q218" s="20">
        <v>6</v>
      </c>
      <c r="R218" s="20">
        <f t="shared" si="50"/>
        <v>29</v>
      </c>
      <c r="S218" s="20">
        <f t="shared" si="51"/>
        <v>4</v>
      </c>
      <c r="T218" s="157">
        <f t="shared" si="52"/>
        <v>4</v>
      </c>
      <c r="U218" s="20" t="str">
        <f t="shared" si="53"/>
        <v>внебюджетные источники</v>
      </c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</row>
    <row r="219" spans="1:41" s="30" customFormat="1" ht="15" customHeight="1" x14ac:dyDescent="0.25">
      <c r="A219" s="204" t="s">
        <v>780</v>
      </c>
      <c r="B219" s="204" t="s">
        <v>782</v>
      </c>
      <c r="C219" s="204" t="s">
        <v>38</v>
      </c>
      <c r="D219" s="115" t="s">
        <v>40</v>
      </c>
      <c r="E219" s="115" t="s">
        <v>40</v>
      </c>
      <c r="F219" s="123" t="str">
        <f t="shared" ref="F219:F230" ca="1" si="83">IF(LEN(AD219)&gt;4,AD219,"x")</f>
        <v>x</v>
      </c>
      <c r="G219" s="115" t="s">
        <v>40</v>
      </c>
      <c r="H219" s="118" t="s">
        <v>1</v>
      </c>
      <c r="I219" s="117" t="s">
        <v>18</v>
      </c>
      <c r="J219" s="87">
        <f ca="1">IF($T219=0,SUM(J220:J224),IF($T219="",0,IF(ISERROR(OFFSET(ГП!AA204,-$R219-IF($T219=4,1,0),0)),0,OFFSET(ГП!AA204,-$R219-IF($T219=4,1,0),0))))</f>
        <v>0</v>
      </c>
      <c r="K219" s="87">
        <f ca="1">IF($T219=0,SUM(K220:K224),IF($T219="",0,IF(ISERROR(OFFSET(ГП!AB204,-$R219-IF($T219=4,1,0),0)),0,OFFSET(ГП!AB204,-$R219-IF($T219=4,1,0),0))))</f>
        <v>3359</v>
      </c>
      <c r="L219" s="87">
        <f ca="1">IF($T219=0,SUM(L220:L224),IF($T219="",0,IF(ISERROR(OFFSET(ГП!AC204,-$R219-IF($T219=4,1,0),0)),0,OFFSET(ГП!AC204,-$R219-IF($T219=4,1,0),0))))</f>
        <v>3359</v>
      </c>
      <c r="M219" s="87">
        <f ca="1">IF($T219=0,SUM(M220:M224),IF($T219="",0,IF(ISERROR(OFFSET(ГП!AD204,-$R219-IF($T219=4,1,0),0)),0,OFFSET(ГП!AD204,-$R219-IF($T219=4,1,0),0))))</f>
        <v>3359</v>
      </c>
      <c r="N219" s="87">
        <f ca="1">IF($T219=0,SUM(N220:N224),IF($T219="",0,IF(ISERROR(OFFSET(ГП!AE204,-$R219-IF($T219=4,1,0),0)),0,OFFSET(ГП!AE204,-$R219-IF($T219=4,1,0),0))))</f>
        <v>0</v>
      </c>
      <c r="O219" s="87">
        <f ca="1">IF($T219=0,SUM(O220:O224),IF($T219="",0,IF(ISERROR(OFFSET(ГП!AF204,-$R219-IF($T219=4,1,0),0)),0,OFFSET(ГП!AF204,-$R219-IF($T219=4,1,0),0))))</f>
        <v>18276</v>
      </c>
      <c r="P219" s="20"/>
      <c r="Q219" s="20">
        <v>1</v>
      </c>
      <c r="R219" s="20">
        <f t="shared" si="50"/>
        <v>30</v>
      </c>
      <c r="S219" s="20" t="str">
        <f t="shared" si="51"/>
        <v/>
      </c>
      <c r="T219" s="157">
        <f t="shared" si="52"/>
        <v>0</v>
      </c>
      <c r="U219" s="20" t="str">
        <f t="shared" si="53"/>
        <v>всего</v>
      </c>
      <c r="V219" s="20"/>
      <c r="W219" s="20"/>
      <c r="X219" s="20"/>
      <c r="Y219" s="20" t="str">
        <f t="shared" ref="Y219:Y230" ca="1" si="84">IF(ISERROR(SUM(K219,-L219)),"",IF(SUM(K219,-L219)=0,"",IF(ISERROR(SEARCH("федерал",U219,1)),"",SUM(K219,-L219))))</f>
        <v/>
      </c>
      <c r="Z219" s="20"/>
      <c r="AA219" s="20">
        <f>IF(AB200="",0,IF(AB200=6,AA200+1,AA200))</f>
        <v>24</v>
      </c>
      <c r="AB219" s="20">
        <f>AB195</f>
        <v>5</v>
      </c>
      <c r="AC219" s="20" t="s">
        <v>40</v>
      </c>
      <c r="AD219" s="20" t="str">
        <f t="shared" ref="AD219:AD230" ca="1" si="85">IF(AB219=1,OFFSET(AF219,-AA219,0),"")</f>
        <v/>
      </c>
      <c r="AE219" s="20">
        <f t="shared" ref="AE219:AE230" ca="1" si="86">IF(AC219=AD219,"",1)</f>
        <v>1</v>
      </c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</row>
    <row r="220" spans="1:41" s="30" customFormat="1" x14ac:dyDescent="0.25">
      <c r="A220" s="205"/>
      <c r="B220" s="205"/>
      <c r="C220" s="205"/>
      <c r="D220" s="124" t="s">
        <v>40</v>
      </c>
      <c r="E220" s="124" t="s">
        <v>40</v>
      </c>
      <c r="F220" s="123" t="str">
        <f t="shared" ca="1" si="83"/>
        <v>x</v>
      </c>
      <c r="G220" s="124" t="s">
        <v>40</v>
      </c>
      <c r="H220" s="118" t="s">
        <v>2</v>
      </c>
      <c r="I220" s="117" t="s">
        <v>18</v>
      </c>
      <c r="J220" s="87">
        <f ca="1">IF($T220=0,SUM(J221:J225),IF($T220="",0,IF(ISERROR(OFFSET(ГП!AA205,-$R220-IF($T220=4,1,0),0)),0,OFFSET(ГП!AA205,-$R220-IF($T220=4,1,0),0))))</f>
        <v>0</v>
      </c>
      <c r="K220" s="87">
        <f ca="1">IF($T220=0,SUM(K221:K225),IF($T220="",0,IF(ISERROR(OFFSET(ГП!AB205,-$R220-IF($T220=4,1,0),0)),0,OFFSET(ГП!AB205,-$R220-IF($T220=4,1,0),0))))</f>
        <v>0</v>
      </c>
      <c r="L220" s="87">
        <f ca="1">IF($T220=0,SUM(L221:L225),IF($T220="",0,IF(ISERROR(OFFSET(ГП!AC205,-$R220-IF($T220=4,1,0),0)),0,OFFSET(ГП!AC205,-$R220-IF($T220=4,1,0),0))))</f>
        <v>0</v>
      </c>
      <c r="M220" s="87">
        <f ca="1">IF($T220=0,SUM(M221:M225),IF($T220="",0,IF(ISERROR(OFFSET(ГП!AD205,-$R220-IF($T220=4,1,0),0)),0,OFFSET(ГП!AD205,-$R220-IF($T220=4,1,0),0))))</f>
        <v>0</v>
      </c>
      <c r="N220" s="87">
        <f ca="1">IF($T220=0,SUM(N221:N225),IF($T220="",0,IF(ISERROR(OFFSET(ГП!AE205,-$R220-IF($T220=4,1,0),0)),0,OFFSET(ГП!AE205,-$R220-IF($T220=4,1,0),0))))</f>
        <v>0</v>
      </c>
      <c r="O220" s="87">
        <f ca="1">IF($T220=0,SUM(O221:O225),IF($T220="",0,IF(ISERROR(OFFSET(ГП!AF205,-$R220-IF($T220=4,1,0),0)),0,OFFSET(ГП!AF205,-$R220-IF($T220=4,1,0),0))))</f>
        <v>0</v>
      </c>
      <c r="P220" s="20"/>
      <c r="Q220" s="20">
        <v>2</v>
      </c>
      <c r="R220" s="20">
        <f t="shared" si="50"/>
        <v>30</v>
      </c>
      <c r="S220" s="20" t="str">
        <f t="shared" si="51"/>
        <v/>
      </c>
      <c r="T220" s="157">
        <f t="shared" si="52"/>
        <v>2</v>
      </c>
      <c r="U220" s="20" t="str">
        <f t="shared" si="53"/>
        <v>федеральный бюджет</v>
      </c>
      <c r="V220" s="20"/>
      <c r="W220" s="20"/>
      <c r="X220" s="20"/>
      <c r="Y220" s="20" t="str">
        <f t="shared" ca="1" si="84"/>
        <v/>
      </c>
      <c r="Z220" s="20"/>
      <c r="AA220" s="20">
        <f>IF(AB219="",0,IF(AB219=6,AA219+1,AA219))</f>
        <v>24</v>
      </c>
      <c r="AB220" s="20">
        <f>AB196</f>
        <v>6</v>
      </c>
      <c r="AC220" s="20" t="s">
        <v>40</v>
      </c>
      <c r="AD220" s="20" t="str">
        <f t="shared" ca="1" si="85"/>
        <v/>
      </c>
      <c r="AE220" s="20">
        <f t="shared" ca="1" si="86"/>
        <v>1</v>
      </c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</row>
    <row r="221" spans="1:41" s="30" customFormat="1" ht="22.5" x14ac:dyDescent="0.25">
      <c r="A221" s="205"/>
      <c r="B221" s="205"/>
      <c r="C221" s="205"/>
      <c r="D221" s="125">
        <v>832</v>
      </c>
      <c r="E221" s="125">
        <v>412</v>
      </c>
      <c r="F221" s="123" t="s">
        <v>779</v>
      </c>
      <c r="G221" s="125">
        <v>810</v>
      </c>
      <c r="H221" s="118" t="s">
        <v>4</v>
      </c>
      <c r="I221" s="117" t="s">
        <v>18</v>
      </c>
      <c r="J221" s="87">
        <f ca="1">IF($T221=0,SUM(J222:J226),IF($T221="",0,IF(ISERROR(OFFSET(ГП!AA206,-$R221-IF($T221=4,1,0),0)),0,OFFSET(ГП!AA206,-$R221-IF($T221=4,1,0),0))))</f>
        <v>0</v>
      </c>
      <c r="K221" s="87">
        <f ca="1">IF($T221=0,SUM(K222:K226),IF($T221="",0,IF(ISERROR(OFFSET(ГП!AB206,-$R221-IF($T221=4,1,0),0)),0,OFFSET(ГП!AB206,-$R221-IF($T221=4,1,0),0))))</f>
        <v>3359</v>
      </c>
      <c r="L221" s="87">
        <f ca="1">IF($T221=0,SUM(L222:L226),IF($T221="",0,IF(ISERROR(OFFSET(ГП!AC206,-$R221-IF($T221=4,1,0),0)),0,OFFSET(ГП!AC206,-$R221-IF($T221=4,1,0),0))))</f>
        <v>3359</v>
      </c>
      <c r="M221" s="87">
        <f ca="1">IF($T221=0,SUM(M222:M226),IF($T221="",0,IF(ISERROR(OFFSET(ГП!AD206,-$R221-IF($T221=4,1,0),0)),0,OFFSET(ГП!AD206,-$R221-IF($T221=4,1,0),0))))</f>
        <v>3359</v>
      </c>
      <c r="N221" s="87">
        <f ca="1">IF($T221=0,SUM(N222:N226),IF($T221="",0,IF(ISERROR(OFFSET(ГП!AE206,-$R221-IF($T221=4,1,0),0)),0,OFFSET(ГП!AE206,-$R221-IF($T221=4,1,0),0))))</f>
        <v>0</v>
      </c>
      <c r="O221" s="87">
        <f ca="1">IF($T221=0,SUM(O222:O226),IF($T221="",0,IF(ISERROR(OFFSET(ГП!AF206,-$R221-IF($T221=4,1,0),0)),0,OFFSET(ГП!AF206,-$R221-IF($T221=4,1,0),0))))</f>
        <v>13703</v>
      </c>
      <c r="P221" s="20"/>
      <c r="Q221" s="20">
        <v>3</v>
      </c>
      <c r="R221" s="20">
        <f t="shared" si="50"/>
        <v>30</v>
      </c>
      <c r="S221" s="20" t="str">
        <f t="shared" si="51"/>
        <v/>
      </c>
      <c r="T221" s="157">
        <f t="shared" si="52"/>
        <v>1</v>
      </c>
      <c r="U221" s="20" t="str">
        <f t="shared" si="53"/>
        <v>республииканский бюджет Чувашской Республики</v>
      </c>
      <c r="V221" s="20"/>
      <c r="W221" s="20"/>
      <c r="X221" s="20"/>
      <c r="Y221" s="20" t="str">
        <f t="shared" ca="1" si="84"/>
        <v/>
      </c>
      <c r="Z221" s="20"/>
      <c r="AA221" s="20">
        <f>IF(AB220="",0,IF(AB220=6,AA220+1,AA220))</f>
        <v>25</v>
      </c>
      <c r="AB221" s="20">
        <f>AB197</f>
        <v>1</v>
      </c>
      <c r="AC221" s="20" t="s">
        <v>40</v>
      </c>
      <c r="AD221" s="20">
        <f t="shared" ca="1" si="85"/>
        <v>0</v>
      </c>
      <c r="AE221" s="20">
        <f t="shared" ca="1" si="86"/>
        <v>1</v>
      </c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</row>
    <row r="222" spans="1:41" s="30" customFormat="1" x14ac:dyDescent="0.25">
      <c r="A222" s="205"/>
      <c r="B222" s="205"/>
      <c r="C222" s="205"/>
      <c r="D222" s="115" t="s">
        <v>17</v>
      </c>
      <c r="E222" s="115" t="s">
        <v>17</v>
      </c>
      <c r="F222" s="123" t="str">
        <f t="shared" ca="1" si="83"/>
        <v>x</v>
      </c>
      <c r="G222" s="115" t="s">
        <v>17</v>
      </c>
      <c r="H222" s="118" t="s">
        <v>3</v>
      </c>
      <c r="I222" s="117" t="s">
        <v>18</v>
      </c>
      <c r="J222" s="87">
        <f ca="1">IF($T222=0,SUM(J223:J227),IF($T222="",0,IF(ISERROR(OFFSET(ГП!AA207,-$R222-IF($T222=4,1,0),0)),0,OFFSET(ГП!AA207,-$R222-IF($T222=4,1,0),0))))</f>
        <v>0</v>
      </c>
      <c r="K222" s="87">
        <f ca="1">IF($T222=0,SUM(K223:K227),IF($T222="",0,IF(ISERROR(OFFSET(ГП!AB207,-$R222-IF($T222=4,1,0),0)),0,OFFSET(ГП!AB207,-$R222-IF($T222=4,1,0),0))))</f>
        <v>0</v>
      </c>
      <c r="L222" s="87">
        <f ca="1">IF($T222=0,SUM(L223:L227),IF($T222="",0,IF(ISERROR(OFFSET(ГП!AC207,-$R222-IF($T222=4,1,0),0)),0,OFFSET(ГП!AC207,-$R222-IF($T222=4,1,0),0))))</f>
        <v>0</v>
      </c>
      <c r="M222" s="87">
        <f ca="1">IF($T222=0,SUM(M223:M227),IF($T222="",0,IF(ISERROR(OFFSET(ГП!AD207,-$R222-IF($T222=4,1,0),0)),0,OFFSET(ГП!AD207,-$R222-IF($T222=4,1,0),0))))</f>
        <v>0</v>
      </c>
      <c r="N222" s="87">
        <f ca="1">IF($T222=0,SUM(N223:N227),IF($T222="",0,IF(ISERROR(OFFSET(ГП!AE207,-$R222-IF($T222=4,1,0),0)),0,OFFSET(ГП!AE207,-$R222-IF($T222=4,1,0),0))))</f>
        <v>0</v>
      </c>
      <c r="O222" s="87">
        <f ca="1">IF($T222=0,SUM(O223:O227),IF($T222="",0,IF(ISERROR(OFFSET(ГП!AF207,-$R222-IF($T222=4,1,0),0)),0,OFFSET(ГП!AF207,-$R222-IF($T222=4,1,0),0))))</f>
        <v>0</v>
      </c>
      <c r="P222" s="20"/>
      <c r="Q222" s="20">
        <v>4</v>
      </c>
      <c r="R222" s="20">
        <f t="shared" si="50"/>
        <v>30</v>
      </c>
      <c r="S222" s="20">
        <f t="shared" si="51"/>
        <v>3</v>
      </c>
      <c r="T222" s="157">
        <f t="shared" si="52"/>
        <v>3</v>
      </c>
      <c r="U222" s="20" t="str">
        <f t="shared" si="53"/>
        <v>местные бюджеты</v>
      </c>
      <c r="V222" s="20"/>
      <c r="W222" s="20"/>
      <c r="X222" s="20"/>
      <c r="Y222" s="20" t="str">
        <f t="shared" ca="1" si="84"/>
        <v/>
      </c>
      <c r="Z222" s="20"/>
      <c r="AA222" s="20">
        <f>IF(AB221="",0,IF(AB221=6,AA221+1,AA221))</f>
        <v>25</v>
      </c>
      <c r="AB222" s="20">
        <f>AB198</f>
        <v>2</v>
      </c>
      <c r="AC222" s="20" t="s">
        <v>17</v>
      </c>
      <c r="AD222" s="20" t="str">
        <f t="shared" ca="1" si="85"/>
        <v/>
      </c>
      <c r="AE222" s="20">
        <f t="shared" ca="1" si="86"/>
        <v>1</v>
      </c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</row>
    <row r="223" spans="1:41" s="30" customFormat="1" ht="45" x14ac:dyDescent="0.25">
      <c r="A223" s="205"/>
      <c r="B223" s="205"/>
      <c r="C223" s="205"/>
      <c r="D223" s="115" t="s">
        <v>17</v>
      </c>
      <c r="E223" s="115" t="s">
        <v>17</v>
      </c>
      <c r="F223" s="123" t="str">
        <f t="shared" ca="1" si="83"/>
        <v>x</v>
      </c>
      <c r="G223" s="115" t="s">
        <v>17</v>
      </c>
      <c r="H223" s="118" t="s">
        <v>5</v>
      </c>
      <c r="I223" s="117" t="s">
        <v>18</v>
      </c>
      <c r="J223" s="87">
        <f ca="1">IF($T223=0,SUM(J224:J228),IF($T223="",0,IF(ISERROR(OFFSET(ГП!AA208,-$R223-IF($T223=4,1,0),0)),0,OFFSET(ГП!AA208,-$R223-IF($T223=4,1,0),0))))</f>
        <v>0</v>
      </c>
      <c r="K223" s="87">
        <f ca="1">IF($T223=0,SUM(K224:K228),IF($T223="",0,IF(ISERROR(OFFSET(ГП!AB208,-$R223-IF($T223=4,1,0),0)),0,OFFSET(ГП!AB208,-$R223-IF($T223=4,1,0),0))))</f>
        <v>0</v>
      </c>
      <c r="L223" s="87">
        <f ca="1">IF($T223=0,SUM(L224:L228),IF($T223="",0,IF(ISERROR(OFFSET(ГП!AC208,-$R223-IF($T223=4,1,0),0)),0,OFFSET(ГП!AC208,-$R223-IF($T223=4,1,0),0))))</f>
        <v>0</v>
      </c>
      <c r="M223" s="87">
        <f ca="1">IF($T223=0,SUM(M224:M228),IF($T223="",0,IF(ISERROR(OFFSET(ГП!AD208,-$R223-IF($T223=4,1,0),0)),0,OFFSET(ГП!AD208,-$R223-IF($T223=4,1,0),0))))</f>
        <v>0</v>
      </c>
      <c r="N223" s="87">
        <f ca="1">IF($T223=0,SUM(N224:N228),IF($T223="",0,IF(ISERROR(OFFSET(ГП!AE208,-$R223-IF($T223=4,1,0),0)),0,OFFSET(ГП!AE208,-$R223-IF($T223=4,1,0),0))))</f>
        <v>0</v>
      </c>
      <c r="O223" s="87">
        <f ca="1">IF($T223=0,SUM(O224:O228),IF($T223="",0,IF(ISERROR(OFFSET(ГП!AF208,-$R223-IF($T223=4,1,0),0)),0,OFFSET(ГП!AF208,-$R223-IF($T223=4,1,0),0))))</f>
        <v>0</v>
      </c>
      <c r="P223" s="20"/>
      <c r="Q223" s="20">
        <v>5</v>
      </c>
      <c r="R223" s="20">
        <f t="shared" si="50"/>
        <v>30</v>
      </c>
      <c r="S223" s="20" t="str">
        <f t="shared" si="51"/>
        <v/>
      </c>
      <c r="T223" s="157" t="str">
        <f t="shared" si="52"/>
        <v/>
      </c>
      <c r="U223" s="20" t="str">
        <f t="shared" si="53"/>
        <v>территориальный государственный внебюджетный фонд Чувашской Республики</v>
      </c>
      <c r="V223" s="20"/>
      <c r="W223" s="20"/>
      <c r="X223" s="20"/>
      <c r="Y223" s="20" t="str">
        <f t="shared" ca="1" si="84"/>
        <v/>
      </c>
      <c r="Z223" s="20"/>
      <c r="AA223" s="20">
        <f>IF(AB222="",0,IF(AB222=6,AA222+1,AA222))</f>
        <v>25</v>
      </c>
      <c r="AB223" s="20">
        <f>AB199</f>
        <v>3</v>
      </c>
      <c r="AC223" s="20" t="s">
        <v>17</v>
      </c>
      <c r="AD223" s="20" t="str">
        <f t="shared" ca="1" si="85"/>
        <v/>
      </c>
      <c r="AE223" s="20">
        <f t="shared" ca="1" si="86"/>
        <v>1</v>
      </c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</row>
    <row r="224" spans="1:41" s="30" customFormat="1" x14ac:dyDescent="0.25">
      <c r="A224" s="206"/>
      <c r="B224" s="206"/>
      <c r="C224" s="206"/>
      <c r="D224" s="115" t="s">
        <v>17</v>
      </c>
      <c r="E224" s="115" t="s">
        <v>17</v>
      </c>
      <c r="F224" s="123" t="str">
        <f t="shared" si="83"/>
        <v>x</v>
      </c>
      <c r="G224" s="115" t="s">
        <v>17</v>
      </c>
      <c r="H224" s="118" t="s">
        <v>6</v>
      </c>
      <c r="I224" s="117"/>
      <c r="J224" s="87">
        <f ca="1">IF($T224=0,SUM(J225:J229),IF($T224="",0,IF(ISERROR(OFFSET(ГП!AA209,-$R224-IF($T224=4,1,0),0)),0,OFFSET(ГП!AA209,-$R224-IF($T224=4,1,0),0))))</f>
        <v>0</v>
      </c>
      <c r="K224" s="87">
        <f ca="1">IF($T224=0,SUM(K225:K229),IF($T224="",0,IF(ISERROR(OFFSET(ГП!AB209,-$R224-IF($T224=4,1,0),0)),0,OFFSET(ГП!AB209,-$R224-IF($T224=4,1,0),0))))</f>
        <v>0</v>
      </c>
      <c r="L224" s="87">
        <f ca="1">IF($T224=0,SUM(L225:L229),IF($T224="",0,IF(ISERROR(OFFSET(ГП!AC209,-$R224-IF($T224=4,1,0),0)),0,OFFSET(ГП!AC209,-$R224-IF($T224=4,1,0),0))))</f>
        <v>0</v>
      </c>
      <c r="M224" s="87">
        <f ca="1">IF($T224=0,SUM(M225:M229),IF($T224="",0,IF(ISERROR(OFFSET(ГП!AD209,-$R224-IF($T224=4,1,0),0)),0,OFFSET(ГП!AD209,-$R224-IF($T224=4,1,0),0))))</f>
        <v>0</v>
      </c>
      <c r="N224" s="87">
        <f ca="1">IF($T224=0,SUM(N225:N229),IF($T224="",0,IF(ISERROR(OFFSET(ГП!AE209,-$R224-IF($T224=4,1,0),0)),0,OFFSET(ГП!AE209,-$R224-IF($T224=4,1,0),0))))</f>
        <v>0</v>
      </c>
      <c r="O224" s="87">
        <f ca="1">IF($T224=0,SUM(O225:O229),IF($T224="",0,IF(ISERROR(OFFSET(ГП!AF209,-$R224-IF($T224=4,1,0),0)),0,OFFSET(ГП!AF209,-$R224-IF($T224=4,1,0),0))))</f>
        <v>4573</v>
      </c>
      <c r="P224" s="20"/>
      <c r="Q224" s="20">
        <v>6</v>
      </c>
      <c r="R224" s="20">
        <f t="shared" si="50"/>
        <v>30</v>
      </c>
      <c r="S224" s="20">
        <f t="shared" si="51"/>
        <v>4</v>
      </c>
      <c r="T224" s="157">
        <f t="shared" si="52"/>
        <v>4</v>
      </c>
      <c r="U224" s="20" t="str">
        <f t="shared" si="53"/>
        <v>внебюджетные источники</v>
      </c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</row>
    <row r="225" spans="1:41" s="30" customFormat="1" ht="15" customHeight="1" x14ac:dyDescent="0.25">
      <c r="A225" s="204" t="s">
        <v>781</v>
      </c>
      <c r="B225" s="204" t="s">
        <v>783</v>
      </c>
      <c r="C225" s="204" t="s">
        <v>38</v>
      </c>
      <c r="D225" s="115" t="s">
        <v>40</v>
      </c>
      <c r="E225" s="115" t="s">
        <v>40</v>
      </c>
      <c r="F225" s="123" t="str">
        <f ca="1">IF(LEN(AD225)&gt;4,AD225,"x")</f>
        <v>x</v>
      </c>
      <c r="G225" s="115" t="s">
        <v>40</v>
      </c>
      <c r="H225" s="118" t="s">
        <v>1</v>
      </c>
      <c r="I225" s="117" t="s">
        <v>18</v>
      </c>
      <c r="J225" s="87">
        <f ca="1">IF($T225=0,SUM(J226:J230),IF($T225="",0,IF(ISERROR(OFFSET(ГП!AA210,-$R225-IF($T225=4,1,0),0)),0,OFFSET(ГП!AA210,-$R225-IF($T225=4,1,0),0))))</f>
        <v>0</v>
      </c>
      <c r="K225" s="87">
        <f ca="1">IF($T225=0,SUM(K226:K230),IF($T225="",0,IF(ISERROR(OFFSET(ГП!AB210,-$R225-IF($T225=4,1,0),0)),0,OFFSET(ГП!AB210,-$R225-IF($T225=4,1,0),0))))</f>
        <v>0</v>
      </c>
      <c r="L225" s="87">
        <f ca="1">IF($T225=0,SUM(L226:L230),IF($T225="",0,IF(ISERROR(OFFSET(ГП!AC210,-$R225-IF($T225=4,1,0),0)),0,OFFSET(ГП!AC210,-$R225-IF($T225=4,1,0),0))))</f>
        <v>0</v>
      </c>
      <c r="M225" s="87">
        <f ca="1">IF($T225=0,SUM(M226:M230),IF($T225="",0,IF(ISERROR(OFFSET(ГП!AD210,-$R225-IF($T225=4,1,0),0)),0,OFFSET(ГП!AD210,-$R225-IF($T225=4,1,0),0))))</f>
        <v>0</v>
      </c>
      <c r="N225" s="87">
        <f ca="1">IF($T225=0,SUM(N226:N230),IF($T225="",0,IF(ISERROR(OFFSET(ГП!AE210,-$R225-IF($T225=4,1,0),0)),0,OFFSET(ГП!AE210,-$R225-IF($T225=4,1,0),0))))</f>
        <v>0</v>
      </c>
      <c r="O225" s="87">
        <f ca="1">IF($T225=0,SUM(O226:O230),IF($T225="",0,IF(ISERROR(OFFSET(ГП!AF210,-$R225-IF($T225=4,1,0),0)),0,OFFSET(ГП!AF210,-$R225-IF($T225=4,1,0),0))))</f>
        <v>0</v>
      </c>
      <c r="P225" s="20"/>
      <c r="Q225" s="20">
        <v>1</v>
      </c>
      <c r="R225" s="20">
        <f t="shared" si="50"/>
        <v>31</v>
      </c>
      <c r="S225" s="20" t="str">
        <f t="shared" si="51"/>
        <v/>
      </c>
      <c r="T225" s="157">
        <f t="shared" si="52"/>
        <v>0</v>
      </c>
      <c r="U225" s="20" t="str">
        <f t="shared" si="53"/>
        <v>всего</v>
      </c>
      <c r="V225" s="20"/>
      <c r="W225" s="20"/>
      <c r="X225" s="20"/>
      <c r="Y225" s="20" t="str">
        <f ca="1">IF(ISERROR(SUM(K225,-L225)),"",IF(SUM(K225,-L225)=0,"",IF(ISERROR(SEARCH("федерал",U225,1)),"",SUM(K225,-L225))))</f>
        <v/>
      </c>
      <c r="Z225" s="20"/>
      <c r="AA225" s="20">
        <f>IF(AB205="",0,IF(AB205=6,AA205+1,AA205))</f>
        <v>24</v>
      </c>
      <c r="AB225" s="20">
        <f>AB200</f>
        <v>4</v>
      </c>
      <c r="AC225" s="20" t="s">
        <v>40</v>
      </c>
      <c r="AD225" s="20" t="str">
        <f ca="1">IF(AB225=1,OFFSET(AF225,-AA225,0),"")</f>
        <v/>
      </c>
      <c r="AE225" s="20">
        <f ca="1">IF(AC225=AD225,"",1)</f>
        <v>1</v>
      </c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</row>
    <row r="226" spans="1:41" s="30" customFormat="1" x14ac:dyDescent="0.25">
      <c r="A226" s="205"/>
      <c r="B226" s="205"/>
      <c r="C226" s="205"/>
      <c r="D226" s="124" t="s">
        <v>40</v>
      </c>
      <c r="E226" s="124" t="s">
        <v>40</v>
      </c>
      <c r="F226" s="123" t="str">
        <f ca="1">IF(LEN(AD226)&gt;4,AD226,"x")</f>
        <v>x</v>
      </c>
      <c r="G226" s="124" t="s">
        <v>40</v>
      </c>
      <c r="H226" s="118" t="s">
        <v>2</v>
      </c>
      <c r="I226" s="117" t="s">
        <v>18</v>
      </c>
      <c r="J226" s="87">
        <f ca="1">IF($T226=0,SUM(J227:J231),IF($T226="",0,IF(ISERROR(OFFSET(ГП!AA211,-$R226-IF($T226=4,1,0),0)),0,OFFSET(ГП!AA211,-$R226-IF($T226=4,1,0),0))))</f>
        <v>0</v>
      </c>
      <c r="K226" s="87">
        <f ca="1">IF($T226=0,SUM(K227:K231),IF($T226="",0,IF(ISERROR(OFFSET(ГП!AB211,-$R226-IF($T226=4,1,0),0)),0,OFFSET(ГП!AB211,-$R226-IF($T226=4,1,0),0))))</f>
        <v>0</v>
      </c>
      <c r="L226" s="87">
        <f ca="1">IF($T226=0,SUM(L227:L231),IF($T226="",0,IF(ISERROR(OFFSET(ГП!AC211,-$R226-IF($T226=4,1,0),0)),0,OFFSET(ГП!AC211,-$R226-IF($T226=4,1,0),0))))</f>
        <v>0</v>
      </c>
      <c r="M226" s="87">
        <f ca="1">IF($T226=0,SUM(M227:M231),IF($T226="",0,IF(ISERROR(OFFSET(ГП!AD211,-$R226-IF($T226=4,1,0),0)),0,OFFSET(ГП!AD211,-$R226-IF($T226=4,1,0),0))))</f>
        <v>0</v>
      </c>
      <c r="N226" s="87">
        <f ca="1">IF($T226=0,SUM(N227:N231),IF($T226="",0,IF(ISERROR(OFFSET(ГП!AE211,-$R226-IF($T226=4,1,0),0)),0,OFFSET(ГП!AE211,-$R226-IF($T226=4,1,0),0))))</f>
        <v>0</v>
      </c>
      <c r="O226" s="87">
        <f ca="1">IF($T226=0,SUM(O227:O231),IF($T226="",0,IF(ISERROR(OFFSET(ГП!AF211,-$R226-IF($T226=4,1,0),0)),0,OFFSET(ГП!AF211,-$R226-IF($T226=4,1,0),0))))</f>
        <v>0</v>
      </c>
      <c r="P226" s="20"/>
      <c r="Q226" s="20">
        <v>2</v>
      </c>
      <c r="R226" s="20">
        <f t="shared" si="50"/>
        <v>31</v>
      </c>
      <c r="S226" s="20" t="str">
        <f t="shared" si="51"/>
        <v/>
      </c>
      <c r="T226" s="157">
        <f t="shared" si="52"/>
        <v>2</v>
      </c>
      <c r="U226" s="20" t="str">
        <f t="shared" si="53"/>
        <v>федеральный бюджет</v>
      </c>
      <c r="V226" s="20"/>
      <c r="W226" s="20"/>
      <c r="X226" s="20"/>
      <c r="Y226" s="20" t="str">
        <f ca="1">IF(ISERROR(SUM(K226,-L226)),"",IF(SUM(K226,-L226)=0,"",IF(ISERROR(SEARCH("федерал",U226,1)),"",SUM(K226,-L226))))</f>
        <v/>
      </c>
      <c r="Z226" s="20"/>
      <c r="AA226" s="20">
        <f>IF(AB225="",0,IF(AB225=6,AA225+1,AA225))</f>
        <v>24</v>
      </c>
      <c r="AB226" s="20">
        <f>AB201</f>
        <v>5</v>
      </c>
      <c r="AC226" s="20" t="s">
        <v>40</v>
      </c>
      <c r="AD226" s="20" t="str">
        <f ca="1">IF(AB226=1,OFFSET(AF226,-AA226,0),"")</f>
        <v/>
      </c>
      <c r="AE226" s="20">
        <f ca="1">IF(AC226=AD226,"",1)</f>
        <v>1</v>
      </c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</row>
    <row r="227" spans="1:41" s="30" customFormat="1" ht="22.5" x14ac:dyDescent="0.25">
      <c r="A227" s="205"/>
      <c r="B227" s="205"/>
      <c r="C227" s="205"/>
      <c r="D227" s="125">
        <v>832</v>
      </c>
      <c r="E227" s="125">
        <v>412</v>
      </c>
      <c r="F227" s="123" t="s">
        <v>351</v>
      </c>
      <c r="G227" s="125">
        <v>520</v>
      </c>
      <c r="H227" s="118" t="s">
        <v>4</v>
      </c>
      <c r="I227" s="117" t="s">
        <v>18</v>
      </c>
      <c r="J227" s="87">
        <f ca="1">IF($T227=0,SUM(J228:J232),IF($T227="",0,IF(ISERROR(OFFSET(ГП!AA212,-$R227-IF($T227=4,1,0),0)),0,OFFSET(ГП!AA212,-$R227-IF($T227=4,1,0),0))))</f>
        <v>0</v>
      </c>
      <c r="K227" s="87">
        <f ca="1">IF($T227=0,SUM(K228:K232),IF($T227="",0,IF(ISERROR(OFFSET(ГП!AB212,-$R227-IF($T227=4,1,0),0)),0,OFFSET(ГП!AB212,-$R227-IF($T227=4,1,0),0))))</f>
        <v>0</v>
      </c>
      <c r="L227" s="87">
        <f ca="1">IF($T227=0,SUM(L228:L232),IF($T227="",0,IF(ISERROR(OFFSET(ГП!AC212,-$R227-IF($T227=4,1,0),0)),0,OFFSET(ГП!AC212,-$R227-IF($T227=4,1,0),0))))</f>
        <v>0</v>
      </c>
      <c r="M227" s="87">
        <f ca="1">IF($T227=0,SUM(M228:M232),IF($T227="",0,IF(ISERROR(OFFSET(ГП!AD212,-$R227-IF($T227=4,1,0),0)),0,OFFSET(ГП!AD212,-$R227-IF($T227=4,1,0),0))))</f>
        <v>0</v>
      </c>
      <c r="N227" s="87">
        <f ca="1">IF($T227=0,SUM(N228:N232),IF($T227="",0,IF(ISERROR(OFFSET(ГП!AE212,-$R227-IF($T227=4,1,0),0)),0,OFFSET(ГП!AE212,-$R227-IF($T227=4,1,0),0))))</f>
        <v>0</v>
      </c>
      <c r="O227" s="87">
        <f ca="1">IF($T227=0,SUM(O228:O232),IF($T227="",0,IF(ISERROR(OFFSET(ГП!AF212,-$R227-IF($T227=4,1,0),0)),0,OFFSET(ГП!AF212,-$R227-IF($T227=4,1,0),0))))</f>
        <v>0</v>
      </c>
      <c r="P227" s="20"/>
      <c r="Q227" s="20">
        <v>3</v>
      </c>
      <c r="R227" s="20">
        <f t="shared" si="50"/>
        <v>31</v>
      </c>
      <c r="S227" s="20" t="str">
        <f t="shared" si="51"/>
        <v/>
      </c>
      <c r="T227" s="157">
        <f t="shared" si="52"/>
        <v>1</v>
      </c>
      <c r="U227" s="20" t="str">
        <f t="shared" si="53"/>
        <v>республииканский бюджет Чувашской Республики</v>
      </c>
      <c r="V227" s="20"/>
      <c r="W227" s="20"/>
      <c r="X227" s="20"/>
      <c r="Y227" s="20" t="str">
        <f ca="1">IF(ISERROR(SUM(K227,-L227)),"",IF(SUM(K227,-L227)=0,"",IF(ISERROR(SEARCH("федерал",U227,1)),"",SUM(K227,-L227))))</f>
        <v/>
      </c>
      <c r="Z227" s="20"/>
      <c r="AA227" s="20">
        <f>IF(AB226="",0,IF(AB226=6,AA226+1,AA226))</f>
        <v>24</v>
      </c>
      <c r="AB227" s="20">
        <f>AB202</f>
        <v>6</v>
      </c>
      <c r="AC227" s="20" t="s">
        <v>40</v>
      </c>
      <c r="AD227" s="20" t="str">
        <f ca="1">IF(AB227=1,OFFSET(AF227,-AA227,0),"")</f>
        <v/>
      </c>
      <c r="AE227" s="20">
        <f ca="1">IF(AC227=AD227,"",1)</f>
        <v>1</v>
      </c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</row>
    <row r="228" spans="1:41" s="30" customFormat="1" x14ac:dyDescent="0.25">
      <c r="A228" s="205"/>
      <c r="B228" s="205"/>
      <c r="C228" s="205"/>
      <c r="D228" s="115" t="s">
        <v>17</v>
      </c>
      <c r="E228" s="115" t="s">
        <v>17</v>
      </c>
      <c r="F228" s="123" t="str">
        <f ca="1">IF(LEN(AD228)&gt;4,AD228,"x")</f>
        <v>x</v>
      </c>
      <c r="G228" s="115" t="s">
        <v>17</v>
      </c>
      <c r="H228" s="118" t="s">
        <v>3</v>
      </c>
      <c r="I228" s="117" t="s">
        <v>18</v>
      </c>
      <c r="J228" s="87">
        <f ca="1">IF($T228=0,SUM(J229:J233),IF($T228="",0,IF(ISERROR(OFFSET(ГП!AA213,-$R228-IF($T228=4,1,0),0)),0,OFFSET(ГП!AA213,-$R228-IF($T228=4,1,0),0))))</f>
        <v>0</v>
      </c>
      <c r="K228" s="87">
        <f ca="1">IF($T228=0,SUM(K229:K233),IF($T228="",0,IF(ISERROR(OFFSET(ГП!AB213,-$R228-IF($T228=4,1,0),0)),0,OFFSET(ГП!AB213,-$R228-IF($T228=4,1,0),0))))</f>
        <v>0</v>
      </c>
      <c r="L228" s="87">
        <f ca="1">IF($T228=0,SUM(L229:L233),IF($T228="",0,IF(ISERROR(OFFSET(ГП!AC213,-$R228-IF($T228=4,1,0),0)),0,OFFSET(ГП!AC213,-$R228-IF($T228=4,1,0),0))))</f>
        <v>0</v>
      </c>
      <c r="M228" s="87">
        <f ca="1">IF($T228=0,SUM(M229:M233),IF($T228="",0,IF(ISERROR(OFFSET(ГП!AD213,-$R228-IF($T228=4,1,0),0)),0,OFFSET(ГП!AD213,-$R228-IF($T228=4,1,0),0))))</f>
        <v>0</v>
      </c>
      <c r="N228" s="87">
        <f ca="1">IF($T228=0,SUM(N229:N233),IF($T228="",0,IF(ISERROR(OFFSET(ГП!AE213,-$R228-IF($T228=4,1,0),0)),0,OFFSET(ГП!AE213,-$R228-IF($T228=4,1,0),0))))</f>
        <v>0</v>
      </c>
      <c r="O228" s="87">
        <f ca="1">IF($T228=0,SUM(O229:O233),IF($T228="",0,IF(ISERROR(OFFSET(ГП!AF213,-$R228-IF($T228=4,1,0),0)),0,OFFSET(ГП!AF213,-$R228-IF($T228=4,1,0),0))))</f>
        <v>0</v>
      </c>
      <c r="P228" s="20"/>
      <c r="Q228" s="20">
        <v>4</v>
      </c>
      <c r="R228" s="20">
        <f t="shared" si="50"/>
        <v>31</v>
      </c>
      <c r="S228" s="20">
        <f t="shared" si="51"/>
        <v>3</v>
      </c>
      <c r="T228" s="157">
        <f t="shared" si="52"/>
        <v>3</v>
      </c>
      <c r="U228" s="20" t="str">
        <f t="shared" si="53"/>
        <v>местные бюджеты</v>
      </c>
      <c r="V228" s="20"/>
      <c r="W228" s="20"/>
      <c r="X228" s="20"/>
      <c r="Y228" s="20" t="str">
        <f ca="1">IF(ISERROR(SUM(K228,-L228)),"",IF(SUM(K228,-L228)=0,"",IF(ISERROR(SEARCH("федерал",U228,1)),"",SUM(K228,-L228))))</f>
        <v/>
      </c>
      <c r="Z228" s="20"/>
      <c r="AA228" s="20">
        <f>IF(AB227="",0,IF(AB227=6,AA227+1,AA227))</f>
        <v>25</v>
      </c>
      <c r="AB228" s="20">
        <f>AB203</f>
        <v>1</v>
      </c>
      <c r="AC228" s="20" t="s">
        <v>17</v>
      </c>
      <c r="AD228" s="20">
        <f ca="1">IF(AB228=1,OFFSET(AF228,-AA228,0),"")</f>
        <v>0</v>
      </c>
      <c r="AE228" s="20">
        <f ca="1">IF(AC228=AD228,"",1)</f>
        <v>1</v>
      </c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</row>
    <row r="229" spans="1:41" s="30" customFormat="1" ht="45" x14ac:dyDescent="0.25">
      <c r="A229" s="205"/>
      <c r="B229" s="205"/>
      <c r="C229" s="205"/>
      <c r="D229" s="115" t="s">
        <v>17</v>
      </c>
      <c r="E229" s="115" t="s">
        <v>17</v>
      </c>
      <c r="F229" s="123" t="str">
        <f ca="1">IF(LEN(AD229)&gt;4,AD229,"x")</f>
        <v>x</v>
      </c>
      <c r="G229" s="115" t="s">
        <v>17</v>
      </c>
      <c r="H229" s="118" t="s">
        <v>5</v>
      </c>
      <c r="I229" s="117" t="s">
        <v>18</v>
      </c>
      <c r="J229" s="87">
        <f ca="1">IF($T229=0,SUM(J230:J234),IF($T229="",0,IF(ISERROR(OFFSET(ГП!AA214,-$R229-IF($T229=4,1,0),0)),0,OFFSET(ГП!AA214,-$R229-IF($T229=4,1,0),0))))</f>
        <v>0</v>
      </c>
      <c r="K229" s="87">
        <f ca="1">IF($T229=0,SUM(K230:K234),IF($T229="",0,IF(ISERROR(OFFSET(ГП!AB214,-$R229-IF($T229=4,1,0),0)),0,OFFSET(ГП!AB214,-$R229-IF($T229=4,1,0),0))))</f>
        <v>0</v>
      </c>
      <c r="L229" s="87">
        <f ca="1">IF($T229=0,SUM(L230:L234),IF($T229="",0,IF(ISERROR(OFFSET(ГП!AC214,-$R229-IF($T229=4,1,0),0)),0,OFFSET(ГП!AC214,-$R229-IF($T229=4,1,0),0))))</f>
        <v>0</v>
      </c>
      <c r="M229" s="87">
        <f ca="1">IF($T229=0,SUM(M230:M234),IF($T229="",0,IF(ISERROR(OFFSET(ГП!AD214,-$R229-IF($T229=4,1,0),0)),0,OFFSET(ГП!AD214,-$R229-IF($T229=4,1,0),0))))</f>
        <v>0</v>
      </c>
      <c r="N229" s="87">
        <f ca="1">IF($T229=0,SUM(N230:N234),IF($T229="",0,IF(ISERROR(OFFSET(ГП!AE214,-$R229-IF($T229=4,1,0),0)),0,OFFSET(ГП!AE214,-$R229-IF($T229=4,1,0),0))))</f>
        <v>0</v>
      </c>
      <c r="O229" s="87">
        <f ca="1">IF($T229=0,SUM(O230:O234),IF($T229="",0,IF(ISERROR(OFFSET(ГП!AF214,-$R229-IF($T229=4,1,0),0)),0,OFFSET(ГП!AF214,-$R229-IF($T229=4,1,0),0))))</f>
        <v>0</v>
      </c>
      <c r="P229" s="20"/>
      <c r="Q229" s="20">
        <v>5</v>
      </c>
      <c r="R229" s="20">
        <f t="shared" si="50"/>
        <v>31</v>
      </c>
      <c r="S229" s="20" t="str">
        <f t="shared" si="51"/>
        <v/>
      </c>
      <c r="T229" s="157" t="str">
        <f t="shared" si="52"/>
        <v/>
      </c>
      <c r="U229" s="20" t="str">
        <f t="shared" si="53"/>
        <v>территориальный государственный внебюджетный фонд Чувашской Республики</v>
      </c>
      <c r="V229" s="20"/>
      <c r="W229" s="20"/>
      <c r="X229" s="20"/>
      <c r="Y229" s="20" t="str">
        <f ca="1">IF(ISERROR(SUM(K229,-L229)),"",IF(SUM(K229,-L229)=0,"",IF(ISERROR(SEARCH("федерал",U229,1)),"",SUM(K229,-L229))))</f>
        <v/>
      </c>
      <c r="Z229" s="20"/>
      <c r="AA229" s="20">
        <f>IF(AB228="",0,IF(AB228=6,AA228+1,AA228))</f>
        <v>25</v>
      </c>
      <c r="AB229" s="20">
        <f>AB204</f>
        <v>2</v>
      </c>
      <c r="AC229" s="20" t="s">
        <v>17</v>
      </c>
      <c r="AD229" s="20" t="str">
        <f ca="1">IF(AB229=1,OFFSET(AF229,-AA229,0),"")</f>
        <v/>
      </c>
      <c r="AE229" s="20">
        <f ca="1">IF(AC229=AD229,"",1)</f>
        <v>1</v>
      </c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</row>
    <row r="230" spans="1:41" s="30" customFormat="1" x14ac:dyDescent="0.25">
      <c r="A230" s="206"/>
      <c r="B230" s="206"/>
      <c r="C230" s="206"/>
      <c r="D230" s="115" t="s">
        <v>17</v>
      </c>
      <c r="E230" s="115" t="s">
        <v>17</v>
      </c>
      <c r="F230" s="123" t="str">
        <f t="shared" ca="1" si="83"/>
        <v>x</v>
      </c>
      <c r="G230" s="115" t="s">
        <v>17</v>
      </c>
      <c r="H230" s="118" t="s">
        <v>6</v>
      </c>
      <c r="I230" s="117" t="s">
        <v>18</v>
      </c>
      <c r="J230" s="87">
        <f ca="1">IF($T230=0,SUM(J231:J235),IF($T230="",0,IF(ISERROR(OFFSET(ГП!AA215,-$R230-IF($T230=4,1,0),0)),0,OFFSET(ГП!AA215,-$R230-IF($T230=4,1,0),0))))</f>
        <v>0</v>
      </c>
      <c r="K230" s="87">
        <f ca="1">IF($T230=0,SUM(K231:K235),IF($T230="",0,IF(ISERROR(OFFSET(ГП!AB215,-$R230-IF($T230=4,1,0),0)),0,OFFSET(ГП!AB215,-$R230-IF($T230=4,1,0),0))))</f>
        <v>0</v>
      </c>
      <c r="L230" s="87">
        <f ca="1">IF($T230=0,SUM(L231:L235),IF($T230="",0,IF(ISERROR(OFFSET(ГП!AC215,-$R230-IF($T230=4,1,0),0)),0,OFFSET(ГП!AC215,-$R230-IF($T230=4,1,0),0))))</f>
        <v>0</v>
      </c>
      <c r="M230" s="87">
        <f ca="1">IF($T230=0,SUM(M231:M235),IF($T230="",0,IF(ISERROR(OFFSET(ГП!AD215,-$R230-IF($T230=4,1,0),0)),0,OFFSET(ГП!AD215,-$R230-IF($T230=4,1,0),0))))</f>
        <v>0</v>
      </c>
      <c r="N230" s="87">
        <f ca="1">IF($T230=0,SUM(N231:N235),IF($T230="",0,IF(ISERROR(OFFSET(ГП!AE215,-$R230-IF($T230=4,1,0),0)),0,OFFSET(ГП!AE215,-$R230-IF($T230=4,1,0),0))))</f>
        <v>0</v>
      </c>
      <c r="O230" s="87">
        <f ca="1">IF($T230=0,SUM(O231:O235),IF($T230="",0,IF(ISERROR(OFFSET(ГП!AF215,-$R230-IF($T230=4,1,0),0)),0,OFFSET(ГП!AF215,-$R230-IF($T230=4,1,0),0))))</f>
        <v>0</v>
      </c>
      <c r="P230" s="20"/>
      <c r="Q230" s="20">
        <v>6</v>
      </c>
      <c r="R230" s="20">
        <f t="shared" si="50"/>
        <v>31</v>
      </c>
      <c r="S230" s="20">
        <f t="shared" si="51"/>
        <v>4</v>
      </c>
      <c r="T230" s="157">
        <f t="shared" si="52"/>
        <v>4</v>
      </c>
      <c r="U230" s="20" t="str">
        <f t="shared" si="53"/>
        <v>внебюджетные источники</v>
      </c>
      <c r="V230" s="20"/>
      <c r="W230" s="20"/>
      <c r="X230" s="20"/>
      <c r="Y230" s="20" t="str">
        <f t="shared" ca="1" si="84"/>
        <v/>
      </c>
      <c r="Z230" s="20"/>
      <c r="AA230" s="20">
        <f>IF(AB223="",0,IF(AB223=6,AA223+1,AA223))</f>
        <v>25</v>
      </c>
      <c r="AB230" s="20">
        <f>AB200</f>
        <v>4</v>
      </c>
      <c r="AC230" s="20" t="s">
        <v>17</v>
      </c>
      <c r="AD230" s="20" t="str">
        <f t="shared" ca="1" si="85"/>
        <v/>
      </c>
      <c r="AE230" s="20">
        <f t="shared" ca="1" si="86"/>
        <v>1</v>
      </c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</row>
    <row r="231" spans="1:41" s="31" customFormat="1" x14ac:dyDescent="0.25">
      <c r="A231" s="204" t="s">
        <v>282</v>
      </c>
      <c r="B231" s="204" t="s">
        <v>346</v>
      </c>
      <c r="C231" s="204" t="s">
        <v>38</v>
      </c>
      <c r="D231" s="115" t="s">
        <v>40</v>
      </c>
      <c r="E231" s="115" t="s">
        <v>40</v>
      </c>
      <c r="F231" s="115" t="s">
        <v>40</v>
      </c>
      <c r="G231" s="115" t="s">
        <v>40</v>
      </c>
      <c r="H231" s="118" t="s">
        <v>1</v>
      </c>
      <c r="I231" s="117" t="s">
        <v>18</v>
      </c>
      <c r="J231" s="87">
        <f t="shared" ref="J231:J236" ca="1" si="87">J237</f>
        <v>76941.100000000006</v>
      </c>
      <c r="K231" s="87">
        <f t="shared" ref="K231:O236" ca="1" si="88">K237</f>
        <v>37795.4</v>
      </c>
      <c r="L231" s="87">
        <f t="shared" ca="1" si="88"/>
        <v>37795.4</v>
      </c>
      <c r="M231" s="87">
        <f t="shared" ca="1" si="88"/>
        <v>37795.4</v>
      </c>
      <c r="N231" s="87">
        <f t="shared" ca="1" si="88"/>
        <v>37795.4</v>
      </c>
      <c r="O231" s="87">
        <f t="shared" ca="1" si="88"/>
        <v>0</v>
      </c>
      <c r="P231" s="162"/>
      <c r="Q231" s="20">
        <v>1</v>
      </c>
      <c r="R231" s="20">
        <f t="shared" si="50"/>
        <v>32</v>
      </c>
      <c r="S231" s="20" t="str">
        <f t="shared" si="51"/>
        <v/>
      </c>
      <c r="T231" s="157">
        <f t="shared" si="52"/>
        <v>0</v>
      </c>
      <c r="U231" s="20" t="str">
        <f t="shared" si="53"/>
        <v>всего</v>
      </c>
      <c r="V231" s="162"/>
      <c r="W231" s="162"/>
      <c r="X231" s="162"/>
      <c r="Y231" s="20" t="str">
        <f t="shared" ca="1" si="47"/>
        <v/>
      </c>
      <c r="Z231" s="162"/>
      <c r="AA231" s="162"/>
      <c r="AB231" s="162"/>
      <c r="AC231" s="20" t="s">
        <v>40</v>
      </c>
      <c r="AD231" s="162"/>
      <c r="AE231" s="20">
        <f t="shared" ref="AE231:AE283" si="89">IF(AC231=AD231,"",1)</f>
        <v>1</v>
      </c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</row>
    <row r="232" spans="1:41" s="31" customFormat="1" x14ac:dyDescent="0.25">
      <c r="A232" s="205"/>
      <c r="B232" s="205"/>
      <c r="C232" s="205"/>
      <c r="D232" s="124" t="s">
        <v>40</v>
      </c>
      <c r="E232" s="124" t="s">
        <v>40</v>
      </c>
      <c r="F232" s="124" t="s">
        <v>40</v>
      </c>
      <c r="G232" s="124" t="s">
        <v>40</v>
      </c>
      <c r="H232" s="118" t="s">
        <v>2</v>
      </c>
      <c r="I232" s="117" t="s">
        <v>18</v>
      </c>
      <c r="J232" s="87">
        <f t="shared" ca="1" si="87"/>
        <v>44765.4</v>
      </c>
      <c r="K232" s="87">
        <f t="shared" ca="1" si="88"/>
        <v>37795.4</v>
      </c>
      <c r="L232" s="87">
        <f t="shared" ca="1" si="88"/>
        <v>37795.4</v>
      </c>
      <c r="M232" s="87">
        <f t="shared" ca="1" si="88"/>
        <v>37795.4</v>
      </c>
      <c r="N232" s="87">
        <f t="shared" ca="1" si="88"/>
        <v>37795.4</v>
      </c>
      <c r="O232" s="87">
        <f t="shared" ca="1" si="88"/>
        <v>0</v>
      </c>
      <c r="P232" s="162"/>
      <c r="Q232" s="20">
        <v>2</v>
      </c>
      <c r="R232" s="20">
        <f t="shared" si="50"/>
        <v>32</v>
      </c>
      <c r="S232" s="20" t="str">
        <f t="shared" si="51"/>
        <v/>
      </c>
      <c r="T232" s="157">
        <f t="shared" si="52"/>
        <v>2</v>
      </c>
      <c r="U232" s="20" t="str">
        <f t="shared" si="53"/>
        <v>федеральный бюджет</v>
      </c>
      <c r="V232" s="162"/>
      <c r="W232" s="162"/>
      <c r="X232" s="162"/>
      <c r="Y232" s="20" t="str">
        <f t="shared" ca="1" si="47"/>
        <v/>
      </c>
      <c r="Z232" s="162"/>
      <c r="AA232" s="162"/>
      <c r="AB232" s="162"/>
      <c r="AC232" s="20" t="s">
        <v>40</v>
      </c>
      <c r="AD232" s="162"/>
      <c r="AE232" s="20">
        <f t="shared" si="89"/>
        <v>1</v>
      </c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</row>
    <row r="233" spans="1:41" s="31" customFormat="1" ht="22.5" x14ac:dyDescent="0.25">
      <c r="A233" s="205"/>
      <c r="B233" s="205"/>
      <c r="C233" s="205"/>
      <c r="D233" s="125">
        <v>832</v>
      </c>
      <c r="E233" s="125">
        <v>502</v>
      </c>
      <c r="F233" s="125" t="s">
        <v>40</v>
      </c>
      <c r="G233" s="125">
        <v>414</v>
      </c>
      <c r="H233" s="118" t="s">
        <v>4</v>
      </c>
      <c r="I233" s="117" t="s">
        <v>18</v>
      </c>
      <c r="J233" s="87">
        <f t="shared" ca="1" si="87"/>
        <v>28395.7</v>
      </c>
      <c r="K233" s="87">
        <f t="shared" ca="1" si="88"/>
        <v>0</v>
      </c>
      <c r="L233" s="87">
        <f t="shared" ca="1" si="88"/>
        <v>0</v>
      </c>
      <c r="M233" s="87">
        <f t="shared" ca="1" si="88"/>
        <v>0</v>
      </c>
      <c r="N233" s="87">
        <f t="shared" ca="1" si="88"/>
        <v>0</v>
      </c>
      <c r="O233" s="87">
        <f t="shared" ca="1" si="88"/>
        <v>0</v>
      </c>
      <c r="P233" s="162"/>
      <c r="Q233" s="20">
        <v>3</v>
      </c>
      <c r="R233" s="20">
        <f t="shared" si="50"/>
        <v>32</v>
      </c>
      <c r="S233" s="20" t="str">
        <f t="shared" si="51"/>
        <v/>
      </c>
      <c r="T233" s="157">
        <f t="shared" si="52"/>
        <v>1</v>
      </c>
      <c r="U233" s="20" t="str">
        <f t="shared" si="53"/>
        <v>республииканский бюджет Чувашской Республики</v>
      </c>
      <c r="V233" s="162"/>
      <c r="W233" s="162"/>
      <c r="X233" s="162"/>
      <c r="Y233" s="20" t="str">
        <f t="shared" ca="1" si="47"/>
        <v/>
      </c>
      <c r="Z233" s="162"/>
      <c r="AA233" s="162"/>
      <c r="AB233" s="162"/>
      <c r="AC233" s="20" t="s">
        <v>40</v>
      </c>
      <c r="AD233" s="162"/>
      <c r="AE233" s="20">
        <f t="shared" si="89"/>
        <v>1</v>
      </c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</row>
    <row r="234" spans="1:41" s="31" customFormat="1" x14ac:dyDescent="0.25">
      <c r="A234" s="205"/>
      <c r="B234" s="205"/>
      <c r="C234" s="205"/>
      <c r="D234" s="115" t="s">
        <v>17</v>
      </c>
      <c r="E234" s="115" t="s">
        <v>17</v>
      </c>
      <c r="F234" s="115" t="s">
        <v>17</v>
      </c>
      <c r="G234" s="115" t="s">
        <v>17</v>
      </c>
      <c r="H234" s="118" t="s">
        <v>3</v>
      </c>
      <c r="I234" s="117" t="s">
        <v>18</v>
      </c>
      <c r="J234" s="87">
        <f t="shared" ca="1" si="87"/>
        <v>0</v>
      </c>
      <c r="K234" s="87">
        <f t="shared" ca="1" si="88"/>
        <v>0</v>
      </c>
      <c r="L234" s="87">
        <f t="shared" ca="1" si="88"/>
        <v>0</v>
      </c>
      <c r="M234" s="87">
        <f t="shared" ca="1" si="88"/>
        <v>0</v>
      </c>
      <c r="N234" s="87">
        <f t="shared" ca="1" si="88"/>
        <v>0</v>
      </c>
      <c r="O234" s="87">
        <f t="shared" ca="1" si="88"/>
        <v>0</v>
      </c>
      <c r="P234" s="162"/>
      <c r="Q234" s="20">
        <v>4</v>
      </c>
      <c r="R234" s="20">
        <f t="shared" si="50"/>
        <v>32</v>
      </c>
      <c r="S234" s="20">
        <f t="shared" si="51"/>
        <v>3</v>
      </c>
      <c r="T234" s="157">
        <f t="shared" si="52"/>
        <v>3</v>
      </c>
      <c r="U234" s="20" t="str">
        <f t="shared" si="53"/>
        <v>местные бюджеты</v>
      </c>
      <c r="V234" s="162"/>
      <c r="W234" s="162"/>
      <c r="X234" s="162"/>
      <c r="Y234" s="20" t="str">
        <f t="shared" ca="1" si="47"/>
        <v/>
      </c>
      <c r="Z234" s="162"/>
      <c r="AA234" s="162"/>
      <c r="AB234" s="162"/>
      <c r="AC234" s="20" t="s">
        <v>17</v>
      </c>
      <c r="AD234" s="162"/>
      <c r="AE234" s="20">
        <f t="shared" si="89"/>
        <v>1</v>
      </c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</row>
    <row r="235" spans="1:41" s="31" customFormat="1" ht="45" x14ac:dyDescent="0.25">
      <c r="A235" s="205"/>
      <c r="B235" s="205"/>
      <c r="C235" s="205"/>
      <c r="D235" s="115" t="s">
        <v>17</v>
      </c>
      <c r="E235" s="115" t="s">
        <v>17</v>
      </c>
      <c r="F235" s="115" t="s">
        <v>17</v>
      </c>
      <c r="G235" s="115" t="s">
        <v>17</v>
      </c>
      <c r="H235" s="118" t="s">
        <v>5</v>
      </c>
      <c r="I235" s="117" t="s">
        <v>18</v>
      </c>
      <c r="J235" s="87">
        <f t="shared" ca="1" si="87"/>
        <v>0</v>
      </c>
      <c r="K235" s="87">
        <f t="shared" ca="1" si="88"/>
        <v>0</v>
      </c>
      <c r="L235" s="87">
        <f t="shared" ca="1" si="88"/>
        <v>0</v>
      </c>
      <c r="M235" s="87">
        <f t="shared" ca="1" si="88"/>
        <v>0</v>
      </c>
      <c r="N235" s="87">
        <f t="shared" ca="1" si="88"/>
        <v>0</v>
      </c>
      <c r="O235" s="87">
        <f t="shared" ca="1" si="88"/>
        <v>0</v>
      </c>
      <c r="P235" s="162"/>
      <c r="Q235" s="20">
        <v>5</v>
      </c>
      <c r="R235" s="20">
        <f t="shared" ref="R235:R266" si="90">IF(Q235=1,R234+1,R234)</f>
        <v>32</v>
      </c>
      <c r="S235" s="20" t="str">
        <f t="shared" ref="S235:S266" si="91">IF(ISERROR(SEARCH("местн",U235,1)),IF(ISERROR(SEARCH("источн",U235,1)),"",4),3)</f>
        <v/>
      </c>
      <c r="T235" s="157" t="str">
        <f t="shared" ref="T235:T266" si="92">IF(S235="",IF(ISERROR(SEARCH("федерал",U235,1)),IF(ISERROR(SEARCH("республ",U235,1)),IF(ISERROR(SEARCH("всег",U235,1)),"",0),IF(ISERROR(SEARCH("террит",U235,1)),1,"")),2),S235)</f>
        <v/>
      </c>
      <c r="U235" s="20" t="str">
        <f t="shared" ref="U235:U266" si="93">H235</f>
        <v>территориальный государственный внебюджетный фонд Чувашской Республики</v>
      </c>
      <c r="V235" s="162"/>
      <c r="W235" s="162"/>
      <c r="X235" s="162"/>
      <c r="Y235" s="20" t="str">
        <f t="shared" ca="1" si="47"/>
        <v/>
      </c>
      <c r="Z235" s="162"/>
      <c r="AA235" s="162"/>
      <c r="AB235" s="162"/>
      <c r="AC235" s="20" t="s">
        <v>17</v>
      </c>
      <c r="AD235" s="162"/>
      <c r="AE235" s="20">
        <f t="shared" si="89"/>
        <v>1</v>
      </c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</row>
    <row r="236" spans="1:41" s="31" customFormat="1" x14ac:dyDescent="0.25">
      <c r="A236" s="206"/>
      <c r="B236" s="206"/>
      <c r="C236" s="206"/>
      <c r="D236" s="115" t="s">
        <v>17</v>
      </c>
      <c r="E236" s="115" t="s">
        <v>17</v>
      </c>
      <c r="F236" s="115" t="s">
        <v>17</v>
      </c>
      <c r="G236" s="115" t="s">
        <v>17</v>
      </c>
      <c r="H236" s="118" t="s">
        <v>6</v>
      </c>
      <c r="I236" s="117" t="s">
        <v>18</v>
      </c>
      <c r="J236" s="87">
        <f t="shared" ca="1" si="87"/>
        <v>3780</v>
      </c>
      <c r="K236" s="87">
        <f t="shared" ca="1" si="88"/>
        <v>0</v>
      </c>
      <c r="L236" s="87">
        <f t="shared" ca="1" si="88"/>
        <v>0</v>
      </c>
      <c r="M236" s="87">
        <f t="shared" ca="1" si="88"/>
        <v>0</v>
      </c>
      <c r="N236" s="87">
        <f t="shared" ca="1" si="88"/>
        <v>0</v>
      </c>
      <c r="O236" s="87">
        <f t="shared" ca="1" si="88"/>
        <v>0</v>
      </c>
      <c r="P236" s="162"/>
      <c r="Q236" s="20">
        <v>6</v>
      </c>
      <c r="R236" s="20">
        <f t="shared" si="90"/>
        <v>32</v>
      </c>
      <c r="S236" s="20">
        <f t="shared" si="91"/>
        <v>4</v>
      </c>
      <c r="T236" s="157">
        <f t="shared" si="92"/>
        <v>4</v>
      </c>
      <c r="U236" s="20" t="str">
        <f t="shared" si="93"/>
        <v>внебюджетные источники</v>
      </c>
      <c r="V236" s="162"/>
      <c r="W236" s="162"/>
      <c r="X236" s="162"/>
      <c r="Y236" s="20" t="str">
        <f t="shared" ca="1" si="47"/>
        <v/>
      </c>
      <c r="Z236" s="162"/>
      <c r="AA236" s="162"/>
      <c r="AB236" s="162"/>
      <c r="AC236" s="20" t="s">
        <v>17</v>
      </c>
      <c r="AD236" s="162"/>
      <c r="AE236" s="20">
        <f t="shared" si="89"/>
        <v>1</v>
      </c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</row>
    <row r="237" spans="1:41" s="31" customFormat="1" x14ac:dyDescent="0.25">
      <c r="A237" s="204" t="s">
        <v>283</v>
      </c>
      <c r="B237" s="204" t="s">
        <v>857</v>
      </c>
      <c r="C237" s="204" t="s">
        <v>38</v>
      </c>
      <c r="D237" s="115" t="s">
        <v>40</v>
      </c>
      <c r="E237" s="115" t="s">
        <v>40</v>
      </c>
      <c r="F237" s="115" t="s">
        <v>40</v>
      </c>
      <c r="G237" s="115" t="s">
        <v>40</v>
      </c>
      <c r="H237" s="118" t="s">
        <v>1</v>
      </c>
      <c r="I237" s="117" t="s">
        <v>18</v>
      </c>
      <c r="J237" s="87">
        <f ca="1">IF($T237=0,SUM(J238:J242),IF($T237="",0,IF(ISERROR(OFFSET(ГП!AA222,-$R237-IF($T237=4,1,0),0)),0,OFFSET(ГП!AA222,-$R237-IF($T237=4,1,0),0))))</f>
        <v>76941.100000000006</v>
      </c>
      <c r="K237" s="87">
        <f ca="1">IF($T237=0,SUM(K238:K242),IF($T237="",0,IF(ISERROR(OFFSET(ГП!AB222,-$R237-IF($T237=4,1,0),0)),0,OFFSET(ГП!AB222,-$R237-IF($T237=4,1,0),0))))</f>
        <v>37795.4</v>
      </c>
      <c r="L237" s="87">
        <f ca="1">IF($T237=0,SUM(L238:L242),IF($T237="",0,IF(ISERROR(OFFSET(ГП!AC222,-$R237-IF($T237=4,1,0),0)),0,OFFSET(ГП!AC222,-$R237-IF($T237=4,1,0),0))))</f>
        <v>37795.4</v>
      </c>
      <c r="M237" s="87">
        <f ca="1">IF($T237=0,SUM(M238:M242),IF($T237="",0,IF(ISERROR(OFFSET(ГП!AD222,-$R237-IF($T237=4,1,0),0)),0,OFFSET(ГП!AD222,-$R237-IF($T237=4,1,0),0))))</f>
        <v>37795.4</v>
      </c>
      <c r="N237" s="87">
        <f ca="1">IF($T237=0,SUM(N238:N242),IF($T237="",0,IF(ISERROR(OFFSET(ГП!AE222,-$R237-IF($T237=4,1,0),0)),0,OFFSET(ГП!AE222,-$R237-IF($T237=4,1,0),0))))</f>
        <v>37795.4</v>
      </c>
      <c r="O237" s="87">
        <f ca="1">IF($T237=0,SUM(O238:O242),IF($T237="",0,IF(ISERROR(OFFSET(ГП!AF222,-$R237-IF($T237=4,1,0),0)),0,OFFSET(ГП!AF222,-$R237-IF($T237=4,1,0),0))))</f>
        <v>0</v>
      </c>
      <c r="P237" s="20"/>
      <c r="Q237" s="20">
        <v>1</v>
      </c>
      <c r="R237" s="20">
        <f t="shared" si="90"/>
        <v>33</v>
      </c>
      <c r="S237" s="20" t="str">
        <f t="shared" si="91"/>
        <v/>
      </c>
      <c r="T237" s="157">
        <f t="shared" si="92"/>
        <v>0</v>
      </c>
      <c r="U237" s="20" t="str">
        <f t="shared" si="93"/>
        <v>всего</v>
      </c>
      <c r="V237" s="20"/>
      <c r="W237" s="20"/>
      <c r="X237" s="20"/>
      <c r="Y237" s="20" t="str">
        <f t="shared" ca="1" si="47"/>
        <v/>
      </c>
      <c r="Z237" s="162"/>
      <c r="AA237" s="162"/>
      <c r="AB237" s="162"/>
      <c r="AC237" s="20" t="s">
        <v>40</v>
      </c>
      <c r="AD237" s="162"/>
      <c r="AE237" s="20">
        <f t="shared" si="89"/>
        <v>1</v>
      </c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</row>
    <row r="238" spans="1:41" s="31" customFormat="1" x14ac:dyDescent="0.25">
      <c r="A238" s="205"/>
      <c r="B238" s="205"/>
      <c r="C238" s="205"/>
      <c r="D238" s="124">
        <v>832</v>
      </c>
      <c r="E238" s="124">
        <v>502</v>
      </c>
      <c r="F238" s="124" t="s">
        <v>348</v>
      </c>
      <c r="G238" s="124">
        <v>522</v>
      </c>
      <c r="H238" s="118" t="s">
        <v>2</v>
      </c>
      <c r="I238" s="117" t="s">
        <v>18</v>
      </c>
      <c r="J238" s="87">
        <f ca="1">IF($T238=0,SUM(J239:J243),IF($T238="",0,IF(ISERROR(OFFSET(ГП!AA223,-$R238-IF($T238=4,1,0),0)),0,OFFSET(ГП!AA223,-$R238-IF($T238=4,1,0),0))))</f>
        <v>44765.4</v>
      </c>
      <c r="K238" s="87">
        <f ca="1">IF($T238=0,SUM(K239:K243),IF($T238="",0,IF(ISERROR(OFFSET(ГП!AB223,-$R238-IF($T238=4,1,0),0)),0,OFFSET(ГП!AB223,-$R238-IF($T238=4,1,0),0))))</f>
        <v>37795.4</v>
      </c>
      <c r="L238" s="87">
        <f ca="1">IF($T238=0,SUM(L239:L243),IF($T238="",0,IF(ISERROR(OFFSET(ГП!AC223,-$R238-IF($T238=4,1,0),0)),0,OFFSET(ГП!AC223,-$R238-IF($T238=4,1,0),0))))</f>
        <v>37795.4</v>
      </c>
      <c r="M238" s="87">
        <f ca="1">IF($T238=0,SUM(M239:M243),IF($T238="",0,IF(ISERROR(OFFSET(ГП!AD223,-$R238-IF($T238=4,1,0),0)),0,OFFSET(ГП!AD223,-$R238-IF($T238=4,1,0),0))))</f>
        <v>37795.4</v>
      </c>
      <c r="N238" s="87">
        <f ca="1">IF($T238=0,SUM(N239:N243),IF($T238="",0,IF(ISERROR(OFFSET(ГП!AE223,-$R238-IF($T238=4,1,0),0)),0,OFFSET(ГП!AE223,-$R238-IF($T238=4,1,0),0))))</f>
        <v>37795.4</v>
      </c>
      <c r="O238" s="87">
        <f ca="1">IF($T238=0,SUM(O239:O243),IF($T238="",0,IF(ISERROR(OFFSET(ГП!AF223,-$R238-IF($T238=4,1,0),0)),0,OFFSET(ГП!AF223,-$R238-IF($T238=4,1,0),0))))</f>
        <v>0</v>
      </c>
      <c r="P238" s="20"/>
      <c r="Q238" s="20">
        <v>2</v>
      </c>
      <c r="R238" s="20">
        <f t="shared" si="90"/>
        <v>33</v>
      </c>
      <c r="S238" s="20" t="str">
        <f t="shared" si="91"/>
        <v/>
      </c>
      <c r="T238" s="157">
        <f t="shared" si="92"/>
        <v>2</v>
      </c>
      <c r="U238" s="20" t="str">
        <f t="shared" si="93"/>
        <v>федеральный бюджет</v>
      </c>
      <c r="V238" s="20"/>
      <c r="W238" s="20"/>
      <c r="X238" s="20"/>
      <c r="Y238" s="20" t="str">
        <f t="shared" ca="1" si="47"/>
        <v/>
      </c>
      <c r="Z238" s="162"/>
      <c r="AA238" s="162"/>
      <c r="AB238" s="162"/>
      <c r="AC238" s="20" t="s">
        <v>40</v>
      </c>
      <c r="AD238" s="162"/>
      <c r="AE238" s="20">
        <f t="shared" si="89"/>
        <v>1</v>
      </c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</row>
    <row r="239" spans="1:41" s="31" customFormat="1" ht="22.5" x14ac:dyDescent="0.25">
      <c r="A239" s="205"/>
      <c r="B239" s="205"/>
      <c r="C239" s="205"/>
      <c r="D239" s="125">
        <v>832</v>
      </c>
      <c r="E239" s="125">
        <v>502</v>
      </c>
      <c r="F239" s="125" t="s">
        <v>349</v>
      </c>
      <c r="G239" s="125">
        <v>522</v>
      </c>
      <c r="H239" s="118" t="s">
        <v>4</v>
      </c>
      <c r="I239" s="117" t="s">
        <v>18</v>
      </c>
      <c r="J239" s="87">
        <f ca="1">IF($T239=0,SUM(J240:J244),IF($T239="",0,IF(ISERROR(OFFSET(ГП!AA224,-$R239-IF($T239=4,1,0),0)),0,OFFSET(ГП!AA224,-$R239-IF($T239=4,1,0),0))))</f>
        <v>28395.7</v>
      </c>
      <c r="K239" s="87">
        <f ca="1">IF($T239=0,SUM(K240:K244),IF($T239="",0,IF(ISERROR(OFFSET(ГП!AB224,-$R239-IF($T239=4,1,0),0)),0,OFFSET(ГП!AB224,-$R239-IF($T239=4,1,0),0))))</f>
        <v>0</v>
      </c>
      <c r="L239" s="87">
        <f ca="1">IF($T239=0,SUM(L240:L244),IF($T239="",0,IF(ISERROR(OFFSET(ГП!AC224,-$R239-IF($T239=4,1,0),0)),0,OFFSET(ГП!AC224,-$R239-IF($T239=4,1,0),0))))</f>
        <v>0</v>
      </c>
      <c r="M239" s="87">
        <f ca="1">IF($T239=0,SUM(M240:M244),IF($T239="",0,IF(ISERROR(OFFSET(ГП!AD224,-$R239-IF($T239=4,1,0),0)),0,OFFSET(ГП!AD224,-$R239-IF($T239=4,1,0),0))))</f>
        <v>0</v>
      </c>
      <c r="N239" s="87">
        <f ca="1">IF($T239=0,SUM(N240:N244),IF($T239="",0,IF(ISERROR(OFFSET(ГП!AE224,-$R239-IF($T239=4,1,0),0)),0,OFFSET(ГП!AE224,-$R239-IF($T239=4,1,0),0))))</f>
        <v>0</v>
      </c>
      <c r="O239" s="87">
        <f ca="1">IF($T239=0,SUM(O240:O244),IF($T239="",0,IF(ISERROR(OFFSET(ГП!AF224,-$R239-IF($T239=4,1,0),0)),0,OFFSET(ГП!AF224,-$R239-IF($T239=4,1,0),0))))</f>
        <v>0</v>
      </c>
      <c r="P239" s="20"/>
      <c r="Q239" s="20">
        <v>3</v>
      </c>
      <c r="R239" s="20">
        <f t="shared" si="90"/>
        <v>33</v>
      </c>
      <c r="S239" s="20" t="str">
        <f t="shared" si="91"/>
        <v/>
      </c>
      <c r="T239" s="157">
        <f t="shared" si="92"/>
        <v>1</v>
      </c>
      <c r="U239" s="20" t="str">
        <f t="shared" si="93"/>
        <v>республииканский бюджет Чувашской Республики</v>
      </c>
      <c r="V239" s="20"/>
      <c r="W239" s="20"/>
      <c r="X239" s="20"/>
      <c r="Y239" s="20" t="str">
        <f t="shared" ca="1" si="47"/>
        <v/>
      </c>
      <c r="Z239" s="162"/>
      <c r="AA239" s="162"/>
      <c r="AB239" s="162"/>
      <c r="AC239" s="20" t="s">
        <v>40</v>
      </c>
      <c r="AD239" s="162"/>
      <c r="AE239" s="20">
        <f t="shared" si="89"/>
        <v>1</v>
      </c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</row>
    <row r="240" spans="1:41" s="31" customFormat="1" x14ac:dyDescent="0.25">
      <c r="A240" s="205"/>
      <c r="B240" s="205"/>
      <c r="C240" s="205"/>
      <c r="D240" s="115" t="s">
        <v>17</v>
      </c>
      <c r="E240" s="115" t="s">
        <v>17</v>
      </c>
      <c r="F240" s="115" t="s">
        <v>17</v>
      </c>
      <c r="G240" s="115" t="s">
        <v>17</v>
      </c>
      <c r="H240" s="118" t="s">
        <v>3</v>
      </c>
      <c r="I240" s="117" t="s">
        <v>18</v>
      </c>
      <c r="J240" s="87">
        <f ca="1">IF($T240=0,SUM(J241:J245),IF($T240="",0,IF(ISERROR(OFFSET(ГП!AA225,-$R240-IF($T240=4,1,0),0)),0,OFFSET(ГП!AA225,-$R240-IF($T240=4,1,0),0))))</f>
        <v>0</v>
      </c>
      <c r="K240" s="87">
        <f ca="1">IF($T240=0,SUM(K241:K245),IF($T240="",0,IF(ISERROR(OFFSET(ГП!AB225,-$R240-IF($T240=4,1,0),0)),0,OFFSET(ГП!AB225,-$R240-IF($T240=4,1,0),0))))</f>
        <v>0</v>
      </c>
      <c r="L240" s="87">
        <f ca="1">IF($T240=0,SUM(L241:L245),IF($T240="",0,IF(ISERROR(OFFSET(ГП!AC225,-$R240-IF($T240=4,1,0),0)),0,OFFSET(ГП!AC225,-$R240-IF($T240=4,1,0),0))))</f>
        <v>0</v>
      </c>
      <c r="M240" s="87">
        <f ca="1">IF($T240=0,SUM(M241:M245),IF($T240="",0,IF(ISERROR(OFFSET(ГП!AD225,-$R240-IF($T240=4,1,0),0)),0,OFFSET(ГП!AD225,-$R240-IF($T240=4,1,0),0))))</f>
        <v>0</v>
      </c>
      <c r="N240" s="87">
        <f ca="1">IF($T240=0,SUM(N241:N245),IF($T240="",0,IF(ISERROR(OFFSET(ГП!AE225,-$R240-IF($T240=4,1,0),0)),0,OFFSET(ГП!AE225,-$R240-IF($T240=4,1,0),0))))</f>
        <v>0</v>
      </c>
      <c r="O240" s="87">
        <f ca="1">IF($T240=0,SUM(O241:O245),IF($T240="",0,IF(ISERROR(OFFSET(ГП!AF225,-$R240-IF($T240=4,1,0),0)),0,OFFSET(ГП!AF225,-$R240-IF($T240=4,1,0),0))))</f>
        <v>0</v>
      </c>
      <c r="P240" s="20"/>
      <c r="Q240" s="20">
        <v>4</v>
      </c>
      <c r="R240" s="20">
        <f t="shared" si="90"/>
        <v>33</v>
      </c>
      <c r="S240" s="20">
        <f t="shared" si="91"/>
        <v>3</v>
      </c>
      <c r="T240" s="157">
        <f t="shared" si="92"/>
        <v>3</v>
      </c>
      <c r="U240" s="20" t="str">
        <f t="shared" si="93"/>
        <v>местные бюджеты</v>
      </c>
      <c r="V240" s="20"/>
      <c r="W240" s="20"/>
      <c r="X240" s="20"/>
      <c r="Y240" s="20" t="str">
        <f t="shared" ca="1" si="47"/>
        <v/>
      </c>
      <c r="Z240" s="162"/>
      <c r="AA240" s="162"/>
      <c r="AB240" s="162"/>
      <c r="AC240" s="20" t="s">
        <v>17</v>
      </c>
      <c r="AD240" s="162"/>
      <c r="AE240" s="20">
        <f t="shared" si="89"/>
        <v>1</v>
      </c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</row>
    <row r="241" spans="1:41" s="31" customFormat="1" ht="45" x14ac:dyDescent="0.25">
      <c r="A241" s="205"/>
      <c r="B241" s="205"/>
      <c r="C241" s="205"/>
      <c r="D241" s="115" t="s">
        <v>17</v>
      </c>
      <c r="E241" s="115" t="s">
        <v>17</v>
      </c>
      <c r="F241" s="115" t="s">
        <v>17</v>
      </c>
      <c r="G241" s="115" t="s">
        <v>17</v>
      </c>
      <c r="H241" s="118" t="s">
        <v>5</v>
      </c>
      <c r="I241" s="117" t="s">
        <v>18</v>
      </c>
      <c r="J241" s="87">
        <f ca="1">IF($T241=0,SUM(J242:J246),IF($T241="",0,IF(ISERROR(OFFSET(ГП!AA226,-$R241-IF($T241=4,1,0),0)),0,OFFSET(ГП!AA226,-$R241-IF($T241=4,1,0),0))))</f>
        <v>0</v>
      </c>
      <c r="K241" s="87">
        <f ca="1">IF($T241=0,SUM(K242:K246),IF($T241="",0,IF(ISERROR(OFFSET(ГП!AB226,-$R241-IF($T241=4,1,0),0)),0,OFFSET(ГП!AB226,-$R241-IF($T241=4,1,0),0))))</f>
        <v>0</v>
      </c>
      <c r="L241" s="87">
        <f ca="1">IF($T241=0,SUM(L242:L246),IF($T241="",0,IF(ISERROR(OFFSET(ГП!AC226,-$R241-IF($T241=4,1,0),0)),0,OFFSET(ГП!AC226,-$R241-IF($T241=4,1,0),0))))</f>
        <v>0</v>
      </c>
      <c r="M241" s="87">
        <f ca="1">IF($T241=0,SUM(M242:M246),IF($T241="",0,IF(ISERROR(OFFSET(ГП!AD226,-$R241-IF($T241=4,1,0),0)),0,OFFSET(ГП!AD226,-$R241-IF($T241=4,1,0),0))))</f>
        <v>0</v>
      </c>
      <c r="N241" s="87">
        <f ca="1">IF($T241=0,SUM(N242:N246),IF($T241="",0,IF(ISERROR(OFFSET(ГП!AE226,-$R241-IF($T241=4,1,0),0)),0,OFFSET(ГП!AE226,-$R241-IF($T241=4,1,0),0))))</f>
        <v>0</v>
      </c>
      <c r="O241" s="87">
        <f ca="1">IF($T241=0,SUM(O242:O246),IF($T241="",0,IF(ISERROR(OFFSET(ГП!AF226,-$R241-IF($T241=4,1,0),0)),0,OFFSET(ГП!AF226,-$R241-IF($T241=4,1,0),0))))</f>
        <v>0</v>
      </c>
      <c r="P241" s="20"/>
      <c r="Q241" s="20">
        <v>5</v>
      </c>
      <c r="R241" s="20">
        <f t="shared" si="90"/>
        <v>33</v>
      </c>
      <c r="S241" s="20" t="str">
        <f t="shared" si="91"/>
        <v/>
      </c>
      <c r="T241" s="157" t="str">
        <f t="shared" si="92"/>
        <v/>
      </c>
      <c r="U241" s="20" t="str">
        <f t="shared" si="93"/>
        <v>территориальный государственный внебюджетный фонд Чувашской Республики</v>
      </c>
      <c r="V241" s="20"/>
      <c r="W241" s="20"/>
      <c r="X241" s="20"/>
      <c r="Y241" s="20" t="str">
        <f t="shared" ca="1" si="47"/>
        <v/>
      </c>
      <c r="Z241" s="162"/>
      <c r="AA241" s="162"/>
      <c r="AB241" s="162"/>
      <c r="AC241" s="20" t="s">
        <v>17</v>
      </c>
      <c r="AD241" s="162"/>
      <c r="AE241" s="20">
        <f t="shared" si="89"/>
        <v>1</v>
      </c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</row>
    <row r="242" spans="1:41" s="31" customFormat="1" x14ac:dyDescent="0.25">
      <c r="A242" s="206"/>
      <c r="B242" s="206"/>
      <c r="C242" s="206"/>
      <c r="D242" s="115" t="s">
        <v>17</v>
      </c>
      <c r="E242" s="115" t="s">
        <v>17</v>
      </c>
      <c r="F242" s="115" t="s">
        <v>17</v>
      </c>
      <c r="G242" s="115" t="s">
        <v>17</v>
      </c>
      <c r="H242" s="118" t="s">
        <v>6</v>
      </c>
      <c r="I242" s="117" t="s">
        <v>18</v>
      </c>
      <c r="J242" s="87">
        <f ca="1">IF($T242=0,SUM(J243:J247),IF($T242="",0,IF(ISERROR(OFFSET(ГП!AA227,-$R242-IF($T242=4,1,0),0)),0,OFFSET(ГП!AA227,-$R242-IF($T242=4,1,0),0))))</f>
        <v>3780</v>
      </c>
      <c r="K242" s="87">
        <f ca="1">IF($T242=0,SUM(K243:K247),IF($T242="",0,IF(ISERROR(OFFSET(ГП!AB227,-$R242-IF($T242=4,1,0),0)),0,OFFSET(ГП!AB227,-$R242-IF($T242=4,1,0),0))))</f>
        <v>0</v>
      </c>
      <c r="L242" s="87">
        <f ca="1">IF($T242=0,SUM(L243:L247),IF($T242="",0,IF(ISERROR(OFFSET(ГП!AC227,-$R242-IF($T242=4,1,0),0)),0,OFFSET(ГП!AC227,-$R242-IF($T242=4,1,0),0))))</f>
        <v>0</v>
      </c>
      <c r="M242" s="87">
        <f ca="1">IF($T242=0,SUM(M243:M247),IF($T242="",0,IF(ISERROR(OFFSET(ГП!AD227,-$R242-IF($T242=4,1,0),0)),0,OFFSET(ГП!AD227,-$R242-IF($T242=4,1,0),0))))</f>
        <v>0</v>
      </c>
      <c r="N242" s="87">
        <f ca="1">IF($T242=0,SUM(N243:N247),IF($T242="",0,IF(ISERROR(OFFSET(ГП!AE227,-$R242-IF($T242=4,1,0),0)),0,OFFSET(ГП!AE227,-$R242-IF($T242=4,1,0),0))))</f>
        <v>0</v>
      </c>
      <c r="O242" s="87">
        <f ca="1">IF($T242=0,SUM(O243:O247),IF($T242="",0,IF(ISERROR(OFFSET(ГП!AF227,-$R242-IF($T242=4,1,0),0)),0,OFFSET(ГП!AF227,-$R242-IF($T242=4,1,0),0))))</f>
        <v>0</v>
      </c>
      <c r="P242" s="20"/>
      <c r="Q242" s="20">
        <v>6</v>
      </c>
      <c r="R242" s="20">
        <f t="shared" si="90"/>
        <v>33</v>
      </c>
      <c r="S242" s="20">
        <f t="shared" si="91"/>
        <v>4</v>
      </c>
      <c r="T242" s="157">
        <f t="shared" si="92"/>
        <v>4</v>
      </c>
      <c r="U242" s="20" t="str">
        <f t="shared" si="93"/>
        <v>внебюджетные источники</v>
      </c>
      <c r="V242" s="20"/>
      <c r="W242" s="20"/>
      <c r="X242" s="20"/>
      <c r="Y242" s="20" t="str">
        <f t="shared" ca="1" si="47"/>
        <v/>
      </c>
      <c r="Z242" s="162"/>
      <c r="AA242" s="162"/>
      <c r="AB242" s="162"/>
      <c r="AC242" s="20" t="s">
        <v>17</v>
      </c>
      <c r="AD242" s="162"/>
      <c r="AE242" s="20">
        <f t="shared" si="89"/>
        <v>1</v>
      </c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</row>
    <row r="243" spans="1:41" s="31" customFormat="1" x14ac:dyDescent="0.25">
      <c r="A243" s="224" t="s">
        <v>284</v>
      </c>
      <c r="B243" s="224" t="s">
        <v>350</v>
      </c>
      <c r="C243" s="224" t="s">
        <v>38</v>
      </c>
      <c r="D243" s="111"/>
      <c r="E243" s="111" t="s">
        <v>17</v>
      </c>
      <c r="F243" s="111"/>
      <c r="G243" s="111" t="s">
        <v>17</v>
      </c>
      <c r="H243" s="127" t="s">
        <v>1</v>
      </c>
      <c r="I243" s="55" t="s">
        <v>18</v>
      </c>
      <c r="J243" s="87">
        <f ca="1">IF($T243=0,SUM(J244:J248),IF($T243="",0,IF(ISERROR(OFFSET(ГП!AA228,-$R243-IF($T243=4,1,0),0)),0,OFFSET(ГП!AA228,-$R243-IF($T243=4,1,0),0))))</f>
        <v>4510</v>
      </c>
      <c r="K243" s="87">
        <f ca="1">IF($T243=0,SUM(K244:K248),IF($T243="",0,IF(ISERROR(OFFSET(ГП!AB228,-$R243-IF($T243=4,1,0),0)),0,OFFSET(ГП!AB228,-$R243-IF($T243=4,1,0),0))))</f>
        <v>2550</v>
      </c>
      <c r="L243" s="87">
        <f ca="1">IF($T243=0,SUM(L244:L248),IF($T243="",0,IF(ISERROR(OFFSET(ГП!AC228,-$R243-IF($T243=4,1,0),0)),0,OFFSET(ГП!AC228,-$R243-IF($T243=4,1,0),0))))</f>
        <v>2550</v>
      </c>
      <c r="M243" s="87">
        <f ca="1">IF($T243=0,SUM(M244:M248),IF($T243="",0,IF(ISERROR(OFFSET(ГП!AD228,-$R243-IF($T243=4,1,0),0)),0,OFFSET(ГП!AD228,-$R243-IF($T243=4,1,0),0))))</f>
        <v>2550</v>
      </c>
      <c r="N243" s="87">
        <f ca="1">IF($T243=0,SUM(N244:N248),IF($T243="",0,IF(ISERROR(OFFSET(ГП!AE228,-$R243-IF($T243=4,1,0),0)),0,OFFSET(ГП!AE228,-$R243-IF($T243=4,1,0),0))))</f>
        <v>2541.4796900000001</v>
      </c>
      <c r="O243" s="87">
        <f ca="1">IF($T243=0,SUM(O244:O248),IF($T243="",0,IF(ISERROR(OFFSET(ГП!AF228,-$R243-IF($T243=4,1,0),0)),0,OFFSET(ГП!AF228,-$R243-IF($T243=4,1,0),0))))</f>
        <v>440.8</v>
      </c>
      <c r="P243" s="20"/>
      <c r="Q243" s="20">
        <v>1</v>
      </c>
      <c r="R243" s="20">
        <f t="shared" ref="R243:R260" si="94">IF(Q243=1,R242+1,R242)</f>
        <v>34</v>
      </c>
      <c r="S243" s="20" t="str">
        <f t="shared" ref="S243:S260" si="95">IF(ISERROR(SEARCH("местн",U243,1)),IF(ISERROR(SEARCH("источн",U243,1)),"",4),3)</f>
        <v/>
      </c>
      <c r="T243" s="157">
        <f t="shared" ref="T243:T260" si="96">IF(S243="",IF(ISERROR(SEARCH("федерал",U243,1)),IF(ISERROR(SEARCH("республ",U243,1)),IF(ISERROR(SEARCH("всег",U243,1)),"",0),IF(ISERROR(SEARCH("террит",U243,1)),1,"")),2),S243)</f>
        <v>0</v>
      </c>
      <c r="U243" s="20" t="str">
        <f t="shared" ref="U243:U260" si="97">H243</f>
        <v>всего</v>
      </c>
      <c r="V243" s="20"/>
      <c r="W243" s="20"/>
      <c r="X243" s="162"/>
      <c r="Y243" s="20" t="str">
        <f t="shared" ca="1" si="47"/>
        <v/>
      </c>
      <c r="Z243" s="162"/>
      <c r="AA243" s="162"/>
      <c r="AB243" s="162"/>
      <c r="AC243" s="20"/>
      <c r="AD243" s="162"/>
      <c r="AE243" s="20" t="str">
        <f t="shared" si="89"/>
        <v/>
      </c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</row>
    <row r="244" spans="1:41" s="31" customFormat="1" x14ac:dyDescent="0.25">
      <c r="A244" s="225"/>
      <c r="B244" s="225"/>
      <c r="C244" s="225"/>
      <c r="D244" s="128"/>
      <c r="E244" s="128"/>
      <c r="F244" s="128"/>
      <c r="G244" s="128"/>
      <c r="H244" s="127" t="s">
        <v>2</v>
      </c>
      <c r="I244" s="55" t="s">
        <v>18</v>
      </c>
      <c r="J244" s="87">
        <f ca="1">IF($T244=0,SUM(J245:J249),IF($T244="",0,IF(ISERROR(OFFSET(ГП!AA229,-$R244-IF($T244=4,1,0),0)),0,OFFSET(ГП!AA229,-$R244-IF($T244=4,1,0),0))))</f>
        <v>0</v>
      </c>
      <c r="K244" s="87">
        <f ca="1">IF($T244=0,SUM(K245:K249),IF($T244="",0,IF(ISERROR(OFFSET(ГП!AB229,-$R244-IF($T244=4,1,0),0)),0,OFFSET(ГП!AB229,-$R244-IF($T244=4,1,0),0))))</f>
        <v>0</v>
      </c>
      <c r="L244" s="87">
        <f ca="1">IF($T244=0,SUM(L245:L249),IF($T244="",0,IF(ISERROR(OFFSET(ГП!AC229,-$R244-IF($T244=4,1,0),0)),0,OFFSET(ГП!AC229,-$R244-IF($T244=4,1,0),0))))</f>
        <v>0</v>
      </c>
      <c r="M244" s="87">
        <f ca="1">IF($T244=0,SUM(M245:M249),IF($T244="",0,IF(ISERROR(OFFSET(ГП!AD229,-$R244-IF($T244=4,1,0),0)),0,OFFSET(ГП!AD229,-$R244-IF($T244=4,1,0),0))))</f>
        <v>0</v>
      </c>
      <c r="N244" s="87">
        <f ca="1">IF($T244=0,SUM(N245:N249),IF($T244="",0,IF(ISERROR(OFFSET(ГП!AE229,-$R244-IF($T244=4,1,0),0)),0,OFFSET(ГП!AE229,-$R244-IF($T244=4,1,0),0))))</f>
        <v>0</v>
      </c>
      <c r="O244" s="87">
        <f ca="1">IF($T244=0,SUM(O245:O249),IF($T244="",0,IF(ISERROR(OFFSET(ГП!AF229,-$R244-IF($T244=4,1,0),0)),0,OFFSET(ГП!AF229,-$R244-IF($T244=4,1,0),0))))</f>
        <v>0</v>
      </c>
      <c r="P244" s="20"/>
      <c r="Q244" s="20">
        <v>2</v>
      </c>
      <c r="R244" s="20">
        <f t="shared" si="94"/>
        <v>34</v>
      </c>
      <c r="S244" s="20" t="str">
        <f t="shared" si="95"/>
        <v/>
      </c>
      <c r="T244" s="157">
        <f t="shared" si="96"/>
        <v>2</v>
      </c>
      <c r="U244" s="20" t="str">
        <f t="shared" si="97"/>
        <v>федеральный бюджет</v>
      </c>
      <c r="V244" s="20"/>
      <c r="W244" s="20"/>
      <c r="X244" s="162"/>
      <c r="Y244" s="20" t="str">
        <f t="shared" ca="1" si="47"/>
        <v/>
      </c>
      <c r="Z244" s="162"/>
      <c r="AA244" s="162"/>
      <c r="AB244" s="162"/>
      <c r="AC244" s="20"/>
      <c r="AD244" s="162"/>
      <c r="AE244" s="20" t="str">
        <f t="shared" si="89"/>
        <v/>
      </c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</row>
    <row r="245" spans="1:41" s="31" customFormat="1" ht="22.5" x14ac:dyDescent="0.25">
      <c r="A245" s="225"/>
      <c r="B245" s="225"/>
      <c r="C245" s="225"/>
      <c r="D245" s="55">
        <v>832</v>
      </c>
      <c r="E245" s="55">
        <v>412</v>
      </c>
      <c r="F245" s="55" t="s">
        <v>147</v>
      </c>
      <c r="G245" s="55">
        <v>811</v>
      </c>
      <c r="H245" s="127" t="s">
        <v>4</v>
      </c>
      <c r="I245" s="55" t="s">
        <v>18</v>
      </c>
      <c r="J245" s="87">
        <f ca="1">IF($T245=0,SUM(J246:J250),IF($T245="",0,IF(ISERROR(OFFSET(ГП!AA230,-$R245-IF($T245=4,1,0),0)),0,OFFSET(ГП!AA230,-$R245-IF($T245=4,1,0),0))))</f>
        <v>4510</v>
      </c>
      <c r="K245" s="87">
        <f ca="1">IF($T245=0,SUM(K246:K250),IF($T245="",0,IF(ISERROR(OFFSET(ГП!AB230,-$R245-IF($T245=4,1,0),0)),0,OFFSET(ГП!AB230,-$R245-IF($T245=4,1,0),0))))</f>
        <v>2550</v>
      </c>
      <c r="L245" s="87">
        <f ca="1">IF($T245=0,SUM(L246:L250),IF($T245="",0,IF(ISERROR(OFFSET(ГП!AC230,-$R245-IF($T245=4,1,0),0)),0,OFFSET(ГП!AC230,-$R245-IF($T245=4,1,0),0))))</f>
        <v>2550</v>
      </c>
      <c r="M245" s="87">
        <f ca="1">IF($T245=0,SUM(M246:M250),IF($T245="",0,IF(ISERROR(OFFSET(ГП!AD230,-$R245-IF($T245=4,1,0),0)),0,OFFSET(ГП!AD230,-$R245-IF($T245=4,1,0),0))))</f>
        <v>2550</v>
      </c>
      <c r="N245" s="87">
        <f ca="1">IF($T245=0,SUM(N246:N250),IF($T245="",0,IF(ISERROR(OFFSET(ГП!AE230,-$R245-IF($T245=4,1,0),0)),0,OFFSET(ГП!AE230,-$R245-IF($T245=4,1,0),0))))</f>
        <v>2541.4796900000001</v>
      </c>
      <c r="O245" s="87">
        <f ca="1">IF($T245=0,SUM(O246:O250),IF($T245="",0,IF(ISERROR(OFFSET(ГП!AF230,-$R245-IF($T245=4,1,0),0)),0,OFFSET(ГП!AF230,-$R245-IF($T245=4,1,0),0))))</f>
        <v>440.8</v>
      </c>
      <c r="P245" s="20"/>
      <c r="Q245" s="20">
        <v>3</v>
      </c>
      <c r="R245" s="20">
        <f t="shared" si="94"/>
        <v>34</v>
      </c>
      <c r="S245" s="20" t="str">
        <f t="shared" si="95"/>
        <v/>
      </c>
      <c r="T245" s="157">
        <f t="shared" si="96"/>
        <v>1</v>
      </c>
      <c r="U245" s="20" t="str">
        <f t="shared" si="97"/>
        <v>республииканский бюджет Чувашской Республики</v>
      </c>
      <c r="V245" s="20"/>
      <c r="W245" s="20"/>
      <c r="X245" s="162"/>
      <c r="Y245" s="20" t="str">
        <f t="shared" ca="1" si="47"/>
        <v/>
      </c>
      <c r="Z245" s="162"/>
      <c r="AA245" s="162"/>
      <c r="AB245" s="162"/>
      <c r="AC245" s="20" t="s">
        <v>147</v>
      </c>
      <c r="AD245" s="162"/>
      <c r="AE245" s="20">
        <f t="shared" si="89"/>
        <v>1</v>
      </c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</row>
    <row r="246" spans="1:41" s="31" customFormat="1" x14ac:dyDescent="0.25">
      <c r="A246" s="225"/>
      <c r="B246" s="225"/>
      <c r="C246" s="225"/>
      <c r="D246" s="111" t="s">
        <v>17</v>
      </c>
      <c r="E246" s="111" t="s">
        <v>17</v>
      </c>
      <c r="F246" s="111" t="s">
        <v>17</v>
      </c>
      <c r="G246" s="111" t="s">
        <v>17</v>
      </c>
      <c r="H246" s="127" t="s">
        <v>3</v>
      </c>
      <c r="I246" s="55" t="s">
        <v>18</v>
      </c>
      <c r="J246" s="87">
        <f ca="1">IF($T246=0,SUM(J247:J251),IF($T246="",0,IF(ISERROR(OFFSET(ГП!AA231,-$R246-IF($T246=4,1,0),0)),0,OFFSET(ГП!AA231,-$R246-IF($T246=4,1,0),0))))</f>
        <v>0</v>
      </c>
      <c r="K246" s="87">
        <f ca="1">IF($T246=0,SUM(K247:K251),IF($T246="",0,IF(ISERROR(OFFSET(ГП!AB231,-$R246-IF($T246=4,1,0),0)),0,OFFSET(ГП!AB231,-$R246-IF($T246=4,1,0),0))))</f>
        <v>0</v>
      </c>
      <c r="L246" s="87">
        <f ca="1">IF($T246=0,SUM(L247:L251),IF($T246="",0,IF(ISERROR(OFFSET(ГП!AC231,-$R246-IF($T246=4,1,0),0)),0,OFFSET(ГП!AC231,-$R246-IF($T246=4,1,0),0))))</f>
        <v>0</v>
      </c>
      <c r="M246" s="87">
        <f ca="1">IF($T246=0,SUM(M247:M251),IF($T246="",0,IF(ISERROR(OFFSET(ГП!AD231,-$R246-IF($T246=4,1,0),0)),0,OFFSET(ГП!AD231,-$R246-IF($T246=4,1,0),0))))</f>
        <v>0</v>
      </c>
      <c r="N246" s="87">
        <f ca="1">IF($T246=0,SUM(N247:N251),IF($T246="",0,IF(ISERROR(OFFSET(ГП!AE231,-$R246-IF($T246=4,1,0),0)),0,OFFSET(ГП!AE231,-$R246-IF($T246=4,1,0),0))))</f>
        <v>0</v>
      </c>
      <c r="O246" s="87">
        <f ca="1">IF($T246=0,SUM(O247:O251),IF($T246="",0,IF(ISERROR(OFFSET(ГП!AF231,-$R246-IF($T246=4,1,0),0)),0,OFFSET(ГП!AF231,-$R246-IF($T246=4,1,0),0))))</f>
        <v>0</v>
      </c>
      <c r="P246" s="20"/>
      <c r="Q246" s="20">
        <v>4</v>
      </c>
      <c r="R246" s="20">
        <f t="shared" si="94"/>
        <v>34</v>
      </c>
      <c r="S246" s="20">
        <f t="shared" si="95"/>
        <v>3</v>
      </c>
      <c r="T246" s="157">
        <f t="shared" si="96"/>
        <v>3</v>
      </c>
      <c r="U246" s="20" t="str">
        <f t="shared" si="97"/>
        <v>местные бюджеты</v>
      </c>
      <c r="V246" s="20"/>
      <c r="W246" s="20"/>
      <c r="X246" s="162"/>
      <c r="Y246" s="20" t="str">
        <f t="shared" ref="Y246:Y317" ca="1" si="98">IF(ISERROR(SUM(K246,-L246)),"",IF(SUM(K246,-L246)=0,"",IF(ISERROR(SEARCH("федерал",U246,1)),"",SUM(K246,-L246))))</f>
        <v/>
      </c>
      <c r="Z246" s="162"/>
      <c r="AA246" s="162"/>
      <c r="AB246" s="162"/>
      <c r="AC246" s="20" t="s">
        <v>17</v>
      </c>
      <c r="AD246" s="162"/>
      <c r="AE246" s="20">
        <f t="shared" si="89"/>
        <v>1</v>
      </c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</row>
    <row r="247" spans="1:41" s="31" customFormat="1" ht="45" x14ac:dyDescent="0.25">
      <c r="A247" s="225"/>
      <c r="B247" s="225"/>
      <c r="C247" s="225"/>
      <c r="D247" s="111" t="s">
        <v>17</v>
      </c>
      <c r="E247" s="111" t="s">
        <v>17</v>
      </c>
      <c r="F247" s="111" t="s">
        <v>17</v>
      </c>
      <c r="G247" s="111" t="s">
        <v>17</v>
      </c>
      <c r="H247" s="127" t="s">
        <v>5</v>
      </c>
      <c r="I247" s="55" t="s">
        <v>18</v>
      </c>
      <c r="J247" s="87">
        <f ca="1">IF($T247=0,SUM(J248:J252),IF($T247="",0,IF(ISERROR(OFFSET(ГП!AA232,-$R247-IF($T247=4,1,0),0)),0,OFFSET(ГП!AA232,-$R247-IF($T247=4,1,0),0))))</f>
        <v>0</v>
      </c>
      <c r="K247" s="87">
        <f ca="1">IF($T247=0,SUM(K248:K252),IF($T247="",0,IF(ISERROR(OFFSET(ГП!AB232,-$R247-IF($T247=4,1,0),0)),0,OFFSET(ГП!AB232,-$R247-IF($T247=4,1,0),0))))</f>
        <v>0</v>
      </c>
      <c r="L247" s="87">
        <f ca="1">IF($T247=0,SUM(L248:L252),IF($T247="",0,IF(ISERROR(OFFSET(ГП!AC232,-$R247-IF($T247=4,1,0),0)),0,OFFSET(ГП!AC232,-$R247-IF($T247=4,1,0),0))))</f>
        <v>0</v>
      </c>
      <c r="M247" s="87">
        <f ca="1">IF($T247=0,SUM(M248:M252),IF($T247="",0,IF(ISERROR(OFFSET(ГП!AD232,-$R247-IF($T247=4,1,0),0)),0,OFFSET(ГП!AD232,-$R247-IF($T247=4,1,0),0))))</f>
        <v>0</v>
      </c>
      <c r="N247" s="87">
        <f ca="1">IF($T247=0,SUM(N248:N252),IF($T247="",0,IF(ISERROR(OFFSET(ГП!AE232,-$R247-IF($T247=4,1,0),0)),0,OFFSET(ГП!AE232,-$R247-IF($T247=4,1,0),0))))</f>
        <v>0</v>
      </c>
      <c r="O247" s="87">
        <f ca="1">IF($T247=0,SUM(O248:O252),IF($T247="",0,IF(ISERROR(OFFSET(ГП!AF232,-$R247-IF($T247=4,1,0),0)),0,OFFSET(ГП!AF232,-$R247-IF($T247=4,1,0),0))))</f>
        <v>0</v>
      </c>
      <c r="P247" s="20"/>
      <c r="Q247" s="20">
        <v>5</v>
      </c>
      <c r="R247" s="20">
        <f t="shared" si="94"/>
        <v>34</v>
      </c>
      <c r="S247" s="20" t="str">
        <f t="shared" si="95"/>
        <v/>
      </c>
      <c r="T247" s="157" t="str">
        <f t="shared" si="96"/>
        <v/>
      </c>
      <c r="U247" s="20" t="str">
        <f t="shared" si="97"/>
        <v>территориальный государственный внебюджетный фонд Чувашской Республики</v>
      </c>
      <c r="V247" s="20"/>
      <c r="W247" s="20"/>
      <c r="X247" s="162"/>
      <c r="Y247" s="20" t="str">
        <f t="shared" ca="1" si="98"/>
        <v/>
      </c>
      <c r="Z247" s="162"/>
      <c r="AA247" s="162"/>
      <c r="AB247" s="162"/>
      <c r="AC247" s="20" t="s">
        <v>17</v>
      </c>
      <c r="AD247" s="162"/>
      <c r="AE247" s="20">
        <f t="shared" si="89"/>
        <v>1</v>
      </c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</row>
    <row r="248" spans="1:41" s="31" customFormat="1" x14ac:dyDescent="0.25">
      <c r="A248" s="226"/>
      <c r="B248" s="226"/>
      <c r="C248" s="226"/>
      <c r="D248" s="111" t="s">
        <v>17</v>
      </c>
      <c r="E248" s="111" t="s">
        <v>17</v>
      </c>
      <c r="F248" s="111" t="s">
        <v>17</v>
      </c>
      <c r="G248" s="111" t="s">
        <v>17</v>
      </c>
      <c r="H248" s="127" t="s">
        <v>6</v>
      </c>
      <c r="I248" s="55" t="s">
        <v>18</v>
      </c>
      <c r="J248" s="87">
        <f ca="1">IF($T248=0,SUM(J249:J253),IF($T248="",0,IF(ISERROR(OFFSET(ГП!AA233,-$R248-IF($T248=4,1,0),0)),0,OFFSET(ГП!AA233,-$R248-IF($T248=4,1,0),0))))</f>
        <v>0</v>
      </c>
      <c r="K248" s="87">
        <f ca="1">IF($T248=0,SUM(K249:K253),IF($T248="",0,IF(ISERROR(OFFSET(ГП!AB233,-$R248-IF($T248=4,1,0),0)),0,OFFSET(ГП!AB233,-$R248-IF($T248=4,1,0),0))))</f>
        <v>0</v>
      </c>
      <c r="L248" s="87">
        <f ca="1">IF($T248=0,SUM(L249:L253),IF($T248="",0,IF(ISERROR(OFFSET(ГП!AC233,-$R248-IF($T248=4,1,0),0)),0,OFFSET(ГП!AC233,-$R248-IF($T248=4,1,0),0))))</f>
        <v>0</v>
      </c>
      <c r="M248" s="87">
        <f ca="1">IF($T248=0,SUM(M249:M253),IF($T248="",0,IF(ISERROR(OFFSET(ГП!AD233,-$R248-IF($T248=4,1,0),0)),0,OFFSET(ГП!AD233,-$R248-IF($T248=4,1,0),0))))</f>
        <v>0</v>
      </c>
      <c r="N248" s="87">
        <f ca="1">IF($T248=0,SUM(N249:N253),IF($T248="",0,IF(ISERROR(OFFSET(ГП!AE233,-$R248-IF($T248=4,1,0),0)),0,OFFSET(ГП!AE233,-$R248-IF($T248=4,1,0),0))))</f>
        <v>0</v>
      </c>
      <c r="O248" s="87">
        <f ca="1">IF($T248=0,SUM(O249:O253),IF($T248="",0,IF(ISERROR(OFFSET(ГП!AF233,-$R248-IF($T248=4,1,0),0)),0,OFFSET(ГП!AF233,-$R248-IF($T248=4,1,0),0))))</f>
        <v>0</v>
      </c>
      <c r="P248" s="20"/>
      <c r="Q248" s="20">
        <v>6</v>
      </c>
      <c r="R248" s="20">
        <f t="shared" si="94"/>
        <v>34</v>
      </c>
      <c r="S248" s="20">
        <f t="shared" si="95"/>
        <v>4</v>
      </c>
      <c r="T248" s="157">
        <f t="shared" si="96"/>
        <v>4</v>
      </c>
      <c r="U248" s="20" t="str">
        <f t="shared" si="97"/>
        <v>внебюджетные источники</v>
      </c>
      <c r="V248" s="20"/>
      <c r="W248" s="20"/>
      <c r="X248" s="162"/>
      <c r="Y248" s="20" t="str">
        <f t="shared" ca="1" si="98"/>
        <v/>
      </c>
      <c r="Z248" s="162"/>
      <c r="AA248" s="162"/>
      <c r="AB248" s="162"/>
      <c r="AC248" s="20" t="s">
        <v>17</v>
      </c>
      <c r="AD248" s="162"/>
      <c r="AE248" s="20">
        <f t="shared" si="89"/>
        <v>1</v>
      </c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</row>
    <row r="249" spans="1:41" s="31" customFormat="1" x14ac:dyDescent="0.25">
      <c r="A249" s="204" t="s">
        <v>285</v>
      </c>
      <c r="B249" s="204" t="s">
        <v>74</v>
      </c>
      <c r="C249" s="204" t="s">
        <v>38</v>
      </c>
      <c r="D249" s="115"/>
      <c r="E249" s="115" t="s">
        <v>17</v>
      </c>
      <c r="F249" s="115"/>
      <c r="G249" s="115" t="s">
        <v>17</v>
      </c>
      <c r="H249" s="118" t="s">
        <v>1</v>
      </c>
      <c r="I249" s="117" t="s">
        <v>18</v>
      </c>
      <c r="J249" s="87">
        <f ca="1">IF($T249=0,SUM(J250:J254),IF($T249="",0,IF(ISERROR(OFFSET(ГП!AA234,-$R249-IF($T249=4,1,0),0)),0,OFFSET(ГП!AA234,-$R249-IF($T249=4,1,0),0))))</f>
        <v>0</v>
      </c>
      <c r="K249" s="87">
        <f ca="1">IF($T249=0,SUM(K250:K254),IF($T249="",0,IF(ISERROR(OFFSET(ГП!AB234,-$R249-IF($T249=4,1,0),0)),0,OFFSET(ГП!AB234,-$R249-IF($T249=4,1,0),0))))</f>
        <v>0</v>
      </c>
      <c r="L249" s="87">
        <f ca="1">IF($T249=0,SUM(L250:L254),IF($T249="",0,IF(ISERROR(OFFSET(ГП!AC234,-$R249-IF($T249=4,1,0),0)),0,OFFSET(ГП!AC234,-$R249-IF($T249=4,1,0),0))))</f>
        <v>0</v>
      </c>
      <c r="M249" s="87">
        <f ca="1">IF($T249=0,SUM(M250:M254),IF($T249="",0,IF(ISERROR(OFFSET(ГП!AD234,-$R249-IF($T249=4,1,0),0)),0,OFFSET(ГП!AD234,-$R249-IF($T249=4,1,0),0))))</f>
        <v>0</v>
      </c>
      <c r="N249" s="87">
        <f ca="1">IF($T249=0,SUM(N250:N254),IF($T249="",0,IF(ISERROR(OFFSET(ГП!AE234,-$R249-IF($T249=4,1,0),0)),0,OFFSET(ГП!AE234,-$R249-IF($T249=4,1,0),0))))</f>
        <v>0</v>
      </c>
      <c r="O249" s="87">
        <f ca="1">IF($T249=0,SUM(O250:O254),IF($T249="",0,IF(ISERROR(OFFSET(ГП!AF234,-$R249-IF($T249=4,1,0),0)),0,OFFSET(ГП!AF234,-$R249-IF($T249=4,1,0),0))))</f>
        <v>0</v>
      </c>
      <c r="P249" s="20"/>
      <c r="Q249" s="20">
        <v>1</v>
      </c>
      <c r="R249" s="20">
        <f t="shared" si="94"/>
        <v>35</v>
      </c>
      <c r="S249" s="20" t="str">
        <f t="shared" si="95"/>
        <v/>
      </c>
      <c r="T249" s="157">
        <f t="shared" si="96"/>
        <v>0</v>
      </c>
      <c r="U249" s="20" t="str">
        <f t="shared" si="97"/>
        <v>всего</v>
      </c>
      <c r="V249" s="20"/>
      <c r="W249" s="20"/>
      <c r="X249" s="162"/>
      <c r="Y249" s="20" t="str">
        <f t="shared" ca="1" si="98"/>
        <v/>
      </c>
      <c r="Z249" s="162"/>
      <c r="AA249" s="162"/>
      <c r="AB249" s="162"/>
      <c r="AC249" s="20"/>
      <c r="AD249" s="162"/>
      <c r="AE249" s="20" t="str">
        <f t="shared" si="89"/>
        <v/>
      </c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</row>
    <row r="250" spans="1:41" s="31" customFormat="1" x14ac:dyDescent="0.25">
      <c r="A250" s="205"/>
      <c r="B250" s="205"/>
      <c r="C250" s="205"/>
      <c r="D250" s="124"/>
      <c r="E250" s="124"/>
      <c r="F250" s="124"/>
      <c r="G250" s="124"/>
      <c r="H250" s="118" t="s">
        <v>2</v>
      </c>
      <c r="I250" s="117" t="s">
        <v>18</v>
      </c>
      <c r="J250" s="87">
        <f ca="1">IF($T250=0,SUM(J251:J255),IF($T250="",0,IF(ISERROR(OFFSET(ГП!AA235,-$R250-IF($T250=4,1,0),0)),0,OFFSET(ГП!AA235,-$R250-IF($T250=4,1,0),0))))</f>
        <v>0</v>
      </c>
      <c r="K250" s="87">
        <f ca="1">IF($T250=0,SUM(K251:K255),IF($T250="",0,IF(ISERROR(OFFSET(ГП!AB235,-$R250-IF($T250=4,1,0),0)),0,OFFSET(ГП!AB235,-$R250-IF($T250=4,1,0),0))))</f>
        <v>0</v>
      </c>
      <c r="L250" s="87">
        <f ca="1">IF($T250=0,SUM(L251:L255),IF($T250="",0,IF(ISERROR(OFFSET(ГП!AC235,-$R250-IF($T250=4,1,0),0)),0,OFFSET(ГП!AC235,-$R250-IF($T250=4,1,0),0))))</f>
        <v>0</v>
      </c>
      <c r="M250" s="87">
        <f ca="1">IF($T250=0,SUM(M251:M255),IF($T250="",0,IF(ISERROR(OFFSET(ГП!AD235,-$R250-IF($T250=4,1,0),0)),0,OFFSET(ГП!AD235,-$R250-IF($T250=4,1,0),0))))</f>
        <v>0</v>
      </c>
      <c r="N250" s="87">
        <f ca="1">IF($T250=0,SUM(N251:N255),IF($T250="",0,IF(ISERROR(OFFSET(ГП!AE235,-$R250-IF($T250=4,1,0),0)),0,OFFSET(ГП!AE235,-$R250-IF($T250=4,1,0),0))))</f>
        <v>0</v>
      </c>
      <c r="O250" s="87">
        <f ca="1">IF($T250=0,SUM(O251:O255),IF($T250="",0,IF(ISERROR(OFFSET(ГП!AF235,-$R250-IF($T250=4,1,0),0)),0,OFFSET(ГП!AF235,-$R250-IF($T250=4,1,0),0))))</f>
        <v>0</v>
      </c>
      <c r="P250" s="20"/>
      <c r="Q250" s="20">
        <v>2</v>
      </c>
      <c r="R250" s="20">
        <f t="shared" si="94"/>
        <v>35</v>
      </c>
      <c r="S250" s="20" t="str">
        <f t="shared" si="95"/>
        <v/>
      </c>
      <c r="T250" s="157">
        <f t="shared" si="96"/>
        <v>2</v>
      </c>
      <c r="U250" s="20" t="str">
        <f t="shared" si="97"/>
        <v>федеральный бюджет</v>
      </c>
      <c r="V250" s="20"/>
      <c r="W250" s="20"/>
      <c r="X250" s="162"/>
      <c r="Y250" s="20" t="str">
        <f t="shared" ca="1" si="98"/>
        <v/>
      </c>
      <c r="Z250" s="162"/>
      <c r="AA250" s="162"/>
      <c r="AB250" s="162"/>
      <c r="AC250" s="20"/>
      <c r="AD250" s="162"/>
      <c r="AE250" s="20" t="str">
        <f t="shared" si="89"/>
        <v/>
      </c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</row>
    <row r="251" spans="1:41" s="31" customFormat="1" ht="22.5" x14ac:dyDescent="0.25">
      <c r="A251" s="205"/>
      <c r="B251" s="205"/>
      <c r="C251" s="205"/>
      <c r="D251" s="125">
        <v>832</v>
      </c>
      <c r="E251" s="125">
        <v>502</v>
      </c>
      <c r="F251" s="125" t="s">
        <v>351</v>
      </c>
      <c r="G251" s="125">
        <v>520</v>
      </c>
      <c r="H251" s="118" t="s">
        <v>4</v>
      </c>
      <c r="I251" s="117" t="s">
        <v>18</v>
      </c>
      <c r="J251" s="87">
        <f ca="1">IF($T251=0,SUM(J252:J256),IF($T251="",0,IF(ISERROR(OFFSET(ГП!AA236,-$R251-IF($T251=4,1,0),0)),0,OFFSET(ГП!AA236,-$R251-IF($T251=4,1,0),0))))</f>
        <v>0</v>
      </c>
      <c r="K251" s="87">
        <f ca="1">IF($T251=0,SUM(K252:K256),IF($T251="",0,IF(ISERROR(OFFSET(ГП!AB236,-$R251-IF($T251=4,1,0),0)),0,OFFSET(ГП!AB236,-$R251-IF($T251=4,1,0),0))))</f>
        <v>0</v>
      </c>
      <c r="L251" s="87">
        <f ca="1">IF($T251=0,SUM(L252:L256),IF($T251="",0,IF(ISERROR(OFFSET(ГП!AC236,-$R251-IF($T251=4,1,0),0)),0,OFFSET(ГП!AC236,-$R251-IF($T251=4,1,0),0))))</f>
        <v>0</v>
      </c>
      <c r="M251" s="87">
        <f ca="1">IF($T251=0,SUM(M252:M256),IF($T251="",0,IF(ISERROR(OFFSET(ГП!AD236,-$R251-IF($T251=4,1,0),0)),0,OFFSET(ГП!AD236,-$R251-IF($T251=4,1,0),0))))</f>
        <v>0</v>
      </c>
      <c r="N251" s="87">
        <f ca="1">IF($T251=0,SUM(N252:N256),IF($T251="",0,IF(ISERROR(OFFSET(ГП!AE236,-$R251-IF($T251=4,1,0),0)),0,OFFSET(ГП!AE236,-$R251-IF($T251=4,1,0),0))))</f>
        <v>0</v>
      </c>
      <c r="O251" s="87">
        <f ca="1">IF($T251=0,SUM(O252:O256),IF($T251="",0,IF(ISERROR(OFFSET(ГП!AF236,-$R251-IF($T251=4,1,0),0)),0,OFFSET(ГП!AF236,-$R251-IF($T251=4,1,0),0))))</f>
        <v>0</v>
      </c>
      <c r="P251" s="20"/>
      <c r="Q251" s="20">
        <v>3</v>
      </c>
      <c r="R251" s="20">
        <f t="shared" si="94"/>
        <v>35</v>
      </c>
      <c r="S251" s="20" t="str">
        <f t="shared" si="95"/>
        <v/>
      </c>
      <c r="T251" s="157">
        <f t="shared" si="96"/>
        <v>1</v>
      </c>
      <c r="U251" s="20" t="str">
        <f t="shared" si="97"/>
        <v>республииканский бюджет Чувашской Республики</v>
      </c>
      <c r="V251" s="20"/>
      <c r="W251" s="20"/>
      <c r="X251" s="162"/>
      <c r="Y251" s="20" t="str">
        <f t="shared" ca="1" si="98"/>
        <v/>
      </c>
      <c r="Z251" s="162"/>
      <c r="AA251" s="162"/>
      <c r="AB251" s="162"/>
      <c r="AC251" s="20" t="s">
        <v>147</v>
      </c>
      <c r="AD251" s="162"/>
      <c r="AE251" s="20">
        <f t="shared" si="89"/>
        <v>1</v>
      </c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</row>
    <row r="252" spans="1:41" s="31" customFormat="1" x14ac:dyDescent="0.25">
      <c r="A252" s="205"/>
      <c r="B252" s="205"/>
      <c r="C252" s="205"/>
      <c r="D252" s="115" t="s">
        <v>17</v>
      </c>
      <c r="E252" s="115" t="s">
        <v>17</v>
      </c>
      <c r="F252" s="115" t="s">
        <v>17</v>
      </c>
      <c r="G252" s="115" t="s">
        <v>17</v>
      </c>
      <c r="H252" s="118" t="s">
        <v>3</v>
      </c>
      <c r="I252" s="117" t="s">
        <v>18</v>
      </c>
      <c r="J252" s="87">
        <f ca="1">IF($T252=0,SUM(J253:J257),IF($T252="",0,IF(ISERROR(OFFSET(ГП!AA237,-$R252-IF($T252=4,1,0),0)),0,OFFSET(ГП!AA237,-$R252-IF($T252=4,1,0),0))))</f>
        <v>0</v>
      </c>
      <c r="K252" s="87">
        <f ca="1">IF($T252=0,SUM(K253:K257),IF($T252="",0,IF(ISERROR(OFFSET(ГП!AB237,-$R252-IF($T252=4,1,0),0)),0,OFFSET(ГП!AB237,-$R252-IF($T252=4,1,0),0))))</f>
        <v>0</v>
      </c>
      <c r="L252" s="87">
        <f ca="1">IF($T252=0,SUM(L253:L257),IF($T252="",0,IF(ISERROR(OFFSET(ГП!AC237,-$R252-IF($T252=4,1,0),0)),0,OFFSET(ГП!AC237,-$R252-IF($T252=4,1,0),0))))</f>
        <v>0</v>
      </c>
      <c r="M252" s="87">
        <f ca="1">IF($T252=0,SUM(M253:M257),IF($T252="",0,IF(ISERROR(OFFSET(ГП!AD237,-$R252-IF($T252=4,1,0),0)),0,OFFSET(ГП!AD237,-$R252-IF($T252=4,1,0),0))))</f>
        <v>0</v>
      </c>
      <c r="N252" s="87">
        <f ca="1">IF($T252=0,SUM(N253:N257),IF($T252="",0,IF(ISERROR(OFFSET(ГП!AE237,-$R252-IF($T252=4,1,0),0)),0,OFFSET(ГП!AE237,-$R252-IF($T252=4,1,0),0))))</f>
        <v>0</v>
      </c>
      <c r="O252" s="87">
        <f ca="1">IF($T252=0,SUM(O253:O257),IF($T252="",0,IF(ISERROR(OFFSET(ГП!AF237,-$R252-IF($T252=4,1,0),0)),0,OFFSET(ГП!AF237,-$R252-IF($T252=4,1,0),0))))</f>
        <v>0</v>
      </c>
      <c r="P252" s="20"/>
      <c r="Q252" s="20">
        <v>4</v>
      </c>
      <c r="R252" s="20">
        <f t="shared" si="94"/>
        <v>35</v>
      </c>
      <c r="S252" s="20">
        <f t="shared" si="95"/>
        <v>3</v>
      </c>
      <c r="T252" s="157">
        <f t="shared" si="96"/>
        <v>3</v>
      </c>
      <c r="U252" s="20" t="str">
        <f t="shared" si="97"/>
        <v>местные бюджеты</v>
      </c>
      <c r="V252" s="20"/>
      <c r="W252" s="20"/>
      <c r="X252" s="162"/>
      <c r="Y252" s="20" t="str">
        <f t="shared" ca="1" si="98"/>
        <v/>
      </c>
      <c r="Z252" s="162"/>
      <c r="AA252" s="162"/>
      <c r="AB252" s="162"/>
      <c r="AC252" s="20" t="s">
        <v>17</v>
      </c>
      <c r="AD252" s="162"/>
      <c r="AE252" s="20">
        <f t="shared" si="89"/>
        <v>1</v>
      </c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</row>
    <row r="253" spans="1:41" s="31" customFormat="1" ht="45" x14ac:dyDescent="0.25">
      <c r="A253" s="205"/>
      <c r="B253" s="205"/>
      <c r="C253" s="205"/>
      <c r="D253" s="115" t="s">
        <v>17</v>
      </c>
      <c r="E253" s="115" t="s">
        <v>17</v>
      </c>
      <c r="F253" s="115" t="s">
        <v>17</v>
      </c>
      <c r="G253" s="115" t="s">
        <v>17</v>
      </c>
      <c r="H253" s="118" t="s">
        <v>5</v>
      </c>
      <c r="I253" s="117" t="s">
        <v>18</v>
      </c>
      <c r="J253" s="87">
        <f ca="1">IF($T253=0,SUM(J254:J258),IF($T253="",0,IF(ISERROR(OFFSET(ГП!AA238,-$R253-IF($T253=4,1,0),0)),0,OFFSET(ГП!AA238,-$R253-IF($T253=4,1,0),0))))</f>
        <v>0</v>
      </c>
      <c r="K253" s="87">
        <f ca="1">IF($T253=0,SUM(K254:K258),IF($T253="",0,IF(ISERROR(OFFSET(ГП!AB238,-$R253-IF($T253=4,1,0),0)),0,OFFSET(ГП!AB238,-$R253-IF($T253=4,1,0),0))))</f>
        <v>0</v>
      </c>
      <c r="L253" s="87">
        <f ca="1">IF($T253=0,SUM(L254:L258),IF($T253="",0,IF(ISERROR(OFFSET(ГП!AC238,-$R253-IF($T253=4,1,0),0)),0,OFFSET(ГП!AC238,-$R253-IF($T253=4,1,0),0))))</f>
        <v>0</v>
      </c>
      <c r="M253" s="87">
        <f ca="1">IF($T253=0,SUM(M254:M258),IF($T253="",0,IF(ISERROR(OFFSET(ГП!AD238,-$R253-IF($T253=4,1,0),0)),0,OFFSET(ГП!AD238,-$R253-IF($T253=4,1,0),0))))</f>
        <v>0</v>
      </c>
      <c r="N253" s="87">
        <f ca="1">IF($T253=0,SUM(N254:N258),IF($T253="",0,IF(ISERROR(OFFSET(ГП!AE238,-$R253-IF($T253=4,1,0),0)),0,OFFSET(ГП!AE238,-$R253-IF($T253=4,1,0),0))))</f>
        <v>0</v>
      </c>
      <c r="O253" s="87">
        <f ca="1">IF($T253=0,SUM(O254:O258),IF($T253="",0,IF(ISERROR(OFFSET(ГП!AF238,-$R253-IF($T253=4,1,0),0)),0,OFFSET(ГП!AF238,-$R253-IF($T253=4,1,0),0))))</f>
        <v>0</v>
      </c>
      <c r="P253" s="20"/>
      <c r="Q253" s="20">
        <v>5</v>
      </c>
      <c r="R253" s="20">
        <f t="shared" si="94"/>
        <v>35</v>
      </c>
      <c r="S253" s="20" t="str">
        <f t="shared" si="95"/>
        <v/>
      </c>
      <c r="T253" s="157" t="str">
        <f t="shared" si="96"/>
        <v/>
      </c>
      <c r="U253" s="20" t="str">
        <f t="shared" si="97"/>
        <v>территориальный государственный внебюджетный фонд Чувашской Республики</v>
      </c>
      <c r="V253" s="20"/>
      <c r="W253" s="20"/>
      <c r="X253" s="162"/>
      <c r="Y253" s="20" t="str">
        <f t="shared" ca="1" si="98"/>
        <v/>
      </c>
      <c r="Z253" s="162"/>
      <c r="AA253" s="162"/>
      <c r="AB253" s="162"/>
      <c r="AC253" s="20" t="s">
        <v>17</v>
      </c>
      <c r="AD253" s="162"/>
      <c r="AE253" s="20">
        <f t="shared" si="89"/>
        <v>1</v>
      </c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</row>
    <row r="254" spans="1:41" s="31" customFormat="1" x14ac:dyDescent="0.25">
      <c r="A254" s="206"/>
      <c r="B254" s="206"/>
      <c r="C254" s="206"/>
      <c r="D254" s="115" t="s">
        <v>17</v>
      </c>
      <c r="E254" s="115" t="s">
        <v>17</v>
      </c>
      <c r="F254" s="115" t="s">
        <v>17</v>
      </c>
      <c r="G254" s="115" t="s">
        <v>17</v>
      </c>
      <c r="H254" s="118" t="s">
        <v>6</v>
      </c>
      <c r="I254" s="117" t="s">
        <v>18</v>
      </c>
      <c r="J254" s="87">
        <f ca="1">IF($T254=0,SUM(J255:J259),IF($T254="",0,IF(ISERROR(OFFSET(ГП!AA239,-$R254-IF($T254=4,1,0),0)),0,OFFSET(ГП!AA239,-$R254-IF($T254=4,1,0),0))))</f>
        <v>0</v>
      </c>
      <c r="K254" s="87">
        <f ca="1">IF($T254=0,SUM(K255:K259),IF($T254="",0,IF(ISERROR(OFFSET(ГП!AB239,-$R254-IF($T254=4,1,0),0)),0,OFFSET(ГП!AB239,-$R254-IF($T254=4,1,0),0))))</f>
        <v>0</v>
      </c>
      <c r="L254" s="87">
        <f ca="1">IF($T254=0,SUM(L255:L259),IF($T254="",0,IF(ISERROR(OFFSET(ГП!AC239,-$R254-IF($T254=4,1,0),0)),0,OFFSET(ГП!AC239,-$R254-IF($T254=4,1,0),0))))</f>
        <v>0</v>
      </c>
      <c r="M254" s="87">
        <f ca="1">IF($T254=0,SUM(M255:M259),IF($T254="",0,IF(ISERROR(OFFSET(ГП!AD239,-$R254-IF($T254=4,1,0),0)),0,OFFSET(ГП!AD239,-$R254-IF($T254=4,1,0),0))))</f>
        <v>0</v>
      </c>
      <c r="N254" s="87">
        <f ca="1">IF($T254=0,SUM(N255:N259),IF($T254="",0,IF(ISERROR(OFFSET(ГП!AE239,-$R254-IF($T254=4,1,0),0)),0,OFFSET(ГП!AE239,-$R254-IF($T254=4,1,0),0))))</f>
        <v>0</v>
      </c>
      <c r="O254" s="87">
        <f ca="1">IF($T254=0,SUM(O255:O259),IF($T254="",0,IF(ISERROR(OFFSET(ГП!AF239,-$R254-IF($T254=4,1,0),0)),0,OFFSET(ГП!AF239,-$R254-IF($T254=4,1,0),0))))</f>
        <v>0</v>
      </c>
      <c r="P254" s="20"/>
      <c r="Q254" s="20">
        <v>6</v>
      </c>
      <c r="R254" s="20">
        <f t="shared" si="94"/>
        <v>35</v>
      </c>
      <c r="S254" s="20">
        <f t="shared" si="95"/>
        <v>4</v>
      </c>
      <c r="T254" s="157">
        <f t="shared" si="96"/>
        <v>4</v>
      </c>
      <c r="U254" s="20" t="str">
        <f t="shared" si="97"/>
        <v>внебюджетные источники</v>
      </c>
      <c r="V254" s="20"/>
      <c r="W254" s="20"/>
      <c r="X254" s="162"/>
      <c r="Y254" s="20" t="str">
        <f t="shared" ca="1" si="98"/>
        <v/>
      </c>
      <c r="Z254" s="162"/>
      <c r="AA254" s="162"/>
      <c r="AB254" s="162"/>
      <c r="AC254" s="20" t="s">
        <v>17</v>
      </c>
      <c r="AD254" s="162"/>
      <c r="AE254" s="20">
        <f t="shared" si="89"/>
        <v>1</v>
      </c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</row>
    <row r="255" spans="1:41" s="31" customFormat="1" x14ac:dyDescent="0.25">
      <c r="A255" s="224" t="s">
        <v>784</v>
      </c>
      <c r="B255" s="224" t="s">
        <v>858</v>
      </c>
      <c r="C255" s="224" t="s">
        <v>35</v>
      </c>
      <c r="D255" s="128" t="s">
        <v>17</v>
      </c>
      <c r="E255" s="128" t="s">
        <v>17</v>
      </c>
      <c r="F255" s="128" t="s">
        <v>17</v>
      </c>
      <c r="G255" s="128" t="s">
        <v>17</v>
      </c>
      <c r="H255" s="112" t="s">
        <v>1</v>
      </c>
      <c r="I255" s="55" t="s">
        <v>18</v>
      </c>
      <c r="J255" s="87">
        <f ca="1">IF($T255=0,SUM(J256:J260),IF($T255="",0,IF(ISERROR(OFFSET(ГП!AA240,-$R255-IF($T255=4,1,0),0)),0,OFFSET(ГП!AA240,-$R255-IF($T255=4,1,0),0))))</f>
        <v>0</v>
      </c>
      <c r="K255" s="87">
        <f ca="1">IF($T255=0,SUM(K256:K260),IF($T255="",0,IF(ISERROR(OFFSET(ГП!AB240,-$R255-IF($T255=4,1,0),0)),0,OFFSET(ГП!AB240,-$R255-IF($T255=4,1,0),0))))</f>
        <v>0</v>
      </c>
      <c r="L255" s="87">
        <f ca="1">IF($T255=0,SUM(L256:L260),IF($T255="",0,IF(ISERROR(OFFSET(ГП!AC240,-$R255-IF($T255=4,1,0),0)),0,OFFSET(ГП!AC240,-$R255-IF($T255=4,1,0),0))))</f>
        <v>0</v>
      </c>
      <c r="M255" s="87">
        <f ca="1">IF($T255=0,SUM(M256:M260),IF($T255="",0,IF(ISERROR(OFFSET(ГП!AD240,-$R255-IF($T255=4,1,0),0)),0,OFFSET(ГП!AD240,-$R255-IF($T255=4,1,0),0))))</f>
        <v>0</v>
      </c>
      <c r="N255" s="87">
        <f ca="1">IF($T255=0,SUM(N256:N260),IF($T255="",0,IF(ISERROR(OFFSET(ГП!AE240,-$R255-IF($T255=4,1,0),0)),0,OFFSET(ГП!AE240,-$R255-IF($T255=4,1,0),0))))</f>
        <v>0</v>
      </c>
      <c r="O255" s="87">
        <f ca="1">IF($T255=0,SUM(O256:O260),IF($T255="",0,IF(ISERROR(OFFSET(ГП!AF240,-$R255-IF($T255=4,1,0),0)),0,OFFSET(ГП!AF240,-$R255-IF($T255=4,1,0),0))))</f>
        <v>57134.400000000001</v>
      </c>
      <c r="P255" s="20"/>
      <c r="Q255" s="20">
        <v>1</v>
      </c>
      <c r="R255" s="20">
        <f t="shared" si="94"/>
        <v>36</v>
      </c>
      <c r="S255" s="20" t="str">
        <f t="shared" si="95"/>
        <v/>
      </c>
      <c r="T255" s="157">
        <f t="shared" si="96"/>
        <v>0</v>
      </c>
      <c r="U255" s="20" t="str">
        <f t="shared" si="97"/>
        <v>всего</v>
      </c>
      <c r="V255" s="20"/>
      <c r="W255" s="20"/>
      <c r="X255" s="162"/>
      <c r="Y255" s="20" t="str">
        <f t="shared" ref="Y255:Y260" ca="1" si="99">IF(ISERROR(SUM(K255,-L255)),"",IF(SUM(K255,-L255)=0,"",IF(ISERROR(SEARCH("федерал",U255,1)),"",SUM(K255,-L255))))</f>
        <v/>
      </c>
      <c r="Z255" s="162"/>
      <c r="AA255" s="162"/>
      <c r="AB255" s="162"/>
      <c r="AC255" s="20" t="s">
        <v>17</v>
      </c>
      <c r="AD255" s="162"/>
      <c r="AE255" s="20">
        <f t="shared" ref="AE255:AE260" si="100">IF(AC255=AD255,"",1)</f>
        <v>1</v>
      </c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</row>
    <row r="256" spans="1:41" s="31" customFormat="1" x14ac:dyDescent="0.25">
      <c r="A256" s="225"/>
      <c r="B256" s="225"/>
      <c r="C256" s="225"/>
      <c r="D256" s="55" t="s">
        <v>40</v>
      </c>
      <c r="E256" s="55" t="s">
        <v>40</v>
      </c>
      <c r="F256" s="55" t="s">
        <v>40</v>
      </c>
      <c r="G256" s="55" t="s">
        <v>40</v>
      </c>
      <c r="H256" s="112" t="s">
        <v>2</v>
      </c>
      <c r="I256" s="55" t="s">
        <v>18</v>
      </c>
      <c r="J256" s="87">
        <f ca="1">IF($T256=0,SUM(J257:J261),IF($T256="",0,IF(ISERROR(OFFSET(ГП!AA241,-$R256-IF($T256=4,1,0),0)),0,OFFSET(ГП!AA241,-$R256-IF($T256=4,1,0),0))))</f>
        <v>0</v>
      </c>
      <c r="K256" s="87">
        <f ca="1">IF($T256=0,SUM(K257:K261),IF($T256="",0,IF(ISERROR(OFFSET(ГП!AB241,-$R256-IF($T256=4,1,0),0)),0,OFFSET(ГП!AB241,-$R256-IF($T256=4,1,0),0))))</f>
        <v>0</v>
      </c>
      <c r="L256" s="87">
        <f ca="1">IF($T256=0,SUM(L257:L261),IF($T256="",0,IF(ISERROR(OFFSET(ГП!AC241,-$R256-IF($T256=4,1,0),0)),0,OFFSET(ГП!AC241,-$R256-IF($T256=4,1,0),0))))</f>
        <v>0</v>
      </c>
      <c r="M256" s="87">
        <f ca="1">IF($T256=0,SUM(M257:M261),IF($T256="",0,IF(ISERROR(OFFSET(ГП!AD241,-$R256-IF($T256=4,1,0),0)),0,OFFSET(ГП!AD241,-$R256-IF($T256=4,1,0),0))))</f>
        <v>0</v>
      </c>
      <c r="N256" s="87">
        <f ca="1">IF($T256=0,SUM(N257:N261),IF($T256="",0,IF(ISERROR(OFFSET(ГП!AE241,-$R256-IF($T256=4,1,0),0)),0,OFFSET(ГП!AE241,-$R256-IF($T256=4,1,0),0))))</f>
        <v>0</v>
      </c>
      <c r="O256" s="87">
        <f ca="1">IF($T256=0,SUM(O257:O261),IF($T256="",0,IF(ISERROR(OFFSET(ГП!AF241,-$R256-IF($T256=4,1,0),0)),0,OFFSET(ГП!AF241,-$R256-IF($T256=4,1,0),0))))</f>
        <v>0</v>
      </c>
      <c r="P256" s="20"/>
      <c r="Q256" s="20">
        <v>2</v>
      </c>
      <c r="R256" s="20">
        <f t="shared" si="94"/>
        <v>36</v>
      </c>
      <c r="S256" s="20" t="str">
        <f t="shared" si="95"/>
        <v/>
      </c>
      <c r="T256" s="157">
        <f t="shared" si="96"/>
        <v>2</v>
      </c>
      <c r="U256" s="20" t="str">
        <f t="shared" si="97"/>
        <v>федеральный бюджет</v>
      </c>
      <c r="V256" s="20"/>
      <c r="W256" s="20"/>
      <c r="X256" s="162"/>
      <c r="Y256" s="20" t="str">
        <f t="shared" ca="1" si="99"/>
        <v/>
      </c>
      <c r="Z256" s="162"/>
      <c r="AA256" s="162"/>
      <c r="AB256" s="162"/>
      <c r="AC256" s="20" t="s">
        <v>40</v>
      </c>
      <c r="AD256" s="162"/>
      <c r="AE256" s="20">
        <f t="shared" si="100"/>
        <v>1</v>
      </c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</row>
    <row r="257" spans="1:16384" s="31" customFormat="1" x14ac:dyDescent="0.25">
      <c r="A257" s="225"/>
      <c r="B257" s="225"/>
      <c r="C257" s="225"/>
      <c r="D257" s="55">
        <v>832</v>
      </c>
      <c r="E257" s="129">
        <v>502</v>
      </c>
      <c r="F257" s="55" t="s">
        <v>785</v>
      </c>
      <c r="G257" s="55">
        <v>811</v>
      </c>
      <c r="H257" s="112" t="s">
        <v>4</v>
      </c>
      <c r="I257" s="55" t="s">
        <v>18</v>
      </c>
      <c r="J257" s="87">
        <f ca="1">IF($T257=0,SUM(J258:J262),IF($T257="",0,IF(ISERROR(OFFSET(ГП!AA242,-$R257-IF($T257=4,1,0),0)),0,OFFSET(ГП!AA242,-$R257-IF($T257=4,1,0),0))))</f>
        <v>0</v>
      </c>
      <c r="K257" s="87">
        <f ca="1">IF($T257=0,SUM(K258:K262),IF($T257="",0,IF(ISERROR(OFFSET(ГП!AB242,-$R257-IF($T257=4,1,0),0)),0,OFFSET(ГП!AB242,-$R257-IF($T257=4,1,0),0))))</f>
        <v>0</v>
      </c>
      <c r="L257" s="87">
        <f ca="1">IF($T257=0,SUM(L258:L262),IF($T257="",0,IF(ISERROR(OFFSET(ГП!AC242,-$R257-IF($T257=4,1,0),0)),0,OFFSET(ГП!AC242,-$R257-IF($T257=4,1,0),0))))</f>
        <v>0</v>
      </c>
      <c r="M257" s="87">
        <f ca="1">IF($T257=0,SUM(M258:M262),IF($T257="",0,IF(ISERROR(OFFSET(ГП!AD242,-$R257-IF($T257=4,1,0),0)),0,OFFSET(ГП!AD242,-$R257-IF($T257=4,1,0),0))))</f>
        <v>0</v>
      </c>
      <c r="N257" s="87">
        <f ca="1">IF($T257=0,SUM(N258:N262),IF($T257="",0,IF(ISERROR(OFFSET(ГП!AE242,-$R257-IF($T257=4,1,0),0)),0,OFFSET(ГП!AE242,-$R257-IF($T257=4,1,0),0))))</f>
        <v>0</v>
      </c>
      <c r="O257" s="87">
        <f ca="1">IF($T257=0,SUM(O258:O262),IF($T257="",0,IF(ISERROR(OFFSET(ГП!AF242,-$R257-IF($T257=4,1,0),0)),0,OFFSET(ГП!AF242,-$R257-IF($T257=4,1,0),0))))</f>
        <v>57134.400000000001</v>
      </c>
      <c r="P257" s="20"/>
      <c r="Q257" s="20">
        <v>3</v>
      </c>
      <c r="R257" s="20">
        <f t="shared" si="94"/>
        <v>36</v>
      </c>
      <c r="S257" s="20" t="str">
        <f t="shared" si="95"/>
        <v/>
      </c>
      <c r="T257" s="157">
        <f t="shared" si="96"/>
        <v>1</v>
      </c>
      <c r="U257" s="20" t="str">
        <f t="shared" si="97"/>
        <v>республииканский бюджет Чувашской Республики</v>
      </c>
      <c r="V257" s="20"/>
      <c r="W257" s="20"/>
      <c r="X257" s="162"/>
      <c r="Y257" s="20" t="str">
        <f t="shared" ca="1" si="99"/>
        <v/>
      </c>
      <c r="Z257" s="162"/>
      <c r="AA257" s="162"/>
      <c r="AB257" s="162"/>
      <c r="AC257" s="20" t="s">
        <v>178</v>
      </c>
      <c r="AD257" s="162"/>
      <c r="AE257" s="20">
        <f t="shared" si="100"/>
        <v>1</v>
      </c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</row>
    <row r="258" spans="1:16384" s="31" customFormat="1" x14ac:dyDescent="0.25">
      <c r="A258" s="225"/>
      <c r="B258" s="225"/>
      <c r="C258" s="225"/>
      <c r="D258" s="111" t="s">
        <v>17</v>
      </c>
      <c r="E258" s="111" t="s">
        <v>17</v>
      </c>
      <c r="F258" s="111" t="s">
        <v>17</v>
      </c>
      <c r="G258" s="111" t="s">
        <v>17</v>
      </c>
      <c r="H258" s="112" t="s">
        <v>3</v>
      </c>
      <c r="I258" s="55" t="s">
        <v>18</v>
      </c>
      <c r="J258" s="87">
        <f ca="1">IF($T258=0,SUM(J259:J263),IF($T258="",0,IF(ISERROR(OFFSET(ГП!AA243,-$R258-IF($T258=4,1,0),0)),0,OFFSET(ГП!AA243,-$R258-IF($T258=4,1,0),0))))</f>
        <v>0</v>
      </c>
      <c r="K258" s="87">
        <f ca="1">IF($T258=0,SUM(K259:K263),IF($T258="",0,IF(ISERROR(OFFSET(ГП!AB243,-$R258-IF($T258=4,1,0),0)),0,OFFSET(ГП!AB243,-$R258-IF($T258=4,1,0),0))))</f>
        <v>0</v>
      </c>
      <c r="L258" s="87">
        <f ca="1">IF($T258=0,SUM(L259:L263),IF($T258="",0,IF(ISERROR(OFFSET(ГП!AC243,-$R258-IF($T258=4,1,0),0)),0,OFFSET(ГП!AC243,-$R258-IF($T258=4,1,0),0))))</f>
        <v>0</v>
      </c>
      <c r="M258" s="87">
        <f ca="1">IF($T258=0,SUM(M259:M263),IF($T258="",0,IF(ISERROR(OFFSET(ГП!AD243,-$R258-IF($T258=4,1,0),0)),0,OFFSET(ГП!AD243,-$R258-IF($T258=4,1,0),0))))</f>
        <v>0</v>
      </c>
      <c r="N258" s="87">
        <f ca="1">IF($T258=0,SUM(N259:N263),IF($T258="",0,IF(ISERROR(OFFSET(ГП!AE243,-$R258-IF($T258=4,1,0),0)),0,OFFSET(ГП!AE243,-$R258-IF($T258=4,1,0),0))))</f>
        <v>0</v>
      </c>
      <c r="O258" s="87">
        <f ca="1">IF($T258=0,SUM(O259:O263),IF($T258="",0,IF(ISERROR(OFFSET(ГП!AF243,-$R258-IF($T258=4,1,0),0)),0,OFFSET(ГП!AF243,-$R258-IF($T258=4,1,0),0))))</f>
        <v>0</v>
      </c>
      <c r="P258" s="20"/>
      <c r="Q258" s="20">
        <v>4</v>
      </c>
      <c r="R258" s="20">
        <f t="shared" si="94"/>
        <v>36</v>
      </c>
      <c r="S258" s="20">
        <f t="shared" si="95"/>
        <v>3</v>
      </c>
      <c r="T258" s="157">
        <f t="shared" si="96"/>
        <v>3</v>
      </c>
      <c r="U258" s="20" t="str">
        <f t="shared" si="97"/>
        <v>местные бюджеты</v>
      </c>
      <c r="V258" s="20"/>
      <c r="W258" s="20"/>
      <c r="X258" s="162"/>
      <c r="Y258" s="20" t="str">
        <f t="shared" ca="1" si="99"/>
        <v/>
      </c>
      <c r="Z258" s="162"/>
      <c r="AA258" s="162"/>
      <c r="AB258" s="162"/>
      <c r="AC258" s="20" t="s">
        <v>17</v>
      </c>
      <c r="AD258" s="162"/>
      <c r="AE258" s="20">
        <f t="shared" si="100"/>
        <v>1</v>
      </c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</row>
    <row r="259" spans="1:16384" s="31" customFormat="1" x14ac:dyDescent="0.25">
      <c r="A259" s="225"/>
      <c r="B259" s="225"/>
      <c r="C259" s="225"/>
      <c r="D259" s="111" t="s">
        <v>17</v>
      </c>
      <c r="E259" s="111" t="s">
        <v>17</v>
      </c>
      <c r="F259" s="111" t="s">
        <v>17</v>
      </c>
      <c r="G259" s="111" t="s">
        <v>17</v>
      </c>
      <c r="H259" s="112" t="s">
        <v>5</v>
      </c>
      <c r="I259" s="55" t="s">
        <v>18</v>
      </c>
      <c r="J259" s="87">
        <f ca="1">IF($T259=0,SUM(J260:J264),IF($T259="",0,IF(ISERROR(OFFSET(ГП!AA244,-$R259-IF($T259=4,1,0),0)),0,OFFSET(ГП!AA244,-$R259-IF($T259=4,1,0),0))))</f>
        <v>0</v>
      </c>
      <c r="K259" s="87">
        <f ca="1">IF($T259=0,SUM(K260:K264),IF($T259="",0,IF(ISERROR(OFFSET(ГП!AB244,-$R259-IF($T259=4,1,0),0)),0,OFFSET(ГП!AB244,-$R259-IF($T259=4,1,0),0))))</f>
        <v>0</v>
      </c>
      <c r="L259" s="87">
        <f ca="1">IF($T259=0,SUM(L260:L264),IF($T259="",0,IF(ISERROR(OFFSET(ГП!AC244,-$R259-IF($T259=4,1,0),0)),0,OFFSET(ГП!AC244,-$R259-IF($T259=4,1,0),0))))</f>
        <v>0</v>
      </c>
      <c r="M259" s="87">
        <f ca="1">IF($T259=0,SUM(M260:M264),IF($T259="",0,IF(ISERROR(OFFSET(ГП!AD244,-$R259-IF($T259=4,1,0),0)),0,OFFSET(ГП!AD244,-$R259-IF($T259=4,1,0),0))))</f>
        <v>0</v>
      </c>
      <c r="N259" s="87">
        <f ca="1">IF($T259=0,SUM(N260:N264),IF($T259="",0,IF(ISERROR(OFFSET(ГП!AE244,-$R259-IF($T259=4,1,0),0)),0,OFFSET(ГП!AE244,-$R259-IF($T259=4,1,0),0))))</f>
        <v>0</v>
      </c>
      <c r="O259" s="87">
        <f ca="1">IF($T259=0,SUM(O260:O264),IF($T259="",0,IF(ISERROR(OFFSET(ГП!AF244,-$R259-IF($T259=4,1,0),0)),0,OFFSET(ГП!AF244,-$R259-IF($T259=4,1,0),0))))</f>
        <v>0</v>
      </c>
      <c r="P259" s="20"/>
      <c r="Q259" s="20">
        <v>5</v>
      </c>
      <c r="R259" s="20">
        <f t="shared" si="94"/>
        <v>36</v>
      </c>
      <c r="S259" s="20" t="str">
        <f t="shared" si="95"/>
        <v/>
      </c>
      <c r="T259" s="157" t="str">
        <f t="shared" si="96"/>
        <v/>
      </c>
      <c r="U259" s="20" t="str">
        <f t="shared" si="97"/>
        <v>территориальный государственный внебюджетный фонд Чувашской Республики</v>
      </c>
      <c r="V259" s="20"/>
      <c r="W259" s="20"/>
      <c r="X259" s="162"/>
      <c r="Y259" s="20" t="str">
        <f t="shared" ca="1" si="99"/>
        <v/>
      </c>
      <c r="Z259" s="162"/>
      <c r="AA259" s="162"/>
      <c r="AB259" s="162"/>
      <c r="AC259" s="20" t="s">
        <v>17</v>
      </c>
      <c r="AD259" s="162"/>
      <c r="AE259" s="20">
        <f t="shared" si="100"/>
        <v>1</v>
      </c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</row>
    <row r="260" spans="1:16384" s="31" customFormat="1" x14ac:dyDescent="0.25">
      <c r="A260" s="226"/>
      <c r="B260" s="226"/>
      <c r="C260" s="226"/>
      <c r="D260" s="111" t="s">
        <v>17</v>
      </c>
      <c r="E260" s="111" t="s">
        <v>17</v>
      </c>
      <c r="F260" s="111" t="s">
        <v>17</v>
      </c>
      <c r="G260" s="111" t="s">
        <v>17</v>
      </c>
      <c r="H260" s="112" t="s">
        <v>6</v>
      </c>
      <c r="I260" s="55" t="s">
        <v>18</v>
      </c>
      <c r="J260" s="87">
        <f ca="1">IF($T260=0,SUM(J261:J265),IF($T260="",0,IF(ISERROR(OFFSET(ГП!AA245,-$R260-IF($T260=4,1,0),0)),0,OFFSET(ГП!AA245,-$R260-IF($T260=4,1,0),0))))</f>
        <v>0</v>
      </c>
      <c r="K260" s="87">
        <f ca="1">IF($T260=0,SUM(K261:K265),IF($T260="",0,IF(ISERROR(OFFSET(ГП!AB245,-$R260-IF($T260=4,1,0),0)),0,OFFSET(ГП!AB245,-$R260-IF($T260=4,1,0),0))))</f>
        <v>0</v>
      </c>
      <c r="L260" s="87">
        <f ca="1">IF($T260=0,SUM(L261:L265),IF($T260="",0,IF(ISERROR(OFFSET(ГП!AC245,-$R260-IF($T260=4,1,0),0)),0,OFFSET(ГП!AC245,-$R260-IF($T260=4,1,0),0))))</f>
        <v>0</v>
      </c>
      <c r="M260" s="87">
        <f ca="1">IF($T260=0,SUM(M261:M265),IF($T260="",0,IF(ISERROR(OFFSET(ГП!AD245,-$R260-IF($T260=4,1,0),0)),0,OFFSET(ГП!AD245,-$R260-IF($T260=4,1,0),0))))</f>
        <v>0</v>
      </c>
      <c r="N260" s="87">
        <f ca="1">IF($T260=0,SUM(N261:N265),IF($T260="",0,IF(ISERROR(OFFSET(ГП!AE245,-$R260-IF($T260=4,1,0),0)),0,OFFSET(ГП!AE245,-$R260-IF($T260=4,1,0),0))))</f>
        <v>0</v>
      </c>
      <c r="O260" s="87">
        <f ca="1">IF($T260=0,SUM(O261:O265),IF($T260="",0,IF(ISERROR(OFFSET(ГП!AF245,-$R260-IF($T260=4,1,0),0)),0,OFFSET(ГП!AF245,-$R260-IF($T260=4,1,0),0))))</f>
        <v>0</v>
      </c>
      <c r="P260" s="20"/>
      <c r="Q260" s="20">
        <v>6</v>
      </c>
      <c r="R260" s="20">
        <f t="shared" si="94"/>
        <v>36</v>
      </c>
      <c r="S260" s="20">
        <f t="shared" si="95"/>
        <v>4</v>
      </c>
      <c r="T260" s="157">
        <f t="shared" si="96"/>
        <v>4</v>
      </c>
      <c r="U260" s="20" t="str">
        <f t="shared" si="97"/>
        <v>внебюджетные источники</v>
      </c>
      <c r="V260" s="20"/>
      <c r="W260" s="20"/>
      <c r="X260" s="162"/>
      <c r="Y260" s="20" t="str">
        <f t="shared" ca="1" si="99"/>
        <v/>
      </c>
      <c r="Z260" s="162"/>
      <c r="AA260" s="162"/>
      <c r="AB260" s="162"/>
      <c r="AC260" s="20" t="s">
        <v>17</v>
      </c>
      <c r="AD260" s="162"/>
      <c r="AE260" s="20">
        <f t="shared" si="100"/>
        <v>1</v>
      </c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</row>
    <row r="261" spans="1:16384" s="31" customFormat="1" ht="60" customHeight="1" x14ac:dyDescent="0.25">
      <c r="A261" s="227" t="s">
        <v>30</v>
      </c>
      <c r="B261" s="227" t="s">
        <v>75</v>
      </c>
      <c r="C261" s="227" t="s">
        <v>35</v>
      </c>
      <c r="D261" s="130" t="s">
        <v>17</v>
      </c>
      <c r="E261" s="130" t="s">
        <v>17</v>
      </c>
      <c r="F261" s="130" t="s">
        <v>17</v>
      </c>
      <c r="G261" s="130" t="s">
        <v>17</v>
      </c>
      <c r="H261" s="108" t="s">
        <v>1</v>
      </c>
      <c r="I261" s="109" t="s">
        <v>18</v>
      </c>
      <c r="J261" s="75">
        <f ca="1">J268</f>
        <v>12021.4</v>
      </c>
      <c r="K261" s="75">
        <f t="shared" ref="K261:O261" ca="1" si="101">K268</f>
        <v>0</v>
      </c>
      <c r="L261" s="75">
        <f t="shared" ca="1" si="101"/>
        <v>0</v>
      </c>
      <c r="M261" s="75">
        <f t="shared" ca="1" si="101"/>
        <v>0</v>
      </c>
      <c r="N261" s="75">
        <f t="shared" ca="1" si="101"/>
        <v>0</v>
      </c>
      <c r="O261" s="75">
        <f t="shared" ca="1" si="101"/>
        <v>11090</v>
      </c>
      <c r="P261" s="162"/>
      <c r="Q261" s="20">
        <v>1</v>
      </c>
      <c r="R261" s="20">
        <f t="shared" si="90"/>
        <v>37</v>
      </c>
      <c r="S261" s="20" t="str">
        <f t="shared" si="91"/>
        <v/>
      </c>
      <c r="T261" s="157">
        <f t="shared" si="92"/>
        <v>0</v>
      </c>
      <c r="U261" s="20" t="str">
        <f t="shared" si="93"/>
        <v>всего</v>
      </c>
      <c r="V261" s="162"/>
      <c r="W261" s="162"/>
      <c r="X261" s="162"/>
      <c r="Y261" s="20" t="str">
        <f t="shared" ca="1" si="98"/>
        <v/>
      </c>
      <c r="Z261" s="162"/>
      <c r="AA261" s="162"/>
      <c r="AB261" s="162"/>
      <c r="AC261" s="20" t="s">
        <v>17</v>
      </c>
      <c r="AD261" s="162"/>
      <c r="AE261" s="20">
        <f t="shared" si="89"/>
        <v>1</v>
      </c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</row>
    <row r="262" spans="1:16384" s="31" customFormat="1" x14ac:dyDescent="0.25">
      <c r="A262" s="228"/>
      <c r="B262" s="228"/>
      <c r="C262" s="228"/>
      <c r="D262" s="109" t="s">
        <v>40</v>
      </c>
      <c r="E262" s="109" t="s">
        <v>40</v>
      </c>
      <c r="F262" s="109" t="s">
        <v>40</v>
      </c>
      <c r="G262" s="109" t="s">
        <v>40</v>
      </c>
      <c r="H262" s="108" t="s">
        <v>2</v>
      </c>
      <c r="I262" s="109" t="s">
        <v>18</v>
      </c>
      <c r="J262" s="75">
        <f t="shared" ref="J262:O262" ca="1" si="102">J269</f>
        <v>0</v>
      </c>
      <c r="K262" s="75">
        <f t="shared" ca="1" si="102"/>
        <v>0</v>
      </c>
      <c r="L262" s="75">
        <f t="shared" ca="1" si="102"/>
        <v>0</v>
      </c>
      <c r="M262" s="75">
        <f t="shared" ca="1" si="102"/>
        <v>0</v>
      </c>
      <c r="N262" s="75">
        <f t="shared" ca="1" si="102"/>
        <v>0</v>
      </c>
      <c r="O262" s="75">
        <f t="shared" ca="1" si="102"/>
        <v>0</v>
      </c>
      <c r="P262" s="162"/>
      <c r="Q262" s="20">
        <v>2</v>
      </c>
      <c r="R262" s="20">
        <f t="shared" si="90"/>
        <v>37</v>
      </c>
      <c r="S262" s="20" t="str">
        <f t="shared" si="91"/>
        <v/>
      </c>
      <c r="T262" s="157">
        <f t="shared" si="92"/>
        <v>2</v>
      </c>
      <c r="U262" s="20" t="str">
        <f t="shared" si="93"/>
        <v>федеральный бюджет</v>
      </c>
      <c r="V262" s="162"/>
      <c r="W262" s="162"/>
      <c r="X262" s="162"/>
      <c r="Y262" s="20" t="str">
        <f t="shared" ca="1" si="98"/>
        <v/>
      </c>
      <c r="Z262" s="162"/>
      <c r="AA262" s="162"/>
      <c r="AB262" s="162"/>
      <c r="AC262" s="20" t="s">
        <v>40</v>
      </c>
      <c r="AD262" s="162"/>
      <c r="AE262" s="20">
        <f t="shared" si="89"/>
        <v>1</v>
      </c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</row>
    <row r="263" spans="1:16384" s="31" customFormat="1" x14ac:dyDescent="0.25">
      <c r="A263" s="228"/>
      <c r="B263" s="228"/>
      <c r="C263" s="228"/>
      <c r="D263" s="109">
        <v>832</v>
      </c>
      <c r="E263" s="131">
        <v>502</v>
      </c>
      <c r="F263" s="109" t="s">
        <v>352</v>
      </c>
      <c r="G263" s="109">
        <v>520</v>
      </c>
      <c r="H263" s="108" t="s">
        <v>4</v>
      </c>
      <c r="I263" s="109" t="s">
        <v>18</v>
      </c>
      <c r="J263" s="75">
        <f t="shared" ref="J263:O263" ca="1" si="103">J270</f>
        <v>5089.7</v>
      </c>
      <c r="K263" s="75">
        <f t="shared" ca="1" si="103"/>
        <v>0</v>
      </c>
      <c r="L263" s="75">
        <f t="shared" ca="1" si="103"/>
        <v>0</v>
      </c>
      <c r="M263" s="75">
        <f t="shared" ca="1" si="103"/>
        <v>0</v>
      </c>
      <c r="N263" s="75">
        <f t="shared" ca="1" si="103"/>
        <v>0</v>
      </c>
      <c r="O263" s="75">
        <f t="shared" ca="1" si="103"/>
        <v>10271.6</v>
      </c>
      <c r="P263" s="162"/>
      <c r="Q263" s="20">
        <v>3</v>
      </c>
      <c r="R263" s="20">
        <f t="shared" si="90"/>
        <v>37</v>
      </c>
      <c r="S263" s="20" t="str">
        <f t="shared" si="91"/>
        <v/>
      </c>
      <c r="T263" s="157">
        <f t="shared" si="92"/>
        <v>1</v>
      </c>
      <c r="U263" s="20" t="str">
        <f t="shared" si="93"/>
        <v>республииканский бюджет Чувашской Республики</v>
      </c>
      <c r="V263" s="162"/>
      <c r="W263" s="162"/>
      <c r="X263" s="162"/>
      <c r="Y263" s="20" t="str">
        <f t="shared" ca="1" si="98"/>
        <v/>
      </c>
      <c r="Z263" s="162"/>
      <c r="AA263" s="162"/>
      <c r="AB263" s="162"/>
      <c r="AC263" s="20" t="s">
        <v>178</v>
      </c>
      <c r="AD263" s="162"/>
      <c r="AE263" s="20">
        <f t="shared" si="89"/>
        <v>1</v>
      </c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</row>
    <row r="264" spans="1:16384" s="31" customFormat="1" x14ac:dyDescent="0.25">
      <c r="A264" s="228"/>
      <c r="B264" s="228"/>
      <c r="C264" s="228"/>
      <c r="D264" s="107" t="s">
        <v>17</v>
      </c>
      <c r="E264" s="107" t="s">
        <v>17</v>
      </c>
      <c r="F264" s="107" t="s">
        <v>17</v>
      </c>
      <c r="G264" s="107" t="s">
        <v>17</v>
      </c>
      <c r="H264" s="108" t="s">
        <v>3</v>
      </c>
      <c r="I264" s="109" t="s">
        <v>18</v>
      </c>
      <c r="J264" s="75">
        <f t="shared" ref="J264:O264" ca="1" si="104">J271</f>
        <v>356.3</v>
      </c>
      <c r="K264" s="75">
        <f t="shared" ca="1" si="104"/>
        <v>0</v>
      </c>
      <c r="L264" s="75">
        <f t="shared" ca="1" si="104"/>
        <v>0</v>
      </c>
      <c r="M264" s="75">
        <f t="shared" ca="1" si="104"/>
        <v>0</v>
      </c>
      <c r="N264" s="75">
        <f t="shared" ca="1" si="104"/>
        <v>0</v>
      </c>
      <c r="O264" s="75">
        <f t="shared" ca="1" si="104"/>
        <v>818.4</v>
      </c>
      <c r="P264" s="162"/>
      <c r="Q264" s="20">
        <v>4</v>
      </c>
      <c r="R264" s="20">
        <f t="shared" si="90"/>
        <v>37</v>
      </c>
      <c r="S264" s="20">
        <f t="shared" si="91"/>
        <v>3</v>
      </c>
      <c r="T264" s="157">
        <f t="shared" si="92"/>
        <v>3</v>
      </c>
      <c r="U264" s="20" t="str">
        <f t="shared" si="93"/>
        <v>местные бюджеты</v>
      </c>
      <c r="V264" s="162"/>
      <c r="W264" s="162"/>
      <c r="X264" s="162"/>
      <c r="Y264" s="20" t="str">
        <f t="shared" ca="1" si="98"/>
        <v/>
      </c>
      <c r="Z264" s="162"/>
      <c r="AA264" s="162"/>
      <c r="AB264" s="162"/>
      <c r="AC264" s="20" t="s">
        <v>17</v>
      </c>
      <c r="AD264" s="162"/>
      <c r="AE264" s="20">
        <f t="shared" si="89"/>
        <v>1</v>
      </c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</row>
    <row r="265" spans="1:16384" s="31" customFormat="1" x14ac:dyDescent="0.25">
      <c r="A265" s="228"/>
      <c r="B265" s="228"/>
      <c r="C265" s="228"/>
      <c r="D265" s="107" t="s">
        <v>17</v>
      </c>
      <c r="E265" s="107" t="s">
        <v>17</v>
      </c>
      <c r="F265" s="107" t="s">
        <v>17</v>
      </c>
      <c r="G265" s="107" t="s">
        <v>17</v>
      </c>
      <c r="H265" s="108" t="s">
        <v>5</v>
      </c>
      <c r="I265" s="109" t="s">
        <v>18</v>
      </c>
      <c r="J265" s="75">
        <f t="shared" ref="J265:O265" ca="1" si="105">J272</f>
        <v>0</v>
      </c>
      <c r="K265" s="75">
        <f t="shared" ca="1" si="105"/>
        <v>0</v>
      </c>
      <c r="L265" s="75">
        <f t="shared" ca="1" si="105"/>
        <v>0</v>
      </c>
      <c r="M265" s="75">
        <f t="shared" ca="1" si="105"/>
        <v>0</v>
      </c>
      <c r="N265" s="75">
        <f t="shared" ca="1" si="105"/>
        <v>0</v>
      </c>
      <c r="O265" s="75">
        <f t="shared" ca="1" si="105"/>
        <v>0</v>
      </c>
      <c r="P265" s="162"/>
      <c r="Q265" s="20">
        <v>5</v>
      </c>
      <c r="R265" s="20">
        <f t="shared" si="90"/>
        <v>37</v>
      </c>
      <c r="S265" s="20" t="str">
        <f t="shared" si="91"/>
        <v/>
      </c>
      <c r="T265" s="157" t="str">
        <f t="shared" si="92"/>
        <v/>
      </c>
      <c r="U265" s="20" t="str">
        <f t="shared" si="93"/>
        <v>территориальный государственный внебюджетный фонд Чувашской Республики</v>
      </c>
      <c r="V265" s="162"/>
      <c r="W265" s="162"/>
      <c r="X265" s="162"/>
      <c r="Y265" s="20" t="str">
        <f t="shared" ca="1" si="98"/>
        <v/>
      </c>
      <c r="Z265" s="162"/>
      <c r="AA265" s="162"/>
      <c r="AB265" s="162"/>
      <c r="AC265" s="20" t="s">
        <v>17</v>
      </c>
      <c r="AD265" s="162"/>
      <c r="AE265" s="20">
        <f t="shared" si="89"/>
        <v>1</v>
      </c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</row>
    <row r="266" spans="1:16384" s="31" customFormat="1" x14ac:dyDescent="0.25">
      <c r="A266" s="228"/>
      <c r="B266" s="228"/>
      <c r="C266" s="229"/>
      <c r="D266" s="107" t="s">
        <v>17</v>
      </c>
      <c r="E266" s="107" t="s">
        <v>17</v>
      </c>
      <c r="F266" s="107" t="s">
        <v>17</v>
      </c>
      <c r="G266" s="107" t="s">
        <v>17</v>
      </c>
      <c r="H266" s="108" t="s">
        <v>6</v>
      </c>
      <c r="I266" s="109" t="s">
        <v>18</v>
      </c>
      <c r="J266" s="75">
        <f t="shared" ref="J266:O266" ca="1" si="106">J273</f>
        <v>6575.4</v>
      </c>
      <c r="K266" s="75">
        <f t="shared" ca="1" si="106"/>
        <v>0</v>
      </c>
      <c r="L266" s="75">
        <f t="shared" ca="1" si="106"/>
        <v>0</v>
      </c>
      <c r="M266" s="75">
        <f t="shared" ca="1" si="106"/>
        <v>0</v>
      </c>
      <c r="N266" s="75">
        <f t="shared" ca="1" si="106"/>
        <v>0</v>
      </c>
      <c r="O266" s="75">
        <f t="shared" ca="1" si="106"/>
        <v>0</v>
      </c>
      <c r="P266" s="162"/>
      <c r="Q266" s="20">
        <v>6</v>
      </c>
      <c r="R266" s="20">
        <f t="shared" si="90"/>
        <v>37</v>
      </c>
      <c r="S266" s="20">
        <f t="shared" si="91"/>
        <v>4</v>
      </c>
      <c r="T266" s="157">
        <f t="shared" si="92"/>
        <v>4</v>
      </c>
      <c r="U266" s="20" t="str">
        <f t="shared" si="93"/>
        <v>внебюджетные источники</v>
      </c>
      <c r="V266" s="162"/>
      <c r="W266" s="162"/>
      <c r="X266" s="162"/>
      <c r="Y266" s="20"/>
      <c r="Z266" s="162"/>
      <c r="AA266" s="162"/>
      <c r="AB266" s="162"/>
      <c r="AC266" s="20"/>
      <c r="AD266" s="162"/>
      <c r="AE266" s="20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</row>
    <row r="267" spans="1:16384" s="30" customFormat="1" ht="90" x14ac:dyDescent="0.25">
      <c r="A267" s="93" t="s">
        <v>27</v>
      </c>
      <c r="B267" s="221" t="s">
        <v>76</v>
      </c>
      <c r="C267" s="222"/>
      <c r="D267" s="222"/>
      <c r="E267" s="222"/>
      <c r="F267" s="222"/>
      <c r="G267" s="223"/>
      <c r="H267" s="132" t="s">
        <v>17</v>
      </c>
      <c r="I267" s="123" t="s">
        <v>37</v>
      </c>
      <c r="J267" s="76">
        <v>200</v>
      </c>
      <c r="K267" s="77">
        <v>400</v>
      </c>
      <c r="L267" s="78"/>
      <c r="M267" s="78"/>
      <c r="N267" s="76"/>
      <c r="O267" s="77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20"/>
      <c r="IS267" s="20"/>
      <c r="IT267" s="20"/>
      <c r="IU267" s="20"/>
      <c r="IV267" s="20"/>
      <c r="IW267" s="20"/>
      <c r="IX267" s="20"/>
      <c r="IY267" s="20"/>
      <c r="IZ267" s="20"/>
      <c r="JA267" s="20"/>
      <c r="JB267" s="20"/>
      <c r="JC267" s="20"/>
      <c r="JD267" s="20"/>
      <c r="JE267" s="20"/>
      <c r="JF267" s="20"/>
      <c r="JG267" s="20"/>
      <c r="JH267" s="20"/>
      <c r="JI267" s="20"/>
      <c r="JJ267" s="20"/>
      <c r="JK267" s="20"/>
      <c r="JL267" s="20"/>
      <c r="JM267" s="20"/>
      <c r="JN267" s="20"/>
      <c r="JO267" s="20"/>
      <c r="JP267" s="20"/>
      <c r="JQ267" s="20"/>
      <c r="JR267" s="20"/>
      <c r="JS267" s="20"/>
      <c r="JT267" s="20"/>
      <c r="JU267" s="20"/>
      <c r="JV267" s="20"/>
      <c r="JW267" s="20"/>
      <c r="JX267" s="20"/>
      <c r="JY267" s="20"/>
      <c r="JZ267" s="20"/>
      <c r="KA267" s="20"/>
      <c r="KB267" s="20"/>
      <c r="KC267" s="20"/>
      <c r="KD267" s="20"/>
      <c r="KE267" s="20"/>
      <c r="KF267" s="20"/>
      <c r="KG267" s="20"/>
      <c r="KH267" s="20"/>
      <c r="KI267" s="20"/>
      <c r="KJ267" s="20"/>
      <c r="KK267" s="20"/>
      <c r="KL267" s="20"/>
      <c r="KM267" s="20"/>
      <c r="KN267" s="20"/>
      <c r="KO267" s="20"/>
      <c r="KP267" s="20"/>
      <c r="KQ267" s="20"/>
      <c r="KR267" s="20"/>
      <c r="KS267" s="20"/>
      <c r="KT267" s="20"/>
      <c r="KU267" s="20"/>
      <c r="KV267" s="20"/>
      <c r="KW267" s="20"/>
      <c r="KX267" s="20"/>
      <c r="KY267" s="20"/>
      <c r="KZ267" s="20"/>
      <c r="LA267" s="20"/>
      <c r="LB267" s="20"/>
      <c r="LC267" s="20"/>
      <c r="LD267" s="20"/>
      <c r="LE267" s="20"/>
      <c r="LF267" s="20"/>
      <c r="LG267" s="20"/>
      <c r="LH267" s="20"/>
      <c r="LI267" s="20"/>
      <c r="LJ267" s="20"/>
      <c r="LK267" s="20"/>
      <c r="LL267" s="20"/>
      <c r="LM267" s="20"/>
      <c r="LN267" s="20"/>
      <c r="LO267" s="20"/>
      <c r="LP267" s="20"/>
      <c r="LQ267" s="20"/>
      <c r="LR267" s="20"/>
      <c r="LS267" s="20"/>
      <c r="LT267" s="20"/>
      <c r="LU267" s="20"/>
      <c r="LV267" s="20"/>
      <c r="LW267" s="20"/>
      <c r="LX267" s="20"/>
      <c r="LY267" s="20"/>
      <c r="LZ267" s="20"/>
      <c r="MA267" s="20"/>
      <c r="MB267" s="20"/>
      <c r="MC267" s="20"/>
      <c r="MD267" s="20"/>
      <c r="ME267" s="20"/>
      <c r="MF267" s="20"/>
      <c r="MG267" s="20"/>
      <c r="MH267" s="20"/>
      <c r="MI267" s="20"/>
      <c r="MJ267" s="20"/>
      <c r="MK267" s="20"/>
      <c r="ML267" s="20"/>
      <c r="MM267" s="20"/>
      <c r="MN267" s="20"/>
      <c r="MO267" s="20"/>
      <c r="MP267" s="20"/>
      <c r="MQ267" s="20"/>
      <c r="MR267" s="20"/>
      <c r="MS267" s="20"/>
      <c r="MT267" s="20"/>
      <c r="MU267" s="20"/>
      <c r="MV267" s="20"/>
      <c r="MW267" s="20"/>
      <c r="MX267" s="20"/>
      <c r="MY267" s="20"/>
      <c r="MZ267" s="20"/>
      <c r="NA267" s="20"/>
      <c r="NB267" s="20"/>
      <c r="NC267" s="20"/>
      <c r="ND267" s="20"/>
      <c r="NE267" s="20"/>
      <c r="NF267" s="20"/>
      <c r="NG267" s="20"/>
      <c r="NH267" s="20"/>
      <c r="NI267" s="20"/>
      <c r="NJ267" s="20"/>
      <c r="NK267" s="20"/>
      <c r="NL267" s="20"/>
      <c r="NM267" s="20"/>
      <c r="NN267" s="20"/>
      <c r="NO267" s="20"/>
      <c r="NP267" s="20"/>
      <c r="NQ267" s="20"/>
      <c r="NR267" s="20"/>
      <c r="NS267" s="20"/>
      <c r="NT267" s="20"/>
      <c r="NU267" s="20"/>
      <c r="NV267" s="20"/>
      <c r="NW267" s="20"/>
      <c r="NX267" s="20"/>
      <c r="NY267" s="20"/>
      <c r="NZ267" s="20"/>
      <c r="OA267" s="20"/>
      <c r="OB267" s="20"/>
      <c r="OC267" s="20"/>
      <c r="OD267" s="20"/>
      <c r="OE267" s="20"/>
      <c r="OF267" s="20"/>
      <c r="OG267" s="20"/>
      <c r="OH267" s="20"/>
      <c r="OI267" s="20"/>
      <c r="OJ267" s="20"/>
      <c r="OK267" s="20"/>
      <c r="OL267" s="20"/>
      <c r="OM267" s="20"/>
      <c r="ON267" s="20"/>
      <c r="OO267" s="20"/>
      <c r="OP267" s="20"/>
      <c r="OQ267" s="20"/>
      <c r="OR267" s="20"/>
      <c r="OS267" s="20"/>
      <c r="OT267" s="20"/>
      <c r="OU267" s="20"/>
      <c r="OV267" s="20"/>
      <c r="OW267" s="20"/>
      <c r="OX267" s="20"/>
      <c r="OY267" s="20"/>
      <c r="OZ267" s="20"/>
      <c r="PA267" s="20"/>
      <c r="PB267" s="20"/>
      <c r="PC267" s="20"/>
      <c r="PD267" s="20"/>
      <c r="PE267" s="20"/>
      <c r="PF267" s="20"/>
      <c r="PG267" s="20"/>
      <c r="PH267" s="20"/>
      <c r="PI267" s="20"/>
      <c r="PJ267" s="20"/>
      <c r="PK267" s="20"/>
      <c r="PL267" s="20"/>
      <c r="PM267" s="20"/>
      <c r="PN267" s="20"/>
      <c r="PO267" s="20"/>
      <c r="PP267" s="20"/>
      <c r="PQ267" s="20"/>
      <c r="PR267" s="20"/>
      <c r="PS267" s="20"/>
      <c r="PT267" s="20"/>
      <c r="PU267" s="20"/>
      <c r="PV267" s="20"/>
      <c r="PW267" s="20"/>
      <c r="PX267" s="20"/>
      <c r="PY267" s="20"/>
      <c r="PZ267" s="20"/>
      <c r="QA267" s="20"/>
      <c r="QB267" s="20"/>
      <c r="QC267" s="20"/>
      <c r="QD267" s="20"/>
      <c r="QE267" s="20"/>
      <c r="QF267" s="20"/>
      <c r="QG267" s="20"/>
      <c r="QH267" s="20"/>
      <c r="QI267" s="20"/>
      <c r="QJ267" s="20"/>
      <c r="QK267" s="20"/>
      <c r="QL267" s="20"/>
      <c r="QM267" s="20"/>
      <c r="QN267" s="20"/>
      <c r="QO267" s="20"/>
      <c r="QP267" s="20"/>
      <c r="QQ267" s="20"/>
      <c r="QR267" s="20"/>
      <c r="QS267" s="20"/>
      <c r="QT267" s="20"/>
      <c r="QU267" s="20"/>
      <c r="QV267" s="20"/>
      <c r="QW267" s="20"/>
      <c r="QX267" s="20"/>
      <c r="QY267" s="20"/>
      <c r="QZ267" s="20"/>
      <c r="RA267" s="20"/>
      <c r="RB267" s="20"/>
      <c r="RC267" s="20"/>
      <c r="RD267" s="20"/>
      <c r="RE267" s="20"/>
      <c r="RF267" s="20"/>
      <c r="RG267" s="20"/>
      <c r="RH267" s="20"/>
      <c r="RI267" s="20"/>
      <c r="RJ267" s="20"/>
      <c r="RK267" s="20"/>
      <c r="RL267" s="20"/>
      <c r="RM267" s="20"/>
      <c r="RN267" s="20"/>
      <c r="RO267" s="20"/>
      <c r="RP267" s="20"/>
      <c r="RQ267" s="20"/>
      <c r="RR267" s="20"/>
      <c r="RS267" s="20"/>
      <c r="RT267" s="20"/>
      <c r="RU267" s="20"/>
      <c r="RV267" s="20"/>
      <c r="RW267" s="20"/>
      <c r="RX267" s="20"/>
      <c r="RY267" s="20"/>
      <c r="RZ267" s="20"/>
      <c r="SA267" s="20"/>
      <c r="SB267" s="20"/>
      <c r="SC267" s="20"/>
      <c r="SD267" s="20"/>
      <c r="SE267" s="20"/>
      <c r="SF267" s="20"/>
      <c r="SG267" s="20"/>
      <c r="SH267" s="20"/>
      <c r="SI267" s="20"/>
      <c r="SJ267" s="20"/>
      <c r="SK267" s="20"/>
      <c r="SL267" s="20"/>
      <c r="SM267" s="20"/>
      <c r="SN267" s="20"/>
      <c r="SO267" s="20"/>
      <c r="SP267" s="20"/>
      <c r="SQ267" s="20"/>
      <c r="SR267" s="20"/>
      <c r="SS267" s="20"/>
      <c r="ST267" s="20"/>
      <c r="SU267" s="20"/>
      <c r="SV267" s="20"/>
      <c r="SW267" s="20"/>
      <c r="SX267" s="20"/>
      <c r="SY267" s="20"/>
      <c r="SZ267" s="20"/>
      <c r="TA267" s="20"/>
      <c r="TB267" s="20"/>
      <c r="TC267" s="20"/>
      <c r="TD267" s="20"/>
      <c r="TE267" s="20"/>
      <c r="TF267" s="20"/>
      <c r="TG267" s="20"/>
      <c r="TH267" s="20"/>
      <c r="TI267" s="20"/>
      <c r="TJ267" s="20"/>
      <c r="TK267" s="20"/>
      <c r="TL267" s="20"/>
      <c r="TM267" s="20"/>
      <c r="TN267" s="20"/>
      <c r="TO267" s="20"/>
      <c r="TP267" s="20"/>
      <c r="TQ267" s="20"/>
      <c r="TR267" s="20"/>
      <c r="TS267" s="20"/>
      <c r="TT267" s="20"/>
      <c r="TU267" s="20"/>
      <c r="TV267" s="20"/>
      <c r="TW267" s="20"/>
      <c r="TX267" s="20"/>
      <c r="TY267" s="20"/>
      <c r="TZ267" s="20"/>
      <c r="UA267" s="20"/>
      <c r="UB267" s="20"/>
      <c r="UC267" s="20"/>
      <c r="UD267" s="20"/>
      <c r="UE267" s="20"/>
      <c r="UF267" s="20"/>
      <c r="UG267" s="20"/>
      <c r="UH267" s="20"/>
      <c r="UI267" s="20"/>
      <c r="UJ267" s="20"/>
      <c r="UK267" s="20"/>
      <c r="UL267" s="20"/>
      <c r="UM267" s="20"/>
      <c r="UN267" s="20"/>
      <c r="UO267" s="20"/>
      <c r="UP267" s="20"/>
      <c r="UQ267" s="20"/>
      <c r="UR267" s="20"/>
      <c r="US267" s="20"/>
      <c r="UT267" s="20"/>
      <c r="UU267" s="20"/>
      <c r="UV267" s="20"/>
      <c r="UW267" s="20"/>
      <c r="UX267" s="20"/>
      <c r="UY267" s="20"/>
      <c r="UZ267" s="20"/>
      <c r="VA267" s="20"/>
      <c r="VB267" s="20"/>
      <c r="VC267" s="20"/>
      <c r="VD267" s="20"/>
      <c r="VE267" s="20"/>
      <c r="VF267" s="20"/>
      <c r="VG267" s="20"/>
      <c r="VH267" s="20"/>
      <c r="VI267" s="20"/>
      <c r="VJ267" s="20"/>
      <c r="VK267" s="20"/>
      <c r="VL267" s="20"/>
      <c r="VM267" s="20"/>
      <c r="VN267" s="20"/>
      <c r="VO267" s="20"/>
      <c r="VP267" s="20"/>
      <c r="VQ267" s="20"/>
      <c r="VR267" s="20"/>
      <c r="VS267" s="20"/>
      <c r="VT267" s="20"/>
      <c r="VU267" s="20"/>
      <c r="VV267" s="20"/>
      <c r="VW267" s="20"/>
      <c r="VX267" s="20"/>
      <c r="VY267" s="20"/>
      <c r="VZ267" s="20"/>
      <c r="WA267" s="20"/>
      <c r="WB267" s="20"/>
      <c r="WC267" s="20"/>
      <c r="WD267" s="20"/>
      <c r="WE267" s="20"/>
      <c r="WF267" s="20"/>
      <c r="WG267" s="20"/>
      <c r="WH267" s="20"/>
      <c r="WI267" s="20"/>
      <c r="WJ267" s="20"/>
      <c r="WK267" s="20"/>
      <c r="WL267" s="20"/>
      <c r="WM267" s="20"/>
      <c r="WN267" s="20"/>
      <c r="WO267" s="20"/>
      <c r="WP267" s="20"/>
      <c r="WQ267" s="20"/>
      <c r="WR267" s="20"/>
      <c r="WS267" s="20"/>
      <c r="WT267" s="20"/>
      <c r="WU267" s="20"/>
      <c r="WV267" s="20"/>
      <c r="WW267" s="20"/>
      <c r="WX267" s="20"/>
      <c r="WY267" s="20"/>
      <c r="WZ267" s="20"/>
      <c r="XA267" s="20"/>
      <c r="XB267" s="20"/>
      <c r="XC267" s="20"/>
      <c r="XD267" s="20"/>
      <c r="XE267" s="20"/>
      <c r="XF267" s="20"/>
      <c r="XG267" s="20"/>
      <c r="XH267" s="20"/>
      <c r="XI267" s="20"/>
      <c r="XJ267" s="20"/>
      <c r="XK267" s="20"/>
      <c r="XL267" s="20"/>
      <c r="XM267" s="20"/>
      <c r="XN267" s="20"/>
      <c r="XO267" s="20"/>
      <c r="XP267" s="20"/>
      <c r="XQ267" s="20"/>
      <c r="XR267" s="20"/>
      <c r="XS267" s="20"/>
      <c r="XT267" s="20"/>
      <c r="XU267" s="20"/>
      <c r="XV267" s="20"/>
      <c r="XW267" s="20"/>
      <c r="XX267" s="20"/>
      <c r="XY267" s="20"/>
      <c r="XZ267" s="20"/>
      <c r="YA267" s="20"/>
      <c r="YB267" s="20"/>
      <c r="YC267" s="20"/>
      <c r="YD267" s="20"/>
      <c r="YE267" s="20"/>
      <c r="YF267" s="20"/>
      <c r="YG267" s="20"/>
      <c r="YH267" s="20"/>
      <c r="YI267" s="20"/>
      <c r="YJ267" s="20"/>
      <c r="YK267" s="20"/>
      <c r="YL267" s="20"/>
      <c r="YM267" s="20"/>
      <c r="YN267" s="20"/>
      <c r="YO267" s="20"/>
      <c r="YP267" s="20"/>
      <c r="YQ267" s="20"/>
      <c r="YR267" s="20"/>
      <c r="YS267" s="20"/>
      <c r="YT267" s="20"/>
      <c r="YU267" s="20"/>
      <c r="YV267" s="20"/>
      <c r="YW267" s="20"/>
      <c r="YX267" s="20"/>
      <c r="YY267" s="20"/>
      <c r="YZ267" s="20"/>
      <c r="ZA267" s="20"/>
      <c r="ZB267" s="20"/>
      <c r="ZC267" s="20"/>
      <c r="ZD267" s="20"/>
      <c r="ZE267" s="20"/>
      <c r="ZF267" s="20"/>
      <c r="ZG267" s="20"/>
      <c r="ZH267" s="20"/>
      <c r="ZI267" s="20"/>
      <c r="ZJ267" s="20"/>
      <c r="ZK267" s="20"/>
      <c r="ZL267" s="20"/>
      <c r="ZM267" s="20"/>
      <c r="ZN267" s="20"/>
      <c r="ZO267" s="20"/>
      <c r="ZP267" s="20"/>
      <c r="ZQ267" s="20"/>
      <c r="ZR267" s="20"/>
      <c r="ZS267" s="20"/>
      <c r="ZT267" s="20"/>
      <c r="ZU267" s="20"/>
      <c r="ZV267" s="20"/>
      <c r="ZW267" s="20"/>
      <c r="ZX267" s="20"/>
      <c r="ZY267" s="20"/>
      <c r="ZZ267" s="20"/>
      <c r="AAA267" s="20"/>
      <c r="AAB267" s="20"/>
      <c r="AAC267" s="20"/>
      <c r="AAD267" s="20"/>
      <c r="AAE267" s="20"/>
      <c r="AAF267" s="20"/>
      <c r="AAG267" s="20"/>
      <c r="AAH267" s="20"/>
      <c r="AAI267" s="20"/>
      <c r="AAJ267" s="20"/>
      <c r="AAK267" s="20"/>
      <c r="AAL267" s="20"/>
      <c r="AAM267" s="20"/>
      <c r="AAN267" s="20"/>
      <c r="AAO267" s="20"/>
      <c r="AAP267" s="20"/>
      <c r="AAQ267" s="20"/>
      <c r="AAR267" s="20"/>
      <c r="AAS267" s="20"/>
      <c r="AAT267" s="20"/>
      <c r="AAU267" s="20"/>
      <c r="AAV267" s="20"/>
      <c r="AAW267" s="20"/>
      <c r="AAX267" s="20"/>
      <c r="AAY267" s="20"/>
      <c r="AAZ267" s="20"/>
      <c r="ABA267" s="20"/>
      <c r="ABB267" s="20"/>
      <c r="ABC267" s="20"/>
      <c r="ABD267" s="20"/>
      <c r="ABE267" s="20"/>
      <c r="ABF267" s="20"/>
      <c r="ABG267" s="20"/>
      <c r="ABH267" s="20"/>
      <c r="ABI267" s="20"/>
      <c r="ABJ267" s="20"/>
      <c r="ABK267" s="20"/>
      <c r="ABL267" s="20"/>
      <c r="ABM267" s="20"/>
      <c r="ABN267" s="20"/>
      <c r="ABO267" s="20"/>
      <c r="ABP267" s="20"/>
      <c r="ABQ267" s="20"/>
      <c r="ABR267" s="20"/>
      <c r="ABS267" s="20"/>
      <c r="ABT267" s="20"/>
      <c r="ABU267" s="20"/>
      <c r="ABV267" s="20"/>
      <c r="ABW267" s="20"/>
      <c r="ABX267" s="20"/>
      <c r="ABY267" s="20"/>
      <c r="ABZ267" s="20"/>
      <c r="ACA267" s="20"/>
      <c r="ACB267" s="20"/>
      <c r="ACC267" s="20"/>
      <c r="ACD267" s="20"/>
      <c r="ACE267" s="20"/>
      <c r="ACF267" s="20"/>
      <c r="ACG267" s="20"/>
      <c r="ACH267" s="20"/>
      <c r="ACI267" s="20"/>
      <c r="ACJ267" s="20"/>
      <c r="ACK267" s="20"/>
      <c r="ACL267" s="20"/>
      <c r="ACM267" s="20"/>
      <c r="ACN267" s="20"/>
      <c r="ACO267" s="20"/>
      <c r="ACP267" s="20"/>
      <c r="ACQ267" s="20"/>
      <c r="ACR267" s="20"/>
      <c r="ACS267" s="20"/>
      <c r="ACT267" s="20"/>
      <c r="ACU267" s="20"/>
      <c r="ACV267" s="20"/>
      <c r="ACW267" s="20"/>
      <c r="ACX267" s="20"/>
      <c r="ACY267" s="20"/>
      <c r="ACZ267" s="20"/>
      <c r="ADA267" s="20"/>
      <c r="ADB267" s="20"/>
      <c r="ADC267" s="20"/>
      <c r="ADD267" s="20"/>
      <c r="ADE267" s="20"/>
      <c r="ADF267" s="20"/>
      <c r="ADG267" s="20"/>
      <c r="ADH267" s="20"/>
      <c r="ADI267" s="20"/>
      <c r="ADJ267" s="20"/>
      <c r="ADK267" s="20"/>
      <c r="ADL267" s="20"/>
      <c r="ADM267" s="20"/>
      <c r="ADN267" s="20"/>
      <c r="ADO267" s="20"/>
      <c r="ADP267" s="20"/>
      <c r="ADQ267" s="20"/>
      <c r="ADR267" s="20"/>
      <c r="ADS267" s="20"/>
      <c r="ADT267" s="20"/>
      <c r="ADU267" s="20"/>
      <c r="ADV267" s="20"/>
      <c r="ADW267" s="20"/>
      <c r="ADX267" s="20"/>
      <c r="ADY267" s="20"/>
      <c r="ADZ267" s="20"/>
      <c r="AEA267" s="20"/>
      <c r="AEB267" s="20"/>
      <c r="AEC267" s="20"/>
      <c r="AED267" s="20"/>
      <c r="AEE267" s="20"/>
      <c r="AEF267" s="20"/>
      <c r="AEG267" s="20"/>
      <c r="AEH267" s="20"/>
      <c r="AEI267" s="20"/>
      <c r="AEJ267" s="20"/>
      <c r="AEK267" s="20"/>
      <c r="AEL267" s="20"/>
      <c r="AEM267" s="20"/>
      <c r="AEN267" s="20"/>
      <c r="AEO267" s="20"/>
      <c r="AEP267" s="20"/>
      <c r="AEQ267" s="20"/>
      <c r="AER267" s="20"/>
      <c r="AES267" s="20"/>
      <c r="AET267" s="20"/>
      <c r="AEU267" s="20"/>
      <c r="AEV267" s="20"/>
      <c r="AEW267" s="20"/>
      <c r="AEX267" s="20"/>
      <c r="AEY267" s="20"/>
      <c r="AEZ267" s="20"/>
      <c r="AFA267" s="20"/>
      <c r="AFB267" s="20"/>
      <c r="AFC267" s="20"/>
      <c r="AFD267" s="20"/>
      <c r="AFE267" s="20"/>
      <c r="AFF267" s="20"/>
      <c r="AFG267" s="20"/>
      <c r="AFH267" s="20"/>
      <c r="AFI267" s="20"/>
      <c r="AFJ267" s="20"/>
      <c r="AFK267" s="20"/>
      <c r="AFL267" s="20"/>
      <c r="AFM267" s="20"/>
      <c r="AFN267" s="20"/>
      <c r="AFO267" s="20"/>
      <c r="AFP267" s="20"/>
      <c r="AFQ267" s="20"/>
      <c r="AFR267" s="20"/>
      <c r="AFS267" s="20"/>
      <c r="AFT267" s="20"/>
      <c r="AFU267" s="20"/>
      <c r="AFV267" s="20"/>
      <c r="AFW267" s="20"/>
      <c r="AFX267" s="20"/>
      <c r="AFY267" s="20"/>
      <c r="AFZ267" s="20"/>
      <c r="AGA267" s="20"/>
      <c r="AGB267" s="20"/>
      <c r="AGC267" s="20"/>
      <c r="AGD267" s="20"/>
      <c r="AGE267" s="20"/>
      <c r="AGF267" s="20"/>
      <c r="AGG267" s="20"/>
      <c r="AGH267" s="20"/>
      <c r="AGI267" s="20"/>
      <c r="AGJ267" s="20"/>
      <c r="AGK267" s="20"/>
      <c r="AGL267" s="20"/>
      <c r="AGM267" s="20"/>
      <c r="AGN267" s="20"/>
      <c r="AGO267" s="20"/>
      <c r="AGP267" s="20"/>
      <c r="AGQ267" s="20"/>
      <c r="AGR267" s="20"/>
      <c r="AGS267" s="20"/>
      <c r="AGT267" s="20"/>
      <c r="AGU267" s="20"/>
      <c r="AGV267" s="20"/>
      <c r="AGW267" s="20"/>
      <c r="AGX267" s="20"/>
      <c r="AGY267" s="20"/>
      <c r="AGZ267" s="20"/>
      <c r="AHA267" s="20"/>
      <c r="AHB267" s="20"/>
      <c r="AHC267" s="20"/>
      <c r="AHD267" s="20"/>
      <c r="AHE267" s="20"/>
      <c r="AHF267" s="20"/>
      <c r="AHG267" s="20"/>
      <c r="AHH267" s="20"/>
      <c r="AHI267" s="20"/>
      <c r="AHJ267" s="20"/>
      <c r="AHK267" s="20"/>
      <c r="AHL267" s="20"/>
      <c r="AHM267" s="20"/>
      <c r="AHN267" s="20"/>
      <c r="AHO267" s="20"/>
      <c r="AHP267" s="20"/>
      <c r="AHQ267" s="20"/>
      <c r="AHR267" s="20"/>
      <c r="AHS267" s="20"/>
      <c r="AHT267" s="20"/>
      <c r="AHU267" s="20"/>
      <c r="AHV267" s="20"/>
      <c r="AHW267" s="20"/>
      <c r="AHX267" s="20"/>
      <c r="AHY267" s="20"/>
      <c r="AHZ267" s="20"/>
      <c r="AIA267" s="20"/>
      <c r="AIB267" s="20"/>
      <c r="AIC267" s="20"/>
      <c r="AID267" s="20"/>
      <c r="AIE267" s="20"/>
      <c r="AIF267" s="20"/>
      <c r="AIG267" s="20"/>
      <c r="AIH267" s="20"/>
      <c r="AII267" s="20"/>
      <c r="AIJ267" s="20"/>
      <c r="AIK267" s="20"/>
      <c r="AIL267" s="20"/>
      <c r="AIM267" s="20"/>
      <c r="AIN267" s="20"/>
      <c r="AIO267" s="20"/>
      <c r="AIP267" s="20"/>
      <c r="AIQ267" s="20"/>
      <c r="AIR267" s="20"/>
      <c r="AIS267" s="20"/>
      <c r="AIT267" s="20"/>
      <c r="AIU267" s="20"/>
      <c r="AIV267" s="20"/>
      <c r="AIW267" s="20"/>
      <c r="AIX267" s="20"/>
      <c r="AIY267" s="20"/>
      <c r="AIZ267" s="20"/>
      <c r="AJA267" s="20"/>
      <c r="AJB267" s="20"/>
      <c r="AJC267" s="20"/>
      <c r="AJD267" s="20"/>
      <c r="AJE267" s="20"/>
      <c r="AJF267" s="20"/>
      <c r="AJG267" s="20"/>
      <c r="AJH267" s="20"/>
      <c r="AJI267" s="20"/>
      <c r="AJJ267" s="20"/>
      <c r="AJK267" s="20"/>
      <c r="AJL267" s="20"/>
      <c r="AJM267" s="20"/>
      <c r="AJN267" s="20"/>
      <c r="AJO267" s="20"/>
      <c r="AJP267" s="20"/>
      <c r="AJQ267" s="20"/>
      <c r="AJR267" s="20"/>
      <c r="AJS267" s="20"/>
      <c r="AJT267" s="20"/>
      <c r="AJU267" s="20"/>
      <c r="AJV267" s="20"/>
      <c r="AJW267" s="20"/>
      <c r="AJX267" s="20"/>
      <c r="AJY267" s="20"/>
      <c r="AJZ267" s="20"/>
      <c r="AKA267" s="20"/>
      <c r="AKB267" s="20"/>
      <c r="AKC267" s="20"/>
      <c r="AKD267" s="20"/>
      <c r="AKE267" s="20"/>
      <c r="AKF267" s="20"/>
      <c r="AKG267" s="20"/>
      <c r="AKH267" s="20"/>
      <c r="AKI267" s="20"/>
      <c r="AKJ267" s="20"/>
      <c r="AKK267" s="20"/>
      <c r="AKL267" s="20"/>
      <c r="AKM267" s="20"/>
      <c r="AKN267" s="20"/>
      <c r="AKO267" s="20"/>
      <c r="AKP267" s="20"/>
      <c r="AKQ267" s="20"/>
      <c r="AKR267" s="20"/>
      <c r="AKS267" s="20"/>
      <c r="AKT267" s="20"/>
      <c r="AKU267" s="20"/>
      <c r="AKV267" s="20"/>
      <c r="AKW267" s="20"/>
      <c r="AKX267" s="20"/>
      <c r="AKY267" s="20"/>
      <c r="AKZ267" s="20"/>
      <c r="ALA267" s="20"/>
      <c r="ALB267" s="20"/>
      <c r="ALC267" s="20"/>
      <c r="ALD267" s="20"/>
      <c r="ALE267" s="20"/>
      <c r="ALF267" s="20"/>
      <c r="ALG267" s="20"/>
      <c r="ALH267" s="20"/>
      <c r="ALI267" s="20"/>
      <c r="ALJ267" s="20"/>
      <c r="ALK267" s="20"/>
      <c r="ALL267" s="20"/>
      <c r="ALM267" s="20"/>
      <c r="ALN267" s="20"/>
      <c r="ALO267" s="20"/>
      <c r="ALP267" s="20"/>
      <c r="ALQ267" s="20"/>
      <c r="ALR267" s="20"/>
      <c r="ALS267" s="20"/>
      <c r="ALT267" s="20"/>
      <c r="ALU267" s="20"/>
      <c r="ALV267" s="20"/>
      <c r="ALW267" s="20"/>
      <c r="ALX267" s="20"/>
      <c r="ALY267" s="20"/>
      <c r="ALZ267" s="20"/>
      <c r="AMA267" s="20"/>
      <c r="AMB267" s="20"/>
      <c r="AMC267" s="20"/>
      <c r="AMD267" s="20"/>
      <c r="AME267" s="20"/>
      <c r="AMF267" s="20"/>
      <c r="AMG267" s="20"/>
      <c r="AMH267" s="20"/>
      <c r="AMI267" s="20"/>
      <c r="AMJ267" s="20"/>
      <c r="AMK267" s="20"/>
      <c r="AML267" s="20"/>
      <c r="AMM267" s="20"/>
      <c r="AMN267" s="20"/>
      <c r="AMO267" s="20"/>
      <c r="AMP267" s="20"/>
      <c r="AMQ267" s="20"/>
      <c r="AMR267" s="20"/>
      <c r="AMS267" s="20"/>
      <c r="AMT267" s="20"/>
      <c r="AMU267" s="20"/>
      <c r="AMV267" s="20"/>
      <c r="AMW267" s="20"/>
      <c r="AMX267" s="20"/>
      <c r="AMY267" s="20"/>
      <c r="AMZ267" s="20"/>
      <c r="ANA267" s="20"/>
      <c r="ANB267" s="20"/>
      <c r="ANC267" s="20"/>
      <c r="AND267" s="20"/>
      <c r="ANE267" s="20"/>
      <c r="ANF267" s="20"/>
      <c r="ANG267" s="20"/>
      <c r="ANH267" s="20"/>
      <c r="ANI267" s="20"/>
      <c r="ANJ267" s="20"/>
      <c r="ANK267" s="20"/>
      <c r="ANL267" s="20"/>
      <c r="ANM267" s="20"/>
      <c r="ANN267" s="20"/>
      <c r="ANO267" s="20"/>
      <c r="ANP267" s="20"/>
      <c r="ANQ267" s="20"/>
      <c r="ANR267" s="20"/>
      <c r="ANS267" s="20"/>
      <c r="ANT267" s="20"/>
      <c r="ANU267" s="20"/>
      <c r="ANV267" s="20"/>
      <c r="ANW267" s="20"/>
      <c r="ANX267" s="20"/>
      <c r="ANY267" s="20"/>
      <c r="ANZ267" s="20"/>
      <c r="AOA267" s="20"/>
      <c r="AOB267" s="20"/>
      <c r="AOC267" s="20"/>
      <c r="AOD267" s="20"/>
      <c r="AOE267" s="20"/>
      <c r="AOF267" s="20"/>
      <c r="AOG267" s="20"/>
      <c r="AOH267" s="20"/>
      <c r="AOI267" s="20"/>
      <c r="AOJ267" s="20"/>
      <c r="AOK267" s="20"/>
      <c r="AOL267" s="20"/>
      <c r="AOM267" s="20"/>
      <c r="AON267" s="20"/>
      <c r="AOO267" s="20"/>
      <c r="AOP267" s="20"/>
      <c r="AOQ267" s="20"/>
      <c r="AOR267" s="20"/>
      <c r="AOS267" s="20"/>
      <c r="AOT267" s="20"/>
      <c r="AOU267" s="20"/>
      <c r="AOV267" s="20"/>
      <c r="AOW267" s="20"/>
      <c r="AOX267" s="20"/>
      <c r="AOY267" s="20"/>
      <c r="AOZ267" s="20"/>
      <c r="APA267" s="20"/>
      <c r="APB267" s="20"/>
      <c r="APC267" s="20"/>
      <c r="APD267" s="20"/>
      <c r="APE267" s="20"/>
      <c r="APF267" s="20"/>
      <c r="APG267" s="20"/>
      <c r="APH267" s="20"/>
      <c r="API267" s="20"/>
      <c r="APJ267" s="20"/>
      <c r="APK267" s="20"/>
      <c r="APL267" s="20"/>
      <c r="APM267" s="20"/>
      <c r="APN267" s="20"/>
      <c r="APO267" s="20"/>
      <c r="APP267" s="20"/>
      <c r="APQ267" s="20"/>
      <c r="APR267" s="20"/>
      <c r="APS267" s="20"/>
      <c r="APT267" s="20"/>
      <c r="APU267" s="20"/>
      <c r="APV267" s="20"/>
      <c r="APW267" s="20"/>
      <c r="APX267" s="20"/>
      <c r="APY267" s="20"/>
      <c r="APZ267" s="20"/>
      <c r="AQA267" s="20"/>
      <c r="AQB267" s="20"/>
      <c r="AQC267" s="20"/>
      <c r="AQD267" s="20"/>
      <c r="AQE267" s="20"/>
      <c r="AQF267" s="20"/>
      <c r="AQG267" s="20"/>
      <c r="AQH267" s="20"/>
      <c r="AQI267" s="20"/>
      <c r="AQJ267" s="20"/>
      <c r="AQK267" s="20"/>
      <c r="AQL267" s="20"/>
      <c r="AQM267" s="20"/>
      <c r="AQN267" s="20"/>
      <c r="AQO267" s="20"/>
      <c r="AQP267" s="20"/>
      <c r="AQQ267" s="20"/>
      <c r="AQR267" s="20"/>
      <c r="AQS267" s="20"/>
      <c r="AQT267" s="20"/>
      <c r="AQU267" s="20"/>
      <c r="AQV267" s="20"/>
      <c r="AQW267" s="20"/>
      <c r="AQX267" s="20"/>
      <c r="AQY267" s="20"/>
      <c r="AQZ267" s="20"/>
      <c r="ARA267" s="20"/>
      <c r="ARB267" s="20"/>
      <c r="ARC267" s="20"/>
      <c r="ARD267" s="20"/>
      <c r="ARE267" s="20"/>
      <c r="ARF267" s="20"/>
      <c r="ARG267" s="20"/>
      <c r="ARH267" s="20"/>
      <c r="ARI267" s="20"/>
      <c r="ARJ267" s="20"/>
      <c r="ARK267" s="20"/>
      <c r="ARL267" s="20"/>
      <c r="ARM267" s="20"/>
      <c r="ARN267" s="20"/>
      <c r="ARO267" s="20"/>
      <c r="ARP267" s="20"/>
      <c r="ARQ267" s="20"/>
      <c r="ARR267" s="20"/>
      <c r="ARS267" s="20"/>
      <c r="ART267" s="20"/>
      <c r="ARU267" s="20"/>
      <c r="ARV267" s="20"/>
      <c r="ARW267" s="20"/>
      <c r="ARX267" s="20"/>
      <c r="ARY267" s="20"/>
      <c r="ARZ267" s="20"/>
      <c r="ASA267" s="20"/>
      <c r="ASB267" s="20"/>
      <c r="ASC267" s="20"/>
      <c r="ASD267" s="20"/>
      <c r="ASE267" s="20"/>
      <c r="ASF267" s="20"/>
      <c r="ASG267" s="20"/>
      <c r="ASH267" s="20"/>
      <c r="ASI267" s="20"/>
      <c r="ASJ267" s="20"/>
      <c r="ASK267" s="20"/>
      <c r="ASL267" s="20"/>
      <c r="ASM267" s="20"/>
      <c r="ASN267" s="20"/>
      <c r="ASO267" s="20"/>
      <c r="ASP267" s="20"/>
      <c r="ASQ267" s="20"/>
      <c r="ASR267" s="20"/>
      <c r="ASS267" s="20"/>
      <c r="AST267" s="20"/>
      <c r="ASU267" s="20"/>
      <c r="ASV267" s="20"/>
      <c r="ASW267" s="20"/>
      <c r="ASX267" s="20"/>
      <c r="ASY267" s="20"/>
      <c r="ASZ267" s="20"/>
      <c r="ATA267" s="20"/>
      <c r="ATB267" s="20"/>
      <c r="ATC267" s="20"/>
      <c r="ATD267" s="20"/>
      <c r="ATE267" s="20"/>
      <c r="ATF267" s="20"/>
      <c r="ATG267" s="20"/>
      <c r="ATH267" s="20"/>
      <c r="ATI267" s="20"/>
      <c r="ATJ267" s="20"/>
      <c r="ATK267" s="20"/>
      <c r="ATL267" s="20"/>
      <c r="ATM267" s="20"/>
      <c r="ATN267" s="20"/>
      <c r="ATO267" s="20"/>
      <c r="ATP267" s="20"/>
      <c r="ATQ267" s="20"/>
      <c r="ATR267" s="20"/>
      <c r="ATS267" s="20"/>
      <c r="ATT267" s="20"/>
      <c r="ATU267" s="20"/>
      <c r="ATV267" s="20"/>
      <c r="ATW267" s="20"/>
      <c r="ATX267" s="20"/>
      <c r="ATY267" s="20"/>
      <c r="ATZ267" s="20"/>
      <c r="AUA267" s="20"/>
      <c r="AUB267" s="20"/>
      <c r="AUC267" s="20"/>
      <c r="AUD267" s="20"/>
      <c r="AUE267" s="20"/>
      <c r="AUF267" s="20"/>
      <c r="AUG267" s="20"/>
      <c r="AUH267" s="20"/>
      <c r="AUI267" s="20"/>
      <c r="AUJ267" s="20"/>
      <c r="AUK267" s="20"/>
      <c r="AUL267" s="20"/>
      <c r="AUM267" s="20"/>
      <c r="AUN267" s="20"/>
      <c r="AUO267" s="20"/>
      <c r="AUP267" s="20"/>
      <c r="AUQ267" s="20"/>
      <c r="AUR267" s="20"/>
      <c r="AUS267" s="20"/>
      <c r="AUT267" s="20"/>
      <c r="AUU267" s="20"/>
      <c r="AUV267" s="20"/>
      <c r="AUW267" s="20"/>
      <c r="AUX267" s="20"/>
      <c r="AUY267" s="20"/>
      <c r="AUZ267" s="20"/>
      <c r="AVA267" s="20"/>
      <c r="AVB267" s="20"/>
      <c r="AVC267" s="20"/>
      <c r="AVD267" s="20"/>
      <c r="AVE267" s="20"/>
      <c r="AVF267" s="20"/>
      <c r="AVG267" s="20"/>
      <c r="AVH267" s="20"/>
      <c r="AVI267" s="20"/>
      <c r="AVJ267" s="20"/>
      <c r="AVK267" s="20"/>
      <c r="AVL267" s="20"/>
      <c r="AVM267" s="20"/>
      <c r="AVN267" s="20"/>
      <c r="AVO267" s="20"/>
      <c r="AVP267" s="20"/>
      <c r="AVQ267" s="20"/>
      <c r="AVR267" s="20"/>
      <c r="AVS267" s="20"/>
      <c r="AVT267" s="20"/>
      <c r="AVU267" s="20"/>
      <c r="AVV267" s="20"/>
      <c r="AVW267" s="20"/>
      <c r="AVX267" s="20"/>
      <c r="AVY267" s="20"/>
      <c r="AVZ267" s="20"/>
      <c r="AWA267" s="20"/>
      <c r="AWB267" s="20"/>
      <c r="AWC267" s="20"/>
      <c r="AWD267" s="20"/>
      <c r="AWE267" s="20"/>
      <c r="AWF267" s="20"/>
      <c r="AWG267" s="20"/>
      <c r="AWH267" s="20"/>
      <c r="AWI267" s="20"/>
      <c r="AWJ267" s="20"/>
      <c r="AWK267" s="20"/>
      <c r="AWL267" s="20"/>
      <c r="AWM267" s="20"/>
      <c r="AWN267" s="20"/>
      <c r="AWO267" s="20"/>
      <c r="AWP267" s="20"/>
      <c r="AWQ267" s="20"/>
      <c r="AWR267" s="20"/>
      <c r="AWS267" s="20"/>
      <c r="AWT267" s="20"/>
      <c r="AWU267" s="20"/>
      <c r="AWV267" s="20"/>
      <c r="AWW267" s="20"/>
      <c r="AWX267" s="20"/>
      <c r="AWY267" s="20"/>
      <c r="AWZ267" s="20"/>
      <c r="AXA267" s="20"/>
      <c r="AXB267" s="20"/>
      <c r="AXC267" s="20"/>
      <c r="AXD267" s="20"/>
      <c r="AXE267" s="20"/>
      <c r="AXF267" s="20"/>
      <c r="AXG267" s="20"/>
      <c r="AXH267" s="20"/>
      <c r="AXI267" s="20"/>
      <c r="AXJ267" s="20"/>
      <c r="AXK267" s="20"/>
      <c r="AXL267" s="20"/>
      <c r="AXM267" s="20"/>
      <c r="AXN267" s="20"/>
      <c r="AXO267" s="20"/>
      <c r="AXP267" s="20"/>
      <c r="AXQ267" s="20"/>
      <c r="AXR267" s="20"/>
      <c r="AXS267" s="20"/>
      <c r="AXT267" s="20"/>
      <c r="AXU267" s="20"/>
      <c r="AXV267" s="20"/>
      <c r="AXW267" s="20"/>
      <c r="AXX267" s="20"/>
      <c r="AXY267" s="20"/>
      <c r="AXZ267" s="20"/>
      <c r="AYA267" s="20"/>
      <c r="AYB267" s="20"/>
      <c r="AYC267" s="20"/>
      <c r="AYD267" s="20"/>
      <c r="AYE267" s="20"/>
      <c r="AYF267" s="20"/>
      <c r="AYG267" s="20"/>
      <c r="AYH267" s="20"/>
      <c r="AYI267" s="20"/>
      <c r="AYJ267" s="20"/>
      <c r="AYK267" s="20"/>
      <c r="AYL267" s="20"/>
      <c r="AYM267" s="20"/>
      <c r="AYN267" s="20"/>
      <c r="AYO267" s="20"/>
      <c r="AYP267" s="20"/>
      <c r="AYQ267" s="20"/>
      <c r="AYR267" s="20"/>
      <c r="AYS267" s="20"/>
      <c r="AYT267" s="20"/>
      <c r="AYU267" s="20"/>
      <c r="AYV267" s="20"/>
      <c r="AYW267" s="20"/>
      <c r="AYX267" s="20"/>
      <c r="AYY267" s="20"/>
      <c r="AYZ267" s="20"/>
      <c r="AZA267" s="20"/>
      <c r="AZB267" s="20"/>
      <c r="AZC267" s="20"/>
      <c r="AZD267" s="20"/>
      <c r="AZE267" s="20"/>
      <c r="AZF267" s="20"/>
      <c r="AZG267" s="20"/>
      <c r="AZH267" s="20"/>
      <c r="AZI267" s="20"/>
      <c r="AZJ267" s="20"/>
      <c r="AZK267" s="20"/>
      <c r="AZL267" s="20"/>
      <c r="AZM267" s="20"/>
      <c r="AZN267" s="20"/>
      <c r="AZO267" s="20"/>
      <c r="AZP267" s="20"/>
      <c r="AZQ267" s="20"/>
      <c r="AZR267" s="20"/>
      <c r="AZS267" s="20"/>
      <c r="AZT267" s="20"/>
      <c r="AZU267" s="20"/>
      <c r="AZV267" s="20"/>
      <c r="AZW267" s="20"/>
      <c r="AZX267" s="20"/>
      <c r="AZY267" s="20"/>
      <c r="AZZ267" s="20"/>
      <c r="BAA267" s="20"/>
      <c r="BAB267" s="20"/>
      <c r="BAC267" s="20"/>
      <c r="BAD267" s="20"/>
      <c r="BAE267" s="20"/>
      <c r="BAF267" s="20"/>
      <c r="BAG267" s="20"/>
      <c r="BAH267" s="20"/>
      <c r="BAI267" s="20"/>
      <c r="BAJ267" s="20"/>
      <c r="BAK267" s="20"/>
      <c r="BAL267" s="20"/>
      <c r="BAM267" s="20"/>
      <c r="BAN267" s="20"/>
      <c r="BAO267" s="20"/>
      <c r="BAP267" s="20"/>
      <c r="BAQ267" s="20"/>
      <c r="BAR267" s="20"/>
      <c r="BAS267" s="20"/>
      <c r="BAT267" s="20"/>
      <c r="BAU267" s="20"/>
      <c r="BAV267" s="20"/>
      <c r="BAW267" s="20"/>
      <c r="BAX267" s="20"/>
      <c r="BAY267" s="20"/>
      <c r="BAZ267" s="20"/>
      <c r="BBA267" s="20"/>
      <c r="BBB267" s="20"/>
      <c r="BBC267" s="20"/>
      <c r="BBD267" s="20"/>
      <c r="BBE267" s="20"/>
      <c r="BBF267" s="20"/>
      <c r="BBG267" s="20"/>
      <c r="BBH267" s="20"/>
      <c r="BBI267" s="20"/>
      <c r="BBJ267" s="20"/>
      <c r="BBK267" s="20"/>
      <c r="BBL267" s="20"/>
      <c r="BBM267" s="20"/>
      <c r="BBN267" s="20"/>
      <c r="BBO267" s="20"/>
      <c r="BBP267" s="20"/>
      <c r="BBQ267" s="20"/>
      <c r="BBR267" s="20"/>
      <c r="BBS267" s="20"/>
      <c r="BBT267" s="20"/>
      <c r="BBU267" s="20"/>
      <c r="BBV267" s="20"/>
      <c r="BBW267" s="20"/>
      <c r="BBX267" s="20"/>
      <c r="BBY267" s="20"/>
      <c r="BBZ267" s="20"/>
      <c r="BCA267" s="20"/>
      <c r="BCB267" s="20"/>
      <c r="BCC267" s="20"/>
      <c r="BCD267" s="20"/>
      <c r="BCE267" s="20"/>
      <c r="BCF267" s="20"/>
      <c r="BCG267" s="20"/>
      <c r="BCH267" s="20"/>
      <c r="BCI267" s="20"/>
      <c r="BCJ267" s="20"/>
      <c r="BCK267" s="20"/>
      <c r="BCL267" s="20"/>
      <c r="BCM267" s="20"/>
      <c r="BCN267" s="20"/>
      <c r="BCO267" s="20"/>
      <c r="BCP267" s="20"/>
      <c r="BCQ267" s="20"/>
      <c r="BCR267" s="20"/>
      <c r="BCS267" s="20"/>
      <c r="BCT267" s="20"/>
      <c r="BCU267" s="20"/>
      <c r="BCV267" s="20"/>
      <c r="BCW267" s="20"/>
      <c r="BCX267" s="20"/>
      <c r="BCY267" s="20"/>
      <c r="BCZ267" s="20"/>
      <c r="BDA267" s="20"/>
      <c r="BDB267" s="20"/>
      <c r="BDC267" s="20"/>
      <c r="BDD267" s="20"/>
      <c r="BDE267" s="20"/>
      <c r="BDF267" s="20"/>
      <c r="BDG267" s="20"/>
      <c r="BDH267" s="20"/>
      <c r="BDI267" s="20"/>
      <c r="BDJ267" s="20"/>
      <c r="BDK267" s="20"/>
      <c r="BDL267" s="20"/>
      <c r="BDM267" s="20"/>
      <c r="BDN267" s="20"/>
      <c r="BDO267" s="20"/>
      <c r="BDP267" s="20"/>
      <c r="BDQ267" s="20"/>
      <c r="BDR267" s="20"/>
      <c r="BDS267" s="20"/>
      <c r="BDT267" s="20"/>
      <c r="BDU267" s="20"/>
      <c r="BDV267" s="20"/>
      <c r="BDW267" s="20"/>
      <c r="BDX267" s="20"/>
      <c r="BDY267" s="20"/>
      <c r="BDZ267" s="20"/>
      <c r="BEA267" s="20"/>
      <c r="BEB267" s="20"/>
      <c r="BEC267" s="20"/>
      <c r="BED267" s="20"/>
      <c r="BEE267" s="20"/>
      <c r="BEF267" s="20"/>
      <c r="BEG267" s="20"/>
      <c r="BEH267" s="20"/>
      <c r="BEI267" s="20"/>
      <c r="BEJ267" s="20"/>
      <c r="BEK267" s="20"/>
      <c r="BEL267" s="20"/>
      <c r="BEM267" s="20"/>
      <c r="BEN267" s="20"/>
      <c r="BEO267" s="20"/>
      <c r="BEP267" s="20"/>
      <c r="BEQ267" s="20"/>
      <c r="BER267" s="20"/>
      <c r="BES267" s="20"/>
      <c r="BET267" s="20"/>
      <c r="BEU267" s="20"/>
      <c r="BEV267" s="20"/>
      <c r="BEW267" s="20"/>
      <c r="BEX267" s="20"/>
      <c r="BEY267" s="20"/>
      <c r="BEZ267" s="20"/>
      <c r="BFA267" s="20"/>
      <c r="BFB267" s="20"/>
      <c r="BFC267" s="20"/>
      <c r="BFD267" s="20"/>
      <c r="BFE267" s="20"/>
      <c r="BFF267" s="20"/>
      <c r="BFG267" s="20"/>
      <c r="BFH267" s="20"/>
      <c r="BFI267" s="20"/>
      <c r="BFJ267" s="20"/>
      <c r="BFK267" s="20"/>
      <c r="BFL267" s="20"/>
      <c r="BFM267" s="20"/>
      <c r="BFN267" s="20"/>
      <c r="BFO267" s="20"/>
      <c r="BFP267" s="20"/>
      <c r="BFQ267" s="20"/>
      <c r="BFR267" s="20"/>
      <c r="BFS267" s="20"/>
      <c r="BFT267" s="20"/>
      <c r="BFU267" s="20"/>
      <c r="BFV267" s="20"/>
      <c r="BFW267" s="20"/>
      <c r="BFX267" s="20"/>
      <c r="BFY267" s="20"/>
      <c r="BFZ267" s="20"/>
      <c r="BGA267" s="20"/>
      <c r="BGB267" s="20"/>
      <c r="BGC267" s="20"/>
      <c r="BGD267" s="20"/>
      <c r="BGE267" s="20"/>
      <c r="BGF267" s="20"/>
      <c r="BGG267" s="20"/>
      <c r="BGH267" s="20"/>
      <c r="BGI267" s="20"/>
      <c r="BGJ267" s="20"/>
      <c r="BGK267" s="20"/>
      <c r="BGL267" s="20"/>
      <c r="BGM267" s="20"/>
      <c r="BGN267" s="20"/>
      <c r="BGO267" s="20"/>
      <c r="BGP267" s="20"/>
      <c r="BGQ267" s="20"/>
      <c r="BGR267" s="20"/>
      <c r="BGS267" s="20"/>
      <c r="BGT267" s="20"/>
      <c r="BGU267" s="20"/>
      <c r="BGV267" s="20"/>
      <c r="BGW267" s="20"/>
      <c r="BGX267" s="20"/>
      <c r="BGY267" s="20"/>
      <c r="BGZ267" s="20"/>
      <c r="BHA267" s="20"/>
      <c r="BHB267" s="20"/>
      <c r="BHC267" s="20"/>
      <c r="BHD267" s="20"/>
      <c r="BHE267" s="20"/>
      <c r="BHF267" s="20"/>
      <c r="BHG267" s="20"/>
      <c r="BHH267" s="20"/>
      <c r="BHI267" s="20"/>
      <c r="BHJ267" s="20"/>
      <c r="BHK267" s="20"/>
      <c r="BHL267" s="20"/>
      <c r="BHM267" s="20"/>
      <c r="BHN267" s="20"/>
      <c r="BHO267" s="20"/>
      <c r="BHP267" s="20"/>
      <c r="BHQ267" s="20"/>
      <c r="BHR267" s="20"/>
      <c r="BHS267" s="20"/>
      <c r="BHT267" s="20"/>
      <c r="BHU267" s="20"/>
      <c r="BHV267" s="20"/>
      <c r="BHW267" s="20"/>
      <c r="BHX267" s="20"/>
      <c r="BHY267" s="20"/>
      <c r="BHZ267" s="20"/>
      <c r="BIA267" s="20"/>
      <c r="BIB267" s="20"/>
      <c r="BIC267" s="20"/>
      <c r="BID267" s="20"/>
      <c r="BIE267" s="20"/>
      <c r="BIF267" s="20"/>
      <c r="BIG267" s="20"/>
      <c r="BIH267" s="20"/>
      <c r="BII267" s="20"/>
      <c r="BIJ267" s="20"/>
      <c r="BIK267" s="20"/>
      <c r="BIL267" s="20"/>
      <c r="BIM267" s="20"/>
      <c r="BIN267" s="20"/>
      <c r="BIO267" s="20"/>
      <c r="BIP267" s="20"/>
      <c r="BIQ267" s="20"/>
      <c r="BIR267" s="20"/>
      <c r="BIS267" s="20"/>
      <c r="BIT267" s="20"/>
      <c r="BIU267" s="20"/>
      <c r="BIV267" s="20"/>
      <c r="BIW267" s="20"/>
      <c r="BIX267" s="20"/>
      <c r="BIY267" s="20"/>
      <c r="BIZ267" s="20"/>
      <c r="BJA267" s="20"/>
      <c r="BJB267" s="20"/>
      <c r="BJC267" s="20"/>
      <c r="BJD267" s="20"/>
      <c r="BJE267" s="20"/>
      <c r="BJF267" s="20"/>
      <c r="BJG267" s="20"/>
      <c r="BJH267" s="20"/>
      <c r="BJI267" s="20"/>
      <c r="BJJ267" s="20"/>
      <c r="BJK267" s="20"/>
      <c r="BJL267" s="20"/>
      <c r="BJM267" s="20"/>
      <c r="BJN267" s="20"/>
      <c r="BJO267" s="20"/>
      <c r="BJP267" s="20"/>
      <c r="BJQ267" s="20"/>
      <c r="BJR267" s="20"/>
      <c r="BJS267" s="20"/>
      <c r="BJT267" s="20"/>
      <c r="BJU267" s="20"/>
      <c r="BJV267" s="20"/>
      <c r="BJW267" s="20"/>
      <c r="BJX267" s="20"/>
      <c r="BJY267" s="20"/>
      <c r="BJZ267" s="20"/>
      <c r="BKA267" s="20"/>
      <c r="BKB267" s="20"/>
      <c r="BKC267" s="20"/>
      <c r="BKD267" s="20"/>
      <c r="BKE267" s="20"/>
      <c r="BKF267" s="20"/>
      <c r="BKG267" s="20"/>
      <c r="BKH267" s="20"/>
      <c r="BKI267" s="20"/>
      <c r="BKJ267" s="20"/>
      <c r="BKK267" s="20"/>
      <c r="BKL267" s="20"/>
      <c r="BKM267" s="20"/>
      <c r="BKN267" s="20"/>
      <c r="BKO267" s="20"/>
      <c r="BKP267" s="20"/>
      <c r="BKQ267" s="20"/>
      <c r="BKR267" s="20"/>
      <c r="BKS267" s="20"/>
      <c r="BKT267" s="20"/>
      <c r="BKU267" s="20"/>
      <c r="BKV267" s="20"/>
      <c r="BKW267" s="20"/>
      <c r="BKX267" s="20"/>
      <c r="BKY267" s="20"/>
      <c r="BKZ267" s="20"/>
      <c r="BLA267" s="20"/>
      <c r="BLB267" s="20"/>
      <c r="BLC267" s="20"/>
      <c r="BLD267" s="20"/>
      <c r="BLE267" s="20"/>
      <c r="BLF267" s="20"/>
      <c r="BLG267" s="20"/>
      <c r="BLH267" s="20"/>
      <c r="BLI267" s="20"/>
      <c r="BLJ267" s="20"/>
      <c r="BLK267" s="20"/>
      <c r="BLL267" s="20"/>
      <c r="BLM267" s="20"/>
      <c r="BLN267" s="20"/>
      <c r="BLO267" s="20"/>
      <c r="BLP267" s="20"/>
      <c r="BLQ267" s="20"/>
      <c r="BLR267" s="20"/>
      <c r="BLS267" s="20"/>
      <c r="BLT267" s="20"/>
      <c r="BLU267" s="20"/>
      <c r="BLV267" s="20"/>
      <c r="BLW267" s="20"/>
      <c r="BLX267" s="20"/>
      <c r="BLY267" s="20"/>
      <c r="BLZ267" s="20"/>
      <c r="BMA267" s="20"/>
      <c r="BMB267" s="20"/>
      <c r="BMC267" s="20"/>
      <c r="BMD267" s="20"/>
      <c r="BME267" s="20"/>
      <c r="BMF267" s="20"/>
      <c r="BMG267" s="20"/>
      <c r="BMH267" s="20"/>
      <c r="BMI267" s="20"/>
      <c r="BMJ267" s="20"/>
      <c r="BMK267" s="20"/>
      <c r="BML267" s="20"/>
      <c r="BMM267" s="20"/>
      <c r="BMN267" s="20"/>
      <c r="BMO267" s="20"/>
      <c r="BMP267" s="20"/>
      <c r="BMQ267" s="20"/>
      <c r="BMR267" s="20"/>
      <c r="BMS267" s="20"/>
      <c r="BMT267" s="20"/>
      <c r="BMU267" s="20"/>
      <c r="BMV267" s="20"/>
      <c r="BMW267" s="20"/>
      <c r="BMX267" s="20"/>
      <c r="BMY267" s="20"/>
      <c r="BMZ267" s="20"/>
      <c r="BNA267" s="20"/>
      <c r="BNB267" s="20"/>
      <c r="BNC267" s="20"/>
      <c r="BND267" s="20"/>
      <c r="BNE267" s="20"/>
      <c r="BNF267" s="20"/>
      <c r="BNG267" s="20"/>
      <c r="BNH267" s="20"/>
      <c r="BNI267" s="20"/>
      <c r="BNJ267" s="20"/>
      <c r="BNK267" s="20"/>
      <c r="BNL267" s="20"/>
      <c r="BNM267" s="20"/>
      <c r="BNN267" s="20"/>
      <c r="BNO267" s="20"/>
      <c r="BNP267" s="20"/>
      <c r="BNQ267" s="20"/>
      <c r="BNR267" s="20"/>
      <c r="BNS267" s="20"/>
      <c r="BNT267" s="20"/>
      <c r="BNU267" s="20"/>
      <c r="BNV267" s="20"/>
      <c r="BNW267" s="20"/>
      <c r="BNX267" s="20"/>
      <c r="BNY267" s="20"/>
      <c r="BNZ267" s="20"/>
      <c r="BOA267" s="20"/>
      <c r="BOB267" s="20"/>
      <c r="BOC267" s="20"/>
      <c r="BOD267" s="20"/>
      <c r="BOE267" s="20"/>
      <c r="BOF267" s="20"/>
      <c r="BOG267" s="20"/>
      <c r="BOH267" s="20"/>
      <c r="BOI267" s="20"/>
      <c r="BOJ267" s="20"/>
      <c r="BOK267" s="20"/>
      <c r="BOL267" s="20"/>
      <c r="BOM267" s="20"/>
      <c r="BON267" s="20"/>
      <c r="BOO267" s="20"/>
      <c r="BOP267" s="20"/>
      <c r="BOQ267" s="20"/>
      <c r="BOR267" s="20"/>
      <c r="BOS267" s="20"/>
      <c r="BOT267" s="20"/>
      <c r="BOU267" s="20"/>
      <c r="BOV267" s="20"/>
      <c r="BOW267" s="20"/>
      <c r="BOX267" s="20"/>
      <c r="BOY267" s="20"/>
      <c r="BOZ267" s="20"/>
      <c r="BPA267" s="20"/>
      <c r="BPB267" s="20"/>
      <c r="BPC267" s="20"/>
      <c r="BPD267" s="20"/>
      <c r="BPE267" s="20"/>
      <c r="BPF267" s="20"/>
      <c r="BPG267" s="20"/>
      <c r="BPH267" s="20"/>
      <c r="BPI267" s="20"/>
      <c r="BPJ267" s="20"/>
      <c r="BPK267" s="20"/>
      <c r="BPL267" s="20"/>
      <c r="BPM267" s="20"/>
      <c r="BPN267" s="20"/>
      <c r="BPO267" s="20"/>
      <c r="BPP267" s="20"/>
      <c r="BPQ267" s="20"/>
      <c r="BPR267" s="20"/>
      <c r="BPS267" s="20"/>
      <c r="BPT267" s="20"/>
      <c r="BPU267" s="20"/>
      <c r="BPV267" s="20"/>
      <c r="BPW267" s="20"/>
      <c r="BPX267" s="20"/>
      <c r="BPY267" s="20"/>
      <c r="BPZ267" s="20"/>
      <c r="BQA267" s="20"/>
      <c r="BQB267" s="20"/>
      <c r="BQC267" s="20"/>
      <c r="BQD267" s="20"/>
      <c r="BQE267" s="20"/>
      <c r="BQF267" s="20"/>
      <c r="BQG267" s="20"/>
      <c r="BQH267" s="20"/>
      <c r="BQI267" s="20"/>
      <c r="BQJ267" s="20"/>
      <c r="BQK267" s="20"/>
      <c r="BQL267" s="20"/>
      <c r="BQM267" s="20"/>
      <c r="BQN267" s="20"/>
      <c r="BQO267" s="20"/>
      <c r="BQP267" s="20"/>
      <c r="BQQ267" s="20"/>
      <c r="BQR267" s="20"/>
      <c r="BQS267" s="20"/>
      <c r="BQT267" s="20"/>
      <c r="BQU267" s="20"/>
      <c r="BQV267" s="20"/>
      <c r="BQW267" s="20"/>
      <c r="BQX267" s="20"/>
      <c r="BQY267" s="20"/>
      <c r="BQZ267" s="20"/>
      <c r="BRA267" s="20"/>
      <c r="BRB267" s="20"/>
      <c r="BRC267" s="20"/>
      <c r="BRD267" s="20"/>
      <c r="BRE267" s="20"/>
      <c r="BRF267" s="20"/>
      <c r="BRG267" s="20"/>
      <c r="BRH267" s="20"/>
      <c r="BRI267" s="20"/>
      <c r="BRJ267" s="20"/>
      <c r="BRK267" s="20"/>
      <c r="BRL267" s="20"/>
      <c r="BRM267" s="20"/>
      <c r="BRN267" s="20"/>
      <c r="BRO267" s="20"/>
      <c r="BRP267" s="20"/>
      <c r="BRQ267" s="20"/>
      <c r="BRR267" s="20"/>
      <c r="BRS267" s="20"/>
      <c r="BRT267" s="20"/>
      <c r="BRU267" s="20"/>
      <c r="BRV267" s="20"/>
      <c r="BRW267" s="20"/>
      <c r="BRX267" s="20"/>
      <c r="BRY267" s="20"/>
      <c r="BRZ267" s="20"/>
      <c r="BSA267" s="20"/>
      <c r="BSB267" s="20"/>
      <c r="BSC267" s="20"/>
      <c r="BSD267" s="20"/>
      <c r="BSE267" s="20"/>
      <c r="BSF267" s="20"/>
      <c r="BSG267" s="20"/>
      <c r="BSH267" s="20"/>
      <c r="BSI267" s="20"/>
      <c r="BSJ267" s="20"/>
      <c r="BSK267" s="20"/>
      <c r="BSL267" s="20"/>
      <c r="BSM267" s="20"/>
      <c r="BSN267" s="20"/>
      <c r="BSO267" s="20"/>
      <c r="BSP267" s="20"/>
      <c r="BSQ267" s="20"/>
      <c r="BSR267" s="20"/>
      <c r="BSS267" s="20"/>
      <c r="BST267" s="20"/>
      <c r="BSU267" s="20"/>
      <c r="BSV267" s="20"/>
      <c r="BSW267" s="20"/>
      <c r="BSX267" s="20"/>
      <c r="BSY267" s="20"/>
      <c r="BSZ267" s="20"/>
      <c r="BTA267" s="20"/>
      <c r="BTB267" s="20"/>
      <c r="BTC267" s="20"/>
      <c r="BTD267" s="20"/>
      <c r="BTE267" s="20"/>
      <c r="BTF267" s="20"/>
      <c r="BTG267" s="20"/>
      <c r="BTH267" s="20"/>
      <c r="BTI267" s="20"/>
      <c r="BTJ267" s="20"/>
      <c r="BTK267" s="20"/>
      <c r="BTL267" s="20"/>
      <c r="BTM267" s="20"/>
      <c r="BTN267" s="20"/>
      <c r="BTO267" s="20"/>
      <c r="BTP267" s="20"/>
      <c r="BTQ267" s="20"/>
      <c r="BTR267" s="20"/>
      <c r="BTS267" s="20"/>
      <c r="BTT267" s="20"/>
      <c r="BTU267" s="20"/>
      <c r="BTV267" s="20"/>
      <c r="BTW267" s="20"/>
      <c r="BTX267" s="20"/>
      <c r="BTY267" s="20"/>
      <c r="BTZ267" s="20"/>
      <c r="BUA267" s="20"/>
      <c r="BUB267" s="20"/>
      <c r="BUC267" s="20"/>
      <c r="BUD267" s="20"/>
      <c r="BUE267" s="20"/>
      <c r="BUF267" s="20"/>
      <c r="BUG267" s="20"/>
      <c r="BUH267" s="20"/>
      <c r="BUI267" s="20"/>
      <c r="BUJ267" s="20"/>
      <c r="BUK267" s="20"/>
      <c r="BUL267" s="20"/>
      <c r="BUM267" s="20"/>
      <c r="BUN267" s="20"/>
      <c r="BUO267" s="20"/>
      <c r="BUP267" s="20"/>
      <c r="BUQ267" s="20"/>
      <c r="BUR267" s="20"/>
      <c r="BUS267" s="20"/>
      <c r="BUT267" s="20"/>
      <c r="BUU267" s="20"/>
      <c r="BUV267" s="20"/>
      <c r="BUW267" s="20"/>
      <c r="BUX267" s="20"/>
      <c r="BUY267" s="20"/>
      <c r="BUZ267" s="20"/>
      <c r="BVA267" s="20"/>
      <c r="BVB267" s="20"/>
      <c r="BVC267" s="20"/>
      <c r="BVD267" s="20"/>
      <c r="BVE267" s="20"/>
      <c r="BVF267" s="20"/>
      <c r="BVG267" s="20"/>
      <c r="BVH267" s="20"/>
      <c r="BVI267" s="20"/>
      <c r="BVJ267" s="20"/>
      <c r="BVK267" s="20"/>
      <c r="BVL267" s="20"/>
      <c r="BVM267" s="20"/>
      <c r="BVN267" s="20"/>
      <c r="BVO267" s="20"/>
      <c r="BVP267" s="20"/>
      <c r="BVQ267" s="20"/>
      <c r="BVR267" s="20"/>
      <c r="BVS267" s="20"/>
      <c r="BVT267" s="20"/>
      <c r="BVU267" s="20"/>
      <c r="BVV267" s="20"/>
      <c r="BVW267" s="20"/>
      <c r="BVX267" s="20"/>
      <c r="BVY267" s="20"/>
      <c r="BVZ267" s="20"/>
      <c r="BWA267" s="20"/>
      <c r="BWB267" s="20"/>
      <c r="BWC267" s="20"/>
      <c r="BWD267" s="20"/>
      <c r="BWE267" s="20"/>
      <c r="BWF267" s="20"/>
      <c r="BWG267" s="20"/>
      <c r="BWH267" s="20"/>
      <c r="BWI267" s="20"/>
      <c r="BWJ267" s="20"/>
      <c r="BWK267" s="20"/>
      <c r="BWL267" s="20"/>
      <c r="BWM267" s="20"/>
      <c r="BWN267" s="20"/>
      <c r="BWO267" s="20"/>
      <c r="BWP267" s="20"/>
      <c r="BWQ267" s="20"/>
      <c r="BWR267" s="20"/>
      <c r="BWS267" s="20"/>
      <c r="BWT267" s="20"/>
      <c r="BWU267" s="20"/>
      <c r="BWV267" s="20"/>
      <c r="BWW267" s="20"/>
      <c r="BWX267" s="20"/>
      <c r="BWY267" s="20"/>
      <c r="BWZ267" s="20"/>
      <c r="BXA267" s="20"/>
      <c r="BXB267" s="20"/>
      <c r="BXC267" s="20"/>
      <c r="BXD267" s="20"/>
      <c r="BXE267" s="20"/>
      <c r="BXF267" s="20"/>
      <c r="BXG267" s="20"/>
      <c r="BXH267" s="20"/>
      <c r="BXI267" s="20"/>
      <c r="BXJ267" s="20"/>
      <c r="BXK267" s="20"/>
      <c r="BXL267" s="20"/>
      <c r="BXM267" s="20"/>
      <c r="BXN267" s="20"/>
      <c r="BXO267" s="20"/>
      <c r="BXP267" s="20"/>
      <c r="BXQ267" s="20"/>
      <c r="BXR267" s="20"/>
      <c r="BXS267" s="20"/>
      <c r="BXT267" s="20"/>
      <c r="BXU267" s="20"/>
      <c r="BXV267" s="20"/>
      <c r="BXW267" s="20"/>
      <c r="BXX267" s="20"/>
      <c r="BXY267" s="20"/>
      <c r="BXZ267" s="20"/>
      <c r="BYA267" s="20"/>
      <c r="BYB267" s="20"/>
      <c r="BYC267" s="20"/>
      <c r="BYD267" s="20"/>
      <c r="BYE267" s="20"/>
      <c r="BYF267" s="20"/>
      <c r="BYG267" s="20"/>
      <c r="BYH267" s="20"/>
      <c r="BYI267" s="20"/>
      <c r="BYJ267" s="20"/>
      <c r="BYK267" s="20"/>
      <c r="BYL267" s="20"/>
      <c r="BYM267" s="20"/>
      <c r="BYN267" s="20"/>
      <c r="BYO267" s="20"/>
      <c r="BYP267" s="20"/>
      <c r="BYQ267" s="20"/>
      <c r="BYR267" s="20"/>
      <c r="BYS267" s="20"/>
      <c r="BYT267" s="20"/>
      <c r="BYU267" s="20"/>
      <c r="BYV267" s="20"/>
      <c r="BYW267" s="20"/>
      <c r="BYX267" s="20"/>
      <c r="BYY267" s="20"/>
      <c r="BYZ267" s="20"/>
      <c r="BZA267" s="20"/>
      <c r="BZB267" s="20"/>
      <c r="BZC267" s="20"/>
      <c r="BZD267" s="20"/>
      <c r="BZE267" s="20"/>
      <c r="BZF267" s="20"/>
      <c r="BZG267" s="20"/>
      <c r="BZH267" s="20"/>
      <c r="BZI267" s="20"/>
      <c r="BZJ267" s="20"/>
      <c r="BZK267" s="20"/>
      <c r="BZL267" s="20"/>
      <c r="BZM267" s="20"/>
      <c r="BZN267" s="20"/>
      <c r="BZO267" s="20"/>
      <c r="BZP267" s="20"/>
      <c r="BZQ267" s="20"/>
      <c r="BZR267" s="20"/>
      <c r="BZS267" s="20"/>
      <c r="BZT267" s="20"/>
      <c r="BZU267" s="20"/>
      <c r="BZV267" s="20"/>
      <c r="BZW267" s="20"/>
      <c r="BZX267" s="20"/>
      <c r="BZY267" s="20"/>
      <c r="BZZ267" s="20"/>
      <c r="CAA267" s="20"/>
      <c r="CAB267" s="20"/>
      <c r="CAC267" s="20"/>
      <c r="CAD267" s="20"/>
      <c r="CAE267" s="20"/>
      <c r="CAF267" s="20"/>
      <c r="CAG267" s="20"/>
      <c r="CAH267" s="20"/>
      <c r="CAI267" s="20"/>
      <c r="CAJ267" s="20"/>
      <c r="CAK267" s="20"/>
      <c r="CAL267" s="20"/>
      <c r="CAM267" s="20"/>
      <c r="CAN267" s="20"/>
      <c r="CAO267" s="20"/>
      <c r="CAP267" s="20"/>
      <c r="CAQ267" s="20"/>
      <c r="CAR267" s="20"/>
      <c r="CAS267" s="20"/>
      <c r="CAT267" s="20"/>
      <c r="CAU267" s="20"/>
      <c r="CAV267" s="20"/>
      <c r="CAW267" s="20"/>
      <c r="CAX267" s="20"/>
      <c r="CAY267" s="20"/>
      <c r="CAZ267" s="20"/>
      <c r="CBA267" s="20"/>
      <c r="CBB267" s="20"/>
      <c r="CBC267" s="20"/>
      <c r="CBD267" s="20"/>
      <c r="CBE267" s="20"/>
      <c r="CBF267" s="20"/>
      <c r="CBG267" s="20"/>
      <c r="CBH267" s="20"/>
      <c r="CBI267" s="20"/>
      <c r="CBJ267" s="20"/>
      <c r="CBK267" s="20"/>
      <c r="CBL267" s="20"/>
      <c r="CBM267" s="20"/>
      <c r="CBN267" s="20"/>
      <c r="CBO267" s="20"/>
      <c r="CBP267" s="20"/>
      <c r="CBQ267" s="20"/>
      <c r="CBR267" s="20"/>
      <c r="CBS267" s="20"/>
      <c r="CBT267" s="20"/>
      <c r="CBU267" s="20"/>
      <c r="CBV267" s="20"/>
      <c r="CBW267" s="20"/>
      <c r="CBX267" s="20"/>
      <c r="CBY267" s="20"/>
      <c r="CBZ267" s="20"/>
      <c r="CCA267" s="20"/>
      <c r="CCB267" s="20"/>
      <c r="CCC267" s="20"/>
      <c r="CCD267" s="20"/>
      <c r="CCE267" s="20"/>
      <c r="CCF267" s="20"/>
      <c r="CCG267" s="20"/>
      <c r="CCH267" s="20"/>
      <c r="CCI267" s="20"/>
      <c r="CCJ267" s="20"/>
      <c r="CCK267" s="20"/>
      <c r="CCL267" s="20"/>
      <c r="CCM267" s="20"/>
      <c r="CCN267" s="20"/>
      <c r="CCO267" s="20"/>
      <c r="CCP267" s="20"/>
      <c r="CCQ267" s="20"/>
      <c r="CCR267" s="20"/>
      <c r="CCS267" s="20"/>
      <c r="CCT267" s="20"/>
      <c r="CCU267" s="20"/>
      <c r="CCV267" s="20"/>
      <c r="CCW267" s="20"/>
      <c r="CCX267" s="20"/>
      <c r="CCY267" s="20"/>
      <c r="CCZ267" s="20"/>
      <c r="CDA267" s="20"/>
      <c r="CDB267" s="20"/>
      <c r="CDC267" s="20"/>
      <c r="CDD267" s="20"/>
      <c r="CDE267" s="20"/>
      <c r="CDF267" s="20"/>
      <c r="CDG267" s="20"/>
      <c r="CDH267" s="20"/>
      <c r="CDI267" s="20"/>
      <c r="CDJ267" s="20"/>
      <c r="CDK267" s="20"/>
      <c r="CDL267" s="20"/>
      <c r="CDM267" s="20"/>
      <c r="CDN267" s="20"/>
      <c r="CDO267" s="20"/>
      <c r="CDP267" s="20"/>
      <c r="CDQ267" s="20"/>
      <c r="CDR267" s="20"/>
      <c r="CDS267" s="20"/>
      <c r="CDT267" s="20"/>
      <c r="CDU267" s="20"/>
      <c r="CDV267" s="20"/>
      <c r="CDW267" s="20"/>
      <c r="CDX267" s="20"/>
      <c r="CDY267" s="20"/>
      <c r="CDZ267" s="20"/>
      <c r="CEA267" s="20"/>
      <c r="CEB267" s="20"/>
      <c r="CEC267" s="20"/>
      <c r="CED267" s="20"/>
      <c r="CEE267" s="20"/>
      <c r="CEF267" s="20"/>
      <c r="CEG267" s="20"/>
      <c r="CEH267" s="20"/>
      <c r="CEI267" s="20"/>
      <c r="CEJ267" s="20"/>
      <c r="CEK267" s="20"/>
      <c r="CEL267" s="20"/>
      <c r="CEM267" s="20"/>
      <c r="CEN267" s="20"/>
      <c r="CEO267" s="20"/>
      <c r="CEP267" s="20"/>
      <c r="CEQ267" s="20"/>
      <c r="CER267" s="20"/>
      <c r="CES267" s="20"/>
      <c r="CET267" s="20"/>
      <c r="CEU267" s="20"/>
      <c r="CEV267" s="20"/>
      <c r="CEW267" s="20"/>
      <c r="CEX267" s="20"/>
      <c r="CEY267" s="20"/>
      <c r="CEZ267" s="20"/>
      <c r="CFA267" s="20"/>
      <c r="CFB267" s="20"/>
      <c r="CFC267" s="20"/>
      <c r="CFD267" s="20"/>
      <c r="CFE267" s="20"/>
      <c r="CFF267" s="20"/>
      <c r="CFG267" s="20"/>
      <c r="CFH267" s="20"/>
      <c r="CFI267" s="20"/>
      <c r="CFJ267" s="20"/>
      <c r="CFK267" s="20"/>
      <c r="CFL267" s="20"/>
      <c r="CFM267" s="20"/>
      <c r="CFN267" s="20"/>
      <c r="CFO267" s="20"/>
      <c r="CFP267" s="20"/>
      <c r="CFQ267" s="20"/>
      <c r="CFR267" s="20"/>
      <c r="CFS267" s="20"/>
      <c r="CFT267" s="20"/>
      <c r="CFU267" s="20"/>
      <c r="CFV267" s="20"/>
      <c r="CFW267" s="20"/>
      <c r="CFX267" s="20"/>
      <c r="CFY267" s="20"/>
      <c r="CFZ267" s="20"/>
      <c r="CGA267" s="20"/>
      <c r="CGB267" s="20"/>
      <c r="CGC267" s="20"/>
      <c r="CGD267" s="20"/>
      <c r="CGE267" s="20"/>
      <c r="CGF267" s="20"/>
      <c r="CGG267" s="20"/>
      <c r="CGH267" s="20"/>
      <c r="CGI267" s="20"/>
      <c r="CGJ267" s="20"/>
      <c r="CGK267" s="20"/>
      <c r="CGL267" s="20"/>
      <c r="CGM267" s="20"/>
      <c r="CGN267" s="20"/>
      <c r="CGO267" s="20"/>
      <c r="CGP267" s="20"/>
      <c r="CGQ267" s="20"/>
      <c r="CGR267" s="20"/>
      <c r="CGS267" s="20"/>
      <c r="CGT267" s="20"/>
      <c r="CGU267" s="20"/>
      <c r="CGV267" s="20"/>
      <c r="CGW267" s="20"/>
      <c r="CGX267" s="20"/>
      <c r="CGY267" s="20"/>
      <c r="CGZ267" s="20"/>
      <c r="CHA267" s="20"/>
      <c r="CHB267" s="20"/>
      <c r="CHC267" s="20"/>
      <c r="CHD267" s="20"/>
      <c r="CHE267" s="20"/>
      <c r="CHF267" s="20"/>
      <c r="CHG267" s="20"/>
      <c r="CHH267" s="20"/>
      <c r="CHI267" s="20"/>
      <c r="CHJ267" s="20"/>
      <c r="CHK267" s="20"/>
      <c r="CHL267" s="20"/>
      <c r="CHM267" s="20"/>
      <c r="CHN267" s="20"/>
      <c r="CHO267" s="20"/>
      <c r="CHP267" s="20"/>
      <c r="CHQ267" s="20"/>
      <c r="CHR267" s="20"/>
      <c r="CHS267" s="20"/>
      <c r="CHT267" s="20"/>
      <c r="CHU267" s="20"/>
      <c r="CHV267" s="20"/>
      <c r="CHW267" s="20"/>
      <c r="CHX267" s="20"/>
      <c r="CHY267" s="20"/>
      <c r="CHZ267" s="20"/>
      <c r="CIA267" s="20"/>
      <c r="CIB267" s="20"/>
      <c r="CIC267" s="20"/>
      <c r="CID267" s="20"/>
      <c r="CIE267" s="20"/>
      <c r="CIF267" s="20"/>
      <c r="CIG267" s="20"/>
      <c r="CIH267" s="20"/>
      <c r="CII267" s="20"/>
      <c r="CIJ267" s="20"/>
      <c r="CIK267" s="20"/>
      <c r="CIL267" s="20"/>
      <c r="CIM267" s="20"/>
      <c r="CIN267" s="20"/>
      <c r="CIO267" s="20"/>
      <c r="CIP267" s="20"/>
      <c r="CIQ267" s="20"/>
      <c r="CIR267" s="20"/>
      <c r="CIS267" s="20"/>
      <c r="CIT267" s="20"/>
      <c r="CIU267" s="20"/>
      <c r="CIV267" s="20"/>
      <c r="CIW267" s="20"/>
      <c r="CIX267" s="20"/>
      <c r="CIY267" s="20"/>
      <c r="CIZ267" s="20"/>
      <c r="CJA267" s="20"/>
      <c r="CJB267" s="20"/>
      <c r="CJC267" s="20"/>
      <c r="CJD267" s="20"/>
      <c r="CJE267" s="20"/>
      <c r="CJF267" s="20"/>
      <c r="CJG267" s="20"/>
      <c r="CJH267" s="20"/>
      <c r="CJI267" s="20"/>
      <c r="CJJ267" s="20"/>
      <c r="CJK267" s="20"/>
      <c r="CJL267" s="20"/>
      <c r="CJM267" s="20"/>
      <c r="CJN267" s="20"/>
      <c r="CJO267" s="20"/>
      <c r="CJP267" s="20"/>
      <c r="CJQ267" s="20"/>
      <c r="CJR267" s="20"/>
      <c r="CJS267" s="20"/>
      <c r="CJT267" s="20"/>
      <c r="CJU267" s="20"/>
      <c r="CJV267" s="20"/>
      <c r="CJW267" s="20"/>
      <c r="CJX267" s="20"/>
      <c r="CJY267" s="20"/>
      <c r="CJZ267" s="20"/>
      <c r="CKA267" s="20"/>
      <c r="CKB267" s="20"/>
      <c r="CKC267" s="20"/>
      <c r="CKD267" s="20"/>
      <c r="CKE267" s="20"/>
      <c r="CKF267" s="20"/>
      <c r="CKG267" s="20"/>
      <c r="CKH267" s="20"/>
      <c r="CKI267" s="20"/>
      <c r="CKJ267" s="20"/>
      <c r="CKK267" s="20"/>
      <c r="CKL267" s="20"/>
      <c r="CKM267" s="20"/>
      <c r="CKN267" s="20"/>
      <c r="CKO267" s="20"/>
      <c r="CKP267" s="20"/>
      <c r="CKQ267" s="20"/>
      <c r="CKR267" s="20"/>
      <c r="CKS267" s="20"/>
      <c r="CKT267" s="20"/>
      <c r="CKU267" s="20"/>
      <c r="CKV267" s="20"/>
      <c r="CKW267" s="20"/>
      <c r="CKX267" s="20"/>
      <c r="CKY267" s="20"/>
      <c r="CKZ267" s="20"/>
      <c r="CLA267" s="20"/>
      <c r="CLB267" s="20"/>
      <c r="CLC267" s="20"/>
      <c r="CLD267" s="20"/>
      <c r="CLE267" s="20"/>
      <c r="CLF267" s="20"/>
      <c r="CLG267" s="20"/>
      <c r="CLH267" s="20"/>
      <c r="CLI267" s="20"/>
      <c r="CLJ267" s="20"/>
      <c r="CLK267" s="20"/>
      <c r="CLL267" s="20"/>
      <c r="CLM267" s="20"/>
      <c r="CLN267" s="20"/>
      <c r="CLO267" s="20"/>
      <c r="CLP267" s="20"/>
      <c r="CLQ267" s="20"/>
      <c r="CLR267" s="20"/>
      <c r="CLS267" s="20"/>
      <c r="CLT267" s="20"/>
      <c r="CLU267" s="20"/>
      <c r="CLV267" s="20"/>
      <c r="CLW267" s="20"/>
      <c r="CLX267" s="20"/>
      <c r="CLY267" s="20"/>
      <c r="CLZ267" s="20"/>
      <c r="CMA267" s="20"/>
      <c r="CMB267" s="20"/>
      <c r="CMC267" s="20"/>
      <c r="CMD267" s="20"/>
      <c r="CME267" s="20"/>
      <c r="CMF267" s="20"/>
      <c r="CMG267" s="20"/>
      <c r="CMH267" s="20"/>
      <c r="CMI267" s="20"/>
      <c r="CMJ267" s="20"/>
      <c r="CMK267" s="20"/>
      <c r="CML267" s="20"/>
      <c r="CMM267" s="20"/>
      <c r="CMN267" s="20"/>
      <c r="CMO267" s="20"/>
      <c r="CMP267" s="20"/>
      <c r="CMQ267" s="20"/>
      <c r="CMR267" s="20"/>
      <c r="CMS267" s="20"/>
      <c r="CMT267" s="20"/>
      <c r="CMU267" s="20"/>
      <c r="CMV267" s="20"/>
      <c r="CMW267" s="20"/>
      <c r="CMX267" s="20"/>
      <c r="CMY267" s="20"/>
      <c r="CMZ267" s="20"/>
      <c r="CNA267" s="20"/>
      <c r="CNB267" s="20"/>
      <c r="CNC267" s="20"/>
      <c r="CND267" s="20"/>
      <c r="CNE267" s="20"/>
      <c r="CNF267" s="20"/>
      <c r="CNG267" s="20"/>
      <c r="CNH267" s="20"/>
      <c r="CNI267" s="20"/>
      <c r="CNJ267" s="20"/>
      <c r="CNK267" s="20"/>
      <c r="CNL267" s="20"/>
      <c r="CNM267" s="20"/>
      <c r="CNN267" s="20"/>
      <c r="CNO267" s="20"/>
      <c r="CNP267" s="20"/>
      <c r="CNQ267" s="20"/>
      <c r="CNR267" s="20"/>
      <c r="CNS267" s="20"/>
      <c r="CNT267" s="20"/>
      <c r="CNU267" s="20"/>
      <c r="CNV267" s="20"/>
      <c r="CNW267" s="20"/>
      <c r="CNX267" s="20"/>
      <c r="CNY267" s="20"/>
      <c r="CNZ267" s="20"/>
      <c r="COA267" s="20"/>
      <c r="COB267" s="20"/>
      <c r="COC267" s="20"/>
      <c r="COD267" s="20"/>
      <c r="COE267" s="20"/>
      <c r="COF267" s="20"/>
      <c r="COG267" s="20"/>
      <c r="COH267" s="20"/>
      <c r="COI267" s="20"/>
      <c r="COJ267" s="20"/>
      <c r="COK267" s="20"/>
      <c r="COL267" s="20"/>
      <c r="COM267" s="20"/>
      <c r="CON267" s="20"/>
      <c r="COO267" s="20"/>
      <c r="COP267" s="20"/>
      <c r="COQ267" s="20"/>
      <c r="COR267" s="20"/>
      <c r="COS267" s="20"/>
      <c r="COT267" s="20"/>
      <c r="COU267" s="20"/>
      <c r="COV267" s="20"/>
      <c r="COW267" s="20"/>
      <c r="COX267" s="20"/>
      <c r="COY267" s="20"/>
      <c r="COZ267" s="20"/>
      <c r="CPA267" s="20"/>
      <c r="CPB267" s="20"/>
      <c r="CPC267" s="20"/>
      <c r="CPD267" s="20"/>
      <c r="CPE267" s="20"/>
      <c r="CPF267" s="20"/>
      <c r="CPG267" s="20"/>
      <c r="CPH267" s="20"/>
      <c r="CPI267" s="20"/>
      <c r="CPJ267" s="20"/>
      <c r="CPK267" s="20"/>
      <c r="CPL267" s="20"/>
      <c r="CPM267" s="20"/>
      <c r="CPN267" s="20"/>
      <c r="CPO267" s="20"/>
      <c r="CPP267" s="20"/>
      <c r="CPQ267" s="20"/>
      <c r="CPR267" s="20"/>
      <c r="CPS267" s="20"/>
      <c r="CPT267" s="20"/>
      <c r="CPU267" s="20"/>
      <c r="CPV267" s="20"/>
      <c r="CPW267" s="20"/>
      <c r="CPX267" s="20"/>
      <c r="CPY267" s="20"/>
      <c r="CPZ267" s="20"/>
      <c r="CQA267" s="20"/>
      <c r="CQB267" s="20"/>
      <c r="CQC267" s="20"/>
      <c r="CQD267" s="20"/>
      <c r="CQE267" s="20"/>
      <c r="CQF267" s="20"/>
      <c r="CQG267" s="20"/>
      <c r="CQH267" s="20"/>
      <c r="CQI267" s="20"/>
      <c r="CQJ267" s="20"/>
      <c r="CQK267" s="20"/>
      <c r="CQL267" s="20"/>
      <c r="CQM267" s="20"/>
      <c r="CQN267" s="20"/>
      <c r="CQO267" s="20"/>
      <c r="CQP267" s="20"/>
      <c r="CQQ267" s="20"/>
      <c r="CQR267" s="20"/>
      <c r="CQS267" s="20"/>
      <c r="CQT267" s="20"/>
      <c r="CQU267" s="20"/>
      <c r="CQV267" s="20"/>
      <c r="CQW267" s="20"/>
      <c r="CQX267" s="20"/>
      <c r="CQY267" s="20"/>
      <c r="CQZ267" s="20"/>
      <c r="CRA267" s="20"/>
      <c r="CRB267" s="20"/>
      <c r="CRC267" s="20"/>
      <c r="CRD267" s="20"/>
      <c r="CRE267" s="20"/>
      <c r="CRF267" s="20"/>
      <c r="CRG267" s="20"/>
      <c r="CRH267" s="20"/>
      <c r="CRI267" s="20"/>
      <c r="CRJ267" s="20"/>
      <c r="CRK267" s="20"/>
      <c r="CRL267" s="20"/>
      <c r="CRM267" s="20"/>
      <c r="CRN267" s="20"/>
      <c r="CRO267" s="20"/>
      <c r="CRP267" s="20"/>
      <c r="CRQ267" s="20"/>
      <c r="CRR267" s="20"/>
      <c r="CRS267" s="20"/>
      <c r="CRT267" s="20"/>
      <c r="CRU267" s="20"/>
      <c r="CRV267" s="20"/>
      <c r="CRW267" s="20"/>
      <c r="CRX267" s="20"/>
      <c r="CRY267" s="20"/>
      <c r="CRZ267" s="20"/>
      <c r="CSA267" s="20"/>
      <c r="CSB267" s="20"/>
      <c r="CSC267" s="20"/>
      <c r="CSD267" s="20"/>
      <c r="CSE267" s="20"/>
      <c r="CSF267" s="20"/>
      <c r="CSG267" s="20"/>
      <c r="CSH267" s="20"/>
      <c r="CSI267" s="20"/>
      <c r="CSJ267" s="20"/>
      <c r="CSK267" s="20"/>
      <c r="CSL267" s="20"/>
      <c r="CSM267" s="20"/>
      <c r="CSN267" s="20"/>
      <c r="CSO267" s="20"/>
      <c r="CSP267" s="20"/>
      <c r="CSQ267" s="20"/>
      <c r="CSR267" s="20"/>
      <c r="CSS267" s="20"/>
      <c r="CST267" s="20"/>
      <c r="CSU267" s="20"/>
      <c r="CSV267" s="20"/>
      <c r="CSW267" s="20"/>
      <c r="CSX267" s="20"/>
      <c r="CSY267" s="20"/>
      <c r="CSZ267" s="20"/>
      <c r="CTA267" s="20"/>
      <c r="CTB267" s="20"/>
      <c r="CTC267" s="20"/>
      <c r="CTD267" s="20"/>
      <c r="CTE267" s="20"/>
      <c r="CTF267" s="20"/>
      <c r="CTG267" s="20"/>
      <c r="CTH267" s="20"/>
      <c r="CTI267" s="20"/>
      <c r="CTJ267" s="20"/>
      <c r="CTK267" s="20"/>
      <c r="CTL267" s="20"/>
      <c r="CTM267" s="20"/>
      <c r="CTN267" s="20"/>
      <c r="CTO267" s="20"/>
      <c r="CTP267" s="20"/>
      <c r="CTQ267" s="20"/>
      <c r="CTR267" s="20"/>
      <c r="CTS267" s="20"/>
      <c r="CTT267" s="20"/>
      <c r="CTU267" s="20"/>
      <c r="CTV267" s="20"/>
      <c r="CTW267" s="20"/>
      <c r="CTX267" s="20"/>
      <c r="CTY267" s="20"/>
      <c r="CTZ267" s="20"/>
      <c r="CUA267" s="20"/>
      <c r="CUB267" s="20"/>
      <c r="CUC267" s="20"/>
      <c r="CUD267" s="20"/>
      <c r="CUE267" s="20"/>
      <c r="CUF267" s="20"/>
      <c r="CUG267" s="20"/>
      <c r="CUH267" s="20"/>
      <c r="CUI267" s="20"/>
      <c r="CUJ267" s="20"/>
      <c r="CUK267" s="20"/>
      <c r="CUL267" s="20"/>
      <c r="CUM267" s="20"/>
      <c r="CUN267" s="20"/>
      <c r="CUO267" s="20"/>
      <c r="CUP267" s="20"/>
      <c r="CUQ267" s="20"/>
      <c r="CUR267" s="20"/>
      <c r="CUS267" s="20"/>
      <c r="CUT267" s="20"/>
      <c r="CUU267" s="20"/>
      <c r="CUV267" s="20"/>
      <c r="CUW267" s="20"/>
      <c r="CUX267" s="20"/>
      <c r="CUY267" s="20"/>
      <c r="CUZ267" s="20"/>
      <c r="CVA267" s="20"/>
      <c r="CVB267" s="20"/>
      <c r="CVC267" s="20"/>
      <c r="CVD267" s="20"/>
      <c r="CVE267" s="20"/>
      <c r="CVF267" s="20"/>
      <c r="CVG267" s="20"/>
      <c r="CVH267" s="20"/>
      <c r="CVI267" s="20"/>
      <c r="CVJ267" s="20"/>
      <c r="CVK267" s="20"/>
      <c r="CVL267" s="20"/>
      <c r="CVM267" s="20"/>
      <c r="CVN267" s="20"/>
      <c r="CVO267" s="20"/>
      <c r="CVP267" s="20"/>
      <c r="CVQ267" s="20"/>
      <c r="CVR267" s="20"/>
      <c r="CVS267" s="20"/>
      <c r="CVT267" s="20"/>
      <c r="CVU267" s="20"/>
      <c r="CVV267" s="20"/>
      <c r="CVW267" s="20"/>
      <c r="CVX267" s="20"/>
      <c r="CVY267" s="20"/>
      <c r="CVZ267" s="20"/>
      <c r="CWA267" s="20"/>
      <c r="CWB267" s="20"/>
      <c r="CWC267" s="20"/>
      <c r="CWD267" s="20"/>
      <c r="CWE267" s="20"/>
      <c r="CWF267" s="20"/>
      <c r="CWG267" s="20"/>
      <c r="CWH267" s="20"/>
      <c r="CWI267" s="20"/>
      <c r="CWJ267" s="20"/>
      <c r="CWK267" s="20"/>
      <c r="CWL267" s="20"/>
      <c r="CWM267" s="20"/>
      <c r="CWN267" s="20"/>
      <c r="CWO267" s="20"/>
      <c r="CWP267" s="20"/>
      <c r="CWQ267" s="20"/>
      <c r="CWR267" s="20"/>
      <c r="CWS267" s="20"/>
      <c r="CWT267" s="20"/>
      <c r="CWU267" s="20"/>
      <c r="CWV267" s="20"/>
      <c r="CWW267" s="20"/>
      <c r="CWX267" s="20"/>
      <c r="CWY267" s="20"/>
      <c r="CWZ267" s="20"/>
      <c r="CXA267" s="20"/>
      <c r="CXB267" s="20"/>
      <c r="CXC267" s="20"/>
      <c r="CXD267" s="20"/>
      <c r="CXE267" s="20"/>
      <c r="CXF267" s="20"/>
      <c r="CXG267" s="20"/>
      <c r="CXH267" s="20"/>
      <c r="CXI267" s="20"/>
      <c r="CXJ267" s="20"/>
      <c r="CXK267" s="20"/>
      <c r="CXL267" s="20"/>
      <c r="CXM267" s="20"/>
      <c r="CXN267" s="20"/>
      <c r="CXO267" s="20"/>
      <c r="CXP267" s="20"/>
      <c r="CXQ267" s="20"/>
      <c r="CXR267" s="20"/>
      <c r="CXS267" s="20"/>
      <c r="CXT267" s="20"/>
      <c r="CXU267" s="20"/>
      <c r="CXV267" s="20"/>
      <c r="CXW267" s="20"/>
      <c r="CXX267" s="20"/>
      <c r="CXY267" s="20"/>
      <c r="CXZ267" s="20"/>
      <c r="CYA267" s="20"/>
      <c r="CYB267" s="20"/>
      <c r="CYC267" s="20"/>
      <c r="CYD267" s="20"/>
      <c r="CYE267" s="20"/>
      <c r="CYF267" s="20"/>
      <c r="CYG267" s="20"/>
      <c r="CYH267" s="20"/>
      <c r="CYI267" s="20"/>
      <c r="CYJ267" s="20"/>
      <c r="CYK267" s="20"/>
      <c r="CYL267" s="20"/>
      <c r="CYM267" s="20"/>
      <c r="CYN267" s="20"/>
      <c r="CYO267" s="20"/>
      <c r="CYP267" s="20"/>
      <c r="CYQ267" s="20"/>
      <c r="CYR267" s="20"/>
      <c r="CYS267" s="20"/>
      <c r="CYT267" s="20"/>
      <c r="CYU267" s="20"/>
      <c r="CYV267" s="20"/>
      <c r="CYW267" s="20"/>
      <c r="CYX267" s="20"/>
      <c r="CYY267" s="20"/>
      <c r="CYZ267" s="20"/>
      <c r="CZA267" s="20"/>
      <c r="CZB267" s="20"/>
      <c r="CZC267" s="20"/>
      <c r="CZD267" s="20"/>
      <c r="CZE267" s="20"/>
      <c r="CZF267" s="20"/>
      <c r="CZG267" s="20"/>
      <c r="CZH267" s="20"/>
      <c r="CZI267" s="20"/>
      <c r="CZJ267" s="20"/>
      <c r="CZK267" s="20"/>
      <c r="CZL267" s="20"/>
      <c r="CZM267" s="20"/>
      <c r="CZN267" s="20"/>
      <c r="CZO267" s="20"/>
      <c r="CZP267" s="20"/>
      <c r="CZQ267" s="20"/>
      <c r="CZR267" s="20"/>
      <c r="CZS267" s="20"/>
      <c r="CZT267" s="20"/>
      <c r="CZU267" s="20"/>
      <c r="CZV267" s="20"/>
      <c r="CZW267" s="20"/>
      <c r="CZX267" s="20"/>
      <c r="CZY267" s="20"/>
      <c r="CZZ267" s="20"/>
      <c r="DAA267" s="20"/>
      <c r="DAB267" s="20"/>
      <c r="DAC267" s="20"/>
      <c r="DAD267" s="20"/>
      <c r="DAE267" s="20"/>
      <c r="DAF267" s="20"/>
      <c r="DAG267" s="20"/>
      <c r="DAH267" s="20"/>
      <c r="DAI267" s="20"/>
      <c r="DAJ267" s="20"/>
      <c r="DAK267" s="20"/>
      <c r="DAL267" s="20"/>
      <c r="DAM267" s="20"/>
      <c r="DAN267" s="20"/>
      <c r="DAO267" s="20"/>
      <c r="DAP267" s="20"/>
      <c r="DAQ267" s="20"/>
      <c r="DAR267" s="20"/>
      <c r="DAS267" s="20"/>
      <c r="DAT267" s="20"/>
      <c r="DAU267" s="20"/>
      <c r="DAV267" s="20"/>
      <c r="DAW267" s="20"/>
      <c r="DAX267" s="20"/>
      <c r="DAY267" s="20"/>
      <c r="DAZ267" s="20"/>
      <c r="DBA267" s="20"/>
      <c r="DBB267" s="20"/>
      <c r="DBC267" s="20"/>
      <c r="DBD267" s="20"/>
      <c r="DBE267" s="20"/>
      <c r="DBF267" s="20"/>
      <c r="DBG267" s="20"/>
      <c r="DBH267" s="20"/>
      <c r="DBI267" s="20"/>
      <c r="DBJ267" s="20"/>
      <c r="DBK267" s="20"/>
      <c r="DBL267" s="20"/>
      <c r="DBM267" s="20"/>
      <c r="DBN267" s="20"/>
      <c r="DBO267" s="20"/>
      <c r="DBP267" s="20"/>
      <c r="DBQ267" s="20"/>
      <c r="DBR267" s="20"/>
      <c r="DBS267" s="20"/>
      <c r="DBT267" s="20"/>
      <c r="DBU267" s="20"/>
      <c r="DBV267" s="20"/>
      <c r="DBW267" s="20"/>
      <c r="DBX267" s="20"/>
      <c r="DBY267" s="20"/>
      <c r="DBZ267" s="20"/>
      <c r="DCA267" s="20"/>
      <c r="DCB267" s="20"/>
      <c r="DCC267" s="20"/>
      <c r="DCD267" s="20"/>
      <c r="DCE267" s="20"/>
      <c r="DCF267" s="20"/>
      <c r="DCG267" s="20"/>
      <c r="DCH267" s="20"/>
      <c r="DCI267" s="20"/>
      <c r="DCJ267" s="20"/>
      <c r="DCK267" s="20"/>
      <c r="DCL267" s="20"/>
      <c r="DCM267" s="20"/>
      <c r="DCN267" s="20"/>
      <c r="DCO267" s="20"/>
      <c r="DCP267" s="20"/>
      <c r="DCQ267" s="20"/>
      <c r="DCR267" s="20"/>
      <c r="DCS267" s="20"/>
      <c r="DCT267" s="20"/>
      <c r="DCU267" s="20"/>
      <c r="DCV267" s="20"/>
      <c r="DCW267" s="20"/>
      <c r="DCX267" s="20"/>
      <c r="DCY267" s="20"/>
      <c r="DCZ267" s="20"/>
      <c r="DDA267" s="20"/>
      <c r="DDB267" s="20"/>
      <c r="DDC267" s="20"/>
      <c r="DDD267" s="20"/>
      <c r="DDE267" s="20"/>
      <c r="DDF267" s="20"/>
      <c r="DDG267" s="20"/>
      <c r="DDH267" s="20"/>
      <c r="DDI267" s="20"/>
      <c r="DDJ267" s="20"/>
      <c r="DDK267" s="20"/>
      <c r="DDL267" s="20"/>
      <c r="DDM267" s="20"/>
      <c r="DDN267" s="20"/>
      <c r="DDO267" s="20"/>
      <c r="DDP267" s="20"/>
      <c r="DDQ267" s="20"/>
      <c r="DDR267" s="20"/>
      <c r="DDS267" s="20"/>
      <c r="DDT267" s="20"/>
      <c r="DDU267" s="20"/>
      <c r="DDV267" s="20"/>
      <c r="DDW267" s="20"/>
      <c r="DDX267" s="20"/>
      <c r="DDY267" s="20"/>
      <c r="DDZ267" s="20"/>
      <c r="DEA267" s="20"/>
      <c r="DEB267" s="20"/>
      <c r="DEC267" s="20"/>
      <c r="DED267" s="20"/>
      <c r="DEE267" s="20"/>
      <c r="DEF267" s="20"/>
      <c r="DEG267" s="20"/>
      <c r="DEH267" s="20"/>
      <c r="DEI267" s="20"/>
      <c r="DEJ267" s="20"/>
      <c r="DEK267" s="20"/>
      <c r="DEL267" s="20"/>
      <c r="DEM267" s="20"/>
      <c r="DEN267" s="20"/>
      <c r="DEO267" s="20"/>
      <c r="DEP267" s="20"/>
      <c r="DEQ267" s="20"/>
      <c r="DER267" s="20"/>
      <c r="DES267" s="20"/>
      <c r="DET267" s="20"/>
      <c r="DEU267" s="20"/>
      <c r="DEV267" s="20"/>
      <c r="DEW267" s="20"/>
      <c r="DEX267" s="20"/>
      <c r="DEY267" s="20"/>
      <c r="DEZ267" s="20"/>
      <c r="DFA267" s="20"/>
      <c r="DFB267" s="20"/>
      <c r="DFC267" s="20"/>
      <c r="DFD267" s="20"/>
      <c r="DFE267" s="20"/>
      <c r="DFF267" s="20"/>
      <c r="DFG267" s="20"/>
      <c r="DFH267" s="20"/>
      <c r="DFI267" s="20"/>
      <c r="DFJ267" s="20"/>
      <c r="DFK267" s="20"/>
      <c r="DFL267" s="20"/>
      <c r="DFM267" s="20"/>
      <c r="DFN267" s="20"/>
      <c r="DFO267" s="20"/>
      <c r="DFP267" s="20"/>
      <c r="DFQ267" s="20"/>
      <c r="DFR267" s="20"/>
      <c r="DFS267" s="20"/>
      <c r="DFT267" s="20"/>
      <c r="DFU267" s="20"/>
      <c r="DFV267" s="20"/>
      <c r="DFW267" s="20"/>
      <c r="DFX267" s="20"/>
      <c r="DFY267" s="20"/>
      <c r="DFZ267" s="20"/>
      <c r="DGA267" s="20"/>
      <c r="DGB267" s="20"/>
      <c r="DGC267" s="20"/>
      <c r="DGD267" s="20"/>
      <c r="DGE267" s="20"/>
      <c r="DGF267" s="20"/>
      <c r="DGG267" s="20"/>
      <c r="DGH267" s="20"/>
      <c r="DGI267" s="20"/>
      <c r="DGJ267" s="20"/>
      <c r="DGK267" s="20"/>
      <c r="DGL267" s="20"/>
      <c r="DGM267" s="20"/>
      <c r="DGN267" s="20"/>
      <c r="DGO267" s="20"/>
      <c r="DGP267" s="20"/>
      <c r="DGQ267" s="20"/>
      <c r="DGR267" s="20"/>
      <c r="DGS267" s="20"/>
      <c r="DGT267" s="20"/>
      <c r="DGU267" s="20"/>
      <c r="DGV267" s="20"/>
      <c r="DGW267" s="20"/>
      <c r="DGX267" s="20"/>
      <c r="DGY267" s="20"/>
      <c r="DGZ267" s="20"/>
      <c r="DHA267" s="20"/>
      <c r="DHB267" s="20"/>
      <c r="DHC267" s="20"/>
      <c r="DHD267" s="20"/>
      <c r="DHE267" s="20"/>
      <c r="DHF267" s="20"/>
      <c r="DHG267" s="20"/>
      <c r="DHH267" s="20"/>
      <c r="DHI267" s="20"/>
      <c r="DHJ267" s="20"/>
      <c r="DHK267" s="20"/>
      <c r="DHL267" s="20"/>
      <c r="DHM267" s="20"/>
      <c r="DHN267" s="20"/>
      <c r="DHO267" s="20"/>
      <c r="DHP267" s="20"/>
      <c r="DHQ267" s="20"/>
      <c r="DHR267" s="20"/>
      <c r="DHS267" s="20"/>
      <c r="DHT267" s="20"/>
      <c r="DHU267" s="20"/>
      <c r="DHV267" s="20"/>
      <c r="DHW267" s="20"/>
      <c r="DHX267" s="20"/>
      <c r="DHY267" s="20"/>
      <c r="DHZ267" s="20"/>
      <c r="DIA267" s="20"/>
      <c r="DIB267" s="20"/>
      <c r="DIC267" s="20"/>
      <c r="DID267" s="20"/>
      <c r="DIE267" s="20"/>
      <c r="DIF267" s="20"/>
      <c r="DIG267" s="20"/>
      <c r="DIH267" s="20"/>
      <c r="DII267" s="20"/>
      <c r="DIJ267" s="20"/>
      <c r="DIK267" s="20"/>
      <c r="DIL267" s="20"/>
      <c r="DIM267" s="20"/>
      <c r="DIN267" s="20"/>
      <c r="DIO267" s="20"/>
      <c r="DIP267" s="20"/>
      <c r="DIQ267" s="20"/>
      <c r="DIR267" s="20"/>
      <c r="DIS267" s="20"/>
      <c r="DIT267" s="20"/>
      <c r="DIU267" s="20"/>
      <c r="DIV267" s="20"/>
      <c r="DIW267" s="20"/>
      <c r="DIX267" s="20"/>
      <c r="DIY267" s="20"/>
      <c r="DIZ267" s="20"/>
      <c r="DJA267" s="20"/>
      <c r="DJB267" s="20"/>
      <c r="DJC267" s="20"/>
      <c r="DJD267" s="20"/>
      <c r="DJE267" s="20"/>
      <c r="DJF267" s="20"/>
      <c r="DJG267" s="20"/>
      <c r="DJH267" s="20"/>
      <c r="DJI267" s="20"/>
      <c r="DJJ267" s="20"/>
      <c r="DJK267" s="20"/>
      <c r="DJL267" s="20"/>
      <c r="DJM267" s="20"/>
      <c r="DJN267" s="20"/>
      <c r="DJO267" s="20"/>
      <c r="DJP267" s="20"/>
      <c r="DJQ267" s="20"/>
      <c r="DJR267" s="20"/>
      <c r="DJS267" s="20"/>
      <c r="DJT267" s="20"/>
      <c r="DJU267" s="20"/>
      <c r="DJV267" s="20"/>
      <c r="DJW267" s="20"/>
      <c r="DJX267" s="20"/>
      <c r="DJY267" s="20"/>
      <c r="DJZ267" s="20"/>
      <c r="DKA267" s="20"/>
      <c r="DKB267" s="20"/>
      <c r="DKC267" s="20"/>
      <c r="DKD267" s="20"/>
      <c r="DKE267" s="20"/>
      <c r="DKF267" s="20"/>
      <c r="DKG267" s="20"/>
      <c r="DKH267" s="20"/>
      <c r="DKI267" s="20"/>
      <c r="DKJ267" s="20"/>
      <c r="DKK267" s="20"/>
      <c r="DKL267" s="20"/>
      <c r="DKM267" s="20"/>
      <c r="DKN267" s="20"/>
      <c r="DKO267" s="20"/>
      <c r="DKP267" s="20"/>
      <c r="DKQ267" s="20"/>
      <c r="DKR267" s="20"/>
      <c r="DKS267" s="20"/>
      <c r="DKT267" s="20"/>
      <c r="DKU267" s="20"/>
      <c r="DKV267" s="20"/>
      <c r="DKW267" s="20"/>
      <c r="DKX267" s="20"/>
      <c r="DKY267" s="20"/>
      <c r="DKZ267" s="20"/>
      <c r="DLA267" s="20"/>
      <c r="DLB267" s="20"/>
      <c r="DLC267" s="20"/>
      <c r="DLD267" s="20"/>
      <c r="DLE267" s="20"/>
      <c r="DLF267" s="20"/>
      <c r="DLG267" s="20"/>
      <c r="DLH267" s="20"/>
      <c r="DLI267" s="20"/>
      <c r="DLJ267" s="20"/>
      <c r="DLK267" s="20"/>
      <c r="DLL267" s="20"/>
      <c r="DLM267" s="20"/>
      <c r="DLN267" s="20"/>
      <c r="DLO267" s="20"/>
      <c r="DLP267" s="20"/>
      <c r="DLQ267" s="20"/>
      <c r="DLR267" s="20"/>
      <c r="DLS267" s="20"/>
      <c r="DLT267" s="20"/>
      <c r="DLU267" s="20"/>
      <c r="DLV267" s="20"/>
      <c r="DLW267" s="20"/>
      <c r="DLX267" s="20"/>
      <c r="DLY267" s="20"/>
      <c r="DLZ267" s="20"/>
      <c r="DMA267" s="20"/>
      <c r="DMB267" s="20"/>
      <c r="DMC267" s="20"/>
      <c r="DMD267" s="20"/>
      <c r="DME267" s="20"/>
      <c r="DMF267" s="20"/>
      <c r="DMG267" s="20"/>
      <c r="DMH267" s="20"/>
      <c r="DMI267" s="20"/>
      <c r="DMJ267" s="20"/>
      <c r="DMK267" s="20"/>
      <c r="DML267" s="20"/>
      <c r="DMM267" s="20"/>
      <c r="DMN267" s="20"/>
      <c r="DMO267" s="20"/>
      <c r="DMP267" s="20"/>
      <c r="DMQ267" s="20"/>
      <c r="DMR267" s="20"/>
      <c r="DMS267" s="20"/>
      <c r="DMT267" s="20"/>
      <c r="DMU267" s="20"/>
      <c r="DMV267" s="20"/>
      <c r="DMW267" s="20"/>
      <c r="DMX267" s="20"/>
      <c r="DMY267" s="20"/>
      <c r="DMZ267" s="20"/>
      <c r="DNA267" s="20"/>
      <c r="DNB267" s="20"/>
      <c r="DNC267" s="20"/>
      <c r="DND267" s="20"/>
      <c r="DNE267" s="20"/>
      <c r="DNF267" s="20"/>
      <c r="DNG267" s="20"/>
      <c r="DNH267" s="20"/>
      <c r="DNI267" s="20"/>
      <c r="DNJ267" s="20"/>
      <c r="DNK267" s="20"/>
      <c r="DNL267" s="20"/>
      <c r="DNM267" s="20"/>
      <c r="DNN267" s="20"/>
      <c r="DNO267" s="20"/>
      <c r="DNP267" s="20"/>
      <c r="DNQ267" s="20"/>
      <c r="DNR267" s="20"/>
      <c r="DNS267" s="20"/>
      <c r="DNT267" s="20"/>
      <c r="DNU267" s="20"/>
      <c r="DNV267" s="20"/>
      <c r="DNW267" s="20"/>
      <c r="DNX267" s="20"/>
      <c r="DNY267" s="20"/>
      <c r="DNZ267" s="20"/>
      <c r="DOA267" s="20"/>
      <c r="DOB267" s="20"/>
      <c r="DOC267" s="20"/>
      <c r="DOD267" s="20"/>
      <c r="DOE267" s="20"/>
      <c r="DOF267" s="20"/>
      <c r="DOG267" s="20"/>
      <c r="DOH267" s="20"/>
      <c r="DOI267" s="20"/>
      <c r="DOJ267" s="20"/>
      <c r="DOK267" s="20"/>
      <c r="DOL267" s="20"/>
      <c r="DOM267" s="20"/>
      <c r="DON267" s="20"/>
      <c r="DOO267" s="20"/>
      <c r="DOP267" s="20"/>
      <c r="DOQ267" s="20"/>
      <c r="DOR267" s="20"/>
      <c r="DOS267" s="20"/>
      <c r="DOT267" s="20"/>
      <c r="DOU267" s="20"/>
      <c r="DOV267" s="20"/>
      <c r="DOW267" s="20"/>
      <c r="DOX267" s="20"/>
      <c r="DOY267" s="20"/>
      <c r="DOZ267" s="20"/>
      <c r="DPA267" s="20"/>
      <c r="DPB267" s="20"/>
      <c r="DPC267" s="20"/>
      <c r="DPD267" s="20"/>
      <c r="DPE267" s="20"/>
      <c r="DPF267" s="20"/>
      <c r="DPG267" s="20"/>
      <c r="DPH267" s="20"/>
      <c r="DPI267" s="20"/>
      <c r="DPJ267" s="20"/>
      <c r="DPK267" s="20"/>
      <c r="DPL267" s="20"/>
      <c r="DPM267" s="20"/>
      <c r="DPN267" s="20"/>
      <c r="DPO267" s="20"/>
      <c r="DPP267" s="20"/>
      <c r="DPQ267" s="20"/>
      <c r="DPR267" s="20"/>
      <c r="DPS267" s="20"/>
      <c r="DPT267" s="20"/>
      <c r="DPU267" s="20"/>
      <c r="DPV267" s="20"/>
      <c r="DPW267" s="20"/>
      <c r="DPX267" s="20"/>
      <c r="DPY267" s="20"/>
      <c r="DPZ267" s="20"/>
      <c r="DQA267" s="20"/>
      <c r="DQB267" s="20"/>
      <c r="DQC267" s="20"/>
      <c r="DQD267" s="20"/>
      <c r="DQE267" s="20"/>
      <c r="DQF267" s="20"/>
      <c r="DQG267" s="20"/>
      <c r="DQH267" s="20"/>
      <c r="DQI267" s="20"/>
      <c r="DQJ267" s="20"/>
      <c r="DQK267" s="20"/>
      <c r="DQL267" s="20"/>
      <c r="DQM267" s="20"/>
      <c r="DQN267" s="20"/>
      <c r="DQO267" s="20"/>
      <c r="DQP267" s="20"/>
      <c r="DQQ267" s="20"/>
      <c r="DQR267" s="20"/>
      <c r="DQS267" s="20"/>
      <c r="DQT267" s="20"/>
      <c r="DQU267" s="20"/>
      <c r="DQV267" s="20"/>
      <c r="DQW267" s="20"/>
      <c r="DQX267" s="20"/>
      <c r="DQY267" s="20"/>
      <c r="DQZ267" s="20"/>
      <c r="DRA267" s="20"/>
      <c r="DRB267" s="20"/>
      <c r="DRC267" s="20"/>
      <c r="DRD267" s="20"/>
      <c r="DRE267" s="20"/>
      <c r="DRF267" s="20"/>
      <c r="DRG267" s="20"/>
      <c r="DRH267" s="20"/>
      <c r="DRI267" s="20"/>
      <c r="DRJ267" s="20"/>
      <c r="DRK267" s="20"/>
      <c r="DRL267" s="20"/>
      <c r="DRM267" s="20"/>
      <c r="DRN267" s="20"/>
      <c r="DRO267" s="20"/>
      <c r="DRP267" s="20"/>
      <c r="DRQ267" s="20"/>
      <c r="DRR267" s="20"/>
      <c r="DRS267" s="20"/>
      <c r="DRT267" s="20"/>
      <c r="DRU267" s="20"/>
      <c r="DRV267" s="20"/>
      <c r="DRW267" s="20"/>
      <c r="DRX267" s="20"/>
      <c r="DRY267" s="20"/>
      <c r="DRZ267" s="20"/>
      <c r="DSA267" s="20"/>
      <c r="DSB267" s="20"/>
      <c r="DSC267" s="20"/>
      <c r="DSD267" s="20"/>
      <c r="DSE267" s="20"/>
      <c r="DSF267" s="20"/>
      <c r="DSG267" s="20"/>
      <c r="DSH267" s="20"/>
      <c r="DSI267" s="20"/>
      <c r="DSJ267" s="20"/>
      <c r="DSK267" s="20"/>
      <c r="DSL267" s="20"/>
      <c r="DSM267" s="20"/>
      <c r="DSN267" s="20"/>
      <c r="DSO267" s="20"/>
      <c r="DSP267" s="20"/>
      <c r="DSQ267" s="20"/>
      <c r="DSR267" s="20"/>
      <c r="DSS267" s="20"/>
      <c r="DST267" s="20"/>
      <c r="DSU267" s="20"/>
      <c r="DSV267" s="20"/>
      <c r="DSW267" s="20"/>
      <c r="DSX267" s="20"/>
      <c r="DSY267" s="20"/>
      <c r="DSZ267" s="20"/>
      <c r="DTA267" s="20"/>
      <c r="DTB267" s="20"/>
      <c r="DTC267" s="20"/>
      <c r="DTD267" s="20"/>
      <c r="DTE267" s="20"/>
      <c r="DTF267" s="20"/>
      <c r="DTG267" s="20"/>
      <c r="DTH267" s="20"/>
      <c r="DTI267" s="20"/>
      <c r="DTJ267" s="20"/>
      <c r="DTK267" s="20"/>
      <c r="DTL267" s="20"/>
      <c r="DTM267" s="20"/>
      <c r="DTN267" s="20"/>
      <c r="DTO267" s="20"/>
      <c r="DTP267" s="20"/>
      <c r="DTQ267" s="20"/>
      <c r="DTR267" s="20"/>
      <c r="DTS267" s="20"/>
      <c r="DTT267" s="20"/>
      <c r="DTU267" s="20"/>
      <c r="DTV267" s="20"/>
      <c r="DTW267" s="20"/>
      <c r="DTX267" s="20"/>
      <c r="DTY267" s="20"/>
      <c r="DTZ267" s="20"/>
      <c r="DUA267" s="20"/>
      <c r="DUB267" s="20"/>
      <c r="DUC267" s="20"/>
      <c r="DUD267" s="20"/>
      <c r="DUE267" s="20"/>
      <c r="DUF267" s="20"/>
      <c r="DUG267" s="20"/>
      <c r="DUH267" s="20"/>
      <c r="DUI267" s="20"/>
      <c r="DUJ267" s="20"/>
      <c r="DUK267" s="20"/>
      <c r="DUL267" s="20"/>
      <c r="DUM267" s="20"/>
      <c r="DUN267" s="20"/>
      <c r="DUO267" s="20"/>
      <c r="DUP267" s="20"/>
      <c r="DUQ267" s="20"/>
      <c r="DUR267" s="20"/>
      <c r="DUS267" s="20"/>
      <c r="DUT267" s="20"/>
      <c r="DUU267" s="20"/>
      <c r="DUV267" s="20"/>
      <c r="DUW267" s="20"/>
      <c r="DUX267" s="20"/>
      <c r="DUY267" s="20"/>
      <c r="DUZ267" s="20"/>
      <c r="DVA267" s="20"/>
      <c r="DVB267" s="20"/>
      <c r="DVC267" s="20"/>
      <c r="DVD267" s="20"/>
      <c r="DVE267" s="20"/>
      <c r="DVF267" s="20"/>
      <c r="DVG267" s="20"/>
      <c r="DVH267" s="20"/>
      <c r="DVI267" s="20"/>
      <c r="DVJ267" s="20"/>
      <c r="DVK267" s="20"/>
      <c r="DVL267" s="20"/>
      <c r="DVM267" s="20"/>
      <c r="DVN267" s="20"/>
      <c r="DVO267" s="20"/>
      <c r="DVP267" s="20"/>
      <c r="DVQ267" s="20"/>
      <c r="DVR267" s="20"/>
      <c r="DVS267" s="20"/>
      <c r="DVT267" s="20"/>
      <c r="DVU267" s="20"/>
      <c r="DVV267" s="20"/>
      <c r="DVW267" s="20"/>
      <c r="DVX267" s="20"/>
      <c r="DVY267" s="20"/>
      <c r="DVZ267" s="20"/>
      <c r="DWA267" s="20"/>
      <c r="DWB267" s="20"/>
      <c r="DWC267" s="20"/>
      <c r="DWD267" s="20"/>
      <c r="DWE267" s="20"/>
      <c r="DWF267" s="20"/>
      <c r="DWG267" s="20"/>
      <c r="DWH267" s="20"/>
      <c r="DWI267" s="20"/>
      <c r="DWJ267" s="20"/>
      <c r="DWK267" s="20"/>
      <c r="DWL267" s="20"/>
      <c r="DWM267" s="20"/>
      <c r="DWN267" s="20"/>
      <c r="DWO267" s="20"/>
      <c r="DWP267" s="20"/>
      <c r="DWQ267" s="20"/>
      <c r="DWR267" s="20"/>
      <c r="DWS267" s="20"/>
      <c r="DWT267" s="20"/>
      <c r="DWU267" s="20"/>
      <c r="DWV267" s="20"/>
      <c r="DWW267" s="20"/>
      <c r="DWX267" s="20"/>
      <c r="DWY267" s="20"/>
      <c r="DWZ267" s="20"/>
      <c r="DXA267" s="20"/>
      <c r="DXB267" s="20"/>
      <c r="DXC267" s="20"/>
      <c r="DXD267" s="20"/>
      <c r="DXE267" s="20"/>
      <c r="DXF267" s="20"/>
      <c r="DXG267" s="20"/>
      <c r="DXH267" s="20"/>
      <c r="DXI267" s="20"/>
      <c r="DXJ267" s="20"/>
      <c r="DXK267" s="20"/>
      <c r="DXL267" s="20"/>
      <c r="DXM267" s="20"/>
      <c r="DXN267" s="20"/>
      <c r="DXO267" s="20"/>
      <c r="DXP267" s="20"/>
      <c r="DXQ267" s="20"/>
      <c r="DXR267" s="20"/>
      <c r="DXS267" s="20"/>
      <c r="DXT267" s="20"/>
      <c r="DXU267" s="20"/>
      <c r="DXV267" s="20"/>
      <c r="DXW267" s="20"/>
      <c r="DXX267" s="20"/>
      <c r="DXY267" s="20"/>
      <c r="DXZ267" s="20"/>
      <c r="DYA267" s="20"/>
      <c r="DYB267" s="20"/>
      <c r="DYC267" s="20"/>
      <c r="DYD267" s="20"/>
      <c r="DYE267" s="20"/>
      <c r="DYF267" s="20"/>
      <c r="DYG267" s="20"/>
      <c r="DYH267" s="20"/>
      <c r="DYI267" s="20"/>
      <c r="DYJ267" s="20"/>
      <c r="DYK267" s="20"/>
      <c r="DYL267" s="20"/>
      <c r="DYM267" s="20"/>
      <c r="DYN267" s="20"/>
      <c r="DYO267" s="20"/>
      <c r="DYP267" s="20"/>
      <c r="DYQ267" s="20"/>
      <c r="DYR267" s="20"/>
      <c r="DYS267" s="20"/>
      <c r="DYT267" s="20"/>
      <c r="DYU267" s="20"/>
      <c r="DYV267" s="20"/>
      <c r="DYW267" s="20"/>
      <c r="DYX267" s="20"/>
      <c r="DYY267" s="20"/>
      <c r="DYZ267" s="20"/>
      <c r="DZA267" s="20"/>
      <c r="DZB267" s="20"/>
      <c r="DZC267" s="20"/>
      <c r="DZD267" s="20"/>
      <c r="DZE267" s="20"/>
      <c r="DZF267" s="20"/>
      <c r="DZG267" s="20"/>
      <c r="DZH267" s="20"/>
      <c r="DZI267" s="20"/>
      <c r="DZJ267" s="20"/>
      <c r="DZK267" s="20"/>
      <c r="DZL267" s="20"/>
      <c r="DZM267" s="20"/>
      <c r="DZN267" s="20"/>
      <c r="DZO267" s="20"/>
      <c r="DZP267" s="20"/>
      <c r="DZQ267" s="20"/>
      <c r="DZR267" s="20"/>
      <c r="DZS267" s="20"/>
      <c r="DZT267" s="20"/>
      <c r="DZU267" s="20"/>
      <c r="DZV267" s="20"/>
      <c r="DZW267" s="20"/>
      <c r="DZX267" s="20"/>
      <c r="DZY267" s="20"/>
      <c r="DZZ267" s="20"/>
      <c r="EAA267" s="20"/>
      <c r="EAB267" s="20"/>
      <c r="EAC267" s="20"/>
      <c r="EAD267" s="20"/>
      <c r="EAE267" s="20"/>
      <c r="EAF267" s="20"/>
      <c r="EAG267" s="20"/>
      <c r="EAH267" s="20"/>
      <c r="EAI267" s="20"/>
      <c r="EAJ267" s="20"/>
      <c r="EAK267" s="20"/>
      <c r="EAL267" s="20"/>
      <c r="EAM267" s="20"/>
      <c r="EAN267" s="20"/>
      <c r="EAO267" s="20"/>
      <c r="EAP267" s="20"/>
      <c r="EAQ267" s="20"/>
      <c r="EAR267" s="20"/>
      <c r="EAS267" s="20"/>
      <c r="EAT267" s="20"/>
      <c r="EAU267" s="20"/>
      <c r="EAV267" s="20"/>
      <c r="EAW267" s="20"/>
      <c r="EAX267" s="20"/>
      <c r="EAY267" s="20"/>
      <c r="EAZ267" s="20"/>
      <c r="EBA267" s="20"/>
      <c r="EBB267" s="20"/>
      <c r="EBC267" s="20"/>
      <c r="EBD267" s="20"/>
      <c r="EBE267" s="20"/>
      <c r="EBF267" s="20"/>
      <c r="EBG267" s="20"/>
      <c r="EBH267" s="20"/>
      <c r="EBI267" s="20"/>
      <c r="EBJ267" s="20"/>
      <c r="EBK267" s="20"/>
      <c r="EBL267" s="20"/>
      <c r="EBM267" s="20"/>
      <c r="EBN267" s="20"/>
      <c r="EBO267" s="20"/>
      <c r="EBP267" s="20"/>
      <c r="EBQ267" s="20"/>
      <c r="EBR267" s="20"/>
      <c r="EBS267" s="20"/>
      <c r="EBT267" s="20"/>
      <c r="EBU267" s="20"/>
      <c r="EBV267" s="20"/>
      <c r="EBW267" s="20"/>
      <c r="EBX267" s="20"/>
      <c r="EBY267" s="20"/>
      <c r="EBZ267" s="20"/>
      <c r="ECA267" s="20"/>
      <c r="ECB267" s="20"/>
      <c r="ECC267" s="20"/>
      <c r="ECD267" s="20"/>
      <c r="ECE267" s="20"/>
      <c r="ECF267" s="20"/>
      <c r="ECG267" s="20"/>
      <c r="ECH267" s="20"/>
      <c r="ECI267" s="20"/>
      <c r="ECJ267" s="20"/>
      <c r="ECK267" s="20"/>
      <c r="ECL267" s="20"/>
      <c r="ECM267" s="20"/>
      <c r="ECN267" s="20"/>
      <c r="ECO267" s="20"/>
      <c r="ECP267" s="20"/>
      <c r="ECQ267" s="20"/>
      <c r="ECR267" s="20"/>
      <c r="ECS267" s="20"/>
      <c r="ECT267" s="20"/>
      <c r="ECU267" s="20"/>
      <c r="ECV267" s="20"/>
      <c r="ECW267" s="20"/>
      <c r="ECX267" s="20"/>
      <c r="ECY267" s="20"/>
      <c r="ECZ267" s="20"/>
      <c r="EDA267" s="20"/>
      <c r="EDB267" s="20"/>
      <c r="EDC267" s="20"/>
      <c r="EDD267" s="20"/>
      <c r="EDE267" s="20"/>
      <c r="EDF267" s="20"/>
      <c r="EDG267" s="20"/>
      <c r="EDH267" s="20"/>
      <c r="EDI267" s="20"/>
      <c r="EDJ267" s="20"/>
      <c r="EDK267" s="20"/>
      <c r="EDL267" s="20"/>
      <c r="EDM267" s="20"/>
      <c r="EDN267" s="20"/>
      <c r="EDO267" s="20"/>
      <c r="EDP267" s="20"/>
      <c r="EDQ267" s="20"/>
      <c r="EDR267" s="20"/>
      <c r="EDS267" s="20"/>
      <c r="EDT267" s="20"/>
      <c r="EDU267" s="20"/>
      <c r="EDV267" s="20"/>
      <c r="EDW267" s="20"/>
      <c r="EDX267" s="20"/>
      <c r="EDY267" s="20"/>
      <c r="EDZ267" s="20"/>
      <c r="EEA267" s="20"/>
      <c r="EEB267" s="20"/>
      <c r="EEC267" s="20"/>
      <c r="EED267" s="20"/>
      <c r="EEE267" s="20"/>
      <c r="EEF267" s="20"/>
      <c r="EEG267" s="20"/>
      <c r="EEH267" s="20"/>
      <c r="EEI267" s="20"/>
      <c r="EEJ267" s="20"/>
      <c r="EEK267" s="20"/>
      <c r="EEL267" s="20"/>
      <c r="EEM267" s="20"/>
      <c r="EEN267" s="20"/>
      <c r="EEO267" s="20"/>
      <c r="EEP267" s="20"/>
      <c r="EEQ267" s="20"/>
      <c r="EER267" s="20"/>
      <c r="EES267" s="20"/>
      <c r="EET267" s="20"/>
      <c r="EEU267" s="20"/>
      <c r="EEV267" s="20"/>
      <c r="EEW267" s="20"/>
      <c r="EEX267" s="20"/>
      <c r="EEY267" s="20"/>
      <c r="EEZ267" s="20"/>
      <c r="EFA267" s="20"/>
      <c r="EFB267" s="20"/>
      <c r="EFC267" s="20"/>
      <c r="EFD267" s="20"/>
      <c r="EFE267" s="20"/>
      <c r="EFF267" s="20"/>
      <c r="EFG267" s="20"/>
      <c r="EFH267" s="20"/>
      <c r="EFI267" s="20"/>
      <c r="EFJ267" s="20"/>
      <c r="EFK267" s="20"/>
      <c r="EFL267" s="20"/>
      <c r="EFM267" s="20"/>
      <c r="EFN267" s="20"/>
      <c r="EFO267" s="20"/>
      <c r="EFP267" s="20"/>
      <c r="EFQ267" s="20"/>
      <c r="EFR267" s="20"/>
      <c r="EFS267" s="20"/>
      <c r="EFT267" s="20"/>
      <c r="EFU267" s="20"/>
      <c r="EFV267" s="20"/>
      <c r="EFW267" s="20"/>
      <c r="EFX267" s="20"/>
      <c r="EFY267" s="20"/>
      <c r="EFZ267" s="20"/>
      <c r="EGA267" s="20"/>
      <c r="EGB267" s="20"/>
      <c r="EGC267" s="20"/>
      <c r="EGD267" s="20"/>
      <c r="EGE267" s="20"/>
      <c r="EGF267" s="20"/>
      <c r="EGG267" s="20"/>
      <c r="EGH267" s="20"/>
      <c r="EGI267" s="20"/>
      <c r="EGJ267" s="20"/>
      <c r="EGK267" s="20"/>
      <c r="EGL267" s="20"/>
      <c r="EGM267" s="20"/>
      <c r="EGN267" s="20"/>
      <c r="EGO267" s="20"/>
      <c r="EGP267" s="20"/>
      <c r="EGQ267" s="20"/>
      <c r="EGR267" s="20"/>
      <c r="EGS267" s="20"/>
      <c r="EGT267" s="20"/>
      <c r="EGU267" s="20"/>
      <c r="EGV267" s="20"/>
      <c r="EGW267" s="20"/>
      <c r="EGX267" s="20"/>
      <c r="EGY267" s="20"/>
      <c r="EGZ267" s="20"/>
      <c r="EHA267" s="20"/>
      <c r="EHB267" s="20"/>
      <c r="EHC267" s="20"/>
      <c r="EHD267" s="20"/>
      <c r="EHE267" s="20"/>
      <c r="EHF267" s="20"/>
      <c r="EHG267" s="20"/>
      <c r="EHH267" s="20"/>
      <c r="EHI267" s="20"/>
      <c r="EHJ267" s="20"/>
      <c r="EHK267" s="20"/>
      <c r="EHL267" s="20"/>
      <c r="EHM267" s="20"/>
      <c r="EHN267" s="20"/>
      <c r="EHO267" s="20"/>
      <c r="EHP267" s="20"/>
      <c r="EHQ267" s="20"/>
      <c r="EHR267" s="20"/>
      <c r="EHS267" s="20"/>
      <c r="EHT267" s="20"/>
      <c r="EHU267" s="20"/>
      <c r="EHV267" s="20"/>
      <c r="EHW267" s="20"/>
      <c r="EHX267" s="20"/>
      <c r="EHY267" s="20"/>
      <c r="EHZ267" s="20"/>
      <c r="EIA267" s="20"/>
      <c r="EIB267" s="20"/>
      <c r="EIC267" s="20"/>
      <c r="EID267" s="20"/>
      <c r="EIE267" s="20"/>
      <c r="EIF267" s="20"/>
      <c r="EIG267" s="20"/>
      <c r="EIH267" s="20"/>
      <c r="EII267" s="20"/>
      <c r="EIJ267" s="20"/>
      <c r="EIK267" s="20"/>
      <c r="EIL267" s="20"/>
      <c r="EIM267" s="20"/>
      <c r="EIN267" s="20"/>
      <c r="EIO267" s="20"/>
      <c r="EIP267" s="20"/>
      <c r="EIQ267" s="20"/>
      <c r="EIR267" s="20"/>
      <c r="EIS267" s="20"/>
      <c r="EIT267" s="20"/>
      <c r="EIU267" s="20"/>
      <c r="EIV267" s="20"/>
      <c r="EIW267" s="20"/>
      <c r="EIX267" s="20"/>
      <c r="EIY267" s="20"/>
      <c r="EIZ267" s="20"/>
      <c r="EJA267" s="20"/>
      <c r="EJB267" s="20"/>
      <c r="EJC267" s="20"/>
      <c r="EJD267" s="20"/>
      <c r="EJE267" s="20"/>
      <c r="EJF267" s="20"/>
      <c r="EJG267" s="20"/>
      <c r="EJH267" s="20"/>
      <c r="EJI267" s="20"/>
      <c r="EJJ267" s="20"/>
      <c r="EJK267" s="20"/>
      <c r="EJL267" s="20"/>
      <c r="EJM267" s="20"/>
      <c r="EJN267" s="20"/>
      <c r="EJO267" s="20"/>
      <c r="EJP267" s="20"/>
      <c r="EJQ267" s="20"/>
      <c r="EJR267" s="20"/>
      <c r="EJS267" s="20"/>
      <c r="EJT267" s="20"/>
      <c r="EJU267" s="20"/>
      <c r="EJV267" s="20"/>
      <c r="EJW267" s="20"/>
      <c r="EJX267" s="20"/>
      <c r="EJY267" s="20"/>
      <c r="EJZ267" s="20"/>
      <c r="EKA267" s="20"/>
      <c r="EKB267" s="20"/>
      <c r="EKC267" s="20"/>
      <c r="EKD267" s="20"/>
      <c r="EKE267" s="20"/>
      <c r="EKF267" s="20"/>
      <c r="EKG267" s="20"/>
      <c r="EKH267" s="20"/>
      <c r="EKI267" s="20"/>
      <c r="EKJ267" s="20"/>
      <c r="EKK267" s="20"/>
      <c r="EKL267" s="20"/>
      <c r="EKM267" s="20"/>
      <c r="EKN267" s="20"/>
      <c r="EKO267" s="20"/>
      <c r="EKP267" s="20"/>
      <c r="EKQ267" s="20"/>
      <c r="EKR267" s="20"/>
      <c r="EKS267" s="20"/>
      <c r="EKT267" s="20"/>
      <c r="EKU267" s="20"/>
      <c r="EKV267" s="20"/>
      <c r="EKW267" s="20"/>
      <c r="EKX267" s="20"/>
      <c r="EKY267" s="20"/>
      <c r="EKZ267" s="20"/>
      <c r="ELA267" s="20"/>
      <c r="ELB267" s="20"/>
      <c r="ELC267" s="20"/>
      <c r="ELD267" s="20"/>
      <c r="ELE267" s="20"/>
      <c r="ELF267" s="20"/>
      <c r="ELG267" s="20"/>
      <c r="ELH267" s="20"/>
      <c r="ELI267" s="20"/>
      <c r="ELJ267" s="20"/>
      <c r="ELK267" s="20"/>
      <c r="ELL267" s="20"/>
      <c r="ELM267" s="20"/>
      <c r="ELN267" s="20"/>
      <c r="ELO267" s="20"/>
      <c r="ELP267" s="20"/>
      <c r="ELQ267" s="20"/>
      <c r="ELR267" s="20"/>
      <c r="ELS267" s="20"/>
      <c r="ELT267" s="20"/>
      <c r="ELU267" s="20"/>
      <c r="ELV267" s="20"/>
      <c r="ELW267" s="20"/>
      <c r="ELX267" s="20"/>
      <c r="ELY267" s="20"/>
      <c r="ELZ267" s="20"/>
      <c r="EMA267" s="20"/>
      <c r="EMB267" s="20"/>
      <c r="EMC267" s="20"/>
      <c r="EMD267" s="20"/>
      <c r="EME267" s="20"/>
      <c r="EMF267" s="20"/>
      <c r="EMG267" s="20"/>
      <c r="EMH267" s="20"/>
      <c r="EMI267" s="20"/>
      <c r="EMJ267" s="20"/>
      <c r="EMK267" s="20"/>
      <c r="EML267" s="20"/>
      <c r="EMM267" s="20"/>
      <c r="EMN267" s="20"/>
      <c r="EMO267" s="20"/>
      <c r="EMP267" s="20"/>
      <c r="EMQ267" s="20"/>
      <c r="EMR267" s="20"/>
      <c r="EMS267" s="20"/>
      <c r="EMT267" s="20"/>
      <c r="EMU267" s="20"/>
      <c r="EMV267" s="20"/>
      <c r="EMW267" s="20"/>
      <c r="EMX267" s="20"/>
      <c r="EMY267" s="20"/>
      <c r="EMZ267" s="20"/>
      <c r="ENA267" s="20"/>
      <c r="ENB267" s="20"/>
      <c r="ENC267" s="20"/>
      <c r="END267" s="20"/>
      <c r="ENE267" s="20"/>
      <c r="ENF267" s="20"/>
      <c r="ENG267" s="20"/>
      <c r="ENH267" s="20"/>
      <c r="ENI267" s="20"/>
      <c r="ENJ267" s="20"/>
      <c r="ENK267" s="20"/>
      <c r="ENL267" s="20"/>
      <c r="ENM267" s="20"/>
      <c r="ENN267" s="20"/>
      <c r="ENO267" s="20"/>
      <c r="ENP267" s="20"/>
      <c r="ENQ267" s="20"/>
      <c r="ENR267" s="20"/>
      <c r="ENS267" s="20"/>
      <c r="ENT267" s="20"/>
      <c r="ENU267" s="20"/>
      <c r="ENV267" s="20"/>
      <c r="ENW267" s="20"/>
      <c r="ENX267" s="20"/>
      <c r="ENY267" s="20"/>
      <c r="ENZ267" s="20"/>
      <c r="EOA267" s="20"/>
      <c r="EOB267" s="20"/>
      <c r="EOC267" s="20"/>
      <c r="EOD267" s="20"/>
      <c r="EOE267" s="20"/>
      <c r="EOF267" s="20"/>
      <c r="EOG267" s="20"/>
      <c r="EOH267" s="20"/>
      <c r="EOI267" s="20"/>
      <c r="EOJ267" s="20"/>
      <c r="EOK267" s="20"/>
      <c r="EOL267" s="20"/>
      <c r="EOM267" s="20"/>
      <c r="EON267" s="20"/>
      <c r="EOO267" s="20"/>
      <c r="EOP267" s="20"/>
      <c r="EOQ267" s="20"/>
      <c r="EOR267" s="20"/>
      <c r="EOS267" s="20"/>
      <c r="EOT267" s="20"/>
      <c r="EOU267" s="20"/>
      <c r="EOV267" s="20"/>
      <c r="EOW267" s="20"/>
      <c r="EOX267" s="20"/>
      <c r="EOY267" s="20"/>
      <c r="EOZ267" s="20"/>
      <c r="EPA267" s="20"/>
      <c r="EPB267" s="20"/>
      <c r="EPC267" s="20"/>
      <c r="EPD267" s="20"/>
      <c r="EPE267" s="20"/>
      <c r="EPF267" s="20"/>
      <c r="EPG267" s="20"/>
      <c r="EPH267" s="20"/>
      <c r="EPI267" s="20"/>
      <c r="EPJ267" s="20"/>
      <c r="EPK267" s="20"/>
      <c r="EPL267" s="20"/>
      <c r="EPM267" s="20"/>
      <c r="EPN267" s="20"/>
      <c r="EPO267" s="20"/>
      <c r="EPP267" s="20"/>
      <c r="EPQ267" s="20"/>
      <c r="EPR267" s="20"/>
      <c r="EPS267" s="20"/>
      <c r="EPT267" s="20"/>
      <c r="EPU267" s="20"/>
      <c r="EPV267" s="20"/>
      <c r="EPW267" s="20"/>
      <c r="EPX267" s="20"/>
      <c r="EPY267" s="20"/>
      <c r="EPZ267" s="20"/>
      <c r="EQA267" s="20"/>
      <c r="EQB267" s="20"/>
      <c r="EQC267" s="20"/>
      <c r="EQD267" s="20"/>
      <c r="EQE267" s="20"/>
      <c r="EQF267" s="20"/>
      <c r="EQG267" s="20"/>
      <c r="EQH267" s="20"/>
      <c r="EQI267" s="20"/>
      <c r="EQJ267" s="20"/>
      <c r="EQK267" s="20"/>
      <c r="EQL267" s="20"/>
      <c r="EQM267" s="20"/>
      <c r="EQN267" s="20"/>
      <c r="EQO267" s="20"/>
      <c r="EQP267" s="20"/>
      <c r="EQQ267" s="20"/>
      <c r="EQR267" s="20"/>
      <c r="EQS267" s="20"/>
      <c r="EQT267" s="20"/>
      <c r="EQU267" s="20"/>
      <c r="EQV267" s="20"/>
      <c r="EQW267" s="20"/>
      <c r="EQX267" s="20"/>
      <c r="EQY267" s="20"/>
      <c r="EQZ267" s="20"/>
      <c r="ERA267" s="20"/>
      <c r="ERB267" s="20"/>
      <c r="ERC267" s="20"/>
      <c r="ERD267" s="20"/>
      <c r="ERE267" s="20"/>
      <c r="ERF267" s="20"/>
      <c r="ERG267" s="20"/>
      <c r="ERH267" s="20"/>
      <c r="ERI267" s="20"/>
      <c r="ERJ267" s="20"/>
      <c r="ERK267" s="20"/>
      <c r="ERL267" s="20"/>
      <c r="ERM267" s="20"/>
      <c r="ERN267" s="20"/>
      <c r="ERO267" s="20"/>
      <c r="ERP267" s="20"/>
      <c r="ERQ267" s="20"/>
      <c r="ERR267" s="20"/>
      <c r="ERS267" s="20"/>
      <c r="ERT267" s="20"/>
      <c r="ERU267" s="20"/>
      <c r="ERV267" s="20"/>
      <c r="ERW267" s="20"/>
      <c r="ERX267" s="20"/>
      <c r="ERY267" s="20"/>
      <c r="ERZ267" s="20"/>
      <c r="ESA267" s="20"/>
      <c r="ESB267" s="20"/>
      <c r="ESC267" s="20"/>
      <c r="ESD267" s="20"/>
      <c r="ESE267" s="20"/>
      <c r="ESF267" s="20"/>
      <c r="ESG267" s="20"/>
      <c r="ESH267" s="20"/>
      <c r="ESI267" s="20"/>
      <c r="ESJ267" s="20"/>
      <c r="ESK267" s="20"/>
      <c r="ESL267" s="20"/>
      <c r="ESM267" s="20"/>
      <c r="ESN267" s="20"/>
      <c r="ESO267" s="20"/>
      <c r="ESP267" s="20"/>
      <c r="ESQ267" s="20"/>
      <c r="ESR267" s="20"/>
      <c r="ESS267" s="20"/>
      <c r="EST267" s="20"/>
      <c r="ESU267" s="20"/>
      <c r="ESV267" s="20"/>
      <c r="ESW267" s="20"/>
      <c r="ESX267" s="20"/>
      <c r="ESY267" s="20"/>
      <c r="ESZ267" s="20"/>
      <c r="ETA267" s="20"/>
      <c r="ETB267" s="20"/>
      <c r="ETC267" s="20"/>
      <c r="ETD267" s="20"/>
      <c r="ETE267" s="20"/>
      <c r="ETF267" s="20"/>
      <c r="ETG267" s="20"/>
      <c r="ETH267" s="20"/>
      <c r="ETI267" s="20"/>
      <c r="ETJ267" s="20"/>
      <c r="ETK267" s="20"/>
      <c r="ETL267" s="20"/>
      <c r="ETM267" s="20"/>
      <c r="ETN267" s="20"/>
      <c r="ETO267" s="20"/>
      <c r="ETP267" s="20"/>
      <c r="ETQ267" s="20"/>
      <c r="ETR267" s="20"/>
      <c r="ETS267" s="20"/>
      <c r="ETT267" s="20"/>
      <c r="ETU267" s="20"/>
      <c r="ETV267" s="20"/>
      <c r="ETW267" s="20"/>
      <c r="ETX267" s="20"/>
      <c r="ETY267" s="20"/>
      <c r="ETZ267" s="20"/>
      <c r="EUA267" s="20"/>
      <c r="EUB267" s="20"/>
      <c r="EUC267" s="20"/>
      <c r="EUD267" s="20"/>
      <c r="EUE267" s="20"/>
      <c r="EUF267" s="20"/>
      <c r="EUG267" s="20"/>
      <c r="EUH267" s="20"/>
      <c r="EUI267" s="20"/>
      <c r="EUJ267" s="20"/>
      <c r="EUK267" s="20"/>
      <c r="EUL267" s="20"/>
      <c r="EUM267" s="20"/>
      <c r="EUN267" s="20"/>
      <c r="EUO267" s="20"/>
      <c r="EUP267" s="20"/>
      <c r="EUQ267" s="20"/>
      <c r="EUR267" s="20"/>
      <c r="EUS267" s="20"/>
      <c r="EUT267" s="20"/>
      <c r="EUU267" s="20"/>
      <c r="EUV267" s="20"/>
      <c r="EUW267" s="20"/>
      <c r="EUX267" s="20"/>
      <c r="EUY267" s="20"/>
      <c r="EUZ267" s="20"/>
      <c r="EVA267" s="20"/>
      <c r="EVB267" s="20"/>
      <c r="EVC267" s="20"/>
      <c r="EVD267" s="20"/>
      <c r="EVE267" s="20"/>
      <c r="EVF267" s="20"/>
      <c r="EVG267" s="20"/>
      <c r="EVH267" s="20"/>
      <c r="EVI267" s="20"/>
      <c r="EVJ267" s="20"/>
      <c r="EVK267" s="20"/>
      <c r="EVL267" s="20"/>
      <c r="EVM267" s="20"/>
      <c r="EVN267" s="20"/>
      <c r="EVO267" s="20"/>
      <c r="EVP267" s="20"/>
      <c r="EVQ267" s="20"/>
      <c r="EVR267" s="20"/>
      <c r="EVS267" s="20"/>
      <c r="EVT267" s="20"/>
      <c r="EVU267" s="20"/>
      <c r="EVV267" s="20"/>
      <c r="EVW267" s="20"/>
      <c r="EVX267" s="20"/>
      <c r="EVY267" s="20"/>
      <c r="EVZ267" s="20"/>
      <c r="EWA267" s="20"/>
      <c r="EWB267" s="20"/>
      <c r="EWC267" s="20"/>
      <c r="EWD267" s="20"/>
      <c r="EWE267" s="20"/>
      <c r="EWF267" s="20"/>
      <c r="EWG267" s="20"/>
      <c r="EWH267" s="20"/>
      <c r="EWI267" s="20"/>
      <c r="EWJ267" s="20"/>
      <c r="EWK267" s="20"/>
      <c r="EWL267" s="20"/>
      <c r="EWM267" s="20"/>
      <c r="EWN267" s="20"/>
      <c r="EWO267" s="20"/>
      <c r="EWP267" s="20"/>
      <c r="EWQ267" s="20"/>
      <c r="EWR267" s="20"/>
      <c r="EWS267" s="20"/>
      <c r="EWT267" s="20"/>
      <c r="EWU267" s="20"/>
      <c r="EWV267" s="20"/>
      <c r="EWW267" s="20"/>
      <c r="EWX267" s="20"/>
      <c r="EWY267" s="20"/>
      <c r="EWZ267" s="20"/>
      <c r="EXA267" s="20"/>
      <c r="EXB267" s="20"/>
      <c r="EXC267" s="20"/>
      <c r="EXD267" s="20"/>
      <c r="EXE267" s="20"/>
      <c r="EXF267" s="20"/>
      <c r="EXG267" s="20"/>
      <c r="EXH267" s="20"/>
      <c r="EXI267" s="20"/>
      <c r="EXJ267" s="20"/>
      <c r="EXK267" s="20"/>
      <c r="EXL267" s="20"/>
      <c r="EXM267" s="20"/>
      <c r="EXN267" s="20"/>
      <c r="EXO267" s="20"/>
      <c r="EXP267" s="20"/>
      <c r="EXQ267" s="20"/>
      <c r="EXR267" s="20"/>
      <c r="EXS267" s="20"/>
      <c r="EXT267" s="20"/>
      <c r="EXU267" s="20"/>
      <c r="EXV267" s="20"/>
      <c r="EXW267" s="20"/>
      <c r="EXX267" s="20"/>
      <c r="EXY267" s="20"/>
      <c r="EXZ267" s="20"/>
      <c r="EYA267" s="20"/>
      <c r="EYB267" s="20"/>
      <c r="EYC267" s="20"/>
      <c r="EYD267" s="20"/>
      <c r="EYE267" s="20"/>
      <c r="EYF267" s="20"/>
      <c r="EYG267" s="20"/>
      <c r="EYH267" s="20"/>
      <c r="EYI267" s="20"/>
      <c r="EYJ267" s="20"/>
      <c r="EYK267" s="20"/>
      <c r="EYL267" s="20"/>
      <c r="EYM267" s="20"/>
      <c r="EYN267" s="20"/>
      <c r="EYO267" s="20"/>
      <c r="EYP267" s="20"/>
      <c r="EYQ267" s="20"/>
      <c r="EYR267" s="20"/>
      <c r="EYS267" s="20"/>
      <c r="EYT267" s="20"/>
      <c r="EYU267" s="20"/>
      <c r="EYV267" s="20"/>
      <c r="EYW267" s="20"/>
      <c r="EYX267" s="20"/>
      <c r="EYY267" s="20"/>
      <c r="EYZ267" s="20"/>
      <c r="EZA267" s="20"/>
      <c r="EZB267" s="20"/>
      <c r="EZC267" s="20"/>
      <c r="EZD267" s="20"/>
      <c r="EZE267" s="20"/>
      <c r="EZF267" s="20"/>
      <c r="EZG267" s="20"/>
      <c r="EZH267" s="20"/>
      <c r="EZI267" s="20"/>
      <c r="EZJ267" s="20"/>
      <c r="EZK267" s="20"/>
      <c r="EZL267" s="20"/>
      <c r="EZM267" s="20"/>
      <c r="EZN267" s="20"/>
      <c r="EZO267" s="20"/>
      <c r="EZP267" s="20"/>
      <c r="EZQ267" s="20"/>
      <c r="EZR267" s="20"/>
      <c r="EZS267" s="20"/>
      <c r="EZT267" s="20"/>
      <c r="EZU267" s="20"/>
      <c r="EZV267" s="20"/>
      <c r="EZW267" s="20"/>
      <c r="EZX267" s="20"/>
      <c r="EZY267" s="20"/>
      <c r="EZZ267" s="20"/>
      <c r="FAA267" s="20"/>
      <c r="FAB267" s="20"/>
      <c r="FAC267" s="20"/>
      <c r="FAD267" s="20"/>
      <c r="FAE267" s="20"/>
      <c r="FAF267" s="20"/>
      <c r="FAG267" s="20"/>
      <c r="FAH267" s="20"/>
      <c r="FAI267" s="20"/>
      <c r="FAJ267" s="20"/>
      <c r="FAK267" s="20"/>
      <c r="FAL267" s="20"/>
      <c r="FAM267" s="20"/>
      <c r="FAN267" s="20"/>
      <c r="FAO267" s="20"/>
      <c r="FAP267" s="20"/>
      <c r="FAQ267" s="20"/>
      <c r="FAR267" s="20"/>
      <c r="FAS267" s="20"/>
      <c r="FAT267" s="20"/>
      <c r="FAU267" s="20"/>
      <c r="FAV267" s="20"/>
      <c r="FAW267" s="20"/>
      <c r="FAX267" s="20"/>
      <c r="FAY267" s="20"/>
      <c r="FAZ267" s="20"/>
      <c r="FBA267" s="20"/>
      <c r="FBB267" s="20"/>
      <c r="FBC267" s="20"/>
      <c r="FBD267" s="20"/>
      <c r="FBE267" s="20"/>
      <c r="FBF267" s="20"/>
      <c r="FBG267" s="20"/>
      <c r="FBH267" s="20"/>
      <c r="FBI267" s="20"/>
      <c r="FBJ267" s="20"/>
      <c r="FBK267" s="20"/>
      <c r="FBL267" s="20"/>
      <c r="FBM267" s="20"/>
      <c r="FBN267" s="20"/>
      <c r="FBO267" s="20"/>
      <c r="FBP267" s="20"/>
      <c r="FBQ267" s="20"/>
      <c r="FBR267" s="20"/>
      <c r="FBS267" s="20"/>
      <c r="FBT267" s="20"/>
      <c r="FBU267" s="20"/>
      <c r="FBV267" s="20"/>
      <c r="FBW267" s="20"/>
      <c r="FBX267" s="20"/>
      <c r="FBY267" s="20"/>
      <c r="FBZ267" s="20"/>
      <c r="FCA267" s="20"/>
      <c r="FCB267" s="20"/>
      <c r="FCC267" s="20"/>
      <c r="FCD267" s="20"/>
      <c r="FCE267" s="20"/>
      <c r="FCF267" s="20"/>
      <c r="FCG267" s="20"/>
      <c r="FCH267" s="20"/>
      <c r="FCI267" s="20"/>
      <c r="FCJ267" s="20"/>
      <c r="FCK267" s="20"/>
      <c r="FCL267" s="20"/>
      <c r="FCM267" s="20"/>
      <c r="FCN267" s="20"/>
      <c r="FCO267" s="20"/>
      <c r="FCP267" s="20"/>
      <c r="FCQ267" s="20"/>
      <c r="FCR267" s="20"/>
      <c r="FCS267" s="20"/>
      <c r="FCT267" s="20"/>
      <c r="FCU267" s="20"/>
      <c r="FCV267" s="20"/>
      <c r="FCW267" s="20"/>
      <c r="FCX267" s="20"/>
      <c r="FCY267" s="20"/>
      <c r="FCZ267" s="20"/>
      <c r="FDA267" s="20"/>
      <c r="FDB267" s="20"/>
      <c r="FDC267" s="20"/>
      <c r="FDD267" s="20"/>
      <c r="FDE267" s="20"/>
      <c r="FDF267" s="20"/>
      <c r="FDG267" s="20"/>
      <c r="FDH267" s="20"/>
      <c r="FDI267" s="20"/>
      <c r="FDJ267" s="20"/>
      <c r="FDK267" s="20"/>
      <c r="FDL267" s="20"/>
      <c r="FDM267" s="20"/>
      <c r="FDN267" s="20"/>
      <c r="FDO267" s="20"/>
      <c r="FDP267" s="20"/>
      <c r="FDQ267" s="20"/>
      <c r="FDR267" s="20"/>
      <c r="FDS267" s="20"/>
      <c r="FDT267" s="20"/>
      <c r="FDU267" s="20"/>
      <c r="FDV267" s="20"/>
      <c r="FDW267" s="20"/>
      <c r="FDX267" s="20"/>
      <c r="FDY267" s="20"/>
      <c r="FDZ267" s="20"/>
      <c r="FEA267" s="20"/>
      <c r="FEB267" s="20"/>
      <c r="FEC267" s="20"/>
      <c r="FED267" s="20"/>
      <c r="FEE267" s="20"/>
      <c r="FEF267" s="20"/>
      <c r="FEG267" s="20"/>
      <c r="FEH267" s="20"/>
      <c r="FEI267" s="20"/>
      <c r="FEJ267" s="20"/>
      <c r="FEK267" s="20"/>
      <c r="FEL267" s="20"/>
      <c r="FEM267" s="20"/>
      <c r="FEN267" s="20"/>
      <c r="FEO267" s="20"/>
      <c r="FEP267" s="20"/>
      <c r="FEQ267" s="20"/>
      <c r="FER267" s="20"/>
      <c r="FES267" s="20"/>
      <c r="FET267" s="20"/>
      <c r="FEU267" s="20"/>
      <c r="FEV267" s="20"/>
      <c r="FEW267" s="20"/>
      <c r="FEX267" s="20"/>
      <c r="FEY267" s="20"/>
      <c r="FEZ267" s="20"/>
      <c r="FFA267" s="20"/>
      <c r="FFB267" s="20"/>
      <c r="FFC267" s="20"/>
      <c r="FFD267" s="20"/>
      <c r="FFE267" s="20"/>
      <c r="FFF267" s="20"/>
      <c r="FFG267" s="20"/>
      <c r="FFH267" s="20"/>
      <c r="FFI267" s="20"/>
      <c r="FFJ267" s="20"/>
      <c r="FFK267" s="20"/>
      <c r="FFL267" s="20"/>
      <c r="FFM267" s="20"/>
      <c r="FFN267" s="20"/>
      <c r="FFO267" s="20"/>
      <c r="FFP267" s="20"/>
      <c r="FFQ267" s="20"/>
      <c r="FFR267" s="20"/>
      <c r="FFS267" s="20"/>
      <c r="FFT267" s="20"/>
      <c r="FFU267" s="20"/>
      <c r="FFV267" s="20"/>
      <c r="FFW267" s="20"/>
      <c r="FFX267" s="20"/>
      <c r="FFY267" s="20"/>
      <c r="FFZ267" s="20"/>
      <c r="FGA267" s="20"/>
      <c r="FGB267" s="20"/>
      <c r="FGC267" s="20"/>
      <c r="FGD267" s="20"/>
      <c r="FGE267" s="20"/>
      <c r="FGF267" s="20"/>
      <c r="FGG267" s="20"/>
      <c r="FGH267" s="20"/>
      <c r="FGI267" s="20"/>
      <c r="FGJ267" s="20"/>
      <c r="FGK267" s="20"/>
      <c r="FGL267" s="20"/>
      <c r="FGM267" s="20"/>
      <c r="FGN267" s="20"/>
      <c r="FGO267" s="20"/>
      <c r="FGP267" s="20"/>
      <c r="FGQ267" s="20"/>
      <c r="FGR267" s="20"/>
      <c r="FGS267" s="20"/>
      <c r="FGT267" s="20"/>
      <c r="FGU267" s="20"/>
      <c r="FGV267" s="20"/>
      <c r="FGW267" s="20"/>
      <c r="FGX267" s="20"/>
      <c r="FGY267" s="20"/>
      <c r="FGZ267" s="20"/>
      <c r="FHA267" s="20"/>
      <c r="FHB267" s="20"/>
      <c r="FHC267" s="20"/>
      <c r="FHD267" s="20"/>
      <c r="FHE267" s="20"/>
      <c r="FHF267" s="20"/>
      <c r="FHG267" s="20"/>
      <c r="FHH267" s="20"/>
      <c r="FHI267" s="20"/>
      <c r="FHJ267" s="20"/>
      <c r="FHK267" s="20"/>
      <c r="FHL267" s="20"/>
      <c r="FHM267" s="20"/>
      <c r="FHN267" s="20"/>
      <c r="FHO267" s="20"/>
      <c r="FHP267" s="20"/>
      <c r="FHQ267" s="20"/>
      <c r="FHR267" s="20"/>
      <c r="FHS267" s="20"/>
      <c r="FHT267" s="20"/>
      <c r="FHU267" s="20"/>
      <c r="FHV267" s="20"/>
      <c r="FHW267" s="20"/>
      <c r="FHX267" s="20"/>
      <c r="FHY267" s="20"/>
      <c r="FHZ267" s="20"/>
      <c r="FIA267" s="20"/>
      <c r="FIB267" s="20"/>
      <c r="FIC267" s="20"/>
      <c r="FID267" s="20"/>
      <c r="FIE267" s="20"/>
      <c r="FIF267" s="20"/>
      <c r="FIG267" s="20"/>
      <c r="FIH267" s="20"/>
      <c r="FII267" s="20"/>
      <c r="FIJ267" s="20"/>
      <c r="FIK267" s="20"/>
      <c r="FIL267" s="20"/>
      <c r="FIM267" s="20"/>
      <c r="FIN267" s="20"/>
      <c r="FIO267" s="20"/>
      <c r="FIP267" s="20"/>
      <c r="FIQ267" s="20"/>
      <c r="FIR267" s="20"/>
      <c r="FIS267" s="20"/>
      <c r="FIT267" s="20"/>
      <c r="FIU267" s="20"/>
      <c r="FIV267" s="20"/>
      <c r="FIW267" s="20"/>
      <c r="FIX267" s="20"/>
      <c r="FIY267" s="20"/>
      <c r="FIZ267" s="20"/>
      <c r="FJA267" s="20"/>
      <c r="FJB267" s="20"/>
      <c r="FJC267" s="20"/>
      <c r="FJD267" s="20"/>
      <c r="FJE267" s="20"/>
      <c r="FJF267" s="20"/>
      <c r="FJG267" s="20"/>
      <c r="FJH267" s="20"/>
      <c r="FJI267" s="20"/>
      <c r="FJJ267" s="20"/>
      <c r="FJK267" s="20"/>
      <c r="FJL267" s="20"/>
      <c r="FJM267" s="20"/>
      <c r="FJN267" s="20"/>
      <c r="FJO267" s="20"/>
      <c r="FJP267" s="20"/>
      <c r="FJQ267" s="20"/>
      <c r="FJR267" s="20"/>
      <c r="FJS267" s="20"/>
      <c r="FJT267" s="20"/>
      <c r="FJU267" s="20"/>
      <c r="FJV267" s="20"/>
      <c r="FJW267" s="20"/>
      <c r="FJX267" s="20"/>
      <c r="FJY267" s="20"/>
      <c r="FJZ267" s="20"/>
      <c r="FKA267" s="20"/>
      <c r="FKB267" s="20"/>
      <c r="FKC267" s="20"/>
      <c r="FKD267" s="20"/>
      <c r="FKE267" s="20"/>
      <c r="FKF267" s="20"/>
      <c r="FKG267" s="20"/>
      <c r="FKH267" s="20"/>
      <c r="FKI267" s="20"/>
      <c r="FKJ267" s="20"/>
      <c r="FKK267" s="20"/>
      <c r="FKL267" s="20"/>
      <c r="FKM267" s="20"/>
      <c r="FKN267" s="20"/>
      <c r="FKO267" s="20"/>
      <c r="FKP267" s="20"/>
      <c r="FKQ267" s="20"/>
      <c r="FKR267" s="20"/>
      <c r="FKS267" s="20"/>
      <c r="FKT267" s="20"/>
      <c r="FKU267" s="20"/>
      <c r="FKV267" s="20"/>
      <c r="FKW267" s="20"/>
      <c r="FKX267" s="20"/>
      <c r="FKY267" s="20"/>
      <c r="FKZ267" s="20"/>
      <c r="FLA267" s="20"/>
      <c r="FLB267" s="20"/>
      <c r="FLC267" s="20"/>
      <c r="FLD267" s="20"/>
      <c r="FLE267" s="20"/>
      <c r="FLF267" s="20"/>
      <c r="FLG267" s="20"/>
      <c r="FLH267" s="20"/>
      <c r="FLI267" s="20"/>
      <c r="FLJ267" s="20"/>
      <c r="FLK267" s="20"/>
      <c r="FLL267" s="20"/>
      <c r="FLM267" s="20"/>
      <c r="FLN267" s="20"/>
      <c r="FLO267" s="20"/>
      <c r="FLP267" s="20"/>
      <c r="FLQ267" s="20"/>
      <c r="FLR267" s="20"/>
      <c r="FLS267" s="20"/>
      <c r="FLT267" s="20"/>
      <c r="FLU267" s="20"/>
      <c r="FLV267" s="20"/>
      <c r="FLW267" s="20"/>
      <c r="FLX267" s="20"/>
      <c r="FLY267" s="20"/>
      <c r="FLZ267" s="20"/>
      <c r="FMA267" s="20"/>
      <c r="FMB267" s="20"/>
      <c r="FMC267" s="20"/>
      <c r="FMD267" s="20"/>
      <c r="FME267" s="20"/>
      <c r="FMF267" s="20"/>
      <c r="FMG267" s="20"/>
      <c r="FMH267" s="20"/>
      <c r="FMI267" s="20"/>
      <c r="FMJ267" s="20"/>
      <c r="FMK267" s="20"/>
      <c r="FML267" s="20"/>
      <c r="FMM267" s="20"/>
      <c r="FMN267" s="20"/>
      <c r="FMO267" s="20"/>
      <c r="FMP267" s="20"/>
      <c r="FMQ267" s="20"/>
      <c r="FMR267" s="20"/>
      <c r="FMS267" s="20"/>
      <c r="FMT267" s="20"/>
      <c r="FMU267" s="20"/>
      <c r="FMV267" s="20"/>
      <c r="FMW267" s="20"/>
      <c r="FMX267" s="20"/>
      <c r="FMY267" s="20"/>
      <c r="FMZ267" s="20"/>
      <c r="FNA267" s="20"/>
      <c r="FNB267" s="20"/>
      <c r="FNC267" s="20"/>
      <c r="FND267" s="20"/>
      <c r="FNE267" s="20"/>
      <c r="FNF267" s="20"/>
      <c r="FNG267" s="20"/>
      <c r="FNH267" s="20"/>
      <c r="FNI267" s="20"/>
      <c r="FNJ267" s="20"/>
      <c r="FNK267" s="20"/>
      <c r="FNL267" s="20"/>
      <c r="FNM267" s="20"/>
      <c r="FNN267" s="20"/>
      <c r="FNO267" s="20"/>
      <c r="FNP267" s="20"/>
      <c r="FNQ267" s="20"/>
      <c r="FNR267" s="20"/>
      <c r="FNS267" s="20"/>
      <c r="FNT267" s="20"/>
      <c r="FNU267" s="20"/>
      <c r="FNV267" s="20"/>
      <c r="FNW267" s="20"/>
      <c r="FNX267" s="20"/>
      <c r="FNY267" s="20"/>
      <c r="FNZ267" s="20"/>
      <c r="FOA267" s="20"/>
      <c r="FOB267" s="20"/>
      <c r="FOC267" s="20"/>
      <c r="FOD267" s="20"/>
      <c r="FOE267" s="20"/>
      <c r="FOF267" s="20"/>
      <c r="FOG267" s="20"/>
      <c r="FOH267" s="20"/>
      <c r="FOI267" s="20"/>
      <c r="FOJ267" s="20"/>
      <c r="FOK267" s="20"/>
      <c r="FOL267" s="20"/>
      <c r="FOM267" s="20"/>
      <c r="FON267" s="20"/>
      <c r="FOO267" s="20"/>
      <c r="FOP267" s="20"/>
      <c r="FOQ267" s="20"/>
      <c r="FOR267" s="20"/>
      <c r="FOS267" s="20"/>
      <c r="FOT267" s="20"/>
      <c r="FOU267" s="20"/>
      <c r="FOV267" s="20"/>
      <c r="FOW267" s="20"/>
      <c r="FOX267" s="20"/>
      <c r="FOY267" s="20"/>
      <c r="FOZ267" s="20"/>
      <c r="FPA267" s="20"/>
      <c r="FPB267" s="20"/>
      <c r="FPC267" s="20"/>
      <c r="FPD267" s="20"/>
      <c r="FPE267" s="20"/>
      <c r="FPF267" s="20"/>
      <c r="FPG267" s="20"/>
      <c r="FPH267" s="20"/>
      <c r="FPI267" s="20"/>
      <c r="FPJ267" s="20"/>
      <c r="FPK267" s="20"/>
      <c r="FPL267" s="20"/>
      <c r="FPM267" s="20"/>
      <c r="FPN267" s="20"/>
      <c r="FPO267" s="20"/>
      <c r="FPP267" s="20"/>
      <c r="FPQ267" s="20"/>
      <c r="FPR267" s="20"/>
      <c r="FPS267" s="20"/>
      <c r="FPT267" s="20"/>
      <c r="FPU267" s="20"/>
      <c r="FPV267" s="20"/>
      <c r="FPW267" s="20"/>
      <c r="FPX267" s="20"/>
      <c r="FPY267" s="20"/>
      <c r="FPZ267" s="20"/>
      <c r="FQA267" s="20"/>
      <c r="FQB267" s="20"/>
      <c r="FQC267" s="20"/>
      <c r="FQD267" s="20"/>
      <c r="FQE267" s="20"/>
      <c r="FQF267" s="20"/>
      <c r="FQG267" s="20"/>
      <c r="FQH267" s="20"/>
      <c r="FQI267" s="20"/>
      <c r="FQJ267" s="20"/>
      <c r="FQK267" s="20"/>
      <c r="FQL267" s="20"/>
      <c r="FQM267" s="20"/>
      <c r="FQN267" s="20"/>
      <c r="FQO267" s="20"/>
      <c r="FQP267" s="20"/>
      <c r="FQQ267" s="20"/>
      <c r="FQR267" s="20"/>
      <c r="FQS267" s="20"/>
      <c r="FQT267" s="20"/>
      <c r="FQU267" s="20"/>
      <c r="FQV267" s="20"/>
      <c r="FQW267" s="20"/>
      <c r="FQX267" s="20"/>
      <c r="FQY267" s="20"/>
      <c r="FQZ267" s="20"/>
      <c r="FRA267" s="20"/>
      <c r="FRB267" s="20"/>
      <c r="FRC267" s="20"/>
      <c r="FRD267" s="20"/>
      <c r="FRE267" s="20"/>
      <c r="FRF267" s="20"/>
      <c r="FRG267" s="20"/>
      <c r="FRH267" s="20"/>
      <c r="FRI267" s="20"/>
      <c r="FRJ267" s="20"/>
      <c r="FRK267" s="20"/>
      <c r="FRL267" s="20"/>
      <c r="FRM267" s="20"/>
      <c r="FRN267" s="20"/>
      <c r="FRO267" s="20"/>
      <c r="FRP267" s="20"/>
      <c r="FRQ267" s="20"/>
      <c r="FRR267" s="20"/>
      <c r="FRS267" s="20"/>
      <c r="FRT267" s="20"/>
      <c r="FRU267" s="20"/>
      <c r="FRV267" s="20"/>
      <c r="FRW267" s="20"/>
      <c r="FRX267" s="20"/>
      <c r="FRY267" s="20"/>
      <c r="FRZ267" s="20"/>
      <c r="FSA267" s="20"/>
      <c r="FSB267" s="20"/>
      <c r="FSC267" s="20"/>
      <c r="FSD267" s="20"/>
      <c r="FSE267" s="20"/>
      <c r="FSF267" s="20"/>
      <c r="FSG267" s="20"/>
      <c r="FSH267" s="20"/>
      <c r="FSI267" s="20"/>
      <c r="FSJ267" s="20"/>
      <c r="FSK267" s="20"/>
      <c r="FSL267" s="20"/>
      <c r="FSM267" s="20"/>
      <c r="FSN267" s="20"/>
      <c r="FSO267" s="20"/>
      <c r="FSP267" s="20"/>
      <c r="FSQ267" s="20"/>
      <c r="FSR267" s="20"/>
      <c r="FSS267" s="20"/>
      <c r="FST267" s="20"/>
      <c r="FSU267" s="20"/>
      <c r="FSV267" s="20"/>
      <c r="FSW267" s="20"/>
      <c r="FSX267" s="20"/>
      <c r="FSY267" s="20"/>
      <c r="FSZ267" s="20"/>
      <c r="FTA267" s="20"/>
      <c r="FTB267" s="20"/>
      <c r="FTC267" s="20"/>
      <c r="FTD267" s="20"/>
      <c r="FTE267" s="20"/>
      <c r="FTF267" s="20"/>
      <c r="FTG267" s="20"/>
      <c r="FTH267" s="20"/>
      <c r="FTI267" s="20"/>
      <c r="FTJ267" s="20"/>
      <c r="FTK267" s="20"/>
      <c r="FTL267" s="20"/>
      <c r="FTM267" s="20"/>
      <c r="FTN267" s="20"/>
      <c r="FTO267" s="20"/>
      <c r="FTP267" s="20"/>
      <c r="FTQ267" s="20"/>
      <c r="FTR267" s="20"/>
      <c r="FTS267" s="20"/>
      <c r="FTT267" s="20"/>
      <c r="FTU267" s="20"/>
      <c r="FTV267" s="20"/>
      <c r="FTW267" s="20"/>
      <c r="FTX267" s="20"/>
      <c r="FTY267" s="20"/>
      <c r="FTZ267" s="20"/>
      <c r="FUA267" s="20"/>
      <c r="FUB267" s="20"/>
      <c r="FUC267" s="20"/>
      <c r="FUD267" s="20"/>
      <c r="FUE267" s="20"/>
      <c r="FUF267" s="20"/>
      <c r="FUG267" s="20"/>
      <c r="FUH267" s="20"/>
      <c r="FUI267" s="20"/>
      <c r="FUJ267" s="20"/>
      <c r="FUK267" s="20"/>
      <c r="FUL267" s="20"/>
      <c r="FUM267" s="20"/>
      <c r="FUN267" s="20"/>
      <c r="FUO267" s="20"/>
      <c r="FUP267" s="20"/>
      <c r="FUQ267" s="20"/>
      <c r="FUR267" s="20"/>
      <c r="FUS267" s="20"/>
      <c r="FUT267" s="20"/>
      <c r="FUU267" s="20"/>
      <c r="FUV267" s="20"/>
      <c r="FUW267" s="20"/>
      <c r="FUX267" s="20"/>
      <c r="FUY267" s="20"/>
      <c r="FUZ267" s="20"/>
      <c r="FVA267" s="20"/>
      <c r="FVB267" s="20"/>
      <c r="FVC267" s="20"/>
      <c r="FVD267" s="20"/>
      <c r="FVE267" s="20"/>
      <c r="FVF267" s="20"/>
      <c r="FVG267" s="20"/>
      <c r="FVH267" s="20"/>
      <c r="FVI267" s="20"/>
      <c r="FVJ267" s="20"/>
      <c r="FVK267" s="20"/>
      <c r="FVL267" s="20"/>
      <c r="FVM267" s="20"/>
      <c r="FVN267" s="20"/>
      <c r="FVO267" s="20"/>
      <c r="FVP267" s="20"/>
      <c r="FVQ267" s="20"/>
      <c r="FVR267" s="20"/>
      <c r="FVS267" s="20"/>
      <c r="FVT267" s="20"/>
      <c r="FVU267" s="20"/>
      <c r="FVV267" s="20"/>
      <c r="FVW267" s="20"/>
      <c r="FVX267" s="20"/>
      <c r="FVY267" s="20"/>
      <c r="FVZ267" s="20"/>
      <c r="FWA267" s="20"/>
      <c r="FWB267" s="20"/>
      <c r="FWC267" s="20"/>
      <c r="FWD267" s="20"/>
      <c r="FWE267" s="20"/>
      <c r="FWF267" s="20"/>
      <c r="FWG267" s="20"/>
      <c r="FWH267" s="20"/>
      <c r="FWI267" s="20"/>
      <c r="FWJ267" s="20"/>
      <c r="FWK267" s="20"/>
      <c r="FWL267" s="20"/>
      <c r="FWM267" s="20"/>
      <c r="FWN267" s="20"/>
      <c r="FWO267" s="20"/>
      <c r="FWP267" s="20"/>
      <c r="FWQ267" s="20"/>
      <c r="FWR267" s="20"/>
      <c r="FWS267" s="20"/>
      <c r="FWT267" s="20"/>
      <c r="FWU267" s="20"/>
      <c r="FWV267" s="20"/>
      <c r="FWW267" s="20"/>
      <c r="FWX267" s="20"/>
      <c r="FWY267" s="20"/>
      <c r="FWZ267" s="20"/>
      <c r="FXA267" s="20"/>
      <c r="FXB267" s="20"/>
      <c r="FXC267" s="20"/>
      <c r="FXD267" s="20"/>
      <c r="FXE267" s="20"/>
      <c r="FXF267" s="20"/>
      <c r="FXG267" s="20"/>
      <c r="FXH267" s="20"/>
      <c r="FXI267" s="20"/>
      <c r="FXJ267" s="20"/>
      <c r="FXK267" s="20"/>
      <c r="FXL267" s="20"/>
      <c r="FXM267" s="20"/>
      <c r="FXN267" s="20"/>
      <c r="FXO267" s="20"/>
      <c r="FXP267" s="20"/>
      <c r="FXQ267" s="20"/>
      <c r="FXR267" s="20"/>
      <c r="FXS267" s="20"/>
      <c r="FXT267" s="20"/>
      <c r="FXU267" s="20"/>
      <c r="FXV267" s="20"/>
      <c r="FXW267" s="20"/>
      <c r="FXX267" s="20"/>
      <c r="FXY267" s="20"/>
      <c r="FXZ267" s="20"/>
      <c r="FYA267" s="20"/>
      <c r="FYB267" s="20"/>
      <c r="FYC267" s="20"/>
      <c r="FYD267" s="20"/>
      <c r="FYE267" s="20"/>
      <c r="FYF267" s="20"/>
      <c r="FYG267" s="20"/>
      <c r="FYH267" s="20"/>
      <c r="FYI267" s="20"/>
      <c r="FYJ267" s="20"/>
      <c r="FYK267" s="20"/>
      <c r="FYL267" s="20"/>
      <c r="FYM267" s="20"/>
      <c r="FYN267" s="20"/>
      <c r="FYO267" s="20"/>
      <c r="FYP267" s="20"/>
      <c r="FYQ267" s="20"/>
      <c r="FYR267" s="20"/>
      <c r="FYS267" s="20"/>
      <c r="FYT267" s="20"/>
      <c r="FYU267" s="20"/>
      <c r="FYV267" s="20"/>
      <c r="FYW267" s="20"/>
      <c r="FYX267" s="20"/>
      <c r="FYY267" s="20"/>
      <c r="FYZ267" s="20"/>
      <c r="FZA267" s="20"/>
      <c r="FZB267" s="20"/>
      <c r="FZC267" s="20"/>
      <c r="FZD267" s="20"/>
      <c r="FZE267" s="20"/>
      <c r="FZF267" s="20"/>
      <c r="FZG267" s="20"/>
      <c r="FZH267" s="20"/>
      <c r="FZI267" s="20"/>
      <c r="FZJ267" s="20"/>
      <c r="FZK267" s="20"/>
      <c r="FZL267" s="20"/>
      <c r="FZM267" s="20"/>
      <c r="FZN267" s="20"/>
      <c r="FZO267" s="20"/>
      <c r="FZP267" s="20"/>
      <c r="FZQ267" s="20"/>
      <c r="FZR267" s="20"/>
      <c r="FZS267" s="20"/>
      <c r="FZT267" s="20"/>
      <c r="FZU267" s="20"/>
      <c r="FZV267" s="20"/>
      <c r="FZW267" s="20"/>
      <c r="FZX267" s="20"/>
      <c r="FZY267" s="20"/>
      <c r="FZZ267" s="20"/>
      <c r="GAA267" s="20"/>
      <c r="GAB267" s="20"/>
      <c r="GAC267" s="20"/>
      <c r="GAD267" s="20"/>
      <c r="GAE267" s="20"/>
      <c r="GAF267" s="20"/>
      <c r="GAG267" s="20"/>
      <c r="GAH267" s="20"/>
      <c r="GAI267" s="20"/>
      <c r="GAJ267" s="20"/>
      <c r="GAK267" s="20"/>
      <c r="GAL267" s="20"/>
      <c r="GAM267" s="20"/>
      <c r="GAN267" s="20"/>
      <c r="GAO267" s="20"/>
      <c r="GAP267" s="20"/>
      <c r="GAQ267" s="20"/>
      <c r="GAR267" s="20"/>
      <c r="GAS267" s="20"/>
      <c r="GAT267" s="20"/>
      <c r="GAU267" s="20"/>
      <c r="GAV267" s="20"/>
      <c r="GAW267" s="20"/>
      <c r="GAX267" s="20"/>
      <c r="GAY267" s="20"/>
      <c r="GAZ267" s="20"/>
      <c r="GBA267" s="20"/>
      <c r="GBB267" s="20"/>
      <c r="GBC267" s="20"/>
      <c r="GBD267" s="20"/>
      <c r="GBE267" s="20"/>
      <c r="GBF267" s="20"/>
      <c r="GBG267" s="20"/>
      <c r="GBH267" s="20"/>
      <c r="GBI267" s="20"/>
      <c r="GBJ267" s="20"/>
      <c r="GBK267" s="20"/>
      <c r="GBL267" s="20"/>
      <c r="GBM267" s="20"/>
      <c r="GBN267" s="20"/>
      <c r="GBO267" s="20"/>
      <c r="GBP267" s="20"/>
      <c r="GBQ267" s="20"/>
      <c r="GBR267" s="20"/>
      <c r="GBS267" s="20"/>
      <c r="GBT267" s="20"/>
      <c r="GBU267" s="20"/>
      <c r="GBV267" s="20"/>
      <c r="GBW267" s="20"/>
      <c r="GBX267" s="20"/>
      <c r="GBY267" s="20"/>
      <c r="GBZ267" s="20"/>
      <c r="GCA267" s="20"/>
      <c r="GCB267" s="20"/>
      <c r="GCC267" s="20"/>
      <c r="GCD267" s="20"/>
      <c r="GCE267" s="20"/>
      <c r="GCF267" s="20"/>
      <c r="GCG267" s="20"/>
      <c r="GCH267" s="20"/>
      <c r="GCI267" s="20"/>
      <c r="GCJ267" s="20"/>
      <c r="GCK267" s="20"/>
      <c r="GCL267" s="20"/>
      <c r="GCM267" s="20"/>
      <c r="GCN267" s="20"/>
      <c r="GCO267" s="20"/>
      <c r="GCP267" s="20"/>
      <c r="GCQ267" s="20"/>
      <c r="GCR267" s="20"/>
      <c r="GCS267" s="20"/>
      <c r="GCT267" s="20"/>
      <c r="GCU267" s="20"/>
      <c r="GCV267" s="20"/>
      <c r="GCW267" s="20"/>
      <c r="GCX267" s="20"/>
      <c r="GCY267" s="20"/>
      <c r="GCZ267" s="20"/>
      <c r="GDA267" s="20"/>
      <c r="GDB267" s="20"/>
      <c r="GDC267" s="20"/>
      <c r="GDD267" s="20"/>
      <c r="GDE267" s="20"/>
      <c r="GDF267" s="20"/>
      <c r="GDG267" s="20"/>
      <c r="GDH267" s="20"/>
      <c r="GDI267" s="20"/>
      <c r="GDJ267" s="20"/>
      <c r="GDK267" s="20"/>
      <c r="GDL267" s="20"/>
      <c r="GDM267" s="20"/>
      <c r="GDN267" s="20"/>
      <c r="GDO267" s="20"/>
      <c r="GDP267" s="20"/>
      <c r="GDQ267" s="20"/>
      <c r="GDR267" s="20"/>
      <c r="GDS267" s="20"/>
      <c r="GDT267" s="20"/>
      <c r="GDU267" s="20"/>
      <c r="GDV267" s="20"/>
      <c r="GDW267" s="20"/>
      <c r="GDX267" s="20"/>
      <c r="GDY267" s="20"/>
      <c r="GDZ267" s="20"/>
      <c r="GEA267" s="20"/>
      <c r="GEB267" s="20"/>
      <c r="GEC267" s="20"/>
      <c r="GED267" s="20"/>
      <c r="GEE267" s="20"/>
      <c r="GEF267" s="20"/>
      <c r="GEG267" s="20"/>
      <c r="GEH267" s="20"/>
      <c r="GEI267" s="20"/>
      <c r="GEJ267" s="20"/>
      <c r="GEK267" s="20"/>
      <c r="GEL267" s="20"/>
      <c r="GEM267" s="20"/>
      <c r="GEN267" s="20"/>
      <c r="GEO267" s="20"/>
      <c r="GEP267" s="20"/>
      <c r="GEQ267" s="20"/>
      <c r="GER267" s="20"/>
      <c r="GES267" s="20"/>
      <c r="GET267" s="20"/>
      <c r="GEU267" s="20"/>
      <c r="GEV267" s="20"/>
      <c r="GEW267" s="20"/>
      <c r="GEX267" s="20"/>
      <c r="GEY267" s="20"/>
      <c r="GEZ267" s="20"/>
      <c r="GFA267" s="20"/>
      <c r="GFB267" s="20"/>
      <c r="GFC267" s="20"/>
      <c r="GFD267" s="20"/>
      <c r="GFE267" s="20"/>
      <c r="GFF267" s="20"/>
      <c r="GFG267" s="20"/>
      <c r="GFH267" s="20"/>
      <c r="GFI267" s="20"/>
      <c r="GFJ267" s="20"/>
      <c r="GFK267" s="20"/>
      <c r="GFL267" s="20"/>
      <c r="GFM267" s="20"/>
      <c r="GFN267" s="20"/>
      <c r="GFO267" s="20"/>
      <c r="GFP267" s="20"/>
      <c r="GFQ267" s="20"/>
      <c r="GFR267" s="20"/>
      <c r="GFS267" s="20"/>
      <c r="GFT267" s="20"/>
      <c r="GFU267" s="20"/>
      <c r="GFV267" s="20"/>
      <c r="GFW267" s="20"/>
      <c r="GFX267" s="20"/>
      <c r="GFY267" s="20"/>
      <c r="GFZ267" s="20"/>
      <c r="GGA267" s="20"/>
      <c r="GGB267" s="20"/>
      <c r="GGC267" s="20"/>
      <c r="GGD267" s="20"/>
      <c r="GGE267" s="20"/>
      <c r="GGF267" s="20"/>
      <c r="GGG267" s="20"/>
      <c r="GGH267" s="20"/>
      <c r="GGI267" s="20"/>
      <c r="GGJ267" s="20"/>
      <c r="GGK267" s="20"/>
      <c r="GGL267" s="20"/>
      <c r="GGM267" s="20"/>
      <c r="GGN267" s="20"/>
      <c r="GGO267" s="20"/>
      <c r="GGP267" s="20"/>
      <c r="GGQ267" s="20"/>
      <c r="GGR267" s="20"/>
      <c r="GGS267" s="20"/>
      <c r="GGT267" s="20"/>
      <c r="GGU267" s="20"/>
      <c r="GGV267" s="20"/>
      <c r="GGW267" s="20"/>
      <c r="GGX267" s="20"/>
      <c r="GGY267" s="20"/>
      <c r="GGZ267" s="20"/>
      <c r="GHA267" s="20"/>
      <c r="GHB267" s="20"/>
      <c r="GHC267" s="20"/>
      <c r="GHD267" s="20"/>
      <c r="GHE267" s="20"/>
      <c r="GHF267" s="20"/>
      <c r="GHG267" s="20"/>
      <c r="GHH267" s="20"/>
      <c r="GHI267" s="20"/>
      <c r="GHJ267" s="20"/>
      <c r="GHK267" s="20"/>
      <c r="GHL267" s="20"/>
      <c r="GHM267" s="20"/>
      <c r="GHN267" s="20"/>
      <c r="GHO267" s="20"/>
      <c r="GHP267" s="20"/>
      <c r="GHQ267" s="20"/>
      <c r="GHR267" s="20"/>
      <c r="GHS267" s="20"/>
      <c r="GHT267" s="20"/>
      <c r="GHU267" s="20"/>
      <c r="GHV267" s="20"/>
      <c r="GHW267" s="20"/>
      <c r="GHX267" s="20"/>
      <c r="GHY267" s="20"/>
      <c r="GHZ267" s="20"/>
      <c r="GIA267" s="20"/>
      <c r="GIB267" s="20"/>
      <c r="GIC267" s="20"/>
      <c r="GID267" s="20"/>
      <c r="GIE267" s="20"/>
      <c r="GIF267" s="20"/>
      <c r="GIG267" s="20"/>
      <c r="GIH267" s="20"/>
      <c r="GII267" s="20"/>
      <c r="GIJ267" s="20"/>
      <c r="GIK267" s="20"/>
      <c r="GIL267" s="20"/>
      <c r="GIM267" s="20"/>
      <c r="GIN267" s="20"/>
      <c r="GIO267" s="20"/>
      <c r="GIP267" s="20"/>
      <c r="GIQ267" s="20"/>
      <c r="GIR267" s="20"/>
      <c r="GIS267" s="20"/>
      <c r="GIT267" s="20"/>
      <c r="GIU267" s="20"/>
      <c r="GIV267" s="20"/>
      <c r="GIW267" s="20"/>
      <c r="GIX267" s="20"/>
      <c r="GIY267" s="20"/>
      <c r="GIZ267" s="20"/>
      <c r="GJA267" s="20"/>
      <c r="GJB267" s="20"/>
      <c r="GJC267" s="20"/>
      <c r="GJD267" s="20"/>
      <c r="GJE267" s="20"/>
      <c r="GJF267" s="20"/>
      <c r="GJG267" s="20"/>
      <c r="GJH267" s="20"/>
      <c r="GJI267" s="20"/>
      <c r="GJJ267" s="20"/>
      <c r="GJK267" s="20"/>
      <c r="GJL267" s="20"/>
      <c r="GJM267" s="20"/>
      <c r="GJN267" s="20"/>
      <c r="GJO267" s="20"/>
      <c r="GJP267" s="20"/>
      <c r="GJQ267" s="20"/>
      <c r="GJR267" s="20"/>
      <c r="GJS267" s="20"/>
      <c r="GJT267" s="20"/>
      <c r="GJU267" s="20"/>
      <c r="GJV267" s="20"/>
      <c r="GJW267" s="20"/>
      <c r="GJX267" s="20"/>
      <c r="GJY267" s="20"/>
      <c r="GJZ267" s="20"/>
      <c r="GKA267" s="20"/>
      <c r="GKB267" s="20"/>
      <c r="GKC267" s="20"/>
      <c r="GKD267" s="20"/>
      <c r="GKE267" s="20"/>
      <c r="GKF267" s="20"/>
      <c r="GKG267" s="20"/>
      <c r="GKH267" s="20"/>
      <c r="GKI267" s="20"/>
      <c r="GKJ267" s="20"/>
      <c r="GKK267" s="20"/>
      <c r="GKL267" s="20"/>
      <c r="GKM267" s="20"/>
      <c r="GKN267" s="20"/>
      <c r="GKO267" s="20"/>
      <c r="GKP267" s="20"/>
      <c r="GKQ267" s="20"/>
      <c r="GKR267" s="20"/>
      <c r="GKS267" s="20"/>
      <c r="GKT267" s="20"/>
      <c r="GKU267" s="20"/>
      <c r="GKV267" s="20"/>
      <c r="GKW267" s="20"/>
      <c r="GKX267" s="20"/>
      <c r="GKY267" s="20"/>
      <c r="GKZ267" s="20"/>
      <c r="GLA267" s="20"/>
      <c r="GLB267" s="20"/>
      <c r="GLC267" s="20"/>
      <c r="GLD267" s="20"/>
      <c r="GLE267" s="20"/>
      <c r="GLF267" s="20"/>
      <c r="GLG267" s="20"/>
      <c r="GLH267" s="20"/>
      <c r="GLI267" s="20"/>
      <c r="GLJ267" s="20"/>
      <c r="GLK267" s="20"/>
      <c r="GLL267" s="20"/>
      <c r="GLM267" s="20"/>
      <c r="GLN267" s="20"/>
      <c r="GLO267" s="20"/>
      <c r="GLP267" s="20"/>
      <c r="GLQ267" s="20"/>
      <c r="GLR267" s="20"/>
      <c r="GLS267" s="20"/>
      <c r="GLT267" s="20"/>
      <c r="GLU267" s="20"/>
      <c r="GLV267" s="20"/>
      <c r="GLW267" s="20"/>
      <c r="GLX267" s="20"/>
      <c r="GLY267" s="20"/>
      <c r="GLZ267" s="20"/>
      <c r="GMA267" s="20"/>
      <c r="GMB267" s="20"/>
      <c r="GMC267" s="20"/>
      <c r="GMD267" s="20"/>
      <c r="GME267" s="20"/>
      <c r="GMF267" s="20"/>
      <c r="GMG267" s="20"/>
      <c r="GMH267" s="20"/>
      <c r="GMI267" s="20"/>
      <c r="GMJ267" s="20"/>
      <c r="GMK267" s="20"/>
      <c r="GML267" s="20"/>
      <c r="GMM267" s="20"/>
      <c r="GMN267" s="20"/>
      <c r="GMO267" s="20"/>
      <c r="GMP267" s="20"/>
      <c r="GMQ267" s="20"/>
      <c r="GMR267" s="20"/>
      <c r="GMS267" s="20"/>
      <c r="GMT267" s="20"/>
      <c r="GMU267" s="20"/>
      <c r="GMV267" s="20"/>
      <c r="GMW267" s="20"/>
      <c r="GMX267" s="20"/>
      <c r="GMY267" s="20"/>
      <c r="GMZ267" s="20"/>
      <c r="GNA267" s="20"/>
      <c r="GNB267" s="20"/>
      <c r="GNC267" s="20"/>
      <c r="GND267" s="20"/>
      <c r="GNE267" s="20"/>
      <c r="GNF267" s="20"/>
      <c r="GNG267" s="20"/>
      <c r="GNH267" s="20"/>
      <c r="GNI267" s="20"/>
      <c r="GNJ267" s="20"/>
      <c r="GNK267" s="20"/>
      <c r="GNL267" s="20"/>
      <c r="GNM267" s="20"/>
      <c r="GNN267" s="20"/>
      <c r="GNO267" s="20"/>
      <c r="GNP267" s="20"/>
      <c r="GNQ267" s="20"/>
      <c r="GNR267" s="20"/>
      <c r="GNS267" s="20"/>
      <c r="GNT267" s="20"/>
      <c r="GNU267" s="20"/>
      <c r="GNV267" s="20"/>
      <c r="GNW267" s="20"/>
      <c r="GNX267" s="20"/>
      <c r="GNY267" s="20"/>
      <c r="GNZ267" s="20"/>
      <c r="GOA267" s="20"/>
      <c r="GOB267" s="20"/>
      <c r="GOC267" s="20"/>
      <c r="GOD267" s="20"/>
      <c r="GOE267" s="20"/>
      <c r="GOF267" s="20"/>
      <c r="GOG267" s="20"/>
      <c r="GOH267" s="20"/>
      <c r="GOI267" s="20"/>
      <c r="GOJ267" s="20"/>
      <c r="GOK267" s="20"/>
      <c r="GOL267" s="20"/>
      <c r="GOM267" s="20"/>
      <c r="GON267" s="20"/>
      <c r="GOO267" s="20"/>
      <c r="GOP267" s="20"/>
      <c r="GOQ267" s="20"/>
      <c r="GOR267" s="20"/>
      <c r="GOS267" s="20"/>
      <c r="GOT267" s="20"/>
      <c r="GOU267" s="20"/>
      <c r="GOV267" s="20"/>
      <c r="GOW267" s="20"/>
      <c r="GOX267" s="20"/>
      <c r="GOY267" s="20"/>
      <c r="GOZ267" s="20"/>
      <c r="GPA267" s="20"/>
      <c r="GPB267" s="20"/>
      <c r="GPC267" s="20"/>
      <c r="GPD267" s="20"/>
      <c r="GPE267" s="20"/>
      <c r="GPF267" s="20"/>
      <c r="GPG267" s="20"/>
      <c r="GPH267" s="20"/>
      <c r="GPI267" s="20"/>
      <c r="GPJ267" s="20"/>
      <c r="GPK267" s="20"/>
      <c r="GPL267" s="20"/>
      <c r="GPM267" s="20"/>
      <c r="GPN267" s="20"/>
      <c r="GPO267" s="20"/>
      <c r="GPP267" s="20"/>
      <c r="GPQ267" s="20"/>
      <c r="GPR267" s="20"/>
      <c r="GPS267" s="20"/>
      <c r="GPT267" s="20"/>
      <c r="GPU267" s="20"/>
      <c r="GPV267" s="20"/>
      <c r="GPW267" s="20"/>
      <c r="GPX267" s="20"/>
      <c r="GPY267" s="20"/>
      <c r="GPZ267" s="20"/>
      <c r="GQA267" s="20"/>
      <c r="GQB267" s="20"/>
      <c r="GQC267" s="20"/>
      <c r="GQD267" s="20"/>
      <c r="GQE267" s="20"/>
      <c r="GQF267" s="20"/>
      <c r="GQG267" s="20"/>
      <c r="GQH267" s="20"/>
      <c r="GQI267" s="20"/>
      <c r="GQJ267" s="20"/>
      <c r="GQK267" s="20"/>
      <c r="GQL267" s="20"/>
      <c r="GQM267" s="20"/>
      <c r="GQN267" s="20"/>
      <c r="GQO267" s="20"/>
      <c r="GQP267" s="20"/>
      <c r="GQQ267" s="20"/>
      <c r="GQR267" s="20"/>
      <c r="GQS267" s="20"/>
      <c r="GQT267" s="20"/>
      <c r="GQU267" s="20"/>
      <c r="GQV267" s="20"/>
      <c r="GQW267" s="20"/>
      <c r="GQX267" s="20"/>
      <c r="GQY267" s="20"/>
      <c r="GQZ267" s="20"/>
      <c r="GRA267" s="20"/>
      <c r="GRB267" s="20"/>
      <c r="GRC267" s="20"/>
      <c r="GRD267" s="20"/>
      <c r="GRE267" s="20"/>
      <c r="GRF267" s="20"/>
      <c r="GRG267" s="20"/>
      <c r="GRH267" s="20"/>
      <c r="GRI267" s="20"/>
      <c r="GRJ267" s="20"/>
      <c r="GRK267" s="20"/>
      <c r="GRL267" s="20"/>
      <c r="GRM267" s="20"/>
      <c r="GRN267" s="20"/>
      <c r="GRO267" s="20"/>
      <c r="GRP267" s="20"/>
      <c r="GRQ267" s="20"/>
      <c r="GRR267" s="20"/>
      <c r="GRS267" s="20"/>
      <c r="GRT267" s="20"/>
      <c r="GRU267" s="20"/>
      <c r="GRV267" s="20"/>
      <c r="GRW267" s="20"/>
      <c r="GRX267" s="20"/>
      <c r="GRY267" s="20"/>
      <c r="GRZ267" s="20"/>
      <c r="GSA267" s="20"/>
      <c r="GSB267" s="20"/>
      <c r="GSC267" s="20"/>
      <c r="GSD267" s="20"/>
      <c r="GSE267" s="20"/>
      <c r="GSF267" s="20"/>
      <c r="GSG267" s="20"/>
      <c r="GSH267" s="20"/>
      <c r="GSI267" s="20"/>
      <c r="GSJ267" s="20"/>
      <c r="GSK267" s="20"/>
      <c r="GSL267" s="20"/>
      <c r="GSM267" s="20"/>
      <c r="GSN267" s="20"/>
      <c r="GSO267" s="20"/>
      <c r="GSP267" s="20"/>
      <c r="GSQ267" s="20"/>
      <c r="GSR267" s="20"/>
      <c r="GSS267" s="20"/>
      <c r="GST267" s="20"/>
      <c r="GSU267" s="20"/>
      <c r="GSV267" s="20"/>
      <c r="GSW267" s="20"/>
      <c r="GSX267" s="20"/>
      <c r="GSY267" s="20"/>
      <c r="GSZ267" s="20"/>
      <c r="GTA267" s="20"/>
      <c r="GTB267" s="20"/>
      <c r="GTC267" s="20"/>
      <c r="GTD267" s="20"/>
      <c r="GTE267" s="20"/>
      <c r="GTF267" s="20"/>
      <c r="GTG267" s="20"/>
      <c r="GTH267" s="20"/>
      <c r="GTI267" s="20"/>
      <c r="GTJ267" s="20"/>
      <c r="GTK267" s="20"/>
      <c r="GTL267" s="20"/>
      <c r="GTM267" s="20"/>
      <c r="GTN267" s="20"/>
      <c r="GTO267" s="20"/>
      <c r="GTP267" s="20"/>
      <c r="GTQ267" s="20"/>
      <c r="GTR267" s="20"/>
      <c r="GTS267" s="20"/>
      <c r="GTT267" s="20"/>
      <c r="GTU267" s="20"/>
      <c r="GTV267" s="20"/>
      <c r="GTW267" s="20"/>
      <c r="GTX267" s="20"/>
      <c r="GTY267" s="20"/>
      <c r="GTZ267" s="20"/>
      <c r="GUA267" s="20"/>
      <c r="GUB267" s="20"/>
      <c r="GUC267" s="20"/>
      <c r="GUD267" s="20"/>
      <c r="GUE267" s="20"/>
      <c r="GUF267" s="20"/>
      <c r="GUG267" s="20"/>
      <c r="GUH267" s="20"/>
      <c r="GUI267" s="20"/>
      <c r="GUJ267" s="20"/>
      <c r="GUK267" s="20"/>
      <c r="GUL267" s="20"/>
      <c r="GUM267" s="20"/>
      <c r="GUN267" s="20"/>
      <c r="GUO267" s="20"/>
      <c r="GUP267" s="20"/>
      <c r="GUQ267" s="20"/>
      <c r="GUR267" s="20"/>
      <c r="GUS267" s="20"/>
      <c r="GUT267" s="20"/>
      <c r="GUU267" s="20"/>
      <c r="GUV267" s="20"/>
      <c r="GUW267" s="20"/>
      <c r="GUX267" s="20"/>
      <c r="GUY267" s="20"/>
      <c r="GUZ267" s="20"/>
      <c r="GVA267" s="20"/>
      <c r="GVB267" s="20"/>
      <c r="GVC267" s="20"/>
      <c r="GVD267" s="20"/>
      <c r="GVE267" s="20"/>
      <c r="GVF267" s="20"/>
      <c r="GVG267" s="20"/>
      <c r="GVH267" s="20"/>
      <c r="GVI267" s="20"/>
      <c r="GVJ267" s="20"/>
      <c r="GVK267" s="20"/>
      <c r="GVL267" s="20"/>
      <c r="GVM267" s="20"/>
      <c r="GVN267" s="20"/>
      <c r="GVO267" s="20"/>
      <c r="GVP267" s="20"/>
      <c r="GVQ267" s="20"/>
      <c r="GVR267" s="20"/>
      <c r="GVS267" s="20"/>
      <c r="GVT267" s="20"/>
      <c r="GVU267" s="20"/>
      <c r="GVV267" s="20"/>
      <c r="GVW267" s="20"/>
      <c r="GVX267" s="20"/>
      <c r="GVY267" s="20"/>
      <c r="GVZ267" s="20"/>
      <c r="GWA267" s="20"/>
      <c r="GWB267" s="20"/>
      <c r="GWC267" s="20"/>
      <c r="GWD267" s="20"/>
      <c r="GWE267" s="20"/>
      <c r="GWF267" s="20"/>
      <c r="GWG267" s="20"/>
      <c r="GWH267" s="20"/>
      <c r="GWI267" s="20"/>
      <c r="GWJ267" s="20"/>
      <c r="GWK267" s="20"/>
      <c r="GWL267" s="20"/>
      <c r="GWM267" s="20"/>
      <c r="GWN267" s="20"/>
      <c r="GWO267" s="20"/>
      <c r="GWP267" s="20"/>
      <c r="GWQ267" s="20"/>
      <c r="GWR267" s="20"/>
      <c r="GWS267" s="20"/>
      <c r="GWT267" s="20"/>
      <c r="GWU267" s="20"/>
      <c r="GWV267" s="20"/>
      <c r="GWW267" s="20"/>
      <c r="GWX267" s="20"/>
      <c r="GWY267" s="20"/>
      <c r="GWZ267" s="20"/>
      <c r="GXA267" s="20"/>
      <c r="GXB267" s="20"/>
      <c r="GXC267" s="20"/>
      <c r="GXD267" s="20"/>
      <c r="GXE267" s="20"/>
      <c r="GXF267" s="20"/>
      <c r="GXG267" s="20"/>
      <c r="GXH267" s="20"/>
      <c r="GXI267" s="20"/>
      <c r="GXJ267" s="20"/>
      <c r="GXK267" s="20"/>
      <c r="GXL267" s="20"/>
      <c r="GXM267" s="20"/>
      <c r="GXN267" s="20"/>
      <c r="GXO267" s="20"/>
      <c r="GXP267" s="20"/>
      <c r="GXQ267" s="20"/>
      <c r="GXR267" s="20"/>
      <c r="GXS267" s="20"/>
      <c r="GXT267" s="20"/>
      <c r="GXU267" s="20"/>
      <c r="GXV267" s="20"/>
      <c r="GXW267" s="20"/>
      <c r="GXX267" s="20"/>
      <c r="GXY267" s="20"/>
      <c r="GXZ267" s="20"/>
      <c r="GYA267" s="20"/>
      <c r="GYB267" s="20"/>
      <c r="GYC267" s="20"/>
      <c r="GYD267" s="20"/>
      <c r="GYE267" s="20"/>
      <c r="GYF267" s="20"/>
      <c r="GYG267" s="20"/>
      <c r="GYH267" s="20"/>
      <c r="GYI267" s="20"/>
      <c r="GYJ267" s="20"/>
      <c r="GYK267" s="20"/>
      <c r="GYL267" s="20"/>
      <c r="GYM267" s="20"/>
      <c r="GYN267" s="20"/>
      <c r="GYO267" s="20"/>
      <c r="GYP267" s="20"/>
      <c r="GYQ267" s="20"/>
      <c r="GYR267" s="20"/>
      <c r="GYS267" s="20"/>
      <c r="GYT267" s="20"/>
      <c r="GYU267" s="20"/>
      <c r="GYV267" s="20"/>
      <c r="GYW267" s="20"/>
      <c r="GYX267" s="20"/>
      <c r="GYY267" s="20"/>
      <c r="GYZ267" s="20"/>
      <c r="GZA267" s="20"/>
      <c r="GZB267" s="20"/>
      <c r="GZC267" s="20"/>
      <c r="GZD267" s="20"/>
      <c r="GZE267" s="20"/>
      <c r="GZF267" s="20"/>
      <c r="GZG267" s="20"/>
      <c r="GZH267" s="20"/>
      <c r="GZI267" s="20"/>
      <c r="GZJ267" s="20"/>
      <c r="GZK267" s="20"/>
      <c r="GZL267" s="20"/>
      <c r="GZM267" s="20"/>
      <c r="GZN267" s="20"/>
      <c r="GZO267" s="20"/>
      <c r="GZP267" s="20"/>
      <c r="GZQ267" s="20"/>
      <c r="GZR267" s="20"/>
      <c r="GZS267" s="20"/>
      <c r="GZT267" s="20"/>
      <c r="GZU267" s="20"/>
      <c r="GZV267" s="20"/>
      <c r="GZW267" s="20"/>
      <c r="GZX267" s="20"/>
      <c r="GZY267" s="20"/>
      <c r="GZZ267" s="20"/>
      <c r="HAA267" s="20"/>
      <c r="HAB267" s="20"/>
      <c r="HAC267" s="20"/>
      <c r="HAD267" s="20"/>
      <c r="HAE267" s="20"/>
      <c r="HAF267" s="20"/>
      <c r="HAG267" s="20"/>
      <c r="HAH267" s="20"/>
      <c r="HAI267" s="20"/>
      <c r="HAJ267" s="20"/>
      <c r="HAK267" s="20"/>
      <c r="HAL267" s="20"/>
      <c r="HAM267" s="20"/>
      <c r="HAN267" s="20"/>
      <c r="HAO267" s="20"/>
      <c r="HAP267" s="20"/>
      <c r="HAQ267" s="20"/>
      <c r="HAR267" s="20"/>
      <c r="HAS267" s="20"/>
      <c r="HAT267" s="20"/>
      <c r="HAU267" s="20"/>
      <c r="HAV267" s="20"/>
      <c r="HAW267" s="20"/>
      <c r="HAX267" s="20"/>
      <c r="HAY267" s="20"/>
      <c r="HAZ267" s="20"/>
      <c r="HBA267" s="20"/>
      <c r="HBB267" s="20"/>
      <c r="HBC267" s="20"/>
      <c r="HBD267" s="20"/>
      <c r="HBE267" s="20"/>
      <c r="HBF267" s="20"/>
      <c r="HBG267" s="20"/>
      <c r="HBH267" s="20"/>
      <c r="HBI267" s="20"/>
      <c r="HBJ267" s="20"/>
      <c r="HBK267" s="20"/>
      <c r="HBL267" s="20"/>
      <c r="HBM267" s="20"/>
      <c r="HBN267" s="20"/>
      <c r="HBO267" s="20"/>
      <c r="HBP267" s="20"/>
      <c r="HBQ267" s="20"/>
      <c r="HBR267" s="20"/>
      <c r="HBS267" s="20"/>
      <c r="HBT267" s="20"/>
      <c r="HBU267" s="20"/>
      <c r="HBV267" s="20"/>
      <c r="HBW267" s="20"/>
      <c r="HBX267" s="20"/>
      <c r="HBY267" s="20"/>
      <c r="HBZ267" s="20"/>
      <c r="HCA267" s="20"/>
      <c r="HCB267" s="20"/>
      <c r="HCC267" s="20"/>
      <c r="HCD267" s="20"/>
      <c r="HCE267" s="20"/>
      <c r="HCF267" s="20"/>
      <c r="HCG267" s="20"/>
      <c r="HCH267" s="20"/>
      <c r="HCI267" s="20"/>
      <c r="HCJ267" s="20"/>
      <c r="HCK267" s="20"/>
      <c r="HCL267" s="20"/>
      <c r="HCM267" s="20"/>
      <c r="HCN267" s="20"/>
      <c r="HCO267" s="20"/>
      <c r="HCP267" s="20"/>
      <c r="HCQ267" s="20"/>
      <c r="HCR267" s="20"/>
      <c r="HCS267" s="20"/>
      <c r="HCT267" s="20"/>
      <c r="HCU267" s="20"/>
      <c r="HCV267" s="20"/>
      <c r="HCW267" s="20"/>
      <c r="HCX267" s="20"/>
      <c r="HCY267" s="20"/>
      <c r="HCZ267" s="20"/>
      <c r="HDA267" s="20"/>
      <c r="HDB267" s="20"/>
      <c r="HDC267" s="20"/>
      <c r="HDD267" s="20"/>
      <c r="HDE267" s="20"/>
      <c r="HDF267" s="20"/>
      <c r="HDG267" s="20"/>
      <c r="HDH267" s="20"/>
      <c r="HDI267" s="20"/>
      <c r="HDJ267" s="20"/>
      <c r="HDK267" s="20"/>
      <c r="HDL267" s="20"/>
      <c r="HDM267" s="20"/>
      <c r="HDN267" s="20"/>
      <c r="HDO267" s="20"/>
      <c r="HDP267" s="20"/>
      <c r="HDQ267" s="20"/>
      <c r="HDR267" s="20"/>
      <c r="HDS267" s="20"/>
      <c r="HDT267" s="20"/>
      <c r="HDU267" s="20"/>
      <c r="HDV267" s="20"/>
      <c r="HDW267" s="20"/>
      <c r="HDX267" s="20"/>
      <c r="HDY267" s="20"/>
      <c r="HDZ267" s="20"/>
      <c r="HEA267" s="20"/>
      <c r="HEB267" s="20"/>
      <c r="HEC267" s="20"/>
      <c r="HED267" s="20"/>
      <c r="HEE267" s="20"/>
      <c r="HEF267" s="20"/>
      <c r="HEG267" s="20"/>
      <c r="HEH267" s="20"/>
      <c r="HEI267" s="20"/>
      <c r="HEJ267" s="20"/>
      <c r="HEK267" s="20"/>
      <c r="HEL267" s="20"/>
      <c r="HEM267" s="20"/>
      <c r="HEN267" s="20"/>
      <c r="HEO267" s="20"/>
      <c r="HEP267" s="20"/>
      <c r="HEQ267" s="20"/>
      <c r="HER267" s="20"/>
      <c r="HES267" s="20"/>
      <c r="HET267" s="20"/>
      <c r="HEU267" s="20"/>
      <c r="HEV267" s="20"/>
      <c r="HEW267" s="20"/>
      <c r="HEX267" s="20"/>
      <c r="HEY267" s="20"/>
      <c r="HEZ267" s="20"/>
      <c r="HFA267" s="20"/>
      <c r="HFB267" s="20"/>
      <c r="HFC267" s="20"/>
      <c r="HFD267" s="20"/>
      <c r="HFE267" s="20"/>
      <c r="HFF267" s="20"/>
      <c r="HFG267" s="20"/>
      <c r="HFH267" s="20"/>
      <c r="HFI267" s="20"/>
      <c r="HFJ267" s="20"/>
      <c r="HFK267" s="20"/>
      <c r="HFL267" s="20"/>
      <c r="HFM267" s="20"/>
      <c r="HFN267" s="20"/>
      <c r="HFO267" s="20"/>
      <c r="HFP267" s="20"/>
      <c r="HFQ267" s="20"/>
      <c r="HFR267" s="20"/>
      <c r="HFS267" s="20"/>
      <c r="HFT267" s="20"/>
      <c r="HFU267" s="20"/>
      <c r="HFV267" s="20"/>
      <c r="HFW267" s="20"/>
      <c r="HFX267" s="20"/>
      <c r="HFY267" s="20"/>
      <c r="HFZ267" s="20"/>
      <c r="HGA267" s="20"/>
      <c r="HGB267" s="20"/>
      <c r="HGC267" s="20"/>
      <c r="HGD267" s="20"/>
      <c r="HGE267" s="20"/>
      <c r="HGF267" s="20"/>
      <c r="HGG267" s="20"/>
      <c r="HGH267" s="20"/>
      <c r="HGI267" s="20"/>
      <c r="HGJ267" s="20"/>
      <c r="HGK267" s="20"/>
      <c r="HGL267" s="20"/>
      <c r="HGM267" s="20"/>
      <c r="HGN267" s="20"/>
      <c r="HGO267" s="20"/>
      <c r="HGP267" s="20"/>
      <c r="HGQ267" s="20"/>
      <c r="HGR267" s="20"/>
      <c r="HGS267" s="20"/>
      <c r="HGT267" s="20"/>
      <c r="HGU267" s="20"/>
      <c r="HGV267" s="20"/>
      <c r="HGW267" s="20"/>
      <c r="HGX267" s="20"/>
      <c r="HGY267" s="20"/>
      <c r="HGZ267" s="20"/>
      <c r="HHA267" s="20"/>
      <c r="HHB267" s="20"/>
      <c r="HHC267" s="20"/>
      <c r="HHD267" s="20"/>
      <c r="HHE267" s="20"/>
      <c r="HHF267" s="20"/>
      <c r="HHG267" s="20"/>
      <c r="HHH267" s="20"/>
      <c r="HHI267" s="20"/>
      <c r="HHJ267" s="20"/>
      <c r="HHK267" s="20"/>
      <c r="HHL267" s="20"/>
      <c r="HHM267" s="20"/>
      <c r="HHN267" s="20"/>
      <c r="HHO267" s="20"/>
      <c r="HHP267" s="20"/>
      <c r="HHQ267" s="20"/>
      <c r="HHR267" s="20"/>
      <c r="HHS267" s="20"/>
      <c r="HHT267" s="20"/>
      <c r="HHU267" s="20"/>
      <c r="HHV267" s="20"/>
      <c r="HHW267" s="20"/>
      <c r="HHX267" s="20"/>
      <c r="HHY267" s="20"/>
      <c r="HHZ267" s="20"/>
      <c r="HIA267" s="20"/>
      <c r="HIB267" s="20"/>
      <c r="HIC267" s="20"/>
      <c r="HID267" s="20"/>
      <c r="HIE267" s="20"/>
      <c r="HIF267" s="20"/>
      <c r="HIG267" s="20"/>
      <c r="HIH267" s="20"/>
      <c r="HII267" s="20"/>
      <c r="HIJ267" s="20"/>
      <c r="HIK267" s="20"/>
      <c r="HIL267" s="20"/>
      <c r="HIM267" s="20"/>
      <c r="HIN267" s="20"/>
      <c r="HIO267" s="20"/>
      <c r="HIP267" s="20"/>
      <c r="HIQ267" s="20"/>
      <c r="HIR267" s="20"/>
      <c r="HIS267" s="20"/>
      <c r="HIT267" s="20"/>
      <c r="HIU267" s="20"/>
      <c r="HIV267" s="20"/>
      <c r="HIW267" s="20"/>
      <c r="HIX267" s="20"/>
      <c r="HIY267" s="20"/>
      <c r="HIZ267" s="20"/>
      <c r="HJA267" s="20"/>
      <c r="HJB267" s="20"/>
      <c r="HJC267" s="20"/>
      <c r="HJD267" s="20"/>
      <c r="HJE267" s="20"/>
      <c r="HJF267" s="20"/>
      <c r="HJG267" s="20"/>
      <c r="HJH267" s="20"/>
      <c r="HJI267" s="20"/>
      <c r="HJJ267" s="20"/>
      <c r="HJK267" s="20"/>
      <c r="HJL267" s="20"/>
      <c r="HJM267" s="20"/>
      <c r="HJN267" s="20"/>
      <c r="HJO267" s="20"/>
      <c r="HJP267" s="20"/>
      <c r="HJQ267" s="20"/>
      <c r="HJR267" s="20"/>
      <c r="HJS267" s="20"/>
      <c r="HJT267" s="20"/>
      <c r="HJU267" s="20"/>
      <c r="HJV267" s="20"/>
      <c r="HJW267" s="20"/>
      <c r="HJX267" s="20"/>
      <c r="HJY267" s="20"/>
      <c r="HJZ267" s="20"/>
      <c r="HKA267" s="20"/>
      <c r="HKB267" s="20"/>
      <c r="HKC267" s="20"/>
      <c r="HKD267" s="20"/>
      <c r="HKE267" s="20"/>
      <c r="HKF267" s="20"/>
      <c r="HKG267" s="20"/>
      <c r="HKH267" s="20"/>
      <c r="HKI267" s="20"/>
      <c r="HKJ267" s="20"/>
      <c r="HKK267" s="20"/>
      <c r="HKL267" s="20"/>
      <c r="HKM267" s="20"/>
      <c r="HKN267" s="20"/>
      <c r="HKO267" s="20"/>
      <c r="HKP267" s="20"/>
      <c r="HKQ267" s="20"/>
      <c r="HKR267" s="20"/>
      <c r="HKS267" s="20"/>
      <c r="HKT267" s="20"/>
      <c r="HKU267" s="20"/>
      <c r="HKV267" s="20"/>
      <c r="HKW267" s="20"/>
      <c r="HKX267" s="20"/>
      <c r="HKY267" s="20"/>
      <c r="HKZ267" s="20"/>
      <c r="HLA267" s="20"/>
      <c r="HLB267" s="20"/>
      <c r="HLC267" s="20"/>
      <c r="HLD267" s="20"/>
      <c r="HLE267" s="20"/>
      <c r="HLF267" s="20"/>
      <c r="HLG267" s="20"/>
      <c r="HLH267" s="20"/>
      <c r="HLI267" s="20"/>
      <c r="HLJ267" s="20"/>
      <c r="HLK267" s="20"/>
      <c r="HLL267" s="20"/>
      <c r="HLM267" s="20"/>
      <c r="HLN267" s="20"/>
      <c r="HLO267" s="20"/>
      <c r="HLP267" s="20"/>
      <c r="HLQ267" s="20"/>
      <c r="HLR267" s="20"/>
      <c r="HLS267" s="20"/>
      <c r="HLT267" s="20"/>
      <c r="HLU267" s="20"/>
      <c r="HLV267" s="20"/>
      <c r="HLW267" s="20"/>
      <c r="HLX267" s="20"/>
      <c r="HLY267" s="20"/>
      <c r="HLZ267" s="20"/>
      <c r="HMA267" s="20"/>
      <c r="HMB267" s="20"/>
      <c r="HMC267" s="20"/>
      <c r="HMD267" s="20"/>
      <c r="HME267" s="20"/>
      <c r="HMF267" s="20"/>
      <c r="HMG267" s="20"/>
      <c r="HMH267" s="20"/>
      <c r="HMI267" s="20"/>
      <c r="HMJ267" s="20"/>
      <c r="HMK267" s="20"/>
      <c r="HML267" s="20"/>
      <c r="HMM267" s="20"/>
      <c r="HMN267" s="20"/>
      <c r="HMO267" s="20"/>
      <c r="HMP267" s="20"/>
      <c r="HMQ267" s="20"/>
      <c r="HMR267" s="20"/>
      <c r="HMS267" s="20"/>
      <c r="HMT267" s="20"/>
      <c r="HMU267" s="20"/>
      <c r="HMV267" s="20"/>
      <c r="HMW267" s="20"/>
      <c r="HMX267" s="20"/>
      <c r="HMY267" s="20"/>
      <c r="HMZ267" s="20"/>
      <c r="HNA267" s="20"/>
      <c r="HNB267" s="20"/>
      <c r="HNC267" s="20"/>
      <c r="HND267" s="20"/>
      <c r="HNE267" s="20"/>
      <c r="HNF267" s="20"/>
      <c r="HNG267" s="20"/>
      <c r="HNH267" s="20"/>
      <c r="HNI267" s="20"/>
      <c r="HNJ267" s="20"/>
      <c r="HNK267" s="20"/>
      <c r="HNL267" s="20"/>
      <c r="HNM267" s="20"/>
      <c r="HNN267" s="20"/>
      <c r="HNO267" s="20"/>
      <c r="HNP267" s="20"/>
      <c r="HNQ267" s="20"/>
      <c r="HNR267" s="20"/>
      <c r="HNS267" s="20"/>
      <c r="HNT267" s="20"/>
      <c r="HNU267" s="20"/>
      <c r="HNV267" s="20"/>
      <c r="HNW267" s="20"/>
      <c r="HNX267" s="20"/>
      <c r="HNY267" s="20"/>
      <c r="HNZ267" s="20"/>
      <c r="HOA267" s="20"/>
      <c r="HOB267" s="20"/>
      <c r="HOC267" s="20"/>
      <c r="HOD267" s="20"/>
      <c r="HOE267" s="20"/>
      <c r="HOF267" s="20"/>
      <c r="HOG267" s="20"/>
      <c r="HOH267" s="20"/>
      <c r="HOI267" s="20"/>
      <c r="HOJ267" s="20"/>
      <c r="HOK267" s="20"/>
      <c r="HOL267" s="20"/>
      <c r="HOM267" s="20"/>
      <c r="HON267" s="20"/>
      <c r="HOO267" s="20"/>
      <c r="HOP267" s="20"/>
      <c r="HOQ267" s="20"/>
      <c r="HOR267" s="20"/>
      <c r="HOS267" s="20"/>
      <c r="HOT267" s="20"/>
      <c r="HOU267" s="20"/>
      <c r="HOV267" s="20"/>
      <c r="HOW267" s="20"/>
      <c r="HOX267" s="20"/>
      <c r="HOY267" s="20"/>
      <c r="HOZ267" s="20"/>
      <c r="HPA267" s="20"/>
      <c r="HPB267" s="20"/>
      <c r="HPC267" s="20"/>
      <c r="HPD267" s="20"/>
      <c r="HPE267" s="20"/>
      <c r="HPF267" s="20"/>
      <c r="HPG267" s="20"/>
      <c r="HPH267" s="20"/>
      <c r="HPI267" s="20"/>
      <c r="HPJ267" s="20"/>
      <c r="HPK267" s="20"/>
      <c r="HPL267" s="20"/>
      <c r="HPM267" s="20"/>
      <c r="HPN267" s="20"/>
      <c r="HPO267" s="20"/>
      <c r="HPP267" s="20"/>
      <c r="HPQ267" s="20"/>
      <c r="HPR267" s="20"/>
      <c r="HPS267" s="20"/>
      <c r="HPT267" s="20"/>
      <c r="HPU267" s="20"/>
      <c r="HPV267" s="20"/>
      <c r="HPW267" s="20"/>
      <c r="HPX267" s="20"/>
      <c r="HPY267" s="20"/>
      <c r="HPZ267" s="20"/>
      <c r="HQA267" s="20"/>
      <c r="HQB267" s="20"/>
      <c r="HQC267" s="20"/>
      <c r="HQD267" s="20"/>
      <c r="HQE267" s="20"/>
      <c r="HQF267" s="20"/>
      <c r="HQG267" s="20"/>
      <c r="HQH267" s="20"/>
      <c r="HQI267" s="20"/>
      <c r="HQJ267" s="20"/>
      <c r="HQK267" s="20"/>
      <c r="HQL267" s="20"/>
      <c r="HQM267" s="20"/>
      <c r="HQN267" s="20"/>
      <c r="HQO267" s="20"/>
      <c r="HQP267" s="20"/>
      <c r="HQQ267" s="20"/>
      <c r="HQR267" s="20"/>
      <c r="HQS267" s="20"/>
      <c r="HQT267" s="20"/>
      <c r="HQU267" s="20"/>
      <c r="HQV267" s="20"/>
      <c r="HQW267" s="20"/>
      <c r="HQX267" s="20"/>
      <c r="HQY267" s="20"/>
      <c r="HQZ267" s="20"/>
      <c r="HRA267" s="20"/>
      <c r="HRB267" s="20"/>
      <c r="HRC267" s="20"/>
      <c r="HRD267" s="20"/>
      <c r="HRE267" s="20"/>
      <c r="HRF267" s="20"/>
      <c r="HRG267" s="20"/>
      <c r="HRH267" s="20"/>
      <c r="HRI267" s="20"/>
      <c r="HRJ267" s="20"/>
      <c r="HRK267" s="20"/>
      <c r="HRL267" s="20"/>
      <c r="HRM267" s="20"/>
      <c r="HRN267" s="20"/>
      <c r="HRO267" s="20"/>
      <c r="HRP267" s="20"/>
      <c r="HRQ267" s="20"/>
      <c r="HRR267" s="20"/>
      <c r="HRS267" s="20"/>
      <c r="HRT267" s="20"/>
      <c r="HRU267" s="20"/>
      <c r="HRV267" s="20"/>
      <c r="HRW267" s="20"/>
      <c r="HRX267" s="20"/>
      <c r="HRY267" s="20"/>
      <c r="HRZ267" s="20"/>
      <c r="HSA267" s="20"/>
      <c r="HSB267" s="20"/>
      <c r="HSC267" s="20"/>
      <c r="HSD267" s="20"/>
      <c r="HSE267" s="20"/>
      <c r="HSF267" s="20"/>
      <c r="HSG267" s="20"/>
      <c r="HSH267" s="20"/>
      <c r="HSI267" s="20"/>
      <c r="HSJ267" s="20"/>
      <c r="HSK267" s="20"/>
      <c r="HSL267" s="20"/>
      <c r="HSM267" s="20"/>
      <c r="HSN267" s="20"/>
      <c r="HSO267" s="20"/>
      <c r="HSP267" s="20"/>
      <c r="HSQ267" s="20"/>
      <c r="HSR267" s="20"/>
      <c r="HSS267" s="20"/>
      <c r="HST267" s="20"/>
      <c r="HSU267" s="20"/>
      <c r="HSV267" s="20"/>
      <c r="HSW267" s="20"/>
      <c r="HSX267" s="20"/>
      <c r="HSY267" s="20"/>
      <c r="HSZ267" s="20"/>
      <c r="HTA267" s="20"/>
      <c r="HTB267" s="20"/>
      <c r="HTC267" s="20"/>
      <c r="HTD267" s="20"/>
      <c r="HTE267" s="20"/>
      <c r="HTF267" s="20"/>
      <c r="HTG267" s="20"/>
      <c r="HTH267" s="20"/>
      <c r="HTI267" s="20"/>
      <c r="HTJ267" s="20"/>
      <c r="HTK267" s="20"/>
      <c r="HTL267" s="20"/>
      <c r="HTM267" s="20"/>
      <c r="HTN267" s="20"/>
      <c r="HTO267" s="20"/>
      <c r="HTP267" s="20"/>
      <c r="HTQ267" s="20"/>
      <c r="HTR267" s="20"/>
      <c r="HTS267" s="20"/>
      <c r="HTT267" s="20"/>
      <c r="HTU267" s="20"/>
      <c r="HTV267" s="20"/>
      <c r="HTW267" s="20"/>
      <c r="HTX267" s="20"/>
      <c r="HTY267" s="20"/>
      <c r="HTZ267" s="20"/>
      <c r="HUA267" s="20"/>
      <c r="HUB267" s="20"/>
      <c r="HUC267" s="20"/>
      <c r="HUD267" s="20"/>
      <c r="HUE267" s="20"/>
      <c r="HUF267" s="20"/>
      <c r="HUG267" s="20"/>
      <c r="HUH267" s="20"/>
      <c r="HUI267" s="20"/>
      <c r="HUJ267" s="20"/>
      <c r="HUK267" s="20"/>
      <c r="HUL267" s="20"/>
      <c r="HUM267" s="20"/>
      <c r="HUN267" s="20"/>
      <c r="HUO267" s="20"/>
      <c r="HUP267" s="20"/>
      <c r="HUQ267" s="20"/>
      <c r="HUR267" s="20"/>
      <c r="HUS267" s="20"/>
      <c r="HUT267" s="20"/>
      <c r="HUU267" s="20"/>
      <c r="HUV267" s="20"/>
      <c r="HUW267" s="20"/>
      <c r="HUX267" s="20"/>
      <c r="HUY267" s="20"/>
      <c r="HUZ267" s="20"/>
      <c r="HVA267" s="20"/>
      <c r="HVB267" s="20"/>
      <c r="HVC267" s="20"/>
      <c r="HVD267" s="20"/>
      <c r="HVE267" s="20"/>
      <c r="HVF267" s="20"/>
      <c r="HVG267" s="20"/>
      <c r="HVH267" s="20"/>
      <c r="HVI267" s="20"/>
      <c r="HVJ267" s="20"/>
      <c r="HVK267" s="20"/>
      <c r="HVL267" s="20"/>
      <c r="HVM267" s="20"/>
      <c r="HVN267" s="20"/>
      <c r="HVO267" s="20"/>
      <c r="HVP267" s="20"/>
      <c r="HVQ267" s="20"/>
      <c r="HVR267" s="20"/>
      <c r="HVS267" s="20"/>
      <c r="HVT267" s="20"/>
      <c r="HVU267" s="20"/>
      <c r="HVV267" s="20"/>
      <c r="HVW267" s="20"/>
      <c r="HVX267" s="20"/>
      <c r="HVY267" s="20"/>
      <c r="HVZ267" s="20"/>
      <c r="HWA267" s="20"/>
      <c r="HWB267" s="20"/>
      <c r="HWC267" s="20"/>
      <c r="HWD267" s="20"/>
      <c r="HWE267" s="20"/>
      <c r="HWF267" s="20"/>
      <c r="HWG267" s="20"/>
      <c r="HWH267" s="20"/>
      <c r="HWI267" s="20"/>
      <c r="HWJ267" s="20"/>
      <c r="HWK267" s="20"/>
      <c r="HWL267" s="20"/>
      <c r="HWM267" s="20"/>
      <c r="HWN267" s="20"/>
      <c r="HWO267" s="20"/>
      <c r="HWP267" s="20"/>
      <c r="HWQ267" s="20"/>
      <c r="HWR267" s="20"/>
      <c r="HWS267" s="20"/>
      <c r="HWT267" s="20"/>
      <c r="HWU267" s="20"/>
      <c r="HWV267" s="20"/>
      <c r="HWW267" s="20"/>
      <c r="HWX267" s="20"/>
      <c r="HWY267" s="20"/>
      <c r="HWZ267" s="20"/>
      <c r="HXA267" s="20"/>
      <c r="HXB267" s="20"/>
      <c r="HXC267" s="20"/>
      <c r="HXD267" s="20"/>
      <c r="HXE267" s="20"/>
      <c r="HXF267" s="20"/>
      <c r="HXG267" s="20"/>
      <c r="HXH267" s="20"/>
      <c r="HXI267" s="20"/>
      <c r="HXJ267" s="20"/>
      <c r="HXK267" s="20"/>
      <c r="HXL267" s="20"/>
      <c r="HXM267" s="20"/>
      <c r="HXN267" s="20"/>
      <c r="HXO267" s="20"/>
      <c r="HXP267" s="20"/>
      <c r="HXQ267" s="20"/>
      <c r="HXR267" s="20"/>
      <c r="HXS267" s="20"/>
      <c r="HXT267" s="20"/>
      <c r="HXU267" s="20"/>
      <c r="HXV267" s="20"/>
      <c r="HXW267" s="20"/>
      <c r="HXX267" s="20"/>
      <c r="HXY267" s="20"/>
      <c r="HXZ267" s="20"/>
      <c r="HYA267" s="20"/>
      <c r="HYB267" s="20"/>
      <c r="HYC267" s="20"/>
      <c r="HYD267" s="20"/>
      <c r="HYE267" s="20"/>
      <c r="HYF267" s="20"/>
      <c r="HYG267" s="20"/>
      <c r="HYH267" s="20"/>
      <c r="HYI267" s="20"/>
      <c r="HYJ267" s="20"/>
      <c r="HYK267" s="20"/>
      <c r="HYL267" s="20"/>
      <c r="HYM267" s="20"/>
      <c r="HYN267" s="20"/>
      <c r="HYO267" s="20"/>
      <c r="HYP267" s="20"/>
      <c r="HYQ267" s="20"/>
      <c r="HYR267" s="20"/>
      <c r="HYS267" s="20"/>
      <c r="HYT267" s="20"/>
      <c r="HYU267" s="20"/>
      <c r="HYV267" s="20"/>
      <c r="HYW267" s="20"/>
      <c r="HYX267" s="20"/>
      <c r="HYY267" s="20"/>
      <c r="HYZ267" s="20"/>
      <c r="HZA267" s="20"/>
      <c r="HZB267" s="20"/>
      <c r="HZC267" s="20"/>
      <c r="HZD267" s="20"/>
      <c r="HZE267" s="20"/>
      <c r="HZF267" s="20"/>
      <c r="HZG267" s="20"/>
      <c r="HZH267" s="20"/>
      <c r="HZI267" s="20"/>
      <c r="HZJ267" s="20"/>
      <c r="HZK267" s="20"/>
      <c r="HZL267" s="20"/>
      <c r="HZM267" s="20"/>
      <c r="HZN267" s="20"/>
      <c r="HZO267" s="20"/>
      <c r="HZP267" s="20"/>
      <c r="HZQ267" s="20"/>
      <c r="HZR267" s="20"/>
      <c r="HZS267" s="20"/>
      <c r="HZT267" s="20"/>
      <c r="HZU267" s="20"/>
      <c r="HZV267" s="20"/>
      <c r="HZW267" s="20"/>
      <c r="HZX267" s="20"/>
      <c r="HZY267" s="20"/>
      <c r="HZZ267" s="20"/>
      <c r="IAA267" s="20"/>
      <c r="IAB267" s="20"/>
      <c r="IAC267" s="20"/>
      <c r="IAD267" s="20"/>
      <c r="IAE267" s="20"/>
      <c r="IAF267" s="20"/>
      <c r="IAG267" s="20"/>
      <c r="IAH267" s="20"/>
      <c r="IAI267" s="20"/>
      <c r="IAJ267" s="20"/>
      <c r="IAK267" s="20"/>
      <c r="IAL267" s="20"/>
      <c r="IAM267" s="20"/>
      <c r="IAN267" s="20"/>
      <c r="IAO267" s="20"/>
      <c r="IAP267" s="20"/>
      <c r="IAQ267" s="20"/>
      <c r="IAR267" s="20"/>
      <c r="IAS267" s="20"/>
      <c r="IAT267" s="20"/>
      <c r="IAU267" s="20"/>
      <c r="IAV267" s="20"/>
      <c r="IAW267" s="20"/>
      <c r="IAX267" s="20"/>
      <c r="IAY267" s="20"/>
      <c r="IAZ267" s="20"/>
      <c r="IBA267" s="20"/>
      <c r="IBB267" s="20"/>
      <c r="IBC267" s="20"/>
      <c r="IBD267" s="20"/>
      <c r="IBE267" s="20"/>
      <c r="IBF267" s="20"/>
      <c r="IBG267" s="20"/>
      <c r="IBH267" s="20"/>
      <c r="IBI267" s="20"/>
      <c r="IBJ267" s="20"/>
      <c r="IBK267" s="20"/>
      <c r="IBL267" s="20"/>
      <c r="IBM267" s="20"/>
      <c r="IBN267" s="20"/>
      <c r="IBO267" s="20"/>
      <c r="IBP267" s="20"/>
      <c r="IBQ267" s="20"/>
      <c r="IBR267" s="20"/>
      <c r="IBS267" s="20"/>
      <c r="IBT267" s="20"/>
      <c r="IBU267" s="20"/>
      <c r="IBV267" s="20"/>
      <c r="IBW267" s="20"/>
      <c r="IBX267" s="20"/>
      <c r="IBY267" s="20"/>
      <c r="IBZ267" s="20"/>
      <c r="ICA267" s="20"/>
      <c r="ICB267" s="20"/>
      <c r="ICC267" s="20"/>
      <c r="ICD267" s="20"/>
      <c r="ICE267" s="20"/>
      <c r="ICF267" s="20"/>
      <c r="ICG267" s="20"/>
      <c r="ICH267" s="20"/>
      <c r="ICI267" s="20"/>
      <c r="ICJ267" s="20"/>
      <c r="ICK267" s="20"/>
      <c r="ICL267" s="20"/>
      <c r="ICM267" s="20"/>
      <c r="ICN267" s="20"/>
      <c r="ICO267" s="20"/>
      <c r="ICP267" s="20"/>
      <c r="ICQ267" s="20"/>
      <c r="ICR267" s="20"/>
      <c r="ICS267" s="20"/>
      <c r="ICT267" s="20"/>
      <c r="ICU267" s="20"/>
      <c r="ICV267" s="20"/>
      <c r="ICW267" s="20"/>
      <c r="ICX267" s="20"/>
      <c r="ICY267" s="20"/>
      <c r="ICZ267" s="20"/>
      <c r="IDA267" s="20"/>
      <c r="IDB267" s="20"/>
      <c r="IDC267" s="20"/>
      <c r="IDD267" s="20"/>
      <c r="IDE267" s="20"/>
      <c r="IDF267" s="20"/>
      <c r="IDG267" s="20"/>
      <c r="IDH267" s="20"/>
      <c r="IDI267" s="20"/>
      <c r="IDJ267" s="20"/>
      <c r="IDK267" s="20"/>
      <c r="IDL267" s="20"/>
      <c r="IDM267" s="20"/>
      <c r="IDN267" s="20"/>
      <c r="IDO267" s="20"/>
      <c r="IDP267" s="20"/>
      <c r="IDQ267" s="20"/>
      <c r="IDR267" s="20"/>
      <c r="IDS267" s="20"/>
      <c r="IDT267" s="20"/>
      <c r="IDU267" s="20"/>
      <c r="IDV267" s="20"/>
      <c r="IDW267" s="20"/>
      <c r="IDX267" s="20"/>
      <c r="IDY267" s="20"/>
      <c r="IDZ267" s="20"/>
      <c r="IEA267" s="20"/>
      <c r="IEB267" s="20"/>
      <c r="IEC267" s="20"/>
      <c r="IED267" s="20"/>
      <c r="IEE267" s="20"/>
      <c r="IEF267" s="20"/>
      <c r="IEG267" s="20"/>
      <c r="IEH267" s="20"/>
      <c r="IEI267" s="20"/>
      <c r="IEJ267" s="20"/>
      <c r="IEK267" s="20"/>
      <c r="IEL267" s="20"/>
      <c r="IEM267" s="20"/>
      <c r="IEN267" s="20"/>
      <c r="IEO267" s="20"/>
      <c r="IEP267" s="20"/>
      <c r="IEQ267" s="20"/>
      <c r="IER267" s="20"/>
      <c r="IES267" s="20"/>
      <c r="IET267" s="20"/>
      <c r="IEU267" s="20"/>
      <c r="IEV267" s="20"/>
      <c r="IEW267" s="20"/>
      <c r="IEX267" s="20"/>
      <c r="IEY267" s="20"/>
      <c r="IEZ267" s="20"/>
      <c r="IFA267" s="20"/>
      <c r="IFB267" s="20"/>
      <c r="IFC267" s="20"/>
      <c r="IFD267" s="20"/>
      <c r="IFE267" s="20"/>
      <c r="IFF267" s="20"/>
      <c r="IFG267" s="20"/>
      <c r="IFH267" s="20"/>
      <c r="IFI267" s="20"/>
      <c r="IFJ267" s="20"/>
      <c r="IFK267" s="20"/>
      <c r="IFL267" s="20"/>
      <c r="IFM267" s="20"/>
      <c r="IFN267" s="20"/>
      <c r="IFO267" s="20"/>
      <c r="IFP267" s="20"/>
      <c r="IFQ267" s="20"/>
      <c r="IFR267" s="20"/>
      <c r="IFS267" s="20"/>
      <c r="IFT267" s="20"/>
      <c r="IFU267" s="20"/>
      <c r="IFV267" s="20"/>
      <c r="IFW267" s="20"/>
      <c r="IFX267" s="20"/>
      <c r="IFY267" s="20"/>
      <c r="IFZ267" s="20"/>
      <c r="IGA267" s="20"/>
      <c r="IGB267" s="20"/>
      <c r="IGC267" s="20"/>
      <c r="IGD267" s="20"/>
      <c r="IGE267" s="20"/>
      <c r="IGF267" s="20"/>
      <c r="IGG267" s="20"/>
      <c r="IGH267" s="20"/>
      <c r="IGI267" s="20"/>
      <c r="IGJ267" s="20"/>
      <c r="IGK267" s="20"/>
      <c r="IGL267" s="20"/>
      <c r="IGM267" s="20"/>
      <c r="IGN267" s="20"/>
      <c r="IGO267" s="20"/>
      <c r="IGP267" s="20"/>
      <c r="IGQ267" s="20"/>
      <c r="IGR267" s="20"/>
      <c r="IGS267" s="20"/>
      <c r="IGT267" s="20"/>
      <c r="IGU267" s="20"/>
      <c r="IGV267" s="20"/>
      <c r="IGW267" s="20"/>
      <c r="IGX267" s="20"/>
      <c r="IGY267" s="20"/>
      <c r="IGZ267" s="20"/>
      <c r="IHA267" s="20"/>
      <c r="IHB267" s="20"/>
      <c r="IHC267" s="20"/>
      <c r="IHD267" s="20"/>
      <c r="IHE267" s="20"/>
      <c r="IHF267" s="20"/>
      <c r="IHG267" s="20"/>
      <c r="IHH267" s="20"/>
      <c r="IHI267" s="20"/>
      <c r="IHJ267" s="20"/>
      <c r="IHK267" s="20"/>
      <c r="IHL267" s="20"/>
      <c r="IHM267" s="20"/>
      <c r="IHN267" s="20"/>
      <c r="IHO267" s="20"/>
      <c r="IHP267" s="20"/>
      <c r="IHQ267" s="20"/>
      <c r="IHR267" s="20"/>
      <c r="IHS267" s="20"/>
      <c r="IHT267" s="20"/>
      <c r="IHU267" s="20"/>
      <c r="IHV267" s="20"/>
      <c r="IHW267" s="20"/>
      <c r="IHX267" s="20"/>
      <c r="IHY267" s="20"/>
      <c r="IHZ267" s="20"/>
      <c r="IIA267" s="20"/>
      <c r="IIB267" s="20"/>
      <c r="IIC267" s="20"/>
      <c r="IID267" s="20"/>
      <c r="IIE267" s="20"/>
      <c r="IIF267" s="20"/>
      <c r="IIG267" s="20"/>
      <c r="IIH267" s="20"/>
      <c r="III267" s="20"/>
      <c r="IIJ267" s="20"/>
      <c r="IIK267" s="20"/>
      <c r="IIL267" s="20"/>
      <c r="IIM267" s="20"/>
      <c r="IIN267" s="20"/>
      <c r="IIO267" s="20"/>
      <c r="IIP267" s="20"/>
      <c r="IIQ267" s="20"/>
      <c r="IIR267" s="20"/>
      <c r="IIS267" s="20"/>
      <c r="IIT267" s="20"/>
      <c r="IIU267" s="20"/>
      <c r="IIV267" s="20"/>
      <c r="IIW267" s="20"/>
      <c r="IIX267" s="20"/>
      <c r="IIY267" s="20"/>
      <c r="IIZ267" s="20"/>
      <c r="IJA267" s="20"/>
      <c r="IJB267" s="20"/>
      <c r="IJC267" s="20"/>
      <c r="IJD267" s="20"/>
      <c r="IJE267" s="20"/>
      <c r="IJF267" s="20"/>
      <c r="IJG267" s="20"/>
      <c r="IJH267" s="20"/>
      <c r="IJI267" s="20"/>
      <c r="IJJ267" s="20"/>
      <c r="IJK267" s="20"/>
      <c r="IJL267" s="20"/>
      <c r="IJM267" s="20"/>
      <c r="IJN267" s="20"/>
      <c r="IJO267" s="20"/>
      <c r="IJP267" s="20"/>
      <c r="IJQ267" s="20"/>
      <c r="IJR267" s="20"/>
      <c r="IJS267" s="20"/>
      <c r="IJT267" s="20"/>
      <c r="IJU267" s="20"/>
      <c r="IJV267" s="20"/>
      <c r="IJW267" s="20"/>
      <c r="IJX267" s="20"/>
      <c r="IJY267" s="20"/>
      <c r="IJZ267" s="20"/>
      <c r="IKA267" s="20"/>
      <c r="IKB267" s="20"/>
      <c r="IKC267" s="20"/>
      <c r="IKD267" s="20"/>
      <c r="IKE267" s="20"/>
      <c r="IKF267" s="20"/>
      <c r="IKG267" s="20"/>
      <c r="IKH267" s="20"/>
      <c r="IKI267" s="20"/>
      <c r="IKJ267" s="20"/>
      <c r="IKK267" s="20"/>
      <c r="IKL267" s="20"/>
      <c r="IKM267" s="20"/>
      <c r="IKN267" s="20"/>
      <c r="IKO267" s="20"/>
      <c r="IKP267" s="20"/>
      <c r="IKQ267" s="20"/>
      <c r="IKR267" s="20"/>
      <c r="IKS267" s="20"/>
      <c r="IKT267" s="20"/>
      <c r="IKU267" s="20"/>
      <c r="IKV267" s="20"/>
      <c r="IKW267" s="20"/>
      <c r="IKX267" s="20"/>
      <c r="IKY267" s="20"/>
      <c r="IKZ267" s="20"/>
      <c r="ILA267" s="20"/>
      <c r="ILB267" s="20"/>
      <c r="ILC267" s="20"/>
      <c r="ILD267" s="20"/>
      <c r="ILE267" s="20"/>
      <c r="ILF267" s="20"/>
      <c r="ILG267" s="20"/>
      <c r="ILH267" s="20"/>
      <c r="ILI267" s="20"/>
      <c r="ILJ267" s="20"/>
      <c r="ILK267" s="20"/>
      <c r="ILL267" s="20"/>
      <c r="ILM267" s="20"/>
      <c r="ILN267" s="20"/>
      <c r="ILO267" s="20"/>
      <c r="ILP267" s="20"/>
      <c r="ILQ267" s="20"/>
      <c r="ILR267" s="20"/>
      <c r="ILS267" s="20"/>
      <c r="ILT267" s="20"/>
      <c r="ILU267" s="20"/>
      <c r="ILV267" s="20"/>
      <c r="ILW267" s="20"/>
      <c r="ILX267" s="20"/>
      <c r="ILY267" s="20"/>
      <c r="ILZ267" s="20"/>
      <c r="IMA267" s="20"/>
      <c r="IMB267" s="20"/>
      <c r="IMC267" s="20"/>
      <c r="IMD267" s="20"/>
      <c r="IME267" s="20"/>
      <c r="IMF267" s="20"/>
      <c r="IMG267" s="20"/>
      <c r="IMH267" s="20"/>
      <c r="IMI267" s="20"/>
      <c r="IMJ267" s="20"/>
      <c r="IMK267" s="20"/>
      <c r="IML267" s="20"/>
      <c r="IMM267" s="20"/>
      <c r="IMN267" s="20"/>
      <c r="IMO267" s="20"/>
      <c r="IMP267" s="20"/>
      <c r="IMQ267" s="20"/>
      <c r="IMR267" s="20"/>
      <c r="IMS267" s="20"/>
      <c r="IMT267" s="20"/>
      <c r="IMU267" s="20"/>
      <c r="IMV267" s="20"/>
      <c r="IMW267" s="20"/>
      <c r="IMX267" s="20"/>
      <c r="IMY267" s="20"/>
      <c r="IMZ267" s="20"/>
      <c r="INA267" s="20"/>
      <c r="INB267" s="20"/>
      <c r="INC267" s="20"/>
      <c r="IND267" s="20"/>
      <c r="INE267" s="20"/>
      <c r="INF267" s="20"/>
      <c r="ING267" s="20"/>
      <c r="INH267" s="20"/>
      <c r="INI267" s="20"/>
      <c r="INJ267" s="20"/>
      <c r="INK267" s="20"/>
      <c r="INL267" s="20"/>
      <c r="INM267" s="20"/>
      <c r="INN267" s="20"/>
      <c r="INO267" s="20"/>
      <c r="INP267" s="20"/>
      <c r="INQ267" s="20"/>
      <c r="INR267" s="20"/>
      <c r="INS267" s="20"/>
      <c r="INT267" s="20"/>
      <c r="INU267" s="20"/>
      <c r="INV267" s="20"/>
      <c r="INW267" s="20"/>
      <c r="INX267" s="20"/>
      <c r="INY267" s="20"/>
      <c r="INZ267" s="20"/>
      <c r="IOA267" s="20"/>
      <c r="IOB267" s="20"/>
      <c r="IOC267" s="20"/>
      <c r="IOD267" s="20"/>
      <c r="IOE267" s="20"/>
      <c r="IOF267" s="20"/>
      <c r="IOG267" s="20"/>
      <c r="IOH267" s="20"/>
      <c r="IOI267" s="20"/>
      <c r="IOJ267" s="20"/>
      <c r="IOK267" s="20"/>
      <c r="IOL267" s="20"/>
      <c r="IOM267" s="20"/>
      <c r="ION267" s="20"/>
      <c r="IOO267" s="20"/>
      <c r="IOP267" s="20"/>
      <c r="IOQ267" s="20"/>
      <c r="IOR267" s="20"/>
      <c r="IOS267" s="20"/>
      <c r="IOT267" s="20"/>
      <c r="IOU267" s="20"/>
      <c r="IOV267" s="20"/>
      <c r="IOW267" s="20"/>
      <c r="IOX267" s="20"/>
      <c r="IOY267" s="20"/>
      <c r="IOZ267" s="20"/>
      <c r="IPA267" s="20"/>
      <c r="IPB267" s="20"/>
      <c r="IPC267" s="20"/>
      <c r="IPD267" s="20"/>
      <c r="IPE267" s="20"/>
      <c r="IPF267" s="20"/>
      <c r="IPG267" s="20"/>
      <c r="IPH267" s="20"/>
      <c r="IPI267" s="20"/>
      <c r="IPJ267" s="20"/>
      <c r="IPK267" s="20"/>
      <c r="IPL267" s="20"/>
      <c r="IPM267" s="20"/>
      <c r="IPN267" s="20"/>
      <c r="IPO267" s="20"/>
      <c r="IPP267" s="20"/>
      <c r="IPQ267" s="20"/>
      <c r="IPR267" s="20"/>
      <c r="IPS267" s="20"/>
      <c r="IPT267" s="20"/>
      <c r="IPU267" s="20"/>
      <c r="IPV267" s="20"/>
      <c r="IPW267" s="20"/>
      <c r="IPX267" s="20"/>
      <c r="IPY267" s="20"/>
      <c r="IPZ267" s="20"/>
      <c r="IQA267" s="20"/>
      <c r="IQB267" s="20"/>
      <c r="IQC267" s="20"/>
      <c r="IQD267" s="20"/>
      <c r="IQE267" s="20"/>
      <c r="IQF267" s="20"/>
      <c r="IQG267" s="20"/>
      <c r="IQH267" s="20"/>
      <c r="IQI267" s="20"/>
      <c r="IQJ267" s="20"/>
      <c r="IQK267" s="20"/>
      <c r="IQL267" s="20"/>
      <c r="IQM267" s="20"/>
      <c r="IQN267" s="20"/>
      <c r="IQO267" s="20"/>
      <c r="IQP267" s="20"/>
      <c r="IQQ267" s="20"/>
      <c r="IQR267" s="20"/>
      <c r="IQS267" s="20"/>
      <c r="IQT267" s="20"/>
      <c r="IQU267" s="20"/>
      <c r="IQV267" s="20"/>
      <c r="IQW267" s="20"/>
      <c r="IQX267" s="20"/>
      <c r="IQY267" s="20"/>
      <c r="IQZ267" s="20"/>
      <c r="IRA267" s="20"/>
      <c r="IRB267" s="20"/>
      <c r="IRC267" s="20"/>
      <c r="IRD267" s="20"/>
      <c r="IRE267" s="20"/>
      <c r="IRF267" s="20"/>
      <c r="IRG267" s="20"/>
      <c r="IRH267" s="20"/>
      <c r="IRI267" s="20"/>
      <c r="IRJ267" s="20"/>
      <c r="IRK267" s="20"/>
      <c r="IRL267" s="20"/>
      <c r="IRM267" s="20"/>
      <c r="IRN267" s="20"/>
      <c r="IRO267" s="20"/>
      <c r="IRP267" s="20"/>
      <c r="IRQ267" s="20"/>
      <c r="IRR267" s="20"/>
      <c r="IRS267" s="20"/>
      <c r="IRT267" s="20"/>
      <c r="IRU267" s="20"/>
      <c r="IRV267" s="20"/>
      <c r="IRW267" s="20"/>
      <c r="IRX267" s="20"/>
      <c r="IRY267" s="20"/>
      <c r="IRZ267" s="20"/>
      <c r="ISA267" s="20"/>
      <c r="ISB267" s="20"/>
      <c r="ISC267" s="20"/>
      <c r="ISD267" s="20"/>
      <c r="ISE267" s="20"/>
      <c r="ISF267" s="20"/>
      <c r="ISG267" s="20"/>
      <c r="ISH267" s="20"/>
      <c r="ISI267" s="20"/>
      <c r="ISJ267" s="20"/>
      <c r="ISK267" s="20"/>
      <c r="ISL267" s="20"/>
      <c r="ISM267" s="20"/>
      <c r="ISN267" s="20"/>
      <c r="ISO267" s="20"/>
      <c r="ISP267" s="20"/>
      <c r="ISQ267" s="20"/>
      <c r="ISR267" s="20"/>
      <c r="ISS267" s="20"/>
      <c r="IST267" s="20"/>
      <c r="ISU267" s="20"/>
      <c r="ISV267" s="20"/>
      <c r="ISW267" s="20"/>
      <c r="ISX267" s="20"/>
      <c r="ISY267" s="20"/>
      <c r="ISZ267" s="20"/>
      <c r="ITA267" s="20"/>
      <c r="ITB267" s="20"/>
      <c r="ITC267" s="20"/>
      <c r="ITD267" s="20"/>
      <c r="ITE267" s="20"/>
      <c r="ITF267" s="20"/>
      <c r="ITG267" s="20"/>
      <c r="ITH267" s="20"/>
      <c r="ITI267" s="20"/>
      <c r="ITJ267" s="20"/>
      <c r="ITK267" s="20"/>
      <c r="ITL267" s="20"/>
      <c r="ITM267" s="20"/>
      <c r="ITN267" s="20"/>
      <c r="ITO267" s="20"/>
      <c r="ITP267" s="20"/>
      <c r="ITQ267" s="20"/>
      <c r="ITR267" s="20"/>
      <c r="ITS267" s="20"/>
      <c r="ITT267" s="20"/>
      <c r="ITU267" s="20"/>
      <c r="ITV267" s="20"/>
      <c r="ITW267" s="20"/>
      <c r="ITX267" s="20"/>
      <c r="ITY267" s="20"/>
      <c r="ITZ267" s="20"/>
      <c r="IUA267" s="20"/>
      <c r="IUB267" s="20"/>
      <c r="IUC267" s="20"/>
      <c r="IUD267" s="20"/>
      <c r="IUE267" s="20"/>
      <c r="IUF267" s="20"/>
      <c r="IUG267" s="20"/>
      <c r="IUH267" s="20"/>
      <c r="IUI267" s="20"/>
      <c r="IUJ267" s="20"/>
      <c r="IUK267" s="20"/>
      <c r="IUL267" s="20"/>
      <c r="IUM267" s="20"/>
      <c r="IUN267" s="20"/>
      <c r="IUO267" s="20"/>
      <c r="IUP267" s="20"/>
      <c r="IUQ267" s="20"/>
      <c r="IUR267" s="20"/>
      <c r="IUS267" s="20"/>
      <c r="IUT267" s="20"/>
      <c r="IUU267" s="20"/>
      <c r="IUV267" s="20"/>
      <c r="IUW267" s="20"/>
      <c r="IUX267" s="20"/>
      <c r="IUY267" s="20"/>
      <c r="IUZ267" s="20"/>
      <c r="IVA267" s="20"/>
      <c r="IVB267" s="20"/>
      <c r="IVC267" s="20"/>
      <c r="IVD267" s="20"/>
      <c r="IVE267" s="20"/>
      <c r="IVF267" s="20"/>
      <c r="IVG267" s="20"/>
      <c r="IVH267" s="20"/>
      <c r="IVI267" s="20"/>
      <c r="IVJ267" s="20"/>
      <c r="IVK267" s="20"/>
      <c r="IVL267" s="20"/>
      <c r="IVM267" s="20"/>
      <c r="IVN267" s="20"/>
      <c r="IVO267" s="20"/>
      <c r="IVP267" s="20"/>
      <c r="IVQ267" s="20"/>
      <c r="IVR267" s="20"/>
      <c r="IVS267" s="20"/>
      <c r="IVT267" s="20"/>
      <c r="IVU267" s="20"/>
      <c r="IVV267" s="20"/>
      <c r="IVW267" s="20"/>
      <c r="IVX267" s="20"/>
      <c r="IVY267" s="20"/>
      <c r="IVZ267" s="20"/>
      <c r="IWA267" s="20"/>
      <c r="IWB267" s="20"/>
      <c r="IWC267" s="20"/>
      <c r="IWD267" s="20"/>
      <c r="IWE267" s="20"/>
      <c r="IWF267" s="20"/>
      <c r="IWG267" s="20"/>
      <c r="IWH267" s="20"/>
      <c r="IWI267" s="20"/>
      <c r="IWJ267" s="20"/>
      <c r="IWK267" s="20"/>
      <c r="IWL267" s="20"/>
      <c r="IWM267" s="20"/>
      <c r="IWN267" s="20"/>
      <c r="IWO267" s="20"/>
      <c r="IWP267" s="20"/>
      <c r="IWQ267" s="20"/>
      <c r="IWR267" s="20"/>
      <c r="IWS267" s="20"/>
      <c r="IWT267" s="20"/>
      <c r="IWU267" s="20"/>
      <c r="IWV267" s="20"/>
      <c r="IWW267" s="20"/>
      <c r="IWX267" s="20"/>
      <c r="IWY267" s="20"/>
      <c r="IWZ267" s="20"/>
      <c r="IXA267" s="20"/>
      <c r="IXB267" s="20"/>
      <c r="IXC267" s="20"/>
      <c r="IXD267" s="20"/>
      <c r="IXE267" s="20"/>
      <c r="IXF267" s="20"/>
      <c r="IXG267" s="20"/>
      <c r="IXH267" s="20"/>
      <c r="IXI267" s="20"/>
      <c r="IXJ267" s="20"/>
      <c r="IXK267" s="20"/>
      <c r="IXL267" s="20"/>
      <c r="IXM267" s="20"/>
      <c r="IXN267" s="20"/>
      <c r="IXO267" s="20"/>
      <c r="IXP267" s="20"/>
      <c r="IXQ267" s="20"/>
      <c r="IXR267" s="20"/>
      <c r="IXS267" s="20"/>
      <c r="IXT267" s="20"/>
      <c r="IXU267" s="20"/>
      <c r="IXV267" s="20"/>
      <c r="IXW267" s="20"/>
      <c r="IXX267" s="20"/>
      <c r="IXY267" s="20"/>
      <c r="IXZ267" s="20"/>
      <c r="IYA267" s="20"/>
      <c r="IYB267" s="20"/>
      <c r="IYC267" s="20"/>
      <c r="IYD267" s="20"/>
      <c r="IYE267" s="20"/>
      <c r="IYF267" s="20"/>
      <c r="IYG267" s="20"/>
      <c r="IYH267" s="20"/>
      <c r="IYI267" s="20"/>
      <c r="IYJ267" s="20"/>
      <c r="IYK267" s="20"/>
      <c r="IYL267" s="20"/>
      <c r="IYM267" s="20"/>
      <c r="IYN267" s="20"/>
      <c r="IYO267" s="20"/>
      <c r="IYP267" s="20"/>
      <c r="IYQ267" s="20"/>
      <c r="IYR267" s="20"/>
      <c r="IYS267" s="20"/>
      <c r="IYT267" s="20"/>
      <c r="IYU267" s="20"/>
      <c r="IYV267" s="20"/>
      <c r="IYW267" s="20"/>
      <c r="IYX267" s="20"/>
      <c r="IYY267" s="20"/>
      <c r="IYZ267" s="20"/>
      <c r="IZA267" s="20"/>
      <c r="IZB267" s="20"/>
      <c r="IZC267" s="20"/>
      <c r="IZD267" s="20"/>
      <c r="IZE267" s="20"/>
      <c r="IZF267" s="20"/>
      <c r="IZG267" s="20"/>
      <c r="IZH267" s="20"/>
      <c r="IZI267" s="20"/>
      <c r="IZJ267" s="20"/>
      <c r="IZK267" s="20"/>
      <c r="IZL267" s="20"/>
      <c r="IZM267" s="20"/>
      <c r="IZN267" s="20"/>
      <c r="IZO267" s="20"/>
      <c r="IZP267" s="20"/>
      <c r="IZQ267" s="20"/>
      <c r="IZR267" s="20"/>
      <c r="IZS267" s="20"/>
      <c r="IZT267" s="20"/>
      <c r="IZU267" s="20"/>
      <c r="IZV267" s="20"/>
      <c r="IZW267" s="20"/>
      <c r="IZX267" s="20"/>
      <c r="IZY267" s="20"/>
      <c r="IZZ267" s="20"/>
      <c r="JAA267" s="20"/>
      <c r="JAB267" s="20"/>
      <c r="JAC267" s="20"/>
      <c r="JAD267" s="20"/>
      <c r="JAE267" s="20"/>
      <c r="JAF267" s="20"/>
      <c r="JAG267" s="20"/>
      <c r="JAH267" s="20"/>
      <c r="JAI267" s="20"/>
      <c r="JAJ267" s="20"/>
      <c r="JAK267" s="20"/>
      <c r="JAL267" s="20"/>
      <c r="JAM267" s="20"/>
      <c r="JAN267" s="20"/>
      <c r="JAO267" s="20"/>
      <c r="JAP267" s="20"/>
      <c r="JAQ267" s="20"/>
      <c r="JAR267" s="20"/>
      <c r="JAS267" s="20"/>
      <c r="JAT267" s="20"/>
      <c r="JAU267" s="20"/>
      <c r="JAV267" s="20"/>
      <c r="JAW267" s="20"/>
      <c r="JAX267" s="20"/>
      <c r="JAY267" s="20"/>
      <c r="JAZ267" s="20"/>
      <c r="JBA267" s="20"/>
      <c r="JBB267" s="20"/>
      <c r="JBC267" s="20"/>
      <c r="JBD267" s="20"/>
      <c r="JBE267" s="20"/>
      <c r="JBF267" s="20"/>
      <c r="JBG267" s="20"/>
      <c r="JBH267" s="20"/>
      <c r="JBI267" s="20"/>
      <c r="JBJ267" s="20"/>
      <c r="JBK267" s="20"/>
      <c r="JBL267" s="20"/>
      <c r="JBM267" s="20"/>
      <c r="JBN267" s="20"/>
      <c r="JBO267" s="20"/>
      <c r="JBP267" s="20"/>
      <c r="JBQ267" s="20"/>
      <c r="JBR267" s="20"/>
      <c r="JBS267" s="20"/>
      <c r="JBT267" s="20"/>
      <c r="JBU267" s="20"/>
      <c r="JBV267" s="20"/>
      <c r="JBW267" s="20"/>
      <c r="JBX267" s="20"/>
      <c r="JBY267" s="20"/>
      <c r="JBZ267" s="20"/>
      <c r="JCA267" s="20"/>
      <c r="JCB267" s="20"/>
      <c r="JCC267" s="20"/>
      <c r="JCD267" s="20"/>
      <c r="JCE267" s="20"/>
      <c r="JCF267" s="20"/>
      <c r="JCG267" s="20"/>
      <c r="JCH267" s="20"/>
      <c r="JCI267" s="20"/>
      <c r="JCJ267" s="20"/>
      <c r="JCK267" s="20"/>
      <c r="JCL267" s="20"/>
      <c r="JCM267" s="20"/>
      <c r="JCN267" s="20"/>
      <c r="JCO267" s="20"/>
      <c r="JCP267" s="20"/>
      <c r="JCQ267" s="20"/>
      <c r="JCR267" s="20"/>
      <c r="JCS267" s="20"/>
      <c r="JCT267" s="20"/>
      <c r="JCU267" s="20"/>
      <c r="JCV267" s="20"/>
      <c r="JCW267" s="20"/>
      <c r="JCX267" s="20"/>
      <c r="JCY267" s="20"/>
      <c r="JCZ267" s="20"/>
      <c r="JDA267" s="20"/>
      <c r="JDB267" s="20"/>
      <c r="JDC267" s="20"/>
      <c r="JDD267" s="20"/>
      <c r="JDE267" s="20"/>
      <c r="JDF267" s="20"/>
      <c r="JDG267" s="20"/>
      <c r="JDH267" s="20"/>
      <c r="JDI267" s="20"/>
      <c r="JDJ267" s="20"/>
      <c r="JDK267" s="20"/>
      <c r="JDL267" s="20"/>
      <c r="JDM267" s="20"/>
      <c r="JDN267" s="20"/>
      <c r="JDO267" s="20"/>
      <c r="JDP267" s="20"/>
      <c r="JDQ267" s="20"/>
      <c r="JDR267" s="20"/>
      <c r="JDS267" s="20"/>
      <c r="JDT267" s="20"/>
      <c r="JDU267" s="20"/>
      <c r="JDV267" s="20"/>
      <c r="JDW267" s="20"/>
      <c r="JDX267" s="20"/>
      <c r="JDY267" s="20"/>
      <c r="JDZ267" s="20"/>
      <c r="JEA267" s="20"/>
      <c r="JEB267" s="20"/>
      <c r="JEC267" s="20"/>
      <c r="JED267" s="20"/>
      <c r="JEE267" s="20"/>
      <c r="JEF267" s="20"/>
      <c r="JEG267" s="20"/>
      <c r="JEH267" s="20"/>
      <c r="JEI267" s="20"/>
      <c r="JEJ267" s="20"/>
      <c r="JEK267" s="20"/>
      <c r="JEL267" s="20"/>
      <c r="JEM267" s="20"/>
      <c r="JEN267" s="20"/>
      <c r="JEO267" s="20"/>
      <c r="JEP267" s="20"/>
      <c r="JEQ267" s="20"/>
      <c r="JER267" s="20"/>
      <c r="JES267" s="20"/>
      <c r="JET267" s="20"/>
      <c r="JEU267" s="20"/>
      <c r="JEV267" s="20"/>
      <c r="JEW267" s="20"/>
      <c r="JEX267" s="20"/>
      <c r="JEY267" s="20"/>
      <c r="JEZ267" s="20"/>
      <c r="JFA267" s="20"/>
      <c r="JFB267" s="20"/>
      <c r="JFC267" s="20"/>
      <c r="JFD267" s="20"/>
      <c r="JFE267" s="20"/>
      <c r="JFF267" s="20"/>
      <c r="JFG267" s="20"/>
      <c r="JFH267" s="20"/>
      <c r="JFI267" s="20"/>
      <c r="JFJ267" s="20"/>
      <c r="JFK267" s="20"/>
      <c r="JFL267" s="20"/>
      <c r="JFM267" s="20"/>
      <c r="JFN267" s="20"/>
      <c r="JFO267" s="20"/>
      <c r="JFP267" s="20"/>
      <c r="JFQ267" s="20"/>
      <c r="JFR267" s="20"/>
      <c r="JFS267" s="20"/>
      <c r="JFT267" s="20"/>
      <c r="JFU267" s="20"/>
      <c r="JFV267" s="20"/>
      <c r="JFW267" s="20"/>
      <c r="JFX267" s="20"/>
      <c r="JFY267" s="20"/>
      <c r="JFZ267" s="20"/>
      <c r="JGA267" s="20"/>
      <c r="JGB267" s="20"/>
      <c r="JGC267" s="20"/>
      <c r="JGD267" s="20"/>
      <c r="JGE267" s="20"/>
      <c r="JGF267" s="20"/>
      <c r="JGG267" s="20"/>
      <c r="JGH267" s="20"/>
      <c r="JGI267" s="20"/>
      <c r="JGJ267" s="20"/>
      <c r="JGK267" s="20"/>
      <c r="JGL267" s="20"/>
      <c r="JGM267" s="20"/>
      <c r="JGN267" s="20"/>
      <c r="JGO267" s="20"/>
      <c r="JGP267" s="20"/>
      <c r="JGQ267" s="20"/>
      <c r="JGR267" s="20"/>
      <c r="JGS267" s="20"/>
      <c r="JGT267" s="20"/>
      <c r="JGU267" s="20"/>
      <c r="JGV267" s="20"/>
      <c r="JGW267" s="20"/>
      <c r="JGX267" s="20"/>
      <c r="JGY267" s="20"/>
      <c r="JGZ267" s="20"/>
      <c r="JHA267" s="20"/>
      <c r="JHB267" s="20"/>
      <c r="JHC267" s="20"/>
      <c r="JHD267" s="20"/>
      <c r="JHE267" s="20"/>
      <c r="JHF267" s="20"/>
      <c r="JHG267" s="20"/>
      <c r="JHH267" s="20"/>
      <c r="JHI267" s="20"/>
      <c r="JHJ267" s="20"/>
      <c r="JHK267" s="20"/>
      <c r="JHL267" s="20"/>
      <c r="JHM267" s="20"/>
      <c r="JHN267" s="20"/>
      <c r="JHO267" s="20"/>
      <c r="JHP267" s="20"/>
      <c r="JHQ267" s="20"/>
      <c r="JHR267" s="20"/>
      <c r="JHS267" s="20"/>
      <c r="JHT267" s="20"/>
      <c r="JHU267" s="20"/>
      <c r="JHV267" s="20"/>
      <c r="JHW267" s="20"/>
      <c r="JHX267" s="20"/>
      <c r="JHY267" s="20"/>
      <c r="JHZ267" s="20"/>
      <c r="JIA267" s="20"/>
      <c r="JIB267" s="20"/>
      <c r="JIC267" s="20"/>
      <c r="JID267" s="20"/>
      <c r="JIE267" s="20"/>
      <c r="JIF267" s="20"/>
      <c r="JIG267" s="20"/>
      <c r="JIH267" s="20"/>
      <c r="JII267" s="20"/>
      <c r="JIJ267" s="20"/>
      <c r="JIK267" s="20"/>
      <c r="JIL267" s="20"/>
      <c r="JIM267" s="20"/>
      <c r="JIN267" s="20"/>
      <c r="JIO267" s="20"/>
      <c r="JIP267" s="20"/>
      <c r="JIQ267" s="20"/>
      <c r="JIR267" s="20"/>
      <c r="JIS267" s="20"/>
      <c r="JIT267" s="20"/>
      <c r="JIU267" s="20"/>
      <c r="JIV267" s="20"/>
      <c r="JIW267" s="20"/>
      <c r="JIX267" s="20"/>
      <c r="JIY267" s="20"/>
      <c r="JIZ267" s="20"/>
      <c r="JJA267" s="20"/>
      <c r="JJB267" s="20"/>
      <c r="JJC267" s="20"/>
      <c r="JJD267" s="20"/>
      <c r="JJE267" s="20"/>
      <c r="JJF267" s="20"/>
      <c r="JJG267" s="20"/>
      <c r="JJH267" s="20"/>
      <c r="JJI267" s="20"/>
      <c r="JJJ267" s="20"/>
      <c r="JJK267" s="20"/>
      <c r="JJL267" s="20"/>
      <c r="JJM267" s="20"/>
      <c r="JJN267" s="20"/>
      <c r="JJO267" s="20"/>
      <c r="JJP267" s="20"/>
      <c r="JJQ267" s="20"/>
      <c r="JJR267" s="20"/>
      <c r="JJS267" s="20"/>
      <c r="JJT267" s="20"/>
      <c r="JJU267" s="20"/>
      <c r="JJV267" s="20"/>
      <c r="JJW267" s="20"/>
      <c r="JJX267" s="20"/>
      <c r="JJY267" s="20"/>
      <c r="JJZ267" s="20"/>
      <c r="JKA267" s="20"/>
      <c r="JKB267" s="20"/>
      <c r="JKC267" s="20"/>
      <c r="JKD267" s="20"/>
      <c r="JKE267" s="20"/>
      <c r="JKF267" s="20"/>
      <c r="JKG267" s="20"/>
      <c r="JKH267" s="20"/>
      <c r="JKI267" s="20"/>
      <c r="JKJ267" s="20"/>
      <c r="JKK267" s="20"/>
      <c r="JKL267" s="20"/>
      <c r="JKM267" s="20"/>
      <c r="JKN267" s="20"/>
      <c r="JKO267" s="20"/>
      <c r="JKP267" s="20"/>
      <c r="JKQ267" s="20"/>
      <c r="JKR267" s="20"/>
      <c r="JKS267" s="20"/>
      <c r="JKT267" s="20"/>
      <c r="JKU267" s="20"/>
      <c r="JKV267" s="20"/>
      <c r="JKW267" s="20"/>
      <c r="JKX267" s="20"/>
      <c r="JKY267" s="20"/>
      <c r="JKZ267" s="20"/>
      <c r="JLA267" s="20"/>
      <c r="JLB267" s="20"/>
      <c r="JLC267" s="20"/>
      <c r="JLD267" s="20"/>
      <c r="JLE267" s="20"/>
      <c r="JLF267" s="20"/>
      <c r="JLG267" s="20"/>
      <c r="JLH267" s="20"/>
      <c r="JLI267" s="20"/>
      <c r="JLJ267" s="20"/>
      <c r="JLK267" s="20"/>
      <c r="JLL267" s="20"/>
      <c r="JLM267" s="20"/>
      <c r="JLN267" s="20"/>
      <c r="JLO267" s="20"/>
      <c r="JLP267" s="20"/>
      <c r="JLQ267" s="20"/>
      <c r="JLR267" s="20"/>
      <c r="JLS267" s="20"/>
      <c r="JLT267" s="20"/>
      <c r="JLU267" s="20"/>
      <c r="JLV267" s="20"/>
      <c r="JLW267" s="20"/>
      <c r="JLX267" s="20"/>
      <c r="JLY267" s="20"/>
      <c r="JLZ267" s="20"/>
      <c r="JMA267" s="20"/>
      <c r="JMB267" s="20"/>
      <c r="JMC267" s="20"/>
      <c r="JMD267" s="20"/>
      <c r="JME267" s="20"/>
      <c r="JMF267" s="20"/>
      <c r="JMG267" s="20"/>
      <c r="JMH267" s="20"/>
      <c r="JMI267" s="20"/>
      <c r="JMJ267" s="20"/>
      <c r="JMK267" s="20"/>
      <c r="JML267" s="20"/>
      <c r="JMM267" s="20"/>
      <c r="JMN267" s="20"/>
      <c r="JMO267" s="20"/>
      <c r="JMP267" s="20"/>
      <c r="JMQ267" s="20"/>
      <c r="JMR267" s="20"/>
      <c r="JMS267" s="20"/>
      <c r="JMT267" s="20"/>
      <c r="JMU267" s="20"/>
      <c r="JMV267" s="20"/>
      <c r="JMW267" s="20"/>
      <c r="JMX267" s="20"/>
      <c r="JMY267" s="20"/>
      <c r="JMZ267" s="20"/>
      <c r="JNA267" s="20"/>
      <c r="JNB267" s="20"/>
      <c r="JNC267" s="20"/>
      <c r="JND267" s="20"/>
      <c r="JNE267" s="20"/>
      <c r="JNF267" s="20"/>
      <c r="JNG267" s="20"/>
      <c r="JNH267" s="20"/>
      <c r="JNI267" s="20"/>
      <c r="JNJ267" s="20"/>
      <c r="JNK267" s="20"/>
      <c r="JNL267" s="20"/>
      <c r="JNM267" s="20"/>
      <c r="JNN267" s="20"/>
      <c r="JNO267" s="20"/>
      <c r="JNP267" s="20"/>
      <c r="JNQ267" s="20"/>
      <c r="JNR267" s="20"/>
      <c r="JNS267" s="20"/>
      <c r="JNT267" s="20"/>
      <c r="JNU267" s="20"/>
      <c r="JNV267" s="20"/>
      <c r="JNW267" s="20"/>
      <c r="JNX267" s="20"/>
      <c r="JNY267" s="20"/>
      <c r="JNZ267" s="20"/>
      <c r="JOA267" s="20"/>
      <c r="JOB267" s="20"/>
      <c r="JOC267" s="20"/>
      <c r="JOD267" s="20"/>
      <c r="JOE267" s="20"/>
      <c r="JOF267" s="20"/>
      <c r="JOG267" s="20"/>
      <c r="JOH267" s="20"/>
      <c r="JOI267" s="20"/>
      <c r="JOJ267" s="20"/>
      <c r="JOK267" s="20"/>
      <c r="JOL267" s="20"/>
      <c r="JOM267" s="20"/>
      <c r="JON267" s="20"/>
      <c r="JOO267" s="20"/>
      <c r="JOP267" s="20"/>
      <c r="JOQ267" s="20"/>
      <c r="JOR267" s="20"/>
      <c r="JOS267" s="20"/>
      <c r="JOT267" s="20"/>
      <c r="JOU267" s="20"/>
      <c r="JOV267" s="20"/>
      <c r="JOW267" s="20"/>
      <c r="JOX267" s="20"/>
      <c r="JOY267" s="20"/>
      <c r="JOZ267" s="20"/>
      <c r="JPA267" s="20"/>
      <c r="JPB267" s="20"/>
      <c r="JPC267" s="20"/>
      <c r="JPD267" s="20"/>
      <c r="JPE267" s="20"/>
      <c r="JPF267" s="20"/>
      <c r="JPG267" s="20"/>
      <c r="JPH267" s="20"/>
      <c r="JPI267" s="20"/>
      <c r="JPJ267" s="20"/>
      <c r="JPK267" s="20"/>
      <c r="JPL267" s="20"/>
      <c r="JPM267" s="20"/>
      <c r="JPN267" s="20"/>
      <c r="JPO267" s="20"/>
      <c r="JPP267" s="20"/>
      <c r="JPQ267" s="20"/>
      <c r="JPR267" s="20"/>
      <c r="JPS267" s="20"/>
      <c r="JPT267" s="20"/>
      <c r="JPU267" s="20"/>
      <c r="JPV267" s="20"/>
      <c r="JPW267" s="20"/>
      <c r="JPX267" s="20"/>
      <c r="JPY267" s="20"/>
      <c r="JPZ267" s="20"/>
      <c r="JQA267" s="20"/>
      <c r="JQB267" s="20"/>
      <c r="JQC267" s="20"/>
      <c r="JQD267" s="20"/>
      <c r="JQE267" s="20"/>
      <c r="JQF267" s="20"/>
      <c r="JQG267" s="20"/>
      <c r="JQH267" s="20"/>
      <c r="JQI267" s="20"/>
      <c r="JQJ267" s="20"/>
      <c r="JQK267" s="20"/>
      <c r="JQL267" s="20"/>
      <c r="JQM267" s="20"/>
      <c r="JQN267" s="20"/>
      <c r="JQO267" s="20"/>
      <c r="JQP267" s="20"/>
      <c r="JQQ267" s="20"/>
      <c r="JQR267" s="20"/>
      <c r="JQS267" s="20"/>
      <c r="JQT267" s="20"/>
      <c r="JQU267" s="20"/>
      <c r="JQV267" s="20"/>
      <c r="JQW267" s="20"/>
      <c r="JQX267" s="20"/>
      <c r="JQY267" s="20"/>
      <c r="JQZ267" s="20"/>
      <c r="JRA267" s="20"/>
      <c r="JRB267" s="20"/>
      <c r="JRC267" s="20"/>
      <c r="JRD267" s="20"/>
      <c r="JRE267" s="20"/>
      <c r="JRF267" s="20"/>
      <c r="JRG267" s="20"/>
      <c r="JRH267" s="20"/>
      <c r="JRI267" s="20"/>
      <c r="JRJ267" s="20"/>
      <c r="JRK267" s="20"/>
      <c r="JRL267" s="20"/>
      <c r="JRM267" s="20"/>
      <c r="JRN267" s="20"/>
      <c r="JRO267" s="20"/>
      <c r="JRP267" s="20"/>
      <c r="JRQ267" s="20"/>
      <c r="JRR267" s="20"/>
      <c r="JRS267" s="20"/>
      <c r="JRT267" s="20"/>
      <c r="JRU267" s="20"/>
      <c r="JRV267" s="20"/>
      <c r="JRW267" s="20"/>
      <c r="JRX267" s="20"/>
      <c r="JRY267" s="20"/>
      <c r="JRZ267" s="20"/>
      <c r="JSA267" s="20"/>
      <c r="JSB267" s="20"/>
      <c r="JSC267" s="20"/>
      <c r="JSD267" s="20"/>
      <c r="JSE267" s="20"/>
      <c r="JSF267" s="20"/>
      <c r="JSG267" s="20"/>
      <c r="JSH267" s="20"/>
      <c r="JSI267" s="20"/>
      <c r="JSJ267" s="20"/>
      <c r="JSK267" s="20"/>
      <c r="JSL267" s="20"/>
      <c r="JSM267" s="20"/>
      <c r="JSN267" s="20"/>
      <c r="JSO267" s="20"/>
      <c r="JSP267" s="20"/>
      <c r="JSQ267" s="20"/>
      <c r="JSR267" s="20"/>
      <c r="JSS267" s="20"/>
      <c r="JST267" s="20"/>
      <c r="JSU267" s="20"/>
      <c r="JSV267" s="20"/>
      <c r="JSW267" s="20"/>
      <c r="JSX267" s="20"/>
      <c r="JSY267" s="20"/>
      <c r="JSZ267" s="20"/>
      <c r="JTA267" s="20"/>
      <c r="JTB267" s="20"/>
      <c r="JTC267" s="20"/>
      <c r="JTD267" s="20"/>
      <c r="JTE267" s="20"/>
      <c r="JTF267" s="20"/>
      <c r="JTG267" s="20"/>
      <c r="JTH267" s="20"/>
      <c r="JTI267" s="20"/>
      <c r="JTJ267" s="20"/>
      <c r="JTK267" s="20"/>
      <c r="JTL267" s="20"/>
      <c r="JTM267" s="20"/>
      <c r="JTN267" s="20"/>
      <c r="JTO267" s="20"/>
      <c r="JTP267" s="20"/>
      <c r="JTQ267" s="20"/>
      <c r="JTR267" s="20"/>
      <c r="JTS267" s="20"/>
      <c r="JTT267" s="20"/>
      <c r="JTU267" s="20"/>
      <c r="JTV267" s="20"/>
      <c r="JTW267" s="20"/>
      <c r="JTX267" s="20"/>
      <c r="JTY267" s="20"/>
      <c r="JTZ267" s="20"/>
      <c r="JUA267" s="20"/>
      <c r="JUB267" s="20"/>
      <c r="JUC267" s="20"/>
      <c r="JUD267" s="20"/>
      <c r="JUE267" s="20"/>
      <c r="JUF267" s="20"/>
      <c r="JUG267" s="20"/>
      <c r="JUH267" s="20"/>
      <c r="JUI267" s="20"/>
      <c r="JUJ267" s="20"/>
      <c r="JUK267" s="20"/>
      <c r="JUL267" s="20"/>
      <c r="JUM267" s="20"/>
      <c r="JUN267" s="20"/>
      <c r="JUO267" s="20"/>
      <c r="JUP267" s="20"/>
      <c r="JUQ267" s="20"/>
      <c r="JUR267" s="20"/>
      <c r="JUS267" s="20"/>
      <c r="JUT267" s="20"/>
      <c r="JUU267" s="20"/>
      <c r="JUV267" s="20"/>
      <c r="JUW267" s="20"/>
      <c r="JUX267" s="20"/>
      <c r="JUY267" s="20"/>
      <c r="JUZ267" s="20"/>
      <c r="JVA267" s="20"/>
      <c r="JVB267" s="20"/>
      <c r="JVC267" s="20"/>
      <c r="JVD267" s="20"/>
      <c r="JVE267" s="20"/>
      <c r="JVF267" s="20"/>
      <c r="JVG267" s="20"/>
      <c r="JVH267" s="20"/>
      <c r="JVI267" s="20"/>
      <c r="JVJ267" s="20"/>
      <c r="JVK267" s="20"/>
      <c r="JVL267" s="20"/>
      <c r="JVM267" s="20"/>
      <c r="JVN267" s="20"/>
      <c r="JVO267" s="20"/>
      <c r="JVP267" s="20"/>
      <c r="JVQ267" s="20"/>
      <c r="JVR267" s="20"/>
      <c r="JVS267" s="20"/>
      <c r="JVT267" s="20"/>
      <c r="JVU267" s="20"/>
      <c r="JVV267" s="20"/>
      <c r="JVW267" s="20"/>
      <c r="JVX267" s="20"/>
      <c r="JVY267" s="20"/>
      <c r="JVZ267" s="20"/>
      <c r="JWA267" s="20"/>
      <c r="JWB267" s="20"/>
      <c r="JWC267" s="20"/>
      <c r="JWD267" s="20"/>
      <c r="JWE267" s="20"/>
      <c r="JWF267" s="20"/>
      <c r="JWG267" s="20"/>
      <c r="JWH267" s="20"/>
      <c r="JWI267" s="20"/>
      <c r="JWJ267" s="20"/>
      <c r="JWK267" s="20"/>
      <c r="JWL267" s="20"/>
      <c r="JWM267" s="20"/>
      <c r="JWN267" s="20"/>
      <c r="JWO267" s="20"/>
      <c r="JWP267" s="20"/>
      <c r="JWQ267" s="20"/>
      <c r="JWR267" s="20"/>
      <c r="JWS267" s="20"/>
      <c r="JWT267" s="20"/>
      <c r="JWU267" s="20"/>
      <c r="JWV267" s="20"/>
      <c r="JWW267" s="20"/>
      <c r="JWX267" s="20"/>
      <c r="JWY267" s="20"/>
      <c r="JWZ267" s="20"/>
      <c r="JXA267" s="20"/>
      <c r="JXB267" s="20"/>
      <c r="JXC267" s="20"/>
      <c r="JXD267" s="20"/>
      <c r="JXE267" s="20"/>
      <c r="JXF267" s="20"/>
      <c r="JXG267" s="20"/>
      <c r="JXH267" s="20"/>
      <c r="JXI267" s="20"/>
      <c r="JXJ267" s="20"/>
      <c r="JXK267" s="20"/>
      <c r="JXL267" s="20"/>
      <c r="JXM267" s="20"/>
      <c r="JXN267" s="20"/>
      <c r="JXO267" s="20"/>
      <c r="JXP267" s="20"/>
      <c r="JXQ267" s="20"/>
      <c r="JXR267" s="20"/>
      <c r="JXS267" s="20"/>
      <c r="JXT267" s="20"/>
      <c r="JXU267" s="20"/>
      <c r="JXV267" s="20"/>
      <c r="JXW267" s="20"/>
      <c r="JXX267" s="20"/>
      <c r="JXY267" s="20"/>
      <c r="JXZ267" s="20"/>
      <c r="JYA267" s="20"/>
      <c r="JYB267" s="20"/>
      <c r="JYC267" s="20"/>
      <c r="JYD267" s="20"/>
      <c r="JYE267" s="20"/>
      <c r="JYF267" s="20"/>
      <c r="JYG267" s="20"/>
      <c r="JYH267" s="20"/>
      <c r="JYI267" s="20"/>
      <c r="JYJ267" s="20"/>
      <c r="JYK267" s="20"/>
      <c r="JYL267" s="20"/>
      <c r="JYM267" s="20"/>
      <c r="JYN267" s="20"/>
      <c r="JYO267" s="20"/>
      <c r="JYP267" s="20"/>
      <c r="JYQ267" s="20"/>
      <c r="JYR267" s="20"/>
      <c r="JYS267" s="20"/>
      <c r="JYT267" s="20"/>
      <c r="JYU267" s="20"/>
      <c r="JYV267" s="20"/>
      <c r="JYW267" s="20"/>
      <c r="JYX267" s="20"/>
      <c r="JYY267" s="20"/>
      <c r="JYZ267" s="20"/>
      <c r="JZA267" s="20"/>
      <c r="JZB267" s="20"/>
      <c r="JZC267" s="20"/>
      <c r="JZD267" s="20"/>
      <c r="JZE267" s="20"/>
      <c r="JZF267" s="20"/>
      <c r="JZG267" s="20"/>
      <c r="JZH267" s="20"/>
      <c r="JZI267" s="20"/>
      <c r="JZJ267" s="20"/>
      <c r="JZK267" s="20"/>
      <c r="JZL267" s="20"/>
      <c r="JZM267" s="20"/>
      <c r="JZN267" s="20"/>
      <c r="JZO267" s="20"/>
      <c r="JZP267" s="20"/>
      <c r="JZQ267" s="20"/>
      <c r="JZR267" s="20"/>
      <c r="JZS267" s="20"/>
      <c r="JZT267" s="20"/>
      <c r="JZU267" s="20"/>
      <c r="JZV267" s="20"/>
      <c r="JZW267" s="20"/>
      <c r="JZX267" s="20"/>
      <c r="JZY267" s="20"/>
      <c r="JZZ267" s="20"/>
      <c r="KAA267" s="20"/>
      <c r="KAB267" s="20"/>
      <c r="KAC267" s="20"/>
      <c r="KAD267" s="20"/>
      <c r="KAE267" s="20"/>
      <c r="KAF267" s="20"/>
      <c r="KAG267" s="20"/>
      <c r="KAH267" s="20"/>
      <c r="KAI267" s="20"/>
      <c r="KAJ267" s="20"/>
      <c r="KAK267" s="20"/>
      <c r="KAL267" s="20"/>
      <c r="KAM267" s="20"/>
      <c r="KAN267" s="20"/>
      <c r="KAO267" s="20"/>
      <c r="KAP267" s="20"/>
      <c r="KAQ267" s="20"/>
      <c r="KAR267" s="20"/>
      <c r="KAS267" s="20"/>
      <c r="KAT267" s="20"/>
      <c r="KAU267" s="20"/>
      <c r="KAV267" s="20"/>
      <c r="KAW267" s="20"/>
      <c r="KAX267" s="20"/>
      <c r="KAY267" s="20"/>
      <c r="KAZ267" s="20"/>
      <c r="KBA267" s="20"/>
      <c r="KBB267" s="20"/>
      <c r="KBC267" s="20"/>
      <c r="KBD267" s="20"/>
      <c r="KBE267" s="20"/>
      <c r="KBF267" s="20"/>
      <c r="KBG267" s="20"/>
      <c r="KBH267" s="20"/>
      <c r="KBI267" s="20"/>
      <c r="KBJ267" s="20"/>
      <c r="KBK267" s="20"/>
      <c r="KBL267" s="20"/>
      <c r="KBM267" s="20"/>
      <c r="KBN267" s="20"/>
      <c r="KBO267" s="20"/>
      <c r="KBP267" s="20"/>
      <c r="KBQ267" s="20"/>
      <c r="KBR267" s="20"/>
      <c r="KBS267" s="20"/>
      <c r="KBT267" s="20"/>
      <c r="KBU267" s="20"/>
      <c r="KBV267" s="20"/>
      <c r="KBW267" s="20"/>
      <c r="KBX267" s="20"/>
      <c r="KBY267" s="20"/>
      <c r="KBZ267" s="20"/>
      <c r="KCA267" s="20"/>
      <c r="KCB267" s="20"/>
      <c r="KCC267" s="20"/>
      <c r="KCD267" s="20"/>
      <c r="KCE267" s="20"/>
      <c r="KCF267" s="20"/>
      <c r="KCG267" s="20"/>
      <c r="KCH267" s="20"/>
      <c r="KCI267" s="20"/>
      <c r="KCJ267" s="20"/>
      <c r="KCK267" s="20"/>
      <c r="KCL267" s="20"/>
      <c r="KCM267" s="20"/>
      <c r="KCN267" s="20"/>
      <c r="KCO267" s="20"/>
      <c r="KCP267" s="20"/>
      <c r="KCQ267" s="20"/>
      <c r="KCR267" s="20"/>
      <c r="KCS267" s="20"/>
      <c r="KCT267" s="20"/>
      <c r="KCU267" s="20"/>
      <c r="KCV267" s="20"/>
      <c r="KCW267" s="20"/>
      <c r="KCX267" s="20"/>
      <c r="KCY267" s="20"/>
      <c r="KCZ267" s="20"/>
      <c r="KDA267" s="20"/>
      <c r="KDB267" s="20"/>
      <c r="KDC267" s="20"/>
      <c r="KDD267" s="20"/>
      <c r="KDE267" s="20"/>
      <c r="KDF267" s="20"/>
      <c r="KDG267" s="20"/>
      <c r="KDH267" s="20"/>
      <c r="KDI267" s="20"/>
      <c r="KDJ267" s="20"/>
      <c r="KDK267" s="20"/>
      <c r="KDL267" s="20"/>
      <c r="KDM267" s="20"/>
      <c r="KDN267" s="20"/>
      <c r="KDO267" s="20"/>
      <c r="KDP267" s="20"/>
      <c r="KDQ267" s="20"/>
      <c r="KDR267" s="20"/>
      <c r="KDS267" s="20"/>
      <c r="KDT267" s="20"/>
      <c r="KDU267" s="20"/>
      <c r="KDV267" s="20"/>
      <c r="KDW267" s="20"/>
      <c r="KDX267" s="20"/>
      <c r="KDY267" s="20"/>
      <c r="KDZ267" s="20"/>
      <c r="KEA267" s="20"/>
      <c r="KEB267" s="20"/>
      <c r="KEC267" s="20"/>
      <c r="KED267" s="20"/>
      <c r="KEE267" s="20"/>
      <c r="KEF267" s="20"/>
      <c r="KEG267" s="20"/>
      <c r="KEH267" s="20"/>
      <c r="KEI267" s="20"/>
      <c r="KEJ267" s="20"/>
      <c r="KEK267" s="20"/>
      <c r="KEL267" s="20"/>
      <c r="KEM267" s="20"/>
      <c r="KEN267" s="20"/>
      <c r="KEO267" s="20"/>
      <c r="KEP267" s="20"/>
      <c r="KEQ267" s="20"/>
      <c r="KER267" s="20"/>
      <c r="KES267" s="20"/>
      <c r="KET267" s="20"/>
      <c r="KEU267" s="20"/>
      <c r="KEV267" s="20"/>
      <c r="KEW267" s="20"/>
      <c r="KEX267" s="20"/>
      <c r="KEY267" s="20"/>
      <c r="KEZ267" s="20"/>
      <c r="KFA267" s="20"/>
      <c r="KFB267" s="20"/>
      <c r="KFC267" s="20"/>
      <c r="KFD267" s="20"/>
      <c r="KFE267" s="20"/>
      <c r="KFF267" s="20"/>
      <c r="KFG267" s="20"/>
      <c r="KFH267" s="20"/>
      <c r="KFI267" s="20"/>
      <c r="KFJ267" s="20"/>
      <c r="KFK267" s="20"/>
      <c r="KFL267" s="20"/>
      <c r="KFM267" s="20"/>
      <c r="KFN267" s="20"/>
      <c r="KFO267" s="20"/>
      <c r="KFP267" s="20"/>
      <c r="KFQ267" s="20"/>
      <c r="KFR267" s="20"/>
      <c r="KFS267" s="20"/>
      <c r="KFT267" s="20"/>
      <c r="KFU267" s="20"/>
      <c r="KFV267" s="20"/>
      <c r="KFW267" s="20"/>
      <c r="KFX267" s="20"/>
      <c r="KFY267" s="20"/>
      <c r="KFZ267" s="20"/>
      <c r="KGA267" s="20"/>
      <c r="KGB267" s="20"/>
      <c r="KGC267" s="20"/>
      <c r="KGD267" s="20"/>
      <c r="KGE267" s="20"/>
      <c r="KGF267" s="20"/>
      <c r="KGG267" s="20"/>
      <c r="KGH267" s="20"/>
      <c r="KGI267" s="20"/>
      <c r="KGJ267" s="20"/>
      <c r="KGK267" s="20"/>
      <c r="KGL267" s="20"/>
      <c r="KGM267" s="20"/>
      <c r="KGN267" s="20"/>
      <c r="KGO267" s="20"/>
      <c r="KGP267" s="20"/>
      <c r="KGQ267" s="20"/>
      <c r="KGR267" s="20"/>
      <c r="KGS267" s="20"/>
      <c r="KGT267" s="20"/>
      <c r="KGU267" s="20"/>
      <c r="KGV267" s="20"/>
      <c r="KGW267" s="20"/>
      <c r="KGX267" s="20"/>
      <c r="KGY267" s="20"/>
      <c r="KGZ267" s="20"/>
      <c r="KHA267" s="20"/>
      <c r="KHB267" s="20"/>
      <c r="KHC267" s="20"/>
      <c r="KHD267" s="20"/>
      <c r="KHE267" s="20"/>
      <c r="KHF267" s="20"/>
      <c r="KHG267" s="20"/>
      <c r="KHH267" s="20"/>
      <c r="KHI267" s="20"/>
      <c r="KHJ267" s="20"/>
      <c r="KHK267" s="20"/>
      <c r="KHL267" s="20"/>
      <c r="KHM267" s="20"/>
      <c r="KHN267" s="20"/>
      <c r="KHO267" s="20"/>
      <c r="KHP267" s="20"/>
      <c r="KHQ267" s="20"/>
      <c r="KHR267" s="20"/>
      <c r="KHS267" s="20"/>
      <c r="KHT267" s="20"/>
      <c r="KHU267" s="20"/>
      <c r="KHV267" s="20"/>
      <c r="KHW267" s="20"/>
      <c r="KHX267" s="20"/>
      <c r="KHY267" s="20"/>
      <c r="KHZ267" s="20"/>
      <c r="KIA267" s="20"/>
      <c r="KIB267" s="20"/>
      <c r="KIC267" s="20"/>
      <c r="KID267" s="20"/>
      <c r="KIE267" s="20"/>
      <c r="KIF267" s="20"/>
      <c r="KIG267" s="20"/>
      <c r="KIH267" s="20"/>
      <c r="KII267" s="20"/>
      <c r="KIJ267" s="20"/>
      <c r="KIK267" s="20"/>
      <c r="KIL267" s="20"/>
      <c r="KIM267" s="20"/>
      <c r="KIN267" s="20"/>
      <c r="KIO267" s="20"/>
      <c r="KIP267" s="20"/>
      <c r="KIQ267" s="20"/>
      <c r="KIR267" s="20"/>
      <c r="KIS267" s="20"/>
      <c r="KIT267" s="20"/>
      <c r="KIU267" s="20"/>
      <c r="KIV267" s="20"/>
      <c r="KIW267" s="20"/>
      <c r="KIX267" s="20"/>
      <c r="KIY267" s="20"/>
      <c r="KIZ267" s="20"/>
      <c r="KJA267" s="20"/>
      <c r="KJB267" s="20"/>
      <c r="KJC267" s="20"/>
      <c r="KJD267" s="20"/>
      <c r="KJE267" s="20"/>
      <c r="KJF267" s="20"/>
      <c r="KJG267" s="20"/>
      <c r="KJH267" s="20"/>
      <c r="KJI267" s="20"/>
      <c r="KJJ267" s="20"/>
      <c r="KJK267" s="20"/>
      <c r="KJL267" s="20"/>
      <c r="KJM267" s="20"/>
      <c r="KJN267" s="20"/>
      <c r="KJO267" s="20"/>
      <c r="KJP267" s="20"/>
      <c r="KJQ267" s="20"/>
      <c r="KJR267" s="20"/>
      <c r="KJS267" s="20"/>
      <c r="KJT267" s="20"/>
      <c r="KJU267" s="20"/>
      <c r="KJV267" s="20"/>
      <c r="KJW267" s="20"/>
      <c r="KJX267" s="20"/>
      <c r="KJY267" s="20"/>
      <c r="KJZ267" s="20"/>
      <c r="KKA267" s="20"/>
      <c r="KKB267" s="20"/>
      <c r="KKC267" s="20"/>
      <c r="KKD267" s="20"/>
      <c r="KKE267" s="20"/>
      <c r="KKF267" s="20"/>
      <c r="KKG267" s="20"/>
      <c r="KKH267" s="20"/>
      <c r="KKI267" s="20"/>
      <c r="KKJ267" s="20"/>
      <c r="KKK267" s="20"/>
      <c r="KKL267" s="20"/>
      <c r="KKM267" s="20"/>
      <c r="KKN267" s="20"/>
      <c r="KKO267" s="20"/>
      <c r="KKP267" s="20"/>
      <c r="KKQ267" s="20"/>
      <c r="KKR267" s="20"/>
      <c r="KKS267" s="20"/>
      <c r="KKT267" s="20"/>
      <c r="KKU267" s="20"/>
      <c r="KKV267" s="20"/>
      <c r="KKW267" s="20"/>
      <c r="KKX267" s="20"/>
      <c r="KKY267" s="20"/>
      <c r="KKZ267" s="20"/>
      <c r="KLA267" s="20"/>
      <c r="KLB267" s="20"/>
      <c r="KLC267" s="20"/>
      <c r="KLD267" s="20"/>
      <c r="KLE267" s="20"/>
      <c r="KLF267" s="20"/>
      <c r="KLG267" s="20"/>
      <c r="KLH267" s="20"/>
      <c r="KLI267" s="20"/>
      <c r="KLJ267" s="20"/>
      <c r="KLK267" s="20"/>
      <c r="KLL267" s="20"/>
      <c r="KLM267" s="20"/>
      <c r="KLN267" s="20"/>
      <c r="KLO267" s="20"/>
      <c r="KLP267" s="20"/>
      <c r="KLQ267" s="20"/>
      <c r="KLR267" s="20"/>
      <c r="KLS267" s="20"/>
      <c r="KLT267" s="20"/>
      <c r="KLU267" s="20"/>
      <c r="KLV267" s="20"/>
      <c r="KLW267" s="20"/>
      <c r="KLX267" s="20"/>
      <c r="KLY267" s="20"/>
      <c r="KLZ267" s="20"/>
      <c r="KMA267" s="20"/>
      <c r="KMB267" s="20"/>
      <c r="KMC267" s="20"/>
      <c r="KMD267" s="20"/>
      <c r="KME267" s="20"/>
      <c r="KMF267" s="20"/>
      <c r="KMG267" s="20"/>
      <c r="KMH267" s="20"/>
      <c r="KMI267" s="20"/>
      <c r="KMJ267" s="20"/>
      <c r="KMK267" s="20"/>
      <c r="KML267" s="20"/>
      <c r="KMM267" s="20"/>
      <c r="KMN267" s="20"/>
      <c r="KMO267" s="20"/>
      <c r="KMP267" s="20"/>
      <c r="KMQ267" s="20"/>
      <c r="KMR267" s="20"/>
      <c r="KMS267" s="20"/>
      <c r="KMT267" s="20"/>
      <c r="KMU267" s="20"/>
      <c r="KMV267" s="20"/>
      <c r="KMW267" s="20"/>
      <c r="KMX267" s="20"/>
      <c r="KMY267" s="20"/>
      <c r="KMZ267" s="20"/>
      <c r="KNA267" s="20"/>
      <c r="KNB267" s="20"/>
      <c r="KNC267" s="20"/>
      <c r="KND267" s="20"/>
      <c r="KNE267" s="20"/>
      <c r="KNF267" s="20"/>
      <c r="KNG267" s="20"/>
      <c r="KNH267" s="20"/>
      <c r="KNI267" s="20"/>
      <c r="KNJ267" s="20"/>
      <c r="KNK267" s="20"/>
      <c r="KNL267" s="20"/>
      <c r="KNM267" s="20"/>
      <c r="KNN267" s="20"/>
      <c r="KNO267" s="20"/>
      <c r="KNP267" s="20"/>
      <c r="KNQ267" s="20"/>
      <c r="KNR267" s="20"/>
      <c r="KNS267" s="20"/>
      <c r="KNT267" s="20"/>
      <c r="KNU267" s="20"/>
      <c r="KNV267" s="20"/>
      <c r="KNW267" s="20"/>
      <c r="KNX267" s="20"/>
      <c r="KNY267" s="20"/>
      <c r="KNZ267" s="20"/>
      <c r="KOA267" s="20"/>
      <c r="KOB267" s="20"/>
      <c r="KOC267" s="20"/>
      <c r="KOD267" s="20"/>
      <c r="KOE267" s="20"/>
      <c r="KOF267" s="20"/>
      <c r="KOG267" s="20"/>
      <c r="KOH267" s="20"/>
      <c r="KOI267" s="20"/>
      <c r="KOJ267" s="20"/>
      <c r="KOK267" s="20"/>
      <c r="KOL267" s="20"/>
      <c r="KOM267" s="20"/>
      <c r="KON267" s="20"/>
      <c r="KOO267" s="20"/>
      <c r="KOP267" s="20"/>
      <c r="KOQ267" s="20"/>
      <c r="KOR267" s="20"/>
      <c r="KOS267" s="20"/>
      <c r="KOT267" s="20"/>
      <c r="KOU267" s="20"/>
      <c r="KOV267" s="20"/>
      <c r="KOW267" s="20"/>
      <c r="KOX267" s="20"/>
      <c r="KOY267" s="20"/>
      <c r="KOZ267" s="20"/>
      <c r="KPA267" s="20"/>
      <c r="KPB267" s="20"/>
      <c r="KPC267" s="20"/>
      <c r="KPD267" s="20"/>
      <c r="KPE267" s="20"/>
      <c r="KPF267" s="20"/>
      <c r="KPG267" s="20"/>
      <c r="KPH267" s="20"/>
      <c r="KPI267" s="20"/>
      <c r="KPJ267" s="20"/>
      <c r="KPK267" s="20"/>
      <c r="KPL267" s="20"/>
      <c r="KPM267" s="20"/>
      <c r="KPN267" s="20"/>
      <c r="KPO267" s="20"/>
      <c r="KPP267" s="20"/>
      <c r="KPQ267" s="20"/>
      <c r="KPR267" s="20"/>
      <c r="KPS267" s="20"/>
      <c r="KPT267" s="20"/>
      <c r="KPU267" s="20"/>
      <c r="KPV267" s="20"/>
      <c r="KPW267" s="20"/>
      <c r="KPX267" s="20"/>
      <c r="KPY267" s="20"/>
      <c r="KPZ267" s="20"/>
      <c r="KQA267" s="20"/>
      <c r="KQB267" s="20"/>
      <c r="KQC267" s="20"/>
      <c r="KQD267" s="20"/>
      <c r="KQE267" s="20"/>
      <c r="KQF267" s="20"/>
      <c r="KQG267" s="20"/>
      <c r="KQH267" s="20"/>
      <c r="KQI267" s="20"/>
      <c r="KQJ267" s="20"/>
      <c r="KQK267" s="20"/>
      <c r="KQL267" s="20"/>
      <c r="KQM267" s="20"/>
      <c r="KQN267" s="20"/>
      <c r="KQO267" s="20"/>
      <c r="KQP267" s="20"/>
      <c r="KQQ267" s="20"/>
      <c r="KQR267" s="20"/>
      <c r="KQS267" s="20"/>
      <c r="KQT267" s="20"/>
      <c r="KQU267" s="20"/>
      <c r="KQV267" s="20"/>
      <c r="KQW267" s="20"/>
      <c r="KQX267" s="20"/>
      <c r="KQY267" s="20"/>
      <c r="KQZ267" s="20"/>
      <c r="KRA267" s="20"/>
      <c r="KRB267" s="20"/>
      <c r="KRC267" s="20"/>
      <c r="KRD267" s="20"/>
      <c r="KRE267" s="20"/>
      <c r="KRF267" s="20"/>
      <c r="KRG267" s="20"/>
      <c r="KRH267" s="20"/>
      <c r="KRI267" s="20"/>
      <c r="KRJ267" s="20"/>
      <c r="KRK267" s="20"/>
      <c r="KRL267" s="20"/>
      <c r="KRM267" s="20"/>
      <c r="KRN267" s="20"/>
      <c r="KRO267" s="20"/>
      <c r="KRP267" s="20"/>
      <c r="KRQ267" s="20"/>
      <c r="KRR267" s="20"/>
      <c r="KRS267" s="20"/>
      <c r="KRT267" s="20"/>
      <c r="KRU267" s="20"/>
      <c r="KRV267" s="20"/>
      <c r="KRW267" s="20"/>
      <c r="KRX267" s="20"/>
      <c r="KRY267" s="20"/>
      <c r="KRZ267" s="20"/>
      <c r="KSA267" s="20"/>
      <c r="KSB267" s="20"/>
      <c r="KSC267" s="20"/>
      <c r="KSD267" s="20"/>
      <c r="KSE267" s="20"/>
      <c r="KSF267" s="20"/>
      <c r="KSG267" s="20"/>
      <c r="KSH267" s="20"/>
      <c r="KSI267" s="20"/>
      <c r="KSJ267" s="20"/>
      <c r="KSK267" s="20"/>
      <c r="KSL267" s="20"/>
      <c r="KSM267" s="20"/>
      <c r="KSN267" s="20"/>
      <c r="KSO267" s="20"/>
      <c r="KSP267" s="20"/>
      <c r="KSQ267" s="20"/>
      <c r="KSR267" s="20"/>
      <c r="KSS267" s="20"/>
      <c r="KST267" s="20"/>
      <c r="KSU267" s="20"/>
      <c r="KSV267" s="20"/>
      <c r="KSW267" s="20"/>
      <c r="KSX267" s="20"/>
      <c r="KSY267" s="20"/>
      <c r="KSZ267" s="20"/>
      <c r="KTA267" s="20"/>
      <c r="KTB267" s="20"/>
      <c r="KTC267" s="20"/>
      <c r="KTD267" s="20"/>
      <c r="KTE267" s="20"/>
      <c r="KTF267" s="20"/>
      <c r="KTG267" s="20"/>
      <c r="KTH267" s="20"/>
      <c r="KTI267" s="20"/>
      <c r="KTJ267" s="20"/>
      <c r="KTK267" s="20"/>
      <c r="KTL267" s="20"/>
      <c r="KTM267" s="20"/>
      <c r="KTN267" s="20"/>
      <c r="KTO267" s="20"/>
      <c r="KTP267" s="20"/>
      <c r="KTQ267" s="20"/>
      <c r="KTR267" s="20"/>
      <c r="KTS267" s="20"/>
      <c r="KTT267" s="20"/>
      <c r="KTU267" s="20"/>
      <c r="KTV267" s="20"/>
      <c r="KTW267" s="20"/>
      <c r="KTX267" s="20"/>
      <c r="KTY267" s="20"/>
      <c r="KTZ267" s="20"/>
      <c r="KUA267" s="20"/>
      <c r="KUB267" s="20"/>
      <c r="KUC267" s="20"/>
      <c r="KUD267" s="20"/>
      <c r="KUE267" s="20"/>
      <c r="KUF267" s="20"/>
      <c r="KUG267" s="20"/>
      <c r="KUH267" s="20"/>
      <c r="KUI267" s="20"/>
      <c r="KUJ267" s="20"/>
      <c r="KUK267" s="20"/>
      <c r="KUL267" s="20"/>
      <c r="KUM267" s="20"/>
      <c r="KUN267" s="20"/>
      <c r="KUO267" s="20"/>
      <c r="KUP267" s="20"/>
      <c r="KUQ267" s="20"/>
      <c r="KUR267" s="20"/>
      <c r="KUS267" s="20"/>
      <c r="KUT267" s="20"/>
      <c r="KUU267" s="20"/>
      <c r="KUV267" s="20"/>
      <c r="KUW267" s="20"/>
      <c r="KUX267" s="20"/>
      <c r="KUY267" s="20"/>
      <c r="KUZ267" s="20"/>
      <c r="KVA267" s="20"/>
      <c r="KVB267" s="20"/>
      <c r="KVC267" s="20"/>
      <c r="KVD267" s="20"/>
      <c r="KVE267" s="20"/>
      <c r="KVF267" s="20"/>
      <c r="KVG267" s="20"/>
      <c r="KVH267" s="20"/>
      <c r="KVI267" s="20"/>
      <c r="KVJ267" s="20"/>
      <c r="KVK267" s="20"/>
      <c r="KVL267" s="20"/>
      <c r="KVM267" s="20"/>
      <c r="KVN267" s="20"/>
      <c r="KVO267" s="20"/>
      <c r="KVP267" s="20"/>
      <c r="KVQ267" s="20"/>
      <c r="KVR267" s="20"/>
      <c r="KVS267" s="20"/>
      <c r="KVT267" s="20"/>
      <c r="KVU267" s="20"/>
      <c r="KVV267" s="20"/>
      <c r="KVW267" s="20"/>
      <c r="KVX267" s="20"/>
      <c r="KVY267" s="20"/>
      <c r="KVZ267" s="20"/>
      <c r="KWA267" s="20"/>
      <c r="KWB267" s="20"/>
      <c r="KWC267" s="20"/>
      <c r="KWD267" s="20"/>
      <c r="KWE267" s="20"/>
      <c r="KWF267" s="20"/>
      <c r="KWG267" s="20"/>
      <c r="KWH267" s="20"/>
      <c r="KWI267" s="20"/>
      <c r="KWJ267" s="20"/>
      <c r="KWK267" s="20"/>
      <c r="KWL267" s="20"/>
      <c r="KWM267" s="20"/>
      <c r="KWN267" s="20"/>
      <c r="KWO267" s="20"/>
      <c r="KWP267" s="20"/>
      <c r="KWQ267" s="20"/>
      <c r="KWR267" s="20"/>
      <c r="KWS267" s="20"/>
      <c r="KWT267" s="20"/>
      <c r="KWU267" s="20"/>
      <c r="KWV267" s="20"/>
      <c r="KWW267" s="20"/>
      <c r="KWX267" s="20"/>
      <c r="KWY267" s="20"/>
      <c r="KWZ267" s="20"/>
      <c r="KXA267" s="20"/>
      <c r="KXB267" s="20"/>
      <c r="KXC267" s="20"/>
      <c r="KXD267" s="20"/>
      <c r="KXE267" s="20"/>
      <c r="KXF267" s="20"/>
      <c r="KXG267" s="20"/>
      <c r="KXH267" s="20"/>
      <c r="KXI267" s="20"/>
      <c r="KXJ267" s="20"/>
      <c r="KXK267" s="20"/>
      <c r="KXL267" s="20"/>
      <c r="KXM267" s="20"/>
      <c r="KXN267" s="20"/>
      <c r="KXO267" s="20"/>
      <c r="KXP267" s="20"/>
      <c r="KXQ267" s="20"/>
      <c r="KXR267" s="20"/>
      <c r="KXS267" s="20"/>
      <c r="KXT267" s="20"/>
      <c r="KXU267" s="20"/>
      <c r="KXV267" s="20"/>
      <c r="KXW267" s="20"/>
      <c r="KXX267" s="20"/>
      <c r="KXY267" s="20"/>
      <c r="KXZ267" s="20"/>
      <c r="KYA267" s="20"/>
      <c r="KYB267" s="20"/>
      <c r="KYC267" s="20"/>
      <c r="KYD267" s="20"/>
      <c r="KYE267" s="20"/>
      <c r="KYF267" s="20"/>
      <c r="KYG267" s="20"/>
      <c r="KYH267" s="20"/>
      <c r="KYI267" s="20"/>
      <c r="KYJ267" s="20"/>
      <c r="KYK267" s="20"/>
      <c r="KYL267" s="20"/>
      <c r="KYM267" s="20"/>
      <c r="KYN267" s="20"/>
      <c r="KYO267" s="20"/>
      <c r="KYP267" s="20"/>
      <c r="KYQ267" s="20"/>
      <c r="KYR267" s="20"/>
      <c r="KYS267" s="20"/>
      <c r="KYT267" s="20"/>
      <c r="KYU267" s="20"/>
      <c r="KYV267" s="20"/>
      <c r="KYW267" s="20"/>
      <c r="KYX267" s="20"/>
      <c r="KYY267" s="20"/>
      <c r="KYZ267" s="20"/>
      <c r="KZA267" s="20"/>
      <c r="KZB267" s="20"/>
      <c r="KZC267" s="20"/>
      <c r="KZD267" s="20"/>
      <c r="KZE267" s="20"/>
      <c r="KZF267" s="20"/>
      <c r="KZG267" s="20"/>
      <c r="KZH267" s="20"/>
      <c r="KZI267" s="20"/>
      <c r="KZJ267" s="20"/>
      <c r="KZK267" s="20"/>
      <c r="KZL267" s="20"/>
      <c r="KZM267" s="20"/>
      <c r="KZN267" s="20"/>
      <c r="KZO267" s="20"/>
      <c r="KZP267" s="20"/>
      <c r="KZQ267" s="20"/>
      <c r="KZR267" s="20"/>
      <c r="KZS267" s="20"/>
      <c r="KZT267" s="20"/>
      <c r="KZU267" s="20"/>
      <c r="KZV267" s="20"/>
      <c r="KZW267" s="20"/>
      <c r="KZX267" s="20"/>
      <c r="KZY267" s="20"/>
      <c r="KZZ267" s="20"/>
      <c r="LAA267" s="20"/>
      <c r="LAB267" s="20"/>
      <c r="LAC267" s="20"/>
      <c r="LAD267" s="20"/>
      <c r="LAE267" s="20"/>
      <c r="LAF267" s="20"/>
      <c r="LAG267" s="20"/>
      <c r="LAH267" s="20"/>
      <c r="LAI267" s="20"/>
      <c r="LAJ267" s="20"/>
      <c r="LAK267" s="20"/>
      <c r="LAL267" s="20"/>
      <c r="LAM267" s="20"/>
      <c r="LAN267" s="20"/>
      <c r="LAO267" s="20"/>
      <c r="LAP267" s="20"/>
      <c r="LAQ267" s="20"/>
      <c r="LAR267" s="20"/>
      <c r="LAS267" s="20"/>
      <c r="LAT267" s="20"/>
      <c r="LAU267" s="20"/>
      <c r="LAV267" s="20"/>
      <c r="LAW267" s="20"/>
      <c r="LAX267" s="20"/>
      <c r="LAY267" s="20"/>
      <c r="LAZ267" s="20"/>
      <c r="LBA267" s="20"/>
      <c r="LBB267" s="20"/>
      <c r="LBC267" s="20"/>
      <c r="LBD267" s="20"/>
      <c r="LBE267" s="20"/>
      <c r="LBF267" s="20"/>
      <c r="LBG267" s="20"/>
      <c r="LBH267" s="20"/>
      <c r="LBI267" s="20"/>
      <c r="LBJ267" s="20"/>
      <c r="LBK267" s="20"/>
      <c r="LBL267" s="20"/>
      <c r="LBM267" s="20"/>
      <c r="LBN267" s="20"/>
      <c r="LBO267" s="20"/>
      <c r="LBP267" s="20"/>
      <c r="LBQ267" s="20"/>
      <c r="LBR267" s="20"/>
      <c r="LBS267" s="20"/>
      <c r="LBT267" s="20"/>
      <c r="LBU267" s="20"/>
      <c r="LBV267" s="20"/>
      <c r="LBW267" s="20"/>
      <c r="LBX267" s="20"/>
      <c r="LBY267" s="20"/>
      <c r="LBZ267" s="20"/>
      <c r="LCA267" s="20"/>
      <c r="LCB267" s="20"/>
      <c r="LCC267" s="20"/>
      <c r="LCD267" s="20"/>
      <c r="LCE267" s="20"/>
      <c r="LCF267" s="20"/>
      <c r="LCG267" s="20"/>
      <c r="LCH267" s="20"/>
      <c r="LCI267" s="20"/>
      <c r="LCJ267" s="20"/>
      <c r="LCK267" s="20"/>
      <c r="LCL267" s="20"/>
      <c r="LCM267" s="20"/>
      <c r="LCN267" s="20"/>
      <c r="LCO267" s="20"/>
      <c r="LCP267" s="20"/>
      <c r="LCQ267" s="20"/>
      <c r="LCR267" s="20"/>
      <c r="LCS267" s="20"/>
      <c r="LCT267" s="20"/>
      <c r="LCU267" s="20"/>
      <c r="LCV267" s="20"/>
      <c r="LCW267" s="20"/>
      <c r="LCX267" s="20"/>
      <c r="LCY267" s="20"/>
      <c r="LCZ267" s="20"/>
      <c r="LDA267" s="20"/>
      <c r="LDB267" s="20"/>
      <c r="LDC267" s="20"/>
      <c r="LDD267" s="20"/>
      <c r="LDE267" s="20"/>
      <c r="LDF267" s="20"/>
      <c r="LDG267" s="20"/>
      <c r="LDH267" s="20"/>
      <c r="LDI267" s="20"/>
      <c r="LDJ267" s="20"/>
      <c r="LDK267" s="20"/>
      <c r="LDL267" s="20"/>
      <c r="LDM267" s="20"/>
      <c r="LDN267" s="20"/>
      <c r="LDO267" s="20"/>
      <c r="LDP267" s="20"/>
      <c r="LDQ267" s="20"/>
      <c r="LDR267" s="20"/>
      <c r="LDS267" s="20"/>
      <c r="LDT267" s="20"/>
      <c r="LDU267" s="20"/>
      <c r="LDV267" s="20"/>
      <c r="LDW267" s="20"/>
      <c r="LDX267" s="20"/>
      <c r="LDY267" s="20"/>
      <c r="LDZ267" s="20"/>
      <c r="LEA267" s="20"/>
      <c r="LEB267" s="20"/>
      <c r="LEC267" s="20"/>
      <c r="LED267" s="20"/>
      <c r="LEE267" s="20"/>
      <c r="LEF267" s="20"/>
      <c r="LEG267" s="20"/>
      <c r="LEH267" s="20"/>
      <c r="LEI267" s="20"/>
      <c r="LEJ267" s="20"/>
      <c r="LEK267" s="20"/>
      <c r="LEL267" s="20"/>
      <c r="LEM267" s="20"/>
      <c r="LEN267" s="20"/>
      <c r="LEO267" s="20"/>
      <c r="LEP267" s="20"/>
      <c r="LEQ267" s="20"/>
      <c r="LER267" s="20"/>
      <c r="LES267" s="20"/>
      <c r="LET267" s="20"/>
      <c r="LEU267" s="20"/>
      <c r="LEV267" s="20"/>
      <c r="LEW267" s="20"/>
      <c r="LEX267" s="20"/>
      <c r="LEY267" s="20"/>
      <c r="LEZ267" s="20"/>
      <c r="LFA267" s="20"/>
      <c r="LFB267" s="20"/>
      <c r="LFC267" s="20"/>
      <c r="LFD267" s="20"/>
      <c r="LFE267" s="20"/>
      <c r="LFF267" s="20"/>
      <c r="LFG267" s="20"/>
      <c r="LFH267" s="20"/>
      <c r="LFI267" s="20"/>
      <c r="LFJ267" s="20"/>
      <c r="LFK267" s="20"/>
      <c r="LFL267" s="20"/>
      <c r="LFM267" s="20"/>
      <c r="LFN267" s="20"/>
      <c r="LFO267" s="20"/>
      <c r="LFP267" s="20"/>
      <c r="LFQ267" s="20"/>
      <c r="LFR267" s="20"/>
      <c r="LFS267" s="20"/>
      <c r="LFT267" s="20"/>
      <c r="LFU267" s="20"/>
      <c r="LFV267" s="20"/>
      <c r="LFW267" s="20"/>
      <c r="LFX267" s="20"/>
      <c r="LFY267" s="20"/>
      <c r="LFZ267" s="20"/>
      <c r="LGA267" s="20"/>
      <c r="LGB267" s="20"/>
      <c r="LGC267" s="20"/>
      <c r="LGD267" s="20"/>
      <c r="LGE267" s="20"/>
      <c r="LGF267" s="20"/>
      <c r="LGG267" s="20"/>
      <c r="LGH267" s="20"/>
      <c r="LGI267" s="20"/>
      <c r="LGJ267" s="20"/>
      <c r="LGK267" s="20"/>
      <c r="LGL267" s="20"/>
      <c r="LGM267" s="20"/>
      <c r="LGN267" s="20"/>
      <c r="LGO267" s="20"/>
      <c r="LGP267" s="20"/>
      <c r="LGQ267" s="20"/>
      <c r="LGR267" s="20"/>
      <c r="LGS267" s="20"/>
      <c r="LGT267" s="20"/>
      <c r="LGU267" s="20"/>
      <c r="LGV267" s="20"/>
      <c r="LGW267" s="20"/>
      <c r="LGX267" s="20"/>
      <c r="LGY267" s="20"/>
      <c r="LGZ267" s="20"/>
      <c r="LHA267" s="20"/>
      <c r="LHB267" s="20"/>
      <c r="LHC267" s="20"/>
      <c r="LHD267" s="20"/>
      <c r="LHE267" s="20"/>
      <c r="LHF267" s="20"/>
      <c r="LHG267" s="20"/>
      <c r="LHH267" s="20"/>
      <c r="LHI267" s="20"/>
      <c r="LHJ267" s="20"/>
      <c r="LHK267" s="20"/>
      <c r="LHL267" s="20"/>
      <c r="LHM267" s="20"/>
      <c r="LHN267" s="20"/>
      <c r="LHO267" s="20"/>
      <c r="LHP267" s="20"/>
      <c r="LHQ267" s="20"/>
      <c r="LHR267" s="20"/>
      <c r="LHS267" s="20"/>
      <c r="LHT267" s="20"/>
      <c r="LHU267" s="20"/>
      <c r="LHV267" s="20"/>
      <c r="LHW267" s="20"/>
      <c r="LHX267" s="20"/>
      <c r="LHY267" s="20"/>
      <c r="LHZ267" s="20"/>
      <c r="LIA267" s="20"/>
      <c r="LIB267" s="20"/>
      <c r="LIC267" s="20"/>
      <c r="LID267" s="20"/>
      <c r="LIE267" s="20"/>
      <c r="LIF267" s="20"/>
      <c r="LIG267" s="20"/>
      <c r="LIH267" s="20"/>
      <c r="LII267" s="20"/>
      <c r="LIJ267" s="20"/>
      <c r="LIK267" s="20"/>
      <c r="LIL267" s="20"/>
      <c r="LIM267" s="20"/>
      <c r="LIN267" s="20"/>
      <c r="LIO267" s="20"/>
      <c r="LIP267" s="20"/>
      <c r="LIQ267" s="20"/>
      <c r="LIR267" s="20"/>
      <c r="LIS267" s="20"/>
      <c r="LIT267" s="20"/>
      <c r="LIU267" s="20"/>
      <c r="LIV267" s="20"/>
      <c r="LIW267" s="20"/>
      <c r="LIX267" s="20"/>
      <c r="LIY267" s="20"/>
      <c r="LIZ267" s="20"/>
      <c r="LJA267" s="20"/>
      <c r="LJB267" s="20"/>
      <c r="LJC267" s="20"/>
      <c r="LJD267" s="20"/>
      <c r="LJE267" s="20"/>
      <c r="LJF267" s="20"/>
      <c r="LJG267" s="20"/>
      <c r="LJH267" s="20"/>
      <c r="LJI267" s="20"/>
      <c r="LJJ267" s="20"/>
      <c r="LJK267" s="20"/>
      <c r="LJL267" s="20"/>
      <c r="LJM267" s="20"/>
      <c r="LJN267" s="20"/>
      <c r="LJO267" s="20"/>
      <c r="LJP267" s="20"/>
      <c r="LJQ267" s="20"/>
      <c r="LJR267" s="20"/>
      <c r="LJS267" s="20"/>
      <c r="LJT267" s="20"/>
      <c r="LJU267" s="20"/>
      <c r="LJV267" s="20"/>
      <c r="LJW267" s="20"/>
      <c r="LJX267" s="20"/>
      <c r="LJY267" s="20"/>
      <c r="LJZ267" s="20"/>
      <c r="LKA267" s="20"/>
      <c r="LKB267" s="20"/>
      <c r="LKC267" s="20"/>
      <c r="LKD267" s="20"/>
      <c r="LKE267" s="20"/>
      <c r="LKF267" s="20"/>
      <c r="LKG267" s="20"/>
      <c r="LKH267" s="20"/>
      <c r="LKI267" s="20"/>
      <c r="LKJ267" s="20"/>
      <c r="LKK267" s="20"/>
      <c r="LKL267" s="20"/>
      <c r="LKM267" s="20"/>
      <c r="LKN267" s="20"/>
      <c r="LKO267" s="20"/>
      <c r="LKP267" s="20"/>
      <c r="LKQ267" s="20"/>
      <c r="LKR267" s="20"/>
      <c r="LKS267" s="20"/>
      <c r="LKT267" s="20"/>
      <c r="LKU267" s="20"/>
      <c r="LKV267" s="20"/>
      <c r="LKW267" s="20"/>
      <c r="LKX267" s="20"/>
      <c r="LKY267" s="20"/>
      <c r="LKZ267" s="20"/>
      <c r="LLA267" s="20"/>
      <c r="LLB267" s="20"/>
      <c r="LLC267" s="20"/>
      <c r="LLD267" s="20"/>
      <c r="LLE267" s="20"/>
      <c r="LLF267" s="20"/>
      <c r="LLG267" s="20"/>
      <c r="LLH267" s="20"/>
      <c r="LLI267" s="20"/>
      <c r="LLJ267" s="20"/>
      <c r="LLK267" s="20"/>
      <c r="LLL267" s="20"/>
      <c r="LLM267" s="20"/>
      <c r="LLN267" s="20"/>
      <c r="LLO267" s="20"/>
      <c r="LLP267" s="20"/>
      <c r="LLQ267" s="20"/>
      <c r="LLR267" s="20"/>
      <c r="LLS267" s="20"/>
      <c r="LLT267" s="20"/>
      <c r="LLU267" s="20"/>
      <c r="LLV267" s="20"/>
      <c r="LLW267" s="20"/>
      <c r="LLX267" s="20"/>
      <c r="LLY267" s="20"/>
      <c r="LLZ267" s="20"/>
      <c r="LMA267" s="20"/>
      <c r="LMB267" s="20"/>
      <c r="LMC267" s="20"/>
      <c r="LMD267" s="20"/>
      <c r="LME267" s="20"/>
      <c r="LMF267" s="20"/>
      <c r="LMG267" s="20"/>
      <c r="LMH267" s="20"/>
      <c r="LMI267" s="20"/>
      <c r="LMJ267" s="20"/>
      <c r="LMK267" s="20"/>
      <c r="LML267" s="20"/>
      <c r="LMM267" s="20"/>
      <c r="LMN267" s="20"/>
      <c r="LMO267" s="20"/>
      <c r="LMP267" s="20"/>
      <c r="LMQ267" s="20"/>
      <c r="LMR267" s="20"/>
      <c r="LMS267" s="20"/>
      <c r="LMT267" s="20"/>
      <c r="LMU267" s="20"/>
      <c r="LMV267" s="20"/>
      <c r="LMW267" s="20"/>
      <c r="LMX267" s="20"/>
      <c r="LMY267" s="20"/>
      <c r="LMZ267" s="20"/>
      <c r="LNA267" s="20"/>
      <c r="LNB267" s="20"/>
      <c r="LNC267" s="20"/>
      <c r="LND267" s="20"/>
      <c r="LNE267" s="20"/>
      <c r="LNF267" s="20"/>
      <c r="LNG267" s="20"/>
      <c r="LNH267" s="20"/>
      <c r="LNI267" s="20"/>
      <c r="LNJ267" s="20"/>
      <c r="LNK267" s="20"/>
      <c r="LNL267" s="20"/>
      <c r="LNM267" s="20"/>
      <c r="LNN267" s="20"/>
      <c r="LNO267" s="20"/>
      <c r="LNP267" s="20"/>
      <c r="LNQ267" s="20"/>
      <c r="LNR267" s="20"/>
      <c r="LNS267" s="20"/>
      <c r="LNT267" s="20"/>
      <c r="LNU267" s="20"/>
      <c r="LNV267" s="20"/>
      <c r="LNW267" s="20"/>
      <c r="LNX267" s="20"/>
      <c r="LNY267" s="20"/>
      <c r="LNZ267" s="20"/>
      <c r="LOA267" s="20"/>
      <c r="LOB267" s="20"/>
      <c r="LOC267" s="20"/>
      <c r="LOD267" s="20"/>
      <c r="LOE267" s="20"/>
      <c r="LOF267" s="20"/>
      <c r="LOG267" s="20"/>
      <c r="LOH267" s="20"/>
      <c r="LOI267" s="20"/>
      <c r="LOJ267" s="20"/>
      <c r="LOK267" s="20"/>
      <c r="LOL267" s="20"/>
      <c r="LOM267" s="20"/>
      <c r="LON267" s="20"/>
      <c r="LOO267" s="20"/>
      <c r="LOP267" s="20"/>
      <c r="LOQ267" s="20"/>
      <c r="LOR267" s="20"/>
      <c r="LOS267" s="20"/>
      <c r="LOT267" s="20"/>
      <c r="LOU267" s="20"/>
      <c r="LOV267" s="20"/>
      <c r="LOW267" s="20"/>
      <c r="LOX267" s="20"/>
      <c r="LOY267" s="20"/>
      <c r="LOZ267" s="20"/>
      <c r="LPA267" s="20"/>
      <c r="LPB267" s="20"/>
      <c r="LPC267" s="20"/>
      <c r="LPD267" s="20"/>
      <c r="LPE267" s="20"/>
      <c r="LPF267" s="20"/>
      <c r="LPG267" s="20"/>
      <c r="LPH267" s="20"/>
      <c r="LPI267" s="20"/>
      <c r="LPJ267" s="20"/>
      <c r="LPK267" s="20"/>
      <c r="LPL267" s="20"/>
      <c r="LPM267" s="20"/>
      <c r="LPN267" s="20"/>
      <c r="LPO267" s="20"/>
      <c r="LPP267" s="20"/>
      <c r="LPQ267" s="20"/>
      <c r="LPR267" s="20"/>
      <c r="LPS267" s="20"/>
      <c r="LPT267" s="20"/>
      <c r="LPU267" s="20"/>
      <c r="LPV267" s="20"/>
      <c r="LPW267" s="20"/>
      <c r="LPX267" s="20"/>
      <c r="LPY267" s="20"/>
      <c r="LPZ267" s="20"/>
      <c r="LQA267" s="20"/>
      <c r="LQB267" s="20"/>
      <c r="LQC267" s="20"/>
      <c r="LQD267" s="20"/>
      <c r="LQE267" s="20"/>
      <c r="LQF267" s="20"/>
      <c r="LQG267" s="20"/>
      <c r="LQH267" s="20"/>
      <c r="LQI267" s="20"/>
      <c r="LQJ267" s="20"/>
      <c r="LQK267" s="20"/>
      <c r="LQL267" s="20"/>
      <c r="LQM267" s="20"/>
      <c r="LQN267" s="20"/>
      <c r="LQO267" s="20"/>
      <c r="LQP267" s="20"/>
      <c r="LQQ267" s="20"/>
      <c r="LQR267" s="20"/>
      <c r="LQS267" s="20"/>
      <c r="LQT267" s="20"/>
      <c r="LQU267" s="20"/>
      <c r="LQV267" s="20"/>
      <c r="LQW267" s="20"/>
      <c r="LQX267" s="20"/>
      <c r="LQY267" s="20"/>
      <c r="LQZ267" s="20"/>
      <c r="LRA267" s="20"/>
      <c r="LRB267" s="20"/>
      <c r="LRC267" s="20"/>
      <c r="LRD267" s="20"/>
      <c r="LRE267" s="20"/>
      <c r="LRF267" s="20"/>
      <c r="LRG267" s="20"/>
      <c r="LRH267" s="20"/>
      <c r="LRI267" s="20"/>
      <c r="LRJ267" s="20"/>
      <c r="LRK267" s="20"/>
      <c r="LRL267" s="20"/>
      <c r="LRM267" s="20"/>
      <c r="LRN267" s="20"/>
      <c r="LRO267" s="20"/>
      <c r="LRP267" s="20"/>
      <c r="LRQ267" s="20"/>
      <c r="LRR267" s="20"/>
      <c r="LRS267" s="20"/>
      <c r="LRT267" s="20"/>
      <c r="LRU267" s="20"/>
      <c r="LRV267" s="20"/>
      <c r="LRW267" s="20"/>
      <c r="LRX267" s="20"/>
      <c r="LRY267" s="20"/>
      <c r="LRZ267" s="20"/>
      <c r="LSA267" s="20"/>
      <c r="LSB267" s="20"/>
      <c r="LSC267" s="20"/>
      <c r="LSD267" s="20"/>
      <c r="LSE267" s="20"/>
      <c r="LSF267" s="20"/>
      <c r="LSG267" s="20"/>
      <c r="LSH267" s="20"/>
      <c r="LSI267" s="20"/>
      <c r="LSJ267" s="20"/>
      <c r="LSK267" s="20"/>
      <c r="LSL267" s="20"/>
      <c r="LSM267" s="20"/>
      <c r="LSN267" s="20"/>
      <c r="LSO267" s="20"/>
      <c r="LSP267" s="20"/>
      <c r="LSQ267" s="20"/>
      <c r="LSR267" s="20"/>
      <c r="LSS267" s="20"/>
      <c r="LST267" s="20"/>
      <c r="LSU267" s="20"/>
      <c r="LSV267" s="20"/>
      <c r="LSW267" s="20"/>
      <c r="LSX267" s="20"/>
      <c r="LSY267" s="20"/>
      <c r="LSZ267" s="20"/>
      <c r="LTA267" s="20"/>
      <c r="LTB267" s="20"/>
      <c r="LTC267" s="20"/>
      <c r="LTD267" s="20"/>
      <c r="LTE267" s="20"/>
      <c r="LTF267" s="20"/>
      <c r="LTG267" s="20"/>
      <c r="LTH267" s="20"/>
      <c r="LTI267" s="20"/>
      <c r="LTJ267" s="20"/>
      <c r="LTK267" s="20"/>
      <c r="LTL267" s="20"/>
      <c r="LTM267" s="20"/>
      <c r="LTN267" s="20"/>
      <c r="LTO267" s="20"/>
      <c r="LTP267" s="20"/>
      <c r="LTQ267" s="20"/>
      <c r="LTR267" s="20"/>
      <c r="LTS267" s="20"/>
      <c r="LTT267" s="20"/>
      <c r="LTU267" s="20"/>
      <c r="LTV267" s="20"/>
      <c r="LTW267" s="20"/>
      <c r="LTX267" s="20"/>
      <c r="LTY267" s="20"/>
      <c r="LTZ267" s="20"/>
      <c r="LUA267" s="20"/>
      <c r="LUB267" s="20"/>
      <c r="LUC267" s="20"/>
      <c r="LUD267" s="20"/>
      <c r="LUE267" s="20"/>
      <c r="LUF267" s="20"/>
      <c r="LUG267" s="20"/>
      <c r="LUH267" s="20"/>
      <c r="LUI267" s="20"/>
      <c r="LUJ267" s="20"/>
      <c r="LUK267" s="20"/>
      <c r="LUL267" s="20"/>
      <c r="LUM267" s="20"/>
      <c r="LUN267" s="20"/>
      <c r="LUO267" s="20"/>
      <c r="LUP267" s="20"/>
      <c r="LUQ267" s="20"/>
      <c r="LUR267" s="20"/>
      <c r="LUS267" s="20"/>
      <c r="LUT267" s="20"/>
      <c r="LUU267" s="20"/>
      <c r="LUV267" s="20"/>
      <c r="LUW267" s="20"/>
      <c r="LUX267" s="20"/>
      <c r="LUY267" s="20"/>
      <c r="LUZ267" s="20"/>
      <c r="LVA267" s="20"/>
      <c r="LVB267" s="20"/>
      <c r="LVC267" s="20"/>
      <c r="LVD267" s="20"/>
      <c r="LVE267" s="20"/>
      <c r="LVF267" s="20"/>
      <c r="LVG267" s="20"/>
      <c r="LVH267" s="20"/>
      <c r="LVI267" s="20"/>
      <c r="LVJ267" s="20"/>
      <c r="LVK267" s="20"/>
      <c r="LVL267" s="20"/>
      <c r="LVM267" s="20"/>
      <c r="LVN267" s="20"/>
      <c r="LVO267" s="20"/>
      <c r="LVP267" s="20"/>
      <c r="LVQ267" s="20"/>
      <c r="LVR267" s="20"/>
      <c r="LVS267" s="20"/>
      <c r="LVT267" s="20"/>
      <c r="LVU267" s="20"/>
      <c r="LVV267" s="20"/>
      <c r="LVW267" s="20"/>
      <c r="LVX267" s="20"/>
      <c r="LVY267" s="20"/>
      <c r="LVZ267" s="20"/>
      <c r="LWA267" s="20"/>
      <c r="LWB267" s="20"/>
      <c r="LWC267" s="20"/>
      <c r="LWD267" s="20"/>
      <c r="LWE267" s="20"/>
      <c r="LWF267" s="20"/>
      <c r="LWG267" s="20"/>
      <c r="LWH267" s="20"/>
      <c r="LWI267" s="20"/>
      <c r="LWJ267" s="20"/>
      <c r="LWK267" s="20"/>
      <c r="LWL267" s="20"/>
      <c r="LWM267" s="20"/>
      <c r="LWN267" s="20"/>
      <c r="LWO267" s="20"/>
      <c r="LWP267" s="20"/>
      <c r="LWQ267" s="20"/>
      <c r="LWR267" s="20"/>
      <c r="LWS267" s="20"/>
      <c r="LWT267" s="20"/>
      <c r="LWU267" s="20"/>
      <c r="LWV267" s="20"/>
      <c r="LWW267" s="20"/>
      <c r="LWX267" s="20"/>
      <c r="LWY267" s="20"/>
      <c r="LWZ267" s="20"/>
      <c r="LXA267" s="20"/>
      <c r="LXB267" s="20"/>
      <c r="LXC267" s="20"/>
      <c r="LXD267" s="20"/>
      <c r="LXE267" s="20"/>
      <c r="LXF267" s="20"/>
      <c r="LXG267" s="20"/>
      <c r="LXH267" s="20"/>
      <c r="LXI267" s="20"/>
      <c r="LXJ267" s="20"/>
      <c r="LXK267" s="20"/>
      <c r="LXL267" s="20"/>
      <c r="LXM267" s="20"/>
      <c r="LXN267" s="20"/>
      <c r="LXO267" s="20"/>
      <c r="LXP267" s="20"/>
      <c r="LXQ267" s="20"/>
      <c r="LXR267" s="20"/>
      <c r="LXS267" s="20"/>
      <c r="LXT267" s="20"/>
      <c r="LXU267" s="20"/>
      <c r="LXV267" s="20"/>
      <c r="LXW267" s="20"/>
      <c r="LXX267" s="20"/>
      <c r="LXY267" s="20"/>
      <c r="LXZ267" s="20"/>
      <c r="LYA267" s="20"/>
      <c r="LYB267" s="20"/>
      <c r="LYC267" s="20"/>
      <c r="LYD267" s="20"/>
      <c r="LYE267" s="20"/>
      <c r="LYF267" s="20"/>
      <c r="LYG267" s="20"/>
      <c r="LYH267" s="20"/>
      <c r="LYI267" s="20"/>
      <c r="LYJ267" s="20"/>
      <c r="LYK267" s="20"/>
      <c r="LYL267" s="20"/>
      <c r="LYM267" s="20"/>
      <c r="LYN267" s="20"/>
      <c r="LYO267" s="20"/>
      <c r="LYP267" s="20"/>
      <c r="LYQ267" s="20"/>
      <c r="LYR267" s="20"/>
      <c r="LYS267" s="20"/>
      <c r="LYT267" s="20"/>
      <c r="LYU267" s="20"/>
      <c r="LYV267" s="20"/>
      <c r="LYW267" s="20"/>
      <c r="LYX267" s="20"/>
      <c r="LYY267" s="20"/>
      <c r="LYZ267" s="20"/>
      <c r="LZA267" s="20"/>
      <c r="LZB267" s="20"/>
      <c r="LZC267" s="20"/>
      <c r="LZD267" s="20"/>
      <c r="LZE267" s="20"/>
      <c r="LZF267" s="20"/>
      <c r="LZG267" s="20"/>
      <c r="LZH267" s="20"/>
      <c r="LZI267" s="20"/>
      <c r="LZJ267" s="20"/>
      <c r="LZK267" s="20"/>
      <c r="LZL267" s="20"/>
      <c r="LZM267" s="20"/>
      <c r="LZN267" s="20"/>
      <c r="LZO267" s="20"/>
      <c r="LZP267" s="20"/>
      <c r="LZQ267" s="20"/>
      <c r="LZR267" s="20"/>
      <c r="LZS267" s="20"/>
      <c r="LZT267" s="20"/>
      <c r="LZU267" s="20"/>
      <c r="LZV267" s="20"/>
      <c r="LZW267" s="20"/>
      <c r="LZX267" s="20"/>
      <c r="LZY267" s="20"/>
      <c r="LZZ267" s="20"/>
      <c r="MAA267" s="20"/>
      <c r="MAB267" s="20"/>
      <c r="MAC267" s="20"/>
      <c r="MAD267" s="20"/>
      <c r="MAE267" s="20"/>
      <c r="MAF267" s="20"/>
      <c r="MAG267" s="20"/>
      <c r="MAH267" s="20"/>
      <c r="MAI267" s="20"/>
      <c r="MAJ267" s="20"/>
      <c r="MAK267" s="20"/>
      <c r="MAL267" s="20"/>
      <c r="MAM267" s="20"/>
      <c r="MAN267" s="20"/>
      <c r="MAO267" s="20"/>
      <c r="MAP267" s="20"/>
      <c r="MAQ267" s="20"/>
      <c r="MAR267" s="20"/>
      <c r="MAS267" s="20"/>
      <c r="MAT267" s="20"/>
      <c r="MAU267" s="20"/>
      <c r="MAV267" s="20"/>
      <c r="MAW267" s="20"/>
      <c r="MAX267" s="20"/>
      <c r="MAY267" s="20"/>
      <c r="MAZ267" s="20"/>
      <c r="MBA267" s="20"/>
      <c r="MBB267" s="20"/>
      <c r="MBC267" s="20"/>
      <c r="MBD267" s="20"/>
      <c r="MBE267" s="20"/>
      <c r="MBF267" s="20"/>
      <c r="MBG267" s="20"/>
      <c r="MBH267" s="20"/>
      <c r="MBI267" s="20"/>
      <c r="MBJ267" s="20"/>
      <c r="MBK267" s="20"/>
      <c r="MBL267" s="20"/>
      <c r="MBM267" s="20"/>
      <c r="MBN267" s="20"/>
      <c r="MBO267" s="20"/>
      <c r="MBP267" s="20"/>
      <c r="MBQ267" s="20"/>
      <c r="MBR267" s="20"/>
      <c r="MBS267" s="20"/>
      <c r="MBT267" s="20"/>
      <c r="MBU267" s="20"/>
      <c r="MBV267" s="20"/>
      <c r="MBW267" s="20"/>
      <c r="MBX267" s="20"/>
      <c r="MBY267" s="20"/>
      <c r="MBZ267" s="20"/>
      <c r="MCA267" s="20"/>
      <c r="MCB267" s="20"/>
      <c r="MCC267" s="20"/>
      <c r="MCD267" s="20"/>
      <c r="MCE267" s="20"/>
      <c r="MCF267" s="20"/>
      <c r="MCG267" s="20"/>
      <c r="MCH267" s="20"/>
      <c r="MCI267" s="20"/>
      <c r="MCJ267" s="20"/>
      <c r="MCK267" s="20"/>
      <c r="MCL267" s="20"/>
      <c r="MCM267" s="20"/>
      <c r="MCN267" s="20"/>
      <c r="MCO267" s="20"/>
      <c r="MCP267" s="20"/>
      <c r="MCQ267" s="20"/>
      <c r="MCR267" s="20"/>
      <c r="MCS267" s="20"/>
      <c r="MCT267" s="20"/>
      <c r="MCU267" s="20"/>
      <c r="MCV267" s="20"/>
      <c r="MCW267" s="20"/>
      <c r="MCX267" s="20"/>
      <c r="MCY267" s="20"/>
      <c r="MCZ267" s="20"/>
      <c r="MDA267" s="20"/>
      <c r="MDB267" s="20"/>
      <c r="MDC267" s="20"/>
      <c r="MDD267" s="20"/>
      <c r="MDE267" s="20"/>
      <c r="MDF267" s="20"/>
      <c r="MDG267" s="20"/>
      <c r="MDH267" s="20"/>
      <c r="MDI267" s="20"/>
      <c r="MDJ267" s="20"/>
      <c r="MDK267" s="20"/>
      <c r="MDL267" s="20"/>
      <c r="MDM267" s="20"/>
      <c r="MDN267" s="20"/>
      <c r="MDO267" s="20"/>
      <c r="MDP267" s="20"/>
      <c r="MDQ267" s="20"/>
      <c r="MDR267" s="20"/>
      <c r="MDS267" s="20"/>
      <c r="MDT267" s="20"/>
      <c r="MDU267" s="20"/>
      <c r="MDV267" s="20"/>
      <c r="MDW267" s="20"/>
      <c r="MDX267" s="20"/>
      <c r="MDY267" s="20"/>
      <c r="MDZ267" s="20"/>
      <c r="MEA267" s="20"/>
      <c r="MEB267" s="20"/>
      <c r="MEC267" s="20"/>
      <c r="MED267" s="20"/>
      <c r="MEE267" s="20"/>
      <c r="MEF267" s="20"/>
      <c r="MEG267" s="20"/>
      <c r="MEH267" s="20"/>
      <c r="MEI267" s="20"/>
      <c r="MEJ267" s="20"/>
      <c r="MEK267" s="20"/>
      <c r="MEL267" s="20"/>
      <c r="MEM267" s="20"/>
      <c r="MEN267" s="20"/>
      <c r="MEO267" s="20"/>
      <c r="MEP267" s="20"/>
      <c r="MEQ267" s="20"/>
      <c r="MER267" s="20"/>
      <c r="MES267" s="20"/>
      <c r="MET267" s="20"/>
      <c r="MEU267" s="20"/>
      <c r="MEV267" s="20"/>
      <c r="MEW267" s="20"/>
      <c r="MEX267" s="20"/>
      <c r="MEY267" s="20"/>
      <c r="MEZ267" s="20"/>
      <c r="MFA267" s="20"/>
      <c r="MFB267" s="20"/>
      <c r="MFC267" s="20"/>
      <c r="MFD267" s="20"/>
      <c r="MFE267" s="20"/>
      <c r="MFF267" s="20"/>
      <c r="MFG267" s="20"/>
      <c r="MFH267" s="20"/>
      <c r="MFI267" s="20"/>
      <c r="MFJ267" s="20"/>
      <c r="MFK267" s="20"/>
      <c r="MFL267" s="20"/>
      <c r="MFM267" s="20"/>
      <c r="MFN267" s="20"/>
      <c r="MFO267" s="20"/>
      <c r="MFP267" s="20"/>
      <c r="MFQ267" s="20"/>
      <c r="MFR267" s="20"/>
      <c r="MFS267" s="20"/>
      <c r="MFT267" s="20"/>
      <c r="MFU267" s="20"/>
      <c r="MFV267" s="20"/>
      <c r="MFW267" s="20"/>
      <c r="MFX267" s="20"/>
      <c r="MFY267" s="20"/>
      <c r="MFZ267" s="20"/>
      <c r="MGA267" s="20"/>
      <c r="MGB267" s="20"/>
      <c r="MGC267" s="20"/>
      <c r="MGD267" s="20"/>
      <c r="MGE267" s="20"/>
      <c r="MGF267" s="20"/>
      <c r="MGG267" s="20"/>
      <c r="MGH267" s="20"/>
      <c r="MGI267" s="20"/>
      <c r="MGJ267" s="20"/>
      <c r="MGK267" s="20"/>
      <c r="MGL267" s="20"/>
      <c r="MGM267" s="20"/>
      <c r="MGN267" s="20"/>
      <c r="MGO267" s="20"/>
      <c r="MGP267" s="20"/>
      <c r="MGQ267" s="20"/>
      <c r="MGR267" s="20"/>
      <c r="MGS267" s="20"/>
      <c r="MGT267" s="20"/>
      <c r="MGU267" s="20"/>
      <c r="MGV267" s="20"/>
      <c r="MGW267" s="20"/>
      <c r="MGX267" s="20"/>
      <c r="MGY267" s="20"/>
      <c r="MGZ267" s="20"/>
      <c r="MHA267" s="20"/>
      <c r="MHB267" s="20"/>
      <c r="MHC267" s="20"/>
      <c r="MHD267" s="20"/>
      <c r="MHE267" s="20"/>
      <c r="MHF267" s="20"/>
      <c r="MHG267" s="20"/>
      <c r="MHH267" s="20"/>
      <c r="MHI267" s="20"/>
      <c r="MHJ267" s="20"/>
      <c r="MHK267" s="20"/>
      <c r="MHL267" s="20"/>
      <c r="MHM267" s="20"/>
      <c r="MHN267" s="20"/>
      <c r="MHO267" s="20"/>
      <c r="MHP267" s="20"/>
      <c r="MHQ267" s="20"/>
      <c r="MHR267" s="20"/>
      <c r="MHS267" s="20"/>
      <c r="MHT267" s="20"/>
      <c r="MHU267" s="20"/>
      <c r="MHV267" s="20"/>
      <c r="MHW267" s="20"/>
      <c r="MHX267" s="20"/>
      <c r="MHY267" s="20"/>
      <c r="MHZ267" s="20"/>
      <c r="MIA267" s="20"/>
      <c r="MIB267" s="20"/>
      <c r="MIC267" s="20"/>
      <c r="MID267" s="20"/>
      <c r="MIE267" s="20"/>
      <c r="MIF267" s="20"/>
      <c r="MIG267" s="20"/>
      <c r="MIH267" s="20"/>
      <c r="MII267" s="20"/>
      <c r="MIJ267" s="20"/>
      <c r="MIK267" s="20"/>
      <c r="MIL267" s="20"/>
      <c r="MIM267" s="20"/>
      <c r="MIN267" s="20"/>
      <c r="MIO267" s="20"/>
      <c r="MIP267" s="20"/>
      <c r="MIQ267" s="20"/>
      <c r="MIR267" s="20"/>
      <c r="MIS267" s="20"/>
      <c r="MIT267" s="20"/>
      <c r="MIU267" s="20"/>
      <c r="MIV267" s="20"/>
      <c r="MIW267" s="20"/>
      <c r="MIX267" s="20"/>
      <c r="MIY267" s="20"/>
      <c r="MIZ267" s="20"/>
      <c r="MJA267" s="20"/>
      <c r="MJB267" s="20"/>
      <c r="MJC267" s="20"/>
      <c r="MJD267" s="20"/>
      <c r="MJE267" s="20"/>
      <c r="MJF267" s="20"/>
      <c r="MJG267" s="20"/>
      <c r="MJH267" s="20"/>
      <c r="MJI267" s="20"/>
      <c r="MJJ267" s="20"/>
      <c r="MJK267" s="20"/>
      <c r="MJL267" s="20"/>
      <c r="MJM267" s="20"/>
      <c r="MJN267" s="20"/>
      <c r="MJO267" s="20"/>
      <c r="MJP267" s="20"/>
      <c r="MJQ267" s="20"/>
      <c r="MJR267" s="20"/>
      <c r="MJS267" s="20"/>
      <c r="MJT267" s="20"/>
      <c r="MJU267" s="20"/>
      <c r="MJV267" s="20"/>
      <c r="MJW267" s="20"/>
      <c r="MJX267" s="20"/>
      <c r="MJY267" s="20"/>
      <c r="MJZ267" s="20"/>
      <c r="MKA267" s="20"/>
      <c r="MKB267" s="20"/>
      <c r="MKC267" s="20"/>
      <c r="MKD267" s="20"/>
      <c r="MKE267" s="20"/>
      <c r="MKF267" s="20"/>
      <c r="MKG267" s="20"/>
      <c r="MKH267" s="20"/>
      <c r="MKI267" s="20"/>
      <c r="MKJ267" s="20"/>
      <c r="MKK267" s="20"/>
      <c r="MKL267" s="20"/>
      <c r="MKM267" s="20"/>
      <c r="MKN267" s="20"/>
      <c r="MKO267" s="20"/>
      <c r="MKP267" s="20"/>
      <c r="MKQ267" s="20"/>
      <c r="MKR267" s="20"/>
      <c r="MKS267" s="20"/>
      <c r="MKT267" s="20"/>
      <c r="MKU267" s="20"/>
      <c r="MKV267" s="20"/>
      <c r="MKW267" s="20"/>
      <c r="MKX267" s="20"/>
      <c r="MKY267" s="20"/>
      <c r="MKZ267" s="20"/>
      <c r="MLA267" s="20"/>
      <c r="MLB267" s="20"/>
      <c r="MLC267" s="20"/>
      <c r="MLD267" s="20"/>
      <c r="MLE267" s="20"/>
      <c r="MLF267" s="20"/>
      <c r="MLG267" s="20"/>
      <c r="MLH267" s="20"/>
      <c r="MLI267" s="20"/>
      <c r="MLJ267" s="20"/>
      <c r="MLK267" s="20"/>
      <c r="MLL267" s="20"/>
      <c r="MLM267" s="20"/>
      <c r="MLN267" s="20"/>
      <c r="MLO267" s="20"/>
      <c r="MLP267" s="20"/>
      <c r="MLQ267" s="20"/>
      <c r="MLR267" s="20"/>
      <c r="MLS267" s="20"/>
      <c r="MLT267" s="20"/>
      <c r="MLU267" s="20"/>
      <c r="MLV267" s="20"/>
      <c r="MLW267" s="20"/>
      <c r="MLX267" s="20"/>
      <c r="MLY267" s="20"/>
      <c r="MLZ267" s="20"/>
      <c r="MMA267" s="20"/>
      <c r="MMB267" s="20"/>
      <c r="MMC267" s="20"/>
      <c r="MMD267" s="20"/>
      <c r="MME267" s="20"/>
      <c r="MMF267" s="20"/>
      <c r="MMG267" s="20"/>
      <c r="MMH267" s="20"/>
      <c r="MMI267" s="20"/>
      <c r="MMJ267" s="20"/>
      <c r="MMK267" s="20"/>
      <c r="MML267" s="20"/>
      <c r="MMM267" s="20"/>
      <c r="MMN267" s="20"/>
      <c r="MMO267" s="20"/>
      <c r="MMP267" s="20"/>
      <c r="MMQ267" s="20"/>
      <c r="MMR267" s="20"/>
      <c r="MMS267" s="20"/>
      <c r="MMT267" s="20"/>
      <c r="MMU267" s="20"/>
      <c r="MMV267" s="20"/>
      <c r="MMW267" s="20"/>
      <c r="MMX267" s="20"/>
      <c r="MMY267" s="20"/>
      <c r="MMZ267" s="20"/>
      <c r="MNA267" s="20"/>
      <c r="MNB267" s="20"/>
      <c r="MNC267" s="20"/>
      <c r="MND267" s="20"/>
      <c r="MNE267" s="20"/>
      <c r="MNF267" s="20"/>
      <c r="MNG267" s="20"/>
      <c r="MNH267" s="20"/>
      <c r="MNI267" s="20"/>
      <c r="MNJ267" s="20"/>
      <c r="MNK267" s="20"/>
      <c r="MNL267" s="20"/>
      <c r="MNM267" s="20"/>
      <c r="MNN267" s="20"/>
      <c r="MNO267" s="20"/>
      <c r="MNP267" s="20"/>
      <c r="MNQ267" s="20"/>
      <c r="MNR267" s="20"/>
      <c r="MNS267" s="20"/>
      <c r="MNT267" s="20"/>
      <c r="MNU267" s="20"/>
      <c r="MNV267" s="20"/>
      <c r="MNW267" s="20"/>
      <c r="MNX267" s="20"/>
      <c r="MNY267" s="20"/>
      <c r="MNZ267" s="20"/>
      <c r="MOA267" s="20"/>
      <c r="MOB267" s="20"/>
      <c r="MOC267" s="20"/>
      <c r="MOD267" s="20"/>
      <c r="MOE267" s="20"/>
      <c r="MOF267" s="20"/>
      <c r="MOG267" s="20"/>
      <c r="MOH267" s="20"/>
      <c r="MOI267" s="20"/>
      <c r="MOJ267" s="20"/>
      <c r="MOK267" s="20"/>
      <c r="MOL267" s="20"/>
      <c r="MOM267" s="20"/>
      <c r="MON267" s="20"/>
      <c r="MOO267" s="20"/>
      <c r="MOP267" s="20"/>
      <c r="MOQ267" s="20"/>
      <c r="MOR267" s="20"/>
      <c r="MOS267" s="20"/>
      <c r="MOT267" s="20"/>
      <c r="MOU267" s="20"/>
      <c r="MOV267" s="20"/>
      <c r="MOW267" s="20"/>
      <c r="MOX267" s="20"/>
      <c r="MOY267" s="20"/>
      <c r="MOZ267" s="20"/>
      <c r="MPA267" s="20"/>
      <c r="MPB267" s="20"/>
      <c r="MPC267" s="20"/>
      <c r="MPD267" s="20"/>
      <c r="MPE267" s="20"/>
      <c r="MPF267" s="20"/>
      <c r="MPG267" s="20"/>
      <c r="MPH267" s="20"/>
      <c r="MPI267" s="20"/>
      <c r="MPJ267" s="20"/>
      <c r="MPK267" s="20"/>
      <c r="MPL267" s="20"/>
      <c r="MPM267" s="20"/>
      <c r="MPN267" s="20"/>
      <c r="MPO267" s="20"/>
      <c r="MPP267" s="20"/>
      <c r="MPQ267" s="20"/>
      <c r="MPR267" s="20"/>
      <c r="MPS267" s="20"/>
      <c r="MPT267" s="20"/>
      <c r="MPU267" s="20"/>
      <c r="MPV267" s="20"/>
      <c r="MPW267" s="20"/>
      <c r="MPX267" s="20"/>
      <c r="MPY267" s="20"/>
      <c r="MPZ267" s="20"/>
      <c r="MQA267" s="20"/>
      <c r="MQB267" s="20"/>
      <c r="MQC267" s="20"/>
      <c r="MQD267" s="20"/>
      <c r="MQE267" s="20"/>
      <c r="MQF267" s="20"/>
      <c r="MQG267" s="20"/>
      <c r="MQH267" s="20"/>
      <c r="MQI267" s="20"/>
      <c r="MQJ267" s="20"/>
      <c r="MQK267" s="20"/>
      <c r="MQL267" s="20"/>
      <c r="MQM267" s="20"/>
      <c r="MQN267" s="20"/>
      <c r="MQO267" s="20"/>
      <c r="MQP267" s="20"/>
      <c r="MQQ267" s="20"/>
      <c r="MQR267" s="20"/>
      <c r="MQS267" s="20"/>
      <c r="MQT267" s="20"/>
      <c r="MQU267" s="20"/>
      <c r="MQV267" s="20"/>
      <c r="MQW267" s="20"/>
      <c r="MQX267" s="20"/>
      <c r="MQY267" s="20"/>
      <c r="MQZ267" s="20"/>
      <c r="MRA267" s="20"/>
      <c r="MRB267" s="20"/>
      <c r="MRC267" s="20"/>
      <c r="MRD267" s="20"/>
      <c r="MRE267" s="20"/>
      <c r="MRF267" s="20"/>
      <c r="MRG267" s="20"/>
      <c r="MRH267" s="20"/>
      <c r="MRI267" s="20"/>
      <c r="MRJ267" s="20"/>
      <c r="MRK267" s="20"/>
      <c r="MRL267" s="20"/>
      <c r="MRM267" s="20"/>
      <c r="MRN267" s="20"/>
      <c r="MRO267" s="20"/>
      <c r="MRP267" s="20"/>
      <c r="MRQ267" s="20"/>
      <c r="MRR267" s="20"/>
      <c r="MRS267" s="20"/>
      <c r="MRT267" s="20"/>
      <c r="MRU267" s="20"/>
      <c r="MRV267" s="20"/>
      <c r="MRW267" s="20"/>
      <c r="MRX267" s="20"/>
      <c r="MRY267" s="20"/>
      <c r="MRZ267" s="20"/>
      <c r="MSA267" s="20"/>
      <c r="MSB267" s="20"/>
      <c r="MSC267" s="20"/>
      <c r="MSD267" s="20"/>
      <c r="MSE267" s="20"/>
      <c r="MSF267" s="20"/>
      <c r="MSG267" s="20"/>
      <c r="MSH267" s="20"/>
      <c r="MSI267" s="20"/>
      <c r="MSJ267" s="20"/>
      <c r="MSK267" s="20"/>
      <c r="MSL267" s="20"/>
      <c r="MSM267" s="20"/>
      <c r="MSN267" s="20"/>
      <c r="MSO267" s="20"/>
      <c r="MSP267" s="20"/>
      <c r="MSQ267" s="20"/>
      <c r="MSR267" s="20"/>
      <c r="MSS267" s="20"/>
      <c r="MST267" s="20"/>
      <c r="MSU267" s="20"/>
      <c r="MSV267" s="20"/>
      <c r="MSW267" s="20"/>
      <c r="MSX267" s="20"/>
      <c r="MSY267" s="20"/>
      <c r="MSZ267" s="20"/>
      <c r="MTA267" s="20"/>
      <c r="MTB267" s="20"/>
      <c r="MTC267" s="20"/>
      <c r="MTD267" s="20"/>
      <c r="MTE267" s="20"/>
      <c r="MTF267" s="20"/>
      <c r="MTG267" s="20"/>
      <c r="MTH267" s="20"/>
      <c r="MTI267" s="20"/>
      <c r="MTJ267" s="20"/>
      <c r="MTK267" s="20"/>
      <c r="MTL267" s="20"/>
      <c r="MTM267" s="20"/>
      <c r="MTN267" s="20"/>
      <c r="MTO267" s="20"/>
      <c r="MTP267" s="20"/>
      <c r="MTQ267" s="20"/>
      <c r="MTR267" s="20"/>
      <c r="MTS267" s="20"/>
      <c r="MTT267" s="20"/>
      <c r="MTU267" s="20"/>
      <c r="MTV267" s="20"/>
      <c r="MTW267" s="20"/>
      <c r="MTX267" s="20"/>
      <c r="MTY267" s="20"/>
      <c r="MTZ267" s="20"/>
      <c r="MUA267" s="20"/>
      <c r="MUB267" s="20"/>
      <c r="MUC267" s="20"/>
      <c r="MUD267" s="20"/>
      <c r="MUE267" s="20"/>
      <c r="MUF267" s="20"/>
      <c r="MUG267" s="20"/>
      <c r="MUH267" s="20"/>
      <c r="MUI267" s="20"/>
      <c r="MUJ267" s="20"/>
      <c r="MUK267" s="20"/>
      <c r="MUL267" s="20"/>
      <c r="MUM267" s="20"/>
      <c r="MUN267" s="20"/>
      <c r="MUO267" s="20"/>
      <c r="MUP267" s="20"/>
      <c r="MUQ267" s="20"/>
      <c r="MUR267" s="20"/>
      <c r="MUS267" s="20"/>
      <c r="MUT267" s="20"/>
      <c r="MUU267" s="20"/>
      <c r="MUV267" s="20"/>
      <c r="MUW267" s="20"/>
      <c r="MUX267" s="20"/>
      <c r="MUY267" s="20"/>
      <c r="MUZ267" s="20"/>
      <c r="MVA267" s="20"/>
      <c r="MVB267" s="20"/>
      <c r="MVC267" s="20"/>
      <c r="MVD267" s="20"/>
      <c r="MVE267" s="20"/>
      <c r="MVF267" s="20"/>
      <c r="MVG267" s="20"/>
      <c r="MVH267" s="20"/>
      <c r="MVI267" s="20"/>
      <c r="MVJ267" s="20"/>
      <c r="MVK267" s="20"/>
      <c r="MVL267" s="20"/>
      <c r="MVM267" s="20"/>
      <c r="MVN267" s="20"/>
      <c r="MVO267" s="20"/>
      <c r="MVP267" s="20"/>
      <c r="MVQ267" s="20"/>
      <c r="MVR267" s="20"/>
      <c r="MVS267" s="20"/>
      <c r="MVT267" s="20"/>
      <c r="MVU267" s="20"/>
      <c r="MVV267" s="20"/>
      <c r="MVW267" s="20"/>
      <c r="MVX267" s="20"/>
      <c r="MVY267" s="20"/>
      <c r="MVZ267" s="20"/>
      <c r="MWA267" s="20"/>
      <c r="MWB267" s="20"/>
      <c r="MWC267" s="20"/>
      <c r="MWD267" s="20"/>
      <c r="MWE267" s="20"/>
      <c r="MWF267" s="20"/>
      <c r="MWG267" s="20"/>
      <c r="MWH267" s="20"/>
      <c r="MWI267" s="20"/>
      <c r="MWJ267" s="20"/>
      <c r="MWK267" s="20"/>
      <c r="MWL267" s="20"/>
      <c r="MWM267" s="20"/>
      <c r="MWN267" s="20"/>
      <c r="MWO267" s="20"/>
      <c r="MWP267" s="20"/>
      <c r="MWQ267" s="20"/>
      <c r="MWR267" s="20"/>
      <c r="MWS267" s="20"/>
      <c r="MWT267" s="20"/>
      <c r="MWU267" s="20"/>
      <c r="MWV267" s="20"/>
      <c r="MWW267" s="20"/>
      <c r="MWX267" s="20"/>
      <c r="MWY267" s="20"/>
      <c r="MWZ267" s="20"/>
      <c r="MXA267" s="20"/>
      <c r="MXB267" s="20"/>
      <c r="MXC267" s="20"/>
      <c r="MXD267" s="20"/>
      <c r="MXE267" s="20"/>
      <c r="MXF267" s="20"/>
      <c r="MXG267" s="20"/>
      <c r="MXH267" s="20"/>
      <c r="MXI267" s="20"/>
      <c r="MXJ267" s="20"/>
      <c r="MXK267" s="20"/>
      <c r="MXL267" s="20"/>
      <c r="MXM267" s="20"/>
      <c r="MXN267" s="20"/>
      <c r="MXO267" s="20"/>
      <c r="MXP267" s="20"/>
      <c r="MXQ267" s="20"/>
      <c r="MXR267" s="20"/>
      <c r="MXS267" s="20"/>
      <c r="MXT267" s="20"/>
      <c r="MXU267" s="20"/>
      <c r="MXV267" s="20"/>
      <c r="MXW267" s="20"/>
      <c r="MXX267" s="20"/>
      <c r="MXY267" s="20"/>
      <c r="MXZ267" s="20"/>
      <c r="MYA267" s="20"/>
      <c r="MYB267" s="20"/>
      <c r="MYC267" s="20"/>
      <c r="MYD267" s="20"/>
      <c r="MYE267" s="20"/>
      <c r="MYF267" s="20"/>
      <c r="MYG267" s="20"/>
      <c r="MYH267" s="20"/>
      <c r="MYI267" s="20"/>
      <c r="MYJ267" s="20"/>
      <c r="MYK267" s="20"/>
      <c r="MYL267" s="20"/>
      <c r="MYM267" s="20"/>
      <c r="MYN267" s="20"/>
      <c r="MYO267" s="20"/>
      <c r="MYP267" s="20"/>
      <c r="MYQ267" s="20"/>
      <c r="MYR267" s="20"/>
      <c r="MYS267" s="20"/>
      <c r="MYT267" s="20"/>
      <c r="MYU267" s="20"/>
      <c r="MYV267" s="20"/>
      <c r="MYW267" s="20"/>
      <c r="MYX267" s="20"/>
      <c r="MYY267" s="20"/>
      <c r="MYZ267" s="20"/>
      <c r="MZA267" s="20"/>
      <c r="MZB267" s="20"/>
      <c r="MZC267" s="20"/>
      <c r="MZD267" s="20"/>
      <c r="MZE267" s="20"/>
      <c r="MZF267" s="20"/>
      <c r="MZG267" s="20"/>
      <c r="MZH267" s="20"/>
      <c r="MZI267" s="20"/>
      <c r="MZJ267" s="20"/>
      <c r="MZK267" s="20"/>
      <c r="MZL267" s="20"/>
      <c r="MZM267" s="20"/>
      <c r="MZN267" s="20"/>
      <c r="MZO267" s="20"/>
      <c r="MZP267" s="20"/>
      <c r="MZQ267" s="20"/>
      <c r="MZR267" s="20"/>
      <c r="MZS267" s="20"/>
      <c r="MZT267" s="20"/>
      <c r="MZU267" s="20"/>
      <c r="MZV267" s="20"/>
      <c r="MZW267" s="20"/>
      <c r="MZX267" s="20"/>
      <c r="MZY267" s="20"/>
      <c r="MZZ267" s="20"/>
      <c r="NAA267" s="20"/>
      <c r="NAB267" s="20"/>
      <c r="NAC267" s="20"/>
      <c r="NAD267" s="20"/>
      <c r="NAE267" s="20"/>
      <c r="NAF267" s="20"/>
      <c r="NAG267" s="20"/>
      <c r="NAH267" s="20"/>
      <c r="NAI267" s="20"/>
      <c r="NAJ267" s="20"/>
      <c r="NAK267" s="20"/>
      <c r="NAL267" s="20"/>
      <c r="NAM267" s="20"/>
      <c r="NAN267" s="20"/>
      <c r="NAO267" s="20"/>
      <c r="NAP267" s="20"/>
      <c r="NAQ267" s="20"/>
      <c r="NAR267" s="20"/>
      <c r="NAS267" s="20"/>
      <c r="NAT267" s="20"/>
      <c r="NAU267" s="20"/>
      <c r="NAV267" s="20"/>
      <c r="NAW267" s="20"/>
      <c r="NAX267" s="20"/>
      <c r="NAY267" s="20"/>
      <c r="NAZ267" s="20"/>
      <c r="NBA267" s="20"/>
      <c r="NBB267" s="20"/>
      <c r="NBC267" s="20"/>
      <c r="NBD267" s="20"/>
      <c r="NBE267" s="20"/>
      <c r="NBF267" s="20"/>
      <c r="NBG267" s="20"/>
      <c r="NBH267" s="20"/>
      <c r="NBI267" s="20"/>
      <c r="NBJ267" s="20"/>
      <c r="NBK267" s="20"/>
      <c r="NBL267" s="20"/>
      <c r="NBM267" s="20"/>
      <c r="NBN267" s="20"/>
      <c r="NBO267" s="20"/>
      <c r="NBP267" s="20"/>
      <c r="NBQ267" s="20"/>
      <c r="NBR267" s="20"/>
      <c r="NBS267" s="20"/>
      <c r="NBT267" s="20"/>
      <c r="NBU267" s="20"/>
      <c r="NBV267" s="20"/>
      <c r="NBW267" s="20"/>
      <c r="NBX267" s="20"/>
      <c r="NBY267" s="20"/>
      <c r="NBZ267" s="20"/>
      <c r="NCA267" s="20"/>
      <c r="NCB267" s="20"/>
      <c r="NCC267" s="20"/>
      <c r="NCD267" s="20"/>
      <c r="NCE267" s="20"/>
      <c r="NCF267" s="20"/>
      <c r="NCG267" s="20"/>
      <c r="NCH267" s="20"/>
      <c r="NCI267" s="20"/>
      <c r="NCJ267" s="20"/>
      <c r="NCK267" s="20"/>
      <c r="NCL267" s="20"/>
      <c r="NCM267" s="20"/>
      <c r="NCN267" s="20"/>
      <c r="NCO267" s="20"/>
      <c r="NCP267" s="20"/>
      <c r="NCQ267" s="20"/>
      <c r="NCR267" s="20"/>
      <c r="NCS267" s="20"/>
      <c r="NCT267" s="20"/>
      <c r="NCU267" s="20"/>
      <c r="NCV267" s="20"/>
      <c r="NCW267" s="20"/>
      <c r="NCX267" s="20"/>
      <c r="NCY267" s="20"/>
      <c r="NCZ267" s="20"/>
      <c r="NDA267" s="20"/>
      <c r="NDB267" s="20"/>
      <c r="NDC267" s="20"/>
      <c r="NDD267" s="20"/>
      <c r="NDE267" s="20"/>
      <c r="NDF267" s="20"/>
      <c r="NDG267" s="20"/>
      <c r="NDH267" s="20"/>
      <c r="NDI267" s="20"/>
      <c r="NDJ267" s="20"/>
      <c r="NDK267" s="20"/>
      <c r="NDL267" s="20"/>
      <c r="NDM267" s="20"/>
      <c r="NDN267" s="20"/>
      <c r="NDO267" s="20"/>
      <c r="NDP267" s="20"/>
      <c r="NDQ267" s="20"/>
      <c r="NDR267" s="20"/>
      <c r="NDS267" s="20"/>
      <c r="NDT267" s="20"/>
      <c r="NDU267" s="20"/>
      <c r="NDV267" s="20"/>
      <c r="NDW267" s="20"/>
      <c r="NDX267" s="20"/>
      <c r="NDY267" s="20"/>
      <c r="NDZ267" s="20"/>
      <c r="NEA267" s="20"/>
      <c r="NEB267" s="20"/>
      <c r="NEC267" s="20"/>
      <c r="NED267" s="20"/>
      <c r="NEE267" s="20"/>
      <c r="NEF267" s="20"/>
      <c r="NEG267" s="20"/>
      <c r="NEH267" s="20"/>
      <c r="NEI267" s="20"/>
      <c r="NEJ267" s="20"/>
      <c r="NEK267" s="20"/>
      <c r="NEL267" s="20"/>
      <c r="NEM267" s="20"/>
      <c r="NEN267" s="20"/>
      <c r="NEO267" s="20"/>
      <c r="NEP267" s="20"/>
      <c r="NEQ267" s="20"/>
      <c r="NER267" s="20"/>
      <c r="NES267" s="20"/>
      <c r="NET267" s="20"/>
      <c r="NEU267" s="20"/>
      <c r="NEV267" s="20"/>
      <c r="NEW267" s="20"/>
      <c r="NEX267" s="20"/>
      <c r="NEY267" s="20"/>
      <c r="NEZ267" s="20"/>
      <c r="NFA267" s="20"/>
      <c r="NFB267" s="20"/>
      <c r="NFC267" s="20"/>
      <c r="NFD267" s="20"/>
      <c r="NFE267" s="20"/>
      <c r="NFF267" s="20"/>
      <c r="NFG267" s="20"/>
      <c r="NFH267" s="20"/>
      <c r="NFI267" s="20"/>
      <c r="NFJ267" s="20"/>
      <c r="NFK267" s="20"/>
      <c r="NFL267" s="20"/>
      <c r="NFM267" s="20"/>
      <c r="NFN267" s="20"/>
      <c r="NFO267" s="20"/>
      <c r="NFP267" s="20"/>
      <c r="NFQ267" s="20"/>
      <c r="NFR267" s="20"/>
      <c r="NFS267" s="20"/>
      <c r="NFT267" s="20"/>
      <c r="NFU267" s="20"/>
      <c r="NFV267" s="20"/>
      <c r="NFW267" s="20"/>
      <c r="NFX267" s="20"/>
      <c r="NFY267" s="20"/>
      <c r="NFZ267" s="20"/>
      <c r="NGA267" s="20"/>
      <c r="NGB267" s="20"/>
      <c r="NGC267" s="20"/>
      <c r="NGD267" s="20"/>
      <c r="NGE267" s="20"/>
      <c r="NGF267" s="20"/>
      <c r="NGG267" s="20"/>
      <c r="NGH267" s="20"/>
      <c r="NGI267" s="20"/>
      <c r="NGJ267" s="20"/>
      <c r="NGK267" s="20"/>
      <c r="NGL267" s="20"/>
      <c r="NGM267" s="20"/>
      <c r="NGN267" s="20"/>
      <c r="NGO267" s="20"/>
      <c r="NGP267" s="20"/>
      <c r="NGQ267" s="20"/>
      <c r="NGR267" s="20"/>
      <c r="NGS267" s="20"/>
      <c r="NGT267" s="20"/>
      <c r="NGU267" s="20"/>
      <c r="NGV267" s="20"/>
      <c r="NGW267" s="20"/>
      <c r="NGX267" s="20"/>
      <c r="NGY267" s="20"/>
      <c r="NGZ267" s="20"/>
      <c r="NHA267" s="20"/>
      <c r="NHB267" s="20"/>
      <c r="NHC267" s="20"/>
      <c r="NHD267" s="20"/>
      <c r="NHE267" s="20"/>
      <c r="NHF267" s="20"/>
      <c r="NHG267" s="20"/>
      <c r="NHH267" s="20"/>
      <c r="NHI267" s="20"/>
      <c r="NHJ267" s="20"/>
      <c r="NHK267" s="20"/>
      <c r="NHL267" s="20"/>
      <c r="NHM267" s="20"/>
      <c r="NHN267" s="20"/>
      <c r="NHO267" s="20"/>
      <c r="NHP267" s="20"/>
      <c r="NHQ267" s="20"/>
      <c r="NHR267" s="20"/>
      <c r="NHS267" s="20"/>
      <c r="NHT267" s="20"/>
      <c r="NHU267" s="20"/>
      <c r="NHV267" s="20"/>
      <c r="NHW267" s="20"/>
      <c r="NHX267" s="20"/>
      <c r="NHY267" s="20"/>
      <c r="NHZ267" s="20"/>
      <c r="NIA267" s="20"/>
      <c r="NIB267" s="20"/>
      <c r="NIC267" s="20"/>
      <c r="NID267" s="20"/>
      <c r="NIE267" s="20"/>
      <c r="NIF267" s="20"/>
      <c r="NIG267" s="20"/>
      <c r="NIH267" s="20"/>
      <c r="NII267" s="20"/>
      <c r="NIJ267" s="20"/>
      <c r="NIK267" s="20"/>
      <c r="NIL267" s="20"/>
      <c r="NIM267" s="20"/>
      <c r="NIN267" s="20"/>
      <c r="NIO267" s="20"/>
      <c r="NIP267" s="20"/>
      <c r="NIQ267" s="20"/>
      <c r="NIR267" s="20"/>
      <c r="NIS267" s="20"/>
      <c r="NIT267" s="20"/>
      <c r="NIU267" s="20"/>
      <c r="NIV267" s="20"/>
      <c r="NIW267" s="20"/>
      <c r="NIX267" s="20"/>
      <c r="NIY267" s="20"/>
      <c r="NIZ267" s="20"/>
      <c r="NJA267" s="20"/>
      <c r="NJB267" s="20"/>
      <c r="NJC267" s="20"/>
      <c r="NJD267" s="20"/>
      <c r="NJE267" s="20"/>
      <c r="NJF267" s="20"/>
      <c r="NJG267" s="20"/>
      <c r="NJH267" s="20"/>
      <c r="NJI267" s="20"/>
      <c r="NJJ267" s="20"/>
      <c r="NJK267" s="20"/>
      <c r="NJL267" s="20"/>
      <c r="NJM267" s="20"/>
      <c r="NJN267" s="20"/>
      <c r="NJO267" s="20"/>
      <c r="NJP267" s="20"/>
      <c r="NJQ267" s="20"/>
      <c r="NJR267" s="20"/>
      <c r="NJS267" s="20"/>
      <c r="NJT267" s="20"/>
      <c r="NJU267" s="20"/>
      <c r="NJV267" s="20"/>
      <c r="NJW267" s="20"/>
      <c r="NJX267" s="20"/>
      <c r="NJY267" s="20"/>
      <c r="NJZ267" s="20"/>
      <c r="NKA267" s="20"/>
      <c r="NKB267" s="20"/>
      <c r="NKC267" s="20"/>
      <c r="NKD267" s="20"/>
      <c r="NKE267" s="20"/>
      <c r="NKF267" s="20"/>
      <c r="NKG267" s="20"/>
      <c r="NKH267" s="20"/>
      <c r="NKI267" s="20"/>
      <c r="NKJ267" s="20"/>
      <c r="NKK267" s="20"/>
      <c r="NKL267" s="20"/>
      <c r="NKM267" s="20"/>
      <c r="NKN267" s="20"/>
      <c r="NKO267" s="20"/>
      <c r="NKP267" s="20"/>
      <c r="NKQ267" s="20"/>
      <c r="NKR267" s="20"/>
      <c r="NKS267" s="20"/>
      <c r="NKT267" s="20"/>
      <c r="NKU267" s="20"/>
      <c r="NKV267" s="20"/>
      <c r="NKW267" s="20"/>
      <c r="NKX267" s="20"/>
      <c r="NKY267" s="20"/>
      <c r="NKZ267" s="20"/>
      <c r="NLA267" s="20"/>
      <c r="NLB267" s="20"/>
      <c r="NLC267" s="20"/>
      <c r="NLD267" s="20"/>
      <c r="NLE267" s="20"/>
      <c r="NLF267" s="20"/>
      <c r="NLG267" s="20"/>
      <c r="NLH267" s="20"/>
      <c r="NLI267" s="20"/>
      <c r="NLJ267" s="20"/>
      <c r="NLK267" s="20"/>
      <c r="NLL267" s="20"/>
      <c r="NLM267" s="20"/>
      <c r="NLN267" s="20"/>
      <c r="NLO267" s="20"/>
      <c r="NLP267" s="20"/>
      <c r="NLQ267" s="20"/>
      <c r="NLR267" s="20"/>
      <c r="NLS267" s="20"/>
      <c r="NLT267" s="20"/>
      <c r="NLU267" s="20"/>
      <c r="NLV267" s="20"/>
      <c r="NLW267" s="20"/>
      <c r="NLX267" s="20"/>
      <c r="NLY267" s="20"/>
      <c r="NLZ267" s="20"/>
      <c r="NMA267" s="20"/>
      <c r="NMB267" s="20"/>
      <c r="NMC267" s="20"/>
      <c r="NMD267" s="20"/>
      <c r="NME267" s="20"/>
      <c r="NMF267" s="20"/>
      <c r="NMG267" s="20"/>
      <c r="NMH267" s="20"/>
      <c r="NMI267" s="20"/>
      <c r="NMJ267" s="20"/>
      <c r="NMK267" s="20"/>
      <c r="NML267" s="20"/>
      <c r="NMM267" s="20"/>
      <c r="NMN267" s="20"/>
      <c r="NMO267" s="20"/>
      <c r="NMP267" s="20"/>
      <c r="NMQ267" s="20"/>
      <c r="NMR267" s="20"/>
      <c r="NMS267" s="20"/>
      <c r="NMT267" s="20"/>
      <c r="NMU267" s="20"/>
      <c r="NMV267" s="20"/>
      <c r="NMW267" s="20"/>
      <c r="NMX267" s="20"/>
      <c r="NMY267" s="20"/>
      <c r="NMZ267" s="20"/>
      <c r="NNA267" s="20"/>
      <c r="NNB267" s="20"/>
      <c r="NNC267" s="20"/>
      <c r="NND267" s="20"/>
      <c r="NNE267" s="20"/>
      <c r="NNF267" s="20"/>
      <c r="NNG267" s="20"/>
      <c r="NNH267" s="20"/>
      <c r="NNI267" s="20"/>
      <c r="NNJ267" s="20"/>
      <c r="NNK267" s="20"/>
      <c r="NNL267" s="20"/>
      <c r="NNM267" s="20"/>
      <c r="NNN267" s="20"/>
      <c r="NNO267" s="20"/>
      <c r="NNP267" s="20"/>
      <c r="NNQ267" s="20"/>
      <c r="NNR267" s="20"/>
      <c r="NNS267" s="20"/>
      <c r="NNT267" s="20"/>
      <c r="NNU267" s="20"/>
      <c r="NNV267" s="20"/>
      <c r="NNW267" s="20"/>
      <c r="NNX267" s="20"/>
      <c r="NNY267" s="20"/>
      <c r="NNZ267" s="20"/>
      <c r="NOA267" s="20"/>
      <c r="NOB267" s="20"/>
      <c r="NOC267" s="20"/>
      <c r="NOD267" s="20"/>
      <c r="NOE267" s="20"/>
      <c r="NOF267" s="20"/>
      <c r="NOG267" s="20"/>
      <c r="NOH267" s="20"/>
      <c r="NOI267" s="20"/>
      <c r="NOJ267" s="20"/>
      <c r="NOK267" s="20"/>
      <c r="NOL267" s="20"/>
      <c r="NOM267" s="20"/>
      <c r="NON267" s="20"/>
      <c r="NOO267" s="20"/>
      <c r="NOP267" s="20"/>
      <c r="NOQ267" s="20"/>
      <c r="NOR267" s="20"/>
      <c r="NOS267" s="20"/>
      <c r="NOT267" s="20"/>
      <c r="NOU267" s="20"/>
      <c r="NOV267" s="20"/>
      <c r="NOW267" s="20"/>
      <c r="NOX267" s="20"/>
      <c r="NOY267" s="20"/>
      <c r="NOZ267" s="20"/>
      <c r="NPA267" s="20"/>
      <c r="NPB267" s="20"/>
      <c r="NPC267" s="20"/>
      <c r="NPD267" s="20"/>
      <c r="NPE267" s="20"/>
      <c r="NPF267" s="20"/>
      <c r="NPG267" s="20"/>
      <c r="NPH267" s="20"/>
      <c r="NPI267" s="20"/>
      <c r="NPJ267" s="20"/>
      <c r="NPK267" s="20"/>
      <c r="NPL267" s="20"/>
      <c r="NPM267" s="20"/>
      <c r="NPN267" s="20"/>
      <c r="NPO267" s="20"/>
      <c r="NPP267" s="20"/>
      <c r="NPQ267" s="20"/>
      <c r="NPR267" s="20"/>
      <c r="NPS267" s="20"/>
      <c r="NPT267" s="20"/>
      <c r="NPU267" s="20"/>
      <c r="NPV267" s="20"/>
      <c r="NPW267" s="20"/>
      <c r="NPX267" s="20"/>
      <c r="NPY267" s="20"/>
      <c r="NPZ267" s="20"/>
      <c r="NQA267" s="20"/>
      <c r="NQB267" s="20"/>
      <c r="NQC267" s="20"/>
      <c r="NQD267" s="20"/>
      <c r="NQE267" s="20"/>
      <c r="NQF267" s="20"/>
      <c r="NQG267" s="20"/>
      <c r="NQH267" s="20"/>
      <c r="NQI267" s="20"/>
      <c r="NQJ267" s="20"/>
      <c r="NQK267" s="20"/>
      <c r="NQL267" s="20"/>
      <c r="NQM267" s="20"/>
      <c r="NQN267" s="20"/>
      <c r="NQO267" s="20"/>
      <c r="NQP267" s="20"/>
      <c r="NQQ267" s="20"/>
      <c r="NQR267" s="20"/>
      <c r="NQS267" s="20"/>
      <c r="NQT267" s="20"/>
      <c r="NQU267" s="20"/>
      <c r="NQV267" s="20"/>
      <c r="NQW267" s="20"/>
      <c r="NQX267" s="20"/>
      <c r="NQY267" s="20"/>
      <c r="NQZ267" s="20"/>
      <c r="NRA267" s="20"/>
      <c r="NRB267" s="20"/>
      <c r="NRC267" s="20"/>
      <c r="NRD267" s="20"/>
      <c r="NRE267" s="20"/>
      <c r="NRF267" s="20"/>
      <c r="NRG267" s="20"/>
      <c r="NRH267" s="20"/>
      <c r="NRI267" s="20"/>
      <c r="NRJ267" s="20"/>
      <c r="NRK267" s="20"/>
      <c r="NRL267" s="20"/>
      <c r="NRM267" s="20"/>
      <c r="NRN267" s="20"/>
      <c r="NRO267" s="20"/>
      <c r="NRP267" s="20"/>
      <c r="NRQ267" s="20"/>
      <c r="NRR267" s="20"/>
      <c r="NRS267" s="20"/>
      <c r="NRT267" s="20"/>
      <c r="NRU267" s="20"/>
      <c r="NRV267" s="20"/>
      <c r="NRW267" s="20"/>
      <c r="NRX267" s="20"/>
      <c r="NRY267" s="20"/>
      <c r="NRZ267" s="20"/>
      <c r="NSA267" s="20"/>
      <c r="NSB267" s="20"/>
      <c r="NSC267" s="20"/>
      <c r="NSD267" s="20"/>
      <c r="NSE267" s="20"/>
      <c r="NSF267" s="20"/>
      <c r="NSG267" s="20"/>
      <c r="NSH267" s="20"/>
      <c r="NSI267" s="20"/>
      <c r="NSJ267" s="20"/>
      <c r="NSK267" s="20"/>
      <c r="NSL267" s="20"/>
      <c r="NSM267" s="20"/>
      <c r="NSN267" s="20"/>
      <c r="NSO267" s="20"/>
      <c r="NSP267" s="20"/>
      <c r="NSQ267" s="20"/>
      <c r="NSR267" s="20"/>
      <c r="NSS267" s="20"/>
      <c r="NST267" s="20"/>
      <c r="NSU267" s="20"/>
      <c r="NSV267" s="20"/>
      <c r="NSW267" s="20"/>
      <c r="NSX267" s="20"/>
      <c r="NSY267" s="20"/>
      <c r="NSZ267" s="20"/>
      <c r="NTA267" s="20"/>
      <c r="NTB267" s="20"/>
      <c r="NTC267" s="20"/>
      <c r="NTD267" s="20"/>
      <c r="NTE267" s="20"/>
      <c r="NTF267" s="20"/>
      <c r="NTG267" s="20"/>
      <c r="NTH267" s="20"/>
      <c r="NTI267" s="20"/>
      <c r="NTJ267" s="20"/>
      <c r="NTK267" s="20"/>
      <c r="NTL267" s="20"/>
      <c r="NTM267" s="20"/>
      <c r="NTN267" s="20"/>
      <c r="NTO267" s="20"/>
      <c r="NTP267" s="20"/>
      <c r="NTQ267" s="20"/>
      <c r="NTR267" s="20"/>
      <c r="NTS267" s="20"/>
      <c r="NTT267" s="20"/>
      <c r="NTU267" s="20"/>
      <c r="NTV267" s="20"/>
      <c r="NTW267" s="20"/>
      <c r="NTX267" s="20"/>
      <c r="NTY267" s="20"/>
      <c r="NTZ267" s="20"/>
      <c r="NUA267" s="20"/>
      <c r="NUB267" s="20"/>
      <c r="NUC267" s="20"/>
      <c r="NUD267" s="20"/>
      <c r="NUE267" s="20"/>
      <c r="NUF267" s="20"/>
      <c r="NUG267" s="20"/>
      <c r="NUH267" s="20"/>
      <c r="NUI267" s="20"/>
      <c r="NUJ267" s="20"/>
      <c r="NUK267" s="20"/>
      <c r="NUL267" s="20"/>
      <c r="NUM267" s="20"/>
      <c r="NUN267" s="20"/>
      <c r="NUO267" s="20"/>
      <c r="NUP267" s="20"/>
      <c r="NUQ267" s="20"/>
      <c r="NUR267" s="20"/>
      <c r="NUS267" s="20"/>
      <c r="NUT267" s="20"/>
      <c r="NUU267" s="20"/>
      <c r="NUV267" s="20"/>
      <c r="NUW267" s="20"/>
      <c r="NUX267" s="20"/>
      <c r="NUY267" s="20"/>
      <c r="NUZ267" s="20"/>
      <c r="NVA267" s="20"/>
      <c r="NVB267" s="20"/>
      <c r="NVC267" s="20"/>
      <c r="NVD267" s="20"/>
      <c r="NVE267" s="20"/>
      <c r="NVF267" s="20"/>
      <c r="NVG267" s="20"/>
      <c r="NVH267" s="20"/>
      <c r="NVI267" s="20"/>
      <c r="NVJ267" s="20"/>
      <c r="NVK267" s="20"/>
      <c r="NVL267" s="20"/>
      <c r="NVM267" s="20"/>
      <c r="NVN267" s="20"/>
      <c r="NVO267" s="20"/>
      <c r="NVP267" s="20"/>
      <c r="NVQ267" s="20"/>
      <c r="NVR267" s="20"/>
      <c r="NVS267" s="20"/>
      <c r="NVT267" s="20"/>
      <c r="NVU267" s="20"/>
      <c r="NVV267" s="20"/>
      <c r="NVW267" s="20"/>
      <c r="NVX267" s="20"/>
      <c r="NVY267" s="20"/>
      <c r="NVZ267" s="20"/>
      <c r="NWA267" s="20"/>
      <c r="NWB267" s="20"/>
      <c r="NWC267" s="20"/>
      <c r="NWD267" s="20"/>
      <c r="NWE267" s="20"/>
      <c r="NWF267" s="20"/>
      <c r="NWG267" s="20"/>
      <c r="NWH267" s="20"/>
      <c r="NWI267" s="20"/>
      <c r="NWJ267" s="20"/>
      <c r="NWK267" s="20"/>
      <c r="NWL267" s="20"/>
      <c r="NWM267" s="20"/>
      <c r="NWN267" s="20"/>
      <c r="NWO267" s="20"/>
      <c r="NWP267" s="20"/>
      <c r="NWQ267" s="20"/>
      <c r="NWR267" s="20"/>
      <c r="NWS267" s="20"/>
      <c r="NWT267" s="20"/>
      <c r="NWU267" s="20"/>
      <c r="NWV267" s="20"/>
      <c r="NWW267" s="20"/>
      <c r="NWX267" s="20"/>
      <c r="NWY267" s="20"/>
      <c r="NWZ267" s="20"/>
      <c r="NXA267" s="20"/>
      <c r="NXB267" s="20"/>
      <c r="NXC267" s="20"/>
      <c r="NXD267" s="20"/>
      <c r="NXE267" s="20"/>
      <c r="NXF267" s="20"/>
      <c r="NXG267" s="20"/>
      <c r="NXH267" s="20"/>
      <c r="NXI267" s="20"/>
      <c r="NXJ267" s="20"/>
      <c r="NXK267" s="20"/>
      <c r="NXL267" s="20"/>
      <c r="NXM267" s="20"/>
      <c r="NXN267" s="20"/>
      <c r="NXO267" s="20"/>
      <c r="NXP267" s="20"/>
      <c r="NXQ267" s="20"/>
      <c r="NXR267" s="20"/>
      <c r="NXS267" s="20"/>
      <c r="NXT267" s="20"/>
      <c r="NXU267" s="20"/>
      <c r="NXV267" s="20"/>
      <c r="NXW267" s="20"/>
      <c r="NXX267" s="20"/>
      <c r="NXY267" s="20"/>
      <c r="NXZ267" s="20"/>
      <c r="NYA267" s="20"/>
      <c r="NYB267" s="20"/>
      <c r="NYC267" s="20"/>
      <c r="NYD267" s="20"/>
      <c r="NYE267" s="20"/>
      <c r="NYF267" s="20"/>
      <c r="NYG267" s="20"/>
      <c r="NYH267" s="20"/>
      <c r="NYI267" s="20"/>
      <c r="NYJ267" s="20"/>
      <c r="NYK267" s="20"/>
      <c r="NYL267" s="20"/>
      <c r="NYM267" s="20"/>
      <c r="NYN267" s="20"/>
      <c r="NYO267" s="20"/>
      <c r="NYP267" s="20"/>
      <c r="NYQ267" s="20"/>
      <c r="NYR267" s="20"/>
      <c r="NYS267" s="20"/>
      <c r="NYT267" s="20"/>
      <c r="NYU267" s="20"/>
      <c r="NYV267" s="20"/>
      <c r="NYW267" s="20"/>
      <c r="NYX267" s="20"/>
      <c r="NYY267" s="20"/>
      <c r="NYZ267" s="20"/>
      <c r="NZA267" s="20"/>
      <c r="NZB267" s="20"/>
      <c r="NZC267" s="20"/>
      <c r="NZD267" s="20"/>
      <c r="NZE267" s="20"/>
      <c r="NZF267" s="20"/>
      <c r="NZG267" s="20"/>
      <c r="NZH267" s="20"/>
      <c r="NZI267" s="20"/>
      <c r="NZJ267" s="20"/>
      <c r="NZK267" s="20"/>
      <c r="NZL267" s="20"/>
      <c r="NZM267" s="20"/>
      <c r="NZN267" s="20"/>
      <c r="NZO267" s="20"/>
      <c r="NZP267" s="20"/>
      <c r="NZQ267" s="20"/>
      <c r="NZR267" s="20"/>
      <c r="NZS267" s="20"/>
      <c r="NZT267" s="20"/>
      <c r="NZU267" s="20"/>
      <c r="NZV267" s="20"/>
      <c r="NZW267" s="20"/>
      <c r="NZX267" s="20"/>
      <c r="NZY267" s="20"/>
      <c r="NZZ267" s="20"/>
      <c r="OAA267" s="20"/>
      <c r="OAB267" s="20"/>
      <c r="OAC267" s="20"/>
      <c r="OAD267" s="20"/>
      <c r="OAE267" s="20"/>
      <c r="OAF267" s="20"/>
      <c r="OAG267" s="20"/>
      <c r="OAH267" s="20"/>
      <c r="OAI267" s="20"/>
      <c r="OAJ267" s="20"/>
      <c r="OAK267" s="20"/>
      <c r="OAL267" s="20"/>
      <c r="OAM267" s="20"/>
      <c r="OAN267" s="20"/>
      <c r="OAO267" s="20"/>
      <c r="OAP267" s="20"/>
      <c r="OAQ267" s="20"/>
      <c r="OAR267" s="20"/>
      <c r="OAS267" s="20"/>
      <c r="OAT267" s="20"/>
      <c r="OAU267" s="20"/>
      <c r="OAV267" s="20"/>
      <c r="OAW267" s="20"/>
      <c r="OAX267" s="20"/>
      <c r="OAY267" s="20"/>
      <c r="OAZ267" s="20"/>
      <c r="OBA267" s="20"/>
      <c r="OBB267" s="20"/>
      <c r="OBC267" s="20"/>
      <c r="OBD267" s="20"/>
      <c r="OBE267" s="20"/>
      <c r="OBF267" s="20"/>
      <c r="OBG267" s="20"/>
      <c r="OBH267" s="20"/>
      <c r="OBI267" s="20"/>
      <c r="OBJ267" s="20"/>
      <c r="OBK267" s="20"/>
      <c r="OBL267" s="20"/>
      <c r="OBM267" s="20"/>
      <c r="OBN267" s="20"/>
      <c r="OBO267" s="20"/>
      <c r="OBP267" s="20"/>
      <c r="OBQ267" s="20"/>
      <c r="OBR267" s="20"/>
      <c r="OBS267" s="20"/>
      <c r="OBT267" s="20"/>
      <c r="OBU267" s="20"/>
      <c r="OBV267" s="20"/>
      <c r="OBW267" s="20"/>
      <c r="OBX267" s="20"/>
      <c r="OBY267" s="20"/>
      <c r="OBZ267" s="20"/>
      <c r="OCA267" s="20"/>
      <c r="OCB267" s="20"/>
      <c r="OCC267" s="20"/>
      <c r="OCD267" s="20"/>
      <c r="OCE267" s="20"/>
      <c r="OCF267" s="20"/>
      <c r="OCG267" s="20"/>
      <c r="OCH267" s="20"/>
      <c r="OCI267" s="20"/>
      <c r="OCJ267" s="20"/>
      <c r="OCK267" s="20"/>
      <c r="OCL267" s="20"/>
      <c r="OCM267" s="20"/>
      <c r="OCN267" s="20"/>
      <c r="OCO267" s="20"/>
      <c r="OCP267" s="20"/>
      <c r="OCQ267" s="20"/>
      <c r="OCR267" s="20"/>
      <c r="OCS267" s="20"/>
      <c r="OCT267" s="20"/>
      <c r="OCU267" s="20"/>
      <c r="OCV267" s="20"/>
      <c r="OCW267" s="20"/>
      <c r="OCX267" s="20"/>
      <c r="OCY267" s="20"/>
      <c r="OCZ267" s="20"/>
      <c r="ODA267" s="20"/>
      <c r="ODB267" s="20"/>
      <c r="ODC267" s="20"/>
      <c r="ODD267" s="20"/>
      <c r="ODE267" s="20"/>
      <c r="ODF267" s="20"/>
      <c r="ODG267" s="20"/>
      <c r="ODH267" s="20"/>
      <c r="ODI267" s="20"/>
      <c r="ODJ267" s="20"/>
      <c r="ODK267" s="20"/>
      <c r="ODL267" s="20"/>
      <c r="ODM267" s="20"/>
      <c r="ODN267" s="20"/>
      <c r="ODO267" s="20"/>
      <c r="ODP267" s="20"/>
      <c r="ODQ267" s="20"/>
      <c r="ODR267" s="20"/>
      <c r="ODS267" s="20"/>
      <c r="ODT267" s="20"/>
      <c r="ODU267" s="20"/>
      <c r="ODV267" s="20"/>
      <c r="ODW267" s="20"/>
      <c r="ODX267" s="20"/>
      <c r="ODY267" s="20"/>
      <c r="ODZ267" s="20"/>
      <c r="OEA267" s="20"/>
      <c r="OEB267" s="20"/>
      <c r="OEC267" s="20"/>
      <c r="OED267" s="20"/>
      <c r="OEE267" s="20"/>
      <c r="OEF267" s="20"/>
      <c r="OEG267" s="20"/>
      <c r="OEH267" s="20"/>
      <c r="OEI267" s="20"/>
      <c r="OEJ267" s="20"/>
      <c r="OEK267" s="20"/>
      <c r="OEL267" s="20"/>
      <c r="OEM267" s="20"/>
      <c r="OEN267" s="20"/>
      <c r="OEO267" s="20"/>
      <c r="OEP267" s="20"/>
      <c r="OEQ267" s="20"/>
      <c r="OER267" s="20"/>
      <c r="OES267" s="20"/>
      <c r="OET267" s="20"/>
      <c r="OEU267" s="20"/>
      <c r="OEV267" s="20"/>
      <c r="OEW267" s="20"/>
      <c r="OEX267" s="20"/>
      <c r="OEY267" s="20"/>
      <c r="OEZ267" s="20"/>
      <c r="OFA267" s="20"/>
      <c r="OFB267" s="20"/>
      <c r="OFC267" s="20"/>
      <c r="OFD267" s="20"/>
      <c r="OFE267" s="20"/>
      <c r="OFF267" s="20"/>
      <c r="OFG267" s="20"/>
      <c r="OFH267" s="20"/>
      <c r="OFI267" s="20"/>
      <c r="OFJ267" s="20"/>
      <c r="OFK267" s="20"/>
      <c r="OFL267" s="20"/>
      <c r="OFM267" s="20"/>
      <c r="OFN267" s="20"/>
      <c r="OFO267" s="20"/>
      <c r="OFP267" s="20"/>
      <c r="OFQ267" s="20"/>
      <c r="OFR267" s="20"/>
      <c r="OFS267" s="20"/>
      <c r="OFT267" s="20"/>
      <c r="OFU267" s="20"/>
      <c r="OFV267" s="20"/>
      <c r="OFW267" s="20"/>
      <c r="OFX267" s="20"/>
      <c r="OFY267" s="20"/>
      <c r="OFZ267" s="20"/>
      <c r="OGA267" s="20"/>
      <c r="OGB267" s="20"/>
      <c r="OGC267" s="20"/>
      <c r="OGD267" s="20"/>
      <c r="OGE267" s="20"/>
      <c r="OGF267" s="20"/>
      <c r="OGG267" s="20"/>
      <c r="OGH267" s="20"/>
      <c r="OGI267" s="20"/>
      <c r="OGJ267" s="20"/>
      <c r="OGK267" s="20"/>
      <c r="OGL267" s="20"/>
      <c r="OGM267" s="20"/>
      <c r="OGN267" s="20"/>
      <c r="OGO267" s="20"/>
      <c r="OGP267" s="20"/>
      <c r="OGQ267" s="20"/>
      <c r="OGR267" s="20"/>
      <c r="OGS267" s="20"/>
      <c r="OGT267" s="20"/>
      <c r="OGU267" s="20"/>
      <c r="OGV267" s="20"/>
      <c r="OGW267" s="20"/>
      <c r="OGX267" s="20"/>
      <c r="OGY267" s="20"/>
      <c r="OGZ267" s="20"/>
      <c r="OHA267" s="20"/>
      <c r="OHB267" s="20"/>
      <c r="OHC267" s="20"/>
      <c r="OHD267" s="20"/>
      <c r="OHE267" s="20"/>
      <c r="OHF267" s="20"/>
      <c r="OHG267" s="20"/>
      <c r="OHH267" s="20"/>
      <c r="OHI267" s="20"/>
      <c r="OHJ267" s="20"/>
      <c r="OHK267" s="20"/>
      <c r="OHL267" s="20"/>
      <c r="OHM267" s="20"/>
      <c r="OHN267" s="20"/>
      <c r="OHO267" s="20"/>
      <c r="OHP267" s="20"/>
      <c r="OHQ267" s="20"/>
      <c r="OHR267" s="20"/>
      <c r="OHS267" s="20"/>
      <c r="OHT267" s="20"/>
      <c r="OHU267" s="20"/>
      <c r="OHV267" s="20"/>
      <c r="OHW267" s="20"/>
      <c r="OHX267" s="20"/>
      <c r="OHY267" s="20"/>
      <c r="OHZ267" s="20"/>
      <c r="OIA267" s="20"/>
      <c r="OIB267" s="20"/>
      <c r="OIC267" s="20"/>
      <c r="OID267" s="20"/>
      <c r="OIE267" s="20"/>
      <c r="OIF267" s="20"/>
      <c r="OIG267" s="20"/>
      <c r="OIH267" s="20"/>
      <c r="OII267" s="20"/>
      <c r="OIJ267" s="20"/>
      <c r="OIK267" s="20"/>
      <c r="OIL267" s="20"/>
      <c r="OIM267" s="20"/>
      <c r="OIN267" s="20"/>
      <c r="OIO267" s="20"/>
      <c r="OIP267" s="20"/>
      <c r="OIQ267" s="20"/>
      <c r="OIR267" s="20"/>
      <c r="OIS267" s="20"/>
      <c r="OIT267" s="20"/>
      <c r="OIU267" s="20"/>
      <c r="OIV267" s="20"/>
      <c r="OIW267" s="20"/>
      <c r="OIX267" s="20"/>
      <c r="OIY267" s="20"/>
      <c r="OIZ267" s="20"/>
      <c r="OJA267" s="20"/>
      <c r="OJB267" s="20"/>
      <c r="OJC267" s="20"/>
      <c r="OJD267" s="20"/>
      <c r="OJE267" s="20"/>
      <c r="OJF267" s="20"/>
      <c r="OJG267" s="20"/>
      <c r="OJH267" s="20"/>
      <c r="OJI267" s="20"/>
      <c r="OJJ267" s="20"/>
      <c r="OJK267" s="20"/>
      <c r="OJL267" s="20"/>
      <c r="OJM267" s="20"/>
      <c r="OJN267" s="20"/>
      <c r="OJO267" s="20"/>
      <c r="OJP267" s="20"/>
      <c r="OJQ267" s="20"/>
      <c r="OJR267" s="20"/>
      <c r="OJS267" s="20"/>
      <c r="OJT267" s="20"/>
      <c r="OJU267" s="20"/>
      <c r="OJV267" s="20"/>
      <c r="OJW267" s="20"/>
      <c r="OJX267" s="20"/>
      <c r="OJY267" s="20"/>
      <c r="OJZ267" s="20"/>
      <c r="OKA267" s="20"/>
      <c r="OKB267" s="20"/>
      <c r="OKC267" s="20"/>
      <c r="OKD267" s="20"/>
      <c r="OKE267" s="20"/>
      <c r="OKF267" s="20"/>
      <c r="OKG267" s="20"/>
      <c r="OKH267" s="20"/>
      <c r="OKI267" s="20"/>
      <c r="OKJ267" s="20"/>
      <c r="OKK267" s="20"/>
      <c r="OKL267" s="20"/>
      <c r="OKM267" s="20"/>
      <c r="OKN267" s="20"/>
      <c r="OKO267" s="20"/>
      <c r="OKP267" s="20"/>
      <c r="OKQ267" s="20"/>
      <c r="OKR267" s="20"/>
      <c r="OKS267" s="20"/>
      <c r="OKT267" s="20"/>
      <c r="OKU267" s="20"/>
      <c r="OKV267" s="20"/>
      <c r="OKW267" s="20"/>
      <c r="OKX267" s="20"/>
      <c r="OKY267" s="20"/>
      <c r="OKZ267" s="20"/>
      <c r="OLA267" s="20"/>
      <c r="OLB267" s="20"/>
      <c r="OLC267" s="20"/>
      <c r="OLD267" s="20"/>
      <c r="OLE267" s="20"/>
      <c r="OLF267" s="20"/>
      <c r="OLG267" s="20"/>
      <c r="OLH267" s="20"/>
      <c r="OLI267" s="20"/>
      <c r="OLJ267" s="20"/>
      <c r="OLK267" s="20"/>
      <c r="OLL267" s="20"/>
      <c r="OLM267" s="20"/>
      <c r="OLN267" s="20"/>
      <c r="OLO267" s="20"/>
      <c r="OLP267" s="20"/>
      <c r="OLQ267" s="20"/>
      <c r="OLR267" s="20"/>
      <c r="OLS267" s="20"/>
      <c r="OLT267" s="20"/>
      <c r="OLU267" s="20"/>
      <c r="OLV267" s="20"/>
      <c r="OLW267" s="20"/>
      <c r="OLX267" s="20"/>
      <c r="OLY267" s="20"/>
      <c r="OLZ267" s="20"/>
      <c r="OMA267" s="20"/>
      <c r="OMB267" s="20"/>
      <c r="OMC267" s="20"/>
      <c r="OMD267" s="20"/>
      <c r="OME267" s="20"/>
      <c r="OMF267" s="20"/>
      <c r="OMG267" s="20"/>
      <c r="OMH267" s="20"/>
      <c r="OMI267" s="20"/>
      <c r="OMJ267" s="20"/>
      <c r="OMK267" s="20"/>
      <c r="OML267" s="20"/>
      <c r="OMM267" s="20"/>
      <c r="OMN267" s="20"/>
      <c r="OMO267" s="20"/>
      <c r="OMP267" s="20"/>
      <c r="OMQ267" s="20"/>
      <c r="OMR267" s="20"/>
      <c r="OMS267" s="20"/>
      <c r="OMT267" s="20"/>
      <c r="OMU267" s="20"/>
      <c r="OMV267" s="20"/>
      <c r="OMW267" s="20"/>
      <c r="OMX267" s="20"/>
      <c r="OMY267" s="20"/>
      <c r="OMZ267" s="20"/>
      <c r="ONA267" s="20"/>
      <c r="ONB267" s="20"/>
      <c r="ONC267" s="20"/>
      <c r="OND267" s="20"/>
      <c r="ONE267" s="20"/>
      <c r="ONF267" s="20"/>
      <c r="ONG267" s="20"/>
      <c r="ONH267" s="20"/>
      <c r="ONI267" s="20"/>
      <c r="ONJ267" s="20"/>
      <c r="ONK267" s="20"/>
      <c r="ONL267" s="20"/>
      <c r="ONM267" s="20"/>
      <c r="ONN267" s="20"/>
      <c r="ONO267" s="20"/>
      <c r="ONP267" s="20"/>
      <c r="ONQ267" s="20"/>
      <c r="ONR267" s="20"/>
      <c r="ONS267" s="20"/>
      <c r="ONT267" s="20"/>
      <c r="ONU267" s="20"/>
      <c r="ONV267" s="20"/>
      <c r="ONW267" s="20"/>
      <c r="ONX267" s="20"/>
      <c r="ONY267" s="20"/>
      <c r="ONZ267" s="20"/>
      <c r="OOA267" s="20"/>
      <c r="OOB267" s="20"/>
      <c r="OOC267" s="20"/>
      <c r="OOD267" s="20"/>
      <c r="OOE267" s="20"/>
      <c r="OOF267" s="20"/>
      <c r="OOG267" s="20"/>
      <c r="OOH267" s="20"/>
      <c r="OOI267" s="20"/>
      <c r="OOJ267" s="20"/>
      <c r="OOK267" s="20"/>
      <c r="OOL267" s="20"/>
      <c r="OOM267" s="20"/>
      <c r="OON267" s="20"/>
      <c r="OOO267" s="20"/>
      <c r="OOP267" s="20"/>
      <c r="OOQ267" s="20"/>
      <c r="OOR267" s="20"/>
      <c r="OOS267" s="20"/>
      <c r="OOT267" s="20"/>
      <c r="OOU267" s="20"/>
      <c r="OOV267" s="20"/>
      <c r="OOW267" s="20"/>
      <c r="OOX267" s="20"/>
      <c r="OOY267" s="20"/>
      <c r="OOZ267" s="20"/>
      <c r="OPA267" s="20"/>
      <c r="OPB267" s="20"/>
      <c r="OPC267" s="20"/>
      <c r="OPD267" s="20"/>
      <c r="OPE267" s="20"/>
      <c r="OPF267" s="20"/>
      <c r="OPG267" s="20"/>
      <c r="OPH267" s="20"/>
      <c r="OPI267" s="20"/>
      <c r="OPJ267" s="20"/>
      <c r="OPK267" s="20"/>
      <c r="OPL267" s="20"/>
      <c r="OPM267" s="20"/>
      <c r="OPN267" s="20"/>
      <c r="OPO267" s="20"/>
      <c r="OPP267" s="20"/>
      <c r="OPQ267" s="20"/>
      <c r="OPR267" s="20"/>
      <c r="OPS267" s="20"/>
      <c r="OPT267" s="20"/>
      <c r="OPU267" s="20"/>
      <c r="OPV267" s="20"/>
      <c r="OPW267" s="20"/>
      <c r="OPX267" s="20"/>
      <c r="OPY267" s="20"/>
      <c r="OPZ267" s="20"/>
      <c r="OQA267" s="20"/>
      <c r="OQB267" s="20"/>
      <c r="OQC267" s="20"/>
      <c r="OQD267" s="20"/>
      <c r="OQE267" s="20"/>
      <c r="OQF267" s="20"/>
      <c r="OQG267" s="20"/>
      <c r="OQH267" s="20"/>
      <c r="OQI267" s="20"/>
      <c r="OQJ267" s="20"/>
      <c r="OQK267" s="20"/>
      <c r="OQL267" s="20"/>
      <c r="OQM267" s="20"/>
      <c r="OQN267" s="20"/>
      <c r="OQO267" s="20"/>
      <c r="OQP267" s="20"/>
      <c r="OQQ267" s="20"/>
      <c r="OQR267" s="20"/>
      <c r="OQS267" s="20"/>
      <c r="OQT267" s="20"/>
      <c r="OQU267" s="20"/>
      <c r="OQV267" s="20"/>
      <c r="OQW267" s="20"/>
      <c r="OQX267" s="20"/>
      <c r="OQY267" s="20"/>
      <c r="OQZ267" s="20"/>
      <c r="ORA267" s="20"/>
      <c r="ORB267" s="20"/>
      <c r="ORC267" s="20"/>
      <c r="ORD267" s="20"/>
      <c r="ORE267" s="20"/>
      <c r="ORF267" s="20"/>
      <c r="ORG267" s="20"/>
      <c r="ORH267" s="20"/>
      <c r="ORI267" s="20"/>
      <c r="ORJ267" s="20"/>
      <c r="ORK267" s="20"/>
      <c r="ORL267" s="20"/>
      <c r="ORM267" s="20"/>
      <c r="ORN267" s="20"/>
      <c r="ORO267" s="20"/>
      <c r="ORP267" s="20"/>
      <c r="ORQ267" s="20"/>
      <c r="ORR267" s="20"/>
      <c r="ORS267" s="20"/>
      <c r="ORT267" s="20"/>
      <c r="ORU267" s="20"/>
      <c r="ORV267" s="20"/>
      <c r="ORW267" s="20"/>
      <c r="ORX267" s="20"/>
      <c r="ORY267" s="20"/>
      <c r="ORZ267" s="20"/>
      <c r="OSA267" s="20"/>
      <c r="OSB267" s="20"/>
      <c r="OSC267" s="20"/>
      <c r="OSD267" s="20"/>
      <c r="OSE267" s="20"/>
      <c r="OSF267" s="20"/>
      <c r="OSG267" s="20"/>
      <c r="OSH267" s="20"/>
      <c r="OSI267" s="20"/>
      <c r="OSJ267" s="20"/>
      <c r="OSK267" s="20"/>
      <c r="OSL267" s="20"/>
      <c r="OSM267" s="20"/>
      <c r="OSN267" s="20"/>
      <c r="OSO267" s="20"/>
      <c r="OSP267" s="20"/>
      <c r="OSQ267" s="20"/>
      <c r="OSR267" s="20"/>
      <c r="OSS267" s="20"/>
      <c r="OST267" s="20"/>
      <c r="OSU267" s="20"/>
      <c r="OSV267" s="20"/>
      <c r="OSW267" s="20"/>
      <c r="OSX267" s="20"/>
      <c r="OSY267" s="20"/>
      <c r="OSZ267" s="20"/>
      <c r="OTA267" s="20"/>
      <c r="OTB267" s="20"/>
      <c r="OTC267" s="20"/>
      <c r="OTD267" s="20"/>
      <c r="OTE267" s="20"/>
      <c r="OTF267" s="20"/>
      <c r="OTG267" s="20"/>
      <c r="OTH267" s="20"/>
      <c r="OTI267" s="20"/>
      <c r="OTJ267" s="20"/>
      <c r="OTK267" s="20"/>
      <c r="OTL267" s="20"/>
      <c r="OTM267" s="20"/>
      <c r="OTN267" s="20"/>
      <c r="OTO267" s="20"/>
      <c r="OTP267" s="20"/>
      <c r="OTQ267" s="20"/>
      <c r="OTR267" s="20"/>
      <c r="OTS267" s="20"/>
      <c r="OTT267" s="20"/>
      <c r="OTU267" s="20"/>
      <c r="OTV267" s="20"/>
      <c r="OTW267" s="20"/>
      <c r="OTX267" s="20"/>
      <c r="OTY267" s="20"/>
      <c r="OTZ267" s="20"/>
      <c r="OUA267" s="20"/>
      <c r="OUB267" s="20"/>
      <c r="OUC267" s="20"/>
      <c r="OUD267" s="20"/>
      <c r="OUE267" s="20"/>
      <c r="OUF267" s="20"/>
      <c r="OUG267" s="20"/>
      <c r="OUH267" s="20"/>
      <c r="OUI267" s="20"/>
      <c r="OUJ267" s="20"/>
      <c r="OUK267" s="20"/>
      <c r="OUL267" s="20"/>
      <c r="OUM267" s="20"/>
      <c r="OUN267" s="20"/>
      <c r="OUO267" s="20"/>
      <c r="OUP267" s="20"/>
      <c r="OUQ267" s="20"/>
      <c r="OUR267" s="20"/>
      <c r="OUS267" s="20"/>
      <c r="OUT267" s="20"/>
      <c r="OUU267" s="20"/>
      <c r="OUV267" s="20"/>
      <c r="OUW267" s="20"/>
      <c r="OUX267" s="20"/>
      <c r="OUY267" s="20"/>
      <c r="OUZ267" s="20"/>
      <c r="OVA267" s="20"/>
      <c r="OVB267" s="20"/>
      <c r="OVC267" s="20"/>
      <c r="OVD267" s="20"/>
      <c r="OVE267" s="20"/>
      <c r="OVF267" s="20"/>
      <c r="OVG267" s="20"/>
      <c r="OVH267" s="20"/>
      <c r="OVI267" s="20"/>
      <c r="OVJ267" s="20"/>
      <c r="OVK267" s="20"/>
      <c r="OVL267" s="20"/>
      <c r="OVM267" s="20"/>
      <c r="OVN267" s="20"/>
      <c r="OVO267" s="20"/>
      <c r="OVP267" s="20"/>
      <c r="OVQ267" s="20"/>
      <c r="OVR267" s="20"/>
      <c r="OVS267" s="20"/>
      <c r="OVT267" s="20"/>
      <c r="OVU267" s="20"/>
      <c r="OVV267" s="20"/>
      <c r="OVW267" s="20"/>
      <c r="OVX267" s="20"/>
      <c r="OVY267" s="20"/>
      <c r="OVZ267" s="20"/>
      <c r="OWA267" s="20"/>
      <c r="OWB267" s="20"/>
      <c r="OWC267" s="20"/>
      <c r="OWD267" s="20"/>
      <c r="OWE267" s="20"/>
      <c r="OWF267" s="20"/>
      <c r="OWG267" s="20"/>
      <c r="OWH267" s="20"/>
      <c r="OWI267" s="20"/>
      <c r="OWJ267" s="20"/>
      <c r="OWK267" s="20"/>
      <c r="OWL267" s="20"/>
      <c r="OWM267" s="20"/>
      <c r="OWN267" s="20"/>
      <c r="OWO267" s="20"/>
      <c r="OWP267" s="20"/>
      <c r="OWQ267" s="20"/>
      <c r="OWR267" s="20"/>
      <c r="OWS267" s="20"/>
      <c r="OWT267" s="20"/>
      <c r="OWU267" s="20"/>
      <c r="OWV267" s="20"/>
      <c r="OWW267" s="20"/>
      <c r="OWX267" s="20"/>
      <c r="OWY267" s="20"/>
      <c r="OWZ267" s="20"/>
      <c r="OXA267" s="20"/>
      <c r="OXB267" s="20"/>
      <c r="OXC267" s="20"/>
      <c r="OXD267" s="20"/>
      <c r="OXE267" s="20"/>
      <c r="OXF267" s="20"/>
      <c r="OXG267" s="20"/>
      <c r="OXH267" s="20"/>
      <c r="OXI267" s="20"/>
      <c r="OXJ267" s="20"/>
      <c r="OXK267" s="20"/>
      <c r="OXL267" s="20"/>
      <c r="OXM267" s="20"/>
      <c r="OXN267" s="20"/>
      <c r="OXO267" s="20"/>
      <c r="OXP267" s="20"/>
      <c r="OXQ267" s="20"/>
      <c r="OXR267" s="20"/>
      <c r="OXS267" s="20"/>
      <c r="OXT267" s="20"/>
      <c r="OXU267" s="20"/>
      <c r="OXV267" s="20"/>
      <c r="OXW267" s="20"/>
      <c r="OXX267" s="20"/>
      <c r="OXY267" s="20"/>
      <c r="OXZ267" s="20"/>
      <c r="OYA267" s="20"/>
      <c r="OYB267" s="20"/>
      <c r="OYC267" s="20"/>
      <c r="OYD267" s="20"/>
      <c r="OYE267" s="20"/>
      <c r="OYF267" s="20"/>
      <c r="OYG267" s="20"/>
      <c r="OYH267" s="20"/>
      <c r="OYI267" s="20"/>
      <c r="OYJ267" s="20"/>
      <c r="OYK267" s="20"/>
      <c r="OYL267" s="20"/>
      <c r="OYM267" s="20"/>
      <c r="OYN267" s="20"/>
      <c r="OYO267" s="20"/>
      <c r="OYP267" s="20"/>
      <c r="OYQ267" s="20"/>
      <c r="OYR267" s="20"/>
      <c r="OYS267" s="20"/>
      <c r="OYT267" s="20"/>
      <c r="OYU267" s="20"/>
      <c r="OYV267" s="20"/>
      <c r="OYW267" s="20"/>
      <c r="OYX267" s="20"/>
      <c r="OYY267" s="20"/>
      <c r="OYZ267" s="20"/>
      <c r="OZA267" s="20"/>
      <c r="OZB267" s="20"/>
      <c r="OZC267" s="20"/>
      <c r="OZD267" s="20"/>
      <c r="OZE267" s="20"/>
      <c r="OZF267" s="20"/>
      <c r="OZG267" s="20"/>
      <c r="OZH267" s="20"/>
      <c r="OZI267" s="20"/>
      <c r="OZJ267" s="20"/>
      <c r="OZK267" s="20"/>
      <c r="OZL267" s="20"/>
      <c r="OZM267" s="20"/>
      <c r="OZN267" s="20"/>
      <c r="OZO267" s="20"/>
      <c r="OZP267" s="20"/>
      <c r="OZQ267" s="20"/>
      <c r="OZR267" s="20"/>
      <c r="OZS267" s="20"/>
      <c r="OZT267" s="20"/>
      <c r="OZU267" s="20"/>
      <c r="OZV267" s="20"/>
      <c r="OZW267" s="20"/>
      <c r="OZX267" s="20"/>
      <c r="OZY267" s="20"/>
      <c r="OZZ267" s="20"/>
      <c r="PAA267" s="20"/>
      <c r="PAB267" s="20"/>
      <c r="PAC267" s="20"/>
      <c r="PAD267" s="20"/>
      <c r="PAE267" s="20"/>
      <c r="PAF267" s="20"/>
      <c r="PAG267" s="20"/>
      <c r="PAH267" s="20"/>
      <c r="PAI267" s="20"/>
      <c r="PAJ267" s="20"/>
      <c r="PAK267" s="20"/>
      <c r="PAL267" s="20"/>
      <c r="PAM267" s="20"/>
      <c r="PAN267" s="20"/>
      <c r="PAO267" s="20"/>
      <c r="PAP267" s="20"/>
      <c r="PAQ267" s="20"/>
      <c r="PAR267" s="20"/>
      <c r="PAS267" s="20"/>
      <c r="PAT267" s="20"/>
      <c r="PAU267" s="20"/>
      <c r="PAV267" s="20"/>
      <c r="PAW267" s="20"/>
      <c r="PAX267" s="20"/>
      <c r="PAY267" s="20"/>
      <c r="PAZ267" s="20"/>
      <c r="PBA267" s="20"/>
      <c r="PBB267" s="20"/>
      <c r="PBC267" s="20"/>
      <c r="PBD267" s="20"/>
      <c r="PBE267" s="20"/>
      <c r="PBF267" s="20"/>
      <c r="PBG267" s="20"/>
      <c r="PBH267" s="20"/>
      <c r="PBI267" s="20"/>
      <c r="PBJ267" s="20"/>
      <c r="PBK267" s="20"/>
      <c r="PBL267" s="20"/>
      <c r="PBM267" s="20"/>
      <c r="PBN267" s="20"/>
      <c r="PBO267" s="20"/>
      <c r="PBP267" s="20"/>
      <c r="PBQ267" s="20"/>
      <c r="PBR267" s="20"/>
      <c r="PBS267" s="20"/>
      <c r="PBT267" s="20"/>
      <c r="PBU267" s="20"/>
      <c r="PBV267" s="20"/>
      <c r="PBW267" s="20"/>
      <c r="PBX267" s="20"/>
      <c r="PBY267" s="20"/>
      <c r="PBZ267" s="20"/>
      <c r="PCA267" s="20"/>
      <c r="PCB267" s="20"/>
      <c r="PCC267" s="20"/>
      <c r="PCD267" s="20"/>
      <c r="PCE267" s="20"/>
      <c r="PCF267" s="20"/>
      <c r="PCG267" s="20"/>
      <c r="PCH267" s="20"/>
      <c r="PCI267" s="20"/>
      <c r="PCJ267" s="20"/>
      <c r="PCK267" s="20"/>
      <c r="PCL267" s="20"/>
      <c r="PCM267" s="20"/>
      <c r="PCN267" s="20"/>
      <c r="PCO267" s="20"/>
      <c r="PCP267" s="20"/>
      <c r="PCQ267" s="20"/>
      <c r="PCR267" s="20"/>
      <c r="PCS267" s="20"/>
      <c r="PCT267" s="20"/>
      <c r="PCU267" s="20"/>
      <c r="PCV267" s="20"/>
      <c r="PCW267" s="20"/>
      <c r="PCX267" s="20"/>
      <c r="PCY267" s="20"/>
      <c r="PCZ267" s="20"/>
      <c r="PDA267" s="20"/>
      <c r="PDB267" s="20"/>
      <c r="PDC267" s="20"/>
      <c r="PDD267" s="20"/>
      <c r="PDE267" s="20"/>
      <c r="PDF267" s="20"/>
      <c r="PDG267" s="20"/>
      <c r="PDH267" s="20"/>
      <c r="PDI267" s="20"/>
      <c r="PDJ267" s="20"/>
      <c r="PDK267" s="20"/>
      <c r="PDL267" s="20"/>
      <c r="PDM267" s="20"/>
      <c r="PDN267" s="20"/>
      <c r="PDO267" s="20"/>
      <c r="PDP267" s="20"/>
      <c r="PDQ267" s="20"/>
      <c r="PDR267" s="20"/>
      <c r="PDS267" s="20"/>
      <c r="PDT267" s="20"/>
      <c r="PDU267" s="20"/>
      <c r="PDV267" s="20"/>
      <c r="PDW267" s="20"/>
      <c r="PDX267" s="20"/>
      <c r="PDY267" s="20"/>
      <c r="PDZ267" s="20"/>
      <c r="PEA267" s="20"/>
      <c r="PEB267" s="20"/>
      <c r="PEC267" s="20"/>
      <c r="PED267" s="20"/>
      <c r="PEE267" s="20"/>
      <c r="PEF267" s="20"/>
      <c r="PEG267" s="20"/>
      <c r="PEH267" s="20"/>
      <c r="PEI267" s="20"/>
      <c r="PEJ267" s="20"/>
      <c r="PEK267" s="20"/>
      <c r="PEL267" s="20"/>
      <c r="PEM267" s="20"/>
      <c r="PEN267" s="20"/>
      <c r="PEO267" s="20"/>
      <c r="PEP267" s="20"/>
      <c r="PEQ267" s="20"/>
      <c r="PER267" s="20"/>
      <c r="PES267" s="20"/>
      <c r="PET267" s="20"/>
      <c r="PEU267" s="20"/>
      <c r="PEV267" s="20"/>
      <c r="PEW267" s="20"/>
      <c r="PEX267" s="20"/>
      <c r="PEY267" s="20"/>
      <c r="PEZ267" s="20"/>
      <c r="PFA267" s="20"/>
      <c r="PFB267" s="20"/>
      <c r="PFC267" s="20"/>
      <c r="PFD267" s="20"/>
      <c r="PFE267" s="20"/>
      <c r="PFF267" s="20"/>
      <c r="PFG267" s="20"/>
      <c r="PFH267" s="20"/>
      <c r="PFI267" s="20"/>
      <c r="PFJ267" s="20"/>
      <c r="PFK267" s="20"/>
      <c r="PFL267" s="20"/>
      <c r="PFM267" s="20"/>
      <c r="PFN267" s="20"/>
      <c r="PFO267" s="20"/>
      <c r="PFP267" s="20"/>
      <c r="PFQ267" s="20"/>
      <c r="PFR267" s="20"/>
      <c r="PFS267" s="20"/>
      <c r="PFT267" s="20"/>
      <c r="PFU267" s="20"/>
      <c r="PFV267" s="20"/>
      <c r="PFW267" s="20"/>
      <c r="PFX267" s="20"/>
      <c r="PFY267" s="20"/>
      <c r="PFZ267" s="20"/>
      <c r="PGA267" s="20"/>
      <c r="PGB267" s="20"/>
      <c r="PGC267" s="20"/>
      <c r="PGD267" s="20"/>
      <c r="PGE267" s="20"/>
      <c r="PGF267" s="20"/>
      <c r="PGG267" s="20"/>
      <c r="PGH267" s="20"/>
      <c r="PGI267" s="20"/>
      <c r="PGJ267" s="20"/>
      <c r="PGK267" s="20"/>
      <c r="PGL267" s="20"/>
      <c r="PGM267" s="20"/>
      <c r="PGN267" s="20"/>
      <c r="PGO267" s="20"/>
      <c r="PGP267" s="20"/>
      <c r="PGQ267" s="20"/>
      <c r="PGR267" s="20"/>
      <c r="PGS267" s="20"/>
      <c r="PGT267" s="20"/>
      <c r="PGU267" s="20"/>
      <c r="PGV267" s="20"/>
      <c r="PGW267" s="20"/>
      <c r="PGX267" s="20"/>
      <c r="PGY267" s="20"/>
      <c r="PGZ267" s="20"/>
      <c r="PHA267" s="20"/>
      <c r="PHB267" s="20"/>
      <c r="PHC267" s="20"/>
      <c r="PHD267" s="20"/>
      <c r="PHE267" s="20"/>
      <c r="PHF267" s="20"/>
      <c r="PHG267" s="20"/>
      <c r="PHH267" s="20"/>
      <c r="PHI267" s="20"/>
      <c r="PHJ267" s="20"/>
      <c r="PHK267" s="20"/>
      <c r="PHL267" s="20"/>
      <c r="PHM267" s="20"/>
      <c r="PHN267" s="20"/>
      <c r="PHO267" s="20"/>
      <c r="PHP267" s="20"/>
      <c r="PHQ267" s="20"/>
      <c r="PHR267" s="20"/>
      <c r="PHS267" s="20"/>
      <c r="PHT267" s="20"/>
      <c r="PHU267" s="20"/>
      <c r="PHV267" s="20"/>
      <c r="PHW267" s="20"/>
      <c r="PHX267" s="20"/>
      <c r="PHY267" s="20"/>
      <c r="PHZ267" s="20"/>
      <c r="PIA267" s="20"/>
      <c r="PIB267" s="20"/>
      <c r="PIC267" s="20"/>
      <c r="PID267" s="20"/>
      <c r="PIE267" s="20"/>
      <c r="PIF267" s="20"/>
      <c r="PIG267" s="20"/>
      <c r="PIH267" s="20"/>
      <c r="PII267" s="20"/>
      <c r="PIJ267" s="20"/>
      <c r="PIK267" s="20"/>
      <c r="PIL267" s="20"/>
      <c r="PIM267" s="20"/>
      <c r="PIN267" s="20"/>
      <c r="PIO267" s="20"/>
      <c r="PIP267" s="20"/>
      <c r="PIQ267" s="20"/>
      <c r="PIR267" s="20"/>
      <c r="PIS267" s="20"/>
      <c r="PIT267" s="20"/>
      <c r="PIU267" s="20"/>
      <c r="PIV267" s="20"/>
      <c r="PIW267" s="20"/>
      <c r="PIX267" s="20"/>
      <c r="PIY267" s="20"/>
      <c r="PIZ267" s="20"/>
      <c r="PJA267" s="20"/>
      <c r="PJB267" s="20"/>
      <c r="PJC267" s="20"/>
      <c r="PJD267" s="20"/>
      <c r="PJE267" s="20"/>
      <c r="PJF267" s="20"/>
      <c r="PJG267" s="20"/>
      <c r="PJH267" s="20"/>
      <c r="PJI267" s="20"/>
      <c r="PJJ267" s="20"/>
      <c r="PJK267" s="20"/>
      <c r="PJL267" s="20"/>
      <c r="PJM267" s="20"/>
      <c r="PJN267" s="20"/>
      <c r="PJO267" s="20"/>
      <c r="PJP267" s="20"/>
      <c r="PJQ267" s="20"/>
      <c r="PJR267" s="20"/>
      <c r="PJS267" s="20"/>
      <c r="PJT267" s="20"/>
      <c r="PJU267" s="20"/>
      <c r="PJV267" s="20"/>
      <c r="PJW267" s="20"/>
      <c r="PJX267" s="20"/>
      <c r="PJY267" s="20"/>
      <c r="PJZ267" s="20"/>
      <c r="PKA267" s="20"/>
      <c r="PKB267" s="20"/>
      <c r="PKC267" s="20"/>
      <c r="PKD267" s="20"/>
      <c r="PKE267" s="20"/>
      <c r="PKF267" s="20"/>
      <c r="PKG267" s="20"/>
      <c r="PKH267" s="20"/>
      <c r="PKI267" s="20"/>
      <c r="PKJ267" s="20"/>
      <c r="PKK267" s="20"/>
      <c r="PKL267" s="20"/>
      <c r="PKM267" s="20"/>
      <c r="PKN267" s="20"/>
      <c r="PKO267" s="20"/>
      <c r="PKP267" s="20"/>
      <c r="PKQ267" s="20"/>
      <c r="PKR267" s="20"/>
      <c r="PKS267" s="20"/>
      <c r="PKT267" s="20"/>
      <c r="PKU267" s="20"/>
      <c r="PKV267" s="20"/>
      <c r="PKW267" s="20"/>
      <c r="PKX267" s="20"/>
      <c r="PKY267" s="20"/>
      <c r="PKZ267" s="20"/>
      <c r="PLA267" s="20"/>
      <c r="PLB267" s="20"/>
      <c r="PLC267" s="20"/>
      <c r="PLD267" s="20"/>
      <c r="PLE267" s="20"/>
      <c r="PLF267" s="20"/>
      <c r="PLG267" s="20"/>
      <c r="PLH267" s="20"/>
      <c r="PLI267" s="20"/>
      <c r="PLJ267" s="20"/>
      <c r="PLK267" s="20"/>
      <c r="PLL267" s="20"/>
      <c r="PLM267" s="20"/>
      <c r="PLN267" s="20"/>
      <c r="PLO267" s="20"/>
      <c r="PLP267" s="20"/>
      <c r="PLQ267" s="20"/>
      <c r="PLR267" s="20"/>
      <c r="PLS267" s="20"/>
      <c r="PLT267" s="20"/>
      <c r="PLU267" s="20"/>
      <c r="PLV267" s="20"/>
      <c r="PLW267" s="20"/>
      <c r="PLX267" s="20"/>
      <c r="PLY267" s="20"/>
      <c r="PLZ267" s="20"/>
      <c r="PMA267" s="20"/>
      <c r="PMB267" s="20"/>
      <c r="PMC267" s="20"/>
      <c r="PMD267" s="20"/>
      <c r="PME267" s="20"/>
      <c r="PMF267" s="20"/>
      <c r="PMG267" s="20"/>
      <c r="PMH267" s="20"/>
      <c r="PMI267" s="20"/>
      <c r="PMJ267" s="20"/>
      <c r="PMK267" s="20"/>
      <c r="PML267" s="20"/>
      <c r="PMM267" s="20"/>
      <c r="PMN267" s="20"/>
      <c r="PMO267" s="20"/>
      <c r="PMP267" s="20"/>
      <c r="PMQ267" s="20"/>
      <c r="PMR267" s="20"/>
      <c r="PMS267" s="20"/>
      <c r="PMT267" s="20"/>
      <c r="PMU267" s="20"/>
      <c r="PMV267" s="20"/>
      <c r="PMW267" s="20"/>
      <c r="PMX267" s="20"/>
      <c r="PMY267" s="20"/>
      <c r="PMZ267" s="20"/>
      <c r="PNA267" s="20"/>
      <c r="PNB267" s="20"/>
      <c r="PNC267" s="20"/>
      <c r="PND267" s="20"/>
      <c r="PNE267" s="20"/>
      <c r="PNF267" s="20"/>
      <c r="PNG267" s="20"/>
      <c r="PNH267" s="20"/>
      <c r="PNI267" s="20"/>
      <c r="PNJ267" s="20"/>
      <c r="PNK267" s="20"/>
      <c r="PNL267" s="20"/>
      <c r="PNM267" s="20"/>
      <c r="PNN267" s="20"/>
      <c r="PNO267" s="20"/>
      <c r="PNP267" s="20"/>
      <c r="PNQ267" s="20"/>
      <c r="PNR267" s="20"/>
      <c r="PNS267" s="20"/>
      <c r="PNT267" s="20"/>
      <c r="PNU267" s="20"/>
      <c r="PNV267" s="20"/>
      <c r="PNW267" s="20"/>
      <c r="PNX267" s="20"/>
      <c r="PNY267" s="20"/>
      <c r="PNZ267" s="20"/>
      <c r="POA267" s="20"/>
      <c r="POB267" s="20"/>
      <c r="POC267" s="20"/>
      <c r="POD267" s="20"/>
      <c r="POE267" s="20"/>
      <c r="POF267" s="20"/>
      <c r="POG267" s="20"/>
      <c r="POH267" s="20"/>
      <c r="POI267" s="20"/>
      <c r="POJ267" s="20"/>
      <c r="POK267" s="20"/>
      <c r="POL267" s="20"/>
      <c r="POM267" s="20"/>
      <c r="PON267" s="20"/>
      <c r="POO267" s="20"/>
      <c r="POP267" s="20"/>
      <c r="POQ267" s="20"/>
      <c r="POR267" s="20"/>
      <c r="POS267" s="20"/>
      <c r="POT267" s="20"/>
      <c r="POU267" s="20"/>
      <c r="POV267" s="20"/>
      <c r="POW267" s="20"/>
      <c r="POX267" s="20"/>
      <c r="POY267" s="20"/>
      <c r="POZ267" s="20"/>
      <c r="PPA267" s="20"/>
      <c r="PPB267" s="20"/>
      <c r="PPC267" s="20"/>
      <c r="PPD267" s="20"/>
      <c r="PPE267" s="20"/>
      <c r="PPF267" s="20"/>
      <c r="PPG267" s="20"/>
      <c r="PPH267" s="20"/>
      <c r="PPI267" s="20"/>
      <c r="PPJ267" s="20"/>
      <c r="PPK267" s="20"/>
      <c r="PPL267" s="20"/>
      <c r="PPM267" s="20"/>
      <c r="PPN267" s="20"/>
      <c r="PPO267" s="20"/>
      <c r="PPP267" s="20"/>
      <c r="PPQ267" s="20"/>
      <c r="PPR267" s="20"/>
      <c r="PPS267" s="20"/>
      <c r="PPT267" s="20"/>
      <c r="PPU267" s="20"/>
      <c r="PPV267" s="20"/>
      <c r="PPW267" s="20"/>
      <c r="PPX267" s="20"/>
      <c r="PPY267" s="20"/>
      <c r="PPZ267" s="20"/>
      <c r="PQA267" s="20"/>
      <c r="PQB267" s="20"/>
      <c r="PQC267" s="20"/>
      <c r="PQD267" s="20"/>
      <c r="PQE267" s="20"/>
      <c r="PQF267" s="20"/>
      <c r="PQG267" s="20"/>
      <c r="PQH267" s="20"/>
      <c r="PQI267" s="20"/>
      <c r="PQJ267" s="20"/>
      <c r="PQK267" s="20"/>
      <c r="PQL267" s="20"/>
      <c r="PQM267" s="20"/>
      <c r="PQN267" s="20"/>
      <c r="PQO267" s="20"/>
      <c r="PQP267" s="20"/>
      <c r="PQQ267" s="20"/>
      <c r="PQR267" s="20"/>
      <c r="PQS267" s="20"/>
      <c r="PQT267" s="20"/>
      <c r="PQU267" s="20"/>
      <c r="PQV267" s="20"/>
      <c r="PQW267" s="20"/>
      <c r="PQX267" s="20"/>
      <c r="PQY267" s="20"/>
      <c r="PQZ267" s="20"/>
      <c r="PRA267" s="20"/>
      <c r="PRB267" s="20"/>
      <c r="PRC267" s="20"/>
      <c r="PRD267" s="20"/>
      <c r="PRE267" s="20"/>
      <c r="PRF267" s="20"/>
      <c r="PRG267" s="20"/>
      <c r="PRH267" s="20"/>
      <c r="PRI267" s="20"/>
      <c r="PRJ267" s="20"/>
      <c r="PRK267" s="20"/>
      <c r="PRL267" s="20"/>
      <c r="PRM267" s="20"/>
      <c r="PRN267" s="20"/>
      <c r="PRO267" s="20"/>
      <c r="PRP267" s="20"/>
      <c r="PRQ267" s="20"/>
      <c r="PRR267" s="20"/>
      <c r="PRS267" s="20"/>
      <c r="PRT267" s="20"/>
      <c r="PRU267" s="20"/>
      <c r="PRV267" s="20"/>
      <c r="PRW267" s="20"/>
      <c r="PRX267" s="20"/>
      <c r="PRY267" s="20"/>
      <c r="PRZ267" s="20"/>
      <c r="PSA267" s="20"/>
      <c r="PSB267" s="20"/>
      <c r="PSC267" s="20"/>
      <c r="PSD267" s="20"/>
      <c r="PSE267" s="20"/>
      <c r="PSF267" s="20"/>
      <c r="PSG267" s="20"/>
      <c r="PSH267" s="20"/>
      <c r="PSI267" s="20"/>
      <c r="PSJ267" s="20"/>
      <c r="PSK267" s="20"/>
      <c r="PSL267" s="20"/>
      <c r="PSM267" s="20"/>
      <c r="PSN267" s="20"/>
      <c r="PSO267" s="20"/>
      <c r="PSP267" s="20"/>
      <c r="PSQ267" s="20"/>
      <c r="PSR267" s="20"/>
      <c r="PSS267" s="20"/>
      <c r="PST267" s="20"/>
      <c r="PSU267" s="20"/>
      <c r="PSV267" s="20"/>
      <c r="PSW267" s="20"/>
      <c r="PSX267" s="20"/>
      <c r="PSY267" s="20"/>
      <c r="PSZ267" s="20"/>
      <c r="PTA267" s="20"/>
      <c r="PTB267" s="20"/>
      <c r="PTC267" s="20"/>
      <c r="PTD267" s="20"/>
      <c r="PTE267" s="20"/>
      <c r="PTF267" s="20"/>
      <c r="PTG267" s="20"/>
      <c r="PTH267" s="20"/>
      <c r="PTI267" s="20"/>
      <c r="PTJ267" s="20"/>
      <c r="PTK267" s="20"/>
      <c r="PTL267" s="20"/>
      <c r="PTM267" s="20"/>
      <c r="PTN267" s="20"/>
      <c r="PTO267" s="20"/>
      <c r="PTP267" s="20"/>
      <c r="PTQ267" s="20"/>
      <c r="PTR267" s="20"/>
      <c r="PTS267" s="20"/>
      <c r="PTT267" s="20"/>
      <c r="PTU267" s="20"/>
      <c r="PTV267" s="20"/>
      <c r="PTW267" s="20"/>
      <c r="PTX267" s="20"/>
      <c r="PTY267" s="20"/>
      <c r="PTZ267" s="20"/>
      <c r="PUA267" s="20"/>
      <c r="PUB267" s="20"/>
      <c r="PUC267" s="20"/>
      <c r="PUD267" s="20"/>
      <c r="PUE267" s="20"/>
      <c r="PUF267" s="20"/>
      <c r="PUG267" s="20"/>
      <c r="PUH267" s="20"/>
      <c r="PUI267" s="20"/>
      <c r="PUJ267" s="20"/>
      <c r="PUK267" s="20"/>
      <c r="PUL267" s="20"/>
      <c r="PUM267" s="20"/>
      <c r="PUN267" s="20"/>
      <c r="PUO267" s="20"/>
      <c r="PUP267" s="20"/>
      <c r="PUQ267" s="20"/>
      <c r="PUR267" s="20"/>
      <c r="PUS267" s="20"/>
      <c r="PUT267" s="20"/>
      <c r="PUU267" s="20"/>
      <c r="PUV267" s="20"/>
      <c r="PUW267" s="20"/>
      <c r="PUX267" s="20"/>
      <c r="PUY267" s="20"/>
      <c r="PUZ267" s="20"/>
      <c r="PVA267" s="20"/>
      <c r="PVB267" s="20"/>
      <c r="PVC267" s="20"/>
      <c r="PVD267" s="20"/>
      <c r="PVE267" s="20"/>
      <c r="PVF267" s="20"/>
      <c r="PVG267" s="20"/>
      <c r="PVH267" s="20"/>
      <c r="PVI267" s="20"/>
      <c r="PVJ267" s="20"/>
      <c r="PVK267" s="20"/>
      <c r="PVL267" s="20"/>
      <c r="PVM267" s="20"/>
      <c r="PVN267" s="20"/>
      <c r="PVO267" s="20"/>
      <c r="PVP267" s="20"/>
      <c r="PVQ267" s="20"/>
      <c r="PVR267" s="20"/>
      <c r="PVS267" s="20"/>
      <c r="PVT267" s="20"/>
      <c r="PVU267" s="20"/>
      <c r="PVV267" s="20"/>
      <c r="PVW267" s="20"/>
      <c r="PVX267" s="20"/>
      <c r="PVY267" s="20"/>
      <c r="PVZ267" s="20"/>
      <c r="PWA267" s="20"/>
      <c r="PWB267" s="20"/>
      <c r="PWC267" s="20"/>
      <c r="PWD267" s="20"/>
      <c r="PWE267" s="20"/>
      <c r="PWF267" s="20"/>
      <c r="PWG267" s="20"/>
      <c r="PWH267" s="20"/>
      <c r="PWI267" s="20"/>
      <c r="PWJ267" s="20"/>
      <c r="PWK267" s="20"/>
      <c r="PWL267" s="20"/>
      <c r="PWM267" s="20"/>
      <c r="PWN267" s="20"/>
      <c r="PWO267" s="20"/>
      <c r="PWP267" s="20"/>
      <c r="PWQ267" s="20"/>
      <c r="PWR267" s="20"/>
      <c r="PWS267" s="20"/>
      <c r="PWT267" s="20"/>
      <c r="PWU267" s="20"/>
      <c r="PWV267" s="20"/>
      <c r="PWW267" s="20"/>
      <c r="PWX267" s="20"/>
      <c r="PWY267" s="20"/>
      <c r="PWZ267" s="20"/>
      <c r="PXA267" s="20"/>
      <c r="PXB267" s="20"/>
      <c r="PXC267" s="20"/>
      <c r="PXD267" s="20"/>
      <c r="PXE267" s="20"/>
      <c r="PXF267" s="20"/>
      <c r="PXG267" s="20"/>
      <c r="PXH267" s="20"/>
      <c r="PXI267" s="20"/>
      <c r="PXJ267" s="20"/>
      <c r="PXK267" s="20"/>
      <c r="PXL267" s="20"/>
      <c r="PXM267" s="20"/>
      <c r="PXN267" s="20"/>
      <c r="PXO267" s="20"/>
      <c r="PXP267" s="20"/>
      <c r="PXQ267" s="20"/>
      <c r="PXR267" s="20"/>
      <c r="PXS267" s="20"/>
      <c r="PXT267" s="20"/>
      <c r="PXU267" s="20"/>
      <c r="PXV267" s="20"/>
      <c r="PXW267" s="20"/>
      <c r="PXX267" s="20"/>
      <c r="PXY267" s="20"/>
      <c r="PXZ267" s="20"/>
      <c r="PYA267" s="20"/>
      <c r="PYB267" s="20"/>
      <c r="PYC267" s="20"/>
      <c r="PYD267" s="20"/>
      <c r="PYE267" s="20"/>
      <c r="PYF267" s="20"/>
      <c r="PYG267" s="20"/>
      <c r="PYH267" s="20"/>
      <c r="PYI267" s="20"/>
      <c r="PYJ267" s="20"/>
      <c r="PYK267" s="20"/>
      <c r="PYL267" s="20"/>
      <c r="PYM267" s="20"/>
      <c r="PYN267" s="20"/>
      <c r="PYO267" s="20"/>
      <c r="PYP267" s="20"/>
      <c r="PYQ267" s="20"/>
      <c r="PYR267" s="20"/>
      <c r="PYS267" s="20"/>
      <c r="PYT267" s="20"/>
      <c r="PYU267" s="20"/>
      <c r="PYV267" s="20"/>
      <c r="PYW267" s="20"/>
      <c r="PYX267" s="20"/>
      <c r="PYY267" s="20"/>
      <c r="PYZ267" s="20"/>
      <c r="PZA267" s="20"/>
      <c r="PZB267" s="20"/>
      <c r="PZC267" s="20"/>
      <c r="PZD267" s="20"/>
      <c r="PZE267" s="20"/>
      <c r="PZF267" s="20"/>
      <c r="PZG267" s="20"/>
      <c r="PZH267" s="20"/>
      <c r="PZI267" s="20"/>
      <c r="PZJ267" s="20"/>
      <c r="PZK267" s="20"/>
      <c r="PZL267" s="20"/>
      <c r="PZM267" s="20"/>
      <c r="PZN267" s="20"/>
      <c r="PZO267" s="20"/>
      <c r="PZP267" s="20"/>
      <c r="PZQ267" s="20"/>
      <c r="PZR267" s="20"/>
      <c r="PZS267" s="20"/>
      <c r="PZT267" s="20"/>
      <c r="PZU267" s="20"/>
      <c r="PZV267" s="20"/>
      <c r="PZW267" s="20"/>
      <c r="PZX267" s="20"/>
      <c r="PZY267" s="20"/>
      <c r="PZZ267" s="20"/>
      <c r="QAA267" s="20"/>
      <c r="QAB267" s="20"/>
      <c r="QAC267" s="20"/>
      <c r="QAD267" s="20"/>
      <c r="QAE267" s="20"/>
      <c r="QAF267" s="20"/>
      <c r="QAG267" s="20"/>
      <c r="QAH267" s="20"/>
      <c r="QAI267" s="20"/>
      <c r="QAJ267" s="20"/>
      <c r="QAK267" s="20"/>
      <c r="QAL267" s="20"/>
      <c r="QAM267" s="20"/>
      <c r="QAN267" s="20"/>
      <c r="QAO267" s="20"/>
      <c r="QAP267" s="20"/>
      <c r="QAQ267" s="20"/>
      <c r="QAR267" s="20"/>
      <c r="QAS267" s="20"/>
      <c r="QAT267" s="20"/>
      <c r="QAU267" s="20"/>
      <c r="QAV267" s="20"/>
      <c r="QAW267" s="20"/>
      <c r="QAX267" s="20"/>
      <c r="QAY267" s="20"/>
      <c r="QAZ267" s="20"/>
      <c r="QBA267" s="20"/>
      <c r="QBB267" s="20"/>
      <c r="QBC267" s="20"/>
      <c r="QBD267" s="20"/>
      <c r="QBE267" s="20"/>
      <c r="QBF267" s="20"/>
      <c r="QBG267" s="20"/>
      <c r="QBH267" s="20"/>
      <c r="QBI267" s="20"/>
      <c r="QBJ267" s="20"/>
      <c r="QBK267" s="20"/>
      <c r="QBL267" s="20"/>
      <c r="QBM267" s="20"/>
      <c r="QBN267" s="20"/>
      <c r="QBO267" s="20"/>
      <c r="QBP267" s="20"/>
      <c r="QBQ267" s="20"/>
      <c r="QBR267" s="20"/>
      <c r="QBS267" s="20"/>
      <c r="QBT267" s="20"/>
      <c r="QBU267" s="20"/>
      <c r="QBV267" s="20"/>
      <c r="QBW267" s="20"/>
      <c r="QBX267" s="20"/>
      <c r="QBY267" s="20"/>
      <c r="QBZ267" s="20"/>
      <c r="QCA267" s="20"/>
      <c r="QCB267" s="20"/>
      <c r="QCC267" s="20"/>
      <c r="QCD267" s="20"/>
      <c r="QCE267" s="20"/>
      <c r="QCF267" s="20"/>
      <c r="QCG267" s="20"/>
      <c r="QCH267" s="20"/>
      <c r="QCI267" s="20"/>
      <c r="QCJ267" s="20"/>
      <c r="QCK267" s="20"/>
      <c r="QCL267" s="20"/>
      <c r="QCM267" s="20"/>
      <c r="QCN267" s="20"/>
      <c r="QCO267" s="20"/>
      <c r="QCP267" s="20"/>
      <c r="QCQ267" s="20"/>
      <c r="QCR267" s="20"/>
      <c r="QCS267" s="20"/>
      <c r="QCT267" s="20"/>
      <c r="QCU267" s="20"/>
      <c r="QCV267" s="20"/>
      <c r="QCW267" s="20"/>
      <c r="QCX267" s="20"/>
      <c r="QCY267" s="20"/>
      <c r="QCZ267" s="20"/>
      <c r="QDA267" s="20"/>
      <c r="QDB267" s="20"/>
      <c r="QDC267" s="20"/>
      <c r="QDD267" s="20"/>
      <c r="QDE267" s="20"/>
      <c r="QDF267" s="20"/>
      <c r="QDG267" s="20"/>
      <c r="QDH267" s="20"/>
      <c r="QDI267" s="20"/>
      <c r="QDJ267" s="20"/>
      <c r="QDK267" s="20"/>
      <c r="QDL267" s="20"/>
      <c r="QDM267" s="20"/>
      <c r="QDN267" s="20"/>
      <c r="QDO267" s="20"/>
      <c r="QDP267" s="20"/>
      <c r="QDQ267" s="20"/>
      <c r="QDR267" s="20"/>
      <c r="QDS267" s="20"/>
      <c r="QDT267" s="20"/>
      <c r="QDU267" s="20"/>
      <c r="QDV267" s="20"/>
      <c r="QDW267" s="20"/>
      <c r="QDX267" s="20"/>
      <c r="QDY267" s="20"/>
      <c r="QDZ267" s="20"/>
      <c r="QEA267" s="20"/>
      <c r="QEB267" s="20"/>
      <c r="QEC267" s="20"/>
      <c r="QED267" s="20"/>
      <c r="QEE267" s="20"/>
      <c r="QEF267" s="20"/>
      <c r="QEG267" s="20"/>
      <c r="QEH267" s="20"/>
      <c r="QEI267" s="20"/>
      <c r="QEJ267" s="20"/>
      <c r="QEK267" s="20"/>
      <c r="QEL267" s="20"/>
      <c r="QEM267" s="20"/>
      <c r="QEN267" s="20"/>
      <c r="QEO267" s="20"/>
      <c r="QEP267" s="20"/>
      <c r="QEQ267" s="20"/>
      <c r="QER267" s="20"/>
      <c r="QES267" s="20"/>
      <c r="QET267" s="20"/>
      <c r="QEU267" s="20"/>
      <c r="QEV267" s="20"/>
      <c r="QEW267" s="20"/>
      <c r="QEX267" s="20"/>
      <c r="QEY267" s="20"/>
      <c r="QEZ267" s="20"/>
      <c r="QFA267" s="20"/>
      <c r="QFB267" s="20"/>
      <c r="QFC267" s="20"/>
      <c r="QFD267" s="20"/>
      <c r="QFE267" s="20"/>
      <c r="QFF267" s="20"/>
      <c r="QFG267" s="20"/>
      <c r="QFH267" s="20"/>
      <c r="QFI267" s="20"/>
      <c r="QFJ267" s="20"/>
      <c r="QFK267" s="20"/>
      <c r="QFL267" s="20"/>
      <c r="QFM267" s="20"/>
      <c r="QFN267" s="20"/>
      <c r="QFO267" s="20"/>
      <c r="QFP267" s="20"/>
      <c r="QFQ267" s="20"/>
      <c r="QFR267" s="20"/>
      <c r="QFS267" s="20"/>
      <c r="QFT267" s="20"/>
      <c r="QFU267" s="20"/>
      <c r="QFV267" s="20"/>
      <c r="QFW267" s="20"/>
      <c r="QFX267" s="20"/>
      <c r="QFY267" s="20"/>
      <c r="QFZ267" s="20"/>
      <c r="QGA267" s="20"/>
      <c r="QGB267" s="20"/>
      <c r="QGC267" s="20"/>
      <c r="QGD267" s="20"/>
      <c r="QGE267" s="20"/>
      <c r="QGF267" s="20"/>
      <c r="QGG267" s="20"/>
      <c r="QGH267" s="20"/>
      <c r="QGI267" s="20"/>
      <c r="QGJ267" s="20"/>
      <c r="QGK267" s="20"/>
      <c r="QGL267" s="20"/>
      <c r="QGM267" s="20"/>
      <c r="QGN267" s="20"/>
      <c r="QGO267" s="20"/>
      <c r="QGP267" s="20"/>
      <c r="QGQ267" s="20"/>
      <c r="QGR267" s="20"/>
      <c r="QGS267" s="20"/>
      <c r="QGT267" s="20"/>
      <c r="QGU267" s="20"/>
      <c r="QGV267" s="20"/>
      <c r="QGW267" s="20"/>
      <c r="QGX267" s="20"/>
      <c r="QGY267" s="20"/>
      <c r="QGZ267" s="20"/>
      <c r="QHA267" s="20"/>
      <c r="QHB267" s="20"/>
      <c r="QHC267" s="20"/>
      <c r="QHD267" s="20"/>
      <c r="QHE267" s="20"/>
      <c r="QHF267" s="20"/>
      <c r="QHG267" s="20"/>
      <c r="QHH267" s="20"/>
      <c r="QHI267" s="20"/>
      <c r="QHJ267" s="20"/>
      <c r="QHK267" s="20"/>
      <c r="QHL267" s="20"/>
      <c r="QHM267" s="20"/>
      <c r="QHN267" s="20"/>
      <c r="QHO267" s="20"/>
      <c r="QHP267" s="20"/>
      <c r="QHQ267" s="20"/>
      <c r="QHR267" s="20"/>
      <c r="QHS267" s="20"/>
      <c r="QHT267" s="20"/>
      <c r="QHU267" s="20"/>
      <c r="QHV267" s="20"/>
      <c r="QHW267" s="20"/>
      <c r="QHX267" s="20"/>
      <c r="QHY267" s="20"/>
      <c r="QHZ267" s="20"/>
      <c r="QIA267" s="20"/>
      <c r="QIB267" s="20"/>
      <c r="QIC267" s="20"/>
      <c r="QID267" s="20"/>
      <c r="QIE267" s="20"/>
      <c r="QIF267" s="20"/>
      <c r="QIG267" s="20"/>
      <c r="QIH267" s="20"/>
      <c r="QII267" s="20"/>
      <c r="QIJ267" s="20"/>
      <c r="QIK267" s="20"/>
      <c r="QIL267" s="20"/>
      <c r="QIM267" s="20"/>
      <c r="QIN267" s="20"/>
      <c r="QIO267" s="20"/>
      <c r="QIP267" s="20"/>
      <c r="QIQ267" s="20"/>
      <c r="QIR267" s="20"/>
      <c r="QIS267" s="20"/>
      <c r="QIT267" s="20"/>
      <c r="QIU267" s="20"/>
      <c r="QIV267" s="20"/>
      <c r="QIW267" s="20"/>
      <c r="QIX267" s="20"/>
      <c r="QIY267" s="20"/>
      <c r="QIZ267" s="20"/>
      <c r="QJA267" s="20"/>
      <c r="QJB267" s="20"/>
      <c r="QJC267" s="20"/>
      <c r="QJD267" s="20"/>
      <c r="QJE267" s="20"/>
      <c r="QJF267" s="20"/>
      <c r="QJG267" s="20"/>
      <c r="QJH267" s="20"/>
      <c r="QJI267" s="20"/>
      <c r="QJJ267" s="20"/>
      <c r="QJK267" s="20"/>
      <c r="QJL267" s="20"/>
      <c r="QJM267" s="20"/>
      <c r="QJN267" s="20"/>
      <c r="QJO267" s="20"/>
      <c r="QJP267" s="20"/>
      <c r="QJQ267" s="20"/>
      <c r="QJR267" s="20"/>
      <c r="QJS267" s="20"/>
      <c r="QJT267" s="20"/>
      <c r="QJU267" s="20"/>
      <c r="QJV267" s="20"/>
      <c r="QJW267" s="20"/>
      <c r="QJX267" s="20"/>
      <c r="QJY267" s="20"/>
      <c r="QJZ267" s="20"/>
      <c r="QKA267" s="20"/>
      <c r="QKB267" s="20"/>
      <c r="QKC267" s="20"/>
      <c r="QKD267" s="20"/>
      <c r="QKE267" s="20"/>
      <c r="QKF267" s="20"/>
      <c r="QKG267" s="20"/>
      <c r="QKH267" s="20"/>
      <c r="QKI267" s="20"/>
      <c r="QKJ267" s="20"/>
      <c r="QKK267" s="20"/>
      <c r="QKL267" s="20"/>
      <c r="QKM267" s="20"/>
      <c r="QKN267" s="20"/>
      <c r="QKO267" s="20"/>
      <c r="QKP267" s="20"/>
      <c r="QKQ267" s="20"/>
      <c r="QKR267" s="20"/>
      <c r="QKS267" s="20"/>
      <c r="QKT267" s="20"/>
      <c r="QKU267" s="20"/>
      <c r="QKV267" s="20"/>
      <c r="QKW267" s="20"/>
      <c r="QKX267" s="20"/>
      <c r="QKY267" s="20"/>
      <c r="QKZ267" s="20"/>
      <c r="QLA267" s="20"/>
      <c r="QLB267" s="20"/>
      <c r="QLC267" s="20"/>
      <c r="QLD267" s="20"/>
      <c r="QLE267" s="20"/>
      <c r="QLF267" s="20"/>
      <c r="QLG267" s="20"/>
      <c r="QLH267" s="20"/>
      <c r="QLI267" s="20"/>
      <c r="QLJ267" s="20"/>
      <c r="QLK267" s="20"/>
      <c r="QLL267" s="20"/>
      <c r="QLM267" s="20"/>
      <c r="QLN267" s="20"/>
      <c r="QLO267" s="20"/>
      <c r="QLP267" s="20"/>
      <c r="QLQ267" s="20"/>
      <c r="QLR267" s="20"/>
      <c r="QLS267" s="20"/>
      <c r="QLT267" s="20"/>
      <c r="QLU267" s="20"/>
      <c r="QLV267" s="20"/>
      <c r="QLW267" s="20"/>
      <c r="QLX267" s="20"/>
      <c r="QLY267" s="20"/>
      <c r="QLZ267" s="20"/>
      <c r="QMA267" s="20"/>
      <c r="QMB267" s="20"/>
      <c r="QMC267" s="20"/>
      <c r="QMD267" s="20"/>
      <c r="QME267" s="20"/>
      <c r="QMF267" s="20"/>
      <c r="QMG267" s="20"/>
      <c r="QMH267" s="20"/>
      <c r="QMI267" s="20"/>
      <c r="QMJ267" s="20"/>
      <c r="QMK267" s="20"/>
      <c r="QML267" s="20"/>
      <c r="QMM267" s="20"/>
      <c r="QMN267" s="20"/>
      <c r="QMO267" s="20"/>
      <c r="QMP267" s="20"/>
      <c r="QMQ267" s="20"/>
      <c r="QMR267" s="20"/>
      <c r="QMS267" s="20"/>
      <c r="QMT267" s="20"/>
      <c r="QMU267" s="20"/>
      <c r="QMV267" s="20"/>
      <c r="QMW267" s="20"/>
      <c r="QMX267" s="20"/>
      <c r="QMY267" s="20"/>
      <c r="QMZ267" s="20"/>
      <c r="QNA267" s="20"/>
      <c r="QNB267" s="20"/>
      <c r="QNC267" s="20"/>
      <c r="QND267" s="20"/>
      <c r="QNE267" s="20"/>
      <c r="QNF267" s="20"/>
      <c r="QNG267" s="20"/>
      <c r="QNH267" s="20"/>
      <c r="QNI267" s="20"/>
      <c r="QNJ267" s="20"/>
      <c r="QNK267" s="20"/>
      <c r="QNL267" s="20"/>
      <c r="QNM267" s="20"/>
      <c r="QNN267" s="20"/>
      <c r="QNO267" s="20"/>
      <c r="QNP267" s="20"/>
      <c r="QNQ267" s="20"/>
      <c r="QNR267" s="20"/>
      <c r="QNS267" s="20"/>
      <c r="QNT267" s="20"/>
      <c r="QNU267" s="20"/>
      <c r="QNV267" s="20"/>
      <c r="QNW267" s="20"/>
      <c r="QNX267" s="20"/>
      <c r="QNY267" s="20"/>
      <c r="QNZ267" s="20"/>
      <c r="QOA267" s="20"/>
      <c r="QOB267" s="20"/>
      <c r="QOC267" s="20"/>
      <c r="QOD267" s="20"/>
      <c r="QOE267" s="20"/>
      <c r="QOF267" s="20"/>
      <c r="QOG267" s="20"/>
      <c r="QOH267" s="20"/>
      <c r="QOI267" s="20"/>
      <c r="QOJ267" s="20"/>
      <c r="QOK267" s="20"/>
      <c r="QOL267" s="20"/>
      <c r="QOM267" s="20"/>
      <c r="QON267" s="20"/>
      <c r="QOO267" s="20"/>
      <c r="QOP267" s="20"/>
      <c r="QOQ267" s="20"/>
      <c r="QOR267" s="20"/>
      <c r="QOS267" s="20"/>
      <c r="QOT267" s="20"/>
      <c r="QOU267" s="20"/>
      <c r="QOV267" s="20"/>
      <c r="QOW267" s="20"/>
      <c r="QOX267" s="20"/>
      <c r="QOY267" s="20"/>
      <c r="QOZ267" s="20"/>
      <c r="QPA267" s="20"/>
      <c r="QPB267" s="20"/>
      <c r="QPC267" s="20"/>
      <c r="QPD267" s="20"/>
      <c r="QPE267" s="20"/>
      <c r="QPF267" s="20"/>
      <c r="QPG267" s="20"/>
      <c r="QPH267" s="20"/>
      <c r="QPI267" s="20"/>
      <c r="QPJ267" s="20"/>
      <c r="QPK267" s="20"/>
      <c r="QPL267" s="20"/>
      <c r="QPM267" s="20"/>
      <c r="QPN267" s="20"/>
      <c r="QPO267" s="20"/>
      <c r="QPP267" s="20"/>
      <c r="QPQ267" s="20"/>
      <c r="QPR267" s="20"/>
      <c r="QPS267" s="20"/>
      <c r="QPT267" s="20"/>
      <c r="QPU267" s="20"/>
      <c r="QPV267" s="20"/>
      <c r="QPW267" s="20"/>
      <c r="QPX267" s="20"/>
      <c r="QPY267" s="20"/>
      <c r="QPZ267" s="20"/>
      <c r="QQA267" s="20"/>
      <c r="QQB267" s="20"/>
      <c r="QQC267" s="20"/>
      <c r="QQD267" s="20"/>
      <c r="QQE267" s="20"/>
      <c r="QQF267" s="20"/>
      <c r="QQG267" s="20"/>
      <c r="QQH267" s="20"/>
      <c r="QQI267" s="20"/>
      <c r="QQJ267" s="20"/>
      <c r="QQK267" s="20"/>
      <c r="QQL267" s="20"/>
      <c r="QQM267" s="20"/>
      <c r="QQN267" s="20"/>
      <c r="QQO267" s="20"/>
      <c r="QQP267" s="20"/>
      <c r="QQQ267" s="20"/>
      <c r="QQR267" s="20"/>
      <c r="QQS267" s="20"/>
      <c r="QQT267" s="20"/>
      <c r="QQU267" s="20"/>
      <c r="QQV267" s="20"/>
      <c r="QQW267" s="20"/>
      <c r="QQX267" s="20"/>
      <c r="QQY267" s="20"/>
      <c r="QQZ267" s="20"/>
      <c r="QRA267" s="20"/>
      <c r="QRB267" s="20"/>
      <c r="QRC267" s="20"/>
      <c r="QRD267" s="20"/>
      <c r="QRE267" s="20"/>
      <c r="QRF267" s="20"/>
      <c r="QRG267" s="20"/>
      <c r="QRH267" s="20"/>
      <c r="QRI267" s="20"/>
      <c r="QRJ267" s="20"/>
      <c r="QRK267" s="20"/>
      <c r="QRL267" s="20"/>
      <c r="QRM267" s="20"/>
      <c r="QRN267" s="20"/>
      <c r="QRO267" s="20"/>
      <c r="QRP267" s="20"/>
      <c r="QRQ267" s="20"/>
      <c r="QRR267" s="20"/>
      <c r="QRS267" s="20"/>
      <c r="QRT267" s="20"/>
      <c r="QRU267" s="20"/>
      <c r="QRV267" s="20"/>
      <c r="QRW267" s="20"/>
      <c r="QRX267" s="20"/>
      <c r="QRY267" s="20"/>
      <c r="QRZ267" s="20"/>
      <c r="QSA267" s="20"/>
      <c r="QSB267" s="20"/>
      <c r="QSC267" s="20"/>
      <c r="QSD267" s="20"/>
      <c r="QSE267" s="20"/>
      <c r="QSF267" s="20"/>
      <c r="QSG267" s="20"/>
      <c r="QSH267" s="20"/>
      <c r="QSI267" s="20"/>
      <c r="QSJ267" s="20"/>
      <c r="QSK267" s="20"/>
      <c r="QSL267" s="20"/>
      <c r="QSM267" s="20"/>
      <c r="QSN267" s="20"/>
      <c r="QSO267" s="20"/>
      <c r="QSP267" s="20"/>
      <c r="QSQ267" s="20"/>
      <c r="QSR267" s="20"/>
      <c r="QSS267" s="20"/>
      <c r="QST267" s="20"/>
      <c r="QSU267" s="20"/>
      <c r="QSV267" s="20"/>
      <c r="QSW267" s="20"/>
      <c r="QSX267" s="20"/>
      <c r="QSY267" s="20"/>
      <c r="QSZ267" s="20"/>
      <c r="QTA267" s="20"/>
      <c r="QTB267" s="20"/>
      <c r="QTC267" s="20"/>
      <c r="QTD267" s="20"/>
      <c r="QTE267" s="20"/>
      <c r="QTF267" s="20"/>
      <c r="QTG267" s="20"/>
      <c r="QTH267" s="20"/>
      <c r="QTI267" s="20"/>
      <c r="QTJ267" s="20"/>
      <c r="QTK267" s="20"/>
      <c r="QTL267" s="20"/>
      <c r="QTM267" s="20"/>
      <c r="QTN267" s="20"/>
      <c r="QTO267" s="20"/>
      <c r="QTP267" s="20"/>
      <c r="QTQ267" s="20"/>
      <c r="QTR267" s="20"/>
      <c r="QTS267" s="20"/>
      <c r="QTT267" s="20"/>
      <c r="QTU267" s="20"/>
      <c r="QTV267" s="20"/>
      <c r="QTW267" s="20"/>
      <c r="QTX267" s="20"/>
      <c r="QTY267" s="20"/>
      <c r="QTZ267" s="20"/>
      <c r="QUA267" s="20"/>
      <c r="QUB267" s="20"/>
      <c r="QUC267" s="20"/>
      <c r="QUD267" s="20"/>
      <c r="QUE267" s="20"/>
      <c r="QUF267" s="20"/>
      <c r="QUG267" s="20"/>
      <c r="QUH267" s="20"/>
      <c r="QUI267" s="20"/>
      <c r="QUJ267" s="20"/>
      <c r="QUK267" s="20"/>
      <c r="QUL267" s="20"/>
      <c r="QUM267" s="20"/>
      <c r="QUN267" s="20"/>
      <c r="QUO267" s="20"/>
      <c r="QUP267" s="20"/>
      <c r="QUQ267" s="20"/>
      <c r="QUR267" s="20"/>
      <c r="QUS267" s="20"/>
      <c r="QUT267" s="20"/>
      <c r="QUU267" s="20"/>
      <c r="QUV267" s="20"/>
      <c r="QUW267" s="20"/>
      <c r="QUX267" s="20"/>
      <c r="QUY267" s="20"/>
      <c r="QUZ267" s="20"/>
      <c r="QVA267" s="20"/>
      <c r="QVB267" s="20"/>
      <c r="QVC267" s="20"/>
      <c r="QVD267" s="20"/>
      <c r="QVE267" s="20"/>
      <c r="QVF267" s="20"/>
      <c r="QVG267" s="20"/>
      <c r="QVH267" s="20"/>
      <c r="QVI267" s="20"/>
      <c r="QVJ267" s="20"/>
      <c r="QVK267" s="20"/>
      <c r="QVL267" s="20"/>
      <c r="QVM267" s="20"/>
      <c r="QVN267" s="20"/>
      <c r="QVO267" s="20"/>
      <c r="QVP267" s="20"/>
      <c r="QVQ267" s="20"/>
      <c r="QVR267" s="20"/>
      <c r="QVS267" s="20"/>
      <c r="QVT267" s="20"/>
      <c r="QVU267" s="20"/>
      <c r="QVV267" s="20"/>
      <c r="QVW267" s="20"/>
      <c r="QVX267" s="20"/>
      <c r="QVY267" s="20"/>
      <c r="QVZ267" s="20"/>
      <c r="QWA267" s="20"/>
      <c r="QWB267" s="20"/>
      <c r="QWC267" s="20"/>
      <c r="QWD267" s="20"/>
      <c r="QWE267" s="20"/>
      <c r="QWF267" s="20"/>
      <c r="QWG267" s="20"/>
      <c r="QWH267" s="20"/>
      <c r="QWI267" s="20"/>
      <c r="QWJ267" s="20"/>
      <c r="QWK267" s="20"/>
      <c r="QWL267" s="20"/>
      <c r="QWM267" s="20"/>
      <c r="QWN267" s="20"/>
      <c r="QWO267" s="20"/>
      <c r="QWP267" s="20"/>
      <c r="QWQ267" s="20"/>
      <c r="QWR267" s="20"/>
      <c r="QWS267" s="20"/>
      <c r="QWT267" s="20"/>
      <c r="QWU267" s="20"/>
      <c r="QWV267" s="20"/>
      <c r="QWW267" s="20"/>
      <c r="QWX267" s="20"/>
      <c r="QWY267" s="20"/>
      <c r="QWZ267" s="20"/>
      <c r="QXA267" s="20"/>
      <c r="QXB267" s="20"/>
      <c r="QXC267" s="20"/>
      <c r="QXD267" s="20"/>
      <c r="QXE267" s="20"/>
      <c r="QXF267" s="20"/>
      <c r="QXG267" s="20"/>
      <c r="QXH267" s="20"/>
      <c r="QXI267" s="20"/>
      <c r="QXJ267" s="20"/>
      <c r="QXK267" s="20"/>
      <c r="QXL267" s="20"/>
      <c r="QXM267" s="20"/>
      <c r="QXN267" s="20"/>
      <c r="QXO267" s="20"/>
      <c r="QXP267" s="20"/>
      <c r="QXQ267" s="20"/>
      <c r="QXR267" s="20"/>
      <c r="QXS267" s="20"/>
      <c r="QXT267" s="20"/>
      <c r="QXU267" s="20"/>
      <c r="QXV267" s="20"/>
      <c r="QXW267" s="20"/>
      <c r="QXX267" s="20"/>
      <c r="QXY267" s="20"/>
      <c r="QXZ267" s="20"/>
      <c r="QYA267" s="20"/>
      <c r="QYB267" s="20"/>
      <c r="QYC267" s="20"/>
      <c r="QYD267" s="20"/>
      <c r="QYE267" s="20"/>
      <c r="QYF267" s="20"/>
      <c r="QYG267" s="20"/>
      <c r="QYH267" s="20"/>
      <c r="QYI267" s="20"/>
      <c r="QYJ267" s="20"/>
      <c r="QYK267" s="20"/>
      <c r="QYL267" s="20"/>
      <c r="QYM267" s="20"/>
      <c r="QYN267" s="20"/>
      <c r="QYO267" s="20"/>
      <c r="QYP267" s="20"/>
      <c r="QYQ267" s="20"/>
      <c r="QYR267" s="20"/>
      <c r="QYS267" s="20"/>
      <c r="QYT267" s="20"/>
      <c r="QYU267" s="20"/>
      <c r="QYV267" s="20"/>
      <c r="QYW267" s="20"/>
      <c r="QYX267" s="20"/>
      <c r="QYY267" s="20"/>
      <c r="QYZ267" s="20"/>
      <c r="QZA267" s="20"/>
      <c r="QZB267" s="20"/>
      <c r="QZC267" s="20"/>
      <c r="QZD267" s="20"/>
      <c r="QZE267" s="20"/>
      <c r="QZF267" s="20"/>
      <c r="QZG267" s="20"/>
      <c r="QZH267" s="20"/>
      <c r="QZI267" s="20"/>
      <c r="QZJ267" s="20"/>
      <c r="QZK267" s="20"/>
      <c r="QZL267" s="20"/>
      <c r="QZM267" s="20"/>
      <c r="QZN267" s="20"/>
      <c r="QZO267" s="20"/>
      <c r="QZP267" s="20"/>
      <c r="QZQ267" s="20"/>
      <c r="QZR267" s="20"/>
      <c r="QZS267" s="20"/>
      <c r="QZT267" s="20"/>
      <c r="QZU267" s="20"/>
      <c r="QZV267" s="20"/>
      <c r="QZW267" s="20"/>
      <c r="QZX267" s="20"/>
      <c r="QZY267" s="20"/>
      <c r="QZZ267" s="20"/>
      <c r="RAA267" s="20"/>
      <c r="RAB267" s="20"/>
      <c r="RAC267" s="20"/>
      <c r="RAD267" s="20"/>
      <c r="RAE267" s="20"/>
      <c r="RAF267" s="20"/>
      <c r="RAG267" s="20"/>
      <c r="RAH267" s="20"/>
      <c r="RAI267" s="20"/>
      <c r="RAJ267" s="20"/>
      <c r="RAK267" s="20"/>
      <c r="RAL267" s="20"/>
      <c r="RAM267" s="20"/>
      <c r="RAN267" s="20"/>
      <c r="RAO267" s="20"/>
      <c r="RAP267" s="20"/>
      <c r="RAQ267" s="20"/>
      <c r="RAR267" s="20"/>
      <c r="RAS267" s="20"/>
      <c r="RAT267" s="20"/>
      <c r="RAU267" s="20"/>
      <c r="RAV267" s="20"/>
      <c r="RAW267" s="20"/>
      <c r="RAX267" s="20"/>
      <c r="RAY267" s="20"/>
      <c r="RAZ267" s="20"/>
      <c r="RBA267" s="20"/>
      <c r="RBB267" s="20"/>
      <c r="RBC267" s="20"/>
      <c r="RBD267" s="20"/>
      <c r="RBE267" s="20"/>
      <c r="RBF267" s="20"/>
      <c r="RBG267" s="20"/>
      <c r="RBH267" s="20"/>
      <c r="RBI267" s="20"/>
      <c r="RBJ267" s="20"/>
      <c r="RBK267" s="20"/>
      <c r="RBL267" s="20"/>
      <c r="RBM267" s="20"/>
      <c r="RBN267" s="20"/>
      <c r="RBO267" s="20"/>
      <c r="RBP267" s="20"/>
      <c r="RBQ267" s="20"/>
      <c r="RBR267" s="20"/>
      <c r="RBS267" s="20"/>
      <c r="RBT267" s="20"/>
      <c r="RBU267" s="20"/>
      <c r="RBV267" s="20"/>
      <c r="RBW267" s="20"/>
      <c r="RBX267" s="20"/>
      <c r="RBY267" s="20"/>
      <c r="RBZ267" s="20"/>
      <c r="RCA267" s="20"/>
      <c r="RCB267" s="20"/>
      <c r="RCC267" s="20"/>
      <c r="RCD267" s="20"/>
      <c r="RCE267" s="20"/>
      <c r="RCF267" s="20"/>
      <c r="RCG267" s="20"/>
      <c r="RCH267" s="20"/>
      <c r="RCI267" s="20"/>
      <c r="RCJ267" s="20"/>
      <c r="RCK267" s="20"/>
      <c r="RCL267" s="20"/>
      <c r="RCM267" s="20"/>
      <c r="RCN267" s="20"/>
      <c r="RCO267" s="20"/>
      <c r="RCP267" s="20"/>
      <c r="RCQ267" s="20"/>
      <c r="RCR267" s="20"/>
      <c r="RCS267" s="20"/>
      <c r="RCT267" s="20"/>
      <c r="RCU267" s="20"/>
      <c r="RCV267" s="20"/>
      <c r="RCW267" s="20"/>
      <c r="RCX267" s="20"/>
      <c r="RCY267" s="20"/>
      <c r="RCZ267" s="20"/>
      <c r="RDA267" s="20"/>
      <c r="RDB267" s="20"/>
      <c r="RDC267" s="20"/>
      <c r="RDD267" s="20"/>
      <c r="RDE267" s="20"/>
      <c r="RDF267" s="20"/>
      <c r="RDG267" s="20"/>
      <c r="RDH267" s="20"/>
      <c r="RDI267" s="20"/>
      <c r="RDJ267" s="20"/>
      <c r="RDK267" s="20"/>
      <c r="RDL267" s="20"/>
      <c r="RDM267" s="20"/>
      <c r="RDN267" s="20"/>
      <c r="RDO267" s="20"/>
      <c r="RDP267" s="20"/>
      <c r="RDQ267" s="20"/>
      <c r="RDR267" s="20"/>
      <c r="RDS267" s="20"/>
      <c r="RDT267" s="20"/>
      <c r="RDU267" s="20"/>
      <c r="RDV267" s="20"/>
      <c r="RDW267" s="20"/>
      <c r="RDX267" s="20"/>
      <c r="RDY267" s="20"/>
      <c r="RDZ267" s="20"/>
      <c r="REA267" s="20"/>
      <c r="REB267" s="20"/>
      <c r="REC267" s="20"/>
      <c r="RED267" s="20"/>
      <c r="REE267" s="20"/>
      <c r="REF267" s="20"/>
      <c r="REG267" s="20"/>
      <c r="REH267" s="20"/>
      <c r="REI267" s="20"/>
      <c r="REJ267" s="20"/>
      <c r="REK267" s="20"/>
      <c r="REL267" s="20"/>
      <c r="REM267" s="20"/>
      <c r="REN267" s="20"/>
      <c r="REO267" s="20"/>
      <c r="REP267" s="20"/>
      <c r="REQ267" s="20"/>
      <c r="RER267" s="20"/>
      <c r="RES267" s="20"/>
      <c r="RET267" s="20"/>
      <c r="REU267" s="20"/>
      <c r="REV267" s="20"/>
      <c r="REW267" s="20"/>
      <c r="REX267" s="20"/>
      <c r="REY267" s="20"/>
      <c r="REZ267" s="20"/>
      <c r="RFA267" s="20"/>
      <c r="RFB267" s="20"/>
      <c r="RFC267" s="20"/>
      <c r="RFD267" s="20"/>
      <c r="RFE267" s="20"/>
      <c r="RFF267" s="20"/>
      <c r="RFG267" s="20"/>
      <c r="RFH267" s="20"/>
      <c r="RFI267" s="20"/>
      <c r="RFJ267" s="20"/>
      <c r="RFK267" s="20"/>
      <c r="RFL267" s="20"/>
      <c r="RFM267" s="20"/>
      <c r="RFN267" s="20"/>
      <c r="RFO267" s="20"/>
      <c r="RFP267" s="20"/>
      <c r="RFQ267" s="20"/>
      <c r="RFR267" s="20"/>
      <c r="RFS267" s="20"/>
      <c r="RFT267" s="20"/>
      <c r="RFU267" s="20"/>
      <c r="RFV267" s="20"/>
      <c r="RFW267" s="20"/>
      <c r="RFX267" s="20"/>
      <c r="RFY267" s="20"/>
      <c r="RFZ267" s="20"/>
      <c r="RGA267" s="20"/>
      <c r="RGB267" s="20"/>
      <c r="RGC267" s="20"/>
      <c r="RGD267" s="20"/>
      <c r="RGE267" s="20"/>
      <c r="RGF267" s="20"/>
      <c r="RGG267" s="20"/>
      <c r="RGH267" s="20"/>
      <c r="RGI267" s="20"/>
      <c r="RGJ267" s="20"/>
      <c r="RGK267" s="20"/>
      <c r="RGL267" s="20"/>
      <c r="RGM267" s="20"/>
      <c r="RGN267" s="20"/>
      <c r="RGO267" s="20"/>
      <c r="RGP267" s="20"/>
      <c r="RGQ267" s="20"/>
      <c r="RGR267" s="20"/>
      <c r="RGS267" s="20"/>
      <c r="RGT267" s="20"/>
      <c r="RGU267" s="20"/>
      <c r="RGV267" s="20"/>
      <c r="RGW267" s="20"/>
      <c r="RGX267" s="20"/>
      <c r="RGY267" s="20"/>
      <c r="RGZ267" s="20"/>
      <c r="RHA267" s="20"/>
      <c r="RHB267" s="20"/>
      <c r="RHC267" s="20"/>
      <c r="RHD267" s="20"/>
      <c r="RHE267" s="20"/>
      <c r="RHF267" s="20"/>
      <c r="RHG267" s="20"/>
      <c r="RHH267" s="20"/>
      <c r="RHI267" s="20"/>
      <c r="RHJ267" s="20"/>
      <c r="RHK267" s="20"/>
      <c r="RHL267" s="20"/>
      <c r="RHM267" s="20"/>
      <c r="RHN267" s="20"/>
      <c r="RHO267" s="20"/>
      <c r="RHP267" s="20"/>
      <c r="RHQ267" s="20"/>
      <c r="RHR267" s="20"/>
      <c r="RHS267" s="20"/>
      <c r="RHT267" s="20"/>
      <c r="RHU267" s="20"/>
      <c r="RHV267" s="20"/>
      <c r="RHW267" s="20"/>
      <c r="RHX267" s="20"/>
      <c r="RHY267" s="20"/>
      <c r="RHZ267" s="20"/>
      <c r="RIA267" s="20"/>
      <c r="RIB267" s="20"/>
      <c r="RIC267" s="20"/>
      <c r="RID267" s="20"/>
      <c r="RIE267" s="20"/>
      <c r="RIF267" s="20"/>
      <c r="RIG267" s="20"/>
      <c r="RIH267" s="20"/>
      <c r="RII267" s="20"/>
      <c r="RIJ267" s="20"/>
      <c r="RIK267" s="20"/>
      <c r="RIL267" s="20"/>
      <c r="RIM267" s="20"/>
      <c r="RIN267" s="20"/>
      <c r="RIO267" s="20"/>
      <c r="RIP267" s="20"/>
      <c r="RIQ267" s="20"/>
      <c r="RIR267" s="20"/>
      <c r="RIS267" s="20"/>
      <c r="RIT267" s="20"/>
      <c r="RIU267" s="20"/>
      <c r="RIV267" s="20"/>
      <c r="RIW267" s="20"/>
      <c r="RIX267" s="20"/>
      <c r="RIY267" s="20"/>
      <c r="RIZ267" s="20"/>
      <c r="RJA267" s="20"/>
      <c r="RJB267" s="20"/>
      <c r="RJC267" s="20"/>
      <c r="RJD267" s="20"/>
      <c r="RJE267" s="20"/>
      <c r="RJF267" s="20"/>
      <c r="RJG267" s="20"/>
      <c r="RJH267" s="20"/>
      <c r="RJI267" s="20"/>
      <c r="RJJ267" s="20"/>
      <c r="RJK267" s="20"/>
      <c r="RJL267" s="20"/>
      <c r="RJM267" s="20"/>
      <c r="RJN267" s="20"/>
      <c r="RJO267" s="20"/>
      <c r="RJP267" s="20"/>
      <c r="RJQ267" s="20"/>
      <c r="RJR267" s="20"/>
      <c r="RJS267" s="20"/>
      <c r="RJT267" s="20"/>
      <c r="RJU267" s="20"/>
      <c r="RJV267" s="20"/>
      <c r="RJW267" s="20"/>
      <c r="RJX267" s="20"/>
      <c r="RJY267" s="20"/>
      <c r="RJZ267" s="20"/>
      <c r="RKA267" s="20"/>
      <c r="RKB267" s="20"/>
      <c r="RKC267" s="20"/>
      <c r="RKD267" s="20"/>
      <c r="RKE267" s="20"/>
      <c r="RKF267" s="20"/>
      <c r="RKG267" s="20"/>
      <c r="RKH267" s="20"/>
      <c r="RKI267" s="20"/>
      <c r="RKJ267" s="20"/>
      <c r="RKK267" s="20"/>
      <c r="RKL267" s="20"/>
      <c r="RKM267" s="20"/>
      <c r="RKN267" s="20"/>
      <c r="RKO267" s="20"/>
      <c r="RKP267" s="20"/>
      <c r="RKQ267" s="20"/>
      <c r="RKR267" s="20"/>
      <c r="RKS267" s="20"/>
      <c r="RKT267" s="20"/>
      <c r="RKU267" s="20"/>
      <c r="RKV267" s="20"/>
      <c r="RKW267" s="20"/>
      <c r="RKX267" s="20"/>
      <c r="RKY267" s="20"/>
      <c r="RKZ267" s="20"/>
      <c r="RLA267" s="20"/>
      <c r="RLB267" s="20"/>
      <c r="RLC267" s="20"/>
      <c r="RLD267" s="20"/>
      <c r="RLE267" s="20"/>
      <c r="RLF267" s="20"/>
      <c r="RLG267" s="20"/>
      <c r="RLH267" s="20"/>
      <c r="RLI267" s="20"/>
      <c r="RLJ267" s="20"/>
      <c r="RLK267" s="20"/>
      <c r="RLL267" s="20"/>
      <c r="RLM267" s="20"/>
      <c r="RLN267" s="20"/>
      <c r="RLO267" s="20"/>
      <c r="RLP267" s="20"/>
      <c r="RLQ267" s="20"/>
      <c r="RLR267" s="20"/>
      <c r="RLS267" s="20"/>
      <c r="RLT267" s="20"/>
      <c r="RLU267" s="20"/>
      <c r="RLV267" s="20"/>
      <c r="RLW267" s="20"/>
      <c r="RLX267" s="20"/>
      <c r="RLY267" s="20"/>
      <c r="RLZ267" s="20"/>
      <c r="RMA267" s="20"/>
      <c r="RMB267" s="20"/>
      <c r="RMC267" s="20"/>
      <c r="RMD267" s="20"/>
      <c r="RME267" s="20"/>
      <c r="RMF267" s="20"/>
      <c r="RMG267" s="20"/>
      <c r="RMH267" s="20"/>
      <c r="RMI267" s="20"/>
      <c r="RMJ267" s="20"/>
      <c r="RMK267" s="20"/>
      <c r="RML267" s="20"/>
      <c r="RMM267" s="20"/>
      <c r="RMN267" s="20"/>
      <c r="RMO267" s="20"/>
      <c r="RMP267" s="20"/>
      <c r="RMQ267" s="20"/>
      <c r="RMR267" s="20"/>
      <c r="RMS267" s="20"/>
      <c r="RMT267" s="20"/>
      <c r="RMU267" s="20"/>
      <c r="RMV267" s="20"/>
      <c r="RMW267" s="20"/>
      <c r="RMX267" s="20"/>
      <c r="RMY267" s="20"/>
      <c r="RMZ267" s="20"/>
      <c r="RNA267" s="20"/>
      <c r="RNB267" s="20"/>
      <c r="RNC267" s="20"/>
      <c r="RND267" s="20"/>
      <c r="RNE267" s="20"/>
      <c r="RNF267" s="20"/>
      <c r="RNG267" s="20"/>
      <c r="RNH267" s="20"/>
      <c r="RNI267" s="20"/>
      <c r="RNJ267" s="20"/>
      <c r="RNK267" s="20"/>
      <c r="RNL267" s="20"/>
      <c r="RNM267" s="20"/>
      <c r="RNN267" s="20"/>
      <c r="RNO267" s="20"/>
      <c r="RNP267" s="20"/>
      <c r="RNQ267" s="20"/>
      <c r="RNR267" s="20"/>
      <c r="RNS267" s="20"/>
      <c r="RNT267" s="20"/>
      <c r="RNU267" s="20"/>
      <c r="RNV267" s="20"/>
      <c r="RNW267" s="20"/>
      <c r="RNX267" s="20"/>
      <c r="RNY267" s="20"/>
      <c r="RNZ267" s="20"/>
      <c r="ROA267" s="20"/>
      <c r="ROB267" s="20"/>
      <c r="ROC267" s="20"/>
      <c r="ROD267" s="20"/>
      <c r="ROE267" s="20"/>
      <c r="ROF267" s="20"/>
      <c r="ROG267" s="20"/>
      <c r="ROH267" s="20"/>
      <c r="ROI267" s="20"/>
      <c r="ROJ267" s="20"/>
      <c r="ROK267" s="20"/>
      <c r="ROL267" s="20"/>
      <c r="ROM267" s="20"/>
      <c r="RON267" s="20"/>
      <c r="ROO267" s="20"/>
      <c r="ROP267" s="20"/>
      <c r="ROQ267" s="20"/>
      <c r="ROR267" s="20"/>
      <c r="ROS267" s="20"/>
      <c r="ROT267" s="20"/>
      <c r="ROU267" s="20"/>
      <c r="ROV267" s="20"/>
      <c r="ROW267" s="20"/>
      <c r="ROX267" s="20"/>
      <c r="ROY267" s="20"/>
      <c r="ROZ267" s="20"/>
      <c r="RPA267" s="20"/>
      <c r="RPB267" s="20"/>
      <c r="RPC267" s="20"/>
      <c r="RPD267" s="20"/>
      <c r="RPE267" s="20"/>
      <c r="RPF267" s="20"/>
      <c r="RPG267" s="20"/>
      <c r="RPH267" s="20"/>
      <c r="RPI267" s="20"/>
      <c r="RPJ267" s="20"/>
      <c r="RPK267" s="20"/>
      <c r="RPL267" s="20"/>
      <c r="RPM267" s="20"/>
      <c r="RPN267" s="20"/>
      <c r="RPO267" s="20"/>
      <c r="RPP267" s="20"/>
      <c r="RPQ267" s="20"/>
      <c r="RPR267" s="20"/>
      <c r="RPS267" s="20"/>
      <c r="RPT267" s="20"/>
      <c r="RPU267" s="20"/>
      <c r="RPV267" s="20"/>
      <c r="RPW267" s="20"/>
      <c r="RPX267" s="20"/>
      <c r="RPY267" s="20"/>
      <c r="RPZ267" s="20"/>
      <c r="RQA267" s="20"/>
      <c r="RQB267" s="20"/>
      <c r="RQC267" s="20"/>
      <c r="RQD267" s="20"/>
      <c r="RQE267" s="20"/>
      <c r="RQF267" s="20"/>
      <c r="RQG267" s="20"/>
      <c r="RQH267" s="20"/>
      <c r="RQI267" s="20"/>
      <c r="RQJ267" s="20"/>
      <c r="RQK267" s="20"/>
      <c r="RQL267" s="20"/>
      <c r="RQM267" s="20"/>
      <c r="RQN267" s="20"/>
      <c r="RQO267" s="20"/>
      <c r="RQP267" s="20"/>
      <c r="RQQ267" s="20"/>
      <c r="RQR267" s="20"/>
      <c r="RQS267" s="20"/>
      <c r="RQT267" s="20"/>
      <c r="RQU267" s="20"/>
      <c r="RQV267" s="20"/>
      <c r="RQW267" s="20"/>
      <c r="RQX267" s="20"/>
      <c r="RQY267" s="20"/>
      <c r="RQZ267" s="20"/>
      <c r="RRA267" s="20"/>
      <c r="RRB267" s="20"/>
      <c r="RRC267" s="20"/>
      <c r="RRD267" s="20"/>
      <c r="RRE267" s="20"/>
      <c r="RRF267" s="20"/>
      <c r="RRG267" s="20"/>
      <c r="RRH267" s="20"/>
      <c r="RRI267" s="20"/>
      <c r="RRJ267" s="20"/>
      <c r="RRK267" s="20"/>
      <c r="RRL267" s="20"/>
      <c r="RRM267" s="20"/>
      <c r="RRN267" s="20"/>
      <c r="RRO267" s="20"/>
      <c r="RRP267" s="20"/>
      <c r="RRQ267" s="20"/>
      <c r="RRR267" s="20"/>
      <c r="RRS267" s="20"/>
      <c r="RRT267" s="20"/>
      <c r="RRU267" s="20"/>
      <c r="RRV267" s="20"/>
      <c r="RRW267" s="20"/>
      <c r="RRX267" s="20"/>
      <c r="RRY267" s="20"/>
      <c r="RRZ267" s="20"/>
      <c r="RSA267" s="20"/>
      <c r="RSB267" s="20"/>
      <c r="RSC267" s="20"/>
      <c r="RSD267" s="20"/>
      <c r="RSE267" s="20"/>
      <c r="RSF267" s="20"/>
      <c r="RSG267" s="20"/>
      <c r="RSH267" s="20"/>
      <c r="RSI267" s="20"/>
      <c r="RSJ267" s="20"/>
      <c r="RSK267" s="20"/>
      <c r="RSL267" s="20"/>
      <c r="RSM267" s="20"/>
      <c r="RSN267" s="20"/>
      <c r="RSO267" s="20"/>
      <c r="RSP267" s="20"/>
      <c r="RSQ267" s="20"/>
      <c r="RSR267" s="20"/>
      <c r="RSS267" s="20"/>
      <c r="RST267" s="20"/>
      <c r="RSU267" s="20"/>
      <c r="RSV267" s="20"/>
      <c r="RSW267" s="20"/>
      <c r="RSX267" s="20"/>
      <c r="RSY267" s="20"/>
      <c r="RSZ267" s="20"/>
      <c r="RTA267" s="20"/>
      <c r="RTB267" s="20"/>
      <c r="RTC267" s="20"/>
      <c r="RTD267" s="20"/>
      <c r="RTE267" s="20"/>
      <c r="RTF267" s="20"/>
      <c r="RTG267" s="20"/>
      <c r="RTH267" s="20"/>
      <c r="RTI267" s="20"/>
      <c r="RTJ267" s="20"/>
      <c r="RTK267" s="20"/>
      <c r="RTL267" s="20"/>
      <c r="RTM267" s="20"/>
      <c r="RTN267" s="20"/>
      <c r="RTO267" s="20"/>
      <c r="RTP267" s="20"/>
      <c r="RTQ267" s="20"/>
      <c r="RTR267" s="20"/>
      <c r="RTS267" s="20"/>
      <c r="RTT267" s="20"/>
      <c r="RTU267" s="20"/>
      <c r="RTV267" s="20"/>
      <c r="RTW267" s="20"/>
      <c r="RTX267" s="20"/>
      <c r="RTY267" s="20"/>
      <c r="RTZ267" s="20"/>
      <c r="RUA267" s="20"/>
      <c r="RUB267" s="20"/>
      <c r="RUC267" s="20"/>
      <c r="RUD267" s="20"/>
      <c r="RUE267" s="20"/>
      <c r="RUF267" s="20"/>
      <c r="RUG267" s="20"/>
      <c r="RUH267" s="20"/>
      <c r="RUI267" s="20"/>
      <c r="RUJ267" s="20"/>
      <c r="RUK267" s="20"/>
      <c r="RUL267" s="20"/>
      <c r="RUM267" s="20"/>
      <c r="RUN267" s="20"/>
      <c r="RUO267" s="20"/>
      <c r="RUP267" s="20"/>
      <c r="RUQ267" s="20"/>
      <c r="RUR267" s="20"/>
      <c r="RUS267" s="20"/>
      <c r="RUT267" s="20"/>
      <c r="RUU267" s="20"/>
      <c r="RUV267" s="20"/>
      <c r="RUW267" s="20"/>
      <c r="RUX267" s="20"/>
      <c r="RUY267" s="20"/>
      <c r="RUZ267" s="20"/>
      <c r="RVA267" s="20"/>
      <c r="RVB267" s="20"/>
      <c r="RVC267" s="20"/>
      <c r="RVD267" s="20"/>
      <c r="RVE267" s="20"/>
      <c r="RVF267" s="20"/>
      <c r="RVG267" s="20"/>
      <c r="RVH267" s="20"/>
      <c r="RVI267" s="20"/>
      <c r="RVJ267" s="20"/>
      <c r="RVK267" s="20"/>
      <c r="RVL267" s="20"/>
      <c r="RVM267" s="20"/>
      <c r="RVN267" s="20"/>
      <c r="RVO267" s="20"/>
      <c r="RVP267" s="20"/>
      <c r="RVQ267" s="20"/>
      <c r="RVR267" s="20"/>
      <c r="RVS267" s="20"/>
      <c r="RVT267" s="20"/>
      <c r="RVU267" s="20"/>
      <c r="RVV267" s="20"/>
      <c r="RVW267" s="20"/>
      <c r="RVX267" s="20"/>
      <c r="RVY267" s="20"/>
      <c r="RVZ267" s="20"/>
      <c r="RWA267" s="20"/>
      <c r="RWB267" s="20"/>
      <c r="RWC267" s="20"/>
      <c r="RWD267" s="20"/>
      <c r="RWE267" s="20"/>
      <c r="RWF267" s="20"/>
      <c r="RWG267" s="20"/>
      <c r="RWH267" s="20"/>
      <c r="RWI267" s="20"/>
      <c r="RWJ267" s="20"/>
      <c r="RWK267" s="20"/>
      <c r="RWL267" s="20"/>
      <c r="RWM267" s="20"/>
      <c r="RWN267" s="20"/>
      <c r="RWO267" s="20"/>
      <c r="RWP267" s="20"/>
      <c r="RWQ267" s="20"/>
      <c r="RWR267" s="20"/>
      <c r="RWS267" s="20"/>
      <c r="RWT267" s="20"/>
      <c r="RWU267" s="20"/>
      <c r="RWV267" s="20"/>
      <c r="RWW267" s="20"/>
      <c r="RWX267" s="20"/>
      <c r="RWY267" s="20"/>
      <c r="RWZ267" s="20"/>
      <c r="RXA267" s="20"/>
      <c r="RXB267" s="20"/>
      <c r="RXC267" s="20"/>
      <c r="RXD267" s="20"/>
      <c r="RXE267" s="20"/>
      <c r="RXF267" s="20"/>
      <c r="RXG267" s="20"/>
      <c r="RXH267" s="20"/>
      <c r="RXI267" s="20"/>
      <c r="RXJ267" s="20"/>
      <c r="RXK267" s="20"/>
      <c r="RXL267" s="20"/>
      <c r="RXM267" s="20"/>
      <c r="RXN267" s="20"/>
      <c r="RXO267" s="20"/>
      <c r="RXP267" s="20"/>
      <c r="RXQ267" s="20"/>
      <c r="RXR267" s="20"/>
      <c r="RXS267" s="20"/>
      <c r="RXT267" s="20"/>
      <c r="RXU267" s="20"/>
      <c r="RXV267" s="20"/>
      <c r="RXW267" s="20"/>
      <c r="RXX267" s="20"/>
      <c r="RXY267" s="20"/>
      <c r="RXZ267" s="20"/>
      <c r="RYA267" s="20"/>
      <c r="RYB267" s="20"/>
      <c r="RYC267" s="20"/>
      <c r="RYD267" s="20"/>
      <c r="RYE267" s="20"/>
      <c r="RYF267" s="20"/>
      <c r="RYG267" s="20"/>
      <c r="RYH267" s="20"/>
      <c r="RYI267" s="20"/>
      <c r="RYJ267" s="20"/>
      <c r="RYK267" s="20"/>
      <c r="RYL267" s="20"/>
      <c r="RYM267" s="20"/>
      <c r="RYN267" s="20"/>
      <c r="RYO267" s="20"/>
      <c r="RYP267" s="20"/>
      <c r="RYQ267" s="20"/>
      <c r="RYR267" s="20"/>
      <c r="RYS267" s="20"/>
      <c r="RYT267" s="20"/>
      <c r="RYU267" s="20"/>
      <c r="RYV267" s="20"/>
      <c r="RYW267" s="20"/>
      <c r="RYX267" s="20"/>
      <c r="RYY267" s="20"/>
      <c r="RYZ267" s="20"/>
      <c r="RZA267" s="20"/>
      <c r="RZB267" s="20"/>
      <c r="RZC267" s="20"/>
      <c r="RZD267" s="20"/>
      <c r="RZE267" s="20"/>
      <c r="RZF267" s="20"/>
      <c r="RZG267" s="20"/>
      <c r="RZH267" s="20"/>
      <c r="RZI267" s="20"/>
      <c r="RZJ267" s="20"/>
      <c r="RZK267" s="20"/>
      <c r="RZL267" s="20"/>
      <c r="RZM267" s="20"/>
      <c r="RZN267" s="20"/>
      <c r="RZO267" s="20"/>
      <c r="RZP267" s="20"/>
      <c r="RZQ267" s="20"/>
      <c r="RZR267" s="20"/>
      <c r="RZS267" s="20"/>
      <c r="RZT267" s="20"/>
      <c r="RZU267" s="20"/>
      <c r="RZV267" s="20"/>
      <c r="RZW267" s="20"/>
      <c r="RZX267" s="20"/>
      <c r="RZY267" s="20"/>
      <c r="RZZ267" s="20"/>
      <c r="SAA267" s="20"/>
      <c r="SAB267" s="20"/>
      <c r="SAC267" s="20"/>
      <c r="SAD267" s="20"/>
      <c r="SAE267" s="20"/>
      <c r="SAF267" s="20"/>
      <c r="SAG267" s="20"/>
      <c r="SAH267" s="20"/>
      <c r="SAI267" s="20"/>
      <c r="SAJ267" s="20"/>
      <c r="SAK267" s="20"/>
      <c r="SAL267" s="20"/>
      <c r="SAM267" s="20"/>
      <c r="SAN267" s="20"/>
      <c r="SAO267" s="20"/>
      <c r="SAP267" s="20"/>
      <c r="SAQ267" s="20"/>
      <c r="SAR267" s="20"/>
      <c r="SAS267" s="20"/>
      <c r="SAT267" s="20"/>
      <c r="SAU267" s="20"/>
      <c r="SAV267" s="20"/>
      <c r="SAW267" s="20"/>
      <c r="SAX267" s="20"/>
      <c r="SAY267" s="20"/>
      <c r="SAZ267" s="20"/>
      <c r="SBA267" s="20"/>
      <c r="SBB267" s="20"/>
      <c r="SBC267" s="20"/>
      <c r="SBD267" s="20"/>
      <c r="SBE267" s="20"/>
      <c r="SBF267" s="20"/>
      <c r="SBG267" s="20"/>
      <c r="SBH267" s="20"/>
      <c r="SBI267" s="20"/>
      <c r="SBJ267" s="20"/>
      <c r="SBK267" s="20"/>
      <c r="SBL267" s="20"/>
      <c r="SBM267" s="20"/>
      <c r="SBN267" s="20"/>
      <c r="SBO267" s="20"/>
      <c r="SBP267" s="20"/>
      <c r="SBQ267" s="20"/>
      <c r="SBR267" s="20"/>
      <c r="SBS267" s="20"/>
      <c r="SBT267" s="20"/>
      <c r="SBU267" s="20"/>
      <c r="SBV267" s="20"/>
      <c r="SBW267" s="20"/>
      <c r="SBX267" s="20"/>
      <c r="SBY267" s="20"/>
      <c r="SBZ267" s="20"/>
      <c r="SCA267" s="20"/>
      <c r="SCB267" s="20"/>
      <c r="SCC267" s="20"/>
      <c r="SCD267" s="20"/>
      <c r="SCE267" s="20"/>
      <c r="SCF267" s="20"/>
      <c r="SCG267" s="20"/>
      <c r="SCH267" s="20"/>
      <c r="SCI267" s="20"/>
      <c r="SCJ267" s="20"/>
      <c r="SCK267" s="20"/>
      <c r="SCL267" s="20"/>
      <c r="SCM267" s="20"/>
      <c r="SCN267" s="20"/>
      <c r="SCO267" s="20"/>
      <c r="SCP267" s="20"/>
      <c r="SCQ267" s="20"/>
      <c r="SCR267" s="20"/>
      <c r="SCS267" s="20"/>
      <c r="SCT267" s="20"/>
      <c r="SCU267" s="20"/>
      <c r="SCV267" s="20"/>
      <c r="SCW267" s="20"/>
      <c r="SCX267" s="20"/>
      <c r="SCY267" s="20"/>
      <c r="SCZ267" s="20"/>
      <c r="SDA267" s="20"/>
      <c r="SDB267" s="20"/>
      <c r="SDC267" s="20"/>
      <c r="SDD267" s="20"/>
      <c r="SDE267" s="20"/>
      <c r="SDF267" s="20"/>
      <c r="SDG267" s="20"/>
      <c r="SDH267" s="20"/>
      <c r="SDI267" s="20"/>
      <c r="SDJ267" s="20"/>
      <c r="SDK267" s="20"/>
      <c r="SDL267" s="20"/>
      <c r="SDM267" s="20"/>
      <c r="SDN267" s="20"/>
      <c r="SDO267" s="20"/>
      <c r="SDP267" s="20"/>
      <c r="SDQ267" s="20"/>
      <c r="SDR267" s="20"/>
      <c r="SDS267" s="20"/>
      <c r="SDT267" s="20"/>
      <c r="SDU267" s="20"/>
      <c r="SDV267" s="20"/>
      <c r="SDW267" s="20"/>
      <c r="SDX267" s="20"/>
      <c r="SDY267" s="20"/>
      <c r="SDZ267" s="20"/>
      <c r="SEA267" s="20"/>
      <c r="SEB267" s="20"/>
      <c r="SEC267" s="20"/>
      <c r="SED267" s="20"/>
      <c r="SEE267" s="20"/>
      <c r="SEF267" s="20"/>
      <c r="SEG267" s="20"/>
      <c r="SEH267" s="20"/>
      <c r="SEI267" s="20"/>
      <c r="SEJ267" s="20"/>
      <c r="SEK267" s="20"/>
      <c r="SEL267" s="20"/>
      <c r="SEM267" s="20"/>
      <c r="SEN267" s="20"/>
      <c r="SEO267" s="20"/>
      <c r="SEP267" s="20"/>
      <c r="SEQ267" s="20"/>
      <c r="SER267" s="20"/>
      <c r="SES267" s="20"/>
      <c r="SET267" s="20"/>
      <c r="SEU267" s="20"/>
      <c r="SEV267" s="20"/>
      <c r="SEW267" s="20"/>
      <c r="SEX267" s="20"/>
      <c r="SEY267" s="20"/>
      <c r="SEZ267" s="20"/>
      <c r="SFA267" s="20"/>
      <c r="SFB267" s="20"/>
      <c r="SFC267" s="20"/>
      <c r="SFD267" s="20"/>
      <c r="SFE267" s="20"/>
      <c r="SFF267" s="20"/>
      <c r="SFG267" s="20"/>
      <c r="SFH267" s="20"/>
      <c r="SFI267" s="20"/>
      <c r="SFJ267" s="20"/>
      <c r="SFK267" s="20"/>
      <c r="SFL267" s="20"/>
      <c r="SFM267" s="20"/>
      <c r="SFN267" s="20"/>
      <c r="SFO267" s="20"/>
      <c r="SFP267" s="20"/>
      <c r="SFQ267" s="20"/>
      <c r="SFR267" s="20"/>
      <c r="SFS267" s="20"/>
      <c r="SFT267" s="20"/>
      <c r="SFU267" s="20"/>
      <c r="SFV267" s="20"/>
      <c r="SFW267" s="20"/>
      <c r="SFX267" s="20"/>
      <c r="SFY267" s="20"/>
      <c r="SFZ267" s="20"/>
      <c r="SGA267" s="20"/>
      <c r="SGB267" s="20"/>
      <c r="SGC267" s="20"/>
      <c r="SGD267" s="20"/>
      <c r="SGE267" s="20"/>
      <c r="SGF267" s="20"/>
      <c r="SGG267" s="20"/>
      <c r="SGH267" s="20"/>
      <c r="SGI267" s="20"/>
      <c r="SGJ267" s="20"/>
      <c r="SGK267" s="20"/>
      <c r="SGL267" s="20"/>
      <c r="SGM267" s="20"/>
      <c r="SGN267" s="20"/>
      <c r="SGO267" s="20"/>
      <c r="SGP267" s="20"/>
      <c r="SGQ267" s="20"/>
      <c r="SGR267" s="20"/>
      <c r="SGS267" s="20"/>
      <c r="SGT267" s="20"/>
      <c r="SGU267" s="20"/>
      <c r="SGV267" s="20"/>
      <c r="SGW267" s="20"/>
      <c r="SGX267" s="20"/>
      <c r="SGY267" s="20"/>
      <c r="SGZ267" s="20"/>
      <c r="SHA267" s="20"/>
      <c r="SHB267" s="20"/>
      <c r="SHC267" s="20"/>
      <c r="SHD267" s="20"/>
      <c r="SHE267" s="20"/>
      <c r="SHF267" s="20"/>
      <c r="SHG267" s="20"/>
      <c r="SHH267" s="20"/>
      <c r="SHI267" s="20"/>
      <c r="SHJ267" s="20"/>
      <c r="SHK267" s="20"/>
      <c r="SHL267" s="20"/>
      <c r="SHM267" s="20"/>
      <c r="SHN267" s="20"/>
      <c r="SHO267" s="20"/>
      <c r="SHP267" s="20"/>
      <c r="SHQ267" s="20"/>
      <c r="SHR267" s="20"/>
      <c r="SHS267" s="20"/>
      <c r="SHT267" s="20"/>
      <c r="SHU267" s="20"/>
      <c r="SHV267" s="20"/>
      <c r="SHW267" s="20"/>
      <c r="SHX267" s="20"/>
      <c r="SHY267" s="20"/>
      <c r="SHZ267" s="20"/>
      <c r="SIA267" s="20"/>
      <c r="SIB267" s="20"/>
      <c r="SIC267" s="20"/>
      <c r="SID267" s="20"/>
      <c r="SIE267" s="20"/>
      <c r="SIF267" s="20"/>
      <c r="SIG267" s="20"/>
      <c r="SIH267" s="20"/>
      <c r="SII267" s="20"/>
      <c r="SIJ267" s="20"/>
      <c r="SIK267" s="20"/>
      <c r="SIL267" s="20"/>
      <c r="SIM267" s="20"/>
      <c r="SIN267" s="20"/>
      <c r="SIO267" s="20"/>
      <c r="SIP267" s="20"/>
      <c r="SIQ267" s="20"/>
      <c r="SIR267" s="20"/>
      <c r="SIS267" s="20"/>
      <c r="SIT267" s="20"/>
      <c r="SIU267" s="20"/>
      <c r="SIV267" s="20"/>
      <c r="SIW267" s="20"/>
      <c r="SIX267" s="20"/>
      <c r="SIY267" s="20"/>
      <c r="SIZ267" s="20"/>
      <c r="SJA267" s="20"/>
      <c r="SJB267" s="20"/>
      <c r="SJC267" s="20"/>
      <c r="SJD267" s="20"/>
      <c r="SJE267" s="20"/>
      <c r="SJF267" s="20"/>
      <c r="SJG267" s="20"/>
      <c r="SJH267" s="20"/>
      <c r="SJI267" s="20"/>
      <c r="SJJ267" s="20"/>
      <c r="SJK267" s="20"/>
      <c r="SJL267" s="20"/>
      <c r="SJM267" s="20"/>
      <c r="SJN267" s="20"/>
      <c r="SJO267" s="20"/>
      <c r="SJP267" s="20"/>
      <c r="SJQ267" s="20"/>
      <c r="SJR267" s="20"/>
      <c r="SJS267" s="20"/>
      <c r="SJT267" s="20"/>
      <c r="SJU267" s="20"/>
      <c r="SJV267" s="20"/>
      <c r="SJW267" s="20"/>
      <c r="SJX267" s="20"/>
      <c r="SJY267" s="20"/>
      <c r="SJZ267" s="20"/>
      <c r="SKA267" s="20"/>
      <c r="SKB267" s="20"/>
      <c r="SKC267" s="20"/>
      <c r="SKD267" s="20"/>
      <c r="SKE267" s="20"/>
      <c r="SKF267" s="20"/>
      <c r="SKG267" s="20"/>
      <c r="SKH267" s="20"/>
      <c r="SKI267" s="20"/>
      <c r="SKJ267" s="20"/>
      <c r="SKK267" s="20"/>
      <c r="SKL267" s="20"/>
      <c r="SKM267" s="20"/>
      <c r="SKN267" s="20"/>
      <c r="SKO267" s="20"/>
      <c r="SKP267" s="20"/>
      <c r="SKQ267" s="20"/>
      <c r="SKR267" s="20"/>
      <c r="SKS267" s="20"/>
      <c r="SKT267" s="20"/>
      <c r="SKU267" s="20"/>
      <c r="SKV267" s="20"/>
      <c r="SKW267" s="20"/>
      <c r="SKX267" s="20"/>
      <c r="SKY267" s="20"/>
      <c r="SKZ267" s="20"/>
      <c r="SLA267" s="20"/>
      <c r="SLB267" s="20"/>
      <c r="SLC267" s="20"/>
      <c r="SLD267" s="20"/>
      <c r="SLE267" s="20"/>
      <c r="SLF267" s="20"/>
      <c r="SLG267" s="20"/>
      <c r="SLH267" s="20"/>
      <c r="SLI267" s="20"/>
      <c r="SLJ267" s="20"/>
      <c r="SLK267" s="20"/>
      <c r="SLL267" s="20"/>
      <c r="SLM267" s="20"/>
      <c r="SLN267" s="20"/>
      <c r="SLO267" s="20"/>
      <c r="SLP267" s="20"/>
      <c r="SLQ267" s="20"/>
      <c r="SLR267" s="20"/>
      <c r="SLS267" s="20"/>
      <c r="SLT267" s="20"/>
      <c r="SLU267" s="20"/>
      <c r="SLV267" s="20"/>
      <c r="SLW267" s="20"/>
      <c r="SLX267" s="20"/>
      <c r="SLY267" s="20"/>
      <c r="SLZ267" s="20"/>
      <c r="SMA267" s="20"/>
      <c r="SMB267" s="20"/>
      <c r="SMC267" s="20"/>
      <c r="SMD267" s="20"/>
      <c r="SME267" s="20"/>
      <c r="SMF267" s="20"/>
      <c r="SMG267" s="20"/>
      <c r="SMH267" s="20"/>
      <c r="SMI267" s="20"/>
      <c r="SMJ267" s="20"/>
      <c r="SMK267" s="20"/>
      <c r="SML267" s="20"/>
      <c r="SMM267" s="20"/>
      <c r="SMN267" s="20"/>
      <c r="SMO267" s="20"/>
      <c r="SMP267" s="20"/>
      <c r="SMQ267" s="20"/>
      <c r="SMR267" s="20"/>
      <c r="SMS267" s="20"/>
      <c r="SMT267" s="20"/>
      <c r="SMU267" s="20"/>
      <c r="SMV267" s="20"/>
      <c r="SMW267" s="20"/>
      <c r="SMX267" s="20"/>
      <c r="SMY267" s="20"/>
      <c r="SMZ267" s="20"/>
      <c r="SNA267" s="20"/>
      <c r="SNB267" s="20"/>
      <c r="SNC267" s="20"/>
      <c r="SND267" s="20"/>
      <c r="SNE267" s="20"/>
      <c r="SNF267" s="20"/>
      <c r="SNG267" s="20"/>
      <c r="SNH267" s="20"/>
      <c r="SNI267" s="20"/>
      <c r="SNJ267" s="20"/>
      <c r="SNK267" s="20"/>
      <c r="SNL267" s="20"/>
      <c r="SNM267" s="20"/>
      <c r="SNN267" s="20"/>
      <c r="SNO267" s="20"/>
      <c r="SNP267" s="20"/>
      <c r="SNQ267" s="20"/>
      <c r="SNR267" s="20"/>
      <c r="SNS267" s="20"/>
      <c r="SNT267" s="20"/>
      <c r="SNU267" s="20"/>
      <c r="SNV267" s="20"/>
      <c r="SNW267" s="20"/>
      <c r="SNX267" s="20"/>
      <c r="SNY267" s="20"/>
      <c r="SNZ267" s="20"/>
      <c r="SOA267" s="20"/>
      <c r="SOB267" s="20"/>
      <c r="SOC267" s="20"/>
      <c r="SOD267" s="20"/>
      <c r="SOE267" s="20"/>
      <c r="SOF267" s="20"/>
      <c r="SOG267" s="20"/>
      <c r="SOH267" s="20"/>
      <c r="SOI267" s="20"/>
      <c r="SOJ267" s="20"/>
      <c r="SOK267" s="20"/>
      <c r="SOL267" s="20"/>
      <c r="SOM267" s="20"/>
      <c r="SON267" s="20"/>
      <c r="SOO267" s="20"/>
      <c r="SOP267" s="20"/>
      <c r="SOQ267" s="20"/>
      <c r="SOR267" s="20"/>
      <c r="SOS267" s="20"/>
      <c r="SOT267" s="20"/>
      <c r="SOU267" s="20"/>
      <c r="SOV267" s="20"/>
      <c r="SOW267" s="20"/>
      <c r="SOX267" s="20"/>
      <c r="SOY267" s="20"/>
      <c r="SOZ267" s="20"/>
      <c r="SPA267" s="20"/>
      <c r="SPB267" s="20"/>
      <c r="SPC267" s="20"/>
      <c r="SPD267" s="20"/>
      <c r="SPE267" s="20"/>
      <c r="SPF267" s="20"/>
      <c r="SPG267" s="20"/>
      <c r="SPH267" s="20"/>
      <c r="SPI267" s="20"/>
      <c r="SPJ267" s="20"/>
      <c r="SPK267" s="20"/>
      <c r="SPL267" s="20"/>
      <c r="SPM267" s="20"/>
      <c r="SPN267" s="20"/>
      <c r="SPO267" s="20"/>
      <c r="SPP267" s="20"/>
      <c r="SPQ267" s="20"/>
      <c r="SPR267" s="20"/>
      <c r="SPS267" s="20"/>
      <c r="SPT267" s="20"/>
      <c r="SPU267" s="20"/>
      <c r="SPV267" s="20"/>
      <c r="SPW267" s="20"/>
      <c r="SPX267" s="20"/>
      <c r="SPY267" s="20"/>
      <c r="SPZ267" s="20"/>
      <c r="SQA267" s="20"/>
      <c r="SQB267" s="20"/>
      <c r="SQC267" s="20"/>
      <c r="SQD267" s="20"/>
      <c r="SQE267" s="20"/>
      <c r="SQF267" s="20"/>
      <c r="SQG267" s="20"/>
      <c r="SQH267" s="20"/>
      <c r="SQI267" s="20"/>
      <c r="SQJ267" s="20"/>
      <c r="SQK267" s="20"/>
      <c r="SQL267" s="20"/>
      <c r="SQM267" s="20"/>
      <c r="SQN267" s="20"/>
      <c r="SQO267" s="20"/>
      <c r="SQP267" s="20"/>
      <c r="SQQ267" s="20"/>
      <c r="SQR267" s="20"/>
      <c r="SQS267" s="20"/>
      <c r="SQT267" s="20"/>
      <c r="SQU267" s="20"/>
      <c r="SQV267" s="20"/>
      <c r="SQW267" s="20"/>
      <c r="SQX267" s="20"/>
      <c r="SQY267" s="20"/>
      <c r="SQZ267" s="20"/>
      <c r="SRA267" s="20"/>
      <c r="SRB267" s="20"/>
      <c r="SRC267" s="20"/>
      <c r="SRD267" s="20"/>
      <c r="SRE267" s="20"/>
      <c r="SRF267" s="20"/>
      <c r="SRG267" s="20"/>
      <c r="SRH267" s="20"/>
      <c r="SRI267" s="20"/>
      <c r="SRJ267" s="20"/>
      <c r="SRK267" s="20"/>
      <c r="SRL267" s="20"/>
      <c r="SRM267" s="20"/>
      <c r="SRN267" s="20"/>
      <c r="SRO267" s="20"/>
      <c r="SRP267" s="20"/>
      <c r="SRQ267" s="20"/>
      <c r="SRR267" s="20"/>
      <c r="SRS267" s="20"/>
      <c r="SRT267" s="20"/>
      <c r="SRU267" s="20"/>
      <c r="SRV267" s="20"/>
      <c r="SRW267" s="20"/>
      <c r="SRX267" s="20"/>
      <c r="SRY267" s="20"/>
      <c r="SRZ267" s="20"/>
      <c r="SSA267" s="20"/>
      <c r="SSB267" s="20"/>
      <c r="SSC267" s="20"/>
      <c r="SSD267" s="20"/>
      <c r="SSE267" s="20"/>
      <c r="SSF267" s="20"/>
      <c r="SSG267" s="20"/>
      <c r="SSH267" s="20"/>
      <c r="SSI267" s="20"/>
      <c r="SSJ267" s="20"/>
      <c r="SSK267" s="20"/>
      <c r="SSL267" s="20"/>
      <c r="SSM267" s="20"/>
      <c r="SSN267" s="20"/>
      <c r="SSO267" s="20"/>
      <c r="SSP267" s="20"/>
      <c r="SSQ267" s="20"/>
      <c r="SSR267" s="20"/>
      <c r="SSS267" s="20"/>
      <c r="SST267" s="20"/>
      <c r="SSU267" s="20"/>
      <c r="SSV267" s="20"/>
      <c r="SSW267" s="20"/>
      <c r="SSX267" s="20"/>
      <c r="SSY267" s="20"/>
      <c r="SSZ267" s="20"/>
      <c r="STA267" s="20"/>
      <c r="STB267" s="20"/>
      <c r="STC267" s="20"/>
      <c r="STD267" s="20"/>
      <c r="STE267" s="20"/>
      <c r="STF267" s="20"/>
      <c r="STG267" s="20"/>
      <c r="STH267" s="20"/>
      <c r="STI267" s="20"/>
      <c r="STJ267" s="20"/>
      <c r="STK267" s="20"/>
      <c r="STL267" s="20"/>
      <c r="STM267" s="20"/>
      <c r="STN267" s="20"/>
      <c r="STO267" s="20"/>
      <c r="STP267" s="20"/>
      <c r="STQ267" s="20"/>
      <c r="STR267" s="20"/>
      <c r="STS267" s="20"/>
      <c r="STT267" s="20"/>
      <c r="STU267" s="20"/>
      <c r="STV267" s="20"/>
      <c r="STW267" s="20"/>
      <c r="STX267" s="20"/>
      <c r="STY267" s="20"/>
      <c r="STZ267" s="20"/>
      <c r="SUA267" s="20"/>
      <c r="SUB267" s="20"/>
      <c r="SUC267" s="20"/>
      <c r="SUD267" s="20"/>
      <c r="SUE267" s="20"/>
      <c r="SUF267" s="20"/>
      <c r="SUG267" s="20"/>
      <c r="SUH267" s="20"/>
      <c r="SUI267" s="20"/>
      <c r="SUJ267" s="20"/>
      <c r="SUK267" s="20"/>
      <c r="SUL267" s="20"/>
      <c r="SUM267" s="20"/>
      <c r="SUN267" s="20"/>
      <c r="SUO267" s="20"/>
      <c r="SUP267" s="20"/>
      <c r="SUQ267" s="20"/>
      <c r="SUR267" s="20"/>
      <c r="SUS267" s="20"/>
      <c r="SUT267" s="20"/>
      <c r="SUU267" s="20"/>
      <c r="SUV267" s="20"/>
      <c r="SUW267" s="20"/>
      <c r="SUX267" s="20"/>
      <c r="SUY267" s="20"/>
      <c r="SUZ267" s="20"/>
      <c r="SVA267" s="20"/>
      <c r="SVB267" s="20"/>
      <c r="SVC267" s="20"/>
      <c r="SVD267" s="20"/>
      <c r="SVE267" s="20"/>
      <c r="SVF267" s="20"/>
      <c r="SVG267" s="20"/>
      <c r="SVH267" s="20"/>
      <c r="SVI267" s="20"/>
      <c r="SVJ267" s="20"/>
      <c r="SVK267" s="20"/>
      <c r="SVL267" s="20"/>
      <c r="SVM267" s="20"/>
      <c r="SVN267" s="20"/>
      <c r="SVO267" s="20"/>
      <c r="SVP267" s="20"/>
      <c r="SVQ267" s="20"/>
      <c r="SVR267" s="20"/>
      <c r="SVS267" s="20"/>
      <c r="SVT267" s="20"/>
      <c r="SVU267" s="20"/>
      <c r="SVV267" s="20"/>
      <c r="SVW267" s="20"/>
      <c r="SVX267" s="20"/>
      <c r="SVY267" s="20"/>
      <c r="SVZ267" s="20"/>
      <c r="SWA267" s="20"/>
      <c r="SWB267" s="20"/>
      <c r="SWC267" s="20"/>
      <c r="SWD267" s="20"/>
      <c r="SWE267" s="20"/>
      <c r="SWF267" s="20"/>
      <c r="SWG267" s="20"/>
      <c r="SWH267" s="20"/>
      <c r="SWI267" s="20"/>
      <c r="SWJ267" s="20"/>
      <c r="SWK267" s="20"/>
      <c r="SWL267" s="20"/>
      <c r="SWM267" s="20"/>
      <c r="SWN267" s="20"/>
      <c r="SWO267" s="20"/>
      <c r="SWP267" s="20"/>
      <c r="SWQ267" s="20"/>
      <c r="SWR267" s="20"/>
      <c r="SWS267" s="20"/>
      <c r="SWT267" s="20"/>
      <c r="SWU267" s="20"/>
      <c r="SWV267" s="20"/>
      <c r="SWW267" s="20"/>
      <c r="SWX267" s="20"/>
      <c r="SWY267" s="20"/>
      <c r="SWZ267" s="20"/>
      <c r="SXA267" s="20"/>
      <c r="SXB267" s="20"/>
      <c r="SXC267" s="20"/>
      <c r="SXD267" s="20"/>
      <c r="SXE267" s="20"/>
      <c r="SXF267" s="20"/>
      <c r="SXG267" s="20"/>
      <c r="SXH267" s="20"/>
      <c r="SXI267" s="20"/>
      <c r="SXJ267" s="20"/>
      <c r="SXK267" s="20"/>
      <c r="SXL267" s="20"/>
      <c r="SXM267" s="20"/>
      <c r="SXN267" s="20"/>
      <c r="SXO267" s="20"/>
      <c r="SXP267" s="20"/>
      <c r="SXQ267" s="20"/>
      <c r="SXR267" s="20"/>
      <c r="SXS267" s="20"/>
      <c r="SXT267" s="20"/>
      <c r="SXU267" s="20"/>
      <c r="SXV267" s="20"/>
      <c r="SXW267" s="20"/>
      <c r="SXX267" s="20"/>
      <c r="SXY267" s="20"/>
      <c r="SXZ267" s="20"/>
      <c r="SYA267" s="20"/>
      <c r="SYB267" s="20"/>
      <c r="SYC267" s="20"/>
      <c r="SYD267" s="20"/>
      <c r="SYE267" s="20"/>
      <c r="SYF267" s="20"/>
      <c r="SYG267" s="20"/>
      <c r="SYH267" s="20"/>
      <c r="SYI267" s="20"/>
      <c r="SYJ267" s="20"/>
      <c r="SYK267" s="20"/>
      <c r="SYL267" s="20"/>
      <c r="SYM267" s="20"/>
      <c r="SYN267" s="20"/>
      <c r="SYO267" s="20"/>
      <c r="SYP267" s="20"/>
      <c r="SYQ267" s="20"/>
      <c r="SYR267" s="20"/>
      <c r="SYS267" s="20"/>
      <c r="SYT267" s="20"/>
      <c r="SYU267" s="20"/>
      <c r="SYV267" s="20"/>
      <c r="SYW267" s="20"/>
      <c r="SYX267" s="20"/>
      <c r="SYY267" s="20"/>
      <c r="SYZ267" s="20"/>
      <c r="SZA267" s="20"/>
      <c r="SZB267" s="20"/>
      <c r="SZC267" s="20"/>
      <c r="SZD267" s="20"/>
      <c r="SZE267" s="20"/>
      <c r="SZF267" s="20"/>
      <c r="SZG267" s="20"/>
      <c r="SZH267" s="20"/>
      <c r="SZI267" s="20"/>
      <c r="SZJ267" s="20"/>
      <c r="SZK267" s="20"/>
      <c r="SZL267" s="20"/>
      <c r="SZM267" s="20"/>
      <c r="SZN267" s="20"/>
      <c r="SZO267" s="20"/>
      <c r="SZP267" s="20"/>
      <c r="SZQ267" s="20"/>
      <c r="SZR267" s="20"/>
      <c r="SZS267" s="20"/>
      <c r="SZT267" s="20"/>
      <c r="SZU267" s="20"/>
      <c r="SZV267" s="20"/>
      <c r="SZW267" s="20"/>
      <c r="SZX267" s="20"/>
      <c r="SZY267" s="20"/>
      <c r="SZZ267" s="20"/>
      <c r="TAA267" s="20"/>
      <c r="TAB267" s="20"/>
      <c r="TAC267" s="20"/>
      <c r="TAD267" s="20"/>
      <c r="TAE267" s="20"/>
      <c r="TAF267" s="20"/>
      <c r="TAG267" s="20"/>
      <c r="TAH267" s="20"/>
      <c r="TAI267" s="20"/>
      <c r="TAJ267" s="20"/>
      <c r="TAK267" s="20"/>
      <c r="TAL267" s="20"/>
      <c r="TAM267" s="20"/>
      <c r="TAN267" s="20"/>
      <c r="TAO267" s="20"/>
      <c r="TAP267" s="20"/>
      <c r="TAQ267" s="20"/>
      <c r="TAR267" s="20"/>
      <c r="TAS267" s="20"/>
      <c r="TAT267" s="20"/>
      <c r="TAU267" s="20"/>
      <c r="TAV267" s="20"/>
      <c r="TAW267" s="20"/>
      <c r="TAX267" s="20"/>
      <c r="TAY267" s="20"/>
      <c r="TAZ267" s="20"/>
      <c r="TBA267" s="20"/>
      <c r="TBB267" s="20"/>
      <c r="TBC267" s="20"/>
      <c r="TBD267" s="20"/>
      <c r="TBE267" s="20"/>
      <c r="TBF267" s="20"/>
      <c r="TBG267" s="20"/>
      <c r="TBH267" s="20"/>
      <c r="TBI267" s="20"/>
      <c r="TBJ267" s="20"/>
      <c r="TBK267" s="20"/>
      <c r="TBL267" s="20"/>
      <c r="TBM267" s="20"/>
      <c r="TBN267" s="20"/>
      <c r="TBO267" s="20"/>
      <c r="TBP267" s="20"/>
      <c r="TBQ267" s="20"/>
      <c r="TBR267" s="20"/>
      <c r="TBS267" s="20"/>
      <c r="TBT267" s="20"/>
      <c r="TBU267" s="20"/>
      <c r="TBV267" s="20"/>
      <c r="TBW267" s="20"/>
      <c r="TBX267" s="20"/>
      <c r="TBY267" s="20"/>
      <c r="TBZ267" s="20"/>
      <c r="TCA267" s="20"/>
      <c r="TCB267" s="20"/>
      <c r="TCC267" s="20"/>
      <c r="TCD267" s="20"/>
      <c r="TCE267" s="20"/>
      <c r="TCF267" s="20"/>
      <c r="TCG267" s="20"/>
      <c r="TCH267" s="20"/>
      <c r="TCI267" s="20"/>
      <c r="TCJ267" s="20"/>
      <c r="TCK267" s="20"/>
      <c r="TCL267" s="20"/>
      <c r="TCM267" s="20"/>
      <c r="TCN267" s="20"/>
      <c r="TCO267" s="20"/>
      <c r="TCP267" s="20"/>
      <c r="TCQ267" s="20"/>
      <c r="TCR267" s="20"/>
      <c r="TCS267" s="20"/>
      <c r="TCT267" s="20"/>
      <c r="TCU267" s="20"/>
      <c r="TCV267" s="20"/>
      <c r="TCW267" s="20"/>
      <c r="TCX267" s="20"/>
      <c r="TCY267" s="20"/>
      <c r="TCZ267" s="20"/>
      <c r="TDA267" s="20"/>
      <c r="TDB267" s="20"/>
      <c r="TDC267" s="20"/>
      <c r="TDD267" s="20"/>
      <c r="TDE267" s="20"/>
      <c r="TDF267" s="20"/>
      <c r="TDG267" s="20"/>
      <c r="TDH267" s="20"/>
      <c r="TDI267" s="20"/>
      <c r="TDJ267" s="20"/>
      <c r="TDK267" s="20"/>
      <c r="TDL267" s="20"/>
      <c r="TDM267" s="20"/>
      <c r="TDN267" s="20"/>
      <c r="TDO267" s="20"/>
      <c r="TDP267" s="20"/>
      <c r="TDQ267" s="20"/>
      <c r="TDR267" s="20"/>
      <c r="TDS267" s="20"/>
      <c r="TDT267" s="20"/>
      <c r="TDU267" s="20"/>
      <c r="TDV267" s="20"/>
      <c r="TDW267" s="20"/>
      <c r="TDX267" s="20"/>
      <c r="TDY267" s="20"/>
      <c r="TDZ267" s="20"/>
      <c r="TEA267" s="20"/>
      <c r="TEB267" s="20"/>
      <c r="TEC267" s="20"/>
      <c r="TED267" s="20"/>
      <c r="TEE267" s="20"/>
      <c r="TEF267" s="20"/>
      <c r="TEG267" s="20"/>
      <c r="TEH267" s="20"/>
      <c r="TEI267" s="20"/>
      <c r="TEJ267" s="20"/>
      <c r="TEK267" s="20"/>
      <c r="TEL267" s="20"/>
      <c r="TEM267" s="20"/>
      <c r="TEN267" s="20"/>
      <c r="TEO267" s="20"/>
      <c r="TEP267" s="20"/>
      <c r="TEQ267" s="20"/>
      <c r="TER267" s="20"/>
      <c r="TES267" s="20"/>
      <c r="TET267" s="20"/>
      <c r="TEU267" s="20"/>
      <c r="TEV267" s="20"/>
      <c r="TEW267" s="20"/>
      <c r="TEX267" s="20"/>
      <c r="TEY267" s="20"/>
      <c r="TEZ267" s="20"/>
      <c r="TFA267" s="20"/>
      <c r="TFB267" s="20"/>
      <c r="TFC267" s="20"/>
      <c r="TFD267" s="20"/>
      <c r="TFE267" s="20"/>
      <c r="TFF267" s="20"/>
      <c r="TFG267" s="20"/>
      <c r="TFH267" s="20"/>
      <c r="TFI267" s="20"/>
      <c r="TFJ267" s="20"/>
      <c r="TFK267" s="20"/>
      <c r="TFL267" s="20"/>
      <c r="TFM267" s="20"/>
      <c r="TFN267" s="20"/>
      <c r="TFO267" s="20"/>
      <c r="TFP267" s="20"/>
      <c r="TFQ267" s="20"/>
      <c r="TFR267" s="20"/>
      <c r="TFS267" s="20"/>
      <c r="TFT267" s="20"/>
      <c r="TFU267" s="20"/>
      <c r="TFV267" s="20"/>
      <c r="TFW267" s="20"/>
      <c r="TFX267" s="20"/>
      <c r="TFY267" s="20"/>
      <c r="TFZ267" s="20"/>
      <c r="TGA267" s="20"/>
      <c r="TGB267" s="20"/>
      <c r="TGC267" s="20"/>
      <c r="TGD267" s="20"/>
      <c r="TGE267" s="20"/>
      <c r="TGF267" s="20"/>
      <c r="TGG267" s="20"/>
      <c r="TGH267" s="20"/>
      <c r="TGI267" s="20"/>
      <c r="TGJ267" s="20"/>
      <c r="TGK267" s="20"/>
      <c r="TGL267" s="20"/>
      <c r="TGM267" s="20"/>
      <c r="TGN267" s="20"/>
      <c r="TGO267" s="20"/>
      <c r="TGP267" s="20"/>
      <c r="TGQ267" s="20"/>
      <c r="TGR267" s="20"/>
      <c r="TGS267" s="20"/>
      <c r="TGT267" s="20"/>
      <c r="TGU267" s="20"/>
      <c r="TGV267" s="20"/>
      <c r="TGW267" s="20"/>
      <c r="TGX267" s="20"/>
      <c r="TGY267" s="20"/>
      <c r="TGZ267" s="20"/>
      <c r="THA267" s="20"/>
      <c r="THB267" s="20"/>
      <c r="THC267" s="20"/>
      <c r="THD267" s="20"/>
      <c r="THE267" s="20"/>
      <c r="THF267" s="20"/>
      <c r="THG267" s="20"/>
      <c r="THH267" s="20"/>
      <c r="THI267" s="20"/>
      <c r="THJ267" s="20"/>
      <c r="THK267" s="20"/>
      <c r="THL267" s="20"/>
      <c r="THM267" s="20"/>
      <c r="THN267" s="20"/>
      <c r="THO267" s="20"/>
      <c r="THP267" s="20"/>
      <c r="THQ267" s="20"/>
      <c r="THR267" s="20"/>
      <c r="THS267" s="20"/>
      <c r="THT267" s="20"/>
      <c r="THU267" s="20"/>
      <c r="THV267" s="20"/>
      <c r="THW267" s="20"/>
      <c r="THX267" s="20"/>
      <c r="THY267" s="20"/>
      <c r="THZ267" s="20"/>
      <c r="TIA267" s="20"/>
      <c r="TIB267" s="20"/>
      <c r="TIC267" s="20"/>
      <c r="TID267" s="20"/>
      <c r="TIE267" s="20"/>
      <c r="TIF267" s="20"/>
      <c r="TIG267" s="20"/>
      <c r="TIH267" s="20"/>
      <c r="TII267" s="20"/>
      <c r="TIJ267" s="20"/>
      <c r="TIK267" s="20"/>
      <c r="TIL267" s="20"/>
      <c r="TIM267" s="20"/>
      <c r="TIN267" s="20"/>
      <c r="TIO267" s="20"/>
      <c r="TIP267" s="20"/>
      <c r="TIQ267" s="20"/>
      <c r="TIR267" s="20"/>
      <c r="TIS267" s="20"/>
      <c r="TIT267" s="20"/>
      <c r="TIU267" s="20"/>
      <c r="TIV267" s="20"/>
      <c r="TIW267" s="20"/>
      <c r="TIX267" s="20"/>
      <c r="TIY267" s="20"/>
      <c r="TIZ267" s="20"/>
      <c r="TJA267" s="20"/>
      <c r="TJB267" s="20"/>
      <c r="TJC267" s="20"/>
      <c r="TJD267" s="20"/>
      <c r="TJE267" s="20"/>
      <c r="TJF267" s="20"/>
      <c r="TJG267" s="20"/>
      <c r="TJH267" s="20"/>
      <c r="TJI267" s="20"/>
      <c r="TJJ267" s="20"/>
      <c r="TJK267" s="20"/>
      <c r="TJL267" s="20"/>
      <c r="TJM267" s="20"/>
      <c r="TJN267" s="20"/>
      <c r="TJO267" s="20"/>
      <c r="TJP267" s="20"/>
      <c r="TJQ267" s="20"/>
      <c r="TJR267" s="20"/>
      <c r="TJS267" s="20"/>
      <c r="TJT267" s="20"/>
      <c r="TJU267" s="20"/>
      <c r="TJV267" s="20"/>
      <c r="TJW267" s="20"/>
      <c r="TJX267" s="20"/>
      <c r="TJY267" s="20"/>
      <c r="TJZ267" s="20"/>
      <c r="TKA267" s="20"/>
      <c r="TKB267" s="20"/>
      <c r="TKC267" s="20"/>
      <c r="TKD267" s="20"/>
      <c r="TKE267" s="20"/>
      <c r="TKF267" s="20"/>
      <c r="TKG267" s="20"/>
      <c r="TKH267" s="20"/>
      <c r="TKI267" s="20"/>
      <c r="TKJ267" s="20"/>
      <c r="TKK267" s="20"/>
      <c r="TKL267" s="20"/>
      <c r="TKM267" s="20"/>
      <c r="TKN267" s="20"/>
      <c r="TKO267" s="20"/>
      <c r="TKP267" s="20"/>
      <c r="TKQ267" s="20"/>
      <c r="TKR267" s="20"/>
      <c r="TKS267" s="20"/>
      <c r="TKT267" s="20"/>
      <c r="TKU267" s="20"/>
      <c r="TKV267" s="20"/>
      <c r="TKW267" s="20"/>
      <c r="TKX267" s="20"/>
      <c r="TKY267" s="20"/>
      <c r="TKZ267" s="20"/>
      <c r="TLA267" s="20"/>
      <c r="TLB267" s="20"/>
      <c r="TLC267" s="20"/>
      <c r="TLD267" s="20"/>
      <c r="TLE267" s="20"/>
      <c r="TLF267" s="20"/>
      <c r="TLG267" s="20"/>
      <c r="TLH267" s="20"/>
      <c r="TLI267" s="20"/>
      <c r="TLJ267" s="20"/>
      <c r="TLK267" s="20"/>
      <c r="TLL267" s="20"/>
      <c r="TLM267" s="20"/>
      <c r="TLN267" s="20"/>
      <c r="TLO267" s="20"/>
      <c r="TLP267" s="20"/>
      <c r="TLQ267" s="20"/>
      <c r="TLR267" s="20"/>
      <c r="TLS267" s="20"/>
      <c r="TLT267" s="20"/>
      <c r="TLU267" s="20"/>
      <c r="TLV267" s="20"/>
      <c r="TLW267" s="20"/>
      <c r="TLX267" s="20"/>
      <c r="TLY267" s="20"/>
      <c r="TLZ267" s="20"/>
      <c r="TMA267" s="20"/>
      <c r="TMB267" s="20"/>
      <c r="TMC267" s="20"/>
      <c r="TMD267" s="20"/>
      <c r="TME267" s="20"/>
      <c r="TMF267" s="20"/>
      <c r="TMG267" s="20"/>
      <c r="TMH267" s="20"/>
      <c r="TMI267" s="20"/>
      <c r="TMJ267" s="20"/>
      <c r="TMK267" s="20"/>
      <c r="TML267" s="20"/>
      <c r="TMM267" s="20"/>
      <c r="TMN267" s="20"/>
      <c r="TMO267" s="20"/>
      <c r="TMP267" s="20"/>
      <c r="TMQ267" s="20"/>
      <c r="TMR267" s="20"/>
      <c r="TMS267" s="20"/>
      <c r="TMT267" s="20"/>
      <c r="TMU267" s="20"/>
      <c r="TMV267" s="20"/>
      <c r="TMW267" s="20"/>
      <c r="TMX267" s="20"/>
      <c r="TMY267" s="20"/>
      <c r="TMZ267" s="20"/>
      <c r="TNA267" s="20"/>
      <c r="TNB267" s="20"/>
      <c r="TNC267" s="20"/>
      <c r="TND267" s="20"/>
      <c r="TNE267" s="20"/>
      <c r="TNF267" s="20"/>
      <c r="TNG267" s="20"/>
      <c r="TNH267" s="20"/>
      <c r="TNI267" s="20"/>
      <c r="TNJ267" s="20"/>
      <c r="TNK267" s="20"/>
      <c r="TNL267" s="20"/>
      <c r="TNM267" s="20"/>
      <c r="TNN267" s="20"/>
      <c r="TNO267" s="20"/>
      <c r="TNP267" s="20"/>
      <c r="TNQ267" s="20"/>
      <c r="TNR267" s="20"/>
      <c r="TNS267" s="20"/>
      <c r="TNT267" s="20"/>
      <c r="TNU267" s="20"/>
      <c r="TNV267" s="20"/>
      <c r="TNW267" s="20"/>
      <c r="TNX267" s="20"/>
      <c r="TNY267" s="20"/>
      <c r="TNZ267" s="20"/>
      <c r="TOA267" s="20"/>
      <c r="TOB267" s="20"/>
      <c r="TOC267" s="20"/>
      <c r="TOD267" s="20"/>
      <c r="TOE267" s="20"/>
      <c r="TOF267" s="20"/>
      <c r="TOG267" s="20"/>
      <c r="TOH267" s="20"/>
      <c r="TOI267" s="20"/>
      <c r="TOJ267" s="20"/>
      <c r="TOK267" s="20"/>
      <c r="TOL267" s="20"/>
      <c r="TOM267" s="20"/>
      <c r="TON267" s="20"/>
      <c r="TOO267" s="20"/>
      <c r="TOP267" s="20"/>
      <c r="TOQ267" s="20"/>
      <c r="TOR267" s="20"/>
      <c r="TOS267" s="20"/>
      <c r="TOT267" s="20"/>
      <c r="TOU267" s="20"/>
      <c r="TOV267" s="20"/>
      <c r="TOW267" s="20"/>
      <c r="TOX267" s="20"/>
      <c r="TOY267" s="20"/>
      <c r="TOZ267" s="20"/>
      <c r="TPA267" s="20"/>
      <c r="TPB267" s="20"/>
      <c r="TPC267" s="20"/>
      <c r="TPD267" s="20"/>
      <c r="TPE267" s="20"/>
      <c r="TPF267" s="20"/>
      <c r="TPG267" s="20"/>
      <c r="TPH267" s="20"/>
      <c r="TPI267" s="20"/>
      <c r="TPJ267" s="20"/>
      <c r="TPK267" s="20"/>
      <c r="TPL267" s="20"/>
      <c r="TPM267" s="20"/>
      <c r="TPN267" s="20"/>
      <c r="TPO267" s="20"/>
      <c r="TPP267" s="20"/>
      <c r="TPQ267" s="20"/>
      <c r="TPR267" s="20"/>
      <c r="TPS267" s="20"/>
      <c r="TPT267" s="20"/>
      <c r="TPU267" s="20"/>
      <c r="TPV267" s="20"/>
      <c r="TPW267" s="20"/>
      <c r="TPX267" s="20"/>
      <c r="TPY267" s="20"/>
      <c r="TPZ267" s="20"/>
      <c r="TQA267" s="20"/>
      <c r="TQB267" s="20"/>
      <c r="TQC267" s="20"/>
      <c r="TQD267" s="20"/>
      <c r="TQE267" s="20"/>
      <c r="TQF267" s="20"/>
      <c r="TQG267" s="20"/>
      <c r="TQH267" s="20"/>
      <c r="TQI267" s="20"/>
      <c r="TQJ267" s="20"/>
      <c r="TQK267" s="20"/>
      <c r="TQL267" s="20"/>
      <c r="TQM267" s="20"/>
      <c r="TQN267" s="20"/>
      <c r="TQO267" s="20"/>
      <c r="TQP267" s="20"/>
      <c r="TQQ267" s="20"/>
      <c r="TQR267" s="20"/>
      <c r="TQS267" s="20"/>
      <c r="TQT267" s="20"/>
      <c r="TQU267" s="20"/>
      <c r="TQV267" s="20"/>
      <c r="TQW267" s="20"/>
      <c r="TQX267" s="20"/>
      <c r="TQY267" s="20"/>
      <c r="TQZ267" s="20"/>
      <c r="TRA267" s="20"/>
      <c r="TRB267" s="20"/>
      <c r="TRC267" s="20"/>
      <c r="TRD267" s="20"/>
      <c r="TRE267" s="20"/>
      <c r="TRF267" s="20"/>
      <c r="TRG267" s="20"/>
      <c r="TRH267" s="20"/>
      <c r="TRI267" s="20"/>
      <c r="TRJ267" s="20"/>
      <c r="TRK267" s="20"/>
      <c r="TRL267" s="20"/>
      <c r="TRM267" s="20"/>
      <c r="TRN267" s="20"/>
      <c r="TRO267" s="20"/>
      <c r="TRP267" s="20"/>
      <c r="TRQ267" s="20"/>
      <c r="TRR267" s="20"/>
      <c r="TRS267" s="20"/>
      <c r="TRT267" s="20"/>
      <c r="TRU267" s="20"/>
      <c r="TRV267" s="20"/>
      <c r="TRW267" s="20"/>
      <c r="TRX267" s="20"/>
      <c r="TRY267" s="20"/>
      <c r="TRZ267" s="20"/>
      <c r="TSA267" s="20"/>
      <c r="TSB267" s="20"/>
      <c r="TSC267" s="20"/>
      <c r="TSD267" s="20"/>
      <c r="TSE267" s="20"/>
      <c r="TSF267" s="20"/>
      <c r="TSG267" s="20"/>
      <c r="TSH267" s="20"/>
      <c r="TSI267" s="20"/>
      <c r="TSJ267" s="20"/>
      <c r="TSK267" s="20"/>
      <c r="TSL267" s="20"/>
      <c r="TSM267" s="20"/>
      <c r="TSN267" s="20"/>
      <c r="TSO267" s="20"/>
      <c r="TSP267" s="20"/>
      <c r="TSQ267" s="20"/>
      <c r="TSR267" s="20"/>
      <c r="TSS267" s="20"/>
      <c r="TST267" s="20"/>
      <c r="TSU267" s="20"/>
      <c r="TSV267" s="20"/>
      <c r="TSW267" s="20"/>
      <c r="TSX267" s="20"/>
      <c r="TSY267" s="20"/>
      <c r="TSZ267" s="20"/>
      <c r="TTA267" s="20"/>
      <c r="TTB267" s="20"/>
      <c r="TTC267" s="20"/>
      <c r="TTD267" s="20"/>
      <c r="TTE267" s="20"/>
      <c r="TTF267" s="20"/>
      <c r="TTG267" s="20"/>
      <c r="TTH267" s="20"/>
      <c r="TTI267" s="20"/>
      <c r="TTJ267" s="20"/>
      <c r="TTK267" s="20"/>
      <c r="TTL267" s="20"/>
      <c r="TTM267" s="20"/>
      <c r="TTN267" s="20"/>
      <c r="TTO267" s="20"/>
      <c r="TTP267" s="20"/>
      <c r="TTQ267" s="20"/>
      <c r="TTR267" s="20"/>
      <c r="TTS267" s="20"/>
      <c r="TTT267" s="20"/>
      <c r="TTU267" s="20"/>
      <c r="TTV267" s="20"/>
      <c r="TTW267" s="20"/>
      <c r="TTX267" s="20"/>
      <c r="TTY267" s="20"/>
      <c r="TTZ267" s="20"/>
      <c r="TUA267" s="20"/>
      <c r="TUB267" s="20"/>
      <c r="TUC267" s="20"/>
      <c r="TUD267" s="20"/>
      <c r="TUE267" s="20"/>
      <c r="TUF267" s="20"/>
      <c r="TUG267" s="20"/>
      <c r="TUH267" s="20"/>
      <c r="TUI267" s="20"/>
      <c r="TUJ267" s="20"/>
      <c r="TUK267" s="20"/>
      <c r="TUL267" s="20"/>
      <c r="TUM267" s="20"/>
      <c r="TUN267" s="20"/>
      <c r="TUO267" s="20"/>
      <c r="TUP267" s="20"/>
      <c r="TUQ267" s="20"/>
      <c r="TUR267" s="20"/>
      <c r="TUS267" s="20"/>
      <c r="TUT267" s="20"/>
      <c r="TUU267" s="20"/>
      <c r="TUV267" s="20"/>
      <c r="TUW267" s="20"/>
      <c r="TUX267" s="20"/>
      <c r="TUY267" s="20"/>
      <c r="TUZ267" s="20"/>
      <c r="TVA267" s="20"/>
      <c r="TVB267" s="20"/>
      <c r="TVC267" s="20"/>
      <c r="TVD267" s="20"/>
      <c r="TVE267" s="20"/>
      <c r="TVF267" s="20"/>
      <c r="TVG267" s="20"/>
      <c r="TVH267" s="20"/>
      <c r="TVI267" s="20"/>
      <c r="TVJ267" s="20"/>
      <c r="TVK267" s="20"/>
      <c r="TVL267" s="20"/>
      <c r="TVM267" s="20"/>
      <c r="TVN267" s="20"/>
      <c r="TVO267" s="20"/>
      <c r="TVP267" s="20"/>
      <c r="TVQ267" s="20"/>
      <c r="TVR267" s="20"/>
      <c r="TVS267" s="20"/>
      <c r="TVT267" s="20"/>
      <c r="TVU267" s="20"/>
      <c r="TVV267" s="20"/>
      <c r="TVW267" s="20"/>
      <c r="TVX267" s="20"/>
      <c r="TVY267" s="20"/>
      <c r="TVZ267" s="20"/>
      <c r="TWA267" s="20"/>
      <c r="TWB267" s="20"/>
      <c r="TWC267" s="20"/>
      <c r="TWD267" s="20"/>
      <c r="TWE267" s="20"/>
      <c r="TWF267" s="20"/>
      <c r="TWG267" s="20"/>
      <c r="TWH267" s="20"/>
      <c r="TWI267" s="20"/>
      <c r="TWJ267" s="20"/>
      <c r="TWK267" s="20"/>
      <c r="TWL267" s="20"/>
      <c r="TWM267" s="20"/>
      <c r="TWN267" s="20"/>
      <c r="TWO267" s="20"/>
      <c r="TWP267" s="20"/>
      <c r="TWQ267" s="20"/>
      <c r="TWR267" s="20"/>
      <c r="TWS267" s="20"/>
      <c r="TWT267" s="20"/>
      <c r="TWU267" s="20"/>
      <c r="TWV267" s="20"/>
      <c r="TWW267" s="20"/>
      <c r="TWX267" s="20"/>
      <c r="TWY267" s="20"/>
      <c r="TWZ267" s="20"/>
      <c r="TXA267" s="20"/>
      <c r="TXB267" s="20"/>
      <c r="TXC267" s="20"/>
      <c r="TXD267" s="20"/>
      <c r="TXE267" s="20"/>
      <c r="TXF267" s="20"/>
      <c r="TXG267" s="20"/>
      <c r="TXH267" s="20"/>
      <c r="TXI267" s="20"/>
      <c r="TXJ267" s="20"/>
      <c r="TXK267" s="20"/>
      <c r="TXL267" s="20"/>
      <c r="TXM267" s="20"/>
      <c r="TXN267" s="20"/>
      <c r="TXO267" s="20"/>
      <c r="TXP267" s="20"/>
      <c r="TXQ267" s="20"/>
      <c r="TXR267" s="20"/>
      <c r="TXS267" s="20"/>
      <c r="TXT267" s="20"/>
      <c r="TXU267" s="20"/>
      <c r="TXV267" s="20"/>
      <c r="TXW267" s="20"/>
      <c r="TXX267" s="20"/>
      <c r="TXY267" s="20"/>
      <c r="TXZ267" s="20"/>
      <c r="TYA267" s="20"/>
      <c r="TYB267" s="20"/>
      <c r="TYC267" s="20"/>
      <c r="TYD267" s="20"/>
      <c r="TYE267" s="20"/>
      <c r="TYF267" s="20"/>
      <c r="TYG267" s="20"/>
      <c r="TYH267" s="20"/>
      <c r="TYI267" s="20"/>
      <c r="TYJ267" s="20"/>
      <c r="TYK267" s="20"/>
      <c r="TYL267" s="20"/>
      <c r="TYM267" s="20"/>
      <c r="TYN267" s="20"/>
      <c r="TYO267" s="20"/>
      <c r="TYP267" s="20"/>
      <c r="TYQ267" s="20"/>
      <c r="TYR267" s="20"/>
      <c r="TYS267" s="20"/>
      <c r="TYT267" s="20"/>
      <c r="TYU267" s="20"/>
      <c r="TYV267" s="20"/>
      <c r="TYW267" s="20"/>
      <c r="TYX267" s="20"/>
      <c r="TYY267" s="20"/>
      <c r="TYZ267" s="20"/>
      <c r="TZA267" s="20"/>
      <c r="TZB267" s="20"/>
      <c r="TZC267" s="20"/>
      <c r="TZD267" s="20"/>
      <c r="TZE267" s="20"/>
      <c r="TZF267" s="20"/>
      <c r="TZG267" s="20"/>
      <c r="TZH267" s="20"/>
      <c r="TZI267" s="20"/>
      <c r="TZJ267" s="20"/>
      <c r="TZK267" s="20"/>
      <c r="TZL267" s="20"/>
      <c r="TZM267" s="20"/>
      <c r="TZN267" s="20"/>
      <c r="TZO267" s="20"/>
      <c r="TZP267" s="20"/>
      <c r="TZQ267" s="20"/>
      <c r="TZR267" s="20"/>
      <c r="TZS267" s="20"/>
      <c r="TZT267" s="20"/>
      <c r="TZU267" s="20"/>
      <c r="TZV267" s="20"/>
      <c r="TZW267" s="20"/>
      <c r="TZX267" s="20"/>
      <c r="TZY267" s="20"/>
      <c r="TZZ267" s="20"/>
      <c r="UAA267" s="20"/>
      <c r="UAB267" s="20"/>
      <c r="UAC267" s="20"/>
      <c r="UAD267" s="20"/>
      <c r="UAE267" s="20"/>
      <c r="UAF267" s="20"/>
      <c r="UAG267" s="20"/>
      <c r="UAH267" s="20"/>
      <c r="UAI267" s="20"/>
      <c r="UAJ267" s="20"/>
      <c r="UAK267" s="20"/>
      <c r="UAL267" s="20"/>
      <c r="UAM267" s="20"/>
      <c r="UAN267" s="20"/>
      <c r="UAO267" s="20"/>
      <c r="UAP267" s="20"/>
      <c r="UAQ267" s="20"/>
      <c r="UAR267" s="20"/>
      <c r="UAS267" s="20"/>
      <c r="UAT267" s="20"/>
      <c r="UAU267" s="20"/>
      <c r="UAV267" s="20"/>
      <c r="UAW267" s="20"/>
      <c r="UAX267" s="20"/>
      <c r="UAY267" s="20"/>
      <c r="UAZ267" s="20"/>
      <c r="UBA267" s="20"/>
      <c r="UBB267" s="20"/>
      <c r="UBC267" s="20"/>
      <c r="UBD267" s="20"/>
      <c r="UBE267" s="20"/>
      <c r="UBF267" s="20"/>
      <c r="UBG267" s="20"/>
      <c r="UBH267" s="20"/>
      <c r="UBI267" s="20"/>
      <c r="UBJ267" s="20"/>
      <c r="UBK267" s="20"/>
      <c r="UBL267" s="20"/>
      <c r="UBM267" s="20"/>
      <c r="UBN267" s="20"/>
      <c r="UBO267" s="20"/>
      <c r="UBP267" s="20"/>
      <c r="UBQ267" s="20"/>
      <c r="UBR267" s="20"/>
      <c r="UBS267" s="20"/>
      <c r="UBT267" s="20"/>
      <c r="UBU267" s="20"/>
      <c r="UBV267" s="20"/>
      <c r="UBW267" s="20"/>
      <c r="UBX267" s="20"/>
      <c r="UBY267" s="20"/>
      <c r="UBZ267" s="20"/>
      <c r="UCA267" s="20"/>
      <c r="UCB267" s="20"/>
      <c r="UCC267" s="20"/>
      <c r="UCD267" s="20"/>
      <c r="UCE267" s="20"/>
      <c r="UCF267" s="20"/>
      <c r="UCG267" s="20"/>
      <c r="UCH267" s="20"/>
      <c r="UCI267" s="20"/>
      <c r="UCJ267" s="20"/>
      <c r="UCK267" s="20"/>
      <c r="UCL267" s="20"/>
      <c r="UCM267" s="20"/>
      <c r="UCN267" s="20"/>
      <c r="UCO267" s="20"/>
      <c r="UCP267" s="20"/>
      <c r="UCQ267" s="20"/>
      <c r="UCR267" s="20"/>
      <c r="UCS267" s="20"/>
      <c r="UCT267" s="20"/>
      <c r="UCU267" s="20"/>
      <c r="UCV267" s="20"/>
      <c r="UCW267" s="20"/>
      <c r="UCX267" s="20"/>
      <c r="UCY267" s="20"/>
      <c r="UCZ267" s="20"/>
      <c r="UDA267" s="20"/>
      <c r="UDB267" s="20"/>
      <c r="UDC267" s="20"/>
      <c r="UDD267" s="20"/>
      <c r="UDE267" s="20"/>
      <c r="UDF267" s="20"/>
      <c r="UDG267" s="20"/>
      <c r="UDH267" s="20"/>
      <c r="UDI267" s="20"/>
      <c r="UDJ267" s="20"/>
      <c r="UDK267" s="20"/>
      <c r="UDL267" s="20"/>
      <c r="UDM267" s="20"/>
      <c r="UDN267" s="20"/>
      <c r="UDO267" s="20"/>
      <c r="UDP267" s="20"/>
      <c r="UDQ267" s="20"/>
      <c r="UDR267" s="20"/>
      <c r="UDS267" s="20"/>
      <c r="UDT267" s="20"/>
      <c r="UDU267" s="20"/>
      <c r="UDV267" s="20"/>
      <c r="UDW267" s="20"/>
      <c r="UDX267" s="20"/>
      <c r="UDY267" s="20"/>
      <c r="UDZ267" s="20"/>
      <c r="UEA267" s="20"/>
      <c r="UEB267" s="20"/>
      <c r="UEC267" s="20"/>
      <c r="UED267" s="20"/>
      <c r="UEE267" s="20"/>
      <c r="UEF267" s="20"/>
      <c r="UEG267" s="20"/>
      <c r="UEH267" s="20"/>
      <c r="UEI267" s="20"/>
      <c r="UEJ267" s="20"/>
      <c r="UEK267" s="20"/>
      <c r="UEL267" s="20"/>
      <c r="UEM267" s="20"/>
      <c r="UEN267" s="20"/>
      <c r="UEO267" s="20"/>
      <c r="UEP267" s="20"/>
      <c r="UEQ267" s="20"/>
      <c r="UER267" s="20"/>
      <c r="UES267" s="20"/>
      <c r="UET267" s="20"/>
      <c r="UEU267" s="20"/>
      <c r="UEV267" s="20"/>
      <c r="UEW267" s="20"/>
      <c r="UEX267" s="20"/>
      <c r="UEY267" s="20"/>
      <c r="UEZ267" s="20"/>
      <c r="UFA267" s="20"/>
      <c r="UFB267" s="20"/>
      <c r="UFC267" s="20"/>
      <c r="UFD267" s="20"/>
      <c r="UFE267" s="20"/>
      <c r="UFF267" s="20"/>
      <c r="UFG267" s="20"/>
      <c r="UFH267" s="20"/>
      <c r="UFI267" s="20"/>
      <c r="UFJ267" s="20"/>
      <c r="UFK267" s="20"/>
      <c r="UFL267" s="20"/>
      <c r="UFM267" s="20"/>
      <c r="UFN267" s="20"/>
      <c r="UFO267" s="20"/>
      <c r="UFP267" s="20"/>
      <c r="UFQ267" s="20"/>
      <c r="UFR267" s="20"/>
      <c r="UFS267" s="20"/>
      <c r="UFT267" s="20"/>
      <c r="UFU267" s="20"/>
      <c r="UFV267" s="20"/>
      <c r="UFW267" s="20"/>
      <c r="UFX267" s="20"/>
      <c r="UFY267" s="20"/>
      <c r="UFZ267" s="20"/>
      <c r="UGA267" s="20"/>
      <c r="UGB267" s="20"/>
      <c r="UGC267" s="20"/>
      <c r="UGD267" s="20"/>
      <c r="UGE267" s="20"/>
      <c r="UGF267" s="20"/>
      <c r="UGG267" s="20"/>
      <c r="UGH267" s="20"/>
      <c r="UGI267" s="20"/>
      <c r="UGJ267" s="20"/>
      <c r="UGK267" s="20"/>
      <c r="UGL267" s="20"/>
      <c r="UGM267" s="20"/>
      <c r="UGN267" s="20"/>
      <c r="UGO267" s="20"/>
      <c r="UGP267" s="20"/>
      <c r="UGQ267" s="20"/>
      <c r="UGR267" s="20"/>
      <c r="UGS267" s="20"/>
      <c r="UGT267" s="20"/>
      <c r="UGU267" s="20"/>
      <c r="UGV267" s="20"/>
      <c r="UGW267" s="20"/>
      <c r="UGX267" s="20"/>
      <c r="UGY267" s="20"/>
      <c r="UGZ267" s="20"/>
      <c r="UHA267" s="20"/>
      <c r="UHB267" s="20"/>
      <c r="UHC267" s="20"/>
      <c r="UHD267" s="20"/>
      <c r="UHE267" s="20"/>
      <c r="UHF267" s="20"/>
      <c r="UHG267" s="20"/>
      <c r="UHH267" s="20"/>
      <c r="UHI267" s="20"/>
      <c r="UHJ267" s="20"/>
      <c r="UHK267" s="20"/>
      <c r="UHL267" s="20"/>
      <c r="UHM267" s="20"/>
      <c r="UHN267" s="20"/>
      <c r="UHO267" s="20"/>
      <c r="UHP267" s="20"/>
      <c r="UHQ267" s="20"/>
      <c r="UHR267" s="20"/>
      <c r="UHS267" s="20"/>
      <c r="UHT267" s="20"/>
      <c r="UHU267" s="20"/>
      <c r="UHV267" s="20"/>
      <c r="UHW267" s="20"/>
      <c r="UHX267" s="20"/>
      <c r="UHY267" s="20"/>
      <c r="UHZ267" s="20"/>
      <c r="UIA267" s="20"/>
      <c r="UIB267" s="20"/>
      <c r="UIC267" s="20"/>
      <c r="UID267" s="20"/>
      <c r="UIE267" s="20"/>
      <c r="UIF267" s="20"/>
      <c r="UIG267" s="20"/>
      <c r="UIH267" s="20"/>
      <c r="UII267" s="20"/>
      <c r="UIJ267" s="20"/>
      <c r="UIK267" s="20"/>
      <c r="UIL267" s="20"/>
      <c r="UIM267" s="20"/>
      <c r="UIN267" s="20"/>
      <c r="UIO267" s="20"/>
      <c r="UIP267" s="20"/>
      <c r="UIQ267" s="20"/>
      <c r="UIR267" s="20"/>
      <c r="UIS267" s="20"/>
      <c r="UIT267" s="20"/>
      <c r="UIU267" s="20"/>
      <c r="UIV267" s="20"/>
      <c r="UIW267" s="20"/>
      <c r="UIX267" s="20"/>
      <c r="UIY267" s="20"/>
      <c r="UIZ267" s="20"/>
      <c r="UJA267" s="20"/>
      <c r="UJB267" s="20"/>
      <c r="UJC267" s="20"/>
      <c r="UJD267" s="20"/>
      <c r="UJE267" s="20"/>
      <c r="UJF267" s="20"/>
      <c r="UJG267" s="20"/>
      <c r="UJH267" s="20"/>
      <c r="UJI267" s="20"/>
      <c r="UJJ267" s="20"/>
      <c r="UJK267" s="20"/>
      <c r="UJL267" s="20"/>
      <c r="UJM267" s="20"/>
      <c r="UJN267" s="20"/>
      <c r="UJO267" s="20"/>
      <c r="UJP267" s="20"/>
      <c r="UJQ267" s="20"/>
      <c r="UJR267" s="20"/>
      <c r="UJS267" s="20"/>
      <c r="UJT267" s="20"/>
      <c r="UJU267" s="20"/>
      <c r="UJV267" s="20"/>
      <c r="UJW267" s="20"/>
      <c r="UJX267" s="20"/>
      <c r="UJY267" s="20"/>
      <c r="UJZ267" s="20"/>
      <c r="UKA267" s="20"/>
      <c r="UKB267" s="20"/>
      <c r="UKC267" s="20"/>
      <c r="UKD267" s="20"/>
      <c r="UKE267" s="20"/>
      <c r="UKF267" s="20"/>
      <c r="UKG267" s="20"/>
      <c r="UKH267" s="20"/>
      <c r="UKI267" s="20"/>
      <c r="UKJ267" s="20"/>
      <c r="UKK267" s="20"/>
      <c r="UKL267" s="20"/>
      <c r="UKM267" s="20"/>
      <c r="UKN267" s="20"/>
      <c r="UKO267" s="20"/>
      <c r="UKP267" s="20"/>
      <c r="UKQ267" s="20"/>
      <c r="UKR267" s="20"/>
      <c r="UKS267" s="20"/>
      <c r="UKT267" s="20"/>
      <c r="UKU267" s="20"/>
      <c r="UKV267" s="20"/>
      <c r="UKW267" s="20"/>
      <c r="UKX267" s="20"/>
      <c r="UKY267" s="20"/>
      <c r="UKZ267" s="20"/>
      <c r="ULA267" s="20"/>
      <c r="ULB267" s="20"/>
      <c r="ULC267" s="20"/>
      <c r="ULD267" s="20"/>
      <c r="ULE267" s="20"/>
      <c r="ULF267" s="20"/>
      <c r="ULG267" s="20"/>
      <c r="ULH267" s="20"/>
      <c r="ULI267" s="20"/>
      <c r="ULJ267" s="20"/>
      <c r="ULK267" s="20"/>
      <c r="ULL267" s="20"/>
      <c r="ULM267" s="20"/>
      <c r="ULN267" s="20"/>
      <c r="ULO267" s="20"/>
      <c r="ULP267" s="20"/>
      <c r="ULQ267" s="20"/>
      <c r="ULR267" s="20"/>
      <c r="ULS267" s="20"/>
      <c r="ULT267" s="20"/>
      <c r="ULU267" s="20"/>
      <c r="ULV267" s="20"/>
      <c r="ULW267" s="20"/>
      <c r="ULX267" s="20"/>
      <c r="ULY267" s="20"/>
      <c r="ULZ267" s="20"/>
      <c r="UMA267" s="20"/>
      <c r="UMB267" s="20"/>
      <c r="UMC267" s="20"/>
      <c r="UMD267" s="20"/>
      <c r="UME267" s="20"/>
      <c r="UMF267" s="20"/>
      <c r="UMG267" s="20"/>
      <c r="UMH267" s="20"/>
      <c r="UMI267" s="20"/>
      <c r="UMJ267" s="20"/>
      <c r="UMK267" s="20"/>
      <c r="UML267" s="20"/>
      <c r="UMM267" s="20"/>
      <c r="UMN267" s="20"/>
      <c r="UMO267" s="20"/>
      <c r="UMP267" s="20"/>
      <c r="UMQ267" s="20"/>
      <c r="UMR267" s="20"/>
      <c r="UMS267" s="20"/>
      <c r="UMT267" s="20"/>
      <c r="UMU267" s="20"/>
      <c r="UMV267" s="20"/>
      <c r="UMW267" s="20"/>
      <c r="UMX267" s="20"/>
      <c r="UMY267" s="20"/>
      <c r="UMZ267" s="20"/>
      <c r="UNA267" s="20"/>
      <c r="UNB267" s="20"/>
      <c r="UNC267" s="20"/>
      <c r="UND267" s="20"/>
      <c r="UNE267" s="20"/>
      <c r="UNF267" s="20"/>
      <c r="UNG267" s="20"/>
      <c r="UNH267" s="20"/>
      <c r="UNI267" s="20"/>
      <c r="UNJ267" s="20"/>
      <c r="UNK267" s="20"/>
      <c r="UNL267" s="20"/>
      <c r="UNM267" s="20"/>
      <c r="UNN267" s="20"/>
      <c r="UNO267" s="20"/>
      <c r="UNP267" s="20"/>
      <c r="UNQ267" s="20"/>
      <c r="UNR267" s="20"/>
      <c r="UNS267" s="20"/>
      <c r="UNT267" s="20"/>
      <c r="UNU267" s="20"/>
      <c r="UNV267" s="20"/>
      <c r="UNW267" s="20"/>
      <c r="UNX267" s="20"/>
      <c r="UNY267" s="20"/>
      <c r="UNZ267" s="20"/>
      <c r="UOA267" s="20"/>
      <c r="UOB267" s="20"/>
      <c r="UOC267" s="20"/>
      <c r="UOD267" s="20"/>
      <c r="UOE267" s="20"/>
      <c r="UOF267" s="20"/>
      <c r="UOG267" s="20"/>
      <c r="UOH267" s="20"/>
      <c r="UOI267" s="20"/>
      <c r="UOJ267" s="20"/>
      <c r="UOK267" s="20"/>
      <c r="UOL267" s="20"/>
      <c r="UOM267" s="20"/>
      <c r="UON267" s="20"/>
      <c r="UOO267" s="20"/>
      <c r="UOP267" s="20"/>
      <c r="UOQ267" s="20"/>
      <c r="UOR267" s="20"/>
      <c r="UOS267" s="20"/>
      <c r="UOT267" s="20"/>
      <c r="UOU267" s="20"/>
      <c r="UOV267" s="20"/>
      <c r="UOW267" s="20"/>
      <c r="UOX267" s="20"/>
      <c r="UOY267" s="20"/>
      <c r="UOZ267" s="20"/>
      <c r="UPA267" s="20"/>
      <c r="UPB267" s="20"/>
      <c r="UPC267" s="20"/>
      <c r="UPD267" s="20"/>
      <c r="UPE267" s="20"/>
      <c r="UPF267" s="20"/>
      <c r="UPG267" s="20"/>
      <c r="UPH267" s="20"/>
      <c r="UPI267" s="20"/>
      <c r="UPJ267" s="20"/>
      <c r="UPK267" s="20"/>
      <c r="UPL267" s="20"/>
      <c r="UPM267" s="20"/>
      <c r="UPN267" s="20"/>
      <c r="UPO267" s="20"/>
      <c r="UPP267" s="20"/>
      <c r="UPQ267" s="20"/>
      <c r="UPR267" s="20"/>
      <c r="UPS267" s="20"/>
      <c r="UPT267" s="20"/>
      <c r="UPU267" s="20"/>
      <c r="UPV267" s="20"/>
      <c r="UPW267" s="20"/>
      <c r="UPX267" s="20"/>
      <c r="UPY267" s="20"/>
      <c r="UPZ267" s="20"/>
      <c r="UQA267" s="20"/>
      <c r="UQB267" s="20"/>
      <c r="UQC267" s="20"/>
      <c r="UQD267" s="20"/>
      <c r="UQE267" s="20"/>
      <c r="UQF267" s="20"/>
      <c r="UQG267" s="20"/>
      <c r="UQH267" s="20"/>
      <c r="UQI267" s="20"/>
      <c r="UQJ267" s="20"/>
      <c r="UQK267" s="20"/>
      <c r="UQL267" s="20"/>
      <c r="UQM267" s="20"/>
      <c r="UQN267" s="20"/>
      <c r="UQO267" s="20"/>
      <c r="UQP267" s="20"/>
      <c r="UQQ267" s="20"/>
      <c r="UQR267" s="20"/>
      <c r="UQS267" s="20"/>
      <c r="UQT267" s="20"/>
      <c r="UQU267" s="20"/>
      <c r="UQV267" s="20"/>
      <c r="UQW267" s="20"/>
      <c r="UQX267" s="20"/>
      <c r="UQY267" s="20"/>
      <c r="UQZ267" s="20"/>
      <c r="URA267" s="20"/>
      <c r="URB267" s="20"/>
      <c r="URC267" s="20"/>
      <c r="URD267" s="20"/>
      <c r="URE267" s="20"/>
      <c r="URF267" s="20"/>
      <c r="URG267" s="20"/>
      <c r="URH267" s="20"/>
      <c r="URI267" s="20"/>
      <c r="URJ267" s="20"/>
      <c r="URK267" s="20"/>
      <c r="URL267" s="20"/>
      <c r="URM267" s="20"/>
      <c r="URN267" s="20"/>
      <c r="URO267" s="20"/>
      <c r="URP267" s="20"/>
      <c r="URQ267" s="20"/>
      <c r="URR267" s="20"/>
      <c r="URS267" s="20"/>
      <c r="URT267" s="20"/>
      <c r="URU267" s="20"/>
      <c r="URV267" s="20"/>
      <c r="URW267" s="20"/>
      <c r="URX267" s="20"/>
      <c r="URY267" s="20"/>
      <c r="URZ267" s="20"/>
      <c r="USA267" s="20"/>
      <c r="USB267" s="20"/>
      <c r="USC267" s="20"/>
      <c r="USD267" s="20"/>
      <c r="USE267" s="20"/>
      <c r="USF267" s="20"/>
      <c r="USG267" s="20"/>
      <c r="USH267" s="20"/>
      <c r="USI267" s="20"/>
      <c r="USJ267" s="20"/>
      <c r="USK267" s="20"/>
      <c r="USL267" s="20"/>
      <c r="USM267" s="20"/>
      <c r="USN267" s="20"/>
      <c r="USO267" s="20"/>
      <c r="USP267" s="20"/>
      <c r="USQ267" s="20"/>
      <c r="USR267" s="20"/>
      <c r="USS267" s="20"/>
      <c r="UST267" s="20"/>
      <c r="USU267" s="20"/>
      <c r="USV267" s="20"/>
      <c r="USW267" s="20"/>
      <c r="USX267" s="20"/>
      <c r="USY267" s="20"/>
      <c r="USZ267" s="20"/>
      <c r="UTA267" s="20"/>
      <c r="UTB267" s="20"/>
      <c r="UTC267" s="20"/>
      <c r="UTD267" s="20"/>
      <c r="UTE267" s="20"/>
      <c r="UTF267" s="20"/>
      <c r="UTG267" s="20"/>
      <c r="UTH267" s="20"/>
      <c r="UTI267" s="20"/>
      <c r="UTJ267" s="20"/>
      <c r="UTK267" s="20"/>
      <c r="UTL267" s="20"/>
      <c r="UTM267" s="20"/>
      <c r="UTN267" s="20"/>
      <c r="UTO267" s="20"/>
      <c r="UTP267" s="20"/>
      <c r="UTQ267" s="20"/>
      <c r="UTR267" s="20"/>
      <c r="UTS267" s="20"/>
      <c r="UTT267" s="20"/>
      <c r="UTU267" s="20"/>
      <c r="UTV267" s="20"/>
      <c r="UTW267" s="20"/>
      <c r="UTX267" s="20"/>
      <c r="UTY267" s="20"/>
      <c r="UTZ267" s="20"/>
      <c r="UUA267" s="20"/>
      <c r="UUB267" s="20"/>
      <c r="UUC267" s="20"/>
      <c r="UUD267" s="20"/>
      <c r="UUE267" s="20"/>
      <c r="UUF267" s="20"/>
      <c r="UUG267" s="20"/>
      <c r="UUH267" s="20"/>
      <c r="UUI267" s="20"/>
      <c r="UUJ267" s="20"/>
      <c r="UUK267" s="20"/>
      <c r="UUL267" s="20"/>
      <c r="UUM267" s="20"/>
      <c r="UUN267" s="20"/>
      <c r="UUO267" s="20"/>
      <c r="UUP267" s="20"/>
      <c r="UUQ267" s="20"/>
      <c r="UUR267" s="20"/>
      <c r="UUS267" s="20"/>
      <c r="UUT267" s="20"/>
      <c r="UUU267" s="20"/>
      <c r="UUV267" s="20"/>
      <c r="UUW267" s="20"/>
      <c r="UUX267" s="20"/>
      <c r="UUY267" s="20"/>
      <c r="UUZ267" s="20"/>
      <c r="UVA267" s="20"/>
      <c r="UVB267" s="20"/>
      <c r="UVC267" s="20"/>
      <c r="UVD267" s="20"/>
      <c r="UVE267" s="20"/>
      <c r="UVF267" s="20"/>
      <c r="UVG267" s="20"/>
      <c r="UVH267" s="20"/>
      <c r="UVI267" s="20"/>
      <c r="UVJ267" s="20"/>
      <c r="UVK267" s="20"/>
      <c r="UVL267" s="20"/>
      <c r="UVM267" s="20"/>
      <c r="UVN267" s="20"/>
      <c r="UVO267" s="20"/>
      <c r="UVP267" s="20"/>
      <c r="UVQ267" s="20"/>
      <c r="UVR267" s="20"/>
      <c r="UVS267" s="20"/>
      <c r="UVT267" s="20"/>
      <c r="UVU267" s="20"/>
      <c r="UVV267" s="20"/>
      <c r="UVW267" s="20"/>
      <c r="UVX267" s="20"/>
      <c r="UVY267" s="20"/>
      <c r="UVZ267" s="20"/>
      <c r="UWA267" s="20"/>
      <c r="UWB267" s="20"/>
      <c r="UWC267" s="20"/>
      <c r="UWD267" s="20"/>
      <c r="UWE267" s="20"/>
      <c r="UWF267" s="20"/>
      <c r="UWG267" s="20"/>
      <c r="UWH267" s="20"/>
      <c r="UWI267" s="20"/>
      <c r="UWJ267" s="20"/>
      <c r="UWK267" s="20"/>
      <c r="UWL267" s="20"/>
      <c r="UWM267" s="20"/>
      <c r="UWN267" s="20"/>
      <c r="UWO267" s="20"/>
      <c r="UWP267" s="20"/>
      <c r="UWQ267" s="20"/>
      <c r="UWR267" s="20"/>
      <c r="UWS267" s="20"/>
      <c r="UWT267" s="20"/>
      <c r="UWU267" s="20"/>
      <c r="UWV267" s="20"/>
      <c r="UWW267" s="20"/>
      <c r="UWX267" s="20"/>
      <c r="UWY267" s="20"/>
      <c r="UWZ267" s="20"/>
      <c r="UXA267" s="20"/>
      <c r="UXB267" s="20"/>
      <c r="UXC267" s="20"/>
      <c r="UXD267" s="20"/>
      <c r="UXE267" s="20"/>
      <c r="UXF267" s="20"/>
      <c r="UXG267" s="20"/>
      <c r="UXH267" s="20"/>
      <c r="UXI267" s="20"/>
      <c r="UXJ267" s="20"/>
      <c r="UXK267" s="20"/>
      <c r="UXL267" s="20"/>
      <c r="UXM267" s="20"/>
      <c r="UXN267" s="20"/>
      <c r="UXO267" s="20"/>
      <c r="UXP267" s="20"/>
      <c r="UXQ267" s="20"/>
      <c r="UXR267" s="20"/>
      <c r="UXS267" s="20"/>
      <c r="UXT267" s="20"/>
      <c r="UXU267" s="20"/>
      <c r="UXV267" s="20"/>
      <c r="UXW267" s="20"/>
      <c r="UXX267" s="20"/>
      <c r="UXY267" s="20"/>
      <c r="UXZ267" s="20"/>
      <c r="UYA267" s="20"/>
      <c r="UYB267" s="20"/>
      <c r="UYC267" s="20"/>
      <c r="UYD267" s="20"/>
      <c r="UYE267" s="20"/>
      <c r="UYF267" s="20"/>
      <c r="UYG267" s="20"/>
      <c r="UYH267" s="20"/>
      <c r="UYI267" s="20"/>
      <c r="UYJ267" s="20"/>
      <c r="UYK267" s="20"/>
      <c r="UYL267" s="20"/>
      <c r="UYM267" s="20"/>
      <c r="UYN267" s="20"/>
      <c r="UYO267" s="20"/>
      <c r="UYP267" s="20"/>
      <c r="UYQ267" s="20"/>
      <c r="UYR267" s="20"/>
      <c r="UYS267" s="20"/>
      <c r="UYT267" s="20"/>
      <c r="UYU267" s="20"/>
      <c r="UYV267" s="20"/>
      <c r="UYW267" s="20"/>
      <c r="UYX267" s="20"/>
      <c r="UYY267" s="20"/>
      <c r="UYZ267" s="20"/>
      <c r="UZA267" s="20"/>
      <c r="UZB267" s="20"/>
      <c r="UZC267" s="20"/>
      <c r="UZD267" s="20"/>
      <c r="UZE267" s="20"/>
      <c r="UZF267" s="20"/>
      <c r="UZG267" s="20"/>
      <c r="UZH267" s="20"/>
      <c r="UZI267" s="20"/>
      <c r="UZJ267" s="20"/>
      <c r="UZK267" s="20"/>
      <c r="UZL267" s="20"/>
      <c r="UZM267" s="20"/>
      <c r="UZN267" s="20"/>
      <c r="UZO267" s="20"/>
      <c r="UZP267" s="20"/>
      <c r="UZQ267" s="20"/>
      <c r="UZR267" s="20"/>
      <c r="UZS267" s="20"/>
      <c r="UZT267" s="20"/>
      <c r="UZU267" s="20"/>
      <c r="UZV267" s="20"/>
      <c r="UZW267" s="20"/>
      <c r="UZX267" s="20"/>
      <c r="UZY267" s="20"/>
      <c r="UZZ267" s="20"/>
      <c r="VAA267" s="20"/>
      <c r="VAB267" s="20"/>
      <c r="VAC267" s="20"/>
      <c r="VAD267" s="20"/>
      <c r="VAE267" s="20"/>
      <c r="VAF267" s="20"/>
      <c r="VAG267" s="20"/>
      <c r="VAH267" s="20"/>
      <c r="VAI267" s="20"/>
      <c r="VAJ267" s="20"/>
      <c r="VAK267" s="20"/>
      <c r="VAL267" s="20"/>
      <c r="VAM267" s="20"/>
      <c r="VAN267" s="20"/>
      <c r="VAO267" s="20"/>
      <c r="VAP267" s="20"/>
      <c r="VAQ267" s="20"/>
      <c r="VAR267" s="20"/>
      <c r="VAS267" s="20"/>
      <c r="VAT267" s="20"/>
      <c r="VAU267" s="20"/>
      <c r="VAV267" s="20"/>
      <c r="VAW267" s="20"/>
      <c r="VAX267" s="20"/>
      <c r="VAY267" s="20"/>
      <c r="VAZ267" s="20"/>
      <c r="VBA267" s="20"/>
      <c r="VBB267" s="20"/>
      <c r="VBC267" s="20"/>
      <c r="VBD267" s="20"/>
      <c r="VBE267" s="20"/>
      <c r="VBF267" s="20"/>
      <c r="VBG267" s="20"/>
      <c r="VBH267" s="20"/>
      <c r="VBI267" s="20"/>
      <c r="VBJ267" s="20"/>
      <c r="VBK267" s="20"/>
      <c r="VBL267" s="20"/>
      <c r="VBM267" s="20"/>
      <c r="VBN267" s="20"/>
      <c r="VBO267" s="20"/>
      <c r="VBP267" s="20"/>
      <c r="VBQ267" s="20"/>
      <c r="VBR267" s="20"/>
      <c r="VBS267" s="20"/>
      <c r="VBT267" s="20"/>
      <c r="VBU267" s="20"/>
      <c r="VBV267" s="20"/>
      <c r="VBW267" s="20"/>
      <c r="VBX267" s="20"/>
      <c r="VBY267" s="20"/>
      <c r="VBZ267" s="20"/>
      <c r="VCA267" s="20"/>
      <c r="VCB267" s="20"/>
      <c r="VCC267" s="20"/>
      <c r="VCD267" s="20"/>
      <c r="VCE267" s="20"/>
      <c r="VCF267" s="20"/>
      <c r="VCG267" s="20"/>
      <c r="VCH267" s="20"/>
      <c r="VCI267" s="20"/>
      <c r="VCJ267" s="20"/>
      <c r="VCK267" s="20"/>
      <c r="VCL267" s="20"/>
      <c r="VCM267" s="20"/>
      <c r="VCN267" s="20"/>
      <c r="VCO267" s="20"/>
      <c r="VCP267" s="20"/>
      <c r="VCQ267" s="20"/>
      <c r="VCR267" s="20"/>
      <c r="VCS267" s="20"/>
      <c r="VCT267" s="20"/>
      <c r="VCU267" s="20"/>
      <c r="VCV267" s="20"/>
      <c r="VCW267" s="20"/>
      <c r="VCX267" s="20"/>
      <c r="VCY267" s="20"/>
      <c r="VCZ267" s="20"/>
      <c r="VDA267" s="20"/>
      <c r="VDB267" s="20"/>
      <c r="VDC267" s="20"/>
      <c r="VDD267" s="20"/>
      <c r="VDE267" s="20"/>
      <c r="VDF267" s="20"/>
      <c r="VDG267" s="20"/>
      <c r="VDH267" s="20"/>
      <c r="VDI267" s="20"/>
      <c r="VDJ267" s="20"/>
      <c r="VDK267" s="20"/>
      <c r="VDL267" s="20"/>
      <c r="VDM267" s="20"/>
      <c r="VDN267" s="20"/>
      <c r="VDO267" s="20"/>
      <c r="VDP267" s="20"/>
      <c r="VDQ267" s="20"/>
      <c r="VDR267" s="20"/>
      <c r="VDS267" s="20"/>
      <c r="VDT267" s="20"/>
      <c r="VDU267" s="20"/>
      <c r="VDV267" s="20"/>
      <c r="VDW267" s="20"/>
      <c r="VDX267" s="20"/>
      <c r="VDY267" s="20"/>
      <c r="VDZ267" s="20"/>
      <c r="VEA267" s="20"/>
      <c r="VEB267" s="20"/>
      <c r="VEC267" s="20"/>
      <c r="VED267" s="20"/>
      <c r="VEE267" s="20"/>
      <c r="VEF267" s="20"/>
      <c r="VEG267" s="20"/>
      <c r="VEH267" s="20"/>
      <c r="VEI267" s="20"/>
      <c r="VEJ267" s="20"/>
      <c r="VEK267" s="20"/>
      <c r="VEL267" s="20"/>
      <c r="VEM267" s="20"/>
      <c r="VEN267" s="20"/>
      <c r="VEO267" s="20"/>
      <c r="VEP267" s="20"/>
      <c r="VEQ267" s="20"/>
      <c r="VER267" s="20"/>
      <c r="VES267" s="20"/>
      <c r="VET267" s="20"/>
      <c r="VEU267" s="20"/>
      <c r="VEV267" s="20"/>
      <c r="VEW267" s="20"/>
      <c r="VEX267" s="20"/>
      <c r="VEY267" s="20"/>
      <c r="VEZ267" s="20"/>
      <c r="VFA267" s="20"/>
      <c r="VFB267" s="20"/>
      <c r="VFC267" s="20"/>
      <c r="VFD267" s="20"/>
      <c r="VFE267" s="20"/>
      <c r="VFF267" s="20"/>
      <c r="VFG267" s="20"/>
      <c r="VFH267" s="20"/>
      <c r="VFI267" s="20"/>
      <c r="VFJ267" s="20"/>
      <c r="VFK267" s="20"/>
      <c r="VFL267" s="20"/>
      <c r="VFM267" s="20"/>
      <c r="VFN267" s="20"/>
      <c r="VFO267" s="20"/>
      <c r="VFP267" s="20"/>
      <c r="VFQ267" s="20"/>
      <c r="VFR267" s="20"/>
      <c r="VFS267" s="20"/>
      <c r="VFT267" s="20"/>
      <c r="VFU267" s="20"/>
      <c r="VFV267" s="20"/>
      <c r="VFW267" s="20"/>
      <c r="VFX267" s="20"/>
      <c r="VFY267" s="20"/>
      <c r="VFZ267" s="20"/>
      <c r="VGA267" s="20"/>
      <c r="VGB267" s="20"/>
      <c r="VGC267" s="20"/>
      <c r="VGD267" s="20"/>
      <c r="VGE267" s="20"/>
      <c r="VGF267" s="20"/>
      <c r="VGG267" s="20"/>
      <c r="VGH267" s="20"/>
      <c r="VGI267" s="20"/>
      <c r="VGJ267" s="20"/>
      <c r="VGK267" s="20"/>
      <c r="VGL267" s="20"/>
      <c r="VGM267" s="20"/>
      <c r="VGN267" s="20"/>
      <c r="VGO267" s="20"/>
      <c r="VGP267" s="20"/>
      <c r="VGQ267" s="20"/>
      <c r="VGR267" s="20"/>
      <c r="VGS267" s="20"/>
      <c r="VGT267" s="20"/>
      <c r="VGU267" s="20"/>
      <c r="VGV267" s="20"/>
      <c r="VGW267" s="20"/>
      <c r="VGX267" s="20"/>
      <c r="VGY267" s="20"/>
      <c r="VGZ267" s="20"/>
      <c r="VHA267" s="20"/>
      <c r="VHB267" s="20"/>
      <c r="VHC267" s="20"/>
      <c r="VHD267" s="20"/>
      <c r="VHE267" s="20"/>
      <c r="VHF267" s="20"/>
      <c r="VHG267" s="20"/>
      <c r="VHH267" s="20"/>
      <c r="VHI267" s="20"/>
      <c r="VHJ267" s="20"/>
      <c r="VHK267" s="20"/>
      <c r="VHL267" s="20"/>
      <c r="VHM267" s="20"/>
      <c r="VHN267" s="20"/>
      <c r="VHO267" s="20"/>
      <c r="VHP267" s="20"/>
      <c r="VHQ267" s="20"/>
      <c r="VHR267" s="20"/>
      <c r="VHS267" s="20"/>
      <c r="VHT267" s="20"/>
      <c r="VHU267" s="20"/>
      <c r="VHV267" s="20"/>
      <c r="VHW267" s="20"/>
      <c r="VHX267" s="20"/>
      <c r="VHY267" s="20"/>
      <c r="VHZ267" s="20"/>
      <c r="VIA267" s="20"/>
      <c r="VIB267" s="20"/>
      <c r="VIC267" s="20"/>
      <c r="VID267" s="20"/>
      <c r="VIE267" s="20"/>
      <c r="VIF267" s="20"/>
      <c r="VIG267" s="20"/>
      <c r="VIH267" s="20"/>
      <c r="VII267" s="20"/>
      <c r="VIJ267" s="20"/>
      <c r="VIK267" s="20"/>
      <c r="VIL267" s="20"/>
      <c r="VIM267" s="20"/>
      <c r="VIN267" s="20"/>
      <c r="VIO267" s="20"/>
      <c r="VIP267" s="20"/>
      <c r="VIQ267" s="20"/>
      <c r="VIR267" s="20"/>
      <c r="VIS267" s="20"/>
      <c r="VIT267" s="20"/>
      <c r="VIU267" s="20"/>
      <c r="VIV267" s="20"/>
      <c r="VIW267" s="20"/>
      <c r="VIX267" s="20"/>
      <c r="VIY267" s="20"/>
      <c r="VIZ267" s="20"/>
      <c r="VJA267" s="20"/>
      <c r="VJB267" s="20"/>
      <c r="VJC267" s="20"/>
      <c r="VJD267" s="20"/>
      <c r="VJE267" s="20"/>
      <c r="VJF267" s="20"/>
      <c r="VJG267" s="20"/>
      <c r="VJH267" s="20"/>
      <c r="VJI267" s="20"/>
      <c r="VJJ267" s="20"/>
      <c r="VJK267" s="20"/>
      <c r="VJL267" s="20"/>
      <c r="VJM267" s="20"/>
      <c r="VJN267" s="20"/>
      <c r="VJO267" s="20"/>
      <c r="VJP267" s="20"/>
      <c r="VJQ267" s="20"/>
      <c r="VJR267" s="20"/>
      <c r="VJS267" s="20"/>
      <c r="VJT267" s="20"/>
      <c r="VJU267" s="20"/>
      <c r="VJV267" s="20"/>
      <c r="VJW267" s="20"/>
      <c r="VJX267" s="20"/>
      <c r="VJY267" s="20"/>
      <c r="VJZ267" s="20"/>
      <c r="VKA267" s="20"/>
      <c r="VKB267" s="20"/>
      <c r="VKC267" s="20"/>
      <c r="VKD267" s="20"/>
      <c r="VKE267" s="20"/>
      <c r="VKF267" s="20"/>
      <c r="VKG267" s="20"/>
      <c r="VKH267" s="20"/>
      <c r="VKI267" s="20"/>
      <c r="VKJ267" s="20"/>
      <c r="VKK267" s="20"/>
      <c r="VKL267" s="20"/>
      <c r="VKM267" s="20"/>
      <c r="VKN267" s="20"/>
      <c r="VKO267" s="20"/>
      <c r="VKP267" s="20"/>
      <c r="VKQ267" s="20"/>
      <c r="VKR267" s="20"/>
      <c r="VKS267" s="20"/>
      <c r="VKT267" s="20"/>
      <c r="VKU267" s="20"/>
      <c r="VKV267" s="20"/>
      <c r="VKW267" s="20"/>
      <c r="VKX267" s="20"/>
      <c r="VKY267" s="20"/>
      <c r="VKZ267" s="20"/>
      <c r="VLA267" s="20"/>
      <c r="VLB267" s="20"/>
      <c r="VLC267" s="20"/>
      <c r="VLD267" s="20"/>
      <c r="VLE267" s="20"/>
      <c r="VLF267" s="20"/>
      <c r="VLG267" s="20"/>
      <c r="VLH267" s="20"/>
      <c r="VLI267" s="20"/>
      <c r="VLJ267" s="20"/>
      <c r="VLK267" s="20"/>
      <c r="VLL267" s="20"/>
      <c r="VLM267" s="20"/>
      <c r="VLN267" s="20"/>
      <c r="VLO267" s="20"/>
      <c r="VLP267" s="20"/>
      <c r="VLQ267" s="20"/>
      <c r="VLR267" s="20"/>
      <c r="VLS267" s="20"/>
      <c r="VLT267" s="20"/>
      <c r="VLU267" s="20"/>
      <c r="VLV267" s="20"/>
      <c r="VLW267" s="20"/>
      <c r="VLX267" s="20"/>
      <c r="VLY267" s="20"/>
      <c r="VLZ267" s="20"/>
      <c r="VMA267" s="20"/>
      <c r="VMB267" s="20"/>
      <c r="VMC267" s="20"/>
      <c r="VMD267" s="20"/>
      <c r="VME267" s="20"/>
      <c r="VMF267" s="20"/>
      <c r="VMG267" s="20"/>
      <c r="VMH267" s="20"/>
      <c r="VMI267" s="20"/>
      <c r="VMJ267" s="20"/>
      <c r="VMK267" s="20"/>
      <c r="VML267" s="20"/>
      <c r="VMM267" s="20"/>
      <c r="VMN267" s="20"/>
      <c r="VMO267" s="20"/>
      <c r="VMP267" s="20"/>
      <c r="VMQ267" s="20"/>
      <c r="VMR267" s="20"/>
      <c r="VMS267" s="20"/>
      <c r="VMT267" s="20"/>
      <c r="VMU267" s="20"/>
      <c r="VMV267" s="20"/>
      <c r="VMW267" s="20"/>
      <c r="VMX267" s="20"/>
      <c r="VMY267" s="20"/>
      <c r="VMZ267" s="20"/>
      <c r="VNA267" s="20"/>
      <c r="VNB267" s="20"/>
      <c r="VNC267" s="20"/>
      <c r="VND267" s="20"/>
      <c r="VNE267" s="20"/>
      <c r="VNF267" s="20"/>
      <c r="VNG267" s="20"/>
      <c r="VNH267" s="20"/>
      <c r="VNI267" s="20"/>
      <c r="VNJ267" s="20"/>
      <c r="VNK267" s="20"/>
      <c r="VNL267" s="20"/>
      <c r="VNM267" s="20"/>
      <c r="VNN267" s="20"/>
      <c r="VNO267" s="20"/>
      <c r="VNP267" s="20"/>
      <c r="VNQ267" s="20"/>
      <c r="VNR267" s="20"/>
      <c r="VNS267" s="20"/>
      <c r="VNT267" s="20"/>
      <c r="VNU267" s="20"/>
      <c r="VNV267" s="20"/>
      <c r="VNW267" s="20"/>
      <c r="VNX267" s="20"/>
      <c r="VNY267" s="20"/>
      <c r="VNZ267" s="20"/>
      <c r="VOA267" s="20"/>
      <c r="VOB267" s="20"/>
      <c r="VOC267" s="20"/>
      <c r="VOD267" s="20"/>
      <c r="VOE267" s="20"/>
      <c r="VOF267" s="20"/>
      <c r="VOG267" s="20"/>
      <c r="VOH267" s="20"/>
      <c r="VOI267" s="20"/>
      <c r="VOJ267" s="20"/>
      <c r="VOK267" s="20"/>
      <c r="VOL267" s="20"/>
      <c r="VOM267" s="20"/>
      <c r="VON267" s="20"/>
      <c r="VOO267" s="20"/>
      <c r="VOP267" s="20"/>
      <c r="VOQ267" s="20"/>
      <c r="VOR267" s="20"/>
      <c r="VOS267" s="20"/>
      <c r="VOT267" s="20"/>
      <c r="VOU267" s="20"/>
      <c r="VOV267" s="20"/>
      <c r="VOW267" s="20"/>
      <c r="VOX267" s="20"/>
      <c r="VOY267" s="20"/>
      <c r="VOZ267" s="20"/>
      <c r="VPA267" s="20"/>
      <c r="VPB267" s="20"/>
      <c r="VPC267" s="20"/>
      <c r="VPD267" s="20"/>
      <c r="VPE267" s="20"/>
      <c r="VPF267" s="20"/>
      <c r="VPG267" s="20"/>
      <c r="VPH267" s="20"/>
      <c r="VPI267" s="20"/>
      <c r="VPJ267" s="20"/>
      <c r="VPK267" s="20"/>
      <c r="VPL267" s="20"/>
      <c r="VPM267" s="20"/>
      <c r="VPN267" s="20"/>
      <c r="VPO267" s="20"/>
      <c r="VPP267" s="20"/>
      <c r="VPQ267" s="20"/>
      <c r="VPR267" s="20"/>
      <c r="VPS267" s="20"/>
      <c r="VPT267" s="20"/>
      <c r="VPU267" s="20"/>
      <c r="VPV267" s="20"/>
      <c r="VPW267" s="20"/>
      <c r="VPX267" s="20"/>
      <c r="VPY267" s="20"/>
      <c r="VPZ267" s="20"/>
      <c r="VQA267" s="20"/>
      <c r="VQB267" s="20"/>
      <c r="VQC267" s="20"/>
      <c r="VQD267" s="20"/>
      <c r="VQE267" s="20"/>
      <c r="VQF267" s="20"/>
      <c r="VQG267" s="20"/>
      <c r="VQH267" s="20"/>
      <c r="VQI267" s="20"/>
      <c r="VQJ267" s="20"/>
      <c r="VQK267" s="20"/>
      <c r="VQL267" s="20"/>
      <c r="VQM267" s="20"/>
      <c r="VQN267" s="20"/>
      <c r="VQO267" s="20"/>
      <c r="VQP267" s="20"/>
      <c r="VQQ267" s="20"/>
      <c r="VQR267" s="20"/>
      <c r="VQS267" s="20"/>
      <c r="VQT267" s="20"/>
      <c r="VQU267" s="20"/>
      <c r="VQV267" s="20"/>
      <c r="VQW267" s="20"/>
      <c r="VQX267" s="20"/>
      <c r="VQY267" s="20"/>
      <c r="VQZ267" s="20"/>
      <c r="VRA267" s="20"/>
      <c r="VRB267" s="20"/>
      <c r="VRC267" s="20"/>
      <c r="VRD267" s="20"/>
      <c r="VRE267" s="20"/>
      <c r="VRF267" s="20"/>
      <c r="VRG267" s="20"/>
      <c r="VRH267" s="20"/>
      <c r="VRI267" s="20"/>
      <c r="VRJ267" s="20"/>
      <c r="VRK267" s="20"/>
      <c r="VRL267" s="20"/>
      <c r="VRM267" s="20"/>
      <c r="VRN267" s="20"/>
      <c r="VRO267" s="20"/>
      <c r="VRP267" s="20"/>
      <c r="VRQ267" s="20"/>
      <c r="VRR267" s="20"/>
      <c r="VRS267" s="20"/>
      <c r="VRT267" s="20"/>
      <c r="VRU267" s="20"/>
      <c r="VRV267" s="20"/>
      <c r="VRW267" s="20"/>
      <c r="VRX267" s="20"/>
      <c r="VRY267" s="20"/>
      <c r="VRZ267" s="20"/>
      <c r="VSA267" s="20"/>
      <c r="VSB267" s="20"/>
      <c r="VSC267" s="20"/>
      <c r="VSD267" s="20"/>
      <c r="VSE267" s="20"/>
      <c r="VSF267" s="20"/>
      <c r="VSG267" s="20"/>
      <c r="VSH267" s="20"/>
      <c r="VSI267" s="20"/>
      <c r="VSJ267" s="20"/>
      <c r="VSK267" s="20"/>
      <c r="VSL267" s="20"/>
      <c r="VSM267" s="20"/>
      <c r="VSN267" s="20"/>
      <c r="VSO267" s="20"/>
      <c r="VSP267" s="20"/>
      <c r="VSQ267" s="20"/>
      <c r="VSR267" s="20"/>
      <c r="VSS267" s="20"/>
      <c r="VST267" s="20"/>
      <c r="VSU267" s="20"/>
      <c r="VSV267" s="20"/>
      <c r="VSW267" s="20"/>
      <c r="VSX267" s="20"/>
      <c r="VSY267" s="20"/>
      <c r="VSZ267" s="20"/>
      <c r="VTA267" s="20"/>
      <c r="VTB267" s="20"/>
      <c r="VTC267" s="20"/>
      <c r="VTD267" s="20"/>
      <c r="VTE267" s="20"/>
      <c r="VTF267" s="20"/>
      <c r="VTG267" s="20"/>
      <c r="VTH267" s="20"/>
      <c r="VTI267" s="20"/>
      <c r="VTJ267" s="20"/>
      <c r="VTK267" s="20"/>
      <c r="VTL267" s="20"/>
      <c r="VTM267" s="20"/>
      <c r="VTN267" s="20"/>
      <c r="VTO267" s="20"/>
      <c r="VTP267" s="20"/>
      <c r="VTQ267" s="20"/>
      <c r="VTR267" s="20"/>
      <c r="VTS267" s="20"/>
      <c r="VTT267" s="20"/>
      <c r="VTU267" s="20"/>
      <c r="VTV267" s="20"/>
      <c r="VTW267" s="20"/>
      <c r="VTX267" s="20"/>
      <c r="VTY267" s="20"/>
      <c r="VTZ267" s="20"/>
      <c r="VUA267" s="20"/>
      <c r="VUB267" s="20"/>
      <c r="VUC267" s="20"/>
      <c r="VUD267" s="20"/>
      <c r="VUE267" s="20"/>
      <c r="VUF267" s="20"/>
      <c r="VUG267" s="20"/>
      <c r="VUH267" s="20"/>
      <c r="VUI267" s="20"/>
      <c r="VUJ267" s="20"/>
      <c r="VUK267" s="20"/>
      <c r="VUL267" s="20"/>
      <c r="VUM267" s="20"/>
      <c r="VUN267" s="20"/>
      <c r="VUO267" s="20"/>
      <c r="VUP267" s="20"/>
      <c r="VUQ267" s="20"/>
      <c r="VUR267" s="20"/>
      <c r="VUS267" s="20"/>
      <c r="VUT267" s="20"/>
      <c r="VUU267" s="20"/>
      <c r="VUV267" s="20"/>
      <c r="VUW267" s="20"/>
      <c r="VUX267" s="20"/>
      <c r="VUY267" s="20"/>
      <c r="VUZ267" s="20"/>
      <c r="VVA267" s="20"/>
      <c r="VVB267" s="20"/>
      <c r="VVC267" s="20"/>
      <c r="VVD267" s="20"/>
      <c r="VVE267" s="20"/>
      <c r="VVF267" s="20"/>
      <c r="VVG267" s="20"/>
      <c r="VVH267" s="20"/>
      <c r="VVI267" s="20"/>
      <c r="VVJ267" s="20"/>
      <c r="VVK267" s="20"/>
      <c r="VVL267" s="20"/>
      <c r="VVM267" s="20"/>
      <c r="VVN267" s="20"/>
      <c r="VVO267" s="20"/>
      <c r="VVP267" s="20"/>
      <c r="VVQ267" s="20"/>
      <c r="VVR267" s="20"/>
      <c r="VVS267" s="20"/>
      <c r="VVT267" s="20"/>
      <c r="VVU267" s="20"/>
      <c r="VVV267" s="20"/>
      <c r="VVW267" s="20"/>
      <c r="VVX267" s="20"/>
      <c r="VVY267" s="20"/>
      <c r="VVZ267" s="20"/>
      <c r="VWA267" s="20"/>
      <c r="VWB267" s="20"/>
      <c r="VWC267" s="20"/>
      <c r="VWD267" s="20"/>
      <c r="VWE267" s="20"/>
      <c r="VWF267" s="20"/>
      <c r="VWG267" s="20"/>
      <c r="VWH267" s="20"/>
      <c r="VWI267" s="20"/>
      <c r="VWJ267" s="20"/>
      <c r="VWK267" s="20"/>
      <c r="VWL267" s="20"/>
      <c r="VWM267" s="20"/>
      <c r="VWN267" s="20"/>
      <c r="VWO267" s="20"/>
      <c r="VWP267" s="20"/>
      <c r="VWQ267" s="20"/>
      <c r="VWR267" s="20"/>
      <c r="VWS267" s="20"/>
      <c r="VWT267" s="20"/>
      <c r="VWU267" s="20"/>
      <c r="VWV267" s="20"/>
      <c r="VWW267" s="20"/>
      <c r="VWX267" s="20"/>
      <c r="VWY267" s="20"/>
      <c r="VWZ267" s="20"/>
      <c r="VXA267" s="20"/>
      <c r="VXB267" s="20"/>
      <c r="VXC267" s="20"/>
      <c r="VXD267" s="20"/>
      <c r="VXE267" s="20"/>
      <c r="VXF267" s="20"/>
      <c r="VXG267" s="20"/>
      <c r="VXH267" s="20"/>
      <c r="VXI267" s="20"/>
      <c r="VXJ267" s="20"/>
      <c r="VXK267" s="20"/>
      <c r="VXL267" s="20"/>
      <c r="VXM267" s="20"/>
      <c r="VXN267" s="20"/>
      <c r="VXO267" s="20"/>
      <c r="VXP267" s="20"/>
      <c r="VXQ267" s="20"/>
      <c r="VXR267" s="20"/>
      <c r="VXS267" s="20"/>
      <c r="VXT267" s="20"/>
      <c r="VXU267" s="20"/>
      <c r="VXV267" s="20"/>
      <c r="VXW267" s="20"/>
      <c r="VXX267" s="20"/>
      <c r="VXY267" s="20"/>
      <c r="VXZ267" s="20"/>
      <c r="VYA267" s="20"/>
      <c r="VYB267" s="20"/>
      <c r="VYC267" s="20"/>
      <c r="VYD267" s="20"/>
      <c r="VYE267" s="20"/>
      <c r="VYF267" s="20"/>
      <c r="VYG267" s="20"/>
      <c r="VYH267" s="20"/>
      <c r="VYI267" s="20"/>
      <c r="VYJ267" s="20"/>
      <c r="VYK267" s="20"/>
      <c r="VYL267" s="20"/>
      <c r="VYM267" s="20"/>
      <c r="VYN267" s="20"/>
      <c r="VYO267" s="20"/>
      <c r="VYP267" s="20"/>
      <c r="VYQ267" s="20"/>
      <c r="VYR267" s="20"/>
      <c r="VYS267" s="20"/>
      <c r="VYT267" s="20"/>
      <c r="VYU267" s="20"/>
      <c r="VYV267" s="20"/>
      <c r="VYW267" s="20"/>
      <c r="VYX267" s="20"/>
      <c r="VYY267" s="20"/>
      <c r="VYZ267" s="20"/>
      <c r="VZA267" s="20"/>
      <c r="VZB267" s="20"/>
      <c r="VZC267" s="20"/>
      <c r="VZD267" s="20"/>
      <c r="VZE267" s="20"/>
      <c r="VZF267" s="20"/>
      <c r="VZG267" s="20"/>
      <c r="VZH267" s="20"/>
      <c r="VZI267" s="20"/>
      <c r="VZJ267" s="20"/>
      <c r="VZK267" s="20"/>
      <c r="VZL267" s="20"/>
      <c r="VZM267" s="20"/>
      <c r="VZN267" s="20"/>
      <c r="VZO267" s="20"/>
      <c r="VZP267" s="20"/>
      <c r="VZQ267" s="20"/>
      <c r="VZR267" s="20"/>
      <c r="VZS267" s="20"/>
      <c r="VZT267" s="20"/>
      <c r="VZU267" s="20"/>
      <c r="VZV267" s="20"/>
      <c r="VZW267" s="20"/>
      <c r="VZX267" s="20"/>
      <c r="VZY267" s="20"/>
      <c r="VZZ267" s="20"/>
      <c r="WAA267" s="20"/>
      <c r="WAB267" s="20"/>
      <c r="WAC267" s="20"/>
      <c r="WAD267" s="20"/>
      <c r="WAE267" s="20"/>
      <c r="WAF267" s="20"/>
      <c r="WAG267" s="20"/>
      <c r="WAH267" s="20"/>
      <c r="WAI267" s="20"/>
      <c r="WAJ267" s="20"/>
      <c r="WAK267" s="20"/>
      <c r="WAL267" s="20"/>
      <c r="WAM267" s="20"/>
      <c r="WAN267" s="20"/>
      <c r="WAO267" s="20"/>
      <c r="WAP267" s="20"/>
      <c r="WAQ267" s="20"/>
      <c r="WAR267" s="20"/>
      <c r="WAS267" s="20"/>
      <c r="WAT267" s="20"/>
      <c r="WAU267" s="20"/>
      <c r="WAV267" s="20"/>
      <c r="WAW267" s="20"/>
      <c r="WAX267" s="20"/>
      <c r="WAY267" s="20"/>
      <c r="WAZ267" s="20"/>
      <c r="WBA267" s="20"/>
      <c r="WBB267" s="20"/>
      <c r="WBC267" s="20"/>
      <c r="WBD267" s="20"/>
      <c r="WBE267" s="20"/>
      <c r="WBF267" s="20"/>
      <c r="WBG267" s="20"/>
      <c r="WBH267" s="20"/>
      <c r="WBI267" s="20"/>
      <c r="WBJ267" s="20"/>
      <c r="WBK267" s="20"/>
      <c r="WBL267" s="20"/>
      <c r="WBM267" s="20"/>
      <c r="WBN267" s="20"/>
      <c r="WBO267" s="20"/>
      <c r="WBP267" s="20"/>
      <c r="WBQ267" s="20"/>
      <c r="WBR267" s="20"/>
      <c r="WBS267" s="20"/>
      <c r="WBT267" s="20"/>
      <c r="WBU267" s="20"/>
      <c r="WBV267" s="20"/>
      <c r="WBW267" s="20"/>
      <c r="WBX267" s="20"/>
      <c r="WBY267" s="20"/>
      <c r="WBZ267" s="20"/>
      <c r="WCA267" s="20"/>
      <c r="WCB267" s="20"/>
      <c r="WCC267" s="20"/>
      <c r="WCD267" s="20"/>
      <c r="WCE267" s="20"/>
      <c r="WCF267" s="20"/>
      <c r="WCG267" s="20"/>
      <c r="WCH267" s="20"/>
      <c r="WCI267" s="20"/>
      <c r="WCJ267" s="20"/>
      <c r="WCK267" s="20"/>
      <c r="WCL267" s="20"/>
      <c r="WCM267" s="20"/>
      <c r="WCN267" s="20"/>
      <c r="WCO267" s="20"/>
      <c r="WCP267" s="20"/>
      <c r="WCQ267" s="20"/>
      <c r="WCR267" s="20"/>
      <c r="WCS267" s="20"/>
      <c r="WCT267" s="20"/>
      <c r="WCU267" s="20"/>
      <c r="WCV267" s="20"/>
      <c r="WCW267" s="20"/>
      <c r="WCX267" s="20"/>
      <c r="WCY267" s="20"/>
      <c r="WCZ267" s="20"/>
      <c r="WDA267" s="20"/>
      <c r="WDB267" s="20"/>
      <c r="WDC267" s="20"/>
      <c r="WDD267" s="20"/>
      <c r="WDE267" s="20"/>
      <c r="WDF267" s="20"/>
      <c r="WDG267" s="20"/>
      <c r="WDH267" s="20"/>
      <c r="WDI267" s="20"/>
      <c r="WDJ267" s="20"/>
      <c r="WDK267" s="20"/>
      <c r="WDL267" s="20"/>
      <c r="WDM267" s="20"/>
      <c r="WDN267" s="20"/>
      <c r="WDO267" s="20"/>
      <c r="WDP267" s="20"/>
      <c r="WDQ267" s="20"/>
      <c r="WDR267" s="20"/>
      <c r="WDS267" s="20"/>
      <c r="WDT267" s="20"/>
      <c r="WDU267" s="20"/>
      <c r="WDV267" s="20"/>
      <c r="WDW267" s="20"/>
      <c r="WDX267" s="20"/>
      <c r="WDY267" s="20"/>
      <c r="WDZ267" s="20"/>
      <c r="WEA267" s="20"/>
      <c r="WEB267" s="20"/>
      <c r="WEC267" s="20"/>
      <c r="WED267" s="20"/>
      <c r="WEE267" s="20"/>
      <c r="WEF267" s="20"/>
      <c r="WEG267" s="20"/>
      <c r="WEH267" s="20"/>
      <c r="WEI267" s="20"/>
      <c r="WEJ267" s="20"/>
      <c r="WEK267" s="20"/>
      <c r="WEL267" s="20"/>
      <c r="WEM267" s="20"/>
      <c r="WEN267" s="20"/>
      <c r="WEO267" s="20"/>
      <c r="WEP267" s="20"/>
      <c r="WEQ267" s="20"/>
      <c r="WER267" s="20"/>
      <c r="WES267" s="20"/>
      <c r="WET267" s="20"/>
      <c r="WEU267" s="20"/>
      <c r="WEV267" s="20"/>
      <c r="WEW267" s="20"/>
      <c r="WEX267" s="20"/>
      <c r="WEY267" s="20"/>
      <c r="WEZ267" s="20"/>
      <c r="WFA267" s="20"/>
      <c r="WFB267" s="20"/>
      <c r="WFC267" s="20"/>
      <c r="WFD267" s="20"/>
      <c r="WFE267" s="20"/>
      <c r="WFF267" s="20"/>
      <c r="WFG267" s="20"/>
      <c r="WFH267" s="20"/>
      <c r="WFI267" s="20"/>
      <c r="WFJ267" s="20"/>
      <c r="WFK267" s="20"/>
      <c r="WFL267" s="20"/>
      <c r="WFM267" s="20"/>
      <c r="WFN267" s="20"/>
      <c r="WFO267" s="20"/>
      <c r="WFP267" s="20"/>
      <c r="WFQ267" s="20"/>
      <c r="WFR267" s="20"/>
      <c r="WFS267" s="20"/>
      <c r="WFT267" s="20"/>
      <c r="WFU267" s="20"/>
      <c r="WFV267" s="20"/>
      <c r="WFW267" s="20"/>
      <c r="WFX267" s="20"/>
      <c r="WFY267" s="20"/>
      <c r="WFZ267" s="20"/>
      <c r="WGA267" s="20"/>
      <c r="WGB267" s="20"/>
      <c r="WGC267" s="20"/>
      <c r="WGD267" s="20"/>
      <c r="WGE267" s="20"/>
      <c r="WGF267" s="20"/>
      <c r="WGG267" s="20"/>
      <c r="WGH267" s="20"/>
      <c r="WGI267" s="20"/>
      <c r="WGJ267" s="20"/>
      <c r="WGK267" s="20"/>
      <c r="WGL267" s="20"/>
      <c r="WGM267" s="20"/>
      <c r="WGN267" s="20"/>
      <c r="WGO267" s="20"/>
      <c r="WGP267" s="20"/>
      <c r="WGQ267" s="20"/>
      <c r="WGR267" s="20"/>
      <c r="WGS267" s="20"/>
      <c r="WGT267" s="20"/>
      <c r="WGU267" s="20"/>
      <c r="WGV267" s="20"/>
      <c r="WGW267" s="20"/>
      <c r="WGX267" s="20"/>
      <c r="WGY267" s="20"/>
      <c r="WGZ267" s="20"/>
      <c r="WHA267" s="20"/>
      <c r="WHB267" s="20"/>
      <c r="WHC267" s="20"/>
      <c r="WHD267" s="20"/>
      <c r="WHE267" s="20"/>
      <c r="WHF267" s="20"/>
      <c r="WHG267" s="20"/>
      <c r="WHH267" s="20"/>
      <c r="WHI267" s="20"/>
      <c r="WHJ267" s="20"/>
      <c r="WHK267" s="20"/>
      <c r="WHL267" s="20"/>
      <c r="WHM267" s="20"/>
      <c r="WHN267" s="20"/>
      <c r="WHO267" s="20"/>
      <c r="WHP267" s="20"/>
      <c r="WHQ267" s="20"/>
      <c r="WHR267" s="20"/>
      <c r="WHS267" s="20"/>
      <c r="WHT267" s="20"/>
      <c r="WHU267" s="20"/>
      <c r="WHV267" s="20"/>
      <c r="WHW267" s="20"/>
      <c r="WHX267" s="20"/>
      <c r="WHY267" s="20"/>
      <c r="WHZ267" s="20"/>
      <c r="WIA267" s="20"/>
      <c r="WIB267" s="20"/>
      <c r="WIC267" s="20"/>
      <c r="WID267" s="20"/>
      <c r="WIE267" s="20"/>
      <c r="WIF267" s="20"/>
      <c r="WIG267" s="20"/>
      <c r="WIH267" s="20"/>
      <c r="WII267" s="20"/>
      <c r="WIJ267" s="20"/>
      <c r="WIK267" s="20"/>
      <c r="WIL267" s="20"/>
      <c r="WIM267" s="20"/>
      <c r="WIN267" s="20"/>
      <c r="WIO267" s="20"/>
      <c r="WIP267" s="20"/>
      <c r="WIQ267" s="20"/>
      <c r="WIR267" s="20"/>
      <c r="WIS267" s="20"/>
      <c r="WIT267" s="20"/>
      <c r="WIU267" s="20"/>
      <c r="WIV267" s="20"/>
      <c r="WIW267" s="20"/>
      <c r="WIX267" s="20"/>
      <c r="WIY267" s="20"/>
      <c r="WIZ267" s="20"/>
      <c r="WJA267" s="20"/>
      <c r="WJB267" s="20"/>
      <c r="WJC267" s="20"/>
      <c r="WJD267" s="20"/>
      <c r="WJE267" s="20"/>
      <c r="WJF267" s="20"/>
      <c r="WJG267" s="20"/>
      <c r="WJH267" s="20"/>
      <c r="WJI267" s="20"/>
      <c r="WJJ267" s="20"/>
      <c r="WJK267" s="20"/>
      <c r="WJL267" s="20"/>
      <c r="WJM267" s="20"/>
      <c r="WJN267" s="20"/>
      <c r="WJO267" s="20"/>
      <c r="WJP267" s="20"/>
      <c r="WJQ267" s="20"/>
      <c r="WJR267" s="20"/>
      <c r="WJS267" s="20"/>
      <c r="WJT267" s="20"/>
      <c r="WJU267" s="20"/>
      <c r="WJV267" s="20"/>
      <c r="WJW267" s="20"/>
      <c r="WJX267" s="20"/>
      <c r="WJY267" s="20"/>
      <c r="WJZ267" s="20"/>
      <c r="WKA267" s="20"/>
      <c r="WKB267" s="20"/>
      <c r="WKC267" s="20"/>
      <c r="WKD267" s="20"/>
      <c r="WKE267" s="20"/>
      <c r="WKF267" s="20"/>
      <c r="WKG267" s="20"/>
      <c r="WKH267" s="20"/>
      <c r="WKI267" s="20"/>
      <c r="WKJ267" s="20"/>
      <c r="WKK267" s="20"/>
      <c r="WKL267" s="20"/>
      <c r="WKM267" s="20"/>
      <c r="WKN267" s="20"/>
      <c r="WKO267" s="20"/>
      <c r="WKP267" s="20"/>
      <c r="WKQ267" s="20"/>
      <c r="WKR267" s="20"/>
      <c r="WKS267" s="20"/>
      <c r="WKT267" s="20"/>
      <c r="WKU267" s="20"/>
      <c r="WKV267" s="20"/>
      <c r="WKW267" s="20"/>
      <c r="WKX267" s="20"/>
      <c r="WKY267" s="20"/>
      <c r="WKZ267" s="20"/>
      <c r="WLA267" s="20"/>
      <c r="WLB267" s="20"/>
      <c r="WLC267" s="20"/>
      <c r="WLD267" s="20"/>
      <c r="WLE267" s="20"/>
      <c r="WLF267" s="20"/>
      <c r="WLG267" s="20"/>
      <c r="WLH267" s="20"/>
      <c r="WLI267" s="20"/>
      <c r="WLJ267" s="20"/>
      <c r="WLK267" s="20"/>
      <c r="WLL267" s="20"/>
      <c r="WLM267" s="20"/>
      <c r="WLN267" s="20"/>
      <c r="WLO267" s="20"/>
      <c r="WLP267" s="20"/>
      <c r="WLQ267" s="20"/>
      <c r="WLR267" s="20"/>
      <c r="WLS267" s="20"/>
      <c r="WLT267" s="20"/>
      <c r="WLU267" s="20"/>
      <c r="WLV267" s="20"/>
      <c r="WLW267" s="20"/>
      <c r="WLX267" s="20"/>
      <c r="WLY267" s="20"/>
      <c r="WLZ267" s="20"/>
      <c r="WMA267" s="20"/>
      <c r="WMB267" s="20"/>
      <c r="WMC267" s="20"/>
      <c r="WMD267" s="20"/>
      <c r="WME267" s="20"/>
      <c r="WMF267" s="20"/>
      <c r="WMG267" s="20"/>
      <c r="WMH267" s="20"/>
      <c r="WMI267" s="20"/>
      <c r="WMJ267" s="20"/>
      <c r="WMK267" s="20"/>
      <c r="WML267" s="20"/>
      <c r="WMM267" s="20"/>
      <c r="WMN267" s="20"/>
      <c r="WMO267" s="20"/>
      <c r="WMP267" s="20"/>
      <c r="WMQ267" s="20"/>
      <c r="WMR267" s="20"/>
      <c r="WMS267" s="20"/>
      <c r="WMT267" s="20"/>
      <c r="WMU267" s="20"/>
      <c r="WMV267" s="20"/>
      <c r="WMW267" s="20"/>
      <c r="WMX267" s="20"/>
      <c r="WMY267" s="20"/>
      <c r="WMZ267" s="20"/>
      <c r="WNA267" s="20"/>
      <c r="WNB267" s="20"/>
      <c r="WNC267" s="20"/>
      <c r="WND267" s="20"/>
      <c r="WNE267" s="20"/>
      <c r="WNF267" s="20"/>
      <c r="WNG267" s="20"/>
      <c r="WNH267" s="20"/>
      <c r="WNI267" s="20"/>
      <c r="WNJ267" s="20"/>
      <c r="WNK267" s="20"/>
      <c r="WNL267" s="20"/>
      <c r="WNM267" s="20"/>
      <c r="WNN267" s="20"/>
      <c r="WNO267" s="20"/>
      <c r="WNP267" s="20"/>
      <c r="WNQ267" s="20"/>
      <c r="WNR267" s="20"/>
      <c r="WNS267" s="20"/>
      <c r="WNT267" s="20"/>
      <c r="WNU267" s="20"/>
      <c r="WNV267" s="20"/>
      <c r="WNW267" s="20"/>
      <c r="WNX267" s="20"/>
      <c r="WNY267" s="20"/>
      <c r="WNZ267" s="20"/>
      <c r="WOA267" s="20"/>
      <c r="WOB267" s="20"/>
      <c r="WOC267" s="20"/>
      <c r="WOD267" s="20"/>
      <c r="WOE267" s="20"/>
      <c r="WOF267" s="20"/>
      <c r="WOG267" s="20"/>
      <c r="WOH267" s="20"/>
      <c r="WOI267" s="20"/>
      <c r="WOJ267" s="20"/>
      <c r="WOK267" s="20"/>
      <c r="WOL267" s="20"/>
      <c r="WOM267" s="20"/>
      <c r="WON267" s="20"/>
      <c r="WOO267" s="20"/>
      <c r="WOP267" s="20"/>
      <c r="WOQ267" s="20"/>
      <c r="WOR267" s="20"/>
      <c r="WOS267" s="20"/>
      <c r="WOT267" s="20"/>
      <c r="WOU267" s="20"/>
      <c r="WOV267" s="20"/>
      <c r="WOW267" s="20"/>
      <c r="WOX267" s="20"/>
      <c r="WOY267" s="20"/>
      <c r="WOZ267" s="20"/>
      <c r="WPA267" s="20"/>
      <c r="WPB267" s="20"/>
      <c r="WPC267" s="20"/>
      <c r="WPD267" s="20"/>
      <c r="WPE267" s="20"/>
      <c r="WPF267" s="20"/>
      <c r="WPG267" s="20"/>
      <c r="WPH267" s="20"/>
      <c r="WPI267" s="20"/>
      <c r="WPJ267" s="20"/>
      <c r="WPK267" s="20"/>
      <c r="WPL267" s="20"/>
      <c r="WPM267" s="20"/>
      <c r="WPN267" s="20"/>
      <c r="WPO267" s="20"/>
      <c r="WPP267" s="20"/>
      <c r="WPQ267" s="20"/>
      <c r="WPR267" s="20"/>
      <c r="WPS267" s="20"/>
      <c r="WPT267" s="20"/>
      <c r="WPU267" s="20"/>
      <c r="WPV267" s="20"/>
      <c r="WPW267" s="20"/>
      <c r="WPX267" s="20"/>
      <c r="WPY267" s="20"/>
      <c r="WPZ267" s="20"/>
      <c r="WQA267" s="20"/>
      <c r="WQB267" s="20"/>
      <c r="WQC267" s="20"/>
      <c r="WQD267" s="20"/>
      <c r="WQE267" s="20"/>
      <c r="WQF267" s="20"/>
      <c r="WQG267" s="20"/>
      <c r="WQH267" s="20"/>
      <c r="WQI267" s="20"/>
      <c r="WQJ267" s="20"/>
      <c r="WQK267" s="20"/>
      <c r="WQL267" s="20"/>
      <c r="WQM267" s="20"/>
      <c r="WQN267" s="20"/>
      <c r="WQO267" s="20"/>
      <c r="WQP267" s="20"/>
      <c r="WQQ267" s="20"/>
      <c r="WQR267" s="20"/>
      <c r="WQS267" s="20"/>
      <c r="WQT267" s="20"/>
      <c r="WQU267" s="20"/>
      <c r="WQV267" s="20"/>
      <c r="WQW267" s="20"/>
      <c r="WQX267" s="20"/>
      <c r="WQY267" s="20"/>
      <c r="WQZ267" s="20"/>
      <c r="WRA267" s="20"/>
      <c r="WRB267" s="20"/>
      <c r="WRC267" s="20"/>
      <c r="WRD267" s="20"/>
      <c r="WRE267" s="20"/>
      <c r="WRF267" s="20"/>
      <c r="WRG267" s="20"/>
      <c r="WRH267" s="20"/>
      <c r="WRI267" s="20"/>
      <c r="WRJ267" s="20"/>
      <c r="WRK267" s="20"/>
      <c r="WRL267" s="20"/>
      <c r="WRM267" s="20"/>
      <c r="WRN267" s="20"/>
      <c r="WRO267" s="20"/>
      <c r="WRP267" s="20"/>
      <c r="WRQ267" s="20"/>
      <c r="WRR267" s="20"/>
      <c r="WRS267" s="20"/>
      <c r="WRT267" s="20"/>
      <c r="WRU267" s="20"/>
      <c r="WRV267" s="20"/>
      <c r="WRW267" s="20"/>
      <c r="WRX267" s="20"/>
      <c r="WRY267" s="20"/>
      <c r="WRZ267" s="20"/>
      <c r="WSA267" s="20"/>
      <c r="WSB267" s="20"/>
      <c r="WSC267" s="20"/>
      <c r="WSD267" s="20"/>
      <c r="WSE267" s="20"/>
      <c r="WSF267" s="20"/>
      <c r="WSG267" s="20"/>
      <c r="WSH267" s="20"/>
      <c r="WSI267" s="20"/>
      <c r="WSJ267" s="20"/>
      <c r="WSK267" s="20"/>
      <c r="WSL267" s="20"/>
      <c r="WSM267" s="20"/>
      <c r="WSN267" s="20"/>
      <c r="WSO267" s="20"/>
      <c r="WSP267" s="20"/>
      <c r="WSQ267" s="20"/>
      <c r="WSR267" s="20"/>
      <c r="WSS267" s="20"/>
      <c r="WST267" s="20"/>
      <c r="WSU267" s="20"/>
      <c r="WSV267" s="20"/>
      <c r="WSW267" s="20"/>
      <c r="WSX267" s="20"/>
      <c r="WSY267" s="20"/>
      <c r="WSZ267" s="20"/>
      <c r="WTA267" s="20"/>
      <c r="WTB267" s="20"/>
      <c r="WTC267" s="20"/>
      <c r="WTD267" s="20"/>
      <c r="WTE267" s="20"/>
      <c r="WTF267" s="20"/>
      <c r="WTG267" s="20"/>
      <c r="WTH267" s="20"/>
      <c r="WTI267" s="20"/>
      <c r="WTJ267" s="20"/>
      <c r="WTK267" s="20"/>
      <c r="WTL267" s="20"/>
      <c r="WTM267" s="20"/>
      <c r="WTN267" s="20"/>
      <c r="WTO267" s="20"/>
      <c r="WTP267" s="20"/>
      <c r="WTQ267" s="20"/>
      <c r="WTR267" s="20"/>
      <c r="WTS267" s="20"/>
      <c r="WTT267" s="20"/>
      <c r="WTU267" s="20"/>
      <c r="WTV267" s="20"/>
      <c r="WTW267" s="20"/>
      <c r="WTX267" s="20"/>
      <c r="WTY267" s="20"/>
      <c r="WTZ267" s="20"/>
      <c r="WUA267" s="20"/>
      <c r="WUB267" s="20"/>
      <c r="WUC267" s="20"/>
      <c r="WUD267" s="20"/>
      <c r="WUE267" s="20"/>
      <c r="WUF267" s="20"/>
      <c r="WUG267" s="20"/>
      <c r="WUH267" s="20"/>
      <c r="WUI267" s="20"/>
      <c r="WUJ267" s="20"/>
      <c r="WUK267" s="20"/>
      <c r="WUL267" s="20"/>
      <c r="WUM267" s="20"/>
      <c r="WUN267" s="20"/>
      <c r="WUO267" s="20"/>
      <c r="WUP267" s="20"/>
      <c r="WUQ267" s="20"/>
      <c r="WUR267" s="20"/>
      <c r="WUS267" s="20"/>
      <c r="WUT267" s="20"/>
      <c r="WUU267" s="20"/>
      <c r="WUV267" s="20"/>
      <c r="WUW267" s="20"/>
      <c r="WUX267" s="20"/>
      <c r="WUY267" s="20"/>
      <c r="WUZ267" s="20"/>
      <c r="WVA267" s="20"/>
      <c r="WVB267" s="20"/>
      <c r="WVC267" s="20"/>
      <c r="WVD267" s="20"/>
      <c r="WVE267" s="20"/>
      <c r="WVF267" s="20"/>
      <c r="WVG267" s="20"/>
      <c r="WVH267" s="20"/>
      <c r="WVI267" s="20"/>
      <c r="WVJ267" s="20"/>
      <c r="WVK267" s="20"/>
      <c r="WVL267" s="20"/>
      <c r="WVM267" s="20"/>
      <c r="WVN267" s="20"/>
      <c r="WVO267" s="20"/>
      <c r="WVP267" s="20"/>
      <c r="WVQ267" s="20"/>
      <c r="WVR267" s="20"/>
      <c r="WVS267" s="20"/>
      <c r="WVT267" s="20"/>
      <c r="WVU267" s="20"/>
      <c r="WVV267" s="20"/>
      <c r="WVW267" s="20"/>
      <c r="WVX267" s="20"/>
      <c r="WVY267" s="20"/>
      <c r="WVZ267" s="20"/>
      <c r="WWA267" s="20"/>
      <c r="WWB267" s="20"/>
      <c r="WWC267" s="20"/>
      <c r="WWD267" s="20"/>
      <c r="WWE267" s="20"/>
      <c r="WWF267" s="20"/>
      <c r="WWG267" s="20"/>
      <c r="WWH267" s="20"/>
      <c r="WWI267" s="20"/>
      <c r="WWJ267" s="20"/>
      <c r="WWK267" s="20"/>
      <c r="WWL267" s="20"/>
      <c r="WWM267" s="20"/>
      <c r="WWN267" s="20"/>
      <c r="WWO267" s="20"/>
      <c r="WWP267" s="20"/>
      <c r="WWQ267" s="20"/>
      <c r="WWR267" s="20"/>
      <c r="WWS267" s="20"/>
      <c r="WWT267" s="20"/>
      <c r="WWU267" s="20"/>
      <c r="WWV267" s="20"/>
      <c r="WWW267" s="20"/>
      <c r="WWX267" s="20"/>
      <c r="WWY267" s="20"/>
      <c r="WWZ267" s="20"/>
      <c r="WXA267" s="20"/>
      <c r="WXB267" s="20"/>
      <c r="WXC267" s="20"/>
      <c r="WXD267" s="20"/>
      <c r="WXE267" s="20"/>
      <c r="WXF267" s="20"/>
      <c r="WXG267" s="20"/>
      <c r="WXH267" s="20"/>
      <c r="WXI267" s="20"/>
      <c r="WXJ267" s="20"/>
      <c r="WXK267" s="20"/>
      <c r="WXL267" s="20"/>
      <c r="WXM267" s="20"/>
      <c r="WXN267" s="20"/>
      <c r="WXO267" s="20"/>
      <c r="WXP267" s="20"/>
      <c r="WXQ267" s="20"/>
      <c r="WXR267" s="20"/>
      <c r="WXS267" s="20"/>
      <c r="WXT267" s="20"/>
      <c r="WXU267" s="20"/>
      <c r="WXV267" s="20"/>
      <c r="WXW267" s="20"/>
      <c r="WXX267" s="20"/>
      <c r="WXY267" s="20"/>
      <c r="WXZ267" s="20"/>
      <c r="WYA267" s="20"/>
      <c r="WYB267" s="20"/>
      <c r="WYC267" s="20"/>
      <c r="WYD267" s="20"/>
      <c r="WYE267" s="20"/>
      <c r="WYF267" s="20"/>
      <c r="WYG267" s="20"/>
      <c r="WYH267" s="20"/>
      <c r="WYI267" s="20"/>
      <c r="WYJ267" s="20"/>
      <c r="WYK267" s="20"/>
      <c r="WYL267" s="20"/>
      <c r="WYM267" s="20"/>
      <c r="WYN267" s="20"/>
      <c r="WYO267" s="20"/>
      <c r="WYP267" s="20"/>
      <c r="WYQ267" s="20"/>
      <c r="WYR267" s="20"/>
      <c r="WYS267" s="20"/>
      <c r="WYT267" s="20"/>
      <c r="WYU267" s="20"/>
      <c r="WYV267" s="20"/>
      <c r="WYW267" s="20"/>
      <c r="WYX267" s="20"/>
      <c r="WYY267" s="20"/>
      <c r="WYZ267" s="20"/>
      <c r="WZA267" s="20"/>
      <c r="WZB267" s="20"/>
      <c r="WZC267" s="20"/>
      <c r="WZD267" s="20"/>
      <c r="WZE267" s="20"/>
      <c r="WZF267" s="20"/>
      <c r="WZG267" s="20"/>
      <c r="WZH267" s="20"/>
      <c r="WZI267" s="20"/>
      <c r="WZJ267" s="20"/>
      <c r="WZK267" s="20"/>
      <c r="WZL267" s="20"/>
      <c r="WZM267" s="20"/>
      <c r="WZN267" s="20"/>
      <c r="WZO267" s="20"/>
      <c r="WZP267" s="20"/>
      <c r="WZQ267" s="20"/>
      <c r="WZR267" s="20"/>
      <c r="WZS267" s="20"/>
      <c r="WZT267" s="20"/>
      <c r="WZU267" s="20"/>
      <c r="WZV267" s="20"/>
      <c r="WZW267" s="20"/>
      <c r="WZX267" s="20"/>
      <c r="WZY267" s="20"/>
      <c r="WZZ267" s="20"/>
      <c r="XAA267" s="20"/>
      <c r="XAB267" s="20"/>
      <c r="XAC267" s="20"/>
      <c r="XAD267" s="20"/>
      <c r="XAE267" s="20"/>
      <c r="XAF267" s="20"/>
      <c r="XAG267" s="20"/>
      <c r="XAH267" s="20"/>
      <c r="XAI267" s="20"/>
      <c r="XAJ267" s="20"/>
      <c r="XAK267" s="20"/>
      <c r="XAL267" s="20"/>
      <c r="XAM267" s="20"/>
      <c r="XAN267" s="20"/>
      <c r="XAO267" s="20"/>
      <c r="XAP267" s="20"/>
      <c r="XAQ267" s="20"/>
      <c r="XAR267" s="20"/>
      <c r="XAS267" s="20"/>
      <c r="XAT267" s="20"/>
      <c r="XAU267" s="20"/>
      <c r="XAV267" s="20"/>
      <c r="XAW267" s="20"/>
      <c r="XAX267" s="20"/>
      <c r="XAY267" s="20"/>
      <c r="XAZ267" s="20"/>
      <c r="XBA267" s="20"/>
      <c r="XBB267" s="20"/>
      <c r="XBC267" s="20"/>
      <c r="XBD267" s="20"/>
      <c r="XBE267" s="20"/>
      <c r="XBF267" s="20"/>
      <c r="XBG267" s="20"/>
      <c r="XBH267" s="20"/>
      <c r="XBI267" s="20"/>
      <c r="XBJ267" s="20"/>
      <c r="XBK267" s="20"/>
      <c r="XBL267" s="20"/>
      <c r="XBM267" s="20"/>
      <c r="XBN267" s="20"/>
      <c r="XBO267" s="20"/>
      <c r="XBP267" s="20"/>
      <c r="XBQ267" s="20"/>
      <c r="XBR267" s="20"/>
      <c r="XBS267" s="20"/>
      <c r="XBT267" s="20"/>
      <c r="XBU267" s="20"/>
      <c r="XBV267" s="20"/>
      <c r="XBW267" s="20"/>
      <c r="XBX267" s="20"/>
      <c r="XBY267" s="20"/>
      <c r="XBZ267" s="20"/>
      <c r="XCA267" s="20"/>
      <c r="XCB267" s="20"/>
      <c r="XCC267" s="20"/>
      <c r="XCD267" s="20"/>
      <c r="XCE267" s="20"/>
      <c r="XCF267" s="20"/>
      <c r="XCG267" s="20"/>
      <c r="XCH267" s="20"/>
      <c r="XCI267" s="20"/>
      <c r="XCJ267" s="20"/>
      <c r="XCK267" s="20"/>
      <c r="XCL267" s="20"/>
      <c r="XCM267" s="20"/>
      <c r="XCN267" s="20"/>
      <c r="XCO267" s="20"/>
      <c r="XCP267" s="20"/>
      <c r="XCQ267" s="20"/>
      <c r="XCR267" s="20"/>
      <c r="XCS267" s="20"/>
      <c r="XCT267" s="20"/>
      <c r="XCU267" s="20"/>
      <c r="XCV267" s="20"/>
      <c r="XCW267" s="20"/>
      <c r="XCX267" s="20"/>
      <c r="XCY267" s="20"/>
      <c r="XCZ267" s="20"/>
      <c r="XDA267" s="20"/>
      <c r="XDB267" s="20"/>
      <c r="XDC267" s="20"/>
      <c r="XDD267" s="20"/>
      <c r="XDE267" s="20"/>
      <c r="XDF267" s="20"/>
      <c r="XDG267" s="20"/>
      <c r="XDH267" s="20"/>
      <c r="XDI267" s="20"/>
      <c r="XDJ267" s="20"/>
      <c r="XDK267" s="20"/>
      <c r="XDL267" s="20"/>
      <c r="XDM267" s="20"/>
      <c r="XDN267" s="20"/>
      <c r="XDO267" s="20"/>
      <c r="XDP267" s="20"/>
      <c r="XDQ267" s="20"/>
      <c r="XDR267" s="20"/>
      <c r="XDS267" s="20"/>
      <c r="XDT267" s="20"/>
      <c r="XDU267" s="20"/>
      <c r="XDV267" s="20"/>
      <c r="XDW267" s="20"/>
      <c r="XDX267" s="20"/>
      <c r="XDY267" s="20"/>
      <c r="XDZ267" s="20"/>
      <c r="XEA267" s="20"/>
      <c r="XEB267" s="20"/>
      <c r="XEC267" s="20"/>
      <c r="XED267" s="20"/>
      <c r="XEE267" s="20"/>
      <c r="XEF267" s="20"/>
      <c r="XEG267" s="20"/>
      <c r="XEH267" s="20"/>
      <c r="XEI267" s="20"/>
      <c r="XEJ267" s="20"/>
      <c r="XEK267" s="20"/>
      <c r="XEL267" s="20"/>
      <c r="XEM267" s="20"/>
      <c r="XEN267" s="20"/>
      <c r="XEO267" s="20"/>
      <c r="XEP267" s="20"/>
      <c r="XEQ267" s="20"/>
      <c r="XER267" s="20"/>
      <c r="XES267" s="20"/>
      <c r="XET267" s="20"/>
      <c r="XEU267" s="20"/>
      <c r="XEV267" s="20"/>
      <c r="XEW267" s="20"/>
      <c r="XEX267" s="20"/>
      <c r="XEY267" s="20"/>
      <c r="XEZ267" s="20"/>
      <c r="XFA267" s="20"/>
      <c r="XFB267" s="20"/>
      <c r="XFC267" s="20"/>
      <c r="XFD267" s="20"/>
    </row>
    <row r="268" spans="1:16384" s="30" customFormat="1" ht="15" customHeight="1" x14ac:dyDescent="0.25">
      <c r="A268" s="207" t="s">
        <v>92</v>
      </c>
      <c r="B268" s="224" t="s">
        <v>353</v>
      </c>
      <c r="C268" s="224" t="s">
        <v>35</v>
      </c>
      <c r="D268" s="128" t="s">
        <v>17</v>
      </c>
      <c r="E268" s="128" t="s">
        <v>17</v>
      </c>
      <c r="F268" s="128" t="s">
        <v>17</v>
      </c>
      <c r="G268" s="128" t="s">
        <v>17</v>
      </c>
      <c r="H268" s="112" t="s">
        <v>1</v>
      </c>
      <c r="I268" s="55" t="s">
        <v>18</v>
      </c>
      <c r="J268" s="87">
        <f ca="1">IF($T268=0,SUM(J269:J273),IF($T268="",0,IF(ISERROR(OFFSET(ГП!AA214,-$R268-IF($T268=4,1,0),0)),0,OFFSET(ГП!AA214,-$R268-IF($T268=4,1,0),0))))</f>
        <v>12021.4</v>
      </c>
      <c r="K268" s="87">
        <f ca="1">IF($T268=0,SUM(K269:K273),IF($T268="",0,IF(ISERROR(OFFSET(ГП!AB214,-$R268-IF($T268=4,1,0),0)),0,OFFSET(ГП!AB214,-$R268-IF($T268=4,1,0),0))))</f>
        <v>0</v>
      </c>
      <c r="L268" s="87">
        <f ca="1">IF($T268=0,SUM(L269:L273),IF($T268="",0,IF(ISERROR(OFFSET(ГП!AC214,-$R268-IF($T268=4,1,0),0)),0,OFFSET(ГП!AC214,-$R268-IF($T268=4,1,0),0))))</f>
        <v>0</v>
      </c>
      <c r="M268" s="87">
        <f ca="1">IF($T268=0,SUM(M269:M273),IF($T268="",0,IF(ISERROR(OFFSET(ГП!AD214,-$R268-IF($T268=4,1,0),0)),0,OFFSET(ГП!AD214,-$R268-IF($T268=4,1,0),0))))</f>
        <v>0</v>
      </c>
      <c r="N268" s="87">
        <f ca="1">IF($T268=0,SUM(N269:N273),IF($T268="",0,IF(ISERROR(OFFSET(ГП!AE214,-$R268-IF($T268=4,1,0),0)),0,OFFSET(ГП!AE214,-$R268-IF($T268=4,1,0),0))))</f>
        <v>0</v>
      </c>
      <c r="O268" s="87">
        <f ca="1">IF($T268=0,SUM(O269:O273),IF($T268="",0,IF(ISERROR(OFFSET(ГП!AF214,-$R268-IF($T268=4,1,0),0)),0,OFFSET(ГП!AF214,-$R268-IF($T268=4,1,0),0))))</f>
        <v>11090</v>
      </c>
      <c r="P268" s="20"/>
      <c r="Q268" s="20">
        <v>1</v>
      </c>
      <c r="R268" s="20">
        <v>0</v>
      </c>
      <c r="S268" s="20" t="str">
        <f t="shared" ref="S268:S273" si="107">IF(ISERROR(SEARCH("местн",U268,1)),IF(ISERROR(SEARCH("источн",U268,1)),"",4),3)</f>
        <v/>
      </c>
      <c r="T268" s="157">
        <f t="shared" ref="T268:T273" si="108">IF(S268="",IF(ISERROR(SEARCH("федерал",U268,1)),IF(ISERROR(SEARCH("республ",U268,1)),IF(ISERROR(SEARCH("всег",U268,1)),"",0),IF(ISERROR(SEARCH("террит",U268,1)),1,"")),2),S268)</f>
        <v>0</v>
      </c>
      <c r="U268" s="20" t="str">
        <f t="shared" ref="U268:U273" si="109">H268</f>
        <v>всего</v>
      </c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20"/>
      <c r="GF268" s="20"/>
      <c r="GG268" s="20"/>
      <c r="GH268" s="20"/>
      <c r="GI268" s="20"/>
      <c r="GJ268" s="20"/>
      <c r="GK268" s="20"/>
      <c r="GL268" s="20"/>
      <c r="GM268" s="20"/>
      <c r="GN268" s="20"/>
      <c r="GO268" s="20"/>
      <c r="GP268" s="20"/>
      <c r="GQ268" s="20"/>
      <c r="GR268" s="20"/>
      <c r="GS268" s="20"/>
      <c r="GT268" s="20"/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  <c r="IK268" s="20"/>
      <c r="IL268" s="20"/>
      <c r="IM268" s="20"/>
      <c r="IN268" s="20"/>
      <c r="IO268" s="20"/>
      <c r="IP268" s="20"/>
      <c r="IQ268" s="20"/>
      <c r="IR268" s="20"/>
      <c r="IS268" s="20"/>
      <c r="IT268" s="20"/>
      <c r="IU268" s="20"/>
      <c r="IV268" s="20"/>
      <c r="IW268" s="20"/>
      <c r="IX268" s="20"/>
      <c r="IY268" s="20"/>
      <c r="IZ268" s="20"/>
      <c r="JA268" s="20"/>
      <c r="JB268" s="20"/>
      <c r="JC268" s="20"/>
      <c r="JD268" s="20"/>
      <c r="JE268" s="20"/>
      <c r="JF268" s="20"/>
      <c r="JG268" s="20"/>
      <c r="JH268" s="20"/>
      <c r="JI268" s="20"/>
      <c r="JJ268" s="20"/>
      <c r="JK268" s="20"/>
      <c r="JL268" s="20"/>
      <c r="JM268" s="20"/>
      <c r="JN268" s="20"/>
      <c r="JO268" s="20"/>
      <c r="JP268" s="20"/>
      <c r="JQ268" s="20"/>
      <c r="JR268" s="20"/>
      <c r="JS268" s="20"/>
      <c r="JT268" s="20"/>
      <c r="JU268" s="20"/>
      <c r="JV268" s="20"/>
      <c r="JW268" s="20"/>
      <c r="JX268" s="20"/>
      <c r="JY268" s="20"/>
      <c r="JZ268" s="20"/>
      <c r="KA268" s="20"/>
      <c r="KB268" s="20"/>
      <c r="KC268" s="20"/>
      <c r="KD268" s="20"/>
      <c r="KE268" s="20"/>
      <c r="KF268" s="20"/>
      <c r="KG268" s="20"/>
      <c r="KH268" s="20"/>
      <c r="KI268" s="20"/>
      <c r="KJ268" s="20"/>
      <c r="KK268" s="20"/>
      <c r="KL268" s="20"/>
      <c r="KM268" s="20"/>
      <c r="KN268" s="20"/>
      <c r="KO268" s="20"/>
      <c r="KP268" s="20"/>
      <c r="KQ268" s="20"/>
      <c r="KR268" s="20"/>
      <c r="KS268" s="20"/>
      <c r="KT268" s="20"/>
      <c r="KU268" s="20"/>
      <c r="KV268" s="20"/>
      <c r="KW268" s="20"/>
      <c r="KX268" s="20"/>
      <c r="KY268" s="20"/>
      <c r="KZ268" s="20"/>
      <c r="LA268" s="20"/>
      <c r="LB268" s="20"/>
      <c r="LC268" s="20"/>
      <c r="LD268" s="20"/>
      <c r="LE268" s="20"/>
      <c r="LF268" s="20"/>
      <c r="LG268" s="20"/>
      <c r="LH268" s="20"/>
      <c r="LI268" s="20"/>
      <c r="LJ268" s="20"/>
      <c r="LK268" s="20"/>
      <c r="LL268" s="20"/>
      <c r="LM268" s="20"/>
      <c r="LN268" s="20"/>
      <c r="LO268" s="20"/>
      <c r="LP268" s="20"/>
      <c r="LQ268" s="20"/>
      <c r="LR268" s="20"/>
      <c r="LS268" s="20"/>
      <c r="LT268" s="20"/>
      <c r="LU268" s="20"/>
      <c r="LV268" s="20"/>
      <c r="LW268" s="20"/>
      <c r="LX268" s="20"/>
      <c r="LY268" s="20"/>
      <c r="LZ268" s="20"/>
      <c r="MA268" s="20"/>
      <c r="MB268" s="20"/>
      <c r="MC268" s="20"/>
      <c r="MD268" s="20"/>
      <c r="ME268" s="20"/>
      <c r="MF268" s="20"/>
      <c r="MG268" s="20"/>
      <c r="MH268" s="20"/>
      <c r="MI268" s="20"/>
      <c r="MJ268" s="20"/>
      <c r="MK268" s="20"/>
      <c r="ML268" s="20"/>
      <c r="MM268" s="20"/>
      <c r="MN268" s="20"/>
      <c r="MO268" s="20"/>
      <c r="MP268" s="20"/>
      <c r="MQ268" s="20"/>
      <c r="MR268" s="20"/>
      <c r="MS268" s="20"/>
      <c r="MT268" s="20"/>
      <c r="MU268" s="20"/>
      <c r="MV268" s="20"/>
      <c r="MW268" s="20"/>
      <c r="MX268" s="20"/>
      <c r="MY268" s="20"/>
      <c r="MZ268" s="20"/>
      <c r="NA268" s="20"/>
      <c r="NB268" s="20"/>
      <c r="NC268" s="20"/>
      <c r="ND268" s="20"/>
      <c r="NE268" s="20"/>
      <c r="NF268" s="20"/>
      <c r="NG268" s="20"/>
      <c r="NH268" s="20"/>
      <c r="NI268" s="20"/>
      <c r="NJ268" s="20"/>
      <c r="NK268" s="20"/>
      <c r="NL268" s="20"/>
      <c r="NM268" s="20"/>
      <c r="NN268" s="20"/>
      <c r="NO268" s="20"/>
      <c r="NP268" s="20"/>
      <c r="NQ268" s="20"/>
      <c r="NR268" s="20"/>
      <c r="NS268" s="20"/>
      <c r="NT268" s="20"/>
      <c r="NU268" s="20"/>
      <c r="NV268" s="20"/>
      <c r="NW268" s="20"/>
      <c r="NX268" s="20"/>
      <c r="NY268" s="20"/>
      <c r="NZ268" s="20"/>
      <c r="OA268" s="20"/>
      <c r="OB268" s="20"/>
      <c r="OC268" s="20"/>
      <c r="OD268" s="20"/>
      <c r="OE268" s="20"/>
      <c r="OF268" s="20"/>
      <c r="OG268" s="20"/>
      <c r="OH268" s="20"/>
      <c r="OI268" s="20"/>
      <c r="OJ268" s="20"/>
      <c r="OK268" s="20"/>
      <c r="OL268" s="20"/>
      <c r="OM268" s="20"/>
      <c r="ON268" s="20"/>
      <c r="OO268" s="20"/>
      <c r="OP268" s="20"/>
      <c r="OQ268" s="20"/>
      <c r="OR268" s="20"/>
      <c r="OS268" s="20"/>
      <c r="OT268" s="20"/>
      <c r="OU268" s="20"/>
      <c r="OV268" s="20"/>
      <c r="OW268" s="20"/>
      <c r="OX268" s="20"/>
      <c r="OY268" s="20"/>
      <c r="OZ268" s="20"/>
      <c r="PA268" s="20"/>
      <c r="PB268" s="20"/>
      <c r="PC268" s="20"/>
      <c r="PD268" s="20"/>
      <c r="PE268" s="20"/>
      <c r="PF268" s="20"/>
      <c r="PG268" s="20"/>
      <c r="PH268" s="20"/>
      <c r="PI268" s="20"/>
      <c r="PJ268" s="20"/>
      <c r="PK268" s="20"/>
      <c r="PL268" s="20"/>
      <c r="PM268" s="20"/>
      <c r="PN268" s="20"/>
      <c r="PO268" s="20"/>
      <c r="PP268" s="20"/>
      <c r="PQ268" s="20"/>
      <c r="PR268" s="20"/>
      <c r="PS268" s="20"/>
      <c r="PT268" s="20"/>
      <c r="PU268" s="20"/>
      <c r="PV268" s="20"/>
      <c r="PW268" s="20"/>
      <c r="PX268" s="20"/>
      <c r="PY268" s="20"/>
      <c r="PZ268" s="20"/>
      <c r="QA268" s="20"/>
      <c r="QB268" s="20"/>
      <c r="QC268" s="20"/>
      <c r="QD268" s="20"/>
      <c r="QE268" s="20"/>
      <c r="QF268" s="20"/>
      <c r="QG268" s="20"/>
      <c r="QH268" s="20"/>
      <c r="QI268" s="20"/>
      <c r="QJ268" s="20"/>
      <c r="QK268" s="20"/>
      <c r="QL268" s="20"/>
      <c r="QM268" s="20"/>
      <c r="QN268" s="20"/>
      <c r="QO268" s="20"/>
      <c r="QP268" s="20"/>
      <c r="QQ268" s="20"/>
      <c r="QR268" s="20"/>
      <c r="QS268" s="20"/>
      <c r="QT268" s="20"/>
      <c r="QU268" s="20"/>
      <c r="QV268" s="20"/>
      <c r="QW268" s="20"/>
      <c r="QX268" s="20"/>
      <c r="QY268" s="20"/>
      <c r="QZ268" s="20"/>
      <c r="RA268" s="20"/>
      <c r="RB268" s="20"/>
      <c r="RC268" s="20"/>
      <c r="RD268" s="20"/>
      <c r="RE268" s="20"/>
      <c r="RF268" s="20"/>
      <c r="RG268" s="20"/>
      <c r="RH268" s="20"/>
      <c r="RI268" s="20"/>
      <c r="RJ268" s="20"/>
      <c r="RK268" s="20"/>
      <c r="RL268" s="20"/>
      <c r="RM268" s="20"/>
      <c r="RN268" s="20"/>
      <c r="RO268" s="20"/>
      <c r="RP268" s="20"/>
      <c r="RQ268" s="20"/>
      <c r="RR268" s="20"/>
      <c r="RS268" s="20"/>
      <c r="RT268" s="20"/>
      <c r="RU268" s="20"/>
      <c r="RV268" s="20"/>
      <c r="RW268" s="20"/>
      <c r="RX268" s="20"/>
      <c r="RY268" s="20"/>
      <c r="RZ268" s="20"/>
      <c r="SA268" s="20"/>
      <c r="SB268" s="20"/>
      <c r="SC268" s="20"/>
      <c r="SD268" s="20"/>
      <c r="SE268" s="20"/>
      <c r="SF268" s="20"/>
      <c r="SG268" s="20"/>
      <c r="SH268" s="20"/>
      <c r="SI268" s="20"/>
      <c r="SJ268" s="20"/>
      <c r="SK268" s="20"/>
      <c r="SL268" s="20"/>
      <c r="SM268" s="20"/>
      <c r="SN268" s="20"/>
      <c r="SO268" s="20"/>
      <c r="SP268" s="20"/>
      <c r="SQ268" s="20"/>
      <c r="SR268" s="20"/>
      <c r="SS268" s="20"/>
      <c r="ST268" s="20"/>
      <c r="SU268" s="20"/>
      <c r="SV268" s="20"/>
      <c r="SW268" s="20"/>
      <c r="SX268" s="20"/>
      <c r="SY268" s="20"/>
      <c r="SZ268" s="20"/>
      <c r="TA268" s="20"/>
      <c r="TB268" s="20"/>
      <c r="TC268" s="20"/>
      <c r="TD268" s="20"/>
      <c r="TE268" s="20"/>
      <c r="TF268" s="20"/>
      <c r="TG268" s="20"/>
      <c r="TH268" s="20"/>
      <c r="TI268" s="20"/>
      <c r="TJ268" s="20"/>
      <c r="TK268" s="20"/>
      <c r="TL268" s="20"/>
      <c r="TM268" s="20"/>
      <c r="TN268" s="20"/>
      <c r="TO268" s="20"/>
      <c r="TP268" s="20"/>
      <c r="TQ268" s="20"/>
      <c r="TR268" s="20"/>
      <c r="TS268" s="20"/>
      <c r="TT268" s="20"/>
      <c r="TU268" s="20"/>
      <c r="TV268" s="20"/>
      <c r="TW268" s="20"/>
      <c r="TX268" s="20"/>
      <c r="TY268" s="20"/>
      <c r="TZ268" s="20"/>
      <c r="UA268" s="20"/>
      <c r="UB268" s="20"/>
      <c r="UC268" s="20"/>
      <c r="UD268" s="20"/>
      <c r="UE268" s="20"/>
      <c r="UF268" s="20"/>
      <c r="UG268" s="20"/>
      <c r="UH268" s="20"/>
      <c r="UI268" s="20"/>
      <c r="UJ268" s="20"/>
      <c r="UK268" s="20"/>
      <c r="UL268" s="20"/>
      <c r="UM268" s="20"/>
      <c r="UN268" s="20"/>
      <c r="UO268" s="20"/>
      <c r="UP268" s="20"/>
      <c r="UQ268" s="20"/>
      <c r="UR268" s="20"/>
      <c r="US268" s="20"/>
      <c r="UT268" s="20"/>
      <c r="UU268" s="20"/>
      <c r="UV268" s="20"/>
      <c r="UW268" s="20"/>
      <c r="UX268" s="20"/>
      <c r="UY268" s="20"/>
      <c r="UZ268" s="20"/>
      <c r="VA268" s="20"/>
      <c r="VB268" s="20"/>
      <c r="VC268" s="20"/>
      <c r="VD268" s="20"/>
      <c r="VE268" s="20"/>
      <c r="VF268" s="20"/>
      <c r="VG268" s="20"/>
      <c r="VH268" s="20"/>
      <c r="VI268" s="20"/>
      <c r="VJ268" s="20"/>
      <c r="VK268" s="20"/>
      <c r="VL268" s="20"/>
      <c r="VM268" s="20"/>
      <c r="VN268" s="20"/>
      <c r="VO268" s="20"/>
      <c r="VP268" s="20"/>
      <c r="VQ268" s="20"/>
      <c r="VR268" s="20"/>
      <c r="VS268" s="20"/>
      <c r="VT268" s="20"/>
      <c r="VU268" s="20"/>
      <c r="VV268" s="20"/>
      <c r="VW268" s="20"/>
      <c r="VX268" s="20"/>
      <c r="VY268" s="20"/>
      <c r="VZ268" s="20"/>
      <c r="WA268" s="20"/>
      <c r="WB268" s="20"/>
      <c r="WC268" s="20"/>
      <c r="WD268" s="20"/>
      <c r="WE268" s="20"/>
      <c r="WF268" s="20"/>
      <c r="WG268" s="20"/>
      <c r="WH268" s="20"/>
      <c r="WI268" s="20"/>
      <c r="WJ268" s="20"/>
      <c r="WK268" s="20"/>
      <c r="WL268" s="20"/>
      <c r="WM268" s="20"/>
      <c r="WN268" s="20"/>
      <c r="WO268" s="20"/>
      <c r="WP268" s="20"/>
      <c r="WQ268" s="20"/>
      <c r="WR268" s="20"/>
      <c r="WS268" s="20"/>
      <c r="WT268" s="20"/>
      <c r="WU268" s="20"/>
      <c r="WV268" s="20"/>
      <c r="WW268" s="20"/>
      <c r="WX268" s="20"/>
      <c r="WY268" s="20"/>
      <c r="WZ268" s="20"/>
      <c r="XA268" s="20"/>
      <c r="XB268" s="20"/>
      <c r="XC268" s="20"/>
      <c r="XD268" s="20"/>
      <c r="XE268" s="20"/>
      <c r="XF268" s="20"/>
      <c r="XG268" s="20"/>
      <c r="XH268" s="20"/>
      <c r="XI268" s="20"/>
      <c r="XJ268" s="20"/>
      <c r="XK268" s="20"/>
      <c r="XL268" s="20"/>
      <c r="XM268" s="20"/>
      <c r="XN268" s="20"/>
      <c r="XO268" s="20"/>
      <c r="XP268" s="20"/>
      <c r="XQ268" s="20"/>
      <c r="XR268" s="20"/>
      <c r="XS268" s="20"/>
      <c r="XT268" s="20"/>
      <c r="XU268" s="20"/>
      <c r="XV268" s="20"/>
      <c r="XW268" s="20"/>
      <c r="XX268" s="20"/>
      <c r="XY268" s="20"/>
      <c r="XZ268" s="20"/>
      <c r="YA268" s="20"/>
      <c r="YB268" s="20"/>
      <c r="YC268" s="20"/>
      <c r="YD268" s="20"/>
      <c r="YE268" s="20"/>
      <c r="YF268" s="20"/>
      <c r="YG268" s="20"/>
      <c r="YH268" s="20"/>
      <c r="YI268" s="20"/>
      <c r="YJ268" s="20"/>
      <c r="YK268" s="20"/>
      <c r="YL268" s="20"/>
      <c r="YM268" s="20"/>
      <c r="YN268" s="20"/>
      <c r="YO268" s="20"/>
      <c r="YP268" s="20"/>
      <c r="YQ268" s="20"/>
      <c r="YR268" s="20"/>
      <c r="YS268" s="20"/>
      <c r="YT268" s="20"/>
      <c r="YU268" s="20"/>
      <c r="YV268" s="20"/>
      <c r="YW268" s="20"/>
      <c r="YX268" s="20"/>
      <c r="YY268" s="20"/>
      <c r="YZ268" s="20"/>
      <c r="ZA268" s="20"/>
      <c r="ZB268" s="20"/>
      <c r="ZC268" s="20"/>
      <c r="ZD268" s="20"/>
      <c r="ZE268" s="20"/>
      <c r="ZF268" s="20"/>
      <c r="ZG268" s="20"/>
      <c r="ZH268" s="20"/>
      <c r="ZI268" s="20"/>
      <c r="ZJ268" s="20"/>
      <c r="ZK268" s="20"/>
      <c r="ZL268" s="20"/>
      <c r="ZM268" s="20"/>
      <c r="ZN268" s="20"/>
      <c r="ZO268" s="20"/>
      <c r="ZP268" s="20"/>
      <c r="ZQ268" s="20"/>
      <c r="ZR268" s="20"/>
      <c r="ZS268" s="20"/>
      <c r="ZT268" s="20"/>
      <c r="ZU268" s="20"/>
      <c r="ZV268" s="20"/>
      <c r="ZW268" s="20"/>
      <c r="ZX268" s="20"/>
      <c r="ZY268" s="20"/>
      <c r="ZZ268" s="20"/>
      <c r="AAA268" s="20"/>
      <c r="AAB268" s="20"/>
      <c r="AAC268" s="20"/>
      <c r="AAD268" s="20"/>
      <c r="AAE268" s="20"/>
      <c r="AAF268" s="20"/>
      <c r="AAG268" s="20"/>
      <c r="AAH268" s="20"/>
      <c r="AAI268" s="20"/>
      <c r="AAJ268" s="20"/>
      <c r="AAK268" s="20"/>
      <c r="AAL268" s="20"/>
      <c r="AAM268" s="20"/>
      <c r="AAN268" s="20"/>
      <c r="AAO268" s="20"/>
      <c r="AAP268" s="20"/>
      <c r="AAQ268" s="20"/>
      <c r="AAR268" s="20"/>
      <c r="AAS268" s="20"/>
      <c r="AAT268" s="20"/>
      <c r="AAU268" s="20"/>
      <c r="AAV268" s="20"/>
      <c r="AAW268" s="20"/>
      <c r="AAX268" s="20"/>
      <c r="AAY268" s="20"/>
      <c r="AAZ268" s="20"/>
      <c r="ABA268" s="20"/>
      <c r="ABB268" s="20"/>
      <c r="ABC268" s="20"/>
      <c r="ABD268" s="20"/>
      <c r="ABE268" s="20"/>
      <c r="ABF268" s="20"/>
      <c r="ABG268" s="20"/>
      <c r="ABH268" s="20"/>
      <c r="ABI268" s="20"/>
      <c r="ABJ268" s="20"/>
      <c r="ABK268" s="20"/>
      <c r="ABL268" s="20"/>
      <c r="ABM268" s="20"/>
      <c r="ABN268" s="20"/>
      <c r="ABO268" s="20"/>
      <c r="ABP268" s="20"/>
      <c r="ABQ268" s="20"/>
      <c r="ABR268" s="20"/>
      <c r="ABS268" s="20"/>
      <c r="ABT268" s="20"/>
      <c r="ABU268" s="20"/>
      <c r="ABV268" s="20"/>
      <c r="ABW268" s="20"/>
      <c r="ABX268" s="20"/>
      <c r="ABY268" s="20"/>
      <c r="ABZ268" s="20"/>
      <c r="ACA268" s="20"/>
      <c r="ACB268" s="20"/>
      <c r="ACC268" s="20"/>
      <c r="ACD268" s="20"/>
      <c r="ACE268" s="20"/>
      <c r="ACF268" s="20"/>
      <c r="ACG268" s="20"/>
      <c r="ACH268" s="20"/>
      <c r="ACI268" s="20"/>
      <c r="ACJ268" s="20"/>
      <c r="ACK268" s="20"/>
      <c r="ACL268" s="20"/>
      <c r="ACM268" s="20"/>
      <c r="ACN268" s="20"/>
      <c r="ACO268" s="20"/>
      <c r="ACP268" s="20"/>
      <c r="ACQ268" s="20"/>
      <c r="ACR268" s="20"/>
      <c r="ACS268" s="20"/>
      <c r="ACT268" s="20"/>
      <c r="ACU268" s="20"/>
      <c r="ACV268" s="20"/>
      <c r="ACW268" s="20"/>
      <c r="ACX268" s="20"/>
      <c r="ACY268" s="20"/>
      <c r="ACZ268" s="20"/>
      <c r="ADA268" s="20"/>
      <c r="ADB268" s="20"/>
      <c r="ADC268" s="20"/>
      <c r="ADD268" s="20"/>
      <c r="ADE268" s="20"/>
      <c r="ADF268" s="20"/>
      <c r="ADG268" s="20"/>
      <c r="ADH268" s="20"/>
      <c r="ADI268" s="20"/>
      <c r="ADJ268" s="20"/>
      <c r="ADK268" s="20"/>
      <c r="ADL268" s="20"/>
      <c r="ADM268" s="20"/>
      <c r="ADN268" s="20"/>
      <c r="ADO268" s="20"/>
      <c r="ADP268" s="20"/>
      <c r="ADQ268" s="20"/>
      <c r="ADR268" s="20"/>
      <c r="ADS268" s="20"/>
      <c r="ADT268" s="20"/>
      <c r="ADU268" s="20"/>
      <c r="ADV268" s="20"/>
      <c r="ADW268" s="20"/>
      <c r="ADX268" s="20"/>
      <c r="ADY268" s="20"/>
      <c r="ADZ268" s="20"/>
      <c r="AEA268" s="20"/>
      <c r="AEB268" s="20"/>
      <c r="AEC268" s="20"/>
      <c r="AED268" s="20"/>
      <c r="AEE268" s="20"/>
      <c r="AEF268" s="20"/>
      <c r="AEG268" s="20"/>
      <c r="AEH268" s="20"/>
      <c r="AEI268" s="20"/>
      <c r="AEJ268" s="20"/>
      <c r="AEK268" s="20"/>
      <c r="AEL268" s="20"/>
      <c r="AEM268" s="20"/>
      <c r="AEN268" s="20"/>
      <c r="AEO268" s="20"/>
      <c r="AEP268" s="20"/>
      <c r="AEQ268" s="20"/>
      <c r="AER268" s="20"/>
      <c r="AES268" s="20"/>
      <c r="AET268" s="20"/>
      <c r="AEU268" s="20"/>
      <c r="AEV268" s="20"/>
      <c r="AEW268" s="20"/>
      <c r="AEX268" s="20"/>
      <c r="AEY268" s="20"/>
      <c r="AEZ268" s="20"/>
      <c r="AFA268" s="20"/>
      <c r="AFB268" s="20"/>
      <c r="AFC268" s="20"/>
      <c r="AFD268" s="20"/>
      <c r="AFE268" s="20"/>
      <c r="AFF268" s="20"/>
      <c r="AFG268" s="20"/>
      <c r="AFH268" s="20"/>
      <c r="AFI268" s="20"/>
      <c r="AFJ268" s="20"/>
      <c r="AFK268" s="20"/>
      <c r="AFL268" s="20"/>
      <c r="AFM268" s="20"/>
      <c r="AFN268" s="20"/>
      <c r="AFO268" s="20"/>
      <c r="AFP268" s="20"/>
      <c r="AFQ268" s="20"/>
      <c r="AFR268" s="20"/>
      <c r="AFS268" s="20"/>
      <c r="AFT268" s="20"/>
      <c r="AFU268" s="20"/>
      <c r="AFV268" s="20"/>
      <c r="AFW268" s="20"/>
      <c r="AFX268" s="20"/>
      <c r="AFY268" s="20"/>
      <c r="AFZ268" s="20"/>
      <c r="AGA268" s="20"/>
      <c r="AGB268" s="20"/>
      <c r="AGC268" s="20"/>
      <c r="AGD268" s="20"/>
      <c r="AGE268" s="20"/>
      <c r="AGF268" s="20"/>
      <c r="AGG268" s="20"/>
      <c r="AGH268" s="20"/>
      <c r="AGI268" s="20"/>
      <c r="AGJ268" s="20"/>
      <c r="AGK268" s="20"/>
      <c r="AGL268" s="20"/>
      <c r="AGM268" s="20"/>
      <c r="AGN268" s="20"/>
      <c r="AGO268" s="20"/>
      <c r="AGP268" s="20"/>
      <c r="AGQ268" s="20"/>
      <c r="AGR268" s="20"/>
      <c r="AGS268" s="20"/>
      <c r="AGT268" s="20"/>
      <c r="AGU268" s="20"/>
      <c r="AGV268" s="20"/>
      <c r="AGW268" s="20"/>
      <c r="AGX268" s="20"/>
      <c r="AGY268" s="20"/>
      <c r="AGZ268" s="20"/>
      <c r="AHA268" s="20"/>
      <c r="AHB268" s="20"/>
      <c r="AHC268" s="20"/>
      <c r="AHD268" s="20"/>
      <c r="AHE268" s="20"/>
      <c r="AHF268" s="20"/>
      <c r="AHG268" s="20"/>
      <c r="AHH268" s="20"/>
      <c r="AHI268" s="20"/>
      <c r="AHJ268" s="20"/>
      <c r="AHK268" s="20"/>
      <c r="AHL268" s="20"/>
      <c r="AHM268" s="20"/>
      <c r="AHN268" s="20"/>
      <c r="AHO268" s="20"/>
      <c r="AHP268" s="20"/>
      <c r="AHQ268" s="20"/>
      <c r="AHR268" s="20"/>
      <c r="AHS268" s="20"/>
      <c r="AHT268" s="20"/>
      <c r="AHU268" s="20"/>
      <c r="AHV268" s="20"/>
      <c r="AHW268" s="20"/>
      <c r="AHX268" s="20"/>
      <c r="AHY268" s="20"/>
      <c r="AHZ268" s="20"/>
      <c r="AIA268" s="20"/>
      <c r="AIB268" s="20"/>
      <c r="AIC268" s="20"/>
      <c r="AID268" s="20"/>
      <c r="AIE268" s="20"/>
      <c r="AIF268" s="20"/>
      <c r="AIG268" s="20"/>
      <c r="AIH268" s="20"/>
      <c r="AII268" s="20"/>
      <c r="AIJ268" s="20"/>
      <c r="AIK268" s="20"/>
      <c r="AIL268" s="20"/>
      <c r="AIM268" s="20"/>
      <c r="AIN268" s="20"/>
      <c r="AIO268" s="20"/>
      <c r="AIP268" s="20"/>
      <c r="AIQ268" s="20"/>
      <c r="AIR268" s="20"/>
      <c r="AIS268" s="20"/>
      <c r="AIT268" s="20"/>
      <c r="AIU268" s="20"/>
      <c r="AIV268" s="20"/>
      <c r="AIW268" s="20"/>
      <c r="AIX268" s="20"/>
      <c r="AIY268" s="20"/>
      <c r="AIZ268" s="20"/>
      <c r="AJA268" s="20"/>
      <c r="AJB268" s="20"/>
      <c r="AJC268" s="20"/>
      <c r="AJD268" s="20"/>
      <c r="AJE268" s="20"/>
      <c r="AJF268" s="20"/>
      <c r="AJG268" s="20"/>
      <c r="AJH268" s="20"/>
      <c r="AJI268" s="20"/>
      <c r="AJJ268" s="20"/>
      <c r="AJK268" s="20"/>
      <c r="AJL268" s="20"/>
      <c r="AJM268" s="20"/>
      <c r="AJN268" s="20"/>
      <c r="AJO268" s="20"/>
      <c r="AJP268" s="20"/>
      <c r="AJQ268" s="20"/>
      <c r="AJR268" s="20"/>
      <c r="AJS268" s="20"/>
      <c r="AJT268" s="20"/>
      <c r="AJU268" s="20"/>
      <c r="AJV268" s="20"/>
      <c r="AJW268" s="20"/>
      <c r="AJX268" s="20"/>
      <c r="AJY268" s="20"/>
      <c r="AJZ268" s="20"/>
      <c r="AKA268" s="20"/>
      <c r="AKB268" s="20"/>
      <c r="AKC268" s="20"/>
      <c r="AKD268" s="20"/>
      <c r="AKE268" s="20"/>
      <c r="AKF268" s="20"/>
      <c r="AKG268" s="20"/>
      <c r="AKH268" s="20"/>
      <c r="AKI268" s="20"/>
      <c r="AKJ268" s="20"/>
      <c r="AKK268" s="20"/>
      <c r="AKL268" s="20"/>
      <c r="AKM268" s="20"/>
      <c r="AKN268" s="20"/>
      <c r="AKO268" s="20"/>
      <c r="AKP268" s="20"/>
      <c r="AKQ268" s="20"/>
      <c r="AKR268" s="20"/>
      <c r="AKS268" s="20"/>
      <c r="AKT268" s="20"/>
      <c r="AKU268" s="20"/>
      <c r="AKV268" s="20"/>
      <c r="AKW268" s="20"/>
      <c r="AKX268" s="20"/>
      <c r="AKY268" s="20"/>
      <c r="AKZ268" s="20"/>
      <c r="ALA268" s="20"/>
      <c r="ALB268" s="20"/>
      <c r="ALC268" s="20"/>
      <c r="ALD268" s="20"/>
      <c r="ALE268" s="20"/>
      <c r="ALF268" s="20"/>
      <c r="ALG268" s="20"/>
      <c r="ALH268" s="20"/>
      <c r="ALI268" s="20"/>
      <c r="ALJ268" s="20"/>
      <c r="ALK268" s="20"/>
      <c r="ALL268" s="20"/>
      <c r="ALM268" s="20"/>
      <c r="ALN268" s="20"/>
      <c r="ALO268" s="20"/>
      <c r="ALP268" s="20"/>
      <c r="ALQ268" s="20"/>
      <c r="ALR268" s="20"/>
      <c r="ALS268" s="20"/>
      <c r="ALT268" s="20"/>
      <c r="ALU268" s="20"/>
      <c r="ALV268" s="20"/>
      <c r="ALW268" s="20"/>
      <c r="ALX268" s="20"/>
      <c r="ALY268" s="20"/>
      <c r="ALZ268" s="20"/>
      <c r="AMA268" s="20"/>
      <c r="AMB268" s="20"/>
      <c r="AMC268" s="20"/>
      <c r="AMD268" s="20"/>
      <c r="AME268" s="20"/>
      <c r="AMF268" s="20"/>
      <c r="AMG268" s="20"/>
      <c r="AMH268" s="20"/>
      <c r="AMI268" s="20"/>
      <c r="AMJ268" s="20"/>
      <c r="AMK268" s="20"/>
      <c r="AML268" s="20"/>
      <c r="AMM268" s="20"/>
      <c r="AMN268" s="20"/>
      <c r="AMO268" s="20"/>
      <c r="AMP268" s="20"/>
      <c r="AMQ268" s="20"/>
      <c r="AMR268" s="20"/>
      <c r="AMS268" s="20"/>
      <c r="AMT268" s="20"/>
      <c r="AMU268" s="20"/>
      <c r="AMV268" s="20"/>
      <c r="AMW268" s="20"/>
      <c r="AMX268" s="20"/>
      <c r="AMY268" s="20"/>
      <c r="AMZ268" s="20"/>
      <c r="ANA268" s="20"/>
      <c r="ANB268" s="20"/>
      <c r="ANC268" s="20"/>
      <c r="AND268" s="20"/>
      <c r="ANE268" s="20"/>
      <c r="ANF268" s="20"/>
      <c r="ANG268" s="20"/>
      <c r="ANH268" s="20"/>
      <c r="ANI268" s="20"/>
      <c r="ANJ268" s="20"/>
      <c r="ANK268" s="20"/>
      <c r="ANL268" s="20"/>
      <c r="ANM268" s="20"/>
      <c r="ANN268" s="20"/>
      <c r="ANO268" s="20"/>
      <c r="ANP268" s="20"/>
      <c r="ANQ268" s="20"/>
      <c r="ANR268" s="20"/>
      <c r="ANS268" s="20"/>
      <c r="ANT268" s="20"/>
      <c r="ANU268" s="20"/>
      <c r="ANV268" s="20"/>
      <c r="ANW268" s="20"/>
      <c r="ANX268" s="20"/>
      <c r="ANY268" s="20"/>
      <c r="ANZ268" s="20"/>
      <c r="AOA268" s="20"/>
      <c r="AOB268" s="20"/>
      <c r="AOC268" s="20"/>
      <c r="AOD268" s="20"/>
      <c r="AOE268" s="20"/>
      <c r="AOF268" s="20"/>
      <c r="AOG268" s="20"/>
      <c r="AOH268" s="20"/>
      <c r="AOI268" s="20"/>
      <c r="AOJ268" s="20"/>
      <c r="AOK268" s="20"/>
      <c r="AOL268" s="20"/>
      <c r="AOM268" s="20"/>
      <c r="AON268" s="20"/>
      <c r="AOO268" s="20"/>
      <c r="AOP268" s="20"/>
      <c r="AOQ268" s="20"/>
      <c r="AOR268" s="20"/>
      <c r="AOS268" s="20"/>
      <c r="AOT268" s="20"/>
      <c r="AOU268" s="20"/>
      <c r="AOV268" s="20"/>
      <c r="AOW268" s="20"/>
      <c r="AOX268" s="20"/>
      <c r="AOY268" s="20"/>
      <c r="AOZ268" s="20"/>
      <c r="APA268" s="20"/>
      <c r="APB268" s="20"/>
      <c r="APC268" s="20"/>
      <c r="APD268" s="20"/>
      <c r="APE268" s="20"/>
      <c r="APF268" s="20"/>
      <c r="APG268" s="20"/>
      <c r="APH268" s="20"/>
      <c r="API268" s="20"/>
      <c r="APJ268" s="20"/>
      <c r="APK268" s="20"/>
      <c r="APL268" s="20"/>
      <c r="APM268" s="20"/>
      <c r="APN268" s="20"/>
      <c r="APO268" s="20"/>
      <c r="APP268" s="20"/>
      <c r="APQ268" s="20"/>
      <c r="APR268" s="20"/>
      <c r="APS268" s="20"/>
      <c r="APT268" s="20"/>
      <c r="APU268" s="20"/>
      <c r="APV268" s="20"/>
      <c r="APW268" s="20"/>
      <c r="APX268" s="20"/>
      <c r="APY268" s="20"/>
      <c r="APZ268" s="20"/>
      <c r="AQA268" s="20"/>
      <c r="AQB268" s="20"/>
      <c r="AQC268" s="20"/>
      <c r="AQD268" s="20"/>
      <c r="AQE268" s="20"/>
      <c r="AQF268" s="20"/>
      <c r="AQG268" s="20"/>
      <c r="AQH268" s="20"/>
      <c r="AQI268" s="20"/>
      <c r="AQJ268" s="20"/>
      <c r="AQK268" s="20"/>
      <c r="AQL268" s="20"/>
      <c r="AQM268" s="20"/>
      <c r="AQN268" s="20"/>
      <c r="AQO268" s="20"/>
      <c r="AQP268" s="20"/>
      <c r="AQQ268" s="20"/>
      <c r="AQR268" s="20"/>
      <c r="AQS268" s="20"/>
      <c r="AQT268" s="20"/>
      <c r="AQU268" s="20"/>
      <c r="AQV268" s="20"/>
      <c r="AQW268" s="20"/>
      <c r="AQX268" s="20"/>
      <c r="AQY268" s="20"/>
      <c r="AQZ268" s="20"/>
      <c r="ARA268" s="20"/>
      <c r="ARB268" s="20"/>
      <c r="ARC268" s="20"/>
      <c r="ARD268" s="20"/>
      <c r="ARE268" s="20"/>
      <c r="ARF268" s="20"/>
      <c r="ARG268" s="20"/>
      <c r="ARH268" s="20"/>
      <c r="ARI268" s="20"/>
      <c r="ARJ268" s="20"/>
      <c r="ARK268" s="20"/>
      <c r="ARL268" s="20"/>
      <c r="ARM268" s="20"/>
      <c r="ARN268" s="20"/>
      <c r="ARO268" s="20"/>
      <c r="ARP268" s="20"/>
      <c r="ARQ268" s="20"/>
      <c r="ARR268" s="20"/>
      <c r="ARS268" s="20"/>
      <c r="ART268" s="20"/>
      <c r="ARU268" s="20"/>
      <c r="ARV268" s="20"/>
      <c r="ARW268" s="20"/>
      <c r="ARX268" s="20"/>
      <c r="ARY268" s="20"/>
      <c r="ARZ268" s="20"/>
      <c r="ASA268" s="20"/>
      <c r="ASB268" s="20"/>
      <c r="ASC268" s="20"/>
      <c r="ASD268" s="20"/>
      <c r="ASE268" s="20"/>
      <c r="ASF268" s="20"/>
      <c r="ASG268" s="20"/>
      <c r="ASH268" s="20"/>
      <c r="ASI268" s="20"/>
      <c r="ASJ268" s="20"/>
      <c r="ASK268" s="20"/>
      <c r="ASL268" s="20"/>
      <c r="ASM268" s="20"/>
      <c r="ASN268" s="20"/>
      <c r="ASO268" s="20"/>
      <c r="ASP268" s="20"/>
      <c r="ASQ268" s="20"/>
      <c r="ASR268" s="20"/>
      <c r="ASS268" s="20"/>
      <c r="AST268" s="20"/>
      <c r="ASU268" s="20"/>
      <c r="ASV268" s="20"/>
      <c r="ASW268" s="20"/>
      <c r="ASX268" s="20"/>
      <c r="ASY268" s="20"/>
      <c r="ASZ268" s="20"/>
      <c r="ATA268" s="20"/>
      <c r="ATB268" s="20"/>
      <c r="ATC268" s="20"/>
      <c r="ATD268" s="20"/>
      <c r="ATE268" s="20"/>
      <c r="ATF268" s="20"/>
      <c r="ATG268" s="20"/>
      <c r="ATH268" s="20"/>
      <c r="ATI268" s="20"/>
      <c r="ATJ268" s="20"/>
      <c r="ATK268" s="20"/>
      <c r="ATL268" s="20"/>
      <c r="ATM268" s="20"/>
      <c r="ATN268" s="20"/>
      <c r="ATO268" s="20"/>
      <c r="ATP268" s="20"/>
      <c r="ATQ268" s="20"/>
      <c r="ATR268" s="20"/>
      <c r="ATS268" s="20"/>
      <c r="ATT268" s="20"/>
      <c r="ATU268" s="20"/>
      <c r="ATV268" s="20"/>
      <c r="ATW268" s="20"/>
      <c r="ATX268" s="20"/>
      <c r="ATY268" s="20"/>
      <c r="ATZ268" s="20"/>
      <c r="AUA268" s="20"/>
      <c r="AUB268" s="20"/>
      <c r="AUC268" s="20"/>
      <c r="AUD268" s="20"/>
      <c r="AUE268" s="20"/>
      <c r="AUF268" s="20"/>
      <c r="AUG268" s="20"/>
      <c r="AUH268" s="20"/>
      <c r="AUI268" s="20"/>
      <c r="AUJ268" s="20"/>
      <c r="AUK268" s="20"/>
      <c r="AUL268" s="20"/>
      <c r="AUM268" s="20"/>
      <c r="AUN268" s="20"/>
      <c r="AUO268" s="20"/>
      <c r="AUP268" s="20"/>
      <c r="AUQ268" s="20"/>
      <c r="AUR268" s="20"/>
      <c r="AUS268" s="20"/>
      <c r="AUT268" s="20"/>
      <c r="AUU268" s="20"/>
      <c r="AUV268" s="20"/>
      <c r="AUW268" s="20"/>
      <c r="AUX268" s="20"/>
      <c r="AUY268" s="20"/>
      <c r="AUZ268" s="20"/>
      <c r="AVA268" s="20"/>
      <c r="AVB268" s="20"/>
      <c r="AVC268" s="20"/>
      <c r="AVD268" s="20"/>
      <c r="AVE268" s="20"/>
      <c r="AVF268" s="20"/>
      <c r="AVG268" s="20"/>
      <c r="AVH268" s="20"/>
      <c r="AVI268" s="20"/>
      <c r="AVJ268" s="20"/>
      <c r="AVK268" s="20"/>
      <c r="AVL268" s="20"/>
      <c r="AVM268" s="20"/>
      <c r="AVN268" s="20"/>
      <c r="AVO268" s="20"/>
      <c r="AVP268" s="20"/>
      <c r="AVQ268" s="20"/>
      <c r="AVR268" s="20"/>
      <c r="AVS268" s="20"/>
      <c r="AVT268" s="20"/>
      <c r="AVU268" s="20"/>
      <c r="AVV268" s="20"/>
      <c r="AVW268" s="20"/>
      <c r="AVX268" s="20"/>
      <c r="AVY268" s="20"/>
      <c r="AVZ268" s="20"/>
      <c r="AWA268" s="20"/>
      <c r="AWB268" s="20"/>
      <c r="AWC268" s="20"/>
      <c r="AWD268" s="20"/>
      <c r="AWE268" s="20"/>
      <c r="AWF268" s="20"/>
      <c r="AWG268" s="20"/>
      <c r="AWH268" s="20"/>
      <c r="AWI268" s="20"/>
      <c r="AWJ268" s="20"/>
      <c r="AWK268" s="20"/>
      <c r="AWL268" s="20"/>
      <c r="AWM268" s="20"/>
      <c r="AWN268" s="20"/>
      <c r="AWO268" s="20"/>
      <c r="AWP268" s="20"/>
      <c r="AWQ268" s="20"/>
      <c r="AWR268" s="20"/>
      <c r="AWS268" s="20"/>
      <c r="AWT268" s="20"/>
      <c r="AWU268" s="20"/>
      <c r="AWV268" s="20"/>
      <c r="AWW268" s="20"/>
      <c r="AWX268" s="20"/>
      <c r="AWY268" s="20"/>
      <c r="AWZ268" s="20"/>
      <c r="AXA268" s="20"/>
      <c r="AXB268" s="20"/>
      <c r="AXC268" s="20"/>
      <c r="AXD268" s="20"/>
      <c r="AXE268" s="20"/>
      <c r="AXF268" s="20"/>
      <c r="AXG268" s="20"/>
      <c r="AXH268" s="20"/>
      <c r="AXI268" s="20"/>
      <c r="AXJ268" s="20"/>
      <c r="AXK268" s="20"/>
      <c r="AXL268" s="20"/>
      <c r="AXM268" s="20"/>
      <c r="AXN268" s="20"/>
      <c r="AXO268" s="20"/>
      <c r="AXP268" s="20"/>
      <c r="AXQ268" s="20"/>
      <c r="AXR268" s="20"/>
      <c r="AXS268" s="20"/>
      <c r="AXT268" s="20"/>
      <c r="AXU268" s="20"/>
      <c r="AXV268" s="20"/>
      <c r="AXW268" s="20"/>
      <c r="AXX268" s="20"/>
      <c r="AXY268" s="20"/>
      <c r="AXZ268" s="20"/>
      <c r="AYA268" s="20"/>
      <c r="AYB268" s="20"/>
      <c r="AYC268" s="20"/>
      <c r="AYD268" s="20"/>
      <c r="AYE268" s="20"/>
      <c r="AYF268" s="20"/>
      <c r="AYG268" s="20"/>
      <c r="AYH268" s="20"/>
      <c r="AYI268" s="20"/>
      <c r="AYJ268" s="20"/>
      <c r="AYK268" s="20"/>
      <c r="AYL268" s="20"/>
      <c r="AYM268" s="20"/>
      <c r="AYN268" s="20"/>
      <c r="AYO268" s="20"/>
      <c r="AYP268" s="20"/>
      <c r="AYQ268" s="20"/>
      <c r="AYR268" s="20"/>
      <c r="AYS268" s="20"/>
      <c r="AYT268" s="20"/>
      <c r="AYU268" s="20"/>
      <c r="AYV268" s="20"/>
      <c r="AYW268" s="20"/>
      <c r="AYX268" s="20"/>
      <c r="AYY268" s="20"/>
      <c r="AYZ268" s="20"/>
      <c r="AZA268" s="20"/>
      <c r="AZB268" s="20"/>
      <c r="AZC268" s="20"/>
      <c r="AZD268" s="20"/>
      <c r="AZE268" s="20"/>
      <c r="AZF268" s="20"/>
      <c r="AZG268" s="20"/>
      <c r="AZH268" s="20"/>
      <c r="AZI268" s="20"/>
      <c r="AZJ268" s="20"/>
      <c r="AZK268" s="20"/>
      <c r="AZL268" s="20"/>
      <c r="AZM268" s="20"/>
      <c r="AZN268" s="20"/>
      <c r="AZO268" s="20"/>
      <c r="AZP268" s="20"/>
      <c r="AZQ268" s="20"/>
      <c r="AZR268" s="20"/>
      <c r="AZS268" s="20"/>
      <c r="AZT268" s="20"/>
      <c r="AZU268" s="20"/>
      <c r="AZV268" s="20"/>
      <c r="AZW268" s="20"/>
      <c r="AZX268" s="20"/>
      <c r="AZY268" s="20"/>
      <c r="AZZ268" s="20"/>
      <c r="BAA268" s="20"/>
      <c r="BAB268" s="20"/>
      <c r="BAC268" s="20"/>
      <c r="BAD268" s="20"/>
      <c r="BAE268" s="20"/>
      <c r="BAF268" s="20"/>
      <c r="BAG268" s="20"/>
      <c r="BAH268" s="20"/>
      <c r="BAI268" s="20"/>
      <c r="BAJ268" s="20"/>
      <c r="BAK268" s="20"/>
      <c r="BAL268" s="20"/>
      <c r="BAM268" s="20"/>
      <c r="BAN268" s="20"/>
      <c r="BAO268" s="20"/>
      <c r="BAP268" s="20"/>
      <c r="BAQ268" s="20"/>
      <c r="BAR268" s="20"/>
      <c r="BAS268" s="20"/>
      <c r="BAT268" s="20"/>
      <c r="BAU268" s="20"/>
      <c r="BAV268" s="20"/>
      <c r="BAW268" s="20"/>
      <c r="BAX268" s="20"/>
      <c r="BAY268" s="20"/>
      <c r="BAZ268" s="20"/>
      <c r="BBA268" s="20"/>
      <c r="BBB268" s="20"/>
      <c r="BBC268" s="20"/>
      <c r="BBD268" s="20"/>
      <c r="BBE268" s="20"/>
      <c r="BBF268" s="20"/>
      <c r="BBG268" s="20"/>
      <c r="BBH268" s="20"/>
      <c r="BBI268" s="20"/>
      <c r="BBJ268" s="20"/>
      <c r="BBK268" s="20"/>
      <c r="BBL268" s="20"/>
      <c r="BBM268" s="20"/>
      <c r="BBN268" s="20"/>
      <c r="BBO268" s="20"/>
      <c r="BBP268" s="20"/>
      <c r="BBQ268" s="20"/>
      <c r="BBR268" s="20"/>
      <c r="BBS268" s="20"/>
      <c r="BBT268" s="20"/>
      <c r="BBU268" s="20"/>
      <c r="BBV268" s="20"/>
      <c r="BBW268" s="20"/>
      <c r="BBX268" s="20"/>
      <c r="BBY268" s="20"/>
      <c r="BBZ268" s="20"/>
      <c r="BCA268" s="20"/>
      <c r="BCB268" s="20"/>
      <c r="BCC268" s="20"/>
      <c r="BCD268" s="20"/>
      <c r="BCE268" s="20"/>
      <c r="BCF268" s="20"/>
      <c r="BCG268" s="20"/>
      <c r="BCH268" s="20"/>
      <c r="BCI268" s="20"/>
      <c r="BCJ268" s="20"/>
      <c r="BCK268" s="20"/>
      <c r="BCL268" s="20"/>
      <c r="BCM268" s="20"/>
      <c r="BCN268" s="20"/>
      <c r="BCO268" s="20"/>
      <c r="BCP268" s="20"/>
      <c r="BCQ268" s="20"/>
      <c r="BCR268" s="20"/>
      <c r="BCS268" s="20"/>
      <c r="BCT268" s="20"/>
      <c r="BCU268" s="20"/>
      <c r="BCV268" s="20"/>
      <c r="BCW268" s="20"/>
      <c r="BCX268" s="20"/>
      <c r="BCY268" s="20"/>
      <c r="BCZ268" s="20"/>
      <c r="BDA268" s="20"/>
      <c r="BDB268" s="20"/>
      <c r="BDC268" s="20"/>
      <c r="BDD268" s="20"/>
      <c r="BDE268" s="20"/>
      <c r="BDF268" s="20"/>
      <c r="BDG268" s="20"/>
      <c r="BDH268" s="20"/>
      <c r="BDI268" s="20"/>
      <c r="BDJ268" s="20"/>
      <c r="BDK268" s="20"/>
      <c r="BDL268" s="20"/>
      <c r="BDM268" s="20"/>
      <c r="BDN268" s="20"/>
      <c r="BDO268" s="20"/>
      <c r="BDP268" s="20"/>
      <c r="BDQ268" s="20"/>
      <c r="BDR268" s="20"/>
      <c r="BDS268" s="20"/>
      <c r="BDT268" s="20"/>
      <c r="BDU268" s="20"/>
      <c r="BDV268" s="20"/>
      <c r="BDW268" s="20"/>
      <c r="BDX268" s="20"/>
      <c r="BDY268" s="20"/>
      <c r="BDZ268" s="20"/>
      <c r="BEA268" s="20"/>
      <c r="BEB268" s="20"/>
      <c r="BEC268" s="20"/>
      <c r="BED268" s="20"/>
      <c r="BEE268" s="20"/>
      <c r="BEF268" s="20"/>
      <c r="BEG268" s="20"/>
      <c r="BEH268" s="20"/>
      <c r="BEI268" s="20"/>
      <c r="BEJ268" s="20"/>
      <c r="BEK268" s="20"/>
      <c r="BEL268" s="20"/>
      <c r="BEM268" s="20"/>
      <c r="BEN268" s="20"/>
      <c r="BEO268" s="20"/>
      <c r="BEP268" s="20"/>
      <c r="BEQ268" s="20"/>
      <c r="BER268" s="20"/>
      <c r="BES268" s="20"/>
      <c r="BET268" s="20"/>
      <c r="BEU268" s="20"/>
      <c r="BEV268" s="20"/>
      <c r="BEW268" s="20"/>
      <c r="BEX268" s="20"/>
      <c r="BEY268" s="20"/>
      <c r="BEZ268" s="20"/>
      <c r="BFA268" s="20"/>
      <c r="BFB268" s="20"/>
      <c r="BFC268" s="20"/>
      <c r="BFD268" s="20"/>
      <c r="BFE268" s="20"/>
      <c r="BFF268" s="20"/>
      <c r="BFG268" s="20"/>
      <c r="BFH268" s="20"/>
      <c r="BFI268" s="20"/>
      <c r="BFJ268" s="20"/>
      <c r="BFK268" s="20"/>
      <c r="BFL268" s="20"/>
      <c r="BFM268" s="20"/>
      <c r="BFN268" s="20"/>
      <c r="BFO268" s="20"/>
      <c r="BFP268" s="20"/>
      <c r="BFQ268" s="20"/>
      <c r="BFR268" s="20"/>
      <c r="BFS268" s="20"/>
      <c r="BFT268" s="20"/>
      <c r="BFU268" s="20"/>
      <c r="BFV268" s="20"/>
      <c r="BFW268" s="20"/>
      <c r="BFX268" s="20"/>
      <c r="BFY268" s="20"/>
      <c r="BFZ268" s="20"/>
      <c r="BGA268" s="20"/>
      <c r="BGB268" s="20"/>
      <c r="BGC268" s="20"/>
      <c r="BGD268" s="20"/>
      <c r="BGE268" s="20"/>
      <c r="BGF268" s="20"/>
      <c r="BGG268" s="20"/>
      <c r="BGH268" s="20"/>
      <c r="BGI268" s="20"/>
      <c r="BGJ268" s="20"/>
      <c r="BGK268" s="20"/>
      <c r="BGL268" s="20"/>
      <c r="BGM268" s="20"/>
      <c r="BGN268" s="20"/>
      <c r="BGO268" s="20"/>
      <c r="BGP268" s="20"/>
      <c r="BGQ268" s="20"/>
      <c r="BGR268" s="20"/>
      <c r="BGS268" s="20"/>
      <c r="BGT268" s="20"/>
      <c r="BGU268" s="20"/>
      <c r="BGV268" s="20"/>
      <c r="BGW268" s="20"/>
      <c r="BGX268" s="20"/>
      <c r="BGY268" s="20"/>
      <c r="BGZ268" s="20"/>
      <c r="BHA268" s="20"/>
      <c r="BHB268" s="20"/>
      <c r="BHC268" s="20"/>
      <c r="BHD268" s="20"/>
      <c r="BHE268" s="20"/>
      <c r="BHF268" s="20"/>
      <c r="BHG268" s="20"/>
      <c r="BHH268" s="20"/>
      <c r="BHI268" s="20"/>
      <c r="BHJ268" s="20"/>
      <c r="BHK268" s="20"/>
      <c r="BHL268" s="20"/>
      <c r="BHM268" s="20"/>
      <c r="BHN268" s="20"/>
      <c r="BHO268" s="20"/>
      <c r="BHP268" s="20"/>
      <c r="BHQ268" s="20"/>
      <c r="BHR268" s="20"/>
      <c r="BHS268" s="20"/>
      <c r="BHT268" s="20"/>
      <c r="BHU268" s="20"/>
      <c r="BHV268" s="20"/>
      <c r="BHW268" s="20"/>
      <c r="BHX268" s="20"/>
      <c r="BHY268" s="20"/>
      <c r="BHZ268" s="20"/>
      <c r="BIA268" s="20"/>
      <c r="BIB268" s="20"/>
      <c r="BIC268" s="20"/>
      <c r="BID268" s="20"/>
      <c r="BIE268" s="20"/>
      <c r="BIF268" s="20"/>
      <c r="BIG268" s="20"/>
      <c r="BIH268" s="20"/>
      <c r="BII268" s="20"/>
      <c r="BIJ268" s="20"/>
      <c r="BIK268" s="20"/>
      <c r="BIL268" s="20"/>
      <c r="BIM268" s="20"/>
      <c r="BIN268" s="20"/>
      <c r="BIO268" s="20"/>
      <c r="BIP268" s="20"/>
      <c r="BIQ268" s="20"/>
      <c r="BIR268" s="20"/>
      <c r="BIS268" s="20"/>
      <c r="BIT268" s="20"/>
      <c r="BIU268" s="20"/>
      <c r="BIV268" s="20"/>
      <c r="BIW268" s="20"/>
      <c r="BIX268" s="20"/>
      <c r="BIY268" s="20"/>
      <c r="BIZ268" s="20"/>
      <c r="BJA268" s="20"/>
      <c r="BJB268" s="20"/>
      <c r="BJC268" s="20"/>
      <c r="BJD268" s="20"/>
      <c r="BJE268" s="20"/>
      <c r="BJF268" s="20"/>
      <c r="BJG268" s="20"/>
      <c r="BJH268" s="20"/>
      <c r="BJI268" s="20"/>
      <c r="BJJ268" s="20"/>
      <c r="BJK268" s="20"/>
      <c r="BJL268" s="20"/>
      <c r="BJM268" s="20"/>
      <c r="BJN268" s="20"/>
      <c r="BJO268" s="20"/>
      <c r="BJP268" s="20"/>
      <c r="BJQ268" s="20"/>
      <c r="BJR268" s="20"/>
      <c r="BJS268" s="20"/>
      <c r="BJT268" s="20"/>
      <c r="BJU268" s="20"/>
      <c r="BJV268" s="20"/>
      <c r="BJW268" s="20"/>
      <c r="BJX268" s="20"/>
      <c r="BJY268" s="20"/>
      <c r="BJZ268" s="20"/>
      <c r="BKA268" s="20"/>
      <c r="BKB268" s="20"/>
      <c r="BKC268" s="20"/>
      <c r="BKD268" s="20"/>
      <c r="BKE268" s="20"/>
      <c r="BKF268" s="20"/>
      <c r="BKG268" s="20"/>
      <c r="BKH268" s="20"/>
      <c r="BKI268" s="20"/>
      <c r="BKJ268" s="20"/>
      <c r="BKK268" s="20"/>
      <c r="BKL268" s="20"/>
      <c r="BKM268" s="20"/>
      <c r="BKN268" s="20"/>
      <c r="BKO268" s="20"/>
      <c r="BKP268" s="20"/>
      <c r="BKQ268" s="20"/>
      <c r="BKR268" s="20"/>
      <c r="BKS268" s="20"/>
      <c r="BKT268" s="20"/>
      <c r="BKU268" s="20"/>
      <c r="BKV268" s="20"/>
      <c r="BKW268" s="20"/>
      <c r="BKX268" s="20"/>
      <c r="BKY268" s="20"/>
      <c r="BKZ268" s="20"/>
      <c r="BLA268" s="20"/>
      <c r="BLB268" s="20"/>
      <c r="BLC268" s="20"/>
      <c r="BLD268" s="20"/>
      <c r="BLE268" s="20"/>
      <c r="BLF268" s="20"/>
      <c r="BLG268" s="20"/>
      <c r="BLH268" s="20"/>
      <c r="BLI268" s="20"/>
      <c r="BLJ268" s="20"/>
      <c r="BLK268" s="20"/>
      <c r="BLL268" s="20"/>
      <c r="BLM268" s="20"/>
      <c r="BLN268" s="20"/>
      <c r="BLO268" s="20"/>
      <c r="BLP268" s="20"/>
      <c r="BLQ268" s="20"/>
      <c r="BLR268" s="20"/>
      <c r="BLS268" s="20"/>
      <c r="BLT268" s="20"/>
      <c r="BLU268" s="20"/>
      <c r="BLV268" s="20"/>
      <c r="BLW268" s="20"/>
      <c r="BLX268" s="20"/>
      <c r="BLY268" s="20"/>
      <c r="BLZ268" s="20"/>
      <c r="BMA268" s="20"/>
      <c r="BMB268" s="20"/>
      <c r="BMC268" s="20"/>
      <c r="BMD268" s="20"/>
      <c r="BME268" s="20"/>
      <c r="BMF268" s="20"/>
      <c r="BMG268" s="20"/>
      <c r="BMH268" s="20"/>
      <c r="BMI268" s="20"/>
      <c r="BMJ268" s="20"/>
      <c r="BMK268" s="20"/>
      <c r="BML268" s="20"/>
      <c r="BMM268" s="20"/>
      <c r="BMN268" s="20"/>
      <c r="BMO268" s="20"/>
      <c r="BMP268" s="20"/>
      <c r="BMQ268" s="20"/>
      <c r="BMR268" s="20"/>
      <c r="BMS268" s="20"/>
      <c r="BMT268" s="20"/>
      <c r="BMU268" s="20"/>
      <c r="BMV268" s="20"/>
      <c r="BMW268" s="20"/>
      <c r="BMX268" s="20"/>
      <c r="BMY268" s="20"/>
      <c r="BMZ268" s="20"/>
      <c r="BNA268" s="20"/>
      <c r="BNB268" s="20"/>
      <c r="BNC268" s="20"/>
      <c r="BND268" s="20"/>
      <c r="BNE268" s="20"/>
      <c r="BNF268" s="20"/>
      <c r="BNG268" s="20"/>
      <c r="BNH268" s="20"/>
      <c r="BNI268" s="20"/>
      <c r="BNJ268" s="20"/>
      <c r="BNK268" s="20"/>
      <c r="BNL268" s="20"/>
      <c r="BNM268" s="20"/>
      <c r="BNN268" s="20"/>
      <c r="BNO268" s="20"/>
      <c r="BNP268" s="20"/>
      <c r="BNQ268" s="20"/>
      <c r="BNR268" s="20"/>
      <c r="BNS268" s="20"/>
      <c r="BNT268" s="20"/>
      <c r="BNU268" s="20"/>
      <c r="BNV268" s="20"/>
      <c r="BNW268" s="20"/>
      <c r="BNX268" s="20"/>
      <c r="BNY268" s="20"/>
      <c r="BNZ268" s="20"/>
      <c r="BOA268" s="20"/>
      <c r="BOB268" s="20"/>
      <c r="BOC268" s="20"/>
      <c r="BOD268" s="20"/>
      <c r="BOE268" s="20"/>
      <c r="BOF268" s="20"/>
      <c r="BOG268" s="20"/>
      <c r="BOH268" s="20"/>
      <c r="BOI268" s="20"/>
      <c r="BOJ268" s="20"/>
      <c r="BOK268" s="20"/>
      <c r="BOL268" s="20"/>
      <c r="BOM268" s="20"/>
      <c r="BON268" s="20"/>
      <c r="BOO268" s="20"/>
      <c r="BOP268" s="20"/>
      <c r="BOQ268" s="20"/>
      <c r="BOR268" s="20"/>
      <c r="BOS268" s="20"/>
      <c r="BOT268" s="20"/>
      <c r="BOU268" s="20"/>
      <c r="BOV268" s="20"/>
      <c r="BOW268" s="20"/>
      <c r="BOX268" s="20"/>
      <c r="BOY268" s="20"/>
      <c r="BOZ268" s="20"/>
      <c r="BPA268" s="20"/>
      <c r="BPB268" s="20"/>
      <c r="BPC268" s="20"/>
      <c r="BPD268" s="20"/>
      <c r="BPE268" s="20"/>
      <c r="BPF268" s="20"/>
      <c r="BPG268" s="20"/>
      <c r="BPH268" s="20"/>
      <c r="BPI268" s="20"/>
      <c r="BPJ268" s="20"/>
      <c r="BPK268" s="20"/>
      <c r="BPL268" s="20"/>
      <c r="BPM268" s="20"/>
      <c r="BPN268" s="20"/>
      <c r="BPO268" s="20"/>
      <c r="BPP268" s="20"/>
      <c r="BPQ268" s="20"/>
      <c r="BPR268" s="20"/>
      <c r="BPS268" s="20"/>
      <c r="BPT268" s="20"/>
      <c r="BPU268" s="20"/>
      <c r="BPV268" s="20"/>
      <c r="BPW268" s="20"/>
      <c r="BPX268" s="20"/>
      <c r="BPY268" s="20"/>
      <c r="BPZ268" s="20"/>
      <c r="BQA268" s="20"/>
      <c r="BQB268" s="20"/>
      <c r="BQC268" s="20"/>
      <c r="BQD268" s="20"/>
      <c r="BQE268" s="20"/>
      <c r="BQF268" s="20"/>
      <c r="BQG268" s="20"/>
      <c r="BQH268" s="20"/>
      <c r="BQI268" s="20"/>
      <c r="BQJ268" s="20"/>
      <c r="BQK268" s="20"/>
      <c r="BQL268" s="20"/>
      <c r="BQM268" s="20"/>
      <c r="BQN268" s="20"/>
      <c r="BQO268" s="20"/>
      <c r="BQP268" s="20"/>
      <c r="BQQ268" s="20"/>
      <c r="BQR268" s="20"/>
      <c r="BQS268" s="20"/>
      <c r="BQT268" s="20"/>
      <c r="BQU268" s="20"/>
      <c r="BQV268" s="20"/>
      <c r="BQW268" s="20"/>
      <c r="BQX268" s="20"/>
      <c r="BQY268" s="20"/>
      <c r="BQZ268" s="20"/>
      <c r="BRA268" s="20"/>
      <c r="BRB268" s="20"/>
      <c r="BRC268" s="20"/>
      <c r="BRD268" s="20"/>
      <c r="BRE268" s="20"/>
      <c r="BRF268" s="20"/>
      <c r="BRG268" s="20"/>
      <c r="BRH268" s="20"/>
      <c r="BRI268" s="20"/>
      <c r="BRJ268" s="20"/>
      <c r="BRK268" s="20"/>
      <c r="BRL268" s="20"/>
      <c r="BRM268" s="20"/>
      <c r="BRN268" s="20"/>
      <c r="BRO268" s="20"/>
      <c r="BRP268" s="20"/>
      <c r="BRQ268" s="20"/>
      <c r="BRR268" s="20"/>
      <c r="BRS268" s="20"/>
      <c r="BRT268" s="20"/>
      <c r="BRU268" s="20"/>
      <c r="BRV268" s="20"/>
      <c r="BRW268" s="20"/>
      <c r="BRX268" s="20"/>
      <c r="BRY268" s="20"/>
      <c r="BRZ268" s="20"/>
      <c r="BSA268" s="20"/>
      <c r="BSB268" s="20"/>
      <c r="BSC268" s="20"/>
      <c r="BSD268" s="20"/>
      <c r="BSE268" s="20"/>
      <c r="BSF268" s="20"/>
      <c r="BSG268" s="20"/>
      <c r="BSH268" s="20"/>
      <c r="BSI268" s="20"/>
      <c r="BSJ268" s="20"/>
      <c r="BSK268" s="20"/>
      <c r="BSL268" s="20"/>
      <c r="BSM268" s="20"/>
      <c r="BSN268" s="20"/>
      <c r="BSO268" s="20"/>
      <c r="BSP268" s="20"/>
      <c r="BSQ268" s="20"/>
      <c r="BSR268" s="20"/>
      <c r="BSS268" s="20"/>
      <c r="BST268" s="20"/>
      <c r="BSU268" s="20"/>
      <c r="BSV268" s="20"/>
      <c r="BSW268" s="20"/>
      <c r="BSX268" s="20"/>
      <c r="BSY268" s="20"/>
      <c r="BSZ268" s="20"/>
      <c r="BTA268" s="20"/>
      <c r="BTB268" s="20"/>
      <c r="BTC268" s="20"/>
      <c r="BTD268" s="20"/>
      <c r="BTE268" s="20"/>
      <c r="BTF268" s="20"/>
      <c r="BTG268" s="20"/>
      <c r="BTH268" s="20"/>
      <c r="BTI268" s="20"/>
      <c r="BTJ268" s="20"/>
      <c r="BTK268" s="20"/>
      <c r="BTL268" s="20"/>
      <c r="BTM268" s="20"/>
      <c r="BTN268" s="20"/>
      <c r="BTO268" s="20"/>
      <c r="BTP268" s="20"/>
      <c r="BTQ268" s="20"/>
      <c r="BTR268" s="20"/>
      <c r="BTS268" s="20"/>
      <c r="BTT268" s="20"/>
      <c r="BTU268" s="20"/>
      <c r="BTV268" s="20"/>
      <c r="BTW268" s="20"/>
      <c r="BTX268" s="20"/>
      <c r="BTY268" s="20"/>
      <c r="BTZ268" s="20"/>
      <c r="BUA268" s="20"/>
      <c r="BUB268" s="20"/>
      <c r="BUC268" s="20"/>
      <c r="BUD268" s="20"/>
      <c r="BUE268" s="20"/>
      <c r="BUF268" s="20"/>
      <c r="BUG268" s="20"/>
      <c r="BUH268" s="20"/>
      <c r="BUI268" s="20"/>
      <c r="BUJ268" s="20"/>
      <c r="BUK268" s="20"/>
      <c r="BUL268" s="20"/>
      <c r="BUM268" s="20"/>
      <c r="BUN268" s="20"/>
      <c r="BUO268" s="20"/>
      <c r="BUP268" s="20"/>
      <c r="BUQ268" s="20"/>
      <c r="BUR268" s="20"/>
      <c r="BUS268" s="20"/>
      <c r="BUT268" s="20"/>
      <c r="BUU268" s="20"/>
      <c r="BUV268" s="20"/>
      <c r="BUW268" s="20"/>
      <c r="BUX268" s="20"/>
      <c r="BUY268" s="20"/>
      <c r="BUZ268" s="20"/>
      <c r="BVA268" s="20"/>
      <c r="BVB268" s="20"/>
      <c r="BVC268" s="20"/>
      <c r="BVD268" s="20"/>
      <c r="BVE268" s="20"/>
      <c r="BVF268" s="20"/>
      <c r="BVG268" s="20"/>
      <c r="BVH268" s="20"/>
      <c r="BVI268" s="20"/>
      <c r="BVJ268" s="20"/>
      <c r="BVK268" s="20"/>
      <c r="BVL268" s="20"/>
      <c r="BVM268" s="20"/>
      <c r="BVN268" s="20"/>
      <c r="BVO268" s="20"/>
      <c r="BVP268" s="20"/>
      <c r="BVQ268" s="20"/>
      <c r="BVR268" s="20"/>
      <c r="BVS268" s="20"/>
      <c r="BVT268" s="20"/>
      <c r="BVU268" s="20"/>
      <c r="BVV268" s="20"/>
      <c r="BVW268" s="20"/>
      <c r="BVX268" s="20"/>
      <c r="BVY268" s="20"/>
      <c r="BVZ268" s="20"/>
      <c r="BWA268" s="20"/>
      <c r="BWB268" s="20"/>
      <c r="BWC268" s="20"/>
      <c r="BWD268" s="20"/>
      <c r="BWE268" s="20"/>
      <c r="BWF268" s="20"/>
      <c r="BWG268" s="20"/>
      <c r="BWH268" s="20"/>
      <c r="BWI268" s="20"/>
      <c r="BWJ268" s="20"/>
      <c r="BWK268" s="20"/>
      <c r="BWL268" s="20"/>
      <c r="BWM268" s="20"/>
      <c r="BWN268" s="20"/>
      <c r="BWO268" s="20"/>
      <c r="BWP268" s="20"/>
      <c r="BWQ268" s="20"/>
      <c r="BWR268" s="20"/>
      <c r="BWS268" s="20"/>
      <c r="BWT268" s="20"/>
      <c r="BWU268" s="20"/>
      <c r="BWV268" s="20"/>
      <c r="BWW268" s="20"/>
      <c r="BWX268" s="20"/>
      <c r="BWY268" s="20"/>
      <c r="BWZ268" s="20"/>
      <c r="BXA268" s="20"/>
      <c r="BXB268" s="20"/>
      <c r="BXC268" s="20"/>
      <c r="BXD268" s="20"/>
      <c r="BXE268" s="20"/>
      <c r="BXF268" s="20"/>
      <c r="BXG268" s="20"/>
      <c r="BXH268" s="20"/>
      <c r="BXI268" s="20"/>
      <c r="BXJ268" s="20"/>
      <c r="BXK268" s="20"/>
      <c r="BXL268" s="20"/>
      <c r="BXM268" s="20"/>
      <c r="BXN268" s="20"/>
      <c r="BXO268" s="20"/>
      <c r="BXP268" s="20"/>
      <c r="BXQ268" s="20"/>
      <c r="BXR268" s="20"/>
      <c r="BXS268" s="20"/>
      <c r="BXT268" s="20"/>
      <c r="BXU268" s="20"/>
      <c r="BXV268" s="20"/>
      <c r="BXW268" s="20"/>
      <c r="BXX268" s="20"/>
      <c r="BXY268" s="20"/>
      <c r="BXZ268" s="20"/>
      <c r="BYA268" s="20"/>
      <c r="BYB268" s="20"/>
      <c r="BYC268" s="20"/>
      <c r="BYD268" s="20"/>
      <c r="BYE268" s="20"/>
      <c r="BYF268" s="20"/>
      <c r="BYG268" s="20"/>
      <c r="BYH268" s="20"/>
      <c r="BYI268" s="20"/>
      <c r="BYJ268" s="20"/>
      <c r="BYK268" s="20"/>
      <c r="BYL268" s="20"/>
      <c r="BYM268" s="20"/>
      <c r="BYN268" s="20"/>
      <c r="BYO268" s="20"/>
      <c r="BYP268" s="20"/>
      <c r="BYQ268" s="20"/>
      <c r="BYR268" s="20"/>
      <c r="BYS268" s="20"/>
      <c r="BYT268" s="20"/>
      <c r="BYU268" s="20"/>
      <c r="BYV268" s="20"/>
      <c r="BYW268" s="20"/>
      <c r="BYX268" s="20"/>
      <c r="BYY268" s="20"/>
      <c r="BYZ268" s="20"/>
      <c r="BZA268" s="20"/>
      <c r="BZB268" s="20"/>
      <c r="BZC268" s="20"/>
      <c r="BZD268" s="20"/>
      <c r="BZE268" s="20"/>
      <c r="BZF268" s="20"/>
      <c r="BZG268" s="20"/>
      <c r="BZH268" s="20"/>
      <c r="BZI268" s="20"/>
      <c r="BZJ268" s="20"/>
      <c r="BZK268" s="20"/>
      <c r="BZL268" s="20"/>
      <c r="BZM268" s="20"/>
      <c r="BZN268" s="20"/>
      <c r="BZO268" s="20"/>
      <c r="BZP268" s="20"/>
      <c r="BZQ268" s="20"/>
      <c r="BZR268" s="20"/>
      <c r="BZS268" s="20"/>
      <c r="BZT268" s="20"/>
      <c r="BZU268" s="20"/>
      <c r="BZV268" s="20"/>
      <c r="BZW268" s="20"/>
      <c r="BZX268" s="20"/>
      <c r="BZY268" s="20"/>
      <c r="BZZ268" s="20"/>
      <c r="CAA268" s="20"/>
      <c r="CAB268" s="20"/>
      <c r="CAC268" s="20"/>
      <c r="CAD268" s="20"/>
      <c r="CAE268" s="20"/>
      <c r="CAF268" s="20"/>
      <c r="CAG268" s="20"/>
      <c r="CAH268" s="20"/>
      <c r="CAI268" s="20"/>
      <c r="CAJ268" s="20"/>
      <c r="CAK268" s="20"/>
      <c r="CAL268" s="20"/>
      <c r="CAM268" s="20"/>
      <c r="CAN268" s="20"/>
      <c r="CAO268" s="20"/>
      <c r="CAP268" s="20"/>
      <c r="CAQ268" s="20"/>
      <c r="CAR268" s="20"/>
      <c r="CAS268" s="20"/>
      <c r="CAT268" s="20"/>
      <c r="CAU268" s="20"/>
      <c r="CAV268" s="20"/>
      <c r="CAW268" s="20"/>
      <c r="CAX268" s="20"/>
      <c r="CAY268" s="20"/>
      <c r="CAZ268" s="20"/>
      <c r="CBA268" s="20"/>
      <c r="CBB268" s="20"/>
      <c r="CBC268" s="20"/>
      <c r="CBD268" s="20"/>
      <c r="CBE268" s="20"/>
      <c r="CBF268" s="20"/>
      <c r="CBG268" s="20"/>
      <c r="CBH268" s="20"/>
      <c r="CBI268" s="20"/>
      <c r="CBJ268" s="20"/>
      <c r="CBK268" s="20"/>
      <c r="CBL268" s="20"/>
      <c r="CBM268" s="20"/>
      <c r="CBN268" s="20"/>
      <c r="CBO268" s="20"/>
      <c r="CBP268" s="20"/>
      <c r="CBQ268" s="20"/>
      <c r="CBR268" s="20"/>
      <c r="CBS268" s="20"/>
      <c r="CBT268" s="20"/>
      <c r="CBU268" s="20"/>
      <c r="CBV268" s="20"/>
      <c r="CBW268" s="20"/>
      <c r="CBX268" s="20"/>
      <c r="CBY268" s="20"/>
      <c r="CBZ268" s="20"/>
      <c r="CCA268" s="20"/>
      <c r="CCB268" s="20"/>
      <c r="CCC268" s="20"/>
      <c r="CCD268" s="20"/>
      <c r="CCE268" s="20"/>
      <c r="CCF268" s="20"/>
      <c r="CCG268" s="20"/>
      <c r="CCH268" s="20"/>
      <c r="CCI268" s="20"/>
      <c r="CCJ268" s="20"/>
      <c r="CCK268" s="20"/>
      <c r="CCL268" s="20"/>
      <c r="CCM268" s="20"/>
      <c r="CCN268" s="20"/>
      <c r="CCO268" s="20"/>
      <c r="CCP268" s="20"/>
      <c r="CCQ268" s="20"/>
      <c r="CCR268" s="20"/>
      <c r="CCS268" s="20"/>
      <c r="CCT268" s="20"/>
      <c r="CCU268" s="20"/>
      <c r="CCV268" s="20"/>
      <c r="CCW268" s="20"/>
      <c r="CCX268" s="20"/>
      <c r="CCY268" s="20"/>
      <c r="CCZ268" s="20"/>
      <c r="CDA268" s="20"/>
      <c r="CDB268" s="20"/>
      <c r="CDC268" s="20"/>
      <c r="CDD268" s="20"/>
      <c r="CDE268" s="20"/>
      <c r="CDF268" s="20"/>
      <c r="CDG268" s="20"/>
      <c r="CDH268" s="20"/>
      <c r="CDI268" s="20"/>
      <c r="CDJ268" s="20"/>
      <c r="CDK268" s="20"/>
      <c r="CDL268" s="20"/>
      <c r="CDM268" s="20"/>
      <c r="CDN268" s="20"/>
      <c r="CDO268" s="20"/>
      <c r="CDP268" s="20"/>
      <c r="CDQ268" s="20"/>
      <c r="CDR268" s="20"/>
      <c r="CDS268" s="20"/>
      <c r="CDT268" s="20"/>
      <c r="CDU268" s="20"/>
      <c r="CDV268" s="20"/>
      <c r="CDW268" s="20"/>
      <c r="CDX268" s="20"/>
      <c r="CDY268" s="20"/>
      <c r="CDZ268" s="20"/>
      <c r="CEA268" s="20"/>
      <c r="CEB268" s="20"/>
      <c r="CEC268" s="20"/>
      <c r="CED268" s="20"/>
      <c r="CEE268" s="20"/>
      <c r="CEF268" s="20"/>
      <c r="CEG268" s="20"/>
      <c r="CEH268" s="20"/>
      <c r="CEI268" s="20"/>
      <c r="CEJ268" s="20"/>
      <c r="CEK268" s="20"/>
      <c r="CEL268" s="20"/>
      <c r="CEM268" s="20"/>
      <c r="CEN268" s="20"/>
      <c r="CEO268" s="20"/>
      <c r="CEP268" s="20"/>
      <c r="CEQ268" s="20"/>
      <c r="CER268" s="20"/>
      <c r="CES268" s="20"/>
      <c r="CET268" s="20"/>
      <c r="CEU268" s="20"/>
      <c r="CEV268" s="20"/>
      <c r="CEW268" s="20"/>
      <c r="CEX268" s="20"/>
      <c r="CEY268" s="20"/>
      <c r="CEZ268" s="20"/>
      <c r="CFA268" s="20"/>
      <c r="CFB268" s="20"/>
      <c r="CFC268" s="20"/>
      <c r="CFD268" s="20"/>
      <c r="CFE268" s="20"/>
      <c r="CFF268" s="20"/>
      <c r="CFG268" s="20"/>
      <c r="CFH268" s="20"/>
      <c r="CFI268" s="20"/>
      <c r="CFJ268" s="20"/>
      <c r="CFK268" s="20"/>
      <c r="CFL268" s="20"/>
      <c r="CFM268" s="20"/>
      <c r="CFN268" s="20"/>
      <c r="CFO268" s="20"/>
      <c r="CFP268" s="20"/>
      <c r="CFQ268" s="20"/>
      <c r="CFR268" s="20"/>
      <c r="CFS268" s="20"/>
      <c r="CFT268" s="20"/>
      <c r="CFU268" s="20"/>
      <c r="CFV268" s="20"/>
      <c r="CFW268" s="20"/>
      <c r="CFX268" s="20"/>
      <c r="CFY268" s="20"/>
      <c r="CFZ268" s="20"/>
      <c r="CGA268" s="20"/>
      <c r="CGB268" s="20"/>
      <c r="CGC268" s="20"/>
      <c r="CGD268" s="20"/>
      <c r="CGE268" s="20"/>
      <c r="CGF268" s="20"/>
      <c r="CGG268" s="20"/>
      <c r="CGH268" s="20"/>
      <c r="CGI268" s="20"/>
      <c r="CGJ268" s="20"/>
      <c r="CGK268" s="20"/>
      <c r="CGL268" s="20"/>
      <c r="CGM268" s="20"/>
      <c r="CGN268" s="20"/>
      <c r="CGO268" s="20"/>
      <c r="CGP268" s="20"/>
      <c r="CGQ268" s="20"/>
      <c r="CGR268" s="20"/>
      <c r="CGS268" s="20"/>
      <c r="CGT268" s="20"/>
      <c r="CGU268" s="20"/>
      <c r="CGV268" s="20"/>
      <c r="CGW268" s="20"/>
      <c r="CGX268" s="20"/>
      <c r="CGY268" s="20"/>
      <c r="CGZ268" s="20"/>
      <c r="CHA268" s="20"/>
      <c r="CHB268" s="20"/>
      <c r="CHC268" s="20"/>
      <c r="CHD268" s="20"/>
      <c r="CHE268" s="20"/>
      <c r="CHF268" s="20"/>
      <c r="CHG268" s="20"/>
      <c r="CHH268" s="20"/>
      <c r="CHI268" s="20"/>
      <c r="CHJ268" s="20"/>
      <c r="CHK268" s="20"/>
      <c r="CHL268" s="20"/>
      <c r="CHM268" s="20"/>
      <c r="CHN268" s="20"/>
      <c r="CHO268" s="20"/>
      <c r="CHP268" s="20"/>
      <c r="CHQ268" s="20"/>
      <c r="CHR268" s="20"/>
      <c r="CHS268" s="20"/>
      <c r="CHT268" s="20"/>
      <c r="CHU268" s="20"/>
      <c r="CHV268" s="20"/>
      <c r="CHW268" s="20"/>
      <c r="CHX268" s="20"/>
      <c r="CHY268" s="20"/>
      <c r="CHZ268" s="20"/>
      <c r="CIA268" s="20"/>
      <c r="CIB268" s="20"/>
      <c r="CIC268" s="20"/>
      <c r="CID268" s="20"/>
      <c r="CIE268" s="20"/>
      <c r="CIF268" s="20"/>
      <c r="CIG268" s="20"/>
      <c r="CIH268" s="20"/>
      <c r="CII268" s="20"/>
      <c r="CIJ268" s="20"/>
      <c r="CIK268" s="20"/>
      <c r="CIL268" s="20"/>
      <c r="CIM268" s="20"/>
      <c r="CIN268" s="20"/>
      <c r="CIO268" s="20"/>
      <c r="CIP268" s="20"/>
      <c r="CIQ268" s="20"/>
      <c r="CIR268" s="20"/>
      <c r="CIS268" s="20"/>
      <c r="CIT268" s="20"/>
      <c r="CIU268" s="20"/>
      <c r="CIV268" s="20"/>
      <c r="CIW268" s="20"/>
      <c r="CIX268" s="20"/>
      <c r="CIY268" s="20"/>
      <c r="CIZ268" s="20"/>
      <c r="CJA268" s="20"/>
      <c r="CJB268" s="20"/>
      <c r="CJC268" s="20"/>
      <c r="CJD268" s="20"/>
      <c r="CJE268" s="20"/>
      <c r="CJF268" s="20"/>
      <c r="CJG268" s="20"/>
      <c r="CJH268" s="20"/>
      <c r="CJI268" s="20"/>
      <c r="CJJ268" s="20"/>
      <c r="CJK268" s="20"/>
      <c r="CJL268" s="20"/>
      <c r="CJM268" s="20"/>
      <c r="CJN268" s="20"/>
      <c r="CJO268" s="20"/>
      <c r="CJP268" s="20"/>
      <c r="CJQ268" s="20"/>
      <c r="CJR268" s="20"/>
      <c r="CJS268" s="20"/>
      <c r="CJT268" s="20"/>
      <c r="CJU268" s="20"/>
      <c r="CJV268" s="20"/>
      <c r="CJW268" s="20"/>
      <c r="CJX268" s="20"/>
      <c r="CJY268" s="20"/>
      <c r="CJZ268" s="20"/>
      <c r="CKA268" s="20"/>
      <c r="CKB268" s="20"/>
      <c r="CKC268" s="20"/>
      <c r="CKD268" s="20"/>
      <c r="CKE268" s="20"/>
      <c r="CKF268" s="20"/>
      <c r="CKG268" s="20"/>
      <c r="CKH268" s="20"/>
      <c r="CKI268" s="20"/>
      <c r="CKJ268" s="20"/>
      <c r="CKK268" s="20"/>
      <c r="CKL268" s="20"/>
      <c r="CKM268" s="20"/>
      <c r="CKN268" s="20"/>
      <c r="CKO268" s="20"/>
      <c r="CKP268" s="20"/>
      <c r="CKQ268" s="20"/>
      <c r="CKR268" s="20"/>
      <c r="CKS268" s="20"/>
      <c r="CKT268" s="20"/>
      <c r="CKU268" s="20"/>
      <c r="CKV268" s="20"/>
      <c r="CKW268" s="20"/>
      <c r="CKX268" s="20"/>
      <c r="CKY268" s="20"/>
      <c r="CKZ268" s="20"/>
      <c r="CLA268" s="20"/>
      <c r="CLB268" s="20"/>
      <c r="CLC268" s="20"/>
      <c r="CLD268" s="20"/>
      <c r="CLE268" s="20"/>
      <c r="CLF268" s="20"/>
      <c r="CLG268" s="20"/>
      <c r="CLH268" s="20"/>
      <c r="CLI268" s="20"/>
      <c r="CLJ268" s="20"/>
      <c r="CLK268" s="20"/>
      <c r="CLL268" s="20"/>
      <c r="CLM268" s="20"/>
      <c r="CLN268" s="20"/>
      <c r="CLO268" s="20"/>
      <c r="CLP268" s="20"/>
      <c r="CLQ268" s="20"/>
      <c r="CLR268" s="20"/>
      <c r="CLS268" s="20"/>
      <c r="CLT268" s="20"/>
      <c r="CLU268" s="20"/>
      <c r="CLV268" s="20"/>
      <c r="CLW268" s="20"/>
      <c r="CLX268" s="20"/>
      <c r="CLY268" s="20"/>
      <c r="CLZ268" s="20"/>
      <c r="CMA268" s="20"/>
      <c r="CMB268" s="20"/>
      <c r="CMC268" s="20"/>
      <c r="CMD268" s="20"/>
      <c r="CME268" s="20"/>
      <c r="CMF268" s="20"/>
      <c r="CMG268" s="20"/>
      <c r="CMH268" s="20"/>
      <c r="CMI268" s="20"/>
      <c r="CMJ268" s="20"/>
      <c r="CMK268" s="20"/>
      <c r="CML268" s="20"/>
      <c r="CMM268" s="20"/>
      <c r="CMN268" s="20"/>
      <c r="CMO268" s="20"/>
      <c r="CMP268" s="20"/>
      <c r="CMQ268" s="20"/>
      <c r="CMR268" s="20"/>
      <c r="CMS268" s="20"/>
      <c r="CMT268" s="20"/>
      <c r="CMU268" s="20"/>
      <c r="CMV268" s="20"/>
      <c r="CMW268" s="20"/>
      <c r="CMX268" s="20"/>
      <c r="CMY268" s="20"/>
      <c r="CMZ268" s="20"/>
      <c r="CNA268" s="20"/>
      <c r="CNB268" s="20"/>
      <c r="CNC268" s="20"/>
      <c r="CND268" s="20"/>
      <c r="CNE268" s="20"/>
      <c r="CNF268" s="20"/>
      <c r="CNG268" s="20"/>
      <c r="CNH268" s="20"/>
      <c r="CNI268" s="20"/>
      <c r="CNJ268" s="20"/>
      <c r="CNK268" s="20"/>
      <c r="CNL268" s="20"/>
      <c r="CNM268" s="20"/>
      <c r="CNN268" s="20"/>
      <c r="CNO268" s="20"/>
      <c r="CNP268" s="20"/>
      <c r="CNQ268" s="20"/>
      <c r="CNR268" s="20"/>
      <c r="CNS268" s="20"/>
      <c r="CNT268" s="20"/>
      <c r="CNU268" s="20"/>
      <c r="CNV268" s="20"/>
      <c r="CNW268" s="20"/>
      <c r="CNX268" s="20"/>
      <c r="CNY268" s="20"/>
      <c r="CNZ268" s="20"/>
      <c r="COA268" s="20"/>
      <c r="COB268" s="20"/>
      <c r="COC268" s="20"/>
      <c r="COD268" s="20"/>
      <c r="COE268" s="20"/>
      <c r="COF268" s="20"/>
      <c r="COG268" s="20"/>
      <c r="COH268" s="20"/>
      <c r="COI268" s="20"/>
      <c r="COJ268" s="20"/>
      <c r="COK268" s="20"/>
      <c r="COL268" s="20"/>
      <c r="COM268" s="20"/>
      <c r="CON268" s="20"/>
      <c r="COO268" s="20"/>
      <c r="COP268" s="20"/>
      <c r="COQ268" s="20"/>
      <c r="COR268" s="20"/>
      <c r="COS268" s="20"/>
      <c r="COT268" s="20"/>
      <c r="COU268" s="20"/>
      <c r="COV268" s="20"/>
      <c r="COW268" s="20"/>
      <c r="COX268" s="20"/>
      <c r="COY268" s="20"/>
      <c r="COZ268" s="20"/>
      <c r="CPA268" s="20"/>
      <c r="CPB268" s="20"/>
      <c r="CPC268" s="20"/>
      <c r="CPD268" s="20"/>
      <c r="CPE268" s="20"/>
      <c r="CPF268" s="20"/>
      <c r="CPG268" s="20"/>
      <c r="CPH268" s="20"/>
      <c r="CPI268" s="20"/>
      <c r="CPJ268" s="20"/>
      <c r="CPK268" s="20"/>
      <c r="CPL268" s="20"/>
      <c r="CPM268" s="20"/>
      <c r="CPN268" s="20"/>
      <c r="CPO268" s="20"/>
      <c r="CPP268" s="20"/>
      <c r="CPQ268" s="20"/>
      <c r="CPR268" s="20"/>
      <c r="CPS268" s="20"/>
      <c r="CPT268" s="20"/>
      <c r="CPU268" s="20"/>
      <c r="CPV268" s="20"/>
      <c r="CPW268" s="20"/>
      <c r="CPX268" s="20"/>
      <c r="CPY268" s="20"/>
      <c r="CPZ268" s="20"/>
      <c r="CQA268" s="20"/>
      <c r="CQB268" s="20"/>
      <c r="CQC268" s="20"/>
      <c r="CQD268" s="20"/>
      <c r="CQE268" s="20"/>
      <c r="CQF268" s="20"/>
      <c r="CQG268" s="20"/>
      <c r="CQH268" s="20"/>
      <c r="CQI268" s="20"/>
      <c r="CQJ268" s="20"/>
      <c r="CQK268" s="20"/>
      <c r="CQL268" s="20"/>
      <c r="CQM268" s="20"/>
      <c r="CQN268" s="20"/>
      <c r="CQO268" s="20"/>
      <c r="CQP268" s="20"/>
      <c r="CQQ268" s="20"/>
      <c r="CQR268" s="20"/>
      <c r="CQS268" s="20"/>
      <c r="CQT268" s="20"/>
      <c r="CQU268" s="20"/>
      <c r="CQV268" s="20"/>
      <c r="CQW268" s="20"/>
      <c r="CQX268" s="20"/>
      <c r="CQY268" s="20"/>
      <c r="CQZ268" s="20"/>
      <c r="CRA268" s="20"/>
      <c r="CRB268" s="20"/>
      <c r="CRC268" s="20"/>
      <c r="CRD268" s="20"/>
      <c r="CRE268" s="20"/>
      <c r="CRF268" s="20"/>
      <c r="CRG268" s="20"/>
      <c r="CRH268" s="20"/>
      <c r="CRI268" s="20"/>
      <c r="CRJ268" s="20"/>
      <c r="CRK268" s="20"/>
      <c r="CRL268" s="20"/>
      <c r="CRM268" s="20"/>
      <c r="CRN268" s="20"/>
      <c r="CRO268" s="20"/>
      <c r="CRP268" s="20"/>
      <c r="CRQ268" s="20"/>
      <c r="CRR268" s="20"/>
      <c r="CRS268" s="20"/>
      <c r="CRT268" s="20"/>
      <c r="CRU268" s="20"/>
      <c r="CRV268" s="20"/>
      <c r="CRW268" s="20"/>
      <c r="CRX268" s="20"/>
      <c r="CRY268" s="20"/>
      <c r="CRZ268" s="20"/>
      <c r="CSA268" s="20"/>
      <c r="CSB268" s="20"/>
      <c r="CSC268" s="20"/>
      <c r="CSD268" s="20"/>
      <c r="CSE268" s="20"/>
      <c r="CSF268" s="20"/>
      <c r="CSG268" s="20"/>
      <c r="CSH268" s="20"/>
      <c r="CSI268" s="20"/>
      <c r="CSJ268" s="20"/>
      <c r="CSK268" s="20"/>
      <c r="CSL268" s="20"/>
      <c r="CSM268" s="20"/>
      <c r="CSN268" s="20"/>
      <c r="CSO268" s="20"/>
      <c r="CSP268" s="20"/>
      <c r="CSQ268" s="20"/>
      <c r="CSR268" s="20"/>
      <c r="CSS268" s="20"/>
      <c r="CST268" s="20"/>
      <c r="CSU268" s="20"/>
      <c r="CSV268" s="20"/>
      <c r="CSW268" s="20"/>
      <c r="CSX268" s="20"/>
      <c r="CSY268" s="20"/>
      <c r="CSZ268" s="20"/>
      <c r="CTA268" s="20"/>
      <c r="CTB268" s="20"/>
      <c r="CTC268" s="20"/>
      <c r="CTD268" s="20"/>
      <c r="CTE268" s="20"/>
      <c r="CTF268" s="20"/>
      <c r="CTG268" s="20"/>
      <c r="CTH268" s="20"/>
      <c r="CTI268" s="20"/>
      <c r="CTJ268" s="20"/>
      <c r="CTK268" s="20"/>
      <c r="CTL268" s="20"/>
      <c r="CTM268" s="20"/>
      <c r="CTN268" s="20"/>
      <c r="CTO268" s="20"/>
      <c r="CTP268" s="20"/>
      <c r="CTQ268" s="20"/>
      <c r="CTR268" s="20"/>
      <c r="CTS268" s="20"/>
      <c r="CTT268" s="20"/>
      <c r="CTU268" s="20"/>
      <c r="CTV268" s="20"/>
      <c r="CTW268" s="20"/>
      <c r="CTX268" s="20"/>
      <c r="CTY268" s="20"/>
      <c r="CTZ268" s="20"/>
      <c r="CUA268" s="20"/>
      <c r="CUB268" s="20"/>
      <c r="CUC268" s="20"/>
      <c r="CUD268" s="20"/>
      <c r="CUE268" s="20"/>
      <c r="CUF268" s="20"/>
      <c r="CUG268" s="20"/>
      <c r="CUH268" s="20"/>
      <c r="CUI268" s="20"/>
      <c r="CUJ268" s="20"/>
      <c r="CUK268" s="20"/>
      <c r="CUL268" s="20"/>
      <c r="CUM268" s="20"/>
      <c r="CUN268" s="20"/>
      <c r="CUO268" s="20"/>
      <c r="CUP268" s="20"/>
      <c r="CUQ268" s="20"/>
      <c r="CUR268" s="20"/>
      <c r="CUS268" s="20"/>
      <c r="CUT268" s="20"/>
      <c r="CUU268" s="20"/>
      <c r="CUV268" s="20"/>
      <c r="CUW268" s="20"/>
      <c r="CUX268" s="20"/>
      <c r="CUY268" s="20"/>
      <c r="CUZ268" s="20"/>
      <c r="CVA268" s="20"/>
      <c r="CVB268" s="20"/>
      <c r="CVC268" s="20"/>
      <c r="CVD268" s="20"/>
      <c r="CVE268" s="20"/>
      <c r="CVF268" s="20"/>
      <c r="CVG268" s="20"/>
      <c r="CVH268" s="20"/>
      <c r="CVI268" s="20"/>
      <c r="CVJ268" s="20"/>
      <c r="CVK268" s="20"/>
      <c r="CVL268" s="20"/>
      <c r="CVM268" s="20"/>
      <c r="CVN268" s="20"/>
      <c r="CVO268" s="20"/>
      <c r="CVP268" s="20"/>
      <c r="CVQ268" s="20"/>
      <c r="CVR268" s="20"/>
      <c r="CVS268" s="20"/>
      <c r="CVT268" s="20"/>
      <c r="CVU268" s="20"/>
      <c r="CVV268" s="20"/>
      <c r="CVW268" s="20"/>
      <c r="CVX268" s="20"/>
      <c r="CVY268" s="20"/>
      <c r="CVZ268" s="20"/>
      <c r="CWA268" s="20"/>
      <c r="CWB268" s="20"/>
      <c r="CWC268" s="20"/>
      <c r="CWD268" s="20"/>
      <c r="CWE268" s="20"/>
      <c r="CWF268" s="20"/>
      <c r="CWG268" s="20"/>
      <c r="CWH268" s="20"/>
      <c r="CWI268" s="20"/>
      <c r="CWJ268" s="20"/>
      <c r="CWK268" s="20"/>
      <c r="CWL268" s="20"/>
      <c r="CWM268" s="20"/>
      <c r="CWN268" s="20"/>
      <c r="CWO268" s="20"/>
      <c r="CWP268" s="20"/>
      <c r="CWQ268" s="20"/>
      <c r="CWR268" s="20"/>
      <c r="CWS268" s="20"/>
      <c r="CWT268" s="20"/>
      <c r="CWU268" s="20"/>
      <c r="CWV268" s="20"/>
      <c r="CWW268" s="20"/>
      <c r="CWX268" s="20"/>
      <c r="CWY268" s="20"/>
      <c r="CWZ268" s="20"/>
      <c r="CXA268" s="20"/>
      <c r="CXB268" s="20"/>
      <c r="CXC268" s="20"/>
      <c r="CXD268" s="20"/>
      <c r="CXE268" s="20"/>
      <c r="CXF268" s="20"/>
      <c r="CXG268" s="20"/>
      <c r="CXH268" s="20"/>
      <c r="CXI268" s="20"/>
      <c r="CXJ268" s="20"/>
      <c r="CXK268" s="20"/>
      <c r="CXL268" s="20"/>
      <c r="CXM268" s="20"/>
      <c r="CXN268" s="20"/>
      <c r="CXO268" s="20"/>
      <c r="CXP268" s="20"/>
      <c r="CXQ268" s="20"/>
      <c r="CXR268" s="20"/>
      <c r="CXS268" s="20"/>
      <c r="CXT268" s="20"/>
      <c r="CXU268" s="20"/>
      <c r="CXV268" s="20"/>
      <c r="CXW268" s="20"/>
      <c r="CXX268" s="20"/>
      <c r="CXY268" s="20"/>
      <c r="CXZ268" s="20"/>
      <c r="CYA268" s="20"/>
      <c r="CYB268" s="20"/>
      <c r="CYC268" s="20"/>
      <c r="CYD268" s="20"/>
      <c r="CYE268" s="20"/>
      <c r="CYF268" s="20"/>
      <c r="CYG268" s="20"/>
      <c r="CYH268" s="20"/>
      <c r="CYI268" s="20"/>
      <c r="CYJ268" s="20"/>
      <c r="CYK268" s="20"/>
      <c r="CYL268" s="20"/>
      <c r="CYM268" s="20"/>
      <c r="CYN268" s="20"/>
      <c r="CYO268" s="20"/>
      <c r="CYP268" s="20"/>
      <c r="CYQ268" s="20"/>
      <c r="CYR268" s="20"/>
      <c r="CYS268" s="20"/>
      <c r="CYT268" s="20"/>
      <c r="CYU268" s="20"/>
      <c r="CYV268" s="20"/>
      <c r="CYW268" s="20"/>
      <c r="CYX268" s="20"/>
      <c r="CYY268" s="20"/>
      <c r="CYZ268" s="20"/>
      <c r="CZA268" s="20"/>
      <c r="CZB268" s="20"/>
      <c r="CZC268" s="20"/>
      <c r="CZD268" s="20"/>
      <c r="CZE268" s="20"/>
      <c r="CZF268" s="20"/>
      <c r="CZG268" s="20"/>
      <c r="CZH268" s="20"/>
      <c r="CZI268" s="20"/>
      <c r="CZJ268" s="20"/>
      <c r="CZK268" s="20"/>
      <c r="CZL268" s="20"/>
      <c r="CZM268" s="20"/>
      <c r="CZN268" s="20"/>
      <c r="CZO268" s="20"/>
      <c r="CZP268" s="20"/>
      <c r="CZQ268" s="20"/>
      <c r="CZR268" s="20"/>
      <c r="CZS268" s="20"/>
      <c r="CZT268" s="20"/>
      <c r="CZU268" s="20"/>
      <c r="CZV268" s="20"/>
      <c r="CZW268" s="20"/>
      <c r="CZX268" s="20"/>
      <c r="CZY268" s="20"/>
      <c r="CZZ268" s="20"/>
      <c r="DAA268" s="20"/>
      <c r="DAB268" s="20"/>
      <c r="DAC268" s="20"/>
      <c r="DAD268" s="20"/>
      <c r="DAE268" s="20"/>
      <c r="DAF268" s="20"/>
      <c r="DAG268" s="20"/>
      <c r="DAH268" s="20"/>
      <c r="DAI268" s="20"/>
      <c r="DAJ268" s="20"/>
      <c r="DAK268" s="20"/>
      <c r="DAL268" s="20"/>
      <c r="DAM268" s="20"/>
      <c r="DAN268" s="20"/>
      <c r="DAO268" s="20"/>
      <c r="DAP268" s="20"/>
      <c r="DAQ268" s="20"/>
      <c r="DAR268" s="20"/>
      <c r="DAS268" s="20"/>
      <c r="DAT268" s="20"/>
      <c r="DAU268" s="20"/>
      <c r="DAV268" s="20"/>
      <c r="DAW268" s="20"/>
      <c r="DAX268" s="20"/>
      <c r="DAY268" s="20"/>
      <c r="DAZ268" s="20"/>
      <c r="DBA268" s="20"/>
      <c r="DBB268" s="20"/>
      <c r="DBC268" s="20"/>
      <c r="DBD268" s="20"/>
      <c r="DBE268" s="20"/>
      <c r="DBF268" s="20"/>
      <c r="DBG268" s="20"/>
      <c r="DBH268" s="20"/>
      <c r="DBI268" s="20"/>
      <c r="DBJ268" s="20"/>
      <c r="DBK268" s="20"/>
      <c r="DBL268" s="20"/>
      <c r="DBM268" s="20"/>
      <c r="DBN268" s="20"/>
      <c r="DBO268" s="20"/>
      <c r="DBP268" s="20"/>
      <c r="DBQ268" s="20"/>
      <c r="DBR268" s="20"/>
      <c r="DBS268" s="20"/>
      <c r="DBT268" s="20"/>
      <c r="DBU268" s="20"/>
      <c r="DBV268" s="20"/>
      <c r="DBW268" s="20"/>
      <c r="DBX268" s="20"/>
      <c r="DBY268" s="20"/>
      <c r="DBZ268" s="20"/>
      <c r="DCA268" s="20"/>
      <c r="DCB268" s="20"/>
      <c r="DCC268" s="20"/>
      <c r="DCD268" s="20"/>
      <c r="DCE268" s="20"/>
      <c r="DCF268" s="20"/>
      <c r="DCG268" s="20"/>
      <c r="DCH268" s="20"/>
      <c r="DCI268" s="20"/>
      <c r="DCJ268" s="20"/>
      <c r="DCK268" s="20"/>
      <c r="DCL268" s="20"/>
      <c r="DCM268" s="20"/>
      <c r="DCN268" s="20"/>
      <c r="DCO268" s="20"/>
      <c r="DCP268" s="20"/>
      <c r="DCQ268" s="20"/>
      <c r="DCR268" s="20"/>
      <c r="DCS268" s="20"/>
      <c r="DCT268" s="20"/>
      <c r="DCU268" s="20"/>
      <c r="DCV268" s="20"/>
      <c r="DCW268" s="20"/>
      <c r="DCX268" s="20"/>
      <c r="DCY268" s="20"/>
      <c r="DCZ268" s="20"/>
      <c r="DDA268" s="20"/>
      <c r="DDB268" s="20"/>
      <c r="DDC268" s="20"/>
      <c r="DDD268" s="20"/>
      <c r="DDE268" s="20"/>
      <c r="DDF268" s="20"/>
      <c r="DDG268" s="20"/>
      <c r="DDH268" s="20"/>
      <c r="DDI268" s="20"/>
      <c r="DDJ268" s="20"/>
      <c r="DDK268" s="20"/>
      <c r="DDL268" s="20"/>
      <c r="DDM268" s="20"/>
      <c r="DDN268" s="20"/>
      <c r="DDO268" s="20"/>
      <c r="DDP268" s="20"/>
      <c r="DDQ268" s="20"/>
      <c r="DDR268" s="20"/>
      <c r="DDS268" s="20"/>
      <c r="DDT268" s="20"/>
      <c r="DDU268" s="20"/>
      <c r="DDV268" s="20"/>
      <c r="DDW268" s="20"/>
      <c r="DDX268" s="20"/>
      <c r="DDY268" s="20"/>
      <c r="DDZ268" s="20"/>
      <c r="DEA268" s="20"/>
      <c r="DEB268" s="20"/>
      <c r="DEC268" s="20"/>
      <c r="DED268" s="20"/>
      <c r="DEE268" s="20"/>
      <c r="DEF268" s="20"/>
      <c r="DEG268" s="20"/>
      <c r="DEH268" s="20"/>
      <c r="DEI268" s="20"/>
      <c r="DEJ268" s="20"/>
      <c r="DEK268" s="20"/>
      <c r="DEL268" s="20"/>
      <c r="DEM268" s="20"/>
      <c r="DEN268" s="20"/>
      <c r="DEO268" s="20"/>
      <c r="DEP268" s="20"/>
      <c r="DEQ268" s="20"/>
      <c r="DER268" s="20"/>
      <c r="DES268" s="20"/>
      <c r="DET268" s="20"/>
      <c r="DEU268" s="20"/>
      <c r="DEV268" s="20"/>
      <c r="DEW268" s="20"/>
      <c r="DEX268" s="20"/>
      <c r="DEY268" s="20"/>
      <c r="DEZ268" s="20"/>
      <c r="DFA268" s="20"/>
      <c r="DFB268" s="20"/>
      <c r="DFC268" s="20"/>
      <c r="DFD268" s="20"/>
      <c r="DFE268" s="20"/>
      <c r="DFF268" s="20"/>
      <c r="DFG268" s="20"/>
      <c r="DFH268" s="20"/>
      <c r="DFI268" s="20"/>
      <c r="DFJ268" s="20"/>
      <c r="DFK268" s="20"/>
      <c r="DFL268" s="20"/>
      <c r="DFM268" s="20"/>
      <c r="DFN268" s="20"/>
      <c r="DFO268" s="20"/>
      <c r="DFP268" s="20"/>
      <c r="DFQ268" s="20"/>
      <c r="DFR268" s="20"/>
      <c r="DFS268" s="20"/>
      <c r="DFT268" s="20"/>
      <c r="DFU268" s="20"/>
      <c r="DFV268" s="20"/>
      <c r="DFW268" s="20"/>
      <c r="DFX268" s="20"/>
      <c r="DFY268" s="20"/>
      <c r="DFZ268" s="20"/>
      <c r="DGA268" s="20"/>
      <c r="DGB268" s="20"/>
      <c r="DGC268" s="20"/>
      <c r="DGD268" s="20"/>
      <c r="DGE268" s="20"/>
      <c r="DGF268" s="20"/>
      <c r="DGG268" s="20"/>
      <c r="DGH268" s="20"/>
      <c r="DGI268" s="20"/>
      <c r="DGJ268" s="20"/>
      <c r="DGK268" s="20"/>
      <c r="DGL268" s="20"/>
      <c r="DGM268" s="20"/>
      <c r="DGN268" s="20"/>
      <c r="DGO268" s="20"/>
      <c r="DGP268" s="20"/>
      <c r="DGQ268" s="20"/>
      <c r="DGR268" s="20"/>
      <c r="DGS268" s="20"/>
      <c r="DGT268" s="20"/>
      <c r="DGU268" s="20"/>
      <c r="DGV268" s="20"/>
      <c r="DGW268" s="20"/>
      <c r="DGX268" s="20"/>
      <c r="DGY268" s="20"/>
      <c r="DGZ268" s="20"/>
      <c r="DHA268" s="20"/>
      <c r="DHB268" s="20"/>
      <c r="DHC268" s="20"/>
      <c r="DHD268" s="20"/>
      <c r="DHE268" s="20"/>
      <c r="DHF268" s="20"/>
      <c r="DHG268" s="20"/>
      <c r="DHH268" s="20"/>
      <c r="DHI268" s="20"/>
      <c r="DHJ268" s="20"/>
      <c r="DHK268" s="20"/>
      <c r="DHL268" s="20"/>
      <c r="DHM268" s="20"/>
      <c r="DHN268" s="20"/>
      <c r="DHO268" s="20"/>
      <c r="DHP268" s="20"/>
      <c r="DHQ268" s="20"/>
      <c r="DHR268" s="20"/>
      <c r="DHS268" s="20"/>
      <c r="DHT268" s="20"/>
      <c r="DHU268" s="20"/>
      <c r="DHV268" s="20"/>
      <c r="DHW268" s="20"/>
      <c r="DHX268" s="20"/>
      <c r="DHY268" s="20"/>
      <c r="DHZ268" s="20"/>
      <c r="DIA268" s="20"/>
      <c r="DIB268" s="20"/>
      <c r="DIC268" s="20"/>
      <c r="DID268" s="20"/>
      <c r="DIE268" s="20"/>
      <c r="DIF268" s="20"/>
      <c r="DIG268" s="20"/>
      <c r="DIH268" s="20"/>
      <c r="DII268" s="20"/>
      <c r="DIJ268" s="20"/>
      <c r="DIK268" s="20"/>
      <c r="DIL268" s="20"/>
      <c r="DIM268" s="20"/>
      <c r="DIN268" s="20"/>
      <c r="DIO268" s="20"/>
      <c r="DIP268" s="20"/>
      <c r="DIQ268" s="20"/>
      <c r="DIR268" s="20"/>
      <c r="DIS268" s="20"/>
      <c r="DIT268" s="20"/>
      <c r="DIU268" s="20"/>
      <c r="DIV268" s="20"/>
      <c r="DIW268" s="20"/>
      <c r="DIX268" s="20"/>
      <c r="DIY268" s="20"/>
      <c r="DIZ268" s="20"/>
      <c r="DJA268" s="20"/>
      <c r="DJB268" s="20"/>
      <c r="DJC268" s="20"/>
      <c r="DJD268" s="20"/>
      <c r="DJE268" s="20"/>
      <c r="DJF268" s="20"/>
      <c r="DJG268" s="20"/>
      <c r="DJH268" s="20"/>
      <c r="DJI268" s="20"/>
      <c r="DJJ268" s="20"/>
      <c r="DJK268" s="20"/>
      <c r="DJL268" s="20"/>
      <c r="DJM268" s="20"/>
      <c r="DJN268" s="20"/>
      <c r="DJO268" s="20"/>
      <c r="DJP268" s="20"/>
      <c r="DJQ268" s="20"/>
      <c r="DJR268" s="20"/>
      <c r="DJS268" s="20"/>
      <c r="DJT268" s="20"/>
      <c r="DJU268" s="20"/>
      <c r="DJV268" s="20"/>
      <c r="DJW268" s="20"/>
      <c r="DJX268" s="20"/>
      <c r="DJY268" s="20"/>
      <c r="DJZ268" s="20"/>
      <c r="DKA268" s="20"/>
      <c r="DKB268" s="20"/>
      <c r="DKC268" s="20"/>
      <c r="DKD268" s="20"/>
      <c r="DKE268" s="20"/>
      <c r="DKF268" s="20"/>
      <c r="DKG268" s="20"/>
      <c r="DKH268" s="20"/>
      <c r="DKI268" s="20"/>
      <c r="DKJ268" s="20"/>
      <c r="DKK268" s="20"/>
      <c r="DKL268" s="20"/>
      <c r="DKM268" s="20"/>
      <c r="DKN268" s="20"/>
      <c r="DKO268" s="20"/>
      <c r="DKP268" s="20"/>
      <c r="DKQ268" s="20"/>
      <c r="DKR268" s="20"/>
      <c r="DKS268" s="20"/>
      <c r="DKT268" s="20"/>
      <c r="DKU268" s="20"/>
      <c r="DKV268" s="20"/>
      <c r="DKW268" s="20"/>
      <c r="DKX268" s="20"/>
      <c r="DKY268" s="20"/>
      <c r="DKZ268" s="20"/>
      <c r="DLA268" s="20"/>
      <c r="DLB268" s="20"/>
      <c r="DLC268" s="20"/>
      <c r="DLD268" s="20"/>
      <c r="DLE268" s="20"/>
      <c r="DLF268" s="20"/>
      <c r="DLG268" s="20"/>
      <c r="DLH268" s="20"/>
      <c r="DLI268" s="20"/>
      <c r="DLJ268" s="20"/>
      <c r="DLK268" s="20"/>
      <c r="DLL268" s="20"/>
      <c r="DLM268" s="20"/>
      <c r="DLN268" s="20"/>
      <c r="DLO268" s="20"/>
      <c r="DLP268" s="20"/>
      <c r="DLQ268" s="20"/>
      <c r="DLR268" s="20"/>
      <c r="DLS268" s="20"/>
      <c r="DLT268" s="20"/>
      <c r="DLU268" s="20"/>
      <c r="DLV268" s="20"/>
      <c r="DLW268" s="20"/>
      <c r="DLX268" s="20"/>
      <c r="DLY268" s="20"/>
      <c r="DLZ268" s="20"/>
      <c r="DMA268" s="20"/>
      <c r="DMB268" s="20"/>
      <c r="DMC268" s="20"/>
      <c r="DMD268" s="20"/>
      <c r="DME268" s="20"/>
      <c r="DMF268" s="20"/>
      <c r="DMG268" s="20"/>
      <c r="DMH268" s="20"/>
      <c r="DMI268" s="20"/>
      <c r="DMJ268" s="20"/>
      <c r="DMK268" s="20"/>
      <c r="DML268" s="20"/>
      <c r="DMM268" s="20"/>
      <c r="DMN268" s="20"/>
      <c r="DMO268" s="20"/>
      <c r="DMP268" s="20"/>
      <c r="DMQ268" s="20"/>
      <c r="DMR268" s="20"/>
      <c r="DMS268" s="20"/>
      <c r="DMT268" s="20"/>
      <c r="DMU268" s="20"/>
      <c r="DMV268" s="20"/>
      <c r="DMW268" s="20"/>
      <c r="DMX268" s="20"/>
      <c r="DMY268" s="20"/>
      <c r="DMZ268" s="20"/>
      <c r="DNA268" s="20"/>
      <c r="DNB268" s="20"/>
      <c r="DNC268" s="20"/>
      <c r="DND268" s="20"/>
      <c r="DNE268" s="20"/>
      <c r="DNF268" s="20"/>
      <c r="DNG268" s="20"/>
      <c r="DNH268" s="20"/>
      <c r="DNI268" s="20"/>
      <c r="DNJ268" s="20"/>
      <c r="DNK268" s="20"/>
      <c r="DNL268" s="20"/>
      <c r="DNM268" s="20"/>
      <c r="DNN268" s="20"/>
      <c r="DNO268" s="20"/>
      <c r="DNP268" s="20"/>
      <c r="DNQ268" s="20"/>
      <c r="DNR268" s="20"/>
      <c r="DNS268" s="20"/>
      <c r="DNT268" s="20"/>
      <c r="DNU268" s="20"/>
      <c r="DNV268" s="20"/>
      <c r="DNW268" s="20"/>
      <c r="DNX268" s="20"/>
      <c r="DNY268" s="20"/>
      <c r="DNZ268" s="20"/>
      <c r="DOA268" s="20"/>
      <c r="DOB268" s="20"/>
      <c r="DOC268" s="20"/>
      <c r="DOD268" s="20"/>
      <c r="DOE268" s="20"/>
      <c r="DOF268" s="20"/>
      <c r="DOG268" s="20"/>
      <c r="DOH268" s="20"/>
      <c r="DOI268" s="20"/>
      <c r="DOJ268" s="20"/>
      <c r="DOK268" s="20"/>
      <c r="DOL268" s="20"/>
      <c r="DOM268" s="20"/>
      <c r="DON268" s="20"/>
      <c r="DOO268" s="20"/>
      <c r="DOP268" s="20"/>
      <c r="DOQ268" s="20"/>
      <c r="DOR268" s="20"/>
      <c r="DOS268" s="20"/>
      <c r="DOT268" s="20"/>
      <c r="DOU268" s="20"/>
      <c r="DOV268" s="20"/>
      <c r="DOW268" s="20"/>
      <c r="DOX268" s="20"/>
      <c r="DOY268" s="20"/>
      <c r="DOZ268" s="20"/>
      <c r="DPA268" s="20"/>
      <c r="DPB268" s="20"/>
      <c r="DPC268" s="20"/>
      <c r="DPD268" s="20"/>
      <c r="DPE268" s="20"/>
      <c r="DPF268" s="20"/>
      <c r="DPG268" s="20"/>
      <c r="DPH268" s="20"/>
      <c r="DPI268" s="20"/>
      <c r="DPJ268" s="20"/>
      <c r="DPK268" s="20"/>
      <c r="DPL268" s="20"/>
      <c r="DPM268" s="20"/>
      <c r="DPN268" s="20"/>
      <c r="DPO268" s="20"/>
      <c r="DPP268" s="20"/>
      <c r="DPQ268" s="20"/>
      <c r="DPR268" s="20"/>
      <c r="DPS268" s="20"/>
      <c r="DPT268" s="20"/>
      <c r="DPU268" s="20"/>
      <c r="DPV268" s="20"/>
      <c r="DPW268" s="20"/>
      <c r="DPX268" s="20"/>
      <c r="DPY268" s="20"/>
      <c r="DPZ268" s="20"/>
      <c r="DQA268" s="20"/>
      <c r="DQB268" s="20"/>
      <c r="DQC268" s="20"/>
      <c r="DQD268" s="20"/>
      <c r="DQE268" s="20"/>
      <c r="DQF268" s="20"/>
      <c r="DQG268" s="20"/>
      <c r="DQH268" s="20"/>
      <c r="DQI268" s="20"/>
      <c r="DQJ268" s="20"/>
      <c r="DQK268" s="20"/>
      <c r="DQL268" s="20"/>
      <c r="DQM268" s="20"/>
      <c r="DQN268" s="20"/>
      <c r="DQO268" s="20"/>
      <c r="DQP268" s="20"/>
      <c r="DQQ268" s="20"/>
      <c r="DQR268" s="20"/>
      <c r="DQS268" s="20"/>
      <c r="DQT268" s="20"/>
      <c r="DQU268" s="20"/>
      <c r="DQV268" s="20"/>
      <c r="DQW268" s="20"/>
      <c r="DQX268" s="20"/>
      <c r="DQY268" s="20"/>
      <c r="DQZ268" s="20"/>
      <c r="DRA268" s="20"/>
      <c r="DRB268" s="20"/>
      <c r="DRC268" s="20"/>
      <c r="DRD268" s="20"/>
      <c r="DRE268" s="20"/>
      <c r="DRF268" s="20"/>
      <c r="DRG268" s="20"/>
      <c r="DRH268" s="20"/>
      <c r="DRI268" s="20"/>
      <c r="DRJ268" s="20"/>
      <c r="DRK268" s="20"/>
      <c r="DRL268" s="20"/>
      <c r="DRM268" s="20"/>
      <c r="DRN268" s="20"/>
      <c r="DRO268" s="20"/>
      <c r="DRP268" s="20"/>
      <c r="DRQ268" s="20"/>
      <c r="DRR268" s="20"/>
      <c r="DRS268" s="20"/>
      <c r="DRT268" s="20"/>
      <c r="DRU268" s="20"/>
      <c r="DRV268" s="20"/>
      <c r="DRW268" s="20"/>
      <c r="DRX268" s="20"/>
      <c r="DRY268" s="20"/>
      <c r="DRZ268" s="20"/>
      <c r="DSA268" s="20"/>
      <c r="DSB268" s="20"/>
      <c r="DSC268" s="20"/>
      <c r="DSD268" s="20"/>
      <c r="DSE268" s="20"/>
      <c r="DSF268" s="20"/>
      <c r="DSG268" s="20"/>
      <c r="DSH268" s="20"/>
      <c r="DSI268" s="20"/>
      <c r="DSJ268" s="20"/>
      <c r="DSK268" s="20"/>
      <c r="DSL268" s="20"/>
      <c r="DSM268" s="20"/>
      <c r="DSN268" s="20"/>
      <c r="DSO268" s="20"/>
      <c r="DSP268" s="20"/>
      <c r="DSQ268" s="20"/>
      <c r="DSR268" s="20"/>
      <c r="DSS268" s="20"/>
      <c r="DST268" s="20"/>
      <c r="DSU268" s="20"/>
      <c r="DSV268" s="20"/>
      <c r="DSW268" s="20"/>
      <c r="DSX268" s="20"/>
      <c r="DSY268" s="20"/>
      <c r="DSZ268" s="20"/>
      <c r="DTA268" s="20"/>
      <c r="DTB268" s="20"/>
      <c r="DTC268" s="20"/>
      <c r="DTD268" s="20"/>
      <c r="DTE268" s="20"/>
      <c r="DTF268" s="20"/>
      <c r="DTG268" s="20"/>
      <c r="DTH268" s="20"/>
      <c r="DTI268" s="20"/>
      <c r="DTJ268" s="20"/>
      <c r="DTK268" s="20"/>
      <c r="DTL268" s="20"/>
      <c r="DTM268" s="20"/>
      <c r="DTN268" s="20"/>
      <c r="DTO268" s="20"/>
      <c r="DTP268" s="20"/>
      <c r="DTQ268" s="20"/>
      <c r="DTR268" s="20"/>
      <c r="DTS268" s="20"/>
      <c r="DTT268" s="20"/>
      <c r="DTU268" s="20"/>
      <c r="DTV268" s="20"/>
      <c r="DTW268" s="20"/>
      <c r="DTX268" s="20"/>
      <c r="DTY268" s="20"/>
      <c r="DTZ268" s="20"/>
      <c r="DUA268" s="20"/>
      <c r="DUB268" s="20"/>
      <c r="DUC268" s="20"/>
      <c r="DUD268" s="20"/>
      <c r="DUE268" s="20"/>
      <c r="DUF268" s="20"/>
      <c r="DUG268" s="20"/>
      <c r="DUH268" s="20"/>
      <c r="DUI268" s="20"/>
      <c r="DUJ268" s="20"/>
      <c r="DUK268" s="20"/>
      <c r="DUL268" s="20"/>
      <c r="DUM268" s="20"/>
      <c r="DUN268" s="20"/>
      <c r="DUO268" s="20"/>
      <c r="DUP268" s="20"/>
      <c r="DUQ268" s="20"/>
      <c r="DUR268" s="20"/>
      <c r="DUS268" s="20"/>
      <c r="DUT268" s="20"/>
      <c r="DUU268" s="20"/>
      <c r="DUV268" s="20"/>
      <c r="DUW268" s="20"/>
      <c r="DUX268" s="20"/>
      <c r="DUY268" s="20"/>
      <c r="DUZ268" s="20"/>
      <c r="DVA268" s="20"/>
      <c r="DVB268" s="20"/>
      <c r="DVC268" s="20"/>
      <c r="DVD268" s="20"/>
      <c r="DVE268" s="20"/>
      <c r="DVF268" s="20"/>
      <c r="DVG268" s="20"/>
      <c r="DVH268" s="20"/>
      <c r="DVI268" s="20"/>
      <c r="DVJ268" s="20"/>
      <c r="DVK268" s="20"/>
      <c r="DVL268" s="20"/>
      <c r="DVM268" s="20"/>
      <c r="DVN268" s="20"/>
      <c r="DVO268" s="20"/>
      <c r="DVP268" s="20"/>
      <c r="DVQ268" s="20"/>
      <c r="DVR268" s="20"/>
      <c r="DVS268" s="20"/>
      <c r="DVT268" s="20"/>
      <c r="DVU268" s="20"/>
      <c r="DVV268" s="20"/>
      <c r="DVW268" s="20"/>
      <c r="DVX268" s="20"/>
      <c r="DVY268" s="20"/>
      <c r="DVZ268" s="20"/>
      <c r="DWA268" s="20"/>
      <c r="DWB268" s="20"/>
      <c r="DWC268" s="20"/>
      <c r="DWD268" s="20"/>
      <c r="DWE268" s="20"/>
      <c r="DWF268" s="20"/>
      <c r="DWG268" s="20"/>
      <c r="DWH268" s="20"/>
      <c r="DWI268" s="20"/>
      <c r="DWJ268" s="20"/>
      <c r="DWK268" s="20"/>
      <c r="DWL268" s="20"/>
      <c r="DWM268" s="20"/>
      <c r="DWN268" s="20"/>
      <c r="DWO268" s="20"/>
      <c r="DWP268" s="20"/>
      <c r="DWQ268" s="20"/>
      <c r="DWR268" s="20"/>
      <c r="DWS268" s="20"/>
      <c r="DWT268" s="20"/>
      <c r="DWU268" s="20"/>
      <c r="DWV268" s="20"/>
      <c r="DWW268" s="20"/>
      <c r="DWX268" s="20"/>
      <c r="DWY268" s="20"/>
      <c r="DWZ268" s="20"/>
      <c r="DXA268" s="20"/>
      <c r="DXB268" s="20"/>
      <c r="DXC268" s="20"/>
      <c r="DXD268" s="20"/>
      <c r="DXE268" s="20"/>
      <c r="DXF268" s="20"/>
      <c r="DXG268" s="20"/>
      <c r="DXH268" s="20"/>
      <c r="DXI268" s="20"/>
      <c r="DXJ268" s="20"/>
      <c r="DXK268" s="20"/>
      <c r="DXL268" s="20"/>
      <c r="DXM268" s="20"/>
      <c r="DXN268" s="20"/>
      <c r="DXO268" s="20"/>
      <c r="DXP268" s="20"/>
      <c r="DXQ268" s="20"/>
      <c r="DXR268" s="20"/>
      <c r="DXS268" s="20"/>
      <c r="DXT268" s="20"/>
      <c r="DXU268" s="20"/>
      <c r="DXV268" s="20"/>
      <c r="DXW268" s="20"/>
      <c r="DXX268" s="20"/>
      <c r="DXY268" s="20"/>
      <c r="DXZ268" s="20"/>
      <c r="DYA268" s="20"/>
      <c r="DYB268" s="20"/>
      <c r="DYC268" s="20"/>
      <c r="DYD268" s="20"/>
      <c r="DYE268" s="20"/>
      <c r="DYF268" s="20"/>
      <c r="DYG268" s="20"/>
      <c r="DYH268" s="20"/>
      <c r="DYI268" s="20"/>
      <c r="DYJ268" s="20"/>
      <c r="DYK268" s="20"/>
      <c r="DYL268" s="20"/>
      <c r="DYM268" s="20"/>
      <c r="DYN268" s="20"/>
      <c r="DYO268" s="20"/>
      <c r="DYP268" s="20"/>
      <c r="DYQ268" s="20"/>
      <c r="DYR268" s="20"/>
      <c r="DYS268" s="20"/>
      <c r="DYT268" s="20"/>
      <c r="DYU268" s="20"/>
      <c r="DYV268" s="20"/>
      <c r="DYW268" s="20"/>
      <c r="DYX268" s="20"/>
      <c r="DYY268" s="20"/>
      <c r="DYZ268" s="20"/>
      <c r="DZA268" s="20"/>
      <c r="DZB268" s="20"/>
      <c r="DZC268" s="20"/>
      <c r="DZD268" s="20"/>
      <c r="DZE268" s="20"/>
      <c r="DZF268" s="20"/>
      <c r="DZG268" s="20"/>
      <c r="DZH268" s="20"/>
      <c r="DZI268" s="20"/>
      <c r="DZJ268" s="20"/>
      <c r="DZK268" s="20"/>
      <c r="DZL268" s="20"/>
      <c r="DZM268" s="20"/>
      <c r="DZN268" s="20"/>
      <c r="DZO268" s="20"/>
      <c r="DZP268" s="20"/>
      <c r="DZQ268" s="20"/>
      <c r="DZR268" s="20"/>
      <c r="DZS268" s="20"/>
      <c r="DZT268" s="20"/>
      <c r="DZU268" s="20"/>
      <c r="DZV268" s="20"/>
      <c r="DZW268" s="20"/>
      <c r="DZX268" s="20"/>
      <c r="DZY268" s="20"/>
      <c r="DZZ268" s="20"/>
      <c r="EAA268" s="20"/>
      <c r="EAB268" s="20"/>
      <c r="EAC268" s="20"/>
      <c r="EAD268" s="20"/>
      <c r="EAE268" s="20"/>
      <c r="EAF268" s="20"/>
      <c r="EAG268" s="20"/>
      <c r="EAH268" s="20"/>
      <c r="EAI268" s="20"/>
      <c r="EAJ268" s="20"/>
      <c r="EAK268" s="20"/>
      <c r="EAL268" s="20"/>
      <c r="EAM268" s="20"/>
      <c r="EAN268" s="20"/>
      <c r="EAO268" s="20"/>
      <c r="EAP268" s="20"/>
      <c r="EAQ268" s="20"/>
      <c r="EAR268" s="20"/>
      <c r="EAS268" s="20"/>
      <c r="EAT268" s="20"/>
      <c r="EAU268" s="20"/>
      <c r="EAV268" s="20"/>
      <c r="EAW268" s="20"/>
      <c r="EAX268" s="20"/>
      <c r="EAY268" s="20"/>
      <c r="EAZ268" s="20"/>
      <c r="EBA268" s="20"/>
      <c r="EBB268" s="20"/>
      <c r="EBC268" s="20"/>
      <c r="EBD268" s="20"/>
      <c r="EBE268" s="20"/>
      <c r="EBF268" s="20"/>
      <c r="EBG268" s="20"/>
      <c r="EBH268" s="20"/>
      <c r="EBI268" s="20"/>
      <c r="EBJ268" s="20"/>
      <c r="EBK268" s="20"/>
      <c r="EBL268" s="20"/>
      <c r="EBM268" s="20"/>
      <c r="EBN268" s="20"/>
      <c r="EBO268" s="20"/>
      <c r="EBP268" s="20"/>
      <c r="EBQ268" s="20"/>
      <c r="EBR268" s="20"/>
      <c r="EBS268" s="20"/>
      <c r="EBT268" s="20"/>
      <c r="EBU268" s="20"/>
      <c r="EBV268" s="20"/>
      <c r="EBW268" s="20"/>
      <c r="EBX268" s="20"/>
      <c r="EBY268" s="20"/>
      <c r="EBZ268" s="20"/>
      <c r="ECA268" s="20"/>
      <c r="ECB268" s="20"/>
      <c r="ECC268" s="20"/>
      <c r="ECD268" s="20"/>
      <c r="ECE268" s="20"/>
      <c r="ECF268" s="20"/>
      <c r="ECG268" s="20"/>
      <c r="ECH268" s="20"/>
      <c r="ECI268" s="20"/>
      <c r="ECJ268" s="20"/>
      <c r="ECK268" s="20"/>
      <c r="ECL268" s="20"/>
      <c r="ECM268" s="20"/>
      <c r="ECN268" s="20"/>
      <c r="ECO268" s="20"/>
      <c r="ECP268" s="20"/>
      <c r="ECQ268" s="20"/>
      <c r="ECR268" s="20"/>
      <c r="ECS268" s="20"/>
      <c r="ECT268" s="20"/>
      <c r="ECU268" s="20"/>
      <c r="ECV268" s="20"/>
      <c r="ECW268" s="20"/>
      <c r="ECX268" s="20"/>
      <c r="ECY268" s="20"/>
      <c r="ECZ268" s="20"/>
      <c r="EDA268" s="20"/>
      <c r="EDB268" s="20"/>
      <c r="EDC268" s="20"/>
      <c r="EDD268" s="20"/>
      <c r="EDE268" s="20"/>
      <c r="EDF268" s="20"/>
      <c r="EDG268" s="20"/>
      <c r="EDH268" s="20"/>
      <c r="EDI268" s="20"/>
      <c r="EDJ268" s="20"/>
      <c r="EDK268" s="20"/>
      <c r="EDL268" s="20"/>
      <c r="EDM268" s="20"/>
      <c r="EDN268" s="20"/>
      <c r="EDO268" s="20"/>
      <c r="EDP268" s="20"/>
      <c r="EDQ268" s="20"/>
      <c r="EDR268" s="20"/>
      <c r="EDS268" s="20"/>
      <c r="EDT268" s="20"/>
      <c r="EDU268" s="20"/>
      <c r="EDV268" s="20"/>
      <c r="EDW268" s="20"/>
      <c r="EDX268" s="20"/>
      <c r="EDY268" s="20"/>
      <c r="EDZ268" s="20"/>
      <c r="EEA268" s="20"/>
      <c r="EEB268" s="20"/>
      <c r="EEC268" s="20"/>
      <c r="EED268" s="20"/>
      <c r="EEE268" s="20"/>
      <c r="EEF268" s="20"/>
      <c r="EEG268" s="20"/>
      <c r="EEH268" s="20"/>
      <c r="EEI268" s="20"/>
      <c r="EEJ268" s="20"/>
      <c r="EEK268" s="20"/>
      <c r="EEL268" s="20"/>
      <c r="EEM268" s="20"/>
      <c r="EEN268" s="20"/>
      <c r="EEO268" s="20"/>
      <c r="EEP268" s="20"/>
      <c r="EEQ268" s="20"/>
      <c r="EER268" s="20"/>
      <c r="EES268" s="20"/>
      <c r="EET268" s="20"/>
      <c r="EEU268" s="20"/>
      <c r="EEV268" s="20"/>
      <c r="EEW268" s="20"/>
      <c r="EEX268" s="20"/>
      <c r="EEY268" s="20"/>
      <c r="EEZ268" s="20"/>
      <c r="EFA268" s="20"/>
      <c r="EFB268" s="20"/>
      <c r="EFC268" s="20"/>
      <c r="EFD268" s="20"/>
      <c r="EFE268" s="20"/>
      <c r="EFF268" s="20"/>
      <c r="EFG268" s="20"/>
      <c r="EFH268" s="20"/>
      <c r="EFI268" s="20"/>
      <c r="EFJ268" s="20"/>
      <c r="EFK268" s="20"/>
      <c r="EFL268" s="20"/>
      <c r="EFM268" s="20"/>
      <c r="EFN268" s="20"/>
      <c r="EFO268" s="20"/>
      <c r="EFP268" s="20"/>
      <c r="EFQ268" s="20"/>
      <c r="EFR268" s="20"/>
      <c r="EFS268" s="20"/>
      <c r="EFT268" s="20"/>
      <c r="EFU268" s="20"/>
      <c r="EFV268" s="20"/>
      <c r="EFW268" s="20"/>
      <c r="EFX268" s="20"/>
      <c r="EFY268" s="20"/>
      <c r="EFZ268" s="20"/>
      <c r="EGA268" s="20"/>
      <c r="EGB268" s="20"/>
      <c r="EGC268" s="20"/>
      <c r="EGD268" s="20"/>
      <c r="EGE268" s="20"/>
      <c r="EGF268" s="20"/>
      <c r="EGG268" s="20"/>
      <c r="EGH268" s="20"/>
      <c r="EGI268" s="20"/>
      <c r="EGJ268" s="20"/>
      <c r="EGK268" s="20"/>
      <c r="EGL268" s="20"/>
      <c r="EGM268" s="20"/>
      <c r="EGN268" s="20"/>
      <c r="EGO268" s="20"/>
      <c r="EGP268" s="20"/>
      <c r="EGQ268" s="20"/>
      <c r="EGR268" s="20"/>
      <c r="EGS268" s="20"/>
      <c r="EGT268" s="20"/>
      <c r="EGU268" s="20"/>
      <c r="EGV268" s="20"/>
      <c r="EGW268" s="20"/>
      <c r="EGX268" s="20"/>
      <c r="EGY268" s="20"/>
      <c r="EGZ268" s="20"/>
      <c r="EHA268" s="20"/>
      <c r="EHB268" s="20"/>
      <c r="EHC268" s="20"/>
      <c r="EHD268" s="20"/>
      <c r="EHE268" s="20"/>
      <c r="EHF268" s="20"/>
      <c r="EHG268" s="20"/>
      <c r="EHH268" s="20"/>
      <c r="EHI268" s="20"/>
      <c r="EHJ268" s="20"/>
      <c r="EHK268" s="20"/>
      <c r="EHL268" s="20"/>
      <c r="EHM268" s="20"/>
      <c r="EHN268" s="20"/>
      <c r="EHO268" s="20"/>
      <c r="EHP268" s="20"/>
      <c r="EHQ268" s="20"/>
      <c r="EHR268" s="20"/>
      <c r="EHS268" s="20"/>
      <c r="EHT268" s="20"/>
      <c r="EHU268" s="20"/>
      <c r="EHV268" s="20"/>
      <c r="EHW268" s="20"/>
      <c r="EHX268" s="20"/>
      <c r="EHY268" s="20"/>
      <c r="EHZ268" s="20"/>
      <c r="EIA268" s="20"/>
      <c r="EIB268" s="20"/>
      <c r="EIC268" s="20"/>
      <c r="EID268" s="20"/>
      <c r="EIE268" s="20"/>
      <c r="EIF268" s="20"/>
      <c r="EIG268" s="20"/>
      <c r="EIH268" s="20"/>
      <c r="EII268" s="20"/>
      <c r="EIJ268" s="20"/>
      <c r="EIK268" s="20"/>
      <c r="EIL268" s="20"/>
      <c r="EIM268" s="20"/>
      <c r="EIN268" s="20"/>
      <c r="EIO268" s="20"/>
      <c r="EIP268" s="20"/>
      <c r="EIQ268" s="20"/>
      <c r="EIR268" s="20"/>
      <c r="EIS268" s="20"/>
      <c r="EIT268" s="20"/>
      <c r="EIU268" s="20"/>
      <c r="EIV268" s="20"/>
      <c r="EIW268" s="20"/>
      <c r="EIX268" s="20"/>
      <c r="EIY268" s="20"/>
      <c r="EIZ268" s="20"/>
      <c r="EJA268" s="20"/>
      <c r="EJB268" s="20"/>
      <c r="EJC268" s="20"/>
      <c r="EJD268" s="20"/>
      <c r="EJE268" s="20"/>
      <c r="EJF268" s="20"/>
      <c r="EJG268" s="20"/>
      <c r="EJH268" s="20"/>
      <c r="EJI268" s="20"/>
      <c r="EJJ268" s="20"/>
      <c r="EJK268" s="20"/>
      <c r="EJL268" s="20"/>
      <c r="EJM268" s="20"/>
      <c r="EJN268" s="20"/>
      <c r="EJO268" s="20"/>
      <c r="EJP268" s="20"/>
      <c r="EJQ268" s="20"/>
      <c r="EJR268" s="20"/>
      <c r="EJS268" s="20"/>
      <c r="EJT268" s="20"/>
      <c r="EJU268" s="20"/>
      <c r="EJV268" s="20"/>
      <c r="EJW268" s="20"/>
      <c r="EJX268" s="20"/>
      <c r="EJY268" s="20"/>
      <c r="EJZ268" s="20"/>
      <c r="EKA268" s="20"/>
      <c r="EKB268" s="20"/>
      <c r="EKC268" s="20"/>
      <c r="EKD268" s="20"/>
      <c r="EKE268" s="20"/>
      <c r="EKF268" s="20"/>
      <c r="EKG268" s="20"/>
      <c r="EKH268" s="20"/>
      <c r="EKI268" s="20"/>
      <c r="EKJ268" s="20"/>
      <c r="EKK268" s="20"/>
      <c r="EKL268" s="20"/>
      <c r="EKM268" s="20"/>
      <c r="EKN268" s="20"/>
      <c r="EKO268" s="20"/>
      <c r="EKP268" s="20"/>
      <c r="EKQ268" s="20"/>
      <c r="EKR268" s="20"/>
      <c r="EKS268" s="20"/>
      <c r="EKT268" s="20"/>
      <c r="EKU268" s="20"/>
      <c r="EKV268" s="20"/>
      <c r="EKW268" s="20"/>
      <c r="EKX268" s="20"/>
      <c r="EKY268" s="20"/>
      <c r="EKZ268" s="20"/>
      <c r="ELA268" s="20"/>
      <c r="ELB268" s="20"/>
      <c r="ELC268" s="20"/>
      <c r="ELD268" s="20"/>
      <c r="ELE268" s="20"/>
      <c r="ELF268" s="20"/>
      <c r="ELG268" s="20"/>
      <c r="ELH268" s="20"/>
      <c r="ELI268" s="20"/>
      <c r="ELJ268" s="20"/>
      <c r="ELK268" s="20"/>
      <c r="ELL268" s="20"/>
      <c r="ELM268" s="20"/>
      <c r="ELN268" s="20"/>
      <c r="ELO268" s="20"/>
      <c r="ELP268" s="20"/>
      <c r="ELQ268" s="20"/>
      <c r="ELR268" s="20"/>
      <c r="ELS268" s="20"/>
      <c r="ELT268" s="20"/>
      <c r="ELU268" s="20"/>
      <c r="ELV268" s="20"/>
      <c r="ELW268" s="20"/>
      <c r="ELX268" s="20"/>
      <c r="ELY268" s="20"/>
      <c r="ELZ268" s="20"/>
      <c r="EMA268" s="20"/>
      <c r="EMB268" s="20"/>
      <c r="EMC268" s="20"/>
      <c r="EMD268" s="20"/>
      <c r="EME268" s="20"/>
      <c r="EMF268" s="20"/>
      <c r="EMG268" s="20"/>
      <c r="EMH268" s="20"/>
      <c r="EMI268" s="20"/>
      <c r="EMJ268" s="20"/>
      <c r="EMK268" s="20"/>
      <c r="EML268" s="20"/>
      <c r="EMM268" s="20"/>
      <c r="EMN268" s="20"/>
      <c r="EMO268" s="20"/>
      <c r="EMP268" s="20"/>
      <c r="EMQ268" s="20"/>
      <c r="EMR268" s="20"/>
      <c r="EMS268" s="20"/>
      <c r="EMT268" s="20"/>
      <c r="EMU268" s="20"/>
      <c r="EMV268" s="20"/>
      <c r="EMW268" s="20"/>
      <c r="EMX268" s="20"/>
      <c r="EMY268" s="20"/>
      <c r="EMZ268" s="20"/>
      <c r="ENA268" s="20"/>
      <c r="ENB268" s="20"/>
      <c r="ENC268" s="20"/>
      <c r="END268" s="20"/>
      <c r="ENE268" s="20"/>
      <c r="ENF268" s="20"/>
      <c r="ENG268" s="20"/>
      <c r="ENH268" s="20"/>
      <c r="ENI268" s="20"/>
      <c r="ENJ268" s="20"/>
      <c r="ENK268" s="20"/>
      <c r="ENL268" s="20"/>
      <c r="ENM268" s="20"/>
      <c r="ENN268" s="20"/>
      <c r="ENO268" s="20"/>
      <c r="ENP268" s="20"/>
      <c r="ENQ268" s="20"/>
      <c r="ENR268" s="20"/>
      <c r="ENS268" s="20"/>
      <c r="ENT268" s="20"/>
      <c r="ENU268" s="20"/>
      <c r="ENV268" s="20"/>
      <c r="ENW268" s="20"/>
      <c r="ENX268" s="20"/>
      <c r="ENY268" s="20"/>
      <c r="ENZ268" s="20"/>
      <c r="EOA268" s="20"/>
      <c r="EOB268" s="20"/>
      <c r="EOC268" s="20"/>
      <c r="EOD268" s="20"/>
      <c r="EOE268" s="20"/>
      <c r="EOF268" s="20"/>
      <c r="EOG268" s="20"/>
      <c r="EOH268" s="20"/>
      <c r="EOI268" s="20"/>
      <c r="EOJ268" s="20"/>
      <c r="EOK268" s="20"/>
      <c r="EOL268" s="20"/>
      <c r="EOM268" s="20"/>
      <c r="EON268" s="20"/>
      <c r="EOO268" s="20"/>
      <c r="EOP268" s="20"/>
      <c r="EOQ268" s="20"/>
      <c r="EOR268" s="20"/>
      <c r="EOS268" s="20"/>
      <c r="EOT268" s="20"/>
      <c r="EOU268" s="20"/>
      <c r="EOV268" s="20"/>
      <c r="EOW268" s="20"/>
      <c r="EOX268" s="20"/>
      <c r="EOY268" s="20"/>
      <c r="EOZ268" s="20"/>
      <c r="EPA268" s="20"/>
      <c r="EPB268" s="20"/>
      <c r="EPC268" s="20"/>
      <c r="EPD268" s="20"/>
      <c r="EPE268" s="20"/>
      <c r="EPF268" s="20"/>
      <c r="EPG268" s="20"/>
      <c r="EPH268" s="20"/>
      <c r="EPI268" s="20"/>
      <c r="EPJ268" s="20"/>
      <c r="EPK268" s="20"/>
      <c r="EPL268" s="20"/>
      <c r="EPM268" s="20"/>
      <c r="EPN268" s="20"/>
      <c r="EPO268" s="20"/>
      <c r="EPP268" s="20"/>
      <c r="EPQ268" s="20"/>
      <c r="EPR268" s="20"/>
      <c r="EPS268" s="20"/>
      <c r="EPT268" s="20"/>
      <c r="EPU268" s="20"/>
      <c r="EPV268" s="20"/>
      <c r="EPW268" s="20"/>
      <c r="EPX268" s="20"/>
      <c r="EPY268" s="20"/>
      <c r="EPZ268" s="20"/>
      <c r="EQA268" s="20"/>
      <c r="EQB268" s="20"/>
      <c r="EQC268" s="20"/>
      <c r="EQD268" s="20"/>
      <c r="EQE268" s="20"/>
      <c r="EQF268" s="20"/>
      <c r="EQG268" s="20"/>
      <c r="EQH268" s="20"/>
      <c r="EQI268" s="20"/>
      <c r="EQJ268" s="20"/>
      <c r="EQK268" s="20"/>
      <c r="EQL268" s="20"/>
      <c r="EQM268" s="20"/>
      <c r="EQN268" s="20"/>
      <c r="EQO268" s="20"/>
      <c r="EQP268" s="20"/>
      <c r="EQQ268" s="20"/>
      <c r="EQR268" s="20"/>
      <c r="EQS268" s="20"/>
      <c r="EQT268" s="20"/>
      <c r="EQU268" s="20"/>
      <c r="EQV268" s="20"/>
      <c r="EQW268" s="20"/>
      <c r="EQX268" s="20"/>
      <c r="EQY268" s="20"/>
      <c r="EQZ268" s="20"/>
      <c r="ERA268" s="20"/>
      <c r="ERB268" s="20"/>
      <c r="ERC268" s="20"/>
      <c r="ERD268" s="20"/>
      <c r="ERE268" s="20"/>
      <c r="ERF268" s="20"/>
      <c r="ERG268" s="20"/>
      <c r="ERH268" s="20"/>
      <c r="ERI268" s="20"/>
      <c r="ERJ268" s="20"/>
      <c r="ERK268" s="20"/>
      <c r="ERL268" s="20"/>
      <c r="ERM268" s="20"/>
      <c r="ERN268" s="20"/>
      <c r="ERO268" s="20"/>
      <c r="ERP268" s="20"/>
      <c r="ERQ268" s="20"/>
      <c r="ERR268" s="20"/>
      <c r="ERS268" s="20"/>
      <c r="ERT268" s="20"/>
      <c r="ERU268" s="20"/>
      <c r="ERV268" s="20"/>
      <c r="ERW268" s="20"/>
      <c r="ERX268" s="20"/>
      <c r="ERY268" s="20"/>
      <c r="ERZ268" s="20"/>
      <c r="ESA268" s="20"/>
      <c r="ESB268" s="20"/>
      <c r="ESC268" s="20"/>
      <c r="ESD268" s="20"/>
      <c r="ESE268" s="20"/>
      <c r="ESF268" s="20"/>
      <c r="ESG268" s="20"/>
      <c r="ESH268" s="20"/>
      <c r="ESI268" s="20"/>
      <c r="ESJ268" s="20"/>
      <c r="ESK268" s="20"/>
      <c r="ESL268" s="20"/>
      <c r="ESM268" s="20"/>
      <c r="ESN268" s="20"/>
      <c r="ESO268" s="20"/>
      <c r="ESP268" s="20"/>
      <c r="ESQ268" s="20"/>
      <c r="ESR268" s="20"/>
      <c r="ESS268" s="20"/>
      <c r="EST268" s="20"/>
      <c r="ESU268" s="20"/>
      <c r="ESV268" s="20"/>
      <c r="ESW268" s="20"/>
      <c r="ESX268" s="20"/>
      <c r="ESY268" s="20"/>
      <c r="ESZ268" s="20"/>
      <c r="ETA268" s="20"/>
      <c r="ETB268" s="20"/>
      <c r="ETC268" s="20"/>
      <c r="ETD268" s="20"/>
      <c r="ETE268" s="20"/>
      <c r="ETF268" s="20"/>
      <c r="ETG268" s="20"/>
      <c r="ETH268" s="20"/>
      <c r="ETI268" s="20"/>
      <c r="ETJ268" s="20"/>
      <c r="ETK268" s="20"/>
      <c r="ETL268" s="20"/>
      <c r="ETM268" s="20"/>
      <c r="ETN268" s="20"/>
      <c r="ETO268" s="20"/>
      <c r="ETP268" s="20"/>
      <c r="ETQ268" s="20"/>
      <c r="ETR268" s="20"/>
      <c r="ETS268" s="20"/>
      <c r="ETT268" s="20"/>
      <c r="ETU268" s="20"/>
      <c r="ETV268" s="20"/>
      <c r="ETW268" s="20"/>
      <c r="ETX268" s="20"/>
      <c r="ETY268" s="20"/>
      <c r="ETZ268" s="20"/>
      <c r="EUA268" s="20"/>
      <c r="EUB268" s="20"/>
      <c r="EUC268" s="20"/>
      <c r="EUD268" s="20"/>
      <c r="EUE268" s="20"/>
      <c r="EUF268" s="20"/>
      <c r="EUG268" s="20"/>
      <c r="EUH268" s="20"/>
      <c r="EUI268" s="20"/>
      <c r="EUJ268" s="20"/>
      <c r="EUK268" s="20"/>
      <c r="EUL268" s="20"/>
      <c r="EUM268" s="20"/>
      <c r="EUN268" s="20"/>
      <c r="EUO268" s="20"/>
      <c r="EUP268" s="20"/>
      <c r="EUQ268" s="20"/>
      <c r="EUR268" s="20"/>
      <c r="EUS268" s="20"/>
      <c r="EUT268" s="20"/>
      <c r="EUU268" s="20"/>
      <c r="EUV268" s="20"/>
      <c r="EUW268" s="20"/>
      <c r="EUX268" s="20"/>
      <c r="EUY268" s="20"/>
      <c r="EUZ268" s="20"/>
      <c r="EVA268" s="20"/>
      <c r="EVB268" s="20"/>
      <c r="EVC268" s="20"/>
      <c r="EVD268" s="20"/>
      <c r="EVE268" s="20"/>
      <c r="EVF268" s="20"/>
      <c r="EVG268" s="20"/>
      <c r="EVH268" s="20"/>
      <c r="EVI268" s="20"/>
      <c r="EVJ268" s="20"/>
      <c r="EVK268" s="20"/>
      <c r="EVL268" s="20"/>
      <c r="EVM268" s="20"/>
      <c r="EVN268" s="20"/>
      <c r="EVO268" s="20"/>
      <c r="EVP268" s="20"/>
      <c r="EVQ268" s="20"/>
      <c r="EVR268" s="20"/>
      <c r="EVS268" s="20"/>
      <c r="EVT268" s="20"/>
      <c r="EVU268" s="20"/>
      <c r="EVV268" s="20"/>
      <c r="EVW268" s="20"/>
      <c r="EVX268" s="20"/>
      <c r="EVY268" s="20"/>
      <c r="EVZ268" s="20"/>
      <c r="EWA268" s="20"/>
      <c r="EWB268" s="20"/>
      <c r="EWC268" s="20"/>
      <c r="EWD268" s="20"/>
      <c r="EWE268" s="20"/>
      <c r="EWF268" s="20"/>
      <c r="EWG268" s="20"/>
      <c r="EWH268" s="20"/>
      <c r="EWI268" s="20"/>
      <c r="EWJ268" s="20"/>
      <c r="EWK268" s="20"/>
      <c r="EWL268" s="20"/>
      <c r="EWM268" s="20"/>
      <c r="EWN268" s="20"/>
      <c r="EWO268" s="20"/>
      <c r="EWP268" s="20"/>
      <c r="EWQ268" s="20"/>
      <c r="EWR268" s="20"/>
      <c r="EWS268" s="20"/>
      <c r="EWT268" s="20"/>
      <c r="EWU268" s="20"/>
      <c r="EWV268" s="20"/>
      <c r="EWW268" s="20"/>
      <c r="EWX268" s="20"/>
      <c r="EWY268" s="20"/>
      <c r="EWZ268" s="20"/>
      <c r="EXA268" s="20"/>
      <c r="EXB268" s="20"/>
      <c r="EXC268" s="20"/>
      <c r="EXD268" s="20"/>
      <c r="EXE268" s="20"/>
      <c r="EXF268" s="20"/>
      <c r="EXG268" s="20"/>
      <c r="EXH268" s="20"/>
      <c r="EXI268" s="20"/>
      <c r="EXJ268" s="20"/>
      <c r="EXK268" s="20"/>
      <c r="EXL268" s="20"/>
      <c r="EXM268" s="20"/>
      <c r="EXN268" s="20"/>
      <c r="EXO268" s="20"/>
      <c r="EXP268" s="20"/>
      <c r="EXQ268" s="20"/>
      <c r="EXR268" s="20"/>
      <c r="EXS268" s="20"/>
      <c r="EXT268" s="20"/>
      <c r="EXU268" s="20"/>
      <c r="EXV268" s="20"/>
      <c r="EXW268" s="20"/>
      <c r="EXX268" s="20"/>
      <c r="EXY268" s="20"/>
      <c r="EXZ268" s="20"/>
      <c r="EYA268" s="20"/>
      <c r="EYB268" s="20"/>
      <c r="EYC268" s="20"/>
      <c r="EYD268" s="20"/>
      <c r="EYE268" s="20"/>
      <c r="EYF268" s="20"/>
      <c r="EYG268" s="20"/>
      <c r="EYH268" s="20"/>
      <c r="EYI268" s="20"/>
      <c r="EYJ268" s="20"/>
      <c r="EYK268" s="20"/>
      <c r="EYL268" s="20"/>
      <c r="EYM268" s="20"/>
      <c r="EYN268" s="20"/>
      <c r="EYO268" s="20"/>
      <c r="EYP268" s="20"/>
      <c r="EYQ268" s="20"/>
      <c r="EYR268" s="20"/>
      <c r="EYS268" s="20"/>
      <c r="EYT268" s="20"/>
      <c r="EYU268" s="20"/>
      <c r="EYV268" s="20"/>
      <c r="EYW268" s="20"/>
      <c r="EYX268" s="20"/>
      <c r="EYY268" s="20"/>
      <c r="EYZ268" s="20"/>
      <c r="EZA268" s="20"/>
      <c r="EZB268" s="20"/>
      <c r="EZC268" s="20"/>
      <c r="EZD268" s="20"/>
      <c r="EZE268" s="20"/>
      <c r="EZF268" s="20"/>
      <c r="EZG268" s="20"/>
      <c r="EZH268" s="20"/>
      <c r="EZI268" s="20"/>
      <c r="EZJ268" s="20"/>
      <c r="EZK268" s="20"/>
      <c r="EZL268" s="20"/>
      <c r="EZM268" s="20"/>
      <c r="EZN268" s="20"/>
      <c r="EZO268" s="20"/>
      <c r="EZP268" s="20"/>
      <c r="EZQ268" s="20"/>
      <c r="EZR268" s="20"/>
      <c r="EZS268" s="20"/>
      <c r="EZT268" s="20"/>
      <c r="EZU268" s="20"/>
      <c r="EZV268" s="20"/>
      <c r="EZW268" s="20"/>
      <c r="EZX268" s="20"/>
      <c r="EZY268" s="20"/>
      <c r="EZZ268" s="20"/>
      <c r="FAA268" s="20"/>
      <c r="FAB268" s="20"/>
      <c r="FAC268" s="20"/>
      <c r="FAD268" s="20"/>
      <c r="FAE268" s="20"/>
      <c r="FAF268" s="20"/>
      <c r="FAG268" s="20"/>
      <c r="FAH268" s="20"/>
      <c r="FAI268" s="20"/>
      <c r="FAJ268" s="20"/>
      <c r="FAK268" s="20"/>
      <c r="FAL268" s="20"/>
      <c r="FAM268" s="20"/>
      <c r="FAN268" s="20"/>
      <c r="FAO268" s="20"/>
      <c r="FAP268" s="20"/>
      <c r="FAQ268" s="20"/>
      <c r="FAR268" s="20"/>
      <c r="FAS268" s="20"/>
      <c r="FAT268" s="20"/>
      <c r="FAU268" s="20"/>
      <c r="FAV268" s="20"/>
      <c r="FAW268" s="20"/>
      <c r="FAX268" s="20"/>
      <c r="FAY268" s="20"/>
      <c r="FAZ268" s="20"/>
      <c r="FBA268" s="20"/>
      <c r="FBB268" s="20"/>
      <c r="FBC268" s="20"/>
      <c r="FBD268" s="20"/>
      <c r="FBE268" s="20"/>
      <c r="FBF268" s="20"/>
      <c r="FBG268" s="20"/>
      <c r="FBH268" s="20"/>
      <c r="FBI268" s="20"/>
      <c r="FBJ268" s="20"/>
      <c r="FBK268" s="20"/>
      <c r="FBL268" s="20"/>
      <c r="FBM268" s="20"/>
      <c r="FBN268" s="20"/>
      <c r="FBO268" s="20"/>
      <c r="FBP268" s="20"/>
      <c r="FBQ268" s="20"/>
      <c r="FBR268" s="20"/>
      <c r="FBS268" s="20"/>
      <c r="FBT268" s="20"/>
      <c r="FBU268" s="20"/>
      <c r="FBV268" s="20"/>
      <c r="FBW268" s="20"/>
      <c r="FBX268" s="20"/>
      <c r="FBY268" s="20"/>
      <c r="FBZ268" s="20"/>
      <c r="FCA268" s="20"/>
      <c r="FCB268" s="20"/>
      <c r="FCC268" s="20"/>
      <c r="FCD268" s="20"/>
      <c r="FCE268" s="20"/>
      <c r="FCF268" s="20"/>
      <c r="FCG268" s="20"/>
      <c r="FCH268" s="20"/>
      <c r="FCI268" s="20"/>
      <c r="FCJ268" s="20"/>
      <c r="FCK268" s="20"/>
      <c r="FCL268" s="20"/>
      <c r="FCM268" s="20"/>
      <c r="FCN268" s="20"/>
      <c r="FCO268" s="20"/>
      <c r="FCP268" s="20"/>
      <c r="FCQ268" s="20"/>
      <c r="FCR268" s="20"/>
      <c r="FCS268" s="20"/>
      <c r="FCT268" s="20"/>
      <c r="FCU268" s="20"/>
      <c r="FCV268" s="20"/>
      <c r="FCW268" s="20"/>
      <c r="FCX268" s="20"/>
      <c r="FCY268" s="20"/>
      <c r="FCZ268" s="20"/>
      <c r="FDA268" s="20"/>
      <c r="FDB268" s="20"/>
      <c r="FDC268" s="20"/>
      <c r="FDD268" s="20"/>
      <c r="FDE268" s="20"/>
      <c r="FDF268" s="20"/>
      <c r="FDG268" s="20"/>
      <c r="FDH268" s="20"/>
      <c r="FDI268" s="20"/>
      <c r="FDJ268" s="20"/>
      <c r="FDK268" s="20"/>
      <c r="FDL268" s="20"/>
      <c r="FDM268" s="20"/>
      <c r="FDN268" s="20"/>
      <c r="FDO268" s="20"/>
      <c r="FDP268" s="20"/>
      <c r="FDQ268" s="20"/>
      <c r="FDR268" s="20"/>
      <c r="FDS268" s="20"/>
      <c r="FDT268" s="20"/>
      <c r="FDU268" s="20"/>
      <c r="FDV268" s="20"/>
      <c r="FDW268" s="20"/>
      <c r="FDX268" s="20"/>
      <c r="FDY268" s="20"/>
      <c r="FDZ268" s="20"/>
      <c r="FEA268" s="20"/>
      <c r="FEB268" s="20"/>
      <c r="FEC268" s="20"/>
      <c r="FED268" s="20"/>
      <c r="FEE268" s="20"/>
      <c r="FEF268" s="20"/>
      <c r="FEG268" s="20"/>
      <c r="FEH268" s="20"/>
      <c r="FEI268" s="20"/>
      <c r="FEJ268" s="20"/>
      <c r="FEK268" s="20"/>
      <c r="FEL268" s="20"/>
      <c r="FEM268" s="20"/>
      <c r="FEN268" s="20"/>
      <c r="FEO268" s="20"/>
      <c r="FEP268" s="20"/>
      <c r="FEQ268" s="20"/>
      <c r="FER268" s="20"/>
      <c r="FES268" s="20"/>
      <c r="FET268" s="20"/>
      <c r="FEU268" s="20"/>
      <c r="FEV268" s="20"/>
      <c r="FEW268" s="20"/>
      <c r="FEX268" s="20"/>
      <c r="FEY268" s="20"/>
      <c r="FEZ268" s="20"/>
      <c r="FFA268" s="20"/>
      <c r="FFB268" s="20"/>
      <c r="FFC268" s="20"/>
      <c r="FFD268" s="20"/>
      <c r="FFE268" s="20"/>
      <c r="FFF268" s="20"/>
      <c r="FFG268" s="20"/>
      <c r="FFH268" s="20"/>
      <c r="FFI268" s="20"/>
      <c r="FFJ268" s="20"/>
      <c r="FFK268" s="20"/>
      <c r="FFL268" s="20"/>
      <c r="FFM268" s="20"/>
      <c r="FFN268" s="20"/>
      <c r="FFO268" s="20"/>
      <c r="FFP268" s="20"/>
      <c r="FFQ268" s="20"/>
      <c r="FFR268" s="20"/>
      <c r="FFS268" s="20"/>
      <c r="FFT268" s="20"/>
      <c r="FFU268" s="20"/>
      <c r="FFV268" s="20"/>
      <c r="FFW268" s="20"/>
      <c r="FFX268" s="20"/>
      <c r="FFY268" s="20"/>
      <c r="FFZ268" s="20"/>
      <c r="FGA268" s="20"/>
      <c r="FGB268" s="20"/>
      <c r="FGC268" s="20"/>
      <c r="FGD268" s="20"/>
      <c r="FGE268" s="20"/>
      <c r="FGF268" s="20"/>
      <c r="FGG268" s="20"/>
      <c r="FGH268" s="20"/>
      <c r="FGI268" s="20"/>
      <c r="FGJ268" s="20"/>
      <c r="FGK268" s="20"/>
      <c r="FGL268" s="20"/>
      <c r="FGM268" s="20"/>
      <c r="FGN268" s="20"/>
      <c r="FGO268" s="20"/>
      <c r="FGP268" s="20"/>
      <c r="FGQ268" s="20"/>
      <c r="FGR268" s="20"/>
      <c r="FGS268" s="20"/>
      <c r="FGT268" s="20"/>
      <c r="FGU268" s="20"/>
      <c r="FGV268" s="20"/>
      <c r="FGW268" s="20"/>
      <c r="FGX268" s="20"/>
      <c r="FGY268" s="20"/>
      <c r="FGZ268" s="20"/>
      <c r="FHA268" s="20"/>
      <c r="FHB268" s="20"/>
      <c r="FHC268" s="20"/>
      <c r="FHD268" s="20"/>
      <c r="FHE268" s="20"/>
      <c r="FHF268" s="20"/>
      <c r="FHG268" s="20"/>
      <c r="FHH268" s="20"/>
      <c r="FHI268" s="20"/>
      <c r="FHJ268" s="20"/>
      <c r="FHK268" s="20"/>
      <c r="FHL268" s="20"/>
      <c r="FHM268" s="20"/>
      <c r="FHN268" s="20"/>
      <c r="FHO268" s="20"/>
      <c r="FHP268" s="20"/>
      <c r="FHQ268" s="20"/>
      <c r="FHR268" s="20"/>
      <c r="FHS268" s="20"/>
      <c r="FHT268" s="20"/>
      <c r="FHU268" s="20"/>
      <c r="FHV268" s="20"/>
      <c r="FHW268" s="20"/>
      <c r="FHX268" s="20"/>
      <c r="FHY268" s="20"/>
      <c r="FHZ268" s="20"/>
      <c r="FIA268" s="20"/>
      <c r="FIB268" s="20"/>
      <c r="FIC268" s="20"/>
      <c r="FID268" s="20"/>
      <c r="FIE268" s="20"/>
      <c r="FIF268" s="20"/>
      <c r="FIG268" s="20"/>
      <c r="FIH268" s="20"/>
      <c r="FII268" s="20"/>
      <c r="FIJ268" s="20"/>
      <c r="FIK268" s="20"/>
      <c r="FIL268" s="20"/>
      <c r="FIM268" s="20"/>
      <c r="FIN268" s="20"/>
      <c r="FIO268" s="20"/>
      <c r="FIP268" s="20"/>
      <c r="FIQ268" s="20"/>
      <c r="FIR268" s="20"/>
      <c r="FIS268" s="20"/>
      <c r="FIT268" s="20"/>
      <c r="FIU268" s="20"/>
      <c r="FIV268" s="20"/>
      <c r="FIW268" s="20"/>
      <c r="FIX268" s="20"/>
      <c r="FIY268" s="20"/>
      <c r="FIZ268" s="20"/>
      <c r="FJA268" s="20"/>
      <c r="FJB268" s="20"/>
      <c r="FJC268" s="20"/>
      <c r="FJD268" s="20"/>
      <c r="FJE268" s="20"/>
      <c r="FJF268" s="20"/>
      <c r="FJG268" s="20"/>
      <c r="FJH268" s="20"/>
      <c r="FJI268" s="20"/>
      <c r="FJJ268" s="20"/>
      <c r="FJK268" s="20"/>
      <c r="FJL268" s="20"/>
      <c r="FJM268" s="20"/>
      <c r="FJN268" s="20"/>
      <c r="FJO268" s="20"/>
      <c r="FJP268" s="20"/>
      <c r="FJQ268" s="20"/>
      <c r="FJR268" s="20"/>
      <c r="FJS268" s="20"/>
      <c r="FJT268" s="20"/>
      <c r="FJU268" s="20"/>
      <c r="FJV268" s="20"/>
      <c r="FJW268" s="20"/>
      <c r="FJX268" s="20"/>
      <c r="FJY268" s="20"/>
      <c r="FJZ268" s="20"/>
      <c r="FKA268" s="20"/>
      <c r="FKB268" s="20"/>
      <c r="FKC268" s="20"/>
      <c r="FKD268" s="20"/>
      <c r="FKE268" s="20"/>
      <c r="FKF268" s="20"/>
      <c r="FKG268" s="20"/>
      <c r="FKH268" s="20"/>
      <c r="FKI268" s="20"/>
      <c r="FKJ268" s="20"/>
      <c r="FKK268" s="20"/>
      <c r="FKL268" s="20"/>
      <c r="FKM268" s="20"/>
      <c r="FKN268" s="20"/>
      <c r="FKO268" s="20"/>
      <c r="FKP268" s="20"/>
      <c r="FKQ268" s="20"/>
      <c r="FKR268" s="20"/>
      <c r="FKS268" s="20"/>
      <c r="FKT268" s="20"/>
      <c r="FKU268" s="20"/>
      <c r="FKV268" s="20"/>
      <c r="FKW268" s="20"/>
      <c r="FKX268" s="20"/>
      <c r="FKY268" s="20"/>
      <c r="FKZ268" s="20"/>
      <c r="FLA268" s="20"/>
      <c r="FLB268" s="20"/>
      <c r="FLC268" s="20"/>
      <c r="FLD268" s="20"/>
      <c r="FLE268" s="20"/>
      <c r="FLF268" s="20"/>
      <c r="FLG268" s="20"/>
      <c r="FLH268" s="20"/>
      <c r="FLI268" s="20"/>
      <c r="FLJ268" s="20"/>
      <c r="FLK268" s="20"/>
      <c r="FLL268" s="20"/>
      <c r="FLM268" s="20"/>
      <c r="FLN268" s="20"/>
      <c r="FLO268" s="20"/>
      <c r="FLP268" s="20"/>
      <c r="FLQ268" s="20"/>
      <c r="FLR268" s="20"/>
      <c r="FLS268" s="20"/>
      <c r="FLT268" s="20"/>
      <c r="FLU268" s="20"/>
      <c r="FLV268" s="20"/>
      <c r="FLW268" s="20"/>
      <c r="FLX268" s="20"/>
      <c r="FLY268" s="20"/>
      <c r="FLZ268" s="20"/>
      <c r="FMA268" s="20"/>
      <c r="FMB268" s="20"/>
      <c r="FMC268" s="20"/>
      <c r="FMD268" s="20"/>
      <c r="FME268" s="20"/>
      <c r="FMF268" s="20"/>
      <c r="FMG268" s="20"/>
      <c r="FMH268" s="20"/>
      <c r="FMI268" s="20"/>
      <c r="FMJ268" s="20"/>
      <c r="FMK268" s="20"/>
      <c r="FML268" s="20"/>
      <c r="FMM268" s="20"/>
      <c r="FMN268" s="20"/>
      <c r="FMO268" s="20"/>
      <c r="FMP268" s="20"/>
      <c r="FMQ268" s="20"/>
      <c r="FMR268" s="20"/>
      <c r="FMS268" s="20"/>
      <c r="FMT268" s="20"/>
      <c r="FMU268" s="20"/>
      <c r="FMV268" s="20"/>
      <c r="FMW268" s="20"/>
      <c r="FMX268" s="20"/>
      <c r="FMY268" s="20"/>
      <c r="FMZ268" s="20"/>
      <c r="FNA268" s="20"/>
      <c r="FNB268" s="20"/>
      <c r="FNC268" s="20"/>
      <c r="FND268" s="20"/>
      <c r="FNE268" s="20"/>
      <c r="FNF268" s="20"/>
      <c r="FNG268" s="20"/>
      <c r="FNH268" s="20"/>
      <c r="FNI268" s="20"/>
      <c r="FNJ268" s="20"/>
      <c r="FNK268" s="20"/>
      <c r="FNL268" s="20"/>
      <c r="FNM268" s="20"/>
      <c r="FNN268" s="20"/>
      <c r="FNO268" s="20"/>
      <c r="FNP268" s="20"/>
      <c r="FNQ268" s="20"/>
      <c r="FNR268" s="20"/>
      <c r="FNS268" s="20"/>
      <c r="FNT268" s="20"/>
      <c r="FNU268" s="20"/>
      <c r="FNV268" s="20"/>
      <c r="FNW268" s="20"/>
      <c r="FNX268" s="20"/>
      <c r="FNY268" s="20"/>
      <c r="FNZ268" s="20"/>
      <c r="FOA268" s="20"/>
      <c r="FOB268" s="20"/>
      <c r="FOC268" s="20"/>
      <c r="FOD268" s="20"/>
      <c r="FOE268" s="20"/>
      <c r="FOF268" s="20"/>
      <c r="FOG268" s="20"/>
      <c r="FOH268" s="20"/>
      <c r="FOI268" s="20"/>
      <c r="FOJ268" s="20"/>
      <c r="FOK268" s="20"/>
      <c r="FOL268" s="20"/>
      <c r="FOM268" s="20"/>
      <c r="FON268" s="20"/>
      <c r="FOO268" s="20"/>
      <c r="FOP268" s="20"/>
      <c r="FOQ268" s="20"/>
      <c r="FOR268" s="20"/>
      <c r="FOS268" s="20"/>
      <c r="FOT268" s="20"/>
      <c r="FOU268" s="20"/>
      <c r="FOV268" s="20"/>
      <c r="FOW268" s="20"/>
      <c r="FOX268" s="20"/>
      <c r="FOY268" s="20"/>
      <c r="FOZ268" s="20"/>
      <c r="FPA268" s="20"/>
      <c r="FPB268" s="20"/>
      <c r="FPC268" s="20"/>
      <c r="FPD268" s="20"/>
      <c r="FPE268" s="20"/>
      <c r="FPF268" s="20"/>
      <c r="FPG268" s="20"/>
      <c r="FPH268" s="20"/>
      <c r="FPI268" s="20"/>
      <c r="FPJ268" s="20"/>
      <c r="FPK268" s="20"/>
      <c r="FPL268" s="20"/>
      <c r="FPM268" s="20"/>
      <c r="FPN268" s="20"/>
      <c r="FPO268" s="20"/>
      <c r="FPP268" s="20"/>
      <c r="FPQ268" s="20"/>
      <c r="FPR268" s="20"/>
      <c r="FPS268" s="20"/>
      <c r="FPT268" s="20"/>
      <c r="FPU268" s="20"/>
      <c r="FPV268" s="20"/>
      <c r="FPW268" s="20"/>
      <c r="FPX268" s="20"/>
      <c r="FPY268" s="20"/>
      <c r="FPZ268" s="20"/>
      <c r="FQA268" s="20"/>
      <c r="FQB268" s="20"/>
      <c r="FQC268" s="20"/>
      <c r="FQD268" s="20"/>
      <c r="FQE268" s="20"/>
      <c r="FQF268" s="20"/>
      <c r="FQG268" s="20"/>
      <c r="FQH268" s="20"/>
      <c r="FQI268" s="20"/>
      <c r="FQJ268" s="20"/>
      <c r="FQK268" s="20"/>
      <c r="FQL268" s="20"/>
      <c r="FQM268" s="20"/>
      <c r="FQN268" s="20"/>
      <c r="FQO268" s="20"/>
      <c r="FQP268" s="20"/>
      <c r="FQQ268" s="20"/>
      <c r="FQR268" s="20"/>
      <c r="FQS268" s="20"/>
      <c r="FQT268" s="20"/>
      <c r="FQU268" s="20"/>
      <c r="FQV268" s="20"/>
      <c r="FQW268" s="20"/>
      <c r="FQX268" s="20"/>
      <c r="FQY268" s="20"/>
      <c r="FQZ268" s="20"/>
      <c r="FRA268" s="20"/>
      <c r="FRB268" s="20"/>
      <c r="FRC268" s="20"/>
      <c r="FRD268" s="20"/>
      <c r="FRE268" s="20"/>
      <c r="FRF268" s="20"/>
      <c r="FRG268" s="20"/>
      <c r="FRH268" s="20"/>
      <c r="FRI268" s="20"/>
      <c r="FRJ268" s="20"/>
      <c r="FRK268" s="20"/>
      <c r="FRL268" s="20"/>
      <c r="FRM268" s="20"/>
      <c r="FRN268" s="20"/>
      <c r="FRO268" s="20"/>
      <c r="FRP268" s="20"/>
      <c r="FRQ268" s="20"/>
      <c r="FRR268" s="20"/>
      <c r="FRS268" s="20"/>
      <c r="FRT268" s="20"/>
      <c r="FRU268" s="20"/>
      <c r="FRV268" s="20"/>
      <c r="FRW268" s="20"/>
      <c r="FRX268" s="20"/>
      <c r="FRY268" s="20"/>
      <c r="FRZ268" s="20"/>
      <c r="FSA268" s="20"/>
      <c r="FSB268" s="20"/>
      <c r="FSC268" s="20"/>
      <c r="FSD268" s="20"/>
      <c r="FSE268" s="20"/>
      <c r="FSF268" s="20"/>
      <c r="FSG268" s="20"/>
      <c r="FSH268" s="20"/>
      <c r="FSI268" s="20"/>
      <c r="FSJ268" s="20"/>
      <c r="FSK268" s="20"/>
      <c r="FSL268" s="20"/>
      <c r="FSM268" s="20"/>
      <c r="FSN268" s="20"/>
      <c r="FSO268" s="20"/>
      <c r="FSP268" s="20"/>
      <c r="FSQ268" s="20"/>
      <c r="FSR268" s="20"/>
      <c r="FSS268" s="20"/>
      <c r="FST268" s="20"/>
      <c r="FSU268" s="20"/>
      <c r="FSV268" s="20"/>
      <c r="FSW268" s="20"/>
      <c r="FSX268" s="20"/>
      <c r="FSY268" s="20"/>
      <c r="FSZ268" s="20"/>
      <c r="FTA268" s="20"/>
      <c r="FTB268" s="20"/>
      <c r="FTC268" s="20"/>
      <c r="FTD268" s="20"/>
      <c r="FTE268" s="20"/>
      <c r="FTF268" s="20"/>
      <c r="FTG268" s="20"/>
      <c r="FTH268" s="20"/>
      <c r="FTI268" s="20"/>
      <c r="FTJ268" s="20"/>
      <c r="FTK268" s="20"/>
      <c r="FTL268" s="20"/>
      <c r="FTM268" s="20"/>
      <c r="FTN268" s="20"/>
      <c r="FTO268" s="20"/>
      <c r="FTP268" s="20"/>
      <c r="FTQ268" s="20"/>
      <c r="FTR268" s="20"/>
      <c r="FTS268" s="20"/>
      <c r="FTT268" s="20"/>
      <c r="FTU268" s="20"/>
      <c r="FTV268" s="20"/>
      <c r="FTW268" s="20"/>
      <c r="FTX268" s="20"/>
      <c r="FTY268" s="20"/>
      <c r="FTZ268" s="20"/>
      <c r="FUA268" s="20"/>
      <c r="FUB268" s="20"/>
      <c r="FUC268" s="20"/>
      <c r="FUD268" s="20"/>
      <c r="FUE268" s="20"/>
      <c r="FUF268" s="20"/>
      <c r="FUG268" s="20"/>
      <c r="FUH268" s="20"/>
      <c r="FUI268" s="20"/>
      <c r="FUJ268" s="20"/>
      <c r="FUK268" s="20"/>
      <c r="FUL268" s="20"/>
      <c r="FUM268" s="20"/>
      <c r="FUN268" s="20"/>
      <c r="FUO268" s="20"/>
      <c r="FUP268" s="20"/>
      <c r="FUQ268" s="20"/>
      <c r="FUR268" s="20"/>
      <c r="FUS268" s="20"/>
      <c r="FUT268" s="20"/>
      <c r="FUU268" s="20"/>
      <c r="FUV268" s="20"/>
      <c r="FUW268" s="20"/>
      <c r="FUX268" s="20"/>
      <c r="FUY268" s="20"/>
      <c r="FUZ268" s="20"/>
      <c r="FVA268" s="20"/>
      <c r="FVB268" s="20"/>
      <c r="FVC268" s="20"/>
      <c r="FVD268" s="20"/>
      <c r="FVE268" s="20"/>
      <c r="FVF268" s="20"/>
      <c r="FVG268" s="20"/>
      <c r="FVH268" s="20"/>
      <c r="FVI268" s="20"/>
      <c r="FVJ268" s="20"/>
      <c r="FVK268" s="20"/>
      <c r="FVL268" s="20"/>
      <c r="FVM268" s="20"/>
      <c r="FVN268" s="20"/>
      <c r="FVO268" s="20"/>
      <c r="FVP268" s="20"/>
      <c r="FVQ268" s="20"/>
      <c r="FVR268" s="20"/>
      <c r="FVS268" s="20"/>
      <c r="FVT268" s="20"/>
      <c r="FVU268" s="20"/>
      <c r="FVV268" s="20"/>
      <c r="FVW268" s="20"/>
      <c r="FVX268" s="20"/>
      <c r="FVY268" s="20"/>
      <c r="FVZ268" s="20"/>
      <c r="FWA268" s="20"/>
      <c r="FWB268" s="20"/>
      <c r="FWC268" s="20"/>
      <c r="FWD268" s="20"/>
      <c r="FWE268" s="20"/>
      <c r="FWF268" s="20"/>
      <c r="FWG268" s="20"/>
      <c r="FWH268" s="20"/>
      <c r="FWI268" s="20"/>
      <c r="FWJ268" s="20"/>
      <c r="FWK268" s="20"/>
      <c r="FWL268" s="20"/>
      <c r="FWM268" s="20"/>
      <c r="FWN268" s="20"/>
      <c r="FWO268" s="20"/>
      <c r="FWP268" s="20"/>
      <c r="FWQ268" s="20"/>
      <c r="FWR268" s="20"/>
      <c r="FWS268" s="20"/>
      <c r="FWT268" s="20"/>
      <c r="FWU268" s="20"/>
      <c r="FWV268" s="20"/>
      <c r="FWW268" s="20"/>
      <c r="FWX268" s="20"/>
      <c r="FWY268" s="20"/>
      <c r="FWZ268" s="20"/>
      <c r="FXA268" s="20"/>
      <c r="FXB268" s="20"/>
      <c r="FXC268" s="20"/>
      <c r="FXD268" s="20"/>
      <c r="FXE268" s="20"/>
      <c r="FXF268" s="20"/>
      <c r="FXG268" s="20"/>
      <c r="FXH268" s="20"/>
      <c r="FXI268" s="20"/>
      <c r="FXJ268" s="20"/>
      <c r="FXK268" s="20"/>
      <c r="FXL268" s="20"/>
      <c r="FXM268" s="20"/>
      <c r="FXN268" s="20"/>
      <c r="FXO268" s="20"/>
      <c r="FXP268" s="20"/>
      <c r="FXQ268" s="20"/>
      <c r="FXR268" s="20"/>
      <c r="FXS268" s="20"/>
      <c r="FXT268" s="20"/>
      <c r="FXU268" s="20"/>
      <c r="FXV268" s="20"/>
      <c r="FXW268" s="20"/>
      <c r="FXX268" s="20"/>
      <c r="FXY268" s="20"/>
      <c r="FXZ268" s="20"/>
      <c r="FYA268" s="20"/>
      <c r="FYB268" s="20"/>
      <c r="FYC268" s="20"/>
      <c r="FYD268" s="20"/>
      <c r="FYE268" s="20"/>
      <c r="FYF268" s="20"/>
      <c r="FYG268" s="20"/>
      <c r="FYH268" s="20"/>
      <c r="FYI268" s="20"/>
      <c r="FYJ268" s="20"/>
      <c r="FYK268" s="20"/>
      <c r="FYL268" s="20"/>
      <c r="FYM268" s="20"/>
      <c r="FYN268" s="20"/>
      <c r="FYO268" s="20"/>
      <c r="FYP268" s="20"/>
      <c r="FYQ268" s="20"/>
      <c r="FYR268" s="20"/>
      <c r="FYS268" s="20"/>
      <c r="FYT268" s="20"/>
      <c r="FYU268" s="20"/>
      <c r="FYV268" s="20"/>
      <c r="FYW268" s="20"/>
      <c r="FYX268" s="20"/>
      <c r="FYY268" s="20"/>
      <c r="FYZ268" s="20"/>
      <c r="FZA268" s="20"/>
      <c r="FZB268" s="20"/>
      <c r="FZC268" s="20"/>
      <c r="FZD268" s="20"/>
      <c r="FZE268" s="20"/>
      <c r="FZF268" s="20"/>
      <c r="FZG268" s="20"/>
      <c r="FZH268" s="20"/>
      <c r="FZI268" s="20"/>
      <c r="FZJ268" s="20"/>
      <c r="FZK268" s="20"/>
      <c r="FZL268" s="20"/>
      <c r="FZM268" s="20"/>
      <c r="FZN268" s="20"/>
      <c r="FZO268" s="20"/>
      <c r="FZP268" s="20"/>
      <c r="FZQ268" s="20"/>
      <c r="FZR268" s="20"/>
      <c r="FZS268" s="20"/>
      <c r="FZT268" s="20"/>
      <c r="FZU268" s="20"/>
      <c r="FZV268" s="20"/>
      <c r="FZW268" s="20"/>
      <c r="FZX268" s="20"/>
      <c r="FZY268" s="20"/>
      <c r="FZZ268" s="20"/>
      <c r="GAA268" s="20"/>
      <c r="GAB268" s="20"/>
      <c r="GAC268" s="20"/>
      <c r="GAD268" s="20"/>
      <c r="GAE268" s="20"/>
      <c r="GAF268" s="20"/>
      <c r="GAG268" s="20"/>
      <c r="GAH268" s="20"/>
      <c r="GAI268" s="20"/>
      <c r="GAJ268" s="20"/>
      <c r="GAK268" s="20"/>
      <c r="GAL268" s="20"/>
      <c r="GAM268" s="20"/>
      <c r="GAN268" s="20"/>
      <c r="GAO268" s="20"/>
      <c r="GAP268" s="20"/>
      <c r="GAQ268" s="20"/>
      <c r="GAR268" s="20"/>
      <c r="GAS268" s="20"/>
      <c r="GAT268" s="20"/>
      <c r="GAU268" s="20"/>
      <c r="GAV268" s="20"/>
      <c r="GAW268" s="20"/>
      <c r="GAX268" s="20"/>
      <c r="GAY268" s="20"/>
      <c r="GAZ268" s="20"/>
      <c r="GBA268" s="20"/>
      <c r="GBB268" s="20"/>
      <c r="GBC268" s="20"/>
      <c r="GBD268" s="20"/>
      <c r="GBE268" s="20"/>
      <c r="GBF268" s="20"/>
      <c r="GBG268" s="20"/>
      <c r="GBH268" s="20"/>
      <c r="GBI268" s="20"/>
      <c r="GBJ268" s="20"/>
      <c r="GBK268" s="20"/>
      <c r="GBL268" s="20"/>
      <c r="GBM268" s="20"/>
      <c r="GBN268" s="20"/>
      <c r="GBO268" s="20"/>
      <c r="GBP268" s="20"/>
      <c r="GBQ268" s="20"/>
      <c r="GBR268" s="20"/>
      <c r="GBS268" s="20"/>
      <c r="GBT268" s="20"/>
      <c r="GBU268" s="20"/>
      <c r="GBV268" s="20"/>
      <c r="GBW268" s="20"/>
      <c r="GBX268" s="20"/>
      <c r="GBY268" s="20"/>
      <c r="GBZ268" s="20"/>
      <c r="GCA268" s="20"/>
      <c r="GCB268" s="20"/>
      <c r="GCC268" s="20"/>
      <c r="GCD268" s="20"/>
      <c r="GCE268" s="20"/>
      <c r="GCF268" s="20"/>
      <c r="GCG268" s="20"/>
      <c r="GCH268" s="20"/>
      <c r="GCI268" s="20"/>
      <c r="GCJ268" s="20"/>
      <c r="GCK268" s="20"/>
      <c r="GCL268" s="20"/>
      <c r="GCM268" s="20"/>
      <c r="GCN268" s="20"/>
      <c r="GCO268" s="20"/>
      <c r="GCP268" s="20"/>
      <c r="GCQ268" s="20"/>
      <c r="GCR268" s="20"/>
      <c r="GCS268" s="20"/>
      <c r="GCT268" s="20"/>
      <c r="GCU268" s="20"/>
      <c r="GCV268" s="20"/>
      <c r="GCW268" s="20"/>
      <c r="GCX268" s="20"/>
      <c r="GCY268" s="20"/>
      <c r="GCZ268" s="20"/>
      <c r="GDA268" s="20"/>
      <c r="GDB268" s="20"/>
      <c r="GDC268" s="20"/>
      <c r="GDD268" s="20"/>
      <c r="GDE268" s="20"/>
      <c r="GDF268" s="20"/>
      <c r="GDG268" s="20"/>
      <c r="GDH268" s="20"/>
      <c r="GDI268" s="20"/>
      <c r="GDJ268" s="20"/>
      <c r="GDK268" s="20"/>
      <c r="GDL268" s="20"/>
      <c r="GDM268" s="20"/>
      <c r="GDN268" s="20"/>
      <c r="GDO268" s="20"/>
      <c r="GDP268" s="20"/>
      <c r="GDQ268" s="20"/>
      <c r="GDR268" s="20"/>
      <c r="GDS268" s="20"/>
      <c r="GDT268" s="20"/>
      <c r="GDU268" s="20"/>
      <c r="GDV268" s="20"/>
      <c r="GDW268" s="20"/>
      <c r="GDX268" s="20"/>
      <c r="GDY268" s="20"/>
      <c r="GDZ268" s="20"/>
      <c r="GEA268" s="20"/>
      <c r="GEB268" s="20"/>
      <c r="GEC268" s="20"/>
      <c r="GED268" s="20"/>
      <c r="GEE268" s="20"/>
      <c r="GEF268" s="20"/>
      <c r="GEG268" s="20"/>
      <c r="GEH268" s="20"/>
      <c r="GEI268" s="20"/>
      <c r="GEJ268" s="20"/>
      <c r="GEK268" s="20"/>
      <c r="GEL268" s="20"/>
      <c r="GEM268" s="20"/>
      <c r="GEN268" s="20"/>
      <c r="GEO268" s="20"/>
      <c r="GEP268" s="20"/>
      <c r="GEQ268" s="20"/>
      <c r="GER268" s="20"/>
      <c r="GES268" s="20"/>
      <c r="GET268" s="20"/>
      <c r="GEU268" s="20"/>
      <c r="GEV268" s="20"/>
      <c r="GEW268" s="20"/>
      <c r="GEX268" s="20"/>
      <c r="GEY268" s="20"/>
      <c r="GEZ268" s="20"/>
      <c r="GFA268" s="20"/>
      <c r="GFB268" s="20"/>
      <c r="GFC268" s="20"/>
      <c r="GFD268" s="20"/>
      <c r="GFE268" s="20"/>
      <c r="GFF268" s="20"/>
      <c r="GFG268" s="20"/>
      <c r="GFH268" s="20"/>
      <c r="GFI268" s="20"/>
      <c r="GFJ268" s="20"/>
      <c r="GFK268" s="20"/>
      <c r="GFL268" s="20"/>
      <c r="GFM268" s="20"/>
      <c r="GFN268" s="20"/>
      <c r="GFO268" s="20"/>
      <c r="GFP268" s="20"/>
      <c r="GFQ268" s="20"/>
      <c r="GFR268" s="20"/>
      <c r="GFS268" s="20"/>
      <c r="GFT268" s="20"/>
      <c r="GFU268" s="20"/>
      <c r="GFV268" s="20"/>
      <c r="GFW268" s="20"/>
      <c r="GFX268" s="20"/>
      <c r="GFY268" s="20"/>
      <c r="GFZ268" s="20"/>
      <c r="GGA268" s="20"/>
      <c r="GGB268" s="20"/>
      <c r="GGC268" s="20"/>
      <c r="GGD268" s="20"/>
      <c r="GGE268" s="20"/>
      <c r="GGF268" s="20"/>
      <c r="GGG268" s="20"/>
      <c r="GGH268" s="20"/>
      <c r="GGI268" s="20"/>
      <c r="GGJ268" s="20"/>
      <c r="GGK268" s="20"/>
      <c r="GGL268" s="20"/>
      <c r="GGM268" s="20"/>
      <c r="GGN268" s="20"/>
      <c r="GGO268" s="20"/>
      <c r="GGP268" s="20"/>
      <c r="GGQ268" s="20"/>
      <c r="GGR268" s="20"/>
      <c r="GGS268" s="20"/>
      <c r="GGT268" s="20"/>
      <c r="GGU268" s="20"/>
      <c r="GGV268" s="20"/>
      <c r="GGW268" s="20"/>
      <c r="GGX268" s="20"/>
      <c r="GGY268" s="20"/>
      <c r="GGZ268" s="20"/>
      <c r="GHA268" s="20"/>
      <c r="GHB268" s="20"/>
      <c r="GHC268" s="20"/>
      <c r="GHD268" s="20"/>
      <c r="GHE268" s="20"/>
      <c r="GHF268" s="20"/>
      <c r="GHG268" s="20"/>
      <c r="GHH268" s="20"/>
      <c r="GHI268" s="20"/>
      <c r="GHJ268" s="20"/>
      <c r="GHK268" s="20"/>
      <c r="GHL268" s="20"/>
      <c r="GHM268" s="20"/>
      <c r="GHN268" s="20"/>
      <c r="GHO268" s="20"/>
      <c r="GHP268" s="20"/>
      <c r="GHQ268" s="20"/>
      <c r="GHR268" s="20"/>
      <c r="GHS268" s="20"/>
      <c r="GHT268" s="20"/>
      <c r="GHU268" s="20"/>
      <c r="GHV268" s="20"/>
      <c r="GHW268" s="20"/>
      <c r="GHX268" s="20"/>
      <c r="GHY268" s="20"/>
      <c r="GHZ268" s="20"/>
      <c r="GIA268" s="20"/>
      <c r="GIB268" s="20"/>
      <c r="GIC268" s="20"/>
      <c r="GID268" s="20"/>
      <c r="GIE268" s="20"/>
      <c r="GIF268" s="20"/>
      <c r="GIG268" s="20"/>
      <c r="GIH268" s="20"/>
      <c r="GII268" s="20"/>
      <c r="GIJ268" s="20"/>
      <c r="GIK268" s="20"/>
      <c r="GIL268" s="20"/>
      <c r="GIM268" s="20"/>
      <c r="GIN268" s="20"/>
      <c r="GIO268" s="20"/>
      <c r="GIP268" s="20"/>
      <c r="GIQ268" s="20"/>
      <c r="GIR268" s="20"/>
      <c r="GIS268" s="20"/>
      <c r="GIT268" s="20"/>
      <c r="GIU268" s="20"/>
      <c r="GIV268" s="20"/>
      <c r="GIW268" s="20"/>
      <c r="GIX268" s="20"/>
      <c r="GIY268" s="20"/>
      <c r="GIZ268" s="20"/>
      <c r="GJA268" s="20"/>
      <c r="GJB268" s="20"/>
      <c r="GJC268" s="20"/>
      <c r="GJD268" s="20"/>
      <c r="GJE268" s="20"/>
      <c r="GJF268" s="20"/>
      <c r="GJG268" s="20"/>
      <c r="GJH268" s="20"/>
      <c r="GJI268" s="20"/>
      <c r="GJJ268" s="20"/>
      <c r="GJK268" s="20"/>
      <c r="GJL268" s="20"/>
      <c r="GJM268" s="20"/>
      <c r="GJN268" s="20"/>
      <c r="GJO268" s="20"/>
      <c r="GJP268" s="20"/>
      <c r="GJQ268" s="20"/>
      <c r="GJR268" s="20"/>
      <c r="GJS268" s="20"/>
      <c r="GJT268" s="20"/>
      <c r="GJU268" s="20"/>
      <c r="GJV268" s="20"/>
      <c r="GJW268" s="20"/>
      <c r="GJX268" s="20"/>
      <c r="GJY268" s="20"/>
      <c r="GJZ268" s="20"/>
      <c r="GKA268" s="20"/>
      <c r="GKB268" s="20"/>
      <c r="GKC268" s="20"/>
      <c r="GKD268" s="20"/>
      <c r="GKE268" s="20"/>
      <c r="GKF268" s="20"/>
      <c r="GKG268" s="20"/>
      <c r="GKH268" s="20"/>
      <c r="GKI268" s="20"/>
      <c r="GKJ268" s="20"/>
      <c r="GKK268" s="20"/>
      <c r="GKL268" s="20"/>
      <c r="GKM268" s="20"/>
      <c r="GKN268" s="20"/>
      <c r="GKO268" s="20"/>
      <c r="GKP268" s="20"/>
      <c r="GKQ268" s="20"/>
      <c r="GKR268" s="20"/>
      <c r="GKS268" s="20"/>
      <c r="GKT268" s="20"/>
      <c r="GKU268" s="20"/>
      <c r="GKV268" s="20"/>
      <c r="GKW268" s="20"/>
      <c r="GKX268" s="20"/>
      <c r="GKY268" s="20"/>
      <c r="GKZ268" s="20"/>
      <c r="GLA268" s="20"/>
      <c r="GLB268" s="20"/>
      <c r="GLC268" s="20"/>
      <c r="GLD268" s="20"/>
      <c r="GLE268" s="20"/>
      <c r="GLF268" s="20"/>
      <c r="GLG268" s="20"/>
      <c r="GLH268" s="20"/>
      <c r="GLI268" s="20"/>
      <c r="GLJ268" s="20"/>
      <c r="GLK268" s="20"/>
      <c r="GLL268" s="20"/>
      <c r="GLM268" s="20"/>
      <c r="GLN268" s="20"/>
      <c r="GLO268" s="20"/>
      <c r="GLP268" s="20"/>
      <c r="GLQ268" s="20"/>
      <c r="GLR268" s="20"/>
      <c r="GLS268" s="20"/>
      <c r="GLT268" s="20"/>
      <c r="GLU268" s="20"/>
      <c r="GLV268" s="20"/>
      <c r="GLW268" s="20"/>
      <c r="GLX268" s="20"/>
      <c r="GLY268" s="20"/>
      <c r="GLZ268" s="20"/>
      <c r="GMA268" s="20"/>
      <c r="GMB268" s="20"/>
      <c r="GMC268" s="20"/>
      <c r="GMD268" s="20"/>
      <c r="GME268" s="20"/>
      <c r="GMF268" s="20"/>
      <c r="GMG268" s="20"/>
      <c r="GMH268" s="20"/>
      <c r="GMI268" s="20"/>
      <c r="GMJ268" s="20"/>
      <c r="GMK268" s="20"/>
      <c r="GML268" s="20"/>
      <c r="GMM268" s="20"/>
      <c r="GMN268" s="20"/>
      <c r="GMO268" s="20"/>
      <c r="GMP268" s="20"/>
      <c r="GMQ268" s="20"/>
      <c r="GMR268" s="20"/>
      <c r="GMS268" s="20"/>
      <c r="GMT268" s="20"/>
      <c r="GMU268" s="20"/>
      <c r="GMV268" s="20"/>
      <c r="GMW268" s="20"/>
      <c r="GMX268" s="20"/>
      <c r="GMY268" s="20"/>
      <c r="GMZ268" s="20"/>
      <c r="GNA268" s="20"/>
      <c r="GNB268" s="20"/>
      <c r="GNC268" s="20"/>
      <c r="GND268" s="20"/>
      <c r="GNE268" s="20"/>
      <c r="GNF268" s="20"/>
      <c r="GNG268" s="20"/>
      <c r="GNH268" s="20"/>
      <c r="GNI268" s="20"/>
      <c r="GNJ268" s="20"/>
      <c r="GNK268" s="20"/>
      <c r="GNL268" s="20"/>
      <c r="GNM268" s="20"/>
      <c r="GNN268" s="20"/>
      <c r="GNO268" s="20"/>
      <c r="GNP268" s="20"/>
      <c r="GNQ268" s="20"/>
      <c r="GNR268" s="20"/>
      <c r="GNS268" s="20"/>
      <c r="GNT268" s="20"/>
      <c r="GNU268" s="20"/>
      <c r="GNV268" s="20"/>
      <c r="GNW268" s="20"/>
      <c r="GNX268" s="20"/>
      <c r="GNY268" s="20"/>
      <c r="GNZ268" s="20"/>
      <c r="GOA268" s="20"/>
      <c r="GOB268" s="20"/>
      <c r="GOC268" s="20"/>
      <c r="GOD268" s="20"/>
      <c r="GOE268" s="20"/>
      <c r="GOF268" s="20"/>
      <c r="GOG268" s="20"/>
      <c r="GOH268" s="20"/>
      <c r="GOI268" s="20"/>
      <c r="GOJ268" s="20"/>
      <c r="GOK268" s="20"/>
      <c r="GOL268" s="20"/>
      <c r="GOM268" s="20"/>
      <c r="GON268" s="20"/>
      <c r="GOO268" s="20"/>
      <c r="GOP268" s="20"/>
      <c r="GOQ268" s="20"/>
      <c r="GOR268" s="20"/>
      <c r="GOS268" s="20"/>
      <c r="GOT268" s="20"/>
      <c r="GOU268" s="20"/>
      <c r="GOV268" s="20"/>
      <c r="GOW268" s="20"/>
      <c r="GOX268" s="20"/>
      <c r="GOY268" s="20"/>
      <c r="GOZ268" s="20"/>
      <c r="GPA268" s="20"/>
      <c r="GPB268" s="20"/>
      <c r="GPC268" s="20"/>
      <c r="GPD268" s="20"/>
      <c r="GPE268" s="20"/>
      <c r="GPF268" s="20"/>
      <c r="GPG268" s="20"/>
      <c r="GPH268" s="20"/>
      <c r="GPI268" s="20"/>
      <c r="GPJ268" s="20"/>
      <c r="GPK268" s="20"/>
      <c r="GPL268" s="20"/>
      <c r="GPM268" s="20"/>
      <c r="GPN268" s="20"/>
      <c r="GPO268" s="20"/>
      <c r="GPP268" s="20"/>
      <c r="GPQ268" s="20"/>
      <c r="GPR268" s="20"/>
      <c r="GPS268" s="20"/>
      <c r="GPT268" s="20"/>
      <c r="GPU268" s="20"/>
      <c r="GPV268" s="20"/>
      <c r="GPW268" s="20"/>
      <c r="GPX268" s="20"/>
      <c r="GPY268" s="20"/>
      <c r="GPZ268" s="20"/>
      <c r="GQA268" s="20"/>
      <c r="GQB268" s="20"/>
      <c r="GQC268" s="20"/>
      <c r="GQD268" s="20"/>
      <c r="GQE268" s="20"/>
      <c r="GQF268" s="20"/>
      <c r="GQG268" s="20"/>
      <c r="GQH268" s="20"/>
      <c r="GQI268" s="20"/>
      <c r="GQJ268" s="20"/>
      <c r="GQK268" s="20"/>
      <c r="GQL268" s="20"/>
      <c r="GQM268" s="20"/>
      <c r="GQN268" s="20"/>
      <c r="GQO268" s="20"/>
      <c r="GQP268" s="20"/>
      <c r="GQQ268" s="20"/>
      <c r="GQR268" s="20"/>
      <c r="GQS268" s="20"/>
      <c r="GQT268" s="20"/>
      <c r="GQU268" s="20"/>
      <c r="GQV268" s="20"/>
      <c r="GQW268" s="20"/>
      <c r="GQX268" s="20"/>
      <c r="GQY268" s="20"/>
      <c r="GQZ268" s="20"/>
      <c r="GRA268" s="20"/>
      <c r="GRB268" s="20"/>
      <c r="GRC268" s="20"/>
      <c r="GRD268" s="20"/>
      <c r="GRE268" s="20"/>
      <c r="GRF268" s="20"/>
      <c r="GRG268" s="20"/>
      <c r="GRH268" s="20"/>
      <c r="GRI268" s="20"/>
      <c r="GRJ268" s="20"/>
      <c r="GRK268" s="20"/>
      <c r="GRL268" s="20"/>
      <c r="GRM268" s="20"/>
      <c r="GRN268" s="20"/>
      <c r="GRO268" s="20"/>
      <c r="GRP268" s="20"/>
      <c r="GRQ268" s="20"/>
      <c r="GRR268" s="20"/>
      <c r="GRS268" s="20"/>
      <c r="GRT268" s="20"/>
      <c r="GRU268" s="20"/>
      <c r="GRV268" s="20"/>
      <c r="GRW268" s="20"/>
      <c r="GRX268" s="20"/>
      <c r="GRY268" s="20"/>
      <c r="GRZ268" s="20"/>
      <c r="GSA268" s="20"/>
      <c r="GSB268" s="20"/>
      <c r="GSC268" s="20"/>
      <c r="GSD268" s="20"/>
      <c r="GSE268" s="20"/>
      <c r="GSF268" s="20"/>
      <c r="GSG268" s="20"/>
      <c r="GSH268" s="20"/>
      <c r="GSI268" s="20"/>
      <c r="GSJ268" s="20"/>
      <c r="GSK268" s="20"/>
      <c r="GSL268" s="20"/>
      <c r="GSM268" s="20"/>
      <c r="GSN268" s="20"/>
      <c r="GSO268" s="20"/>
      <c r="GSP268" s="20"/>
      <c r="GSQ268" s="20"/>
      <c r="GSR268" s="20"/>
      <c r="GSS268" s="20"/>
      <c r="GST268" s="20"/>
      <c r="GSU268" s="20"/>
      <c r="GSV268" s="20"/>
      <c r="GSW268" s="20"/>
      <c r="GSX268" s="20"/>
      <c r="GSY268" s="20"/>
      <c r="GSZ268" s="20"/>
      <c r="GTA268" s="20"/>
      <c r="GTB268" s="20"/>
      <c r="GTC268" s="20"/>
      <c r="GTD268" s="20"/>
      <c r="GTE268" s="20"/>
      <c r="GTF268" s="20"/>
      <c r="GTG268" s="20"/>
      <c r="GTH268" s="20"/>
      <c r="GTI268" s="20"/>
      <c r="GTJ268" s="20"/>
      <c r="GTK268" s="20"/>
      <c r="GTL268" s="20"/>
      <c r="GTM268" s="20"/>
      <c r="GTN268" s="20"/>
      <c r="GTO268" s="20"/>
      <c r="GTP268" s="20"/>
      <c r="GTQ268" s="20"/>
      <c r="GTR268" s="20"/>
      <c r="GTS268" s="20"/>
      <c r="GTT268" s="20"/>
      <c r="GTU268" s="20"/>
      <c r="GTV268" s="20"/>
      <c r="GTW268" s="20"/>
      <c r="GTX268" s="20"/>
      <c r="GTY268" s="20"/>
      <c r="GTZ268" s="20"/>
      <c r="GUA268" s="20"/>
      <c r="GUB268" s="20"/>
      <c r="GUC268" s="20"/>
      <c r="GUD268" s="20"/>
      <c r="GUE268" s="20"/>
      <c r="GUF268" s="20"/>
      <c r="GUG268" s="20"/>
      <c r="GUH268" s="20"/>
      <c r="GUI268" s="20"/>
      <c r="GUJ268" s="20"/>
      <c r="GUK268" s="20"/>
      <c r="GUL268" s="20"/>
      <c r="GUM268" s="20"/>
      <c r="GUN268" s="20"/>
      <c r="GUO268" s="20"/>
      <c r="GUP268" s="20"/>
      <c r="GUQ268" s="20"/>
      <c r="GUR268" s="20"/>
      <c r="GUS268" s="20"/>
      <c r="GUT268" s="20"/>
      <c r="GUU268" s="20"/>
      <c r="GUV268" s="20"/>
      <c r="GUW268" s="20"/>
      <c r="GUX268" s="20"/>
      <c r="GUY268" s="20"/>
      <c r="GUZ268" s="20"/>
      <c r="GVA268" s="20"/>
      <c r="GVB268" s="20"/>
      <c r="GVC268" s="20"/>
      <c r="GVD268" s="20"/>
      <c r="GVE268" s="20"/>
      <c r="GVF268" s="20"/>
      <c r="GVG268" s="20"/>
      <c r="GVH268" s="20"/>
      <c r="GVI268" s="20"/>
      <c r="GVJ268" s="20"/>
      <c r="GVK268" s="20"/>
      <c r="GVL268" s="20"/>
      <c r="GVM268" s="20"/>
      <c r="GVN268" s="20"/>
      <c r="GVO268" s="20"/>
      <c r="GVP268" s="20"/>
      <c r="GVQ268" s="20"/>
      <c r="GVR268" s="20"/>
      <c r="GVS268" s="20"/>
      <c r="GVT268" s="20"/>
      <c r="GVU268" s="20"/>
      <c r="GVV268" s="20"/>
      <c r="GVW268" s="20"/>
      <c r="GVX268" s="20"/>
      <c r="GVY268" s="20"/>
      <c r="GVZ268" s="20"/>
      <c r="GWA268" s="20"/>
      <c r="GWB268" s="20"/>
      <c r="GWC268" s="20"/>
      <c r="GWD268" s="20"/>
      <c r="GWE268" s="20"/>
      <c r="GWF268" s="20"/>
      <c r="GWG268" s="20"/>
      <c r="GWH268" s="20"/>
      <c r="GWI268" s="20"/>
      <c r="GWJ268" s="20"/>
      <c r="GWK268" s="20"/>
      <c r="GWL268" s="20"/>
      <c r="GWM268" s="20"/>
      <c r="GWN268" s="20"/>
      <c r="GWO268" s="20"/>
      <c r="GWP268" s="20"/>
      <c r="GWQ268" s="20"/>
      <c r="GWR268" s="20"/>
      <c r="GWS268" s="20"/>
      <c r="GWT268" s="20"/>
      <c r="GWU268" s="20"/>
      <c r="GWV268" s="20"/>
      <c r="GWW268" s="20"/>
      <c r="GWX268" s="20"/>
      <c r="GWY268" s="20"/>
      <c r="GWZ268" s="20"/>
      <c r="GXA268" s="20"/>
      <c r="GXB268" s="20"/>
      <c r="GXC268" s="20"/>
      <c r="GXD268" s="20"/>
      <c r="GXE268" s="20"/>
      <c r="GXF268" s="20"/>
      <c r="GXG268" s="20"/>
      <c r="GXH268" s="20"/>
      <c r="GXI268" s="20"/>
      <c r="GXJ268" s="20"/>
      <c r="GXK268" s="20"/>
      <c r="GXL268" s="20"/>
      <c r="GXM268" s="20"/>
      <c r="GXN268" s="20"/>
      <c r="GXO268" s="20"/>
      <c r="GXP268" s="20"/>
      <c r="GXQ268" s="20"/>
      <c r="GXR268" s="20"/>
      <c r="GXS268" s="20"/>
      <c r="GXT268" s="20"/>
      <c r="GXU268" s="20"/>
      <c r="GXV268" s="20"/>
      <c r="GXW268" s="20"/>
      <c r="GXX268" s="20"/>
      <c r="GXY268" s="20"/>
      <c r="GXZ268" s="20"/>
      <c r="GYA268" s="20"/>
      <c r="GYB268" s="20"/>
      <c r="GYC268" s="20"/>
      <c r="GYD268" s="20"/>
      <c r="GYE268" s="20"/>
      <c r="GYF268" s="20"/>
      <c r="GYG268" s="20"/>
      <c r="GYH268" s="20"/>
      <c r="GYI268" s="20"/>
      <c r="GYJ268" s="20"/>
      <c r="GYK268" s="20"/>
      <c r="GYL268" s="20"/>
      <c r="GYM268" s="20"/>
      <c r="GYN268" s="20"/>
      <c r="GYO268" s="20"/>
      <c r="GYP268" s="20"/>
      <c r="GYQ268" s="20"/>
      <c r="GYR268" s="20"/>
      <c r="GYS268" s="20"/>
      <c r="GYT268" s="20"/>
      <c r="GYU268" s="20"/>
      <c r="GYV268" s="20"/>
      <c r="GYW268" s="20"/>
      <c r="GYX268" s="20"/>
      <c r="GYY268" s="20"/>
      <c r="GYZ268" s="20"/>
      <c r="GZA268" s="20"/>
      <c r="GZB268" s="20"/>
      <c r="GZC268" s="20"/>
      <c r="GZD268" s="20"/>
      <c r="GZE268" s="20"/>
      <c r="GZF268" s="20"/>
      <c r="GZG268" s="20"/>
      <c r="GZH268" s="20"/>
      <c r="GZI268" s="20"/>
      <c r="GZJ268" s="20"/>
      <c r="GZK268" s="20"/>
      <c r="GZL268" s="20"/>
      <c r="GZM268" s="20"/>
      <c r="GZN268" s="20"/>
      <c r="GZO268" s="20"/>
      <c r="GZP268" s="20"/>
      <c r="GZQ268" s="20"/>
      <c r="GZR268" s="20"/>
      <c r="GZS268" s="20"/>
      <c r="GZT268" s="20"/>
      <c r="GZU268" s="20"/>
      <c r="GZV268" s="20"/>
      <c r="GZW268" s="20"/>
      <c r="GZX268" s="20"/>
      <c r="GZY268" s="20"/>
      <c r="GZZ268" s="20"/>
      <c r="HAA268" s="20"/>
      <c r="HAB268" s="20"/>
      <c r="HAC268" s="20"/>
      <c r="HAD268" s="20"/>
      <c r="HAE268" s="20"/>
      <c r="HAF268" s="20"/>
      <c r="HAG268" s="20"/>
      <c r="HAH268" s="20"/>
      <c r="HAI268" s="20"/>
      <c r="HAJ268" s="20"/>
      <c r="HAK268" s="20"/>
      <c r="HAL268" s="20"/>
      <c r="HAM268" s="20"/>
      <c r="HAN268" s="20"/>
      <c r="HAO268" s="20"/>
      <c r="HAP268" s="20"/>
      <c r="HAQ268" s="20"/>
      <c r="HAR268" s="20"/>
      <c r="HAS268" s="20"/>
      <c r="HAT268" s="20"/>
      <c r="HAU268" s="20"/>
      <c r="HAV268" s="20"/>
      <c r="HAW268" s="20"/>
      <c r="HAX268" s="20"/>
      <c r="HAY268" s="20"/>
      <c r="HAZ268" s="20"/>
      <c r="HBA268" s="20"/>
      <c r="HBB268" s="20"/>
      <c r="HBC268" s="20"/>
      <c r="HBD268" s="20"/>
      <c r="HBE268" s="20"/>
      <c r="HBF268" s="20"/>
      <c r="HBG268" s="20"/>
      <c r="HBH268" s="20"/>
      <c r="HBI268" s="20"/>
      <c r="HBJ268" s="20"/>
      <c r="HBK268" s="20"/>
      <c r="HBL268" s="20"/>
      <c r="HBM268" s="20"/>
      <c r="HBN268" s="20"/>
      <c r="HBO268" s="20"/>
      <c r="HBP268" s="20"/>
      <c r="HBQ268" s="20"/>
      <c r="HBR268" s="20"/>
      <c r="HBS268" s="20"/>
      <c r="HBT268" s="20"/>
      <c r="HBU268" s="20"/>
      <c r="HBV268" s="20"/>
      <c r="HBW268" s="20"/>
      <c r="HBX268" s="20"/>
      <c r="HBY268" s="20"/>
      <c r="HBZ268" s="20"/>
      <c r="HCA268" s="20"/>
      <c r="HCB268" s="20"/>
      <c r="HCC268" s="20"/>
      <c r="HCD268" s="20"/>
      <c r="HCE268" s="20"/>
      <c r="HCF268" s="20"/>
      <c r="HCG268" s="20"/>
      <c r="HCH268" s="20"/>
      <c r="HCI268" s="20"/>
      <c r="HCJ268" s="20"/>
      <c r="HCK268" s="20"/>
      <c r="HCL268" s="20"/>
      <c r="HCM268" s="20"/>
      <c r="HCN268" s="20"/>
      <c r="HCO268" s="20"/>
      <c r="HCP268" s="20"/>
      <c r="HCQ268" s="20"/>
      <c r="HCR268" s="20"/>
      <c r="HCS268" s="20"/>
      <c r="HCT268" s="20"/>
      <c r="HCU268" s="20"/>
      <c r="HCV268" s="20"/>
      <c r="HCW268" s="20"/>
      <c r="HCX268" s="20"/>
      <c r="HCY268" s="20"/>
      <c r="HCZ268" s="20"/>
      <c r="HDA268" s="20"/>
      <c r="HDB268" s="20"/>
      <c r="HDC268" s="20"/>
      <c r="HDD268" s="20"/>
      <c r="HDE268" s="20"/>
      <c r="HDF268" s="20"/>
      <c r="HDG268" s="20"/>
      <c r="HDH268" s="20"/>
      <c r="HDI268" s="20"/>
      <c r="HDJ268" s="20"/>
      <c r="HDK268" s="20"/>
      <c r="HDL268" s="20"/>
      <c r="HDM268" s="20"/>
      <c r="HDN268" s="20"/>
      <c r="HDO268" s="20"/>
      <c r="HDP268" s="20"/>
      <c r="HDQ268" s="20"/>
      <c r="HDR268" s="20"/>
      <c r="HDS268" s="20"/>
      <c r="HDT268" s="20"/>
      <c r="HDU268" s="20"/>
      <c r="HDV268" s="20"/>
      <c r="HDW268" s="20"/>
      <c r="HDX268" s="20"/>
      <c r="HDY268" s="20"/>
      <c r="HDZ268" s="20"/>
      <c r="HEA268" s="20"/>
      <c r="HEB268" s="20"/>
      <c r="HEC268" s="20"/>
      <c r="HED268" s="20"/>
      <c r="HEE268" s="20"/>
      <c r="HEF268" s="20"/>
      <c r="HEG268" s="20"/>
      <c r="HEH268" s="20"/>
      <c r="HEI268" s="20"/>
      <c r="HEJ268" s="20"/>
      <c r="HEK268" s="20"/>
      <c r="HEL268" s="20"/>
      <c r="HEM268" s="20"/>
      <c r="HEN268" s="20"/>
      <c r="HEO268" s="20"/>
      <c r="HEP268" s="20"/>
      <c r="HEQ268" s="20"/>
      <c r="HER268" s="20"/>
      <c r="HES268" s="20"/>
      <c r="HET268" s="20"/>
      <c r="HEU268" s="20"/>
      <c r="HEV268" s="20"/>
      <c r="HEW268" s="20"/>
      <c r="HEX268" s="20"/>
      <c r="HEY268" s="20"/>
      <c r="HEZ268" s="20"/>
      <c r="HFA268" s="20"/>
      <c r="HFB268" s="20"/>
      <c r="HFC268" s="20"/>
      <c r="HFD268" s="20"/>
      <c r="HFE268" s="20"/>
      <c r="HFF268" s="20"/>
      <c r="HFG268" s="20"/>
      <c r="HFH268" s="20"/>
      <c r="HFI268" s="20"/>
      <c r="HFJ268" s="20"/>
      <c r="HFK268" s="20"/>
      <c r="HFL268" s="20"/>
      <c r="HFM268" s="20"/>
      <c r="HFN268" s="20"/>
      <c r="HFO268" s="20"/>
      <c r="HFP268" s="20"/>
      <c r="HFQ268" s="20"/>
      <c r="HFR268" s="20"/>
      <c r="HFS268" s="20"/>
      <c r="HFT268" s="20"/>
      <c r="HFU268" s="20"/>
      <c r="HFV268" s="20"/>
      <c r="HFW268" s="20"/>
      <c r="HFX268" s="20"/>
      <c r="HFY268" s="20"/>
      <c r="HFZ268" s="20"/>
      <c r="HGA268" s="20"/>
      <c r="HGB268" s="20"/>
      <c r="HGC268" s="20"/>
      <c r="HGD268" s="20"/>
      <c r="HGE268" s="20"/>
      <c r="HGF268" s="20"/>
      <c r="HGG268" s="20"/>
      <c r="HGH268" s="20"/>
      <c r="HGI268" s="20"/>
      <c r="HGJ268" s="20"/>
      <c r="HGK268" s="20"/>
      <c r="HGL268" s="20"/>
      <c r="HGM268" s="20"/>
      <c r="HGN268" s="20"/>
      <c r="HGO268" s="20"/>
      <c r="HGP268" s="20"/>
      <c r="HGQ268" s="20"/>
      <c r="HGR268" s="20"/>
      <c r="HGS268" s="20"/>
      <c r="HGT268" s="20"/>
      <c r="HGU268" s="20"/>
      <c r="HGV268" s="20"/>
      <c r="HGW268" s="20"/>
      <c r="HGX268" s="20"/>
      <c r="HGY268" s="20"/>
      <c r="HGZ268" s="20"/>
      <c r="HHA268" s="20"/>
      <c r="HHB268" s="20"/>
      <c r="HHC268" s="20"/>
      <c r="HHD268" s="20"/>
      <c r="HHE268" s="20"/>
      <c r="HHF268" s="20"/>
      <c r="HHG268" s="20"/>
      <c r="HHH268" s="20"/>
      <c r="HHI268" s="20"/>
      <c r="HHJ268" s="20"/>
      <c r="HHK268" s="20"/>
      <c r="HHL268" s="20"/>
      <c r="HHM268" s="20"/>
      <c r="HHN268" s="20"/>
      <c r="HHO268" s="20"/>
      <c r="HHP268" s="20"/>
      <c r="HHQ268" s="20"/>
      <c r="HHR268" s="20"/>
      <c r="HHS268" s="20"/>
      <c r="HHT268" s="20"/>
      <c r="HHU268" s="20"/>
      <c r="HHV268" s="20"/>
      <c r="HHW268" s="20"/>
      <c r="HHX268" s="20"/>
      <c r="HHY268" s="20"/>
      <c r="HHZ268" s="20"/>
      <c r="HIA268" s="20"/>
      <c r="HIB268" s="20"/>
      <c r="HIC268" s="20"/>
      <c r="HID268" s="20"/>
      <c r="HIE268" s="20"/>
      <c r="HIF268" s="20"/>
      <c r="HIG268" s="20"/>
      <c r="HIH268" s="20"/>
      <c r="HII268" s="20"/>
      <c r="HIJ268" s="20"/>
      <c r="HIK268" s="20"/>
      <c r="HIL268" s="20"/>
      <c r="HIM268" s="20"/>
      <c r="HIN268" s="20"/>
      <c r="HIO268" s="20"/>
      <c r="HIP268" s="20"/>
      <c r="HIQ268" s="20"/>
      <c r="HIR268" s="20"/>
      <c r="HIS268" s="20"/>
      <c r="HIT268" s="20"/>
      <c r="HIU268" s="20"/>
      <c r="HIV268" s="20"/>
      <c r="HIW268" s="20"/>
      <c r="HIX268" s="20"/>
      <c r="HIY268" s="20"/>
      <c r="HIZ268" s="20"/>
      <c r="HJA268" s="20"/>
      <c r="HJB268" s="20"/>
      <c r="HJC268" s="20"/>
      <c r="HJD268" s="20"/>
      <c r="HJE268" s="20"/>
      <c r="HJF268" s="20"/>
      <c r="HJG268" s="20"/>
      <c r="HJH268" s="20"/>
      <c r="HJI268" s="20"/>
      <c r="HJJ268" s="20"/>
      <c r="HJK268" s="20"/>
      <c r="HJL268" s="20"/>
      <c r="HJM268" s="20"/>
      <c r="HJN268" s="20"/>
      <c r="HJO268" s="20"/>
      <c r="HJP268" s="20"/>
      <c r="HJQ268" s="20"/>
      <c r="HJR268" s="20"/>
      <c r="HJS268" s="20"/>
      <c r="HJT268" s="20"/>
      <c r="HJU268" s="20"/>
      <c r="HJV268" s="20"/>
      <c r="HJW268" s="20"/>
      <c r="HJX268" s="20"/>
      <c r="HJY268" s="20"/>
      <c r="HJZ268" s="20"/>
      <c r="HKA268" s="20"/>
      <c r="HKB268" s="20"/>
      <c r="HKC268" s="20"/>
      <c r="HKD268" s="20"/>
      <c r="HKE268" s="20"/>
      <c r="HKF268" s="20"/>
      <c r="HKG268" s="20"/>
      <c r="HKH268" s="20"/>
      <c r="HKI268" s="20"/>
      <c r="HKJ268" s="20"/>
      <c r="HKK268" s="20"/>
      <c r="HKL268" s="20"/>
      <c r="HKM268" s="20"/>
      <c r="HKN268" s="20"/>
      <c r="HKO268" s="20"/>
      <c r="HKP268" s="20"/>
      <c r="HKQ268" s="20"/>
      <c r="HKR268" s="20"/>
      <c r="HKS268" s="20"/>
      <c r="HKT268" s="20"/>
      <c r="HKU268" s="20"/>
      <c r="HKV268" s="20"/>
      <c r="HKW268" s="20"/>
      <c r="HKX268" s="20"/>
      <c r="HKY268" s="20"/>
      <c r="HKZ268" s="20"/>
      <c r="HLA268" s="20"/>
      <c r="HLB268" s="20"/>
      <c r="HLC268" s="20"/>
      <c r="HLD268" s="20"/>
      <c r="HLE268" s="20"/>
      <c r="HLF268" s="20"/>
      <c r="HLG268" s="20"/>
      <c r="HLH268" s="20"/>
      <c r="HLI268" s="20"/>
      <c r="HLJ268" s="20"/>
      <c r="HLK268" s="20"/>
      <c r="HLL268" s="20"/>
      <c r="HLM268" s="20"/>
      <c r="HLN268" s="20"/>
      <c r="HLO268" s="20"/>
      <c r="HLP268" s="20"/>
      <c r="HLQ268" s="20"/>
      <c r="HLR268" s="20"/>
      <c r="HLS268" s="20"/>
      <c r="HLT268" s="20"/>
      <c r="HLU268" s="20"/>
      <c r="HLV268" s="20"/>
      <c r="HLW268" s="20"/>
      <c r="HLX268" s="20"/>
      <c r="HLY268" s="20"/>
      <c r="HLZ268" s="20"/>
      <c r="HMA268" s="20"/>
      <c r="HMB268" s="20"/>
      <c r="HMC268" s="20"/>
      <c r="HMD268" s="20"/>
      <c r="HME268" s="20"/>
      <c r="HMF268" s="20"/>
      <c r="HMG268" s="20"/>
      <c r="HMH268" s="20"/>
      <c r="HMI268" s="20"/>
      <c r="HMJ268" s="20"/>
      <c r="HMK268" s="20"/>
      <c r="HML268" s="20"/>
      <c r="HMM268" s="20"/>
      <c r="HMN268" s="20"/>
      <c r="HMO268" s="20"/>
      <c r="HMP268" s="20"/>
      <c r="HMQ268" s="20"/>
      <c r="HMR268" s="20"/>
      <c r="HMS268" s="20"/>
      <c r="HMT268" s="20"/>
      <c r="HMU268" s="20"/>
      <c r="HMV268" s="20"/>
      <c r="HMW268" s="20"/>
      <c r="HMX268" s="20"/>
      <c r="HMY268" s="20"/>
      <c r="HMZ268" s="20"/>
      <c r="HNA268" s="20"/>
      <c r="HNB268" s="20"/>
      <c r="HNC268" s="20"/>
      <c r="HND268" s="20"/>
      <c r="HNE268" s="20"/>
      <c r="HNF268" s="20"/>
      <c r="HNG268" s="20"/>
      <c r="HNH268" s="20"/>
      <c r="HNI268" s="20"/>
      <c r="HNJ268" s="20"/>
      <c r="HNK268" s="20"/>
      <c r="HNL268" s="20"/>
      <c r="HNM268" s="20"/>
      <c r="HNN268" s="20"/>
      <c r="HNO268" s="20"/>
      <c r="HNP268" s="20"/>
      <c r="HNQ268" s="20"/>
      <c r="HNR268" s="20"/>
      <c r="HNS268" s="20"/>
      <c r="HNT268" s="20"/>
      <c r="HNU268" s="20"/>
      <c r="HNV268" s="20"/>
      <c r="HNW268" s="20"/>
      <c r="HNX268" s="20"/>
      <c r="HNY268" s="20"/>
      <c r="HNZ268" s="20"/>
      <c r="HOA268" s="20"/>
      <c r="HOB268" s="20"/>
      <c r="HOC268" s="20"/>
      <c r="HOD268" s="20"/>
      <c r="HOE268" s="20"/>
      <c r="HOF268" s="20"/>
      <c r="HOG268" s="20"/>
      <c r="HOH268" s="20"/>
      <c r="HOI268" s="20"/>
      <c r="HOJ268" s="20"/>
      <c r="HOK268" s="20"/>
      <c r="HOL268" s="20"/>
      <c r="HOM268" s="20"/>
      <c r="HON268" s="20"/>
      <c r="HOO268" s="20"/>
      <c r="HOP268" s="20"/>
      <c r="HOQ268" s="20"/>
      <c r="HOR268" s="20"/>
      <c r="HOS268" s="20"/>
      <c r="HOT268" s="20"/>
      <c r="HOU268" s="20"/>
      <c r="HOV268" s="20"/>
      <c r="HOW268" s="20"/>
      <c r="HOX268" s="20"/>
      <c r="HOY268" s="20"/>
      <c r="HOZ268" s="20"/>
      <c r="HPA268" s="20"/>
      <c r="HPB268" s="20"/>
      <c r="HPC268" s="20"/>
      <c r="HPD268" s="20"/>
      <c r="HPE268" s="20"/>
      <c r="HPF268" s="20"/>
      <c r="HPG268" s="20"/>
      <c r="HPH268" s="20"/>
      <c r="HPI268" s="20"/>
      <c r="HPJ268" s="20"/>
      <c r="HPK268" s="20"/>
      <c r="HPL268" s="20"/>
      <c r="HPM268" s="20"/>
      <c r="HPN268" s="20"/>
      <c r="HPO268" s="20"/>
      <c r="HPP268" s="20"/>
      <c r="HPQ268" s="20"/>
      <c r="HPR268" s="20"/>
      <c r="HPS268" s="20"/>
      <c r="HPT268" s="20"/>
      <c r="HPU268" s="20"/>
      <c r="HPV268" s="20"/>
      <c r="HPW268" s="20"/>
      <c r="HPX268" s="20"/>
      <c r="HPY268" s="20"/>
      <c r="HPZ268" s="20"/>
      <c r="HQA268" s="20"/>
      <c r="HQB268" s="20"/>
      <c r="HQC268" s="20"/>
      <c r="HQD268" s="20"/>
      <c r="HQE268" s="20"/>
      <c r="HQF268" s="20"/>
      <c r="HQG268" s="20"/>
      <c r="HQH268" s="20"/>
      <c r="HQI268" s="20"/>
      <c r="HQJ268" s="20"/>
      <c r="HQK268" s="20"/>
      <c r="HQL268" s="20"/>
      <c r="HQM268" s="20"/>
      <c r="HQN268" s="20"/>
      <c r="HQO268" s="20"/>
      <c r="HQP268" s="20"/>
      <c r="HQQ268" s="20"/>
      <c r="HQR268" s="20"/>
      <c r="HQS268" s="20"/>
      <c r="HQT268" s="20"/>
      <c r="HQU268" s="20"/>
      <c r="HQV268" s="20"/>
      <c r="HQW268" s="20"/>
      <c r="HQX268" s="20"/>
      <c r="HQY268" s="20"/>
      <c r="HQZ268" s="20"/>
      <c r="HRA268" s="20"/>
      <c r="HRB268" s="20"/>
      <c r="HRC268" s="20"/>
      <c r="HRD268" s="20"/>
      <c r="HRE268" s="20"/>
      <c r="HRF268" s="20"/>
      <c r="HRG268" s="20"/>
      <c r="HRH268" s="20"/>
      <c r="HRI268" s="20"/>
      <c r="HRJ268" s="20"/>
      <c r="HRK268" s="20"/>
      <c r="HRL268" s="20"/>
      <c r="HRM268" s="20"/>
      <c r="HRN268" s="20"/>
      <c r="HRO268" s="20"/>
      <c r="HRP268" s="20"/>
      <c r="HRQ268" s="20"/>
      <c r="HRR268" s="20"/>
      <c r="HRS268" s="20"/>
      <c r="HRT268" s="20"/>
      <c r="HRU268" s="20"/>
      <c r="HRV268" s="20"/>
      <c r="HRW268" s="20"/>
      <c r="HRX268" s="20"/>
      <c r="HRY268" s="20"/>
      <c r="HRZ268" s="20"/>
      <c r="HSA268" s="20"/>
      <c r="HSB268" s="20"/>
      <c r="HSC268" s="20"/>
      <c r="HSD268" s="20"/>
      <c r="HSE268" s="20"/>
      <c r="HSF268" s="20"/>
      <c r="HSG268" s="20"/>
      <c r="HSH268" s="20"/>
      <c r="HSI268" s="20"/>
      <c r="HSJ268" s="20"/>
      <c r="HSK268" s="20"/>
      <c r="HSL268" s="20"/>
      <c r="HSM268" s="20"/>
      <c r="HSN268" s="20"/>
      <c r="HSO268" s="20"/>
      <c r="HSP268" s="20"/>
      <c r="HSQ268" s="20"/>
      <c r="HSR268" s="20"/>
      <c r="HSS268" s="20"/>
      <c r="HST268" s="20"/>
      <c r="HSU268" s="20"/>
      <c r="HSV268" s="20"/>
      <c r="HSW268" s="20"/>
      <c r="HSX268" s="20"/>
      <c r="HSY268" s="20"/>
      <c r="HSZ268" s="20"/>
      <c r="HTA268" s="20"/>
      <c r="HTB268" s="20"/>
      <c r="HTC268" s="20"/>
      <c r="HTD268" s="20"/>
      <c r="HTE268" s="20"/>
      <c r="HTF268" s="20"/>
      <c r="HTG268" s="20"/>
      <c r="HTH268" s="20"/>
      <c r="HTI268" s="20"/>
      <c r="HTJ268" s="20"/>
      <c r="HTK268" s="20"/>
      <c r="HTL268" s="20"/>
      <c r="HTM268" s="20"/>
      <c r="HTN268" s="20"/>
      <c r="HTO268" s="20"/>
      <c r="HTP268" s="20"/>
      <c r="HTQ268" s="20"/>
      <c r="HTR268" s="20"/>
      <c r="HTS268" s="20"/>
      <c r="HTT268" s="20"/>
      <c r="HTU268" s="20"/>
      <c r="HTV268" s="20"/>
      <c r="HTW268" s="20"/>
      <c r="HTX268" s="20"/>
      <c r="HTY268" s="20"/>
      <c r="HTZ268" s="20"/>
      <c r="HUA268" s="20"/>
      <c r="HUB268" s="20"/>
      <c r="HUC268" s="20"/>
      <c r="HUD268" s="20"/>
      <c r="HUE268" s="20"/>
      <c r="HUF268" s="20"/>
      <c r="HUG268" s="20"/>
      <c r="HUH268" s="20"/>
      <c r="HUI268" s="20"/>
      <c r="HUJ268" s="20"/>
      <c r="HUK268" s="20"/>
      <c r="HUL268" s="20"/>
      <c r="HUM268" s="20"/>
      <c r="HUN268" s="20"/>
      <c r="HUO268" s="20"/>
      <c r="HUP268" s="20"/>
      <c r="HUQ268" s="20"/>
      <c r="HUR268" s="20"/>
      <c r="HUS268" s="20"/>
      <c r="HUT268" s="20"/>
      <c r="HUU268" s="20"/>
      <c r="HUV268" s="20"/>
      <c r="HUW268" s="20"/>
      <c r="HUX268" s="20"/>
      <c r="HUY268" s="20"/>
      <c r="HUZ268" s="20"/>
      <c r="HVA268" s="20"/>
      <c r="HVB268" s="20"/>
      <c r="HVC268" s="20"/>
      <c r="HVD268" s="20"/>
      <c r="HVE268" s="20"/>
      <c r="HVF268" s="20"/>
      <c r="HVG268" s="20"/>
      <c r="HVH268" s="20"/>
      <c r="HVI268" s="20"/>
      <c r="HVJ268" s="20"/>
      <c r="HVK268" s="20"/>
      <c r="HVL268" s="20"/>
      <c r="HVM268" s="20"/>
      <c r="HVN268" s="20"/>
      <c r="HVO268" s="20"/>
      <c r="HVP268" s="20"/>
      <c r="HVQ268" s="20"/>
      <c r="HVR268" s="20"/>
      <c r="HVS268" s="20"/>
      <c r="HVT268" s="20"/>
      <c r="HVU268" s="20"/>
      <c r="HVV268" s="20"/>
      <c r="HVW268" s="20"/>
      <c r="HVX268" s="20"/>
      <c r="HVY268" s="20"/>
      <c r="HVZ268" s="20"/>
      <c r="HWA268" s="20"/>
      <c r="HWB268" s="20"/>
      <c r="HWC268" s="20"/>
      <c r="HWD268" s="20"/>
      <c r="HWE268" s="20"/>
      <c r="HWF268" s="20"/>
      <c r="HWG268" s="20"/>
      <c r="HWH268" s="20"/>
      <c r="HWI268" s="20"/>
      <c r="HWJ268" s="20"/>
      <c r="HWK268" s="20"/>
      <c r="HWL268" s="20"/>
      <c r="HWM268" s="20"/>
      <c r="HWN268" s="20"/>
      <c r="HWO268" s="20"/>
      <c r="HWP268" s="20"/>
      <c r="HWQ268" s="20"/>
      <c r="HWR268" s="20"/>
      <c r="HWS268" s="20"/>
      <c r="HWT268" s="20"/>
      <c r="HWU268" s="20"/>
      <c r="HWV268" s="20"/>
      <c r="HWW268" s="20"/>
      <c r="HWX268" s="20"/>
      <c r="HWY268" s="20"/>
      <c r="HWZ268" s="20"/>
      <c r="HXA268" s="20"/>
      <c r="HXB268" s="20"/>
      <c r="HXC268" s="20"/>
      <c r="HXD268" s="20"/>
      <c r="HXE268" s="20"/>
      <c r="HXF268" s="20"/>
      <c r="HXG268" s="20"/>
      <c r="HXH268" s="20"/>
      <c r="HXI268" s="20"/>
      <c r="HXJ268" s="20"/>
      <c r="HXK268" s="20"/>
      <c r="HXL268" s="20"/>
      <c r="HXM268" s="20"/>
      <c r="HXN268" s="20"/>
      <c r="HXO268" s="20"/>
      <c r="HXP268" s="20"/>
      <c r="HXQ268" s="20"/>
      <c r="HXR268" s="20"/>
      <c r="HXS268" s="20"/>
      <c r="HXT268" s="20"/>
      <c r="HXU268" s="20"/>
      <c r="HXV268" s="20"/>
      <c r="HXW268" s="20"/>
      <c r="HXX268" s="20"/>
      <c r="HXY268" s="20"/>
      <c r="HXZ268" s="20"/>
      <c r="HYA268" s="20"/>
      <c r="HYB268" s="20"/>
      <c r="HYC268" s="20"/>
      <c r="HYD268" s="20"/>
      <c r="HYE268" s="20"/>
      <c r="HYF268" s="20"/>
      <c r="HYG268" s="20"/>
      <c r="HYH268" s="20"/>
      <c r="HYI268" s="20"/>
      <c r="HYJ268" s="20"/>
      <c r="HYK268" s="20"/>
      <c r="HYL268" s="20"/>
      <c r="HYM268" s="20"/>
      <c r="HYN268" s="20"/>
      <c r="HYO268" s="20"/>
      <c r="HYP268" s="20"/>
      <c r="HYQ268" s="20"/>
      <c r="HYR268" s="20"/>
      <c r="HYS268" s="20"/>
      <c r="HYT268" s="20"/>
      <c r="HYU268" s="20"/>
      <c r="HYV268" s="20"/>
      <c r="HYW268" s="20"/>
      <c r="HYX268" s="20"/>
      <c r="HYY268" s="20"/>
      <c r="HYZ268" s="20"/>
      <c r="HZA268" s="20"/>
      <c r="HZB268" s="20"/>
      <c r="HZC268" s="20"/>
      <c r="HZD268" s="20"/>
      <c r="HZE268" s="20"/>
      <c r="HZF268" s="20"/>
      <c r="HZG268" s="20"/>
      <c r="HZH268" s="20"/>
      <c r="HZI268" s="20"/>
      <c r="HZJ268" s="20"/>
      <c r="HZK268" s="20"/>
      <c r="HZL268" s="20"/>
      <c r="HZM268" s="20"/>
      <c r="HZN268" s="20"/>
      <c r="HZO268" s="20"/>
      <c r="HZP268" s="20"/>
      <c r="HZQ268" s="20"/>
      <c r="HZR268" s="20"/>
      <c r="HZS268" s="20"/>
      <c r="HZT268" s="20"/>
      <c r="HZU268" s="20"/>
      <c r="HZV268" s="20"/>
      <c r="HZW268" s="20"/>
      <c r="HZX268" s="20"/>
      <c r="HZY268" s="20"/>
      <c r="HZZ268" s="20"/>
      <c r="IAA268" s="20"/>
      <c r="IAB268" s="20"/>
      <c r="IAC268" s="20"/>
      <c r="IAD268" s="20"/>
      <c r="IAE268" s="20"/>
      <c r="IAF268" s="20"/>
      <c r="IAG268" s="20"/>
      <c r="IAH268" s="20"/>
      <c r="IAI268" s="20"/>
      <c r="IAJ268" s="20"/>
      <c r="IAK268" s="20"/>
      <c r="IAL268" s="20"/>
      <c r="IAM268" s="20"/>
      <c r="IAN268" s="20"/>
      <c r="IAO268" s="20"/>
      <c r="IAP268" s="20"/>
      <c r="IAQ268" s="20"/>
      <c r="IAR268" s="20"/>
      <c r="IAS268" s="20"/>
      <c r="IAT268" s="20"/>
      <c r="IAU268" s="20"/>
      <c r="IAV268" s="20"/>
      <c r="IAW268" s="20"/>
      <c r="IAX268" s="20"/>
      <c r="IAY268" s="20"/>
      <c r="IAZ268" s="20"/>
      <c r="IBA268" s="20"/>
      <c r="IBB268" s="20"/>
      <c r="IBC268" s="20"/>
      <c r="IBD268" s="20"/>
      <c r="IBE268" s="20"/>
      <c r="IBF268" s="20"/>
      <c r="IBG268" s="20"/>
      <c r="IBH268" s="20"/>
      <c r="IBI268" s="20"/>
      <c r="IBJ268" s="20"/>
      <c r="IBK268" s="20"/>
      <c r="IBL268" s="20"/>
      <c r="IBM268" s="20"/>
      <c r="IBN268" s="20"/>
      <c r="IBO268" s="20"/>
      <c r="IBP268" s="20"/>
      <c r="IBQ268" s="20"/>
      <c r="IBR268" s="20"/>
      <c r="IBS268" s="20"/>
      <c r="IBT268" s="20"/>
      <c r="IBU268" s="20"/>
      <c r="IBV268" s="20"/>
      <c r="IBW268" s="20"/>
      <c r="IBX268" s="20"/>
      <c r="IBY268" s="20"/>
      <c r="IBZ268" s="20"/>
      <c r="ICA268" s="20"/>
      <c r="ICB268" s="20"/>
      <c r="ICC268" s="20"/>
      <c r="ICD268" s="20"/>
      <c r="ICE268" s="20"/>
      <c r="ICF268" s="20"/>
      <c r="ICG268" s="20"/>
      <c r="ICH268" s="20"/>
      <c r="ICI268" s="20"/>
      <c r="ICJ268" s="20"/>
      <c r="ICK268" s="20"/>
      <c r="ICL268" s="20"/>
      <c r="ICM268" s="20"/>
      <c r="ICN268" s="20"/>
      <c r="ICO268" s="20"/>
      <c r="ICP268" s="20"/>
      <c r="ICQ268" s="20"/>
      <c r="ICR268" s="20"/>
      <c r="ICS268" s="20"/>
      <c r="ICT268" s="20"/>
      <c r="ICU268" s="20"/>
      <c r="ICV268" s="20"/>
      <c r="ICW268" s="20"/>
      <c r="ICX268" s="20"/>
      <c r="ICY268" s="20"/>
      <c r="ICZ268" s="20"/>
      <c r="IDA268" s="20"/>
      <c r="IDB268" s="20"/>
      <c r="IDC268" s="20"/>
      <c r="IDD268" s="20"/>
      <c r="IDE268" s="20"/>
      <c r="IDF268" s="20"/>
      <c r="IDG268" s="20"/>
      <c r="IDH268" s="20"/>
      <c r="IDI268" s="20"/>
      <c r="IDJ268" s="20"/>
      <c r="IDK268" s="20"/>
      <c r="IDL268" s="20"/>
      <c r="IDM268" s="20"/>
      <c r="IDN268" s="20"/>
      <c r="IDO268" s="20"/>
      <c r="IDP268" s="20"/>
      <c r="IDQ268" s="20"/>
      <c r="IDR268" s="20"/>
      <c r="IDS268" s="20"/>
      <c r="IDT268" s="20"/>
      <c r="IDU268" s="20"/>
      <c r="IDV268" s="20"/>
      <c r="IDW268" s="20"/>
      <c r="IDX268" s="20"/>
      <c r="IDY268" s="20"/>
      <c r="IDZ268" s="20"/>
      <c r="IEA268" s="20"/>
      <c r="IEB268" s="20"/>
      <c r="IEC268" s="20"/>
      <c r="IED268" s="20"/>
      <c r="IEE268" s="20"/>
      <c r="IEF268" s="20"/>
      <c r="IEG268" s="20"/>
      <c r="IEH268" s="20"/>
      <c r="IEI268" s="20"/>
      <c r="IEJ268" s="20"/>
      <c r="IEK268" s="20"/>
      <c r="IEL268" s="20"/>
      <c r="IEM268" s="20"/>
      <c r="IEN268" s="20"/>
      <c r="IEO268" s="20"/>
      <c r="IEP268" s="20"/>
      <c r="IEQ268" s="20"/>
      <c r="IER268" s="20"/>
      <c r="IES268" s="20"/>
      <c r="IET268" s="20"/>
      <c r="IEU268" s="20"/>
      <c r="IEV268" s="20"/>
      <c r="IEW268" s="20"/>
      <c r="IEX268" s="20"/>
      <c r="IEY268" s="20"/>
      <c r="IEZ268" s="20"/>
      <c r="IFA268" s="20"/>
      <c r="IFB268" s="20"/>
      <c r="IFC268" s="20"/>
      <c r="IFD268" s="20"/>
      <c r="IFE268" s="20"/>
      <c r="IFF268" s="20"/>
      <c r="IFG268" s="20"/>
      <c r="IFH268" s="20"/>
      <c r="IFI268" s="20"/>
      <c r="IFJ268" s="20"/>
      <c r="IFK268" s="20"/>
      <c r="IFL268" s="20"/>
      <c r="IFM268" s="20"/>
      <c r="IFN268" s="20"/>
      <c r="IFO268" s="20"/>
      <c r="IFP268" s="20"/>
      <c r="IFQ268" s="20"/>
      <c r="IFR268" s="20"/>
      <c r="IFS268" s="20"/>
      <c r="IFT268" s="20"/>
      <c r="IFU268" s="20"/>
      <c r="IFV268" s="20"/>
      <c r="IFW268" s="20"/>
      <c r="IFX268" s="20"/>
      <c r="IFY268" s="20"/>
      <c r="IFZ268" s="20"/>
      <c r="IGA268" s="20"/>
      <c r="IGB268" s="20"/>
      <c r="IGC268" s="20"/>
      <c r="IGD268" s="20"/>
      <c r="IGE268" s="20"/>
      <c r="IGF268" s="20"/>
      <c r="IGG268" s="20"/>
      <c r="IGH268" s="20"/>
      <c r="IGI268" s="20"/>
      <c r="IGJ268" s="20"/>
      <c r="IGK268" s="20"/>
      <c r="IGL268" s="20"/>
      <c r="IGM268" s="20"/>
      <c r="IGN268" s="20"/>
      <c r="IGO268" s="20"/>
      <c r="IGP268" s="20"/>
      <c r="IGQ268" s="20"/>
      <c r="IGR268" s="20"/>
      <c r="IGS268" s="20"/>
      <c r="IGT268" s="20"/>
      <c r="IGU268" s="20"/>
      <c r="IGV268" s="20"/>
      <c r="IGW268" s="20"/>
      <c r="IGX268" s="20"/>
      <c r="IGY268" s="20"/>
      <c r="IGZ268" s="20"/>
      <c r="IHA268" s="20"/>
      <c r="IHB268" s="20"/>
      <c r="IHC268" s="20"/>
      <c r="IHD268" s="20"/>
      <c r="IHE268" s="20"/>
      <c r="IHF268" s="20"/>
      <c r="IHG268" s="20"/>
      <c r="IHH268" s="20"/>
      <c r="IHI268" s="20"/>
      <c r="IHJ268" s="20"/>
      <c r="IHK268" s="20"/>
      <c r="IHL268" s="20"/>
      <c r="IHM268" s="20"/>
      <c r="IHN268" s="20"/>
      <c r="IHO268" s="20"/>
      <c r="IHP268" s="20"/>
      <c r="IHQ268" s="20"/>
      <c r="IHR268" s="20"/>
      <c r="IHS268" s="20"/>
      <c r="IHT268" s="20"/>
      <c r="IHU268" s="20"/>
      <c r="IHV268" s="20"/>
      <c r="IHW268" s="20"/>
      <c r="IHX268" s="20"/>
      <c r="IHY268" s="20"/>
      <c r="IHZ268" s="20"/>
      <c r="IIA268" s="20"/>
      <c r="IIB268" s="20"/>
      <c r="IIC268" s="20"/>
      <c r="IID268" s="20"/>
      <c r="IIE268" s="20"/>
      <c r="IIF268" s="20"/>
      <c r="IIG268" s="20"/>
      <c r="IIH268" s="20"/>
      <c r="III268" s="20"/>
      <c r="IIJ268" s="20"/>
      <c r="IIK268" s="20"/>
      <c r="IIL268" s="20"/>
      <c r="IIM268" s="20"/>
      <c r="IIN268" s="20"/>
      <c r="IIO268" s="20"/>
      <c r="IIP268" s="20"/>
      <c r="IIQ268" s="20"/>
      <c r="IIR268" s="20"/>
      <c r="IIS268" s="20"/>
      <c r="IIT268" s="20"/>
      <c r="IIU268" s="20"/>
      <c r="IIV268" s="20"/>
      <c r="IIW268" s="20"/>
      <c r="IIX268" s="20"/>
      <c r="IIY268" s="20"/>
      <c r="IIZ268" s="20"/>
      <c r="IJA268" s="20"/>
      <c r="IJB268" s="20"/>
      <c r="IJC268" s="20"/>
      <c r="IJD268" s="20"/>
      <c r="IJE268" s="20"/>
      <c r="IJF268" s="20"/>
      <c r="IJG268" s="20"/>
      <c r="IJH268" s="20"/>
      <c r="IJI268" s="20"/>
      <c r="IJJ268" s="20"/>
      <c r="IJK268" s="20"/>
      <c r="IJL268" s="20"/>
      <c r="IJM268" s="20"/>
      <c r="IJN268" s="20"/>
      <c r="IJO268" s="20"/>
      <c r="IJP268" s="20"/>
      <c r="IJQ268" s="20"/>
      <c r="IJR268" s="20"/>
      <c r="IJS268" s="20"/>
      <c r="IJT268" s="20"/>
      <c r="IJU268" s="20"/>
      <c r="IJV268" s="20"/>
      <c r="IJW268" s="20"/>
      <c r="IJX268" s="20"/>
      <c r="IJY268" s="20"/>
      <c r="IJZ268" s="20"/>
      <c r="IKA268" s="20"/>
      <c r="IKB268" s="20"/>
      <c r="IKC268" s="20"/>
      <c r="IKD268" s="20"/>
      <c r="IKE268" s="20"/>
      <c r="IKF268" s="20"/>
      <c r="IKG268" s="20"/>
      <c r="IKH268" s="20"/>
      <c r="IKI268" s="20"/>
      <c r="IKJ268" s="20"/>
      <c r="IKK268" s="20"/>
      <c r="IKL268" s="20"/>
      <c r="IKM268" s="20"/>
      <c r="IKN268" s="20"/>
      <c r="IKO268" s="20"/>
      <c r="IKP268" s="20"/>
      <c r="IKQ268" s="20"/>
      <c r="IKR268" s="20"/>
      <c r="IKS268" s="20"/>
      <c r="IKT268" s="20"/>
      <c r="IKU268" s="20"/>
      <c r="IKV268" s="20"/>
      <c r="IKW268" s="20"/>
      <c r="IKX268" s="20"/>
      <c r="IKY268" s="20"/>
      <c r="IKZ268" s="20"/>
      <c r="ILA268" s="20"/>
      <c r="ILB268" s="20"/>
      <c r="ILC268" s="20"/>
      <c r="ILD268" s="20"/>
      <c r="ILE268" s="20"/>
      <c r="ILF268" s="20"/>
      <c r="ILG268" s="20"/>
      <c r="ILH268" s="20"/>
      <c r="ILI268" s="20"/>
      <c r="ILJ268" s="20"/>
      <c r="ILK268" s="20"/>
      <c r="ILL268" s="20"/>
      <c r="ILM268" s="20"/>
      <c r="ILN268" s="20"/>
      <c r="ILO268" s="20"/>
      <c r="ILP268" s="20"/>
      <c r="ILQ268" s="20"/>
      <c r="ILR268" s="20"/>
      <c r="ILS268" s="20"/>
      <c r="ILT268" s="20"/>
      <c r="ILU268" s="20"/>
      <c r="ILV268" s="20"/>
      <c r="ILW268" s="20"/>
      <c r="ILX268" s="20"/>
      <c r="ILY268" s="20"/>
      <c r="ILZ268" s="20"/>
      <c r="IMA268" s="20"/>
      <c r="IMB268" s="20"/>
      <c r="IMC268" s="20"/>
      <c r="IMD268" s="20"/>
      <c r="IME268" s="20"/>
      <c r="IMF268" s="20"/>
      <c r="IMG268" s="20"/>
      <c r="IMH268" s="20"/>
      <c r="IMI268" s="20"/>
      <c r="IMJ268" s="20"/>
      <c r="IMK268" s="20"/>
      <c r="IML268" s="20"/>
      <c r="IMM268" s="20"/>
      <c r="IMN268" s="20"/>
      <c r="IMO268" s="20"/>
      <c r="IMP268" s="20"/>
      <c r="IMQ268" s="20"/>
      <c r="IMR268" s="20"/>
      <c r="IMS268" s="20"/>
      <c r="IMT268" s="20"/>
      <c r="IMU268" s="20"/>
      <c r="IMV268" s="20"/>
      <c r="IMW268" s="20"/>
      <c r="IMX268" s="20"/>
      <c r="IMY268" s="20"/>
      <c r="IMZ268" s="20"/>
      <c r="INA268" s="20"/>
      <c r="INB268" s="20"/>
      <c r="INC268" s="20"/>
      <c r="IND268" s="20"/>
      <c r="INE268" s="20"/>
      <c r="INF268" s="20"/>
      <c r="ING268" s="20"/>
      <c r="INH268" s="20"/>
      <c r="INI268" s="20"/>
      <c r="INJ268" s="20"/>
      <c r="INK268" s="20"/>
      <c r="INL268" s="20"/>
      <c r="INM268" s="20"/>
      <c r="INN268" s="20"/>
      <c r="INO268" s="20"/>
      <c r="INP268" s="20"/>
      <c r="INQ268" s="20"/>
      <c r="INR268" s="20"/>
      <c r="INS268" s="20"/>
      <c r="INT268" s="20"/>
      <c r="INU268" s="20"/>
      <c r="INV268" s="20"/>
      <c r="INW268" s="20"/>
      <c r="INX268" s="20"/>
      <c r="INY268" s="20"/>
      <c r="INZ268" s="20"/>
      <c r="IOA268" s="20"/>
      <c r="IOB268" s="20"/>
      <c r="IOC268" s="20"/>
      <c r="IOD268" s="20"/>
      <c r="IOE268" s="20"/>
      <c r="IOF268" s="20"/>
      <c r="IOG268" s="20"/>
      <c r="IOH268" s="20"/>
      <c r="IOI268" s="20"/>
      <c r="IOJ268" s="20"/>
      <c r="IOK268" s="20"/>
      <c r="IOL268" s="20"/>
      <c r="IOM268" s="20"/>
      <c r="ION268" s="20"/>
      <c r="IOO268" s="20"/>
      <c r="IOP268" s="20"/>
      <c r="IOQ268" s="20"/>
      <c r="IOR268" s="20"/>
      <c r="IOS268" s="20"/>
      <c r="IOT268" s="20"/>
      <c r="IOU268" s="20"/>
      <c r="IOV268" s="20"/>
      <c r="IOW268" s="20"/>
      <c r="IOX268" s="20"/>
      <c r="IOY268" s="20"/>
      <c r="IOZ268" s="20"/>
      <c r="IPA268" s="20"/>
      <c r="IPB268" s="20"/>
      <c r="IPC268" s="20"/>
      <c r="IPD268" s="20"/>
      <c r="IPE268" s="20"/>
      <c r="IPF268" s="20"/>
      <c r="IPG268" s="20"/>
      <c r="IPH268" s="20"/>
      <c r="IPI268" s="20"/>
      <c r="IPJ268" s="20"/>
      <c r="IPK268" s="20"/>
      <c r="IPL268" s="20"/>
      <c r="IPM268" s="20"/>
      <c r="IPN268" s="20"/>
      <c r="IPO268" s="20"/>
      <c r="IPP268" s="20"/>
      <c r="IPQ268" s="20"/>
      <c r="IPR268" s="20"/>
      <c r="IPS268" s="20"/>
      <c r="IPT268" s="20"/>
      <c r="IPU268" s="20"/>
      <c r="IPV268" s="20"/>
      <c r="IPW268" s="20"/>
      <c r="IPX268" s="20"/>
      <c r="IPY268" s="20"/>
      <c r="IPZ268" s="20"/>
      <c r="IQA268" s="20"/>
      <c r="IQB268" s="20"/>
      <c r="IQC268" s="20"/>
      <c r="IQD268" s="20"/>
      <c r="IQE268" s="20"/>
      <c r="IQF268" s="20"/>
      <c r="IQG268" s="20"/>
      <c r="IQH268" s="20"/>
      <c r="IQI268" s="20"/>
      <c r="IQJ268" s="20"/>
      <c r="IQK268" s="20"/>
      <c r="IQL268" s="20"/>
      <c r="IQM268" s="20"/>
      <c r="IQN268" s="20"/>
      <c r="IQO268" s="20"/>
      <c r="IQP268" s="20"/>
      <c r="IQQ268" s="20"/>
      <c r="IQR268" s="20"/>
      <c r="IQS268" s="20"/>
      <c r="IQT268" s="20"/>
      <c r="IQU268" s="20"/>
      <c r="IQV268" s="20"/>
      <c r="IQW268" s="20"/>
      <c r="IQX268" s="20"/>
      <c r="IQY268" s="20"/>
      <c r="IQZ268" s="20"/>
      <c r="IRA268" s="20"/>
      <c r="IRB268" s="20"/>
      <c r="IRC268" s="20"/>
      <c r="IRD268" s="20"/>
      <c r="IRE268" s="20"/>
      <c r="IRF268" s="20"/>
      <c r="IRG268" s="20"/>
      <c r="IRH268" s="20"/>
      <c r="IRI268" s="20"/>
      <c r="IRJ268" s="20"/>
      <c r="IRK268" s="20"/>
      <c r="IRL268" s="20"/>
      <c r="IRM268" s="20"/>
      <c r="IRN268" s="20"/>
      <c r="IRO268" s="20"/>
      <c r="IRP268" s="20"/>
      <c r="IRQ268" s="20"/>
      <c r="IRR268" s="20"/>
      <c r="IRS268" s="20"/>
      <c r="IRT268" s="20"/>
      <c r="IRU268" s="20"/>
      <c r="IRV268" s="20"/>
      <c r="IRW268" s="20"/>
      <c r="IRX268" s="20"/>
      <c r="IRY268" s="20"/>
      <c r="IRZ268" s="20"/>
      <c r="ISA268" s="20"/>
      <c r="ISB268" s="20"/>
      <c r="ISC268" s="20"/>
      <c r="ISD268" s="20"/>
      <c r="ISE268" s="20"/>
      <c r="ISF268" s="20"/>
      <c r="ISG268" s="20"/>
      <c r="ISH268" s="20"/>
      <c r="ISI268" s="20"/>
      <c r="ISJ268" s="20"/>
      <c r="ISK268" s="20"/>
      <c r="ISL268" s="20"/>
      <c r="ISM268" s="20"/>
      <c r="ISN268" s="20"/>
      <c r="ISO268" s="20"/>
      <c r="ISP268" s="20"/>
      <c r="ISQ268" s="20"/>
      <c r="ISR268" s="20"/>
      <c r="ISS268" s="20"/>
      <c r="IST268" s="20"/>
      <c r="ISU268" s="20"/>
      <c r="ISV268" s="20"/>
      <c r="ISW268" s="20"/>
      <c r="ISX268" s="20"/>
      <c r="ISY268" s="20"/>
      <c r="ISZ268" s="20"/>
      <c r="ITA268" s="20"/>
      <c r="ITB268" s="20"/>
      <c r="ITC268" s="20"/>
      <c r="ITD268" s="20"/>
      <c r="ITE268" s="20"/>
      <c r="ITF268" s="20"/>
      <c r="ITG268" s="20"/>
      <c r="ITH268" s="20"/>
      <c r="ITI268" s="20"/>
      <c r="ITJ268" s="20"/>
      <c r="ITK268" s="20"/>
      <c r="ITL268" s="20"/>
      <c r="ITM268" s="20"/>
      <c r="ITN268" s="20"/>
      <c r="ITO268" s="20"/>
      <c r="ITP268" s="20"/>
      <c r="ITQ268" s="20"/>
      <c r="ITR268" s="20"/>
      <c r="ITS268" s="20"/>
      <c r="ITT268" s="20"/>
      <c r="ITU268" s="20"/>
      <c r="ITV268" s="20"/>
      <c r="ITW268" s="20"/>
      <c r="ITX268" s="20"/>
      <c r="ITY268" s="20"/>
      <c r="ITZ268" s="20"/>
      <c r="IUA268" s="20"/>
      <c r="IUB268" s="20"/>
      <c r="IUC268" s="20"/>
      <c r="IUD268" s="20"/>
      <c r="IUE268" s="20"/>
      <c r="IUF268" s="20"/>
      <c r="IUG268" s="20"/>
      <c r="IUH268" s="20"/>
      <c r="IUI268" s="20"/>
      <c r="IUJ268" s="20"/>
      <c r="IUK268" s="20"/>
      <c r="IUL268" s="20"/>
      <c r="IUM268" s="20"/>
      <c r="IUN268" s="20"/>
      <c r="IUO268" s="20"/>
      <c r="IUP268" s="20"/>
      <c r="IUQ268" s="20"/>
      <c r="IUR268" s="20"/>
      <c r="IUS268" s="20"/>
      <c r="IUT268" s="20"/>
      <c r="IUU268" s="20"/>
      <c r="IUV268" s="20"/>
      <c r="IUW268" s="20"/>
      <c r="IUX268" s="20"/>
      <c r="IUY268" s="20"/>
      <c r="IUZ268" s="20"/>
      <c r="IVA268" s="20"/>
      <c r="IVB268" s="20"/>
      <c r="IVC268" s="20"/>
      <c r="IVD268" s="20"/>
      <c r="IVE268" s="20"/>
      <c r="IVF268" s="20"/>
      <c r="IVG268" s="20"/>
      <c r="IVH268" s="20"/>
      <c r="IVI268" s="20"/>
      <c r="IVJ268" s="20"/>
      <c r="IVK268" s="20"/>
      <c r="IVL268" s="20"/>
      <c r="IVM268" s="20"/>
      <c r="IVN268" s="20"/>
      <c r="IVO268" s="20"/>
      <c r="IVP268" s="20"/>
      <c r="IVQ268" s="20"/>
      <c r="IVR268" s="20"/>
      <c r="IVS268" s="20"/>
      <c r="IVT268" s="20"/>
      <c r="IVU268" s="20"/>
      <c r="IVV268" s="20"/>
      <c r="IVW268" s="20"/>
      <c r="IVX268" s="20"/>
      <c r="IVY268" s="20"/>
      <c r="IVZ268" s="20"/>
      <c r="IWA268" s="20"/>
      <c r="IWB268" s="20"/>
      <c r="IWC268" s="20"/>
      <c r="IWD268" s="20"/>
      <c r="IWE268" s="20"/>
      <c r="IWF268" s="20"/>
      <c r="IWG268" s="20"/>
      <c r="IWH268" s="20"/>
      <c r="IWI268" s="20"/>
      <c r="IWJ268" s="20"/>
      <c r="IWK268" s="20"/>
      <c r="IWL268" s="20"/>
      <c r="IWM268" s="20"/>
      <c r="IWN268" s="20"/>
      <c r="IWO268" s="20"/>
      <c r="IWP268" s="20"/>
      <c r="IWQ268" s="20"/>
      <c r="IWR268" s="20"/>
      <c r="IWS268" s="20"/>
      <c r="IWT268" s="20"/>
      <c r="IWU268" s="20"/>
      <c r="IWV268" s="20"/>
      <c r="IWW268" s="20"/>
      <c r="IWX268" s="20"/>
      <c r="IWY268" s="20"/>
      <c r="IWZ268" s="20"/>
      <c r="IXA268" s="20"/>
      <c r="IXB268" s="20"/>
      <c r="IXC268" s="20"/>
      <c r="IXD268" s="20"/>
      <c r="IXE268" s="20"/>
      <c r="IXF268" s="20"/>
      <c r="IXG268" s="20"/>
      <c r="IXH268" s="20"/>
      <c r="IXI268" s="20"/>
      <c r="IXJ268" s="20"/>
      <c r="IXK268" s="20"/>
      <c r="IXL268" s="20"/>
      <c r="IXM268" s="20"/>
      <c r="IXN268" s="20"/>
      <c r="IXO268" s="20"/>
      <c r="IXP268" s="20"/>
      <c r="IXQ268" s="20"/>
      <c r="IXR268" s="20"/>
      <c r="IXS268" s="20"/>
      <c r="IXT268" s="20"/>
      <c r="IXU268" s="20"/>
      <c r="IXV268" s="20"/>
      <c r="IXW268" s="20"/>
      <c r="IXX268" s="20"/>
      <c r="IXY268" s="20"/>
      <c r="IXZ268" s="20"/>
      <c r="IYA268" s="20"/>
      <c r="IYB268" s="20"/>
      <c r="IYC268" s="20"/>
      <c r="IYD268" s="20"/>
      <c r="IYE268" s="20"/>
      <c r="IYF268" s="20"/>
      <c r="IYG268" s="20"/>
      <c r="IYH268" s="20"/>
      <c r="IYI268" s="20"/>
      <c r="IYJ268" s="20"/>
      <c r="IYK268" s="20"/>
      <c r="IYL268" s="20"/>
      <c r="IYM268" s="20"/>
      <c r="IYN268" s="20"/>
      <c r="IYO268" s="20"/>
      <c r="IYP268" s="20"/>
      <c r="IYQ268" s="20"/>
      <c r="IYR268" s="20"/>
      <c r="IYS268" s="20"/>
      <c r="IYT268" s="20"/>
      <c r="IYU268" s="20"/>
      <c r="IYV268" s="20"/>
      <c r="IYW268" s="20"/>
      <c r="IYX268" s="20"/>
      <c r="IYY268" s="20"/>
      <c r="IYZ268" s="20"/>
      <c r="IZA268" s="20"/>
      <c r="IZB268" s="20"/>
      <c r="IZC268" s="20"/>
      <c r="IZD268" s="20"/>
      <c r="IZE268" s="20"/>
      <c r="IZF268" s="20"/>
      <c r="IZG268" s="20"/>
      <c r="IZH268" s="20"/>
      <c r="IZI268" s="20"/>
      <c r="IZJ268" s="20"/>
      <c r="IZK268" s="20"/>
      <c r="IZL268" s="20"/>
      <c r="IZM268" s="20"/>
      <c r="IZN268" s="20"/>
      <c r="IZO268" s="20"/>
      <c r="IZP268" s="20"/>
      <c r="IZQ268" s="20"/>
      <c r="IZR268" s="20"/>
      <c r="IZS268" s="20"/>
      <c r="IZT268" s="20"/>
      <c r="IZU268" s="20"/>
      <c r="IZV268" s="20"/>
      <c r="IZW268" s="20"/>
      <c r="IZX268" s="20"/>
      <c r="IZY268" s="20"/>
      <c r="IZZ268" s="20"/>
      <c r="JAA268" s="20"/>
      <c r="JAB268" s="20"/>
      <c r="JAC268" s="20"/>
      <c r="JAD268" s="20"/>
      <c r="JAE268" s="20"/>
      <c r="JAF268" s="20"/>
      <c r="JAG268" s="20"/>
      <c r="JAH268" s="20"/>
      <c r="JAI268" s="20"/>
      <c r="JAJ268" s="20"/>
      <c r="JAK268" s="20"/>
      <c r="JAL268" s="20"/>
      <c r="JAM268" s="20"/>
      <c r="JAN268" s="20"/>
      <c r="JAO268" s="20"/>
      <c r="JAP268" s="20"/>
      <c r="JAQ268" s="20"/>
      <c r="JAR268" s="20"/>
      <c r="JAS268" s="20"/>
      <c r="JAT268" s="20"/>
      <c r="JAU268" s="20"/>
      <c r="JAV268" s="20"/>
      <c r="JAW268" s="20"/>
      <c r="JAX268" s="20"/>
      <c r="JAY268" s="20"/>
      <c r="JAZ268" s="20"/>
      <c r="JBA268" s="20"/>
      <c r="JBB268" s="20"/>
      <c r="JBC268" s="20"/>
      <c r="JBD268" s="20"/>
      <c r="JBE268" s="20"/>
      <c r="JBF268" s="20"/>
      <c r="JBG268" s="20"/>
      <c r="JBH268" s="20"/>
      <c r="JBI268" s="20"/>
      <c r="JBJ268" s="20"/>
      <c r="JBK268" s="20"/>
      <c r="JBL268" s="20"/>
      <c r="JBM268" s="20"/>
      <c r="JBN268" s="20"/>
      <c r="JBO268" s="20"/>
      <c r="JBP268" s="20"/>
      <c r="JBQ268" s="20"/>
      <c r="JBR268" s="20"/>
      <c r="JBS268" s="20"/>
      <c r="JBT268" s="20"/>
      <c r="JBU268" s="20"/>
      <c r="JBV268" s="20"/>
      <c r="JBW268" s="20"/>
      <c r="JBX268" s="20"/>
      <c r="JBY268" s="20"/>
      <c r="JBZ268" s="20"/>
      <c r="JCA268" s="20"/>
      <c r="JCB268" s="20"/>
      <c r="JCC268" s="20"/>
      <c r="JCD268" s="20"/>
      <c r="JCE268" s="20"/>
      <c r="JCF268" s="20"/>
      <c r="JCG268" s="20"/>
      <c r="JCH268" s="20"/>
      <c r="JCI268" s="20"/>
      <c r="JCJ268" s="20"/>
      <c r="JCK268" s="20"/>
      <c r="JCL268" s="20"/>
      <c r="JCM268" s="20"/>
      <c r="JCN268" s="20"/>
      <c r="JCO268" s="20"/>
      <c r="JCP268" s="20"/>
      <c r="JCQ268" s="20"/>
      <c r="JCR268" s="20"/>
      <c r="JCS268" s="20"/>
      <c r="JCT268" s="20"/>
      <c r="JCU268" s="20"/>
      <c r="JCV268" s="20"/>
      <c r="JCW268" s="20"/>
      <c r="JCX268" s="20"/>
      <c r="JCY268" s="20"/>
      <c r="JCZ268" s="20"/>
      <c r="JDA268" s="20"/>
      <c r="JDB268" s="20"/>
      <c r="JDC268" s="20"/>
      <c r="JDD268" s="20"/>
      <c r="JDE268" s="20"/>
      <c r="JDF268" s="20"/>
      <c r="JDG268" s="20"/>
      <c r="JDH268" s="20"/>
      <c r="JDI268" s="20"/>
      <c r="JDJ268" s="20"/>
      <c r="JDK268" s="20"/>
      <c r="JDL268" s="20"/>
      <c r="JDM268" s="20"/>
      <c r="JDN268" s="20"/>
      <c r="JDO268" s="20"/>
      <c r="JDP268" s="20"/>
      <c r="JDQ268" s="20"/>
      <c r="JDR268" s="20"/>
      <c r="JDS268" s="20"/>
      <c r="JDT268" s="20"/>
      <c r="JDU268" s="20"/>
      <c r="JDV268" s="20"/>
      <c r="JDW268" s="20"/>
      <c r="JDX268" s="20"/>
      <c r="JDY268" s="20"/>
      <c r="JDZ268" s="20"/>
      <c r="JEA268" s="20"/>
      <c r="JEB268" s="20"/>
      <c r="JEC268" s="20"/>
      <c r="JED268" s="20"/>
      <c r="JEE268" s="20"/>
      <c r="JEF268" s="20"/>
      <c r="JEG268" s="20"/>
      <c r="JEH268" s="20"/>
      <c r="JEI268" s="20"/>
      <c r="JEJ268" s="20"/>
      <c r="JEK268" s="20"/>
      <c r="JEL268" s="20"/>
      <c r="JEM268" s="20"/>
      <c r="JEN268" s="20"/>
      <c r="JEO268" s="20"/>
      <c r="JEP268" s="20"/>
      <c r="JEQ268" s="20"/>
      <c r="JER268" s="20"/>
      <c r="JES268" s="20"/>
      <c r="JET268" s="20"/>
      <c r="JEU268" s="20"/>
      <c r="JEV268" s="20"/>
      <c r="JEW268" s="20"/>
      <c r="JEX268" s="20"/>
      <c r="JEY268" s="20"/>
      <c r="JEZ268" s="20"/>
      <c r="JFA268" s="20"/>
      <c r="JFB268" s="20"/>
      <c r="JFC268" s="20"/>
      <c r="JFD268" s="20"/>
      <c r="JFE268" s="20"/>
      <c r="JFF268" s="20"/>
      <c r="JFG268" s="20"/>
      <c r="JFH268" s="20"/>
      <c r="JFI268" s="20"/>
      <c r="JFJ268" s="20"/>
      <c r="JFK268" s="20"/>
      <c r="JFL268" s="20"/>
      <c r="JFM268" s="20"/>
      <c r="JFN268" s="20"/>
      <c r="JFO268" s="20"/>
      <c r="JFP268" s="20"/>
      <c r="JFQ268" s="20"/>
      <c r="JFR268" s="20"/>
      <c r="JFS268" s="20"/>
      <c r="JFT268" s="20"/>
      <c r="JFU268" s="20"/>
      <c r="JFV268" s="20"/>
      <c r="JFW268" s="20"/>
      <c r="JFX268" s="20"/>
      <c r="JFY268" s="20"/>
      <c r="JFZ268" s="20"/>
      <c r="JGA268" s="20"/>
      <c r="JGB268" s="20"/>
      <c r="JGC268" s="20"/>
      <c r="JGD268" s="20"/>
      <c r="JGE268" s="20"/>
      <c r="JGF268" s="20"/>
      <c r="JGG268" s="20"/>
      <c r="JGH268" s="20"/>
      <c r="JGI268" s="20"/>
      <c r="JGJ268" s="20"/>
      <c r="JGK268" s="20"/>
      <c r="JGL268" s="20"/>
      <c r="JGM268" s="20"/>
      <c r="JGN268" s="20"/>
      <c r="JGO268" s="20"/>
      <c r="JGP268" s="20"/>
      <c r="JGQ268" s="20"/>
      <c r="JGR268" s="20"/>
      <c r="JGS268" s="20"/>
      <c r="JGT268" s="20"/>
      <c r="JGU268" s="20"/>
      <c r="JGV268" s="20"/>
      <c r="JGW268" s="20"/>
      <c r="JGX268" s="20"/>
      <c r="JGY268" s="20"/>
      <c r="JGZ268" s="20"/>
      <c r="JHA268" s="20"/>
      <c r="JHB268" s="20"/>
      <c r="JHC268" s="20"/>
      <c r="JHD268" s="20"/>
      <c r="JHE268" s="20"/>
      <c r="JHF268" s="20"/>
      <c r="JHG268" s="20"/>
      <c r="JHH268" s="20"/>
      <c r="JHI268" s="20"/>
      <c r="JHJ268" s="20"/>
      <c r="JHK268" s="20"/>
      <c r="JHL268" s="20"/>
      <c r="JHM268" s="20"/>
      <c r="JHN268" s="20"/>
      <c r="JHO268" s="20"/>
      <c r="JHP268" s="20"/>
      <c r="JHQ268" s="20"/>
      <c r="JHR268" s="20"/>
      <c r="JHS268" s="20"/>
      <c r="JHT268" s="20"/>
      <c r="JHU268" s="20"/>
      <c r="JHV268" s="20"/>
      <c r="JHW268" s="20"/>
      <c r="JHX268" s="20"/>
      <c r="JHY268" s="20"/>
      <c r="JHZ268" s="20"/>
      <c r="JIA268" s="20"/>
      <c r="JIB268" s="20"/>
      <c r="JIC268" s="20"/>
      <c r="JID268" s="20"/>
      <c r="JIE268" s="20"/>
      <c r="JIF268" s="20"/>
      <c r="JIG268" s="20"/>
      <c r="JIH268" s="20"/>
      <c r="JII268" s="20"/>
      <c r="JIJ268" s="20"/>
      <c r="JIK268" s="20"/>
      <c r="JIL268" s="20"/>
      <c r="JIM268" s="20"/>
      <c r="JIN268" s="20"/>
      <c r="JIO268" s="20"/>
      <c r="JIP268" s="20"/>
      <c r="JIQ268" s="20"/>
      <c r="JIR268" s="20"/>
      <c r="JIS268" s="20"/>
      <c r="JIT268" s="20"/>
      <c r="JIU268" s="20"/>
      <c r="JIV268" s="20"/>
      <c r="JIW268" s="20"/>
      <c r="JIX268" s="20"/>
      <c r="JIY268" s="20"/>
      <c r="JIZ268" s="20"/>
      <c r="JJA268" s="20"/>
      <c r="JJB268" s="20"/>
      <c r="JJC268" s="20"/>
      <c r="JJD268" s="20"/>
      <c r="JJE268" s="20"/>
      <c r="JJF268" s="20"/>
      <c r="JJG268" s="20"/>
      <c r="JJH268" s="20"/>
      <c r="JJI268" s="20"/>
      <c r="JJJ268" s="20"/>
      <c r="JJK268" s="20"/>
      <c r="JJL268" s="20"/>
      <c r="JJM268" s="20"/>
      <c r="JJN268" s="20"/>
      <c r="JJO268" s="20"/>
      <c r="JJP268" s="20"/>
      <c r="JJQ268" s="20"/>
      <c r="JJR268" s="20"/>
      <c r="JJS268" s="20"/>
      <c r="JJT268" s="20"/>
      <c r="JJU268" s="20"/>
      <c r="JJV268" s="20"/>
      <c r="JJW268" s="20"/>
      <c r="JJX268" s="20"/>
      <c r="JJY268" s="20"/>
      <c r="JJZ268" s="20"/>
      <c r="JKA268" s="20"/>
      <c r="JKB268" s="20"/>
      <c r="JKC268" s="20"/>
      <c r="JKD268" s="20"/>
      <c r="JKE268" s="20"/>
      <c r="JKF268" s="20"/>
      <c r="JKG268" s="20"/>
      <c r="JKH268" s="20"/>
      <c r="JKI268" s="20"/>
      <c r="JKJ268" s="20"/>
      <c r="JKK268" s="20"/>
      <c r="JKL268" s="20"/>
      <c r="JKM268" s="20"/>
      <c r="JKN268" s="20"/>
      <c r="JKO268" s="20"/>
      <c r="JKP268" s="20"/>
      <c r="JKQ268" s="20"/>
      <c r="JKR268" s="20"/>
      <c r="JKS268" s="20"/>
      <c r="JKT268" s="20"/>
      <c r="JKU268" s="20"/>
      <c r="JKV268" s="20"/>
      <c r="JKW268" s="20"/>
      <c r="JKX268" s="20"/>
      <c r="JKY268" s="20"/>
      <c r="JKZ268" s="20"/>
      <c r="JLA268" s="20"/>
      <c r="JLB268" s="20"/>
      <c r="JLC268" s="20"/>
      <c r="JLD268" s="20"/>
      <c r="JLE268" s="20"/>
      <c r="JLF268" s="20"/>
      <c r="JLG268" s="20"/>
      <c r="JLH268" s="20"/>
      <c r="JLI268" s="20"/>
      <c r="JLJ268" s="20"/>
      <c r="JLK268" s="20"/>
      <c r="JLL268" s="20"/>
      <c r="JLM268" s="20"/>
      <c r="JLN268" s="20"/>
      <c r="JLO268" s="20"/>
      <c r="JLP268" s="20"/>
      <c r="JLQ268" s="20"/>
      <c r="JLR268" s="20"/>
      <c r="JLS268" s="20"/>
      <c r="JLT268" s="20"/>
      <c r="JLU268" s="20"/>
      <c r="JLV268" s="20"/>
      <c r="JLW268" s="20"/>
      <c r="JLX268" s="20"/>
      <c r="JLY268" s="20"/>
      <c r="JLZ268" s="20"/>
      <c r="JMA268" s="20"/>
      <c r="JMB268" s="20"/>
      <c r="JMC268" s="20"/>
      <c r="JMD268" s="20"/>
      <c r="JME268" s="20"/>
      <c r="JMF268" s="20"/>
      <c r="JMG268" s="20"/>
      <c r="JMH268" s="20"/>
      <c r="JMI268" s="20"/>
      <c r="JMJ268" s="20"/>
      <c r="JMK268" s="20"/>
      <c r="JML268" s="20"/>
      <c r="JMM268" s="20"/>
      <c r="JMN268" s="20"/>
      <c r="JMO268" s="20"/>
      <c r="JMP268" s="20"/>
      <c r="JMQ268" s="20"/>
      <c r="JMR268" s="20"/>
      <c r="JMS268" s="20"/>
      <c r="JMT268" s="20"/>
      <c r="JMU268" s="20"/>
      <c r="JMV268" s="20"/>
      <c r="JMW268" s="20"/>
      <c r="JMX268" s="20"/>
      <c r="JMY268" s="20"/>
      <c r="JMZ268" s="20"/>
      <c r="JNA268" s="20"/>
      <c r="JNB268" s="20"/>
      <c r="JNC268" s="20"/>
      <c r="JND268" s="20"/>
      <c r="JNE268" s="20"/>
      <c r="JNF268" s="20"/>
      <c r="JNG268" s="20"/>
      <c r="JNH268" s="20"/>
      <c r="JNI268" s="20"/>
      <c r="JNJ268" s="20"/>
      <c r="JNK268" s="20"/>
      <c r="JNL268" s="20"/>
      <c r="JNM268" s="20"/>
      <c r="JNN268" s="20"/>
      <c r="JNO268" s="20"/>
      <c r="JNP268" s="20"/>
      <c r="JNQ268" s="20"/>
      <c r="JNR268" s="20"/>
      <c r="JNS268" s="20"/>
      <c r="JNT268" s="20"/>
      <c r="JNU268" s="20"/>
      <c r="JNV268" s="20"/>
      <c r="JNW268" s="20"/>
      <c r="JNX268" s="20"/>
      <c r="JNY268" s="20"/>
      <c r="JNZ268" s="20"/>
      <c r="JOA268" s="20"/>
      <c r="JOB268" s="20"/>
      <c r="JOC268" s="20"/>
      <c r="JOD268" s="20"/>
      <c r="JOE268" s="20"/>
      <c r="JOF268" s="20"/>
      <c r="JOG268" s="20"/>
      <c r="JOH268" s="20"/>
      <c r="JOI268" s="20"/>
      <c r="JOJ268" s="20"/>
      <c r="JOK268" s="20"/>
      <c r="JOL268" s="20"/>
      <c r="JOM268" s="20"/>
      <c r="JON268" s="20"/>
      <c r="JOO268" s="20"/>
      <c r="JOP268" s="20"/>
      <c r="JOQ268" s="20"/>
      <c r="JOR268" s="20"/>
      <c r="JOS268" s="20"/>
      <c r="JOT268" s="20"/>
      <c r="JOU268" s="20"/>
      <c r="JOV268" s="20"/>
      <c r="JOW268" s="20"/>
      <c r="JOX268" s="20"/>
      <c r="JOY268" s="20"/>
      <c r="JOZ268" s="20"/>
      <c r="JPA268" s="20"/>
      <c r="JPB268" s="20"/>
      <c r="JPC268" s="20"/>
      <c r="JPD268" s="20"/>
      <c r="JPE268" s="20"/>
      <c r="JPF268" s="20"/>
      <c r="JPG268" s="20"/>
      <c r="JPH268" s="20"/>
      <c r="JPI268" s="20"/>
      <c r="JPJ268" s="20"/>
      <c r="JPK268" s="20"/>
      <c r="JPL268" s="20"/>
      <c r="JPM268" s="20"/>
      <c r="JPN268" s="20"/>
      <c r="JPO268" s="20"/>
      <c r="JPP268" s="20"/>
      <c r="JPQ268" s="20"/>
      <c r="JPR268" s="20"/>
      <c r="JPS268" s="20"/>
      <c r="JPT268" s="20"/>
      <c r="JPU268" s="20"/>
      <c r="JPV268" s="20"/>
      <c r="JPW268" s="20"/>
      <c r="JPX268" s="20"/>
      <c r="JPY268" s="20"/>
      <c r="JPZ268" s="20"/>
      <c r="JQA268" s="20"/>
      <c r="JQB268" s="20"/>
      <c r="JQC268" s="20"/>
      <c r="JQD268" s="20"/>
      <c r="JQE268" s="20"/>
      <c r="JQF268" s="20"/>
      <c r="JQG268" s="20"/>
      <c r="JQH268" s="20"/>
      <c r="JQI268" s="20"/>
      <c r="JQJ268" s="20"/>
      <c r="JQK268" s="20"/>
      <c r="JQL268" s="20"/>
      <c r="JQM268" s="20"/>
      <c r="JQN268" s="20"/>
      <c r="JQO268" s="20"/>
      <c r="JQP268" s="20"/>
      <c r="JQQ268" s="20"/>
      <c r="JQR268" s="20"/>
      <c r="JQS268" s="20"/>
      <c r="JQT268" s="20"/>
      <c r="JQU268" s="20"/>
      <c r="JQV268" s="20"/>
      <c r="JQW268" s="20"/>
      <c r="JQX268" s="20"/>
      <c r="JQY268" s="20"/>
      <c r="JQZ268" s="20"/>
      <c r="JRA268" s="20"/>
      <c r="JRB268" s="20"/>
      <c r="JRC268" s="20"/>
      <c r="JRD268" s="20"/>
      <c r="JRE268" s="20"/>
      <c r="JRF268" s="20"/>
      <c r="JRG268" s="20"/>
      <c r="JRH268" s="20"/>
      <c r="JRI268" s="20"/>
      <c r="JRJ268" s="20"/>
      <c r="JRK268" s="20"/>
      <c r="JRL268" s="20"/>
      <c r="JRM268" s="20"/>
      <c r="JRN268" s="20"/>
      <c r="JRO268" s="20"/>
      <c r="JRP268" s="20"/>
      <c r="JRQ268" s="20"/>
      <c r="JRR268" s="20"/>
      <c r="JRS268" s="20"/>
      <c r="JRT268" s="20"/>
      <c r="JRU268" s="20"/>
      <c r="JRV268" s="20"/>
      <c r="JRW268" s="20"/>
      <c r="JRX268" s="20"/>
      <c r="JRY268" s="20"/>
      <c r="JRZ268" s="20"/>
      <c r="JSA268" s="20"/>
      <c r="JSB268" s="20"/>
      <c r="JSC268" s="20"/>
      <c r="JSD268" s="20"/>
      <c r="JSE268" s="20"/>
      <c r="JSF268" s="20"/>
      <c r="JSG268" s="20"/>
      <c r="JSH268" s="20"/>
      <c r="JSI268" s="20"/>
      <c r="JSJ268" s="20"/>
      <c r="JSK268" s="20"/>
      <c r="JSL268" s="20"/>
      <c r="JSM268" s="20"/>
      <c r="JSN268" s="20"/>
      <c r="JSO268" s="20"/>
      <c r="JSP268" s="20"/>
      <c r="JSQ268" s="20"/>
      <c r="JSR268" s="20"/>
      <c r="JSS268" s="20"/>
      <c r="JST268" s="20"/>
      <c r="JSU268" s="20"/>
      <c r="JSV268" s="20"/>
      <c r="JSW268" s="20"/>
      <c r="JSX268" s="20"/>
      <c r="JSY268" s="20"/>
      <c r="JSZ268" s="20"/>
      <c r="JTA268" s="20"/>
      <c r="JTB268" s="20"/>
      <c r="JTC268" s="20"/>
      <c r="JTD268" s="20"/>
      <c r="JTE268" s="20"/>
      <c r="JTF268" s="20"/>
      <c r="JTG268" s="20"/>
      <c r="JTH268" s="20"/>
      <c r="JTI268" s="20"/>
      <c r="JTJ268" s="20"/>
      <c r="JTK268" s="20"/>
      <c r="JTL268" s="20"/>
      <c r="JTM268" s="20"/>
      <c r="JTN268" s="20"/>
      <c r="JTO268" s="20"/>
      <c r="JTP268" s="20"/>
      <c r="JTQ268" s="20"/>
      <c r="JTR268" s="20"/>
      <c r="JTS268" s="20"/>
      <c r="JTT268" s="20"/>
      <c r="JTU268" s="20"/>
      <c r="JTV268" s="20"/>
      <c r="JTW268" s="20"/>
      <c r="JTX268" s="20"/>
      <c r="JTY268" s="20"/>
      <c r="JTZ268" s="20"/>
      <c r="JUA268" s="20"/>
      <c r="JUB268" s="20"/>
      <c r="JUC268" s="20"/>
      <c r="JUD268" s="20"/>
      <c r="JUE268" s="20"/>
      <c r="JUF268" s="20"/>
      <c r="JUG268" s="20"/>
      <c r="JUH268" s="20"/>
      <c r="JUI268" s="20"/>
      <c r="JUJ268" s="20"/>
      <c r="JUK268" s="20"/>
      <c r="JUL268" s="20"/>
      <c r="JUM268" s="20"/>
      <c r="JUN268" s="20"/>
      <c r="JUO268" s="20"/>
      <c r="JUP268" s="20"/>
      <c r="JUQ268" s="20"/>
      <c r="JUR268" s="20"/>
      <c r="JUS268" s="20"/>
      <c r="JUT268" s="20"/>
      <c r="JUU268" s="20"/>
      <c r="JUV268" s="20"/>
      <c r="JUW268" s="20"/>
      <c r="JUX268" s="20"/>
      <c r="JUY268" s="20"/>
      <c r="JUZ268" s="20"/>
      <c r="JVA268" s="20"/>
      <c r="JVB268" s="20"/>
      <c r="JVC268" s="20"/>
      <c r="JVD268" s="20"/>
      <c r="JVE268" s="20"/>
      <c r="JVF268" s="20"/>
      <c r="JVG268" s="20"/>
      <c r="JVH268" s="20"/>
      <c r="JVI268" s="20"/>
      <c r="JVJ268" s="20"/>
      <c r="JVK268" s="20"/>
      <c r="JVL268" s="20"/>
      <c r="JVM268" s="20"/>
      <c r="JVN268" s="20"/>
      <c r="JVO268" s="20"/>
      <c r="JVP268" s="20"/>
      <c r="JVQ268" s="20"/>
      <c r="JVR268" s="20"/>
      <c r="JVS268" s="20"/>
      <c r="JVT268" s="20"/>
      <c r="JVU268" s="20"/>
      <c r="JVV268" s="20"/>
      <c r="JVW268" s="20"/>
      <c r="JVX268" s="20"/>
      <c r="JVY268" s="20"/>
      <c r="JVZ268" s="20"/>
      <c r="JWA268" s="20"/>
      <c r="JWB268" s="20"/>
      <c r="JWC268" s="20"/>
      <c r="JWD268" s="20"/>
      <c r="JWE268" s="20"/>
      <c r="JWF268" s="20"/>
      <c r="JWG268" s="20"/>
      <c r="JWH268" s="20"/>
      <c r="JWI268" s="20"/>
      <c r="JWJ268" s="20"/>
      <c r="JWK268" s="20"/>
      <c r="JWL268" s="20"/>
      <c r="JWM268" s="20"/>
      <c r="JWN268" s="20"/>
      <c r="JWO268" s="20"/>
      <c r="JWP268" s="20"/>
      <c r="JWQ268" s="20"/>
      <c r="JWR268" s="20"/>
      <c r="JWS268" s="20"/>
      <c r="JWT268" s="20"/>
      <c r="JWU268" s="20"/>
      <c r="JWV268" s="20"/>
      <c r="JWW268" s="20"/>
      <c r="JWX268" s="20"/>
      <c r="JWY268" s="20"/>
      <c r="JWZ268" s="20"/>
      <c r="JXA268" s="20"/>
      <c r="JXB268" s="20"/>
      <c r="JXC268" s="20"/>
      <c r="JXD268" s="20"/>
      <c r="JXE268" s="20"/>
      <c r="JXF268" s="20"/>
      <c r="JXG268" s="20"/>
      <c r="JXH268" s="20"/>
      <c r="JXI268" s="20"/>
      <c r="JXJ268" s="20"/>
      <c r="JXK268" s="20"/>
      <c r="JXL268" s="20"/>
      <c r="JXM268" s="20"/>
      <c r="JXN268" s="20"/>
      <c r="JXO268" s="20"/>
      <c r="JXP268" s="20"/>
      <c r="JXQ268" s="20"/>
      <c r="JXR268" s="20"/>
      <c r="JXS268" s="20"/>
      <c r="JXT268" s="20"/>
      <c r="JXU268" s="20"/>
      <c r="JXV268" s="20"/>
      <c r="JXW268" s="20"/>
      <c r="JXX268" s="20"/>
      <c r="JXY268" s="20"/>
      <c r="JXZ268" s="20"/>
      <c r="JYA268" s="20"/>
      <c r="JYB268" s="20"/>
      <c r="JYC268" s="20"/>
      <c r="JYD268" s="20"/>
      <c r="JYE268" s="20"/>
      <c r="JYF268" s="20"/>
      <c r="JYG268" s="20"/>
      <c r="JYH268" s="20"/>
      <c r="JYI268" s="20"/>
      <c r="JYJ268" s="20"/>
      <c r="JYK268" s="20"/>
      <c r="JYL268" s="20"/>
      <c r="JYM268" s="20"/>
      <c r="JYN268" s="20"/>
      <c r="JYO268" s="20"/>
      <c r="JYP268" s="20"/>
      <c r="JYQ268" s="20"/>
      <c r="JYR268" s="20"/>
      <c r="JYS268" s="20"/>
      <c r="JYT268" s="20"/>
      <c r="JYU268" s="20"/>
      <c r="JYV268" s="20"/>
      <c r="JYW268" s="20"/>
      <c r="JYX268" s="20"/>
      <c r="JYY268" s="20"/>
      <c r="JYZ268" s="20"/>
      <c r="JZA268" s="20"/>
      <c r="JZB268" s="20"/>
      <c r="JZC268" s="20"/>
      <c r="JZD268" s="20"/>
      <c r="JZE268" s="20"/>
      <c r="JZF268" s="20"/>
      <c r="JZG268" s="20"/>
      <c r="JZH268" s="20"/>
      <c r="JZI268" s="20"/>
      <c r="JZJ268" s="20"/>
      <c r="JZK268" s="20"/>
      <c r="JZL268" s="20"/>
      <c r="JZM268" s="20"/>
      <c r="JZN268" s="20"/>
      <c r="JZO268" s="20"/>
      <c r="JZP268" s="20"/>
      <c r="JZQ268" s="20"/>
      <c r="JZR268" s="20"/>
      <c r="JZS268" s="20"/>
      <c r="JZT268" s="20"/>
      <c r="JZU268" s="20"/>
      <c r="JZV268" s="20"/>
      <c r="JZW268" s="20"/>
      <c r="JZX268" s="20"/>
      <c r="JZY268" s="20"/>
      <c r="JZZ268" s="20"/>
      <c r="KAA268" s="20"/>
      <c r="KAB268" s="20"/>
      <c r="KAC268" s="20"/>
      <c r="KAD268" s="20"/>
      <c r="KAE268" s="20"/>
      <c r="KAF268" s="20"/>
      <c r="KAG268" s="20"/>
      <c r="KAH268" s="20"/>
      <c r="KAI268" s="20"/>
      <c r="KAJ268" s="20"/>
      <c r="KAK268" s="20"/>
      <c r="KAL268" s="20"/>
      <c r="KAM268" s="20"/>
      <c r="KAN268" s="20"/>
      <c r="KAO268" s="20"/>
      <c r="KAP268" s="20"/>
      <c r="KAQ268" s="20"/>
      <c r="KAR268" s="20"/>
      <c r="KAS268" s="20"/>
      <c r="KAT268" s="20"/>
      <c r="KAU268" s="20"/>
      <c r="KAV268" s="20"/>
      <c r="KAW268" s="20"/>
      <c r="KAX268" s="20"/>
      <c r="KAY268" s="20"/>
      <c r="KAZ268" s="20"/>
      <c r="KBA268" s="20"/>
      <c r="KBB268" s="20"/>
      <c r="KBC268" s="20"/>
      <c r="KBD268" s="20"/>
      <c r="KBE268" s="20"/>
      <c r="KBF268" s="20"/>
      <c r="KBG268" s="20"/>
      <c r="KBH268" s="20"/>
      <c r="KBI268" s="20"/>
      <c r="KBJ268" s="20"/>
      <c r="KBK268" s="20"/>
      <c r="KBL268" s="20"/>
      <c r="KBM268" s="20"/>
      <c r="KBN268" s="20"/>
      <c r="KBO268" s="20"/>
      <c r="KBP268" s="20"/>
      <c r="KBQ268" s="20"/>
      <c r="KBR268" s="20"/>
      <c r="KBS268" s="20"/>
      <c r="KBT268" s="20"/>
      <c r="KBU268" s="20"/>
      <c r="KBV268" s="20"/>
      <c r="KBW268" s="20"/>
      <c r="KBX268" s="20"/>
      <c r="KBY268" s="20"/>
      <c r="KBZ268" s="20"/>
      <c r="KCA268" s="20"/>
      <c r="KCB268" s="20"/>
      <c r="KCC268" s="20"/>
      <c r="KCD268" s="20"/>
      <c r="KCE268" s="20"/>
      <c r="KCF268" s="20"/>
      <c r="KCG268" s="20"/>
      <c r="KCH268" s="20"/>
      <c r="KCI268" s="20"/>
      <c r="KCJ268" s="20"/>
      <c r="KCK268" s="20"/>
      <c r="KCL268" s="20"/>
      <c r="KCM268" s="20"/>
      <c r="KCN268" s="20"/>
      <c r="KCO268" s="20"/>
      <c r="KCP268" s="20"/>
      <c r="KCQ268" s="20"/>
      <c r="KCR268" s="20"/>
      <c r="KCS268" s="20"/>
      <c r="KCT268" s="20"/>
      <c r="KCU268" s="20"/>
      <c r="KCV268" s="20"/>
      <c r="KCW268" s="20"/>
      <c r="KCX268" s="20"/>
      <c r="KCY268" s="20"/>
      <c r="KCZ268" s="20"/>
      <c r="KDA268" s="20"/>
      <c r="KDB268" s="20"/>
      <c r="KDC268" s="20"/>
      <c r="KDD268" s="20"/>
      <c r="KDE268" s="20"/>
      <c r="KDF268" s="20"/>
      <c r="KDG268" s="20"/>
      <c r="KDH268" s="20"/>
      <c r="KDI268" s="20"/>
      <c r="KDJ268" s="20"/>
      <c r="KDK268" s="20"/>
      <c r="KDL268" s="20"/>
      <c r="KDM268" s="20"/>
      <c r="KDN268" s="20"/>
      <c r="KDO268" s="20"/>
      <c r="KDP268" s="20"/>
      <c r="KDQ268" s="20"/>
      <c r="KDR268" s="20"/>
      <c r="KDS268" s="20"/>
      <c r="KDT268" s="20"/>
      <c r="KDU268" s="20"/>
      <c r="KDV268" s="20"/>
      <c r="KDW268" s="20"/>
      <c r="KDX268" s="20"/>
      <c r="KDY268" s="20"/>
      <c r="KDZ268" s="20"/>
      <c r="KEA268" s="20"/>
      <c r="KEB268" s="20"/>
      <c r="KEC268" s="20"/>
      <c r="KED268" s="20"/>
      <c r="KEE268" s="20"/>
      <c r="KEF268" s="20"/>
      <c r="KEG268" s="20"/>
      <c r="KEH268" s="20"/>
      <c r="KEI268" s="20"/>
      <c r="KEJ268" s="20"/>
      <c r="KEK268" s="20"/>
      <c r="KEL268" s="20"/>
      <c r="KEM268" s="20"/>
      <c r="KEN268" s="20"/>
      <c r="KEO268" s="20"/>
      <c r="KEP268" s="20"/>
      <c r="KEQ268" s="20"/>
      <c r="KER268" s="20"/>
      <c r="KES268" s="20"/>
      <c r="KET268" s="20"/>
      <c r="KEU268" s="20"/>
      <c r="KEV268" s="20"/>
      <c r="KEW268" s="20"/>
      <c r="KEX268" s="20"/>
      <c r="KEY268" s="20"/>
      <c r="KEZ268" s="20"/>
      <c r="KFA268" s="20"/>
      <c r="KFB268" s="20"/>
      <c r="KFC268" s="20"/>
      <c r="KFD268" s="20"/>
      <c r="KFE268" s="20"/>
      <c r="KFF268" s="20"/>
      <c r="KFG268" s="20"/>
      <c r="KFH268" s="20"/>
      <c r="KFI268" s="20"/>
      <c r="KFJ268" s="20"/>
      <c r="KFK268" s="20"/>
      <c r="KFL268" s="20"/>
      <c r="KFM268" s="20"/>
      <c r="KFN268" s="20"/>
      <c r="KFO268" s="20"/>
      <c r="KFP268" s="20"/>
      <c r="KFQ268" s="20"/>
      <c r="KFR268" s="20"/>
      <c r="KFS268" s="20"/>
      <c r="KFT268" s="20"/>
      <c r="KFU268" s="20"/>
      <c r="KFV268" s="20"/>
      <c r="KFW268" s="20"/>
      <c r="KFX268" s="20"/>
      <c r="KFY268" s="20"/>
      <c r="KFZ268" s="20"/>
      <c r="KGA268" s="20"/>
      <c r="KGB268" s="20"/>
      <c r="KGC268" s="20"/>
      <c r="KGD268" s="20"/>
      <c r="KGE268" s="20"/>
      <c r="KGF268" s="20"/>
      <c r="KGG268" s="20"/>
      <c r="KGH268" s="20"/>
      <c r="KGI268" s="20"/>
      <c r="KGJ268" s="20"/>
      <c r="KGK268" s="20"/>
      <c r="KGL268" s="20"/>
      <c r="KGM268" s="20"/>
      <c r="KGN268" s="20"/>
      <c r="KGO268" s="20"/>
      <c r="KGP268" s="20"/>
      <c r="KGQ268" s="20"/>
      <c r="KGR268" s="20"/>
      <c r="KGS268" s="20"/>
      <c r="KGT268" s="20"/>
      <c r="KGU268" s="20"/>
      <c r="KGV268" s="20"/>
      <c r="KGW268" s="20"/>
      <c r="KGX268" s="20"/>
      <c r="KGY268" s="20"/>
      <c r="KGZ268" s="20"/>
      <c r="KHA268" s="20"/>
      <c r="KHB268" s="20"/>
      <c r="KHC268" s="20"/>
      <c r="KHD268" s="20"/>
      <c r="KHE268" s="20"/>
      <c r="KHF268" s="20"/>
      <c r="KHG268" s="20"/>
      <c r="KHH268" s="20"/>
      <c r="KHI268" s="20"/>
      <c r="KHJ268" s="20"/>
      <c r="KHK268" s="20"/>
      <c r="KHL268" s="20"/>
      <c r="KHM268" s="20"/>
      <c r="KHN268" s="20"/>
      <c r="KHO268" s="20"/>
      <c r="KHP268" s="20"/>
      <c r="KHQ268" s="20"/>
      <c r="KHR268" s="20"/>
      <c r="KHS268" s="20"/>
      <c r="KHT268" s="20"/>
      <c r="KHU268" s="20"/>
      <c r="KHV268" s="20"/>
      <c r="KHW268" s="20"/>
      <c r="KHX268" s="20"/>
      <c r="KHY268" s="20"/>
      <c r="KHZ268" s="20"/>
      <c r="KIA268" s="20"/>
      <c r="KIB268" s="20"/>
      <c r="KIC268" s="20"/>
      <c r="KID268" s="20"/>
      <c r="KIE268" s="20"/>
      <c r="KIF268" s="20"/>
      <c r="KIG268" s="20"/>
      <c r="KIH268" s="20"/>
      <c r="KII268" s="20"/>
      <c r="KIJ268" s="20"/>
      <c r="KIK268" s="20"/>
      <c r="KIL268" s="20"/>
      <c r="KIM268" s="20"/>
      <c r="KIN268" s="20"/>
      <c r="KIO268" s="20"/>
      <c r="KIP268" s="20"/>
      <c r="KIQ268" s="20"/>
      <c r="KIR268" s="20"/>
      <c r="KIS268" s="20"/>
      <c r="KIT268" s="20"/>
      <c r="KIU268" s="20"/>
      <c r="KIV268" s="20"/>
      <c r="KIW268" s="20"/>
      <c r="KIX268" s="20"/>
      <c r="KIY268" s="20"/>
      <c r="KIZ268" s="20"/>
      <c r="KJA268" s="20"/>
      <c r="KJB268" s="20"/>
      <c r="KJC268" s="20"/>
      <c r="KJD268" s="20"/>
      <c r="KJE268" s="20"/>
      <c r="KJF268" s="20"/>
      <c r="KJG268" s="20"/>
      <c r="KJH268" s="20"/>
      <c r="KJI268" s="20"/>
      <c r="KJJ268" s="20"/>
      <c r="KJK268" s="20"/>
      <c r="KJL268" s="20"/>
      <c r="KJM268" s="20"/>
      <c r="KJN268" s="20"/>
      <c r="KJO268" s="20"/>
      <c r="KJP268" s="20"/>
      <c r="KJQ268" s="20"/>
      <c r="KJR268" s="20"/>
      <c r="KJS268" s="20"/>
      <c r="KJT268" s="20"/>
      <c r="KJU268" s="20"/>
      <c r="KJV268" s="20"/>
      <c r="KJW268" s="20"/>
      <c r="KJX268" s="20"/>
      <c r="KJY268" s="20"/>
      <c r="KJZ268" s="20"/>
      <c r="KKA268" s="20"/>
      <c r="KKB268" s="20"/>
      <c r="KKC268" s="20"/>
      <c r="KKD268" s="20"/>
      <c r="KKE268" s="20"/>
      <c r="KKF268" s="20"/>
      <c r="KKG268" s="20"/>
      <c r="KKH268" s="20"/>
      <c r="KKI268" s="20"/>
      <c r="KKJ268" s="20"/>
      <c r="KKK268" s="20"/>
      <c r="KKL268" s="20"/>
      <c r="KKM268" s="20"/>
      <c r="KKN268" s="20"/>
      <c r="KKO268" s="20"/>
      <c r="KKP268" s="20"/>
      <c r="KKQ268" s="20"/>
      <c r="KKR268" s="20"/>
      <c r="KKS268" s="20"/>
      <c r="KKT268" s="20"/>
      <c r="KKU268" s="20"/>
      <c r="KKV268" s="20"/>
      <c r="KKW268" s="20"/>
      <c r="KKX268" s="20"/>
      <c r="KKY268" s="20"/>
      <c r="KKZ268" s="20"/>
      <c r="KLA268" s="20"/>
      <c r="KLB268" s="20"/>
      <c r="KLC268" s="20"/>
      <c r="KLD268" s="20"/>
      <c r="KLE268" s="20"/>
      <c r="KLF268" s="20"/>
      <c r="KLG268" s="20"/>
      <c r="KLH268" s="20"/>
      <c r="KLI268" s="20"/>
      <c r="KLJ268" s="20"/>
      <c r="KLK268" s="20"/>
      <c r="KLL268" s="20"/>
      <c r="KLM268" s="20"/>
      <c r="KLN268" s="20"/>
      <c r="KLO268" s="20"/>
      <c r="KLP268" s="20"/>
      <c r="KLQ268" s="20"/>
      <c r="KLR268" s="20"/>
      <c r="KLS268" s="20"/>
      <c r="KLT268" s="20"/>
      <c r="KLU268" s="20"/>
      <c r="KLV268" s="20"/>
      <c r="KLW268" s="20"/>
      <c r="KLX268" s="20"/>
      <c r="KLY268" s="20"/>
      <c r="KLZ268" s="20"/>
      <c r="KMA268" s="20"/>
      <c r="KMB268" s="20"/>
      <c r="KMC268" s="20"/>
      <c r="KMD268" s="20"/>
      <c r="KME268" s="20"/>
      <c r="KMF268" s="20"/>
      <c r="KMG268" s="20"/>
      <c r="KMH268" s="20"/>
      <c r="KMI268" s="20"/>
      <c r="KMJ268" s="20"/>
      <c r="KMK268" s="20"/>
      <c r="KML268" s="20"/>
      <c r="KMM268" s="20"/>
      <c r="KMN268" s="20"/>
      <c r="KMO268" s="20"/>
      <c r="KMP268" s="20"/>
      <c r="KMQ268" s="20"/>
      <c r="KMR268" s="20"/>
      <c r="KMS268" s="20"/>
      <c r="KMT268" s="20"/>
      <c r="KMU268" s="20"/>
      <c r="KMV268" s="20"/>
      <c r="KMW268" s="20"/>
      <c r="KMX268" s="20"/>
      <c r="KMY268" s="20"/>
      <c r="KMZ268" s="20"/>
      <c r="KNA268" s="20"/>
      <c r="KNB268" s="20"/>
      <c r="KNC268" s="20"/>
      <c r="KND268" s="20"/>
      <c r="KNE268" s="20"/>
      <c r="KNF268" s="20"/>
      <c r="KNG268" s="20"/>
      <c r="KNH268" s="20"/>
      <c r="KNI268" s="20"/>
      <c r="KNJ268" s="20"/>
      <c r="KNK268" s="20"/>
      <c r="KNL268" s="20"/>
      <c r="KNM268" s="20"/>
      <c r="KNN268" s="20"/>
      <c r="KNO268" s="20"/>
      <c r="KNP268" s="20"/>
      <c r="KNQ268" s="20"/>
      <c r="KNR268" s="20"/>
      <c r="KNS268" s="20"/>
      <c r="KNT268" s="20"/>
      <c r="KNU268" s="20"/>
      <c r="KNV268" s="20"/>
      <c r="KNW268" s="20"/>
      <c r="KNX268" s="20"/>
      <c r="KNY268" s="20"/>
      <c r="KNZ268" s="20"/>
      <c r="KOA268" s="20"/>
      <c r="KOB268" s="20"/>
      <c r="KOC268" s="20"/>
      <c r="KOD268" s="20"/>
      <c r="KOE268" s="20"/>
      <c r="KOF268" s="20"/>
      <c r="KOG268" s="20"/>
      <c r="KOH268" s="20"/>
      <c r="KOI268" s="20"/>
      <c r="KOJ268" s="20"/>
      <c r="KOK268" s="20"/>
      <c r="KOL268" s="20"/>
      <c r="KOM268" s="20"/>
      <c r="KON268" s="20"/>
      <c r="KOO268" s="20"/>
      <c r="KOP268" s="20"/>
      <c r="KOQ268" s="20"/>
      <c r="KOR268" s="20"/>
      <c r="KOS268" s="20"/>
      <c r="KOT268" s="20"/>
      <c r="KOU268" s="20"/>
      <c r="KOV268" s="20"/>
      <c r="KOW268" s="20"/>
      <c r="KOX268" s="20"/>
      <c r="KOY268" s="20"/>
      <c r="KOZ268" s="20"/>
      <c r="KPA268" s="20"/>
      <c r="KPB268" s="20"/>
      <c r="KPC268" s="20"/>
      <c r="KPD268" s="20"/>
      <c r="KPE268" s="20"/>
      <c r="KPF268" s="20"/>
      <c r="KPG268" s="20"/>
      <c r="KPH268" s="20"/>
      <c r="KPI268" s="20"/>
      <c r="KPJ268" s="20"/>
      <c r="KPK268" s="20"/>
      <c r="KPL268" s="20"/>
      <c r="KPM268" s="20"/>
      <c r="KPN268" s="20"/>
      <c r="KPO268" s="20"/>
      <c r="KPP268" s="20"/>
      <c r="KPQ268" s="20"/>
      <c r="KPR268" s="20"/>
      <c r="KPS268" s="20"/>
      <c r="KPT268" s="20"/>
      <c r="KPU268" s="20"/>
      <c r="KPV268" s="20"/>
      <c r="KPW268" s="20"/>
      <c r="KPX268" s="20"/>
      <c r="KPY268" s="20"/>
      <c r="KPZ268" s="20"/>
      <c r="KQA268" s="20"/>
      <c r="KQB268" s="20"/>
      <c r="KQC268" s="20"/>
      <c r="KQD268" s="20"/>
      <c r="KQE268" s="20"/>
      <c r="KQF268" s="20"/>
      <c r="KQG268" s="20"/>
      <c r="KQH268" s="20"/>
      <c r="KQI268" s="20"/>
      <c r="KQJ268" s="20"/>
      <c r="KQK268" s="20"/>
      <c r="KQL268" s="20"/>
      <c r="KQM268" s="20"/>
      <c r="KQN268" s="20"/>
      <c r="KQO268" s="20"/>
      <c r="KQP268" s="20"/>
      <c r="KQQ268" s="20"/>
      <c r="KQR268" s="20"/>
      <c r="KQS268" s="20"/>
      <c r="KQT268" s="20"/>
      <c r="KQU268" s="20"/>
      <c r="KQV268" s="20"/>
      <c r="KQW268" s="20"/>
      <c r="KQX268" s="20"/>
      <c r="KQY268" s="20"/>
      <c r="KQZ268" s="20"/>
      <c r="KRA268" s="20"/>
      <c r="KRB268" s="20"/>
      <c r="KRC268" s="20"/>
      <c r="KRD268" s="20"/>
      <c r="KRE268" s="20"/>
      <c r="KRF268" s="20"/>
      <c r="KRG268" s="20"/>
      <c r="KRH268" s="20"/>
      <c r="KRI268" s="20"/>
      <c r="KRJ268" s="20"/>
      <c r="KRK268" s="20"/>
      <c r="KRL268" s="20"/>
      <c r="KRM268" s="20"/>
      <c r="KRN268" s="20"/>
      <c r="KRO268" s="20"/>
      <c r="KRP268" s="20"/>
      <c r="KRQ268" s="20"/>
      <c r="KRR268" s="20"/>
      <c r="KRS268" s="20"/>
      <c r="KRT268" s="20"/>
      <c r="KRU268" s="20"/>
      <c r="KRV268" s="20"/>
      <c r="KRW268" s="20"/>
      <c r="KRX268" s="20"/>
      <c r="KRY268" s="20"/>
      <c r="KRZ268" s="20"/>
      <c r="KSA268" s="20"/>
      <c r="KSB268" s="20"/>
      <c r="KSC268" s="20"/>
      <c r="KSD268" s="20"/>
      <c r="KSE268" s="20"/>
      <c r="KSF268" s="20"/>
      <c r="KSG268" s="20"/>
      <c r="KSH268" s="20"/>
      <c r="KSI268" s="20"/>
      <c r="KSJ268" s="20"/>
      <c r="KSK268" s="20"/>
      <c r="KSL268" s="20"/>
      <c r="KSM268" s="20"/>
      <c r="KSN268" s="20"/>
      <c r="KSO268" s="20"/>
      <c r="KSP268" s="20"/>
      <c r="KSQ268" s="20"/>
      <c r="KSR268" s="20"/>
      <c r="KSS268" s="20"/>
      <c r="KST268" s="20"/>
      <c r="KSU268" s="20"/>
      <c r="KSV268" s="20"/>
      <c r="KSW268" s="20"/>
      <c r="KSX268" s="20"/>
      <c r="KSY268" s="20"/>
      <c r="KSZ268" s="20"/>
      <c r="KTA268" s="20"/>
      <c r="KTB268" s="20"/>
      <c r="KTC268" s="20"/>
      <c r="KTD268" s="20"/>
      <c r="KTE268" s="20"/>
      <c r="KTF268" s="20"/>
      <c r="KTG268" s="20"/>
      <c r="KTH268" s="20"/>
      <c r="KTI268" s="20"/>
      <c r="KTJ268" s="20"/>
      <c r="KTK268" s="20"/>
      <c r="KTL268" s="20"/>
      <c r="KTM268" s="20"/>
      <c r="KTN268" s="20"/>
      <c r="KTO268" s="20"/>
      <c r="KTP268" s="20"/>
      <c r="KTQ268" s="20"/>
      <c r="KTR268" s="20"/>
      <c r="KTS268" s="20"/>
      <c r="KTT268" s="20"/>
      <c r="KTU268" s="20"/>
      <c r="KTV268" s="20"/>
      <c r="KTW268" s="20"/>
      <c r="KTX268" s="20"/>
      <c r="KTY268" s="20"/>
      <c r="KTZ268" s="20"/>
      <c r="KUA268" s="20"/>
      <c r="KUB268" s="20"/>
      <c r="KUC268" s="20"/>
      <c r="KUD268" s="20"/>
      <c r="KUE268" s="20"/>
      <c r="KUF268" s="20"/>
      <c r="KUG268" s="20"/>
      <c r="KUH268" s="20"/>
      <c r="KUI268" s="20"/>
      <c r="KUJ268" s="20"/>
      <c r="KUK268" s="20"/>
      <c r="KUL268" s="20"/>
      <c r="KUM268" s="20"/>
      <c r="KUN268" s="20"/>
      <c r="KUO268" s="20"/>
      <c r="KUP268" s="20"/>
      <c r="KUQ268" s="20"/>
      <c r="KUR268" s="20"/>
      <c r="KUS268" s="20"/>
      <c r="KUT268" s="20"/>
      <c r="KUU268" s="20"/>
      <c r="KUV268" s="20"/>
      <c r="KUW268" s="20"/>
      <c r="KUX268" s="20"/>
      <c r="KUY268" s="20"/>
      <c r="KUZ268" s="20"/>
      <c r="KVA268" s="20"/>
      <c r="KVB268" s="20"/>
      <c r="KVC268" s="20"/>
      <c r="KVD268" s="20"/>
      <c r="KVE268" s="20"/>
      <c r="KVF268" s="20"/>
      <c r="KVG268" s="20"/>
      <c r="KVH268" s="20"/>
      <c r="KVI268" s="20"/>
      <c r="KVJ268" s="20"/>
      <c r="KVK268" s="20"/>
      <c r="KVL268" s="20"/>
      <c r="KVM268" s="20"/>
      <c r="KVN268" s="20"/>
      <c r="KVO268" s="20"/>
      <c r="KVP268" s="20"/>
      <c r="KVQ268" s="20"/>
      <c r="KVR268" s="20"/>
      <c r="KVS268" s="20"/>
      <c r="KVT268" s="20"/>
      <c r="KVU268" s="20"/>
      <c r="KVV268" s="20"/>
      <c r="KVW268" s="20"/>
      <c r="KVX268" s="20"/>
      <c r="KVY268" s="20"/>
      <c r="KVZ268" s="20"/>
      <c r="KWA268" s="20"/>
      <c r="KWB268" s="20"/>
      <c r="KWC268" s="20"/>
      <c r="KWD268" s="20"/>
      <c r="KWE268" s="20"/>
      <c r="KWF268" s="20"/>
      <c r="KWG268" s="20"/>
      <c r="KWH268" s="20"/>
      <c r="KWI268" s="20"/>
      <c r="KWJ268" s="20"/>
      <c r="KWK268" s="20"/>
      <c r="KWL268" s="20"/>
      <c r="KWM268" s="20"/>
      <c r="KWN268" s="20"/>
      <c r="KWO268" s="20"/>
      <c r="KWP268" s="20"/>
      <c r="KWQ268" s="20"/>
      <c r="KWR268" s="20"/>
      <c r="KWS268" s="20"/>
      <c r="KWT268" s="20"/>
      <c r="KWU268" s="20"/>
      <c r="KWV268" s="20"/>
      <c r="KWW268" s="20"/>
      <c r="KWX268" s="20"/>
      <c r="KWY268" s="20"/>
      <c r="KWZ268" s="20"/>
      <c r="KXA268" s="20"/>
      <c r="KXB268" s="20"/>
      <c r="KXC268" s="20"/>
      <c r="KXD268" s="20"/>
      <c r="KXE268" s="20"/>
      <c r="KXF268" s="20"/>
      <c r="KXG268" s="20"/>
      <c r="KXH268" s="20"/>
      <c r="KXI268" s="20"/>
      <c r="KXJ268" s="20"/>
      <c r="KXK268" s="20"/>
      <c r="KXL268" s="20"/>
      <c r="KXM268" s="20"/>
      <c r="KXN268" s="20"/>
      <c r="KXO268" s="20"/>
      <c r="KXP268" s="20"/>
      <c r="KXQ268" s="20"/>
      <c r="KXR268" s="20"/>
      <c r="KXS268" s="20"/>
      <c r="KXT268" s="20"/>
      <c r="KXU268" s="20"/>
      <c r="KXV268" s="20"/>
      <c r="KXW268" s="20"/>
      <c r="KXX268" s="20"/>
      <c r="KXY268" s="20"/>
      <c r="KXZ268" s="20"/>
      <c r="KYA268" s="20"/>
      <c r="KYB268" s="20"/>
      <c r="KYC268" s="20"/>
      <c r="KYD268" s="20"/>
      <c r="KYE268" s="20"/>
      <c r="KYF268" s="20"/>
      <c r="KYG268" s="20"/>
      <c r="KYH268" s="20"/>
      <c r="KYI268" s="20"/>
      <c r="KYJ268" s="20"/>
      <c r="KYK268" s="20"/>
      <c r="KYL268" s="20"/>
      <c r="KYM268" s="20"/>
      <c r="KYN268" s="20"/>
      <c r="KYO268" s="20"/>
      <c r="KYP268" s="20"/>
      <c r="KYQ268" s="20"/>
      <c r="KYR268" s="20"/>
      <c r="KYS268" s="20"/>
      <c r="KYT268" s="20"/>
      <c r="KYU268" s="20"/>
      <c r="KYV268" s="20"/>
      <c r="KYW268" s="20"/>
      <c r="KYX268" s="20"/>
      <c r="KYY268" s="20"/>
      <c r="KYZ268" s="20"/>
      <c r="KZA268" s="20"/>
      <c r="KZB268" s="20"/>
      <c r="KZC268" s="20"/>
      <c r="KZD268" s="20"/>
      <c r="KZE268" s="20"/>
      <c r="KZF268" s="20"/>
      <c r="KZG268" s="20"/>
      <c r="KZH268" s="20"/>
      <c r="KZI268" s="20"/>
      <c r="KZJ268" s="20"/>
      <c r="KZK268" s="20"/>
      <c r="KZL268" s="20"/>
      <c r="KZM268" s="20"/>
      <c r="KZN268" s="20"/>
      <c r="KZO268" s="20"/>
      <c r="KZP268" s="20"/>
      <c r="KZQ268" s="20"/>
      <c r="KZR268" s="20"/>
      <c r="KZS268" s="20"/>
      <c r="KZT268" s="20"/>
      <c r="KZU268" s="20"/>
      <c r="KZV268" s="20"/>
      <c r="KZW268" s="20"/>
      <c r="KZX268" s="20"/>
      <c r="KZY268" s="20"/>
      <c r="KZZ268" s="20"/>
      <c r="LAA268" s="20"/>
      <c r="LAB268" s="20"/>
      <c r="LAC268" s="20"/>
      <c r="LAD268" s="20"/>
      <c r="LAE268" s="20"/>
      <c r="LAF268" s="20"/>
      <c r="LAG268" s="20"/>
      <c r="LAH268" s="20"/>
      <c r="LAI268" s="20"/>
      <c r="LAJ268" s="20"/>
      <c r="LAK268" s="20"/>
      <c r="LAL268" s="20"/>
      <c r="LAM268" s="20"/>
      <c r="LAN268" s="20"/>
      <c r="LAO268" s="20"/>
      <c r="LAP268" s="20"/>
      <c r="LAQ268" s="20"/>
      <c r="LAR268" s="20"/>
      <c r="LAS268" s="20"/>
      <c r="LAT268" s="20"/>
      <c r="LAU268" s="20"/>
      <c r="LAV268" s="20"/>
      <c r="LAW268" s="20"/>
      <c r="LAX268" s="20"/>
      <c r="LAY268" s="20"/>
      <c r="LAZ268" s="20"/>
      <c r="LBA268" s="20"/>
      <c r="LBB268" s="20"/>
      <c r="LBC268" s="20"/>
      <c r="LBD268" s="20"/>
      <c r="LBE268" s="20"/>
      <c r="LBF268" s="20"/>
      <c r="LBG268" s="20"/>
      <c r="LBH268" s="20"/>
      <c r="LBI268" s="20"/>
      <c r="LBJ268" s="20"/>
      <c r="LBK268" s="20"/>
      <c r="LBL268" s="20"/>
      <c r="LBM268" s="20"/>
      <c r="LBN268" s="20"/>
      <c r="LBO268" s="20"/>
      <c r="LBP268" s="20"/>
      <c r="LBQ268" s="20"/>
      <c r="LBR268" s="20"/>
      <c r="LBS268" s="20"/>
      <c r="LBT268" s="20"/>
      <c r="LBU268" s="20"/>
      <c r="LBV268" s="20"/>
      <c r="LBW268" s="20"/>
      <c r="LBX268" s="20"/>
      <c r="LBY268" s="20"/>
      <c r="LBZ268" s="20"/>
      <c r="LCA268" s="20"/>
      <c r="LCB268" s="20"/>
      <c r="LCC268" s="20"/>
      <c r="LCD268" s="20"/>
      <c r="LCE268" s="20"/>
      <c r="LCF268" s="20"/>
      <c r="LCG268" s="20"/>
      <c r="LCH268" s="20"/>
      <c r="LCI268" s="20"/>
      <c r="LCJ268" s="20"/>
      <c r="LCK268" s="20"/>
      <c r="LCL268" s="20"/>
      <c r="LCM268" s="20"/>
      <c r="LCN268" s="20"/>
      <c r="LCO268" s="20"/>
      <c r="LCP268" s="20"/>
      <c r="LCQ268" s="20"/>
      <c r="LCR268" s="20"/>
      <c r="LCS268" s="20"/>
      <c r="LCT268" s="20"/>
      <c r="LCU268" s="20"/>
      <c r="LCV268" s="20"/>
      <c r="LCW268" s="20"/>
      <c r="LCX268" s="20"/>
      <c r="LCY268" s="20"/>
      <c r="LCZ268" s="20"/>
      <c r="LDA268" s="20"/>
      <c r="LDB268" s="20"/>
      <c r="LDC268" s="20"/>
      <c r="LDD268" s="20"/>
      <c r="LDE268" s="20"/>
      <c r="LDF268" s="20"/>
      <c r="LDG268" s="20"/>
      <c r="LDH268" s="20"/>
      <c r="LDI268" s="20"/>
      <c r="LDJ268" s="20"/>
      <c r="LDK268" s="20"/>
      <c r="LDL268" s="20"/>
      <c r="LDM268" s="20"/>
      <c r="LDN268" s="20"/>
      <c r="LDO268" s="20"/>
      <c r="LDP268" s="20"/>
      <c r="LDQ268" s="20"/>
      <c r="LDR268" s="20"/>
      <c r="LDS268" s="20"/>
      <c r="LDT268" s="20"/>
      <c r="LDU268" s="20"/>
      <c r="LDV268" s="20"/>
      <c r="LDW268" s="20"/>
      <c r="LDX268" s="20"/>
      <c r="LDY268" s="20"/>
      <c r="LDZ268" s="20"/>
      <c r="LEA268" s="20"/>
      <c r="LEB268" s="20"/>
      <c r="LEC268" s="20"/>
      <c r="LED268" s="20"/>
      <c r="LEE268" s="20"/>
      <c r="LEF268" s="20"/>
      <c r="LEG268" s="20"/>
      <c r="LEH268" s="20"/>
      <c r="LEI268" s="20"/>
      <c r="LEJ268" s="20"/>
      <c r="LEK268" s="20"/>
      <c r="LEL268" s="20"/>
      <c r="LEM268" s="20"/>
      <c r="LEN268" s="20"/>
      <c r="LEO268" s="20"/>
      <c r="LEP268" s="20"/>
      <c r="LEQ268" s="20"/>
      <c r="LER268" s="20"/>
      <c r="LES268" s="20"/>
      <c r="LET268" s="20"/>
      <c r="LEU268" s="20"/>
      <c r="LEV268" s="20"/>
      <c r="LEW268" s="20"/>
      <c r="LEX268" s="20"/>
      <c r="LEY268" s="20"/>
      <c r="LEZ268" s="20"/>
      <c r="LFA268" s="20"/>
      <c r="LFB268" s="20"/>
      <c r="LFC268" s="20"/>
      <c r="LFD268" s="20"/>
      <c r="LFE268" s="20"/>
      <c r="LFF268" s="20"/>
      <c r="LFG268" s="20"/>
      <c r="LFH268" s="20"/>
      <c r="LFI268" s="20"/>
      <c r="LFJ268" s="20"/>
      <c r="LFK268" s="20"/>
      <c r="LFL268" s="20"/>
      <c r="LFM268" s="20"/>
      <c r="LFN268" s="20"/>
      <c r="LFO268" s="20"/>
      <c r="LFP268" s="20"/>
      <c r="LFQ268" s="20"/>
      <c r="LFR268" s="20"/>
      <c r="LFS268" s="20"/>
      <c r="LFT268" s="20"/>
      <c r="LFU268" s="20"/>
      <c r="LFV268" s="20"/>
      <c r="LFW268" s="20"/>
      <c r="LFX268" s="20"/>
      <c r="LFY268" s="20"/>
      <c r="LFZ268" s="20"/>
      <c r="LGA268" s="20"/>
      <c r="LGB268" s="20"/>
      <c r="LGC268" s="20"/>
      <c r="LGD268" s="20"/>
      <c r="LGE268" s="20"/>
      <c r="LGF268" s="20"/>
      <c r="LGG268" s="20"/>
      <c r="LGH268" s="20"/>
      <c r="LGI268" s="20"/>
      <c r="LGJ268" s="20"/>
      <c r="LGK268" s="20"/>
      <c r="LGL268" s="20"/>
      <c r="LGM268" s="20"/>
      <c r="LGN268" s="20"/>
      <c r="LGO268" s="20"/>
      <c r="LGP268" s="20"/>
      <c r="LGQ268" s="20"/>
      <c r="LGR268" s="20"/>
      <c r="LGS268" s="20"/>
      <c r="LGT268" s="20"/>
      <c r="LGU268" s="20"/>
      <c r="LGV268" s="20"/>
      <c r="LGW268" s="20"/>
      <c r="LGX268" s="20"/>
      <c r="LGY268" s="20"/>
      <c r="LGZ268" s="20"/>
      <c r="LHA268" s="20"/>
      <c r="LHB268" s="20"/>
      <c r="LHC268" s="20"/>
      <c r="LHD268" s="20"/>
      <c r="LHE268" s="20"/>
      <c r="LHF268" s="20"/>
      <c r="LHG268" s="20"/>
      <c r="LHH268" s="20"/>
      <c r="LHI268" s="20"/>
      <c r="LHJ268" s="20"/>
      <c r="LHK268" s="20"/>
      <c r="LHL268" s="20"/>
      <c r="LHM268" s="20"/>
      <c r="LHN268" s="20"/>
      <c r="LHO268" s="20"/>
      <c r="LHP268" s="20"/>
      <c r="LHQ268" s="20"/>
      <c r="LHR268" s="20"/>
      <c r="LHS268" s="20"/>
      <c r="LHT268" s="20"/>
      <c r="LHU268" s="20"/>
      <c r="LHV268" s="20"/>
      <c r="LHW268" s="20"/>
      <c r="LHX268" s="20"/>
      <c r="LHY268" s="20"/>
      <c r="LHZ268" s="20"/>
      <c r="LIA268" s="20"/>
      <c r="LIB268" s="20"/>
      <c r="LIC268" s="20"/>
      <c r="LID268" s="20"/>
      <c r="LIE268" s="20"/>
      <c r="LIF268" s="20"/>
      <c r="LIG268" s="20"/>
      <c r="LIH268" s="20"/>
      <c r="LII268" s="20"/>
      <c r="LIJ268" s="20"/>
      <c r="LIK268" s="20"/>
      <c r="LIL268" s="20"/>
      <c r="LIM268" s="20"/>
      <c r="LIN268" s="20"/>
      <c r="LIO268" s="20"/>
      <c r="LIP268" s="20"/>
      <c r="LIQ268" s="20"/>
      <c r="LIR268" s="20"/>
      <c r="LIS268" s="20"/>
      <c r="LIT268" s="20"/>
      <c r="LIU268" s="20"/>
      <c r="LIV268" s="20"/>
      <c r="LIW268" s="20"/>
      <c r="LIX268" s="20"/>
      <c r="LIY268" s="20"/>
      <c r="LIZ268" s="20"/>
      <c r="LJA268" s="20"/>
      <c r="LJB268" s="20"/>
      <c r="LJC268" s="20"/>
      <c r="LJD268" s="20"/>
      <c r="LJE268" s="20"/>
      <c r="LJF268" s="20"/>
      <c r="LJG268" s="20"/>
      <c r="LJH268" s="20"/>
      <c r="LJI268" s="20"/>
      <c r="LJJ268" s="20"/>
      <c r="LJK268" s="20"/>
      <c r="LJL268" s="20"/>
      <c r="LJM268" s="20"/>
      <c r="LJN268" s="20"/>
      <c r="LJO268" s="20"/>
      <c r="LJP268" s="20"/>
      <c r="LJQ268" s="20"/>
      <c r="LJR268" s="20"/>
      <c r="LJS268" s="20"/>
      <c r="LJT268" s="20"/>
      <c r="LJU268" s="20"/>
      <c r="LJV268" s="20"/>
      <c r="LJW268" s="20"/>
      <c r="LJX268" s="20"/>
      <c r="LJY268" s="20"/>
      <c r="LJZ268" s="20"/>
      <c r="LKA268" s="20"/>
      <c r="LKB268" s="20"/>
      <c r="LKC268" s="20"/>
      <c r="LKD268" s="20"/>
      <c r="LKE268" s="20"/>
      <c r="LKF268" s="20"/>
      <c r="LKG268" s="20"/>
      <c r="LKH268" s="20"/>
      <c r="LKI268" s="20"/>
      <c r="LKJ268" s="20"/>
      <c r="LKK268" s="20"/>
      <c r="LKL268" s="20"/>
      <c r="LKM268" s="20"/>
      <c r="LKN268" s="20"/>
      <c r="LKO268" s="20"/>
      <c r="LKP268" s="20"/>
      <c r="LKQ268" s="20"/>
      <c r="LKR268" s="20"/>
      <c r="LKS268" s="20"/>
      <c r="LKT268" s="20"/>
      <c r="LKU268" s="20"/>
      <c r="LKV268" s="20"/>
      <c r="LKW268" s="20"/>
      <c r="LKX268" s="20"/>
      <c r="LKY268" s="20"/>
      <c r="LKZ268" s="20"/>
      <c r="LLA268" s="20"/>
      <c r="LLB268" s="20"/>
      <c r="LLC268" s="20"/>
      <c r="LLD268" s="20"/>
      <c r="LLE268" s="20"/>
      <c r="LLF268" s="20"/>
      <c r="LLG268" s="20"/>
      <c r="LLH268" s="20"/>
      <c r="LLI268" s="20"/>
      <c r="LLJ268" s="20"/>
      <c r="LLK268" s="20"/>
      <c r="LLL268" s="20"/>
      <c r="LLM268" s="20"/>
      <c r="LLN268" s="20"/>
      <c r="LLO268" s="20"/>
      <c r="LLP268" s="20"/>
      <c r="LLQ268" s="20"/>
      <c r="LLR268" s="20"/>
      <c r="LLS268" s="20"/>
      <c r="LLT268" s="20"/>
      <c r="LLU268" s="20"/>
      <c r="LLV268" s="20"/>
      <c r="LLW268" s="20"/>
      <c r="LLX268" s="20"/>
      <c r="LLY268" s="20"/>
      <c r="LLZ268" s="20"/>
      <c r="LMA268" s="20"/>
      <c r="LMB268" s="20"/>
      <c r="LMC268" s="20"/>
      <c r="LMD268" s="20"/>
      <c r="LME268" s="20"/>
      <c r="LMF268" s="20"/>
      <c r="LMG268" s="20"/>
      <c r="LMH268" s="20"/>
      <c r="LMI268" s="20"/>
      <c r="LMJ268" s="20"/>
      <c r="LMK268" s="20"/>
      <c r="LML268" s="20"/>
      <c r="LMM268" s="20"/>
      <c r="LMN268" s="20"/>
      <c r="LMO268" s="20"/>
      <c r="LMP268" s="20"/>
      <c r="LMQ268" s="20"/>
      <c r="LMR268" s="20"/>
      <c r="LMS268" s="20"/>
      <c r="LMT268" s="20"/>
      <c r="LMU268" s="20"/>
      <c r="LMV268" s="20"/>
      <c r="LMW268" s="20"/>
      <c r="LMX268" s="20"/>
      <c r="LMY268" s="20"/>
      <c r="LMZ268" s="20"/>
      <c r="LNA268" s="20"/>
      <c r="LNB268" s="20"/>
      <c r="LNC268" s="20"/>
      <c r="LND268" s="20"/>
      <c r="LNE268" s="20"/>
      <c r="LNF268" s="20"/>
      <c r="LNG268" s="20"/>
      <c r="LNH268" s="20"/>
      <c r="LNI268" s="20"/>
      <c r="LNJ268" s="20"/>
      <c r="LNK268" s="20"/>
      <c r="LNL268" s="20"/>
      <c r="LNM268" s="20"/>
      <c r="LNN268" s="20"/>
      <c r="LNO268" s="20"/>
      <c r="LNP268" s="20"/>
      <c r="LNQ268" s="20"/>
      <c r="LNR268" s="20"/>
      <c r="LNS268" s="20"/>
      <c r="LNT268" s="20"/>
      <c r="LNU268" s="20"/>
      <c r="LNV268" s="20"/>
      <c r="LNW268" s="20"/>
      <c r="LNX268" s="20"/>
      <c r="LNY268" s="20"/>
      <c r="LNZ268" s="20"/>
      <c r="LOA268" s="20"/>
      <c r="LOB268" s="20"/>
      <c r="LOC268" s="20"/>
      <c r="LOD268" s="20"/>
      <c r="LOE268" s="20"/>
      <c r="LOF268" s="20"/>
      <c r="LOG268" s="20"/>
      <c r="LOH268" s="20"/>
      <c r="LOI268" s="20"/>
      <c r="LOJ268" s="20"/>
      <c r="LOK268" s="20"/>
      <c r="LOL268" s="20"/>
      <c r="LOM268" s="20"/>
      <c r="LON268" s="20"/>
      <c r="LOO268" s="20"/>
      <c r="LOP268" s="20"/>
      <c r="LOQ268" s="20"/>
      <c r="LOR268" s="20"/>
      <c r="LOS268" s="20"/>
      <c r="LOT268" s="20"/>
      <c r="LOU268" s="20"/>
      <c r="LOV268" s="20"/>
      <c r="LOW268" s="20"/>
      <c r="LOX268" s="20"/>
      <c r="LOY268" s="20"/>
      <c r="LOZ268" s="20"/>
      <c r="LPA268" s="20"/>
      <c r="LPB268" s="20"/>
      <c r="LPC268" s="20"/>
      <c r="LPD268" s="20"/>
      <c r="LPE268" s="20"/>
      <c r="LPF268" s="20"/>
      <c r="LPG268" s="20"/>
      <c r="LPH268" s="20"/>
      <c r="LPI268" s="20"/>
      <c r="LPJ268" s="20"/>
      <c r="LPK268" s="20"/>
      <c r="LPL268" s="20"/>
      <c r="LPM268" s="20"/>
      <c r="LPN268" s="20"/>
      <c r="LPO268" s="20"/>
      <c r="LPP268" s="20"/>
      <c r="LPQ268" s="20"/>
      <c r="LPR268" s="20"/>
      <c r="LPS268" s="20"/>
      <c r="LPT268" s="20"/>
      <c r="LPU268" s="20"/>
      <c r="LPV268" s="20"/>
      <c r="LPW268" s="20"/>
      <c r="LPX268" s="20"/>
      <c r="LPY268" s="20"/>
      <c r="LPZ268" s="20"/>
      <c r="LQA268" s="20"/>
      <c r="LQB268" s="20"/>
      <c r="LQC268" s="20"/>
      <c r="LQD268" s="20"/>
      <c r="LQE268" s="20"/>
      <c r="LQF268" s="20"/>
      <c r="LQG268" s="20"/>
      <c r="LQH268" s="20"/>
      <c r="LQI268" s="20"/>
      <c r="LQJ268" s="20"/>
      <c r="LQK268" s="20"/>
      <c r="LQL268" s="20"/>
      <c r="LQM268" s="20"/>
      <c r="LQN268" s="20"/>
      <c r="LQO268" s="20"/>
      <c r="LQP268" s="20"/>
      <c r="LQQ268" s="20"/>
      <c r="LQR268" s="20"/>
      <c r="LQS268" s="20"/>
      <c r="LQT268" s="20"/>
      <c r="LQU268" s="20"/>
      <c r="LQV268" s="20"/>
      <c r="LQW268" s="20"/>
      <c r="LQX268" s="20"/>
      <c r="LQY268" s="20"/>
      <c r="LQZ268" s="20"/>
      <c r="LRA268" s="20"/>
      <c r="LRB268" s="20"/>
      <c r="LRC268" s="20"/>
      <c r="LRD268" s="20"/>
      <c r="LRE268" s="20"/>
      <c r="LRF268" s="20"/>
      <c r="LRG268" s="20"/>
      <c r="LRH268" s="20"/>
      <c r="LRI268" s="20"/>
      <c r="LRJ268" s="20"/>
      <c r="LRK268" s="20"/>
      <c r="LRL268" s="20"/>
      <c r="LRM268" s="20"/>
      <c r="LRN268" s="20"/>
      <c r="LRO268" s="20"/>
      <c r="LRP268" s="20"/>
      <c r="LRQ268" s="20"/>
      <c r="LRR268" s="20"/>
      <c r="LRS268" s="20"/>
      <c r="LRT268" s="20"/>
      <c r="LRU268" s="20"/>
      <c r="LRV268" s="20"/>
      <c r="LRW268" s="20"/>
      <c r="LRX268" s="20"/>
      <c r="LRY268" s="20"/>
      <c r="LRZ268" s="20"/>
      <c r="LSA268" s="20"/>
      <c r="LSB268" s="20"/>
      <c r="LSC268" s="20"/>
      <c r="LSD268" s="20"/>
      <c r="LSE268" s="20"/>
      <c r="LSF268" s="20"/>
      <c r="LSG268" s="20"/>
      <c r="LSH268" s="20"/>
      <c r="LSI268" s="20"/>
      <c r="LSJ268" s="20"/>
      <c r="LSK268" s="20"/>
      <c r="LSL268" s="20"/>
      <c r="LSM268" s="20"/>
      <c r="LSN268" s="20"/>
      <c r="LSO268" s="20"/>
      <c r="LSP268" s="20"/>
      <c r="LSQ268" s="20"/>
      <c r="LSR268" s="20"/>
      <c r="LSS268" s="20"/>
      <c r="LST268" s="20"/>
      <c r="LSU268" s="20"/>
      <c r="LSV268" s="20"/>
      <c r="LSW268" s="20"/>
      <c r="LSX268" s="20"/>
      <c r="LSY268" s="20"/>
      <c r="LSZ268" s="20"/>
      <c r="LTA268" s="20"/>
      <c r="LTB268" s="20"/>
      <c r="LTC268" s="20"/>
      <c r="LTD268" s="20"/>
      <c r="LTE268" s="20"/>
      <c r="LTF268" s="20"/>
      <c r="LTG268" s="20"/>
      <c r="LTH268" s="20"/>
      <c r="LTI268" s="20"/>
      <c r="LTJ268" s="20"/>
      <c r="LTK268" s="20"/>
      <c r="LTL268" s="20"/>
      <c r="LTM268" s="20"/>
      <c r="LTN268" s="20"/>
      <c r="LTO268" s="20"/>
      <c r="LTP268" s="20"/>
      <c r="LTQ268" s="20"/>
      <c r="LTR268" s="20"/>
      <c r="LTS268" s="20"/>
      <c r="LTT268" s="20"/>
      <c r="LTU268" s="20"/>
      <c r="LTV268" s="20"/>
      <c r="LTW268" s="20"/>
      <c r="LTX268" s="20"/>
      <c r="LTY268" s="20"/>
      <c r="LTZ268" s="20"/>
      <c r="LUA268" s="20"/>
      <c r="LUB268" s="20"/>
      <c r="LUC268" s="20"/>
      <c r="LUD268" s="20"/>
      <c r="LUE268" s="20"/>
      <c r="LUF268" s="20"/>
      <c r="LUG268" s="20"/>
      <c r="LUH268" s="20"/>
      <c r="LUI268" s="20"/>
      <c r="LUJ268" s="20"/>
      <c r="LUK268" s="20"/>
      <c r="LUL268" s="20"/>
      <c r="LUM268" s="20"/>
      <c r="LUN268" s="20"/>
      <c r="LUO268" s="20"/>
      <c r="LUP268" s="20"/>
      <c r="LUQ268" s="20"/>
      <c r="LUR268" s="20"/>
      <c r="LUS268" s="20"/>
      <c r="LUT268" s="20"/>
      <c r="LUU268" s="20"/>
      <c r="LUV268" s="20"/>
      <c r="LUW268" s="20"/>
      <c r="LUX268" s="20"/>
      <c r="LUY268" s="20"/>
      <c r="LUZ268" s="20"/>
      <c r="LVA268" s="20"/>
      <c r="LVB268" s="20"/>
      <c r="LVC268" s="20"/>
      <c r="LVD268" s="20"/>
      <c r="LVE268" s="20"/>
      <c r="LVF268" s="20"/>
      <c r="LVG268" s="20"/>
      <c r="LVH268" s="20"/>
      <c r="LVI268" s="20"/>
      <c r="LVJ268" s="20"/>
      <c r="LVK268" s="20"/>
      <c r="LVL268" s="20"/>
      <c r="LVM268" s="20"/>
      <c r="LVN268" s="20"/>
      <c r="LVO268" s="20"/>
      <c r="LVP268" s="20"/>
      <c r="LVQ268" s="20"/>
      <c r="LVR268" s="20"/>
      <c r="LVS268" s="20"/>
      <c r="LVT268" s="20"/>
      <c r="LVU268" s="20"/>
      <c r="LVV268" s="20"/>
      <c r="LVW268" s="20"/>
      <c r="LVX268" s="20"/>
      <c r="LVY268" s="20"/>
      <c r="LVZ268" s="20"/>
      <c r="LWA268" s="20"/>
      <c r="LWB268" s="20"/>
      <c r="LWC268" s="20"/>
      <c r="LWD268" s="20"/>
      <c r="LWE268" s="20"/>
      <c r="LWF268" s="20"/>
      <c r="LWG268" s="20"/>
      <c r="LWH268" s="20"/>
      <c r="LWI268" s="20"/>
      <c r="LWJ268" s="20"/>
      <c r="LWK268" s="20"/>
      <c r="LWL268" s="20"/>
      <c r="LWM268" s="20"/>
      <c r="LWN268" s="20"/>
      <c r="LWO268" s="20"/>
      <c r="LWP268" s="20"/>
      <c r="LWQ268" s="20"/>
      <c r="LWR268" s="20"/>
      <c r="LWS268" s="20"/>
      <c r="LWT268" s="20"/>
      <c r="LWU268" s="20"/>
      <c r="LWV268" s="20"/>
      <c r="LWW268" s="20"/>
      <c r="LWX268" s="20"/>
      <c r="LWY268" s="20"/>
      <c r="LWZ268" s="20"/>
      <c r="LXA268" s="20"/>
      <c r="LXB268" s="20"/>
      <c r="LXC268" s="20"/>
      <c r="LXD268" s="20"/>
      <c r="LXE268" s="20"/>
      <c r="LXF268" s="20"/>
      <c r="LXG268" s="20"/>
      <c r="LXH268" s="20"/>
      <c r="LXI268" s="20"/>
      <c r="LXJ268" s="20"/>
      <c r="LXK268" s="20"/>
      <c r="LXL268" s="20"/>
      <c r="LXM268" s="20"/>
      <c r="LXN268" s="20"/>
      <c r="LXO268" s="20"/>
      <c r="LXP268" s="20"/>
      <c r="LXQ268" s="20"/>
      <c r="LXR268" s="20"/>
      <c r="LXS268" s="20"/>
      <c r="LXT268" s="20"/>
      <c r="LXU268" s="20"/>
      <c r="LXV268" s="20"/>
      <c r="LXW268" s="20"/>
      <c r="LXX268" s="20"/>
      <c r="LXY268" s="20"/>
      <c r="LXZ268" s="20"/>
      <c r="LYA268" s="20"/>
      <c r="LYB268" s="20"/>
      <c r="LYC268" s="20"/>
      <c r="LYD268" s="20"/>
      <c r="LYE268" s="20"/>
      <c r="LYF268" s="20"/>
      <c r="LYG268" s="20"/>
      <c r="LYH268" s="20"/>
      <c r="LYI268" s="20"/>
      <c r="LYJ268" s="20"/>
      <c r="LYK268" s="20"/>
      <c r="LYL268" s="20"/>
      <c r="LYM268" s="20"/>
      <c r="LYN268" s="20"/>
      <c r="LYO268" s="20"/>
      <c r="LYP268" s="20"/>
      <c r="LYQ268" s="20"/>
      <c r="LYR268" s="20"/>
      <c r="LYS268" s="20"/>
      <c r="LYT268" s="20"/>
      <c r="LYU268" s="20"/>
      <c r="LYV268" s="20"/>
      <c r="LYW268" s="20"/>
      <c r="LYX268" s="20"/>
      <c r="LYY268" s="20"/>
      <c r="LYZ268" s="20"/>
      <c r="LZA268" s="20"/>
      <c r="LZB268" s="20"/>
      <c r="LZC268" s="20"/>
      <c r="LZD268" s="20"/>
      <c r="LZE268" s="20"/>
      <c r="LZF268" s="20"/>
      <c r="LZG268" s="20"/>
      <c r="LZH268" s="20"/>
      <c r="LZI268" s="20"/>
      <c r="LZJ268" s="20"/>
      <c r="LZK268" s="20"/>
      <c r="LZL268" s="20"/>
      <c r="LZM268" s="20"/>
      <c r="LZN268" s="20"/>
      <c r="LZO268" s="20"/>
      <c r="LZP268" s="20"/>
      <c r="LZQ268" s="20"/>
      <c r="LZR268" s="20"/>
      <c r="LZS268" s="20"/>
      <c r="LZT268" s="20"/>
      <c r="LZU268" s="20"/>
      <c r="LZV268" s="20"/>
      <c r="LZW268" s="20"/>
      <c r="LZX268" s="20"/>
      <c r="LZY268" s="20"/>
      <c r="LZZ268" s="20"/>
      <c r="MAA268" s="20"/>
      <c r="MAB268" s="20"/>
      <c r="MAC268" s="20"/>
      <c r="MAD268" s="20"/>
      <c r="MAE268" s="20"/>
      <c r="MAF268" s="20"/>
      <c r="MAG268" s="20"/>
      <c r="MAH268" s="20"/>
      <c r="MAI268" s="20"/>
      <c r="MAJ268" s="20"/>
      <c r="MAK268" s="20"/>
      <c r="MAL268" s="20"/>
      <c r="MAM268" s="20"/>
      <c r="MAN268" s="20"/>
      <c r="MAO268" s="20"/>
      <c r="MAP268" s="20"/>
      <c r="MAQ268" s="20"/>
      <c r="MAR268" s="20"/>
      <c r="MAS268" s="20"/>
      <c r="MAT268" s="20"/>
      <c r="MAU268" s="20"/>
      <c r="MAV268" s="20"/>
      <c r="MAW268" s="20"/>
      <c r="MAX268" s="20"/>
      <c r="MAY268" s="20"/>
      <c r="MAZ268" s="20"/>
      <c r="MBA268" s="20"/>
      <c r="MBB268" s="20"/>
      <c r="MBC268" s="20"/>
      <c r="MBD268" s="20"/>
      <c r="MBE268" s="20"/>
      <c r="MBF268" s="20"/>
      <c r="MBG268" s="20"/>
      <c r="MBH268" s="20"/>
      <c r="MBI268" s="20"/>
      <c r="MBJ268" s="20"/>
      <c r="MBK268" s="20"/>
      <c r="MBL268" s="20"/>
      <c r="MBM268" s="20"/>
      <c r="MBN268" s="20"/>
      <c r="MBO268" s="20"/>
      <c r="MBP268" s="20"/>
      <c r="MBQ268" s="20"/>
      <c r="MBR268" s="20"/>
      <c r="MBS268" s="20"/>
      <c r="MBT268" s="20"/>
      <c r="MBU268" s="20"/>
      <c r="MBV268" s="20"/>
      <c r="MBW268" s="20"/>
      <c r="MBX268" s="20"/>
      <c r="MBY268" s="20"/>
      <c r="MBZ268" s="20"/>
      <c r="MCA268" s="20"/>
      <c r="MCB268" s="20"/>
      <c r="MCC268" s="20"/>
      <c r="MCD268" s="20"/>
      <c r="MCE268" s="20"/>
      <c r="MCF268" s="20"/>
      <c r="MCG268" s="20"/>
      <c r="MCH268" s="20"/>
      <c r="MCI268" s="20"/>
      <c r="MCJ268" s="20"/>
      <c r="MCK268" s="20"/>
      <c r="MCL268" s="20"/>
      <c r="MCM268" s="20"/>
      <c r="MCN268" s="20"/>
      <c r="MCO268" s="20"/>
      <c r="MCP268" s="20"/>
      <c r="MCQ268" s="20"/>
      <c r="MCR268" s="20"/>
      <c r="MCS268" s="20"/>
      <c r="MCT268" s="20"/>
      <c r="MCU268" s="20"/>
      <c r="MCV268" s="20"/>
      <c r="MCW268" s="20"/>
      <c r="MCX268" s="20"/>
      <c r="MCY268" s="20"/>
      <c r="MCZ268" s="20"/>
      <c r="MDA268" s="20"/>
      <c r="MDB268" s="20"/>
      <c r="MDC268" s="20"/>
      <c r="MDD268" s="20"/>
      <c r="MDE268" s="20"/>
      <c r="MDF268" s="20"/>
      <c r="MDG268" s="20"/>
      <c r="MDH268" s="20"/>
      <c r="MDI268" s="20"/>
      <c r="MDJ268" s="20"/>
      <c r="MDK268" s="20"/>
      <c r="MDL268" s="20"/>
      <c r="MDM268" s="20"/>
      <c r="MDN268" s="20"/>
      <c r="MDO268" s="20"/>
      <c r="MDP268" s="20"/>
      <c r="MDQ268" s="20"/>
      <c r="MDR268" s="20"/>
      <c r="MDS268" s="20"/>
      <c r="MDT268" s="20"/>
      <c r="MDU268" s="20"/>
      <c r="MDV268" s="20"/>
      <c r="MDW268" s="20"/>
      <c r="MDX268" s="20"/>
      <c r="MDY268" s="20"/>
      <c r="MDZ268" s="20"/>
      <c r="MEA268" s="20"/>
      <c r="MEB268" s="20"/>
      <c r="MEC268" s="20"/>
      <c r="MED268" s="20"/>
      <c r="MEE268" s="20"/>
      <c r="MEF268" s="20"/>
      <c r="MEG268" s="20"/>
      <c r="MEH268" s="20"/>
      <c r="MEI268" s="20"/>
      <c r="MEJ268" s="20"/>
      <c r="MEK268" s="20"/>
      <c r="MEL268" s="20"/>
      <c r="MEM268" s="20"/>
      <c r="MEN268" s="20"/>
      <c r="MEO268" s="20"/>
      <c r="MEP268" s="20"/>
      <c r="MEQ268" s="20"/>
      <c r="MER268" s="20"/>
      <c r="MES268" s="20"/>
      <c r="MET268" s="20"/>
      <c r="MEU268" s="20"/>
      <c r="MEV268" s="20"/>
      <c r="MEW268" s="20"/>
      <c r="MEX268" s="20"/>
      <c r="MEY268" s="20"/>
      <c r="MEZ268" s="20"/>
      <c r="MFA268" s="20"/>
      <c r="MFB268" s="20"/>
      <c r="MFC268" s="20"/>
      <c r="MFD268" s="20"/>
      <c r="MFE268" s="20"/>
      <c r="MFF268" s="20"/>
      <c r="MFG268" s="20"/>
      <c r="MFH268" s="20"/>
      <c r="MFI268" s="20"/>
      <c r="MFJ268" s="20"/>
      <c r="MFK268" s="20"/>
      <c r="MFL268" s="20"/>
      <c r="MFM268" s="20"/>
      <c r="MFN268" s="20"/>
      <c r="MFO268" s="20"/>
      <c r="MFP268" s="20"/>
      <c r="MFQ268" s="20"/>
      <c r="MFR268" s="20"/>
      <c r="MFS268" s="20"/>
      <c r="MFT268" s="20"/>
      <c r="MFU268" s="20"/>
      <c r="MFV268" s="20"/>
      <c r="MFW268" s="20"/>
      <c r="MFX268" s="20"/>
      <c r="MFY268" s="20"/>
      <c r="MFZ268" s="20"/>
      <c r="MGA268" s="20"/>
      <c r="MGB268" s="20"/>
      <c r="MGC268" s="20"/>
      <c r="MGD268" s="20"/>
      <c r="MGE268" s="20"/>
      <c r="MGF268" s="20"/>
      <c r="MGG268" s="20"/>
      <c r="MGH268" s="20"/>
      <c r="MGI268" s="20"/>
      <c r="MGJ268" s="20"/>
      <c r="MGK268" s="20"/>
      <c r="MGL268" s="20"/>
      <c r="MGM268" s="20"/>
      <c r="MGN268" s="20"/>
      <c r="MGO268" s="20"/>
      <c r="MGP268" s="20"/>
      <c r="MGQ268" s="20"/>
      <c r="MGR268" s="20"/>
      <c r="MGS268" s="20"/>
      <c r="MGT268" s="20"/>
      <c r="MGU268" s="20"/>
      <c r="MGV268" s="20"/>
      <c r="MGW268" s="20"/>
      <c r="MGX268" s="20"/>
      <c r="MGY268" s="20"/>
      <c r="MGZ268" s="20"/>
      <c r="MHA268" s="20"/>
      <c r="MHB268" s="20"/>
      <c r="MHC268" s="20"/>
      <c r="MHD268" s="20"/>
      <c r="MHE268" s="20"/>
      <c r="MHF268" s="20"/>
      <c r="MHG268" s="20"/>
      <c r="MHH268" s="20"/>
      <c r="MHI268" s="20"/>
      <c r="MHJ268" s="20"/>
      <c r="MHK268" s="20"/>
      <c r="MHL268" s="20"/>
      <c r="MHM268" s="20"/>
      <c r="MHN268" s="20"/>
      <c r="MHO268" s="20"/>
      <c r="MHP268" s="20"/>
      <c r="MHQ268" s="20"/>
      <c r="MHR268" s="20"/>
      <c r="MHS268" s="20"/>
      <c r="MHT268" s="20"/>
      <c r="MHU268" s="20"/>
      <c r="MHV268" s="20"/>
      <c r="MHW268" s="20"/>
      <c r="MHX268" s="20"/>
      <c r="MHY268" s="20"/>
      <c r="MHZ268" s="20"/>
      <c r="MIA268" s="20"/>
      <c r="MIB268" s="20"/>
      <c r="MIC268" s="20"/>
      <c r="MID268" s="20"/>
      <c r="MIE268" s="20"/>
      <c r="MIF268" s="20"/>
      <c r="MIG268" s="20"/>
      <c r="MIH268" s="20"/>
      <c r="MII268" s="20"/>
      <c r="MIJ268" s="20"/>
      <c r="MIK268" s="20"/>
      <c r="MIL268" s="20"/>
      <c r="MIM268" s="20"/>
      <c r="MIN268" s="20"/>
      <c r="MIO268" s="20"/>
      <c r="MIP268" s="20"/>
      <c r="MIQ268" s="20"/>
      <c r="MIR268" s="20"/>
      <c r="MIS268" s="20"/>
      <c r="MIT268" s="20"/>
      <c r="MIU268" s="20"/>
      <c r="MIV268" s="20"/>
      <c r="MIW268" s="20"/>
      <c r="MIX268" s="20"/>
      <c r="MIY268" s="20"/>
      <c r="MIZ268" s="20"/>
      <c r="MJA268" s="20"/>
      <c r="MJB268" s="20"/>
      <c r="MJC268" s="20"/>
      <c r="MJD268" s="20"/>
      <c r="MJE268" s="20"/>
      <c r="MJF268" s="20"/>
      <c r="MJG268" s="20"/>
      <c r="MJH268" s="20"/>
      <c r="MJI268" s="20"/>
      <c r="MJJ268" s="20"/>
      <c r="MJK268" s="20"/>
      <c r="MJL268" s="20"/>
      <c r="MJM268" s="20"/>
      <c r="MJN268" s="20"/>
      <c r="MJO268" s="20"/>
      <c r="MJP268" s="20"/>
      <c r="MJQ268" s="20"/>
      <c r="MJR268" s="20"/>
      <c r="MJS268" s="20"/>
      <c r="MJT268" s="20"/>
      <c r="MJU268" s="20"/>
      <c r="MJV268" s="20"/>
      <c r="MJW268" s="20"/>
      <c r="MJX268" s="20"/>
      <c r="MJY268" s="20"/>
      <c r="MJZ268" s="20"/>
      <c r="MKA268" s="20"/>
      <c r="MKB268" s="20"/>
      <c r="MKC268" s="20"/>
      <c r="MKD268" s="20"/>
      <c r="MKE268" s="20"/>
      <c r="MKF268" s="20"/>
      <c r="MKG268" s="20"/>
      <c r="MKH268" s="20"/>
      <c r="MKI268" s="20"/>
      <c r="MKJ268" s="20"/>
      <c r="MKK268" s="20"/>
      <c r="MKL268" s="20"/>
      <c r="MKM268" s="20"/>
      <c r="MKN268" s="20"/>
      <c r="MKO268" s="20"/>
      <c r="MKP268" s="20"/>
      <c r="MKQ268" s="20"/>
      <c r="MKR268" s="20"/>
      <c r="MKS268" s="20"/>
      <c r="MKT268" s="20"/>
      <c r="MKU268" s="20"/>
      <c r="MKV268" s="20"/>
      <c r="MKW268" s="20"/>
      <c r="MKX268" s="20"/>
      <c r="MKY268" s="20"/>
      <c r="MKZ268" s="20"/>
      <c r="MLA268" s="20"/>
      <c r="MLB268" s="20"/>
      <c r="MLC268" s="20"/>
      <c r="MLD268" s="20"/>
      <c r="MLE268" s="20"/>
      <c r="MLF268" s="20"/>
      <c r="MLG268" s="20"/>
      <c r="MLH268" s="20"/>
      <c r="MLI268" s="20"/>
      <c r="MLJ268" s="20"/>
      <c r="MLK268" s="20"/>
      <c r="MLL268" s="20"/>
      <c r="MLM268" s="20"/>
      <c r="MLN268" s="20"/>
      <c r="MLO268" s="20"/>
      <c r="MLP268" s="20"/>
      <c r="MLQ268" s="20"/>
      <c r="MLR268" s="20"/>
      <c r="MLS268" s="20"/>
      <c r="MLT268" s="20"/>
      <c r="MLU268" s="20"/>
      <c r="MLV268" s="20"/>
      <c r="MLW268" s="20"/>
      <c r="MLX268" s="20"/>
      <c r="MLY268" s="20"/>
      <c r="MLZ268" s="20"/>
      <c r="MMA268" s="20"/>
      <c r="MMB268" s="20"/>
      <c r="MMC268" s="20"/>
      <c r="MMD268" s="20"/>
      <c r="MME268" s="20"/>
      <c r="MMF268" s="20"/>
      <c r="MMG268" s="20"/>
      <c r="MMH268" s="20"/>
      <c r="MMI268" s="20"/>
      <c r="MMJ268" s="20"/>
      <c r="MMK268" s="20"/>
      <c r="MML268" s="20"/>
      <c r="MMM268" s="20"/>
      <c r="MMN268" s="20"/>
      <c r="MMO268" s="20"/>
      <c r="MMP268" s="20"/>
      <c r="MMQ268" s="20"/>
      <c r="MMR268" s="20"/>
      <c r="MMS268" s="20"/>
      <c r="MMT268" s="20"/>
      <c r="MMU268" s="20"/>
      <c r="MMV268" s="20"/>
      <c r="MMW268" s="20"/>
      <c r="MMX268" s="20"/>
      <c r="MMY268" s="20"/>
      <c r="MMZ268" s="20"/>
      <c r="MNA268" s="20"/>
      <c r="MNB268" s="20"/>
      <c r="MNC268" s="20"/>
      <c r="MND268" s="20"/>
      <c r="MNE268" s="20"/>
      <c r="MNF268" s="20"/>
      <c r="MNG268" s="20"/>
      <c r="MNH268" s="20"/>
      <c r="MNI268" s="20"/>
      <c r="MNJ268" s="20"/>
      <c r="MNK268" s="20"/>
      <c r="MNL268" s="20"/>
      <c r="MNM268" s="20"/>
      <c r="MNN268" s="20"/>
      <c r="MNO268" s="20"/>
      <c r="MNP268" s="20"/>
      <c r="MNQ268" s="20"/>
      <c r="MNR268" s="20"/>
      <c r="MNS268" s="20"/>
      <c r="MNT268" s="20"/>
      <c r="MNU268" s="20"/>
      <c r="MNV268" s="20"/>
      <c r="MNW268" s="20"/>
      <c r="MNX268" s="20"/>
      <c r="MNY268" s="20"/>
      <c r="MNZ268" s="20"/>
      <c r="MOA268" s="20"/>
      <c r="MOB268" s="20"/>
      <c r="MOC268" s="20"/>
      <c r="MOD268" s="20"/>
      <c r="MOE268" s="20"/>
      <c r="MOF268" s="20"/>
      <c r="MOG268" s="20"/>
      <c r="MOH268" s="20"/>
      <c r="MOI268" s="20"/>
      <c r="MOJ268" s="20"/>
      <c r="MOK268" s="20"/>
      <c r="MOL268" s="20"/>
      <c r="MOM268" s="20"/>
      <c r="MON268" s="20"/>
      <c r="MOO268" s="20"/>
      <c r="MOP268" s="20"/>
      <c r="MOQ268" s="20"/>
      <c r="MOR268" s="20"/>
      <c r="MOS268" s="20"/>
      <c r="MOT268" s="20"/>
      <c r="MOU268" s="20"/>
      <c r="MOV268" s="20"/>
      <c r="MOW268" s="20"/>
      <c r="MOX268" s="20"/>
      <c r="MOY268" s="20"/>
      <c r="MOZ268" s="20"/>
      <c r="MPA268" s="20"/>
      <c r="MPB268" s="20"/>
      <c r="MPC268" s="20"/>
      <c r="MPD268" s="20"/>
      <c r="MPE268" s="20"/>
      <c r="MPF268" s="20"/>
      <c r="MPG268" s="20"/>
      <c r="MPH268" s="20"/>
      <c r="MPI268" s="20"/>
      <c r="MPJ268" s="20"/>
      <c r="MPK268" s="20"/>
      <c r="MPL268" s="20"/>
      <c r="MPM268" s="20"/>
      <c r="MPN268" s="20"/>
      <c r="MPO268" s="20"/>
      <c r="MPP268" s="20"/>
      <c r="MPQ268" s="20"/>
      <c r="MPR268" s="20"/>
      <c r="MPS268" s="20"/>
      <c r="MPT268" s="20"/>
      <c r="MPU268" s="20"/>
      <c r="MPV268" s="20"/>
      <c r="MPW268" s="20"/>
      <c r="MPX268" s="20"/>
      <c r="MPY268" s="20"/>
      <c r="MPZ268" s="20"/>
      <c r="MQA268" s="20"/>
      <c r="MQB268" s="20"/>
      <c r="MQC268" s="20"/>
      <c r="MQD268" s="20"/>
      <c r="MQE268" s="20"/>
      <c r="MQF268" s="20"/>
      <c r="MQG268" s="20"/>
      <c r="MQH268" s="20"/>
      <c r="MQI268" s="20"/>
      <c r="MQJ268" s="20"/>
      <c r="MQK268" s="20"/>
      <c r="MQL268" s="20"/>
      <c r="MQM268" s="20"/>
      <c r="MQN268" s="20"/>
      <c r="MQO268" s="20"/>
      <c r="MQP268" s="20"/>
      <c r="MQQ268" s="20"/>
      <c r="MQR268" s="20"/>
      <c r="MQS268" s="20"/>
      <c r="MQT268" s="20"/>
      <c r="MQU268" s="20"/>
      <c r="MQV268" s="20"/>
      <c r="MQW268" s="20"/>
      <c r="MQX268" s="20"/>
      <c r="MQY268" s="20"/>
      <c r="MQZ268" s="20"/>
      <c r="MRA268" s="20"/>
      <c r="MRB268" s="20"/>
      <c r="MRC268" s="20"/>
      <c r="MRD268" s="20"/>
      <c r="MRE268" s="20"/>
      <c r="MRF268" s="20"/>
      <c r="MRG268" s="20"/>
      <c r="MRH268" s="20"/>
      <c r="MRI268" s="20"/>
      <c r="MRJ268" s="20"/>
      <c r="MRK268" s="20"/>
      <c r="MRL268" s="20"/>
      <c r="MRM268" s="20"/>
      <c r="MRN268" s="20"/>
      <c r="MRO268" s="20"/>
      <c r="MRP268" s="20"/>
      <c r="MRQ268" s="20"/>
      <c r="MRR268" s="20"/>
      <c r="MRS268" s="20"/>
      <c r="MRT268" s="20"/>
      <c r="MRU268" s="20"/>
      <c r="MRV268" s="20"/>
      <c r="MRW268" s="20"/>
      <c r="MRX268" s="20"/>
      <c r="MRY268" s="20"/>
      <c r="MRZ268" s="20"/>
      <c r="MSA268" s="20"/>
      <c r="MSB268" s="20"/>
      <c r="MSC268" s="20"/>
      <c r="MSD268" s="20"/>
      <c r="MSE268" s="20"/>
      <c r="MSF268" s="20"/>
      <c r="MSG268" s="20"/>
      <c r="MSH268" s="20"/>
      <c r="MSI268" s="20"/>
      <c r="MSJ268" s="20"/>
      <c r="MSK268" s="20"/>
      <c r="MSL268" s="20"/>
      <c r="MSM268" s="20"/>
      <c r="MSN268" s="20"/>
      <c r="MSO268" s="20"/>
      <c r="MSP268" s="20"/>
      <c r="MSQ268" s="20"/>
      <c r="MSR268" s="20"/>
      <c r="MSS268" s="20"/>
      <c r="MST268" s="20"/>
      <c r="MSU268" s="20"/>
      <c r="MSV268" s="20"/>
      <c r="MSW268" s="20"/>
      <c r="MSX268" s="20"/>
      <c r="MSY268" s="20"/>
      <c r="MSZ268" s="20"/>
      <c r="MTA268" s="20"/>
      <c r="MTB268" s="20"/>
      <c r="MTC268" s="20"/>
      <c r="MTD268" s="20"/>
      <c r="MTE268" s="20"/>
      <c r="MTF268" s="20"/>
      <c r="MTG268" s="20"/>
      <c r="MTH268" s="20"/>
      <c r="MTI268" s="20"/>
      <c r="MTJ268" s="20"/>
      <c r="MTK268" s="20"/>
      <c r="MTL268" s="20"/>
      <c r="MTM268" s="20"/>
      <c r="MTN268" s="20"/>
      <c r="MTO268" s="20"/>
      <c r="MTP268" s="20"/>
      <c r="MTQ268" s="20"/>
      <c r="MTR268" s="20"/>
      <c r="MTS268" s="20"/>
      <c r="MTT268" s="20"/>
      <c r="MTU268" s="20"/>
      <c r="MTV268" s="20"/>
      <c r="MTW268" s="20"/>
      <c r="MTX268" s="20"/>
      <c r="MTY268" s="20"/>
      <c r="MTZ268" s="20"/>
      <c r="MUA268" s="20"/>
      <c r="MUB268" s="20"/>
      <c r="MUC268" s="20"/>
      <c r="MUD268" s="20"/>
      <c r="MUE268" s="20"/>
      <c r="MUF268" s="20"/>
      <c r="MUG268" s="20"/>
      <c r="MUH268" s="20"/>
      <c r="MUI268" s="20"/>
      <c r="MUJ268" s="20"/>
      <c r="MUK268" s="20"/>
      <c r="MUL268" s="20"/>
      <c r="MUM268" s="20"/>
      <c r="MUN268" s="20"/>
      <c r="MUO268" s="20"/>
      <c r="MUP268" s="20"/>
      <c r="MUQ268" s="20"/>
      <c r="MUR268" s="20"/>
      <c r="MUS268" s="20"/>
      <c r="MUT268" s="20"/>
      <c r="MUU268" s="20"/>
      <c r="MUV268" s="20"/>
      <c r="MUW268" s="20"/>
      <c r="MUX268" s="20"/>
      <c r="MUY268" s="20"/>
      <c r="MUZ268" s="20"/>
      <c r="MVA268" s="20"/>
      <c r="MVB268" s="20"/>
      <c r="MVC268" s="20"/>
      <c r="MVD268" s="20"/>
      <c r="MVE268" s="20"/>
      <c r="MVF268" s="20"/>
      <c r="MVG268" s="20"/>
      <c r="MVH268" s="20"/>
      <c r="MVI268" s="20"/>
      <c r="MVJ268" s="20"/>
      <c r="MVK268" s="20"/>
      <c r="MVL268" s="20"/>
      <c r="MVM268" s="20"/>
      <c r="MVN268" s="20"/>
      <c r="MVO268" s="20"/>
      <c r="MVP268" s="20"/>
      <c r="MVQ268" s="20"/>
      <c r="MVR268" s="20"/>
      <c r="MVS268" s="20"/>
      <c r="MVT268" s="20"/>
      <c r="MVU268" s="20"/>
      <c r="MVV268" s="20"/>
      <c r="MVW268" s="20"/>
      <c r="MVX268" s="20"/>
      <c r="MVY268" s="20"/>
      <c r="MVZ268" s="20"/>
      <c r="MWA268" s="20"/>
      <c r="MWB268" s="20"/>
      <c r="MWC268" s="20"/>
      <c r="MWD268" s="20"/>
      <c r="MWE268" s="20"/>
      <c r="MWF268" s="20"/>
      <c r="MWG268" s="20"/>
      <c r="MWH268" s="20"/>
      <c r="MWI268" s="20"/>
      <c r="MWJ268" s="20"/>
      <c r="MWK268" s="20"/>
      <c r="MWL268" s="20"/>
      <c r="MWM268" s="20"/>
      <c r="MWN268" s="20"/>
      <c r="MWO268" s="20"/>
      <c r="MWP268" s="20"/>
      <c r="MWQ268" s="20"/>
      <c r="MWR268" s="20"/>
      <c r="MWS268" s="20"/>
      <c r="MWT268" s="20"/>
      <c r="MWU268" s="20"/>
      <c r="MWV268" s="20"/>
      <c r="MWW268" s="20"/>
      <c r="MWX268" s="20"/>
      <c r="MWY268" s="20"/>
      <c r="MWZ268" s="20"/>
      <c r="MXA268" s="20"/>
      <c r="MXB268" s="20"/>
      <c r="MXC268" s="20"/>
      <c r="MXD268" s="20"/>
      <c r="MXE268" s="20"/>
      <c r="MXF268" s="20"/>
      <c r="MXG268" s="20"/>
      <c r="MXH268" s="20"/>
      <c r="MXI268" s="20"/>
      <c r="MXJ268" s="20"/>
      <c r="MXK268" s="20"/>
      <c r="MXL268" s="20"/>
      <c r="MXM268" s="20"/>
      <c r="MXN268" s="20"/>
      <c r="MXO268" s="20"/>
      <c r="MXP268" s="20"/>
      <c r="MXQ268" s="20"/>
      <c r="MXR268" s="20"/>
      <c r="MXS268" s="20"/>
      <c r="MXT268" s="20"/>
      <c r="MXU268" s="20"/>
      <c r="MXV268" s="20"/>
      <c r="MXW268" s="20"/>
      <c r="MXX268" s="20"/>
      <c r="MXY268" s="20"/>
      <c r="MXZ268" s="20"/>
      <c r="MYA268" s="20"/>
      <c r="MYB268" s="20"/>
      <c r="MYC268" s="20"/>
      <c r="MYD268" s="20"/>
      <c r="MYE268" s="20"/>
      <c r="MYF268" s="20"/>
      <c r="MYG268" s="20"/>
      <c r="MYH268" s="20"/>
      <c r="MYI268" s="20"/>
      <c r="MYJ268" s="20"/>
      <c r="MYK268" s="20"/>
      <c r="MYL268" s="20"/>
      <c r="MYM268" s="20"/>
      <c r="MYN268" s="20"/>
      <c r="MYO268" s="20"/>
      <c r="MYP268" s="20"/>
      <c r="MYQ268" s="20"/>
      <c r="MYR268" s="20"/>
      <c r="MYS268" s="20"/>
      <c r="MYT268" s="20"/>
      <c r="MYU268" s="20"/>
      <c r="MYV268" s="20"/>
      <c r="MYW268" s="20"/>
      <c r="MYX268" s="20"/>
      <c r="MYY268" s="20"/>
      <c r="MYZ268" s="20"/>
      <c r="MZA268" s="20"/>
      <c r="MZB268" s="20"/>
      <c r="MZC268" s="20"/>
      <c r="MZD268" s="20"/>
      <c r="MZE268" s="20"/>
      <c r="MZF268" s="20"/>
      <c r="MZG268" s="20"/>
      <c r="MZH268" s="20"/>
      <c r="MZI268" s="20"/>
      <c r="MZJ268" s="20"/>
      <c r="MZK268" s="20"/>
      <c r="MZL268" s="20"/>
      <c r="MZM268" s="20"/>
      <c r="MZN268" s="20"/>
      <c r="MZO268" s="20"/>
      <c r="MZP268" s="20"/>
      <c r="MZQ268" s="20"/>
      <c r="MZR268" s="20"/>
      <c r="MZS268" s="20"/>
      <c r="MZT268" s="20"/>
      <c r="MZU268" s="20"/>
      <c r="MZV268" s="20"/>
      <c r="MZW268" s="20"/>
      <c r="MZX268" s="20"/>
      <c r="MZY268" s="20"/>
      <c r="MZZ268" s="20"/>
      <c r="NAA268" s="20"/>
      <c r="NAB268" s="20"/>
      <c r="NAC268" s="20"/>
      <c r="NAD268" s="20"/>
      <c r="NAE268" s="20"/>
      <c r="NAF268" s="20"/>
      <c r="NAG268" s="20"/>
      <c r="NAH268" s="20"/>
      <c r="NAI268" s="20"/>
      <c r="NAJ268" s="20"/>
      <c r="NAK268" s="20"/>
      <c r="NAL268" s="20"/>
      <c r="NAM268" s="20"/>
      <c r="NAN268" s="20"/>
      <c r="NAO268" s="20"/>
      <c r="NAP268" s="20"/>
      <c r="NAQ268" s="20"/>
      <c r="NAR268" s="20"/>
      <c r="NAS268" s="20"/>
      <c r="NAT268" s="20"/>
      <c r="NAU268" s="20"/>
      <c r="NAV268" s="20"/>
      <c r="NAW268" s="20"/>
      <c r="NAX268" s="20"/>
      <c r="NAY268" s="20"/>
      <c r="NAZ268" s="20"/>
      <c r="NBA268" s="20"/>
      <c r="NBB268" s="20"/>
      <c r="NBC268" s="20"/>
      <c r="NBD268" s="20"/>
      <c r="NBE268" s="20"/>
      <c r="NBF268" s="20"/>
      <c r="NBG268" s="20"/>
      <c r="NBH268" s="20"/>
      <c r="NBI268" s="20"/>
      <c r="NBJ268" s="20"/>
      <c r="NBK268" s="20"/>
      <c r="NBL268" s="20"/>
      <c r="NBM268" s="20"/>
      <c r="NBN268" s="20"/>
      <c r="NBO268" s="20"/>
      <c r="NBP268" s="20"/>
      <c r="NBQ268" s="20"/>
      <c r="NBR268" s="20"/>
      <c r="NBS268" s="20"/>
      <c r="NBT268" s="20"/>
      <c r="NBU268" s="20"/>
      <c r="NBV268" s="20"/>
      <c r="NBW268" s="20"/>
      <c r="NBX268" s="20"/>
      <c r="NBY268" s="20"/>
      <c r="NBZ268" s="20"/>
      <c r="NCA268" s="20"/>
      <c r="NCB268" s="20"/>
      <c r="NCC268" s="20"/>
      <c r="NCD268" s="20"/>
      <c r="NCE268" s="20"/>
      <c r="NCF268" s="20"/>
      <c r="NCG268" s="20"/>
      <c r="NCH268" s="20"/>
      <c r="NCI268" s="20"/>
      <c r="NCJ268" s="20"/>
      <c r="NCK268" s="20"/>
      <c r="NCL268" s="20"/>
      <c r="NCM268" s="20"/>
      <c r="NCN268" s="20"/>
      <c r="NCO268" s="20"/>
      <c r="NCP268" s="20"/>
      <c r="NCQ268" s="20"/>
      <c r="NCR268" s="20"/>
      <c r="NCS268" s="20"/>
      <c r="NCT268" s="20"/>
      <c r="NCU268" s="20"/>
      <c r="NCV268" s="20"/>
      <c r="NCW268" s="20"/>
      <c r="NCX268" s="20"/>
      <c r="NCY268" s="20"/>
      <c r="NCZ268" s="20"/>
      <c r="NDA268" s="20"/>
      <c r="NDB268" s="20"/>
      <c r="NDC268" s="20"/>
      <c r="NDD268" s="20"/>
      <c r="NDE268" s="20"/>
      <c r="NDF268" s="20"/>
      <c r="NDG268" s="20"/>
      <c r="NDH268" s="20"/>
      <c r="NDI268" s="20"/>
      <c r="NDJ268" s="20"/>
      <c r="NDK268" s="20"/>
      <c r="NDL268" s="20"/>
      <c r="NDM268" s="20"/>
      <c r="NDN268" s="20"/>
      <c r="NDO268" s="20"/>
      <c r="NDP268" s="20"/>
      <c r="NDQ268" s="20"/>
      <c r="NDR268" s="20"/>
      <c r="NDS268" s="20"/>
      <c r="NDT268" s="20"/>
      <c r="NDU268" s="20"/>
      <c r="NDV268" s="20"/>
      <c r="NDW268" s="20"/>
      <c r="NDX268" s="20"/>
      <c r="NDY268" s="20"/>
      <c r="NDZ268" s="20"/>
      <c r="NEA268" s="20"/>
      <c r="NEB268" s="20"/>
      <c r="NEC268" s="20"/>
      <c r="NED268" s="20"/>
      <c r="NEE268" s="20"/>
      <c r="NEF268" s="20"/>
      <c r="NEG268" s="20"/>
      <c r="NEH268" s="20"/>
      <c r="NEI268" s="20"/>
      <c r="NEJ268" s="20"/>
      <c r="NEK268" s="20"/>
      <c r="NEL268" s="20"/>
      <c r="NEM268" s="20"/>
      <c r="NEN268" s="20"/>
      <c r="NEO268" s="20"/>
      <c r="NEP268" s="20"/>
      <c r="NEQ268" s="20"/>
      <c r="NER268" s="20"/>
      <c r="NES268" s="20"/>
      <c r="NET268" s="20"/>
      <c r="NEU268" s="20"/>
      <c r="NEV268" s="20"/>
      <c r="NEW268" s="20"/>
      <c r="NEX268" s="20"/>
      <c r="NEY268" s="20"/>
      <c r="NEZ268" s="20"/>
      <c r="NFA268" s="20"/>
      <c r="NFB268" s="20"/>
      <c r="NFC268" s="20"/>
      <c r="NFD268" s="20"/>
      <c r="NFE268" s="20"/>
      <c r="NFF268" s="20"/>
      <c r="NFG268" s="20"/>
      <c r="NFH268" s="20"/>
      <c r="NFI268" s="20"/>
      <c r="NFJ268" s="20"/>
      <c r="NFK268" s="20"/>
      <c r="NFL268" s="20"/>
      <c r="NFM268" s="20"/>
      <c r="NFN268" s="20"/>
      <c r="NFO268" s="20"/>
      <c r="NFP268" s="20"/>
      <c r="NFQ268" s="20"/>
      <c r="NFR268" s="20"/>
      <c r="NFS268" s="20"/>
      <c r="NFT268" s="20"/>
      <c r="NFU268" s="20"/>
      <c r="NFV268" s="20"/>
      <c r="NFW268" s="20"/>
      <c r="NFX268" s="20"/>
      <c r="NFY268" s="20"/>
      <c r="NFZ268" s="20"/>
      <c r="NGA268" s="20"/>
      <c r="NGB268" s="20"/>
      <c r="NGC268" s="20"/>
      <c r="NGD268" s="20"/>
      <c r="NGE268" s="20"/>
      <c r="NGF268" s="20"/>
      <c r="NGG268" s="20"/>
      <c r="NGH268" s="20"/>
      <c r="NGI268" s="20"/>
      <c r="NGJ268" s="20"/>
      <c r="NGK268" s="20"/>
      <c r="NGL268" s="20"/>
      <c r="NGM268" s="20"/>
      <c r="NGN268" s="20"/>
      <c r="NGO268" s="20"/>
      <c r="NGP268" s="20"/>
      <c r="NGQ268" s="20"/>
      <c r="NGR268" s="20"/>
      <c r="NGS268" s="20"/>
      <c r="NGT268" s="20"/>
      <c r="NGU268" s="20"/>
      <c r="NGV268" s="20"/>
      <c r="NGW268" s="20"/>
      <c r="NGX268" s="20"/>
      <c r="NGY268" s="20"/>
      <c r="NGZ268" s="20"/>
      <c r="NHA268" s="20"/>
      <c r="NHB268" s="20"/>
      <c r="NHC268" s="20"/>
      <c r="NHD268" s="20"/>
      <c r="NHE268" s="20"/>
      <c r="NHF268" s="20"/>
      <c r="NHG268" s="20"/>
      <c r="NHH268" s="20"/>
      <c r="NHI268" s="20"/>
      <c r="NHJ268" s="20"/>
      <c r="NHK268" s="20"/>
      <c r="NHL268" s="20"/>
      <c r="NHM268" s="20"/>
      <c r="NHN268" s="20"/>
      <c r="NHO268" s="20"/>
      <c r="NHP268" s="20"/>
      <c r="NHQ268" s="20"/>
      <c r="NHR268" s="20"/>
      <c r="NHS268" s="20"/>
      <c r="NHT268" s="20"/>
      <c r="NHU268" s="20"/>
      <c r="NHV268" s="20"/>
      <c r="NHW268" s="20"/>
      <c r="NHX268" s="20"/>
      <c r="NHY268" s="20"/>
      <c r="NHZ268" s="20"/>
      <c r="NIA268" s="20"/>
      <c r="NIB268" s="20"/>
      <c r="NIC268" s="20"/>
      <c r="NID268" s="20"/>
      <c r="NIE268" s="20"/>
      <c r="NIF268" s="20"/>
      <c r="NIG268" s="20"/>
      <c r="NIH268" s="20"/>
      <c r="NII268" s="20"/>
      <c r="NIJ268" s="20"/>
      <c r="NIK268" s="20"/>
      <c r="NIL268" s="20"/>
      <c r="NIM268" s="20"/>
      <c r="NIN268" s="20"/>
      <c r="NIO268" s="20"/>
      <c r="NIP268" s="20"/>
      <c r="NIQ268" s="20"/>
      <c r="NIR268" s="20"/>
      <c r="NIS268" s="20"/>
      <c r="NIT268" s="20"/>
      <c r="NIU268" s="20"/>
      <c r="NIV268" s="20"/>
      <c r="NIW268" s="20"/>
      <c r="NIX268" s="20"/>
      <c r="NIY268" s="20"/>
      <c r="NIZ268" s="20"/>
      <c r="NJA268" s="20"/>
      <c r="NJB268" s="20"/>
      <c r="NJC268" s="20"/>
      <c r="NJD268" s="20"/>
      <c r="NJE268" s="20"/>
      <c r="NJF268" s="20"/>
      <c r="NJG268" s="20"/>
      <c r="NJH268" s="20"/>
      <c r="NJI268" s="20"/>
      <c r="NJJ268" s="20"/>
      <c r="NJK268" s="20"/>
      <c r="NJL268" s="20"/>
      <c r="NJM268" s="20"/>
      <c r="NJN268" s="20"/>
      <c r="NJO268" s="20"/>
      <c r="NJP268" s="20"/>
      <c r="NJQ268" s="20"/>
      <c r="NJR268" s="20"/>
      <c r="NJS268" s="20"/>
      <c r="NJT268" s="20"/>
      <c r="NJU268" s="20"/>
      <c r="NJV268" s="20"/>
      <c r="NJW268" s="20"/>
      <c r="NJX268" s="20"/>
      <c r="NJY268" s="20"/>
      <c r="NJZ268" s="20"/>
      <c r="NKA268" s="20"/>
      <c r="NKB268" s="20"/>
      <c r="NKC268" s="20"/>
      <c r="NKD268" s="20"/>
      <c r="NKE268" s="20"/>
      <c r="NKF268" s="20"/>
      <c r="NKG268" s="20"/>
      <c r="NKH268" s="20"/>
      <c r="NKI268" s="20"/>
      <c r="NKJ268" s="20"/>
      <c r="NKK268" s="20"/>
      <c r="NKL268" s="20"/>
      <c r="NKM268" s="20"/>
      <c r="NKN268" s="20"/>
      <c r="NKO268" s="20"/>
      <c r="NKP268" s="20"/>
      <c r="NKQ268" s="20"/>
      <c r="NKR268" s="20"/>
      <c r="NKS268" s="20"/>
      <c r="NKT268" s="20"/>
      <c r="NKU268" s="20"/>
      <c r="NKV268" s="20"/>
      <c r="NKW268" s="20"/>
      <c r="NKX268" s="20"/>
      <c r="NKY268" s="20"/>
      <c r="NKZ268" s="20"/>
      <c r="NLA268" s="20"/>
      <c r="NLB268" s="20"/>
      <c r="NLC268" s="20"/>
      <c r="NLD268" s="20"/>
      <c r="NLE268" s="20"/>
      <c r="NLF268" s="20"/>
      <c r="NLG268" s="20"/>
      <c r="NLH268" s="20"/>
      <c r="NLI268" s="20"/>
      <c r="NLJ268" s="20"/>
      <c r="NLK268" s="20"/>
      <c r="NLL268" s="20"/>
      <c r="NLM268" s="20"/>
      <c r="NLN268" s="20"/>
      <c r="NLO268" s="20"/>
      <c r="NLP268" s="20"/>
      <c r="NLQ268" s="20"/>
      <c r="NLR268" s="20"/>
      <c r="NLS268" s="20"/>
      <c r="NLT268" s="20"/>
      <c r="NLU268" s="20"/>
      <c r="NLV268" s="20"/>
      <c r="NLW268" s="20"/>
      <c r="NLX268" s="20"/>
      <c r="NLY268" s="20"/>
      <c r="NLZ268" s="20"/>
      <c r="NMA268" s="20"/>
      <c r="NMB268" s="20"/>
      <c r="NMC268" s="20"/>
      <c r="NMD268" s="20"/>
      <c r="NME268" s="20"/>
      <c r="NMF268" s="20"/>
      <c r="NMG268" s="20"/>
      <c r="NMH268" s="20"/>
      <c r="NMI268" s="20"/>
      <c r="NMJ268" s="20"/>
      <c r="NMK268" s="20"/>
      <c r="NML268" s="20"/>
      <c r="NMM268" s="20"/>
      <c r="NMN268" s="20"/>
      <c r="NMO268" s="20"/>
      <c r="NMP268" s="20"/>
      <c r="NMQ268" s="20"/>
      <c r="NMR268" s="20"/>
      <c r="NMS268" s="20"/>
      <c r="NMT268" s="20"/>
      <c r="NMU268" s="20"/>
      <c r="NMV268" s="20"/>
      <c r="NMW268" s="20"/>
      <c r="NMX268" s="20"/>
      <c r="NMY268" s="20"/>
      <c r="NMZ268" s="20"/>
      <c r="NNA268" s="20"/>
      <c r="NNB268" s="20"/>
      <c r="NNC268" s="20"/>
      <c r="NND268" s="20"/>
      <c r="NNE268" s="20"/>
      <c r="NNF268" s="20"/>
      <c r="NNG268" s="20"/>
      <c r="NNH268" s="20"/>
      <c r="NNI268" s="20"/>
      <c r="NNJ268" s="20"/>
      <c r="NNK268" s="20"/>
      <c r="NNL268" s="20"/>
      <c r="NNM268" s="20"/>
      <c r="NNN268" s="20"/>
      <c r="NNO268" s="20"/>
      <c r="NNP268" s="20"/>
      <c r="NNQ268" s="20"/>
      <c r="NNR268" s="20"/>
      <c r="NNS268" s="20"/>
      <c r="NNT268" s="20"/>
      <c r="NNU268" s="20"/>
      <c r="NNV268" s="20"/>
      <c r="NNW268" s="20"/>
      <c r="NNX268" s="20"/>
      <c r="NNY268" s="20"/>
      <c r="NNZ268" s="20"/>
      <c r="NOA268" s="20"/>
      <c r="NOB268" s="20"/>
      <c r="NOC268" s="20"/>
      <c r="NOD268" s="20"/>
      <c r="NOE268" s="20"/>
      <c r="NOF268" s="20"/>
      <c r="NOG268" s="20"/>
      <c r="NOH268" s="20"/>
      <c r="NOI268" s="20"/>
      <c r="NOJ268" s="20"/>
      <c r="NOK268" s="20"/>
      <c r="NOL268" s="20"/>
      <c r="NOM268" s="20"/>
      <c r="NON268" s="20"/>
      <c r="NOO268" s="20"/>
      <c r="NOP268" s="20"/>
      <c r="NOQ268" s="20"/>
      <c r="NOR268" s="20"/>
      <c r="NOS268" s="20"/>
      <c r="NOT268" s="20"/>
      <c r="NOU268" s="20"/>
      <c r="NOV268" s="20"/>
      <c r="NOW268" s="20"/>
      <c r="NOX268" s="20"/>
      <c r="NOY268" s="20"/>
      <c r="NOZ268" s="20"/>
      <c r="NPA268" s="20"/>
      <c r="NPB268" s="20"/>
      <c r="NPC268" s="20"/>
      <c r="NPD268" s="20"/>
      <c r="NPE268" s="20"/>
      <c r="NPF268" s="20"/>
      <c r="NPG268" s="20"/>
      <c r="NPH268" s="20"/>
      <c r="NPI268" s="20"/>
      <c r="NPJ268" s="20"/>
      <c r="NPK268" s="20"/>
      <c r="NPL268" s="20"/>
      <c r="NPM268" s="20"/>
      <c r="NPN268" s="20"/>
      <c r="NPO268" s="20"/>
      <c r="NPP268" s="20"/>
      <c r="NPQ268" s="20"/>
      <c r="NPR268" s="20"/>
      <c r="NPS268" s="20"/>
      <c r="NPT268" s="20"/>
      <c r="NPU268" s="20"/>
      <c r="NPV268" s="20"/>
      <c r="NPW268" s="20"/>
      <c r="NPX268" s="20"/>
      <c r="NPY268" s="20"/>
      <c r="NPZ268" s="20"/>
      <c r="NQA268" s="20"/>
      <c r="NQB268" s="20"/>
      <c r="NQC268" s="20"/>
      <c r="NQD268" s="20"/>
      <c r="NQE268" s="20"/>
      <c r="NQF268" s="20"/>
      <c r="NQG268" s="20"/>
      <c r="NQH268" s="20"/>
      <c r="NQI268" s="20"/>
      <c r="NQJ268" s="20"/>
      <c r="NQK268" s="20"/>
      <c r="NQL268" s="20"/>
      <c r="NQM268" s="20"/>
      <c r="NQN268" s="20"/>
      <c r="NQO268" s="20"/>
      <c r="NQP268" s="20"/>
      <c r="NQQ268" s="20"/>
      <c r="NQR268" s="20"/>
      <c r="NQS268" s="20"/>
      <c r="NQT268" s="20"/>
      <c r="NQU268" s="20"/>
      <c r="NQV268" s="20"/>
      <c r="NQW268" s="20"/>
      <c r="NQX268" s="20"/>
      <c r="NQY268" s="20"/>
      <c r="NQZ268" s="20"/>
      <c r="NRA268" s="20"/>
      <c r="NRB268" s="20"/>
      <c r="NRC268" s="20"/>
      <c r="NRD268" s="20"/>
      <c r="NRE268" s="20"/>
      <c r="NRF268" s="20"/>
      <c r="NRG268" s="20"/>
      <c r="NRH268" s="20"/>
      <c r="NRI268" s="20"/>
      <c r="NRJ268" s="20"/>
      <c r="NRK268" s="20"/>
      <c r="NRL268" s="20"/>
      <c r="NRM268" s="20"/>
      <c r="NRN268" s="20"/>
      <c r="NRO268" s="20"/>
      <c r="NRP268" s="20"/>
      <c r="NRQ268" s="20"/>
      <c r="NRR268" s="20"/>
      <c r="NRS268" s="20"/>
      <c r="NRT268" s="20"/>
      <c r="NRU268" s="20"/>
      <c r="NRV268" s="20"/>
      <c r="NRW268" s="20"/>
      <c r="NRX268" s="20"/>
      <c r="NRY268" s="20"/>
      <c r="NRZ268" s="20"/>
      <c r="NSA268" s="20"/>
      <c r="NSB268" s="20"/>
      <c r="NSC268" s="20"/>
      <c r="NSD268" s="20"/>
      <c r="NSE268" s="20"/>
      <c r="NSF268" s="20"/>
      <c r="NSG268" s="20"/>
      <c r="NSH268" s="20"/>
      <c r="NSI268" s="20"/>
      <c r="NSJ268" s="20"/>
      <c r="NSK268" s="20"/>
      <c r="NSL268" s="20"/>
      <c r="NSM268" s="20"/>
      <c r="NSN268" s="20"/>
      <c r="NSO268" s="20"/>
      <c r="NSP268" s="20"/>
      <c r="NSQ268" s="20"/>
      <c r="NSR268" s="20"/>
      <c r="NSS268" s="20"/>
      <c r="NST268" s="20"/>
      <c r="NSU268" s="20"/>
      <c r="NSV268" s="20"/>
      <c r="NSW268" s="20"/>
      <c r="NSX268" s="20"/>
      <c r="NSY268" s="20"/>
      <c r="NSZ268" s="20"/>
      <c r="NTA268" s="20"/>
      <c r="NTB268" s="20"/>
      <c r="NTC268" s="20"/>
      <c r="NTD268" s="20"/>
      <c r="NTE268" s="20"/>
      <c r="NTF268" s="20"/>
      <c r="NTG268" s="20"/>
      <c r="NTH268" s="20"/>
      <c r="NTI268" s="20"/>
      <c r="NTJ268" s="20"/>
      <c r="NTK268" s="20"/>
      <c r="NTL268" s="20"/>
      <c r="NTM268" s="20"/>
      <c r="NTN268" s="20"/>
      <c r="NTO268" s="20"/>
      <c r="NTP268" s="20"/>
      <c r="NTQ268" s="20"/>
      <c r="NTR268" s="20"/>
      <c r="NTS268" s="20"/>
      <c r="NTT268" s="20"/>
      <c r="NTU268" s="20"/>
      <c r="NTV268" s="20"/>
      <c r="NTW268" s="20"/>
      <c r="NTX268" s="20"/>
      <c r="NTY268" s="20"/>
      <c r="NTZ268" s="20"/>
      <c r="NUA268" s="20"/>
      <c r="NUB268" s="20"/>
      <c r="NUC268" s="20"/>
      <c r="NUD268" s="20"/>
      <c r="NUE268" s="20"/>
      <c r="NUF268" s="20"/>
      <c r="NUG268" s="20"/>
      <c r="NUH268" s="20"/>
      <c r="NUI268" s="20"/>
      <c r="NUJ268" s="20"/>
      <c r="NUK268" s="20"/>
      <c r="NUL268" s="20"/>
      <c r="NUM268" s="20"/>
      <c r="NUN268" s="20"/>
      <c r="NUO268" s="20"/>
      <c r="NUP268" s="20"/>
      <c r="NUQ268" s="20"/>
      <c r="NUR268" s="20"/>
      <c r="NUS268" s="20"/>
      <c r="NUT268" s="20"/>
      <c r="NUU268" s="20"/>
      <c r="NUV268" s="20"/>
      <c r="NUW268" s="20"/>
      <c r="NUX268" s="20"/>
      <c r="NUY268" s="20"/>
      <c r="NUZ268" s="20"/>
      <c r="NVA268" s="20"/>
      <c r="NVB268" s="20"/>
      <c r="NVC268" s="20"/>
      <c r="NVD268" s="20"/>
      <c r="NVE268" s="20"/>
      <c r="NVF268" s="20"/>
      <c r="NVG268" s="20"/>
      <c r="NVH268" s="20"/>
      <c r="NVI268" s="20"/>
      <c r="NVJ268" s="20"/>
      <c r="NVK268" s="20"/>
      <c r="NVL268" s="20"/>
      <c r="NVM268" s="20"/>
      <c r="NVN268" s="20"/>
      <c r="NVO268" s="20"/>
      <c r="NVP268" s="20"/>
      <c r="NVQ268" s="20"/>
      <c r="NVR268" s="20"/>
      <c r="NVS268" s="20"/>
      <c r="NVT268" s="20"/>
      <c r="NVU268" s="20"/>
      <c r="NVV268" s="20"/>
      <c r="NVW268" s="20"/>
      <c r="NVX268" s="20"/>
      <c r="NVY268" s="20"/>
      <c r="NVZ268" s="20"/>
      <c r="NWA268" s="20"/>
      <c r="NWB268" s="20"/>
      <c r="NWC268" s="20"/>
      <c r="NWD268" s="20"/>
      <c r="NWE268" s="20"/>
      <c r="NWF268" s="20"/>
      <c r="NWG268" s="20"/>
      <c r="NWH268" s="20"/>
      <c r="NWI268" s="20"/>
      <c r="NWJ268" s="20"/>
      <c r="NWK268" s="20"/>
      <c r="NWL268" s="20"/>
      <c r="NWM268" s="20"/>
      <c r="NWN268" s="20"/>
      <c r="NWO268" s="20"/>
      <c r="NWP268" s="20"/>
      <c r="NWQ268" s="20"/>
      <c r="NWR268" s="20"/>
      <c r="NWS268" s="20"/>
      <c r="NWT268" s="20"/>
      <c r="NWU268" s="20"/>
      <c r="NWV268" s="20"/>
      <c r="NWW268" s="20"/>
      <c r="NWX268" s="20"/>
      <c r="NWY268" s="20"/>
      <c r="NWZ268" s="20"/>
      <c r="NXA268" s="20"/>
      <c r="NXB268" s="20"/>
      <c r="NXC268" s="20"/>
      <c r="NXD268" s="20"/>
      <c r="NXE268" s="20"/>
      <c r="NXF268" s="20"/>
      <c r="NXG268" s="20"/>
      <c r="NXH268" s="20"/>
      <c r="NXI268" s="20"/>
      <c r="NXJ268" s="20"/>
      <c r="NXK268" s="20"/>
      <c r="NXL268" s="20"/>
      <c r="NXM268" s="20"/>
      <c r="NXN268" s="20"/>
      <c r="NXO268" s="20"/>
      <c r="NXP268" s="20"/>
      <c r="NXQ268" s="20"/>
      <c r="NXR268" s="20"/>
      <c r="NXS268" s="20"/>
      <c r="NXT268" s="20"/>
      <c r="NXU268" s="20"/>
      <c r="NXV268" s="20"/>
      <c r="NXW268" s="20"/>
      <c r="NXX268" s="20"/>
      <c r="NXY268" s="20"/>
      <c r="NXZ268" s="20"/>
      <c r="NYA268" s="20"/>
      <c r="NYB268" s="20"/>
      <c r="NYC268" s="20"/>
      <c r="NYD268" s="20"/>
      <c r="NYE268" s="20"/>
      <c r="NYF268" s="20"/>
      <c r="NYG268" s="20"/>
      <c r="NYH268" s="20"/>
      <c r="NYI268" s="20"/>
      <c r="NYJ268" s="20"/>
      <c r="NYK268" s="20"/>
      <c r="NYL268" s="20"/>
      <c r="NYM268" s="20"/>
      <c r="NYN268" s="20"/>
      <c r="NYO268" s="20"/>
      <c r="NYP268" s="20"/>
      <c r="NYQ268" s="20"/>
      <c r="NYR268" s="20"/>
      <c r="NYS268" s="20"/>
      <c r="NYT268" s="20"/>
      <c r="NYU268" s="20"/>
      <c r="NYV268" s="20"/>
      <c r="NYW268" s="20"/>
      <c r="NYX268" s="20"/>
      <c r="NYY268" s="20"/>
      <c r="NYZ268" s="20"/>
      <c r="NZA268" s="20"/>
      <c r="NZB268" s="20"/>
      <c r="NZC268" s="20"/>
      <c r="NZD268" s="20"/>
      <c r="NZE268" s="20"/>
      <c r="NZF268" s="20"/>
      <c r="NZG268" s="20"/>
      <c r="NZH268" s="20"/>
      <c r="NZI268" s="20"/>
      <c r="NZJ268" s="20"/>
      <c r="NZK268" s="20"/>
      <c r="NZL268" s="20"/>
      <c r="NZM268" s="20"/>
      <c r="NZN268" s="20"/>
      <c r="NZO268" s="20"/>
      <c r="NZP268" s="20"/>
      <c r="NZQ268" s="20"/>
      <c r="NZR268" s="20"/>
      <c r="NZS268" s="20"/>
      <c r="NZT268" s="20"/>
      <c r="NZU268" s="20"/>
      <c r="NZV268" s="20"/>
      <c r="NZW268" s="20"/>
      <c r="NZX268" s="20"/>
      <c r="NZY268" s="20"/>
      <c r="NZZ268" s="20"/>
      <c r="OAA268" s="20"/>
      <c r="OAB268" s="20"/>
      <c r="OAC268" s="20"/>
      <c r="OAD268" s="20"/>
      <c r="OAE268" s="20"/>
      <c r="OAF268" s="20"/>
      <c r="OAG268" s="20"/>
      <c r="OAH268" s="20"/>
      <c r="OAI268" s="20"/>
      <c r="OAJ268" s="20"/>
      <c r="OAK268" s="20"/>
      <c r="OAL268" s="20"/>
      <c r="OAM268" s="20"/>
      <c r="OAN268" s="20"/>
      <c r="OAO268" s="20"/>
      <c r="OAP268" s="20"/>
      <c r="OAQ268" s="20"/>
      <c r="OAR268" s="20"/>
      <c r="OAS268" s="20"/>
      <c r="OAT268" s="20"/>
      <c r="OAU268" s="20"/>
      <c r="OAV268" s="20"/>
      <c r="OAW268" s="20"/>
      <c r="OAX268" s="20"/>
      <c r="OAY268" s="20"/>
      <c r="OAZ268" s="20"/>
      <c r="OBA268" s="20"/>
      <c r="OBB268" s="20"/>
      <c r="OBC268" s="20"/>
      <c r="OBD268" s="20"/>
      <c r="OBE268" s="20"/>
      <c r="OBF268" s="20"/>
      <c r="OBG268" s="20"/>
      <c r="OBH268" s="20"/>
      <c r="OBI268" s="20"/>
      <c r="OBJ268" s="20"/>
      <c r="OBK268" s="20"/>
      <c r="OBL268" s="20"/>
      <c r="OBM268" s="20"/>
      <c r="OBN268" s="20"/>
      <c r="OBO268" s="20"/>
      <c r="OBP268" s="20"/>
      <c r="OBQ268" s="20"/>
      <c r="OBR268" s="20"/>
      <c r="OBS268" s="20"/>
      <c r="OBT268" s="20"/>
      <c r="OBU268" s="20"/>
      <c r="OBV268" s="20"/>
      <c r="OBW268" s="20"/>
      <c r="OBX268" s="20"/>
      <c r="OBY268" s="20"/>
      <c r="OBZ268" s="20"/>
      <c r="OCA268" s="20"/>
      <c r="OCB268" s="20"/>
      <c r="OCC268" s="20"/>
      <c r="OCD268" s="20"/>
      <c r="OCE268" s="20"/>
      <c r="OCF268" s="20"/>
      <c r="OCG268" s="20"/>
      <c r="OCH268" s="20"/>
      <c r="OCI268" s="20"/>
      <c r="OCJ268" s="20"/>
      <c r="OCK268" s="20"/>
      <c r="OCL268" s="20"/>
      <c r="OCM268" s="20"/>
      <c r="OCN268" s="20"/>
      <c r="OCO268" s="20"/>
      <c r="OCP268" s="20"/>
      <c r="OCQ268" s="20"/>
      <c r="OCR268" s="20"/>
      <c r="OCS268" s="20"/>
      <c r="OCT268" s="20"/>
      <c r="OCU268" s="20"/>
      <c r="OCV268" s="20"/>
      <c r="OCW268" s="20"/>
      <c r="OCX268" s="20"/>
      <c r="OCY268" s="20"/>
      <c r="OCZ268" s="20"/>
      <c r="ODA268" s="20"/>
      <c r="ODB268" s="20"/>
      <c r="ODC268" s="20"/>
      <c r="ODD268" s="20"/>
      <c r="ODE268" s="20"/>
      <c r="ODF268" s="20"/>
      <c r="ODG268" s="20"/>
      <c r="ODH268" s="20"/>
      <c r="ODI268" s="20"/>
      <c r="ODJ268" s="20"/>
      <c r="ODK268" s="20"/>
      <c r="ODL268" s="20"/>
      <c r="ODM268" s="20"/>
      <c r="ODN268" s="20"/>
      <c r="ODO268" s="20"/>
      <c r="ODP268" s="20"/>
      <c r="ODQ268" s="20"/>
      <c r="ODR268" s="20"/>
      <c r="ODS268" s="20"/>
      <c r="ODT268" s="20"/>
      <c r="ODU268" s="20"/>
      <c r="ODV268" s="20"/>
      <c r="ODW268" s="20"/>
      <c r="ODX268" s="20"/>
      <c r="ODY268" s="20"/>
      <c r="ODZ268" s="20"/>
      <c r="OEA268" s="20"/>
      <c r="OEB268" s="20"/>
      <c r="OEC268" s="20"/>
      <c r="OED268" s="20"/>
      <c r="OEE268" s="20"/>
      <c r="OEF268" s="20"/>
      <c r="OEG268" s="20"/>
      <c r="OEH268" s="20"/>
      <c r="OEI268" s="20"/>
      <c r="OEJ268" s="20"/>
      <c r="OEK268" s="20"/>
      <c r="OEL268" s="20"/>
      <c r="OEM268" s="20"/>
      <c r="OEN268" s="20"/>
      <c r="OEO268" s="20"/>
      <c r="OEP268" s="20"/>
      <c r="OEQ268" s="20"/>
      <c r="OER268" s="20"/>
      <c r="OES268" s="20"/>
      <c r="OET268" s="20"/>
      <c r="OEU268" s="20"/>
      <c r="OEV268" s="20"/>
      <c r="OEW268" s="20"/>
      <c r="OEX268" s="20"/>
      <c r="OEY268" s="20"/>
      <c r="OEZ268" s="20"/>
      <c r="OFA268" s="20"/>
      <c r="OFB268" s="20"/>
      <c r="OFC268" s="20"/>
      <c r="OFD268" s="20"/>
      <c r="OFE268" s="20"/>
      <c r="OFF268" s="20"/>
      <c r="OFG268" s="20"/>
      <c r="OFH268" s="20"/>
      <c r="OFI268" s="20"/>
      <c r="OFJ268" s="20"/>
      <c r="OFK268" s="20"/>
      <c r="OFL268" s="20"/>
      <c r="OFM268" s="20"/>
      <c r="OFN268" s="20"/>
      <c r="OFO268" s="20"/>
      <c r="OFP268" s="20"/>
      <c r="OFQ268" s="20"/>
      <c r="OFR268" s="20"/>
      <c r="OFS268" s="20"/>
      <c r="OFT268" s="20"/>
      <c r="OFU268" s="20"/>
      <c r="OFV268" s="20"/>
      <c r="OFW268" s="20"/>
      <c r="OFX268" s="20"/>
      <c r="OFY268" s="20"/>
      <c r="OFZ268" s="20"/>
      <c r="OGA268" s="20"/>
      <c r="OGB268" s="20"/>
      <c r="OGC268" s="20"/>
      <c r="OGD268" s="20"/>
      <c r="OGE268" s="20"/>
      <c r="OGF268" s="20"/>
      <c r="OGG268" s="20"/>
      <c r="OGH268" s="20"/>
      <c r="OGI268" s="20"/>
      <c r="OGJ268" s="20"/>
      <c r="OGK268" s="20"/>
      <c r="OGL268" s="20"/>
      <c r="OGM268" s="20"/>
      <c r="OGN268" s="20"/>
      <c r="OGO268" s="20"/>
      <c r="OGP268" s="20"/>
      <c r="OGQ268" s="20"/>
      <c r="OGR268" s="20"/>
      <c r="OGS268" s="20"/>
      <c r="OGT268" s="20"/>
      <c r="OGU268" s="20"/>
      <c r="OGV268" s="20"/>
      <c r="OGW268" s="20"/>
      <c r="OGX268" s="20"/>
      <c r="OGY268" s="20"/>
      <c r="OGZ268" s="20"/>
      <c r="OHA268" s="20"/>
      <c r="OHB268" s="20"/>
      <c r="OHC268" s="20"/>
      <c r="OHD268" s="20"/>
      <c r="OHE268" s="20"/>
      <c r="OHF268" s="20"/>
      <c r="OHG268" s="20"/>
      <c r="OHH268" s="20"/>
      <c r="OHI268" s="20"/>
      <c r="OHJ268" s="20"/>
      <c r="OHK268" s="20"/>
      <c r="OHL268" s="20"/>
      <c r="OHM268" s="20"/>
      <c r="OHN268" s="20"/>
      <c r="OHO268" s="20"/>
      <c r="OHP268" s="20"/>
      <c r="OHQ268" s="20"/>
      <c r="OHR268" s="20"/>
      <c r="OHS268" s="20"/>
      <c r="OHT268" s="20"/>
      <c r="OHU268" s="20"/>
      <c r="OHV268" s="20"/>
      <c r="OHW268" s="20"/>
      <c r="OHX268" s="20"/>
      <c r="OHY268" s="20"/>
      <c r="OHZ268" s="20"/>
      <c r="OIA268" s="20"/>
      <c r="OIB268" s="20"/>
      <c r="OIC268" s="20"/>
      <c r="OID268" s="20"/>
      <c r="OIE268" s="20"/>
      <c r="OIF268" s="20"/>
      <c r="OIG268" s="20"/>
      <c r="OIH268" s="20"/>
      <c r="OII268" s="20"/>
      <c r="OIJ268" s="20"/>
      <c r="OIK268" s="20"/>
      <c r="OIL268" s="20"/>
      <c r="OIM268" s="20"/>
      <c r="OIN268" s="20"/>
      <c r="OIO268" s="20"/>
      <c r="OIP268" s="20"/>
      <c r="OIQ268" s="20"/>
      <c r="OIR268" s="20"/>
      <c r="OIS268" s="20"/>
      <c r="OIT268" s="20"/>
      <c r="OIU268" s="20"/>
      <c r="OIV268" s="20"/>
      <c r="OIW268" s="20"/>
      <c r="OIX268" s="20"/>
      <c r="OIY268" s="20"/>
      <c r="OIZ268" s="20"/>
      <c r="OJA268" s="20"/>
      <c r="OJB268" s="20"/>
      <c r="OJC268" s="20"/>
      <c r="OJD268" s="20"/>
      <c r="OJE268" s="20"/>
      <c r="OJF268" s="20"/>
      <c r="OJG268" s="20"/>
      <c r="OJH268" s="20"/>
      <c r="OJI268" s="20"/>
      <c r="OJJ268" s="20"/>
      <c r="OJK268" s="20"/>
      <c r="OJL268" s="20"/>
      <c r="OJM268" s="20"/>
      <c r="OJN268" s="20"/>
      <c r="OJO268" s="20"/>
      <c r="OJP268" s="20"/>
      <c r="OJQ268" s="20"/>
      <c r="OJR268" s="20"/>
      <c r="OJS268" s="20"/>
      <c r="OJT268" s="20"/>
      <c r="OJU268" s="20"/>
      <c r="OJV268" s="20"/>
      <c r="OJW268" s="20"/>
      <c r="OJX268" s="20"/>
      <c r="OJY268" s="20"/>
      <c r="OJZ268" s="20"/>
      <c r="OKA268" s="20"/>
      <c r="OKB268" s="20"/>
      <c r="OKC268" s="20"/>
      <c r="OKD268" s="20"/>
      <c r="OKE268" s="20"/>
      <c r="OKF268" s="20"/>
      <c r="OKG268" s="20"/>
      <c r="OKH268" s="20"/>
      <c r="OKI268" s="20"/>
      <c r="OKJ268" s="20"/>
      <c r="OKK268" s="20"/>
      <c r="OKL268" s="20"/>
      <c r="OKM268" s="20"/>
      <c r="OKN268" s="20"/>
      <c r="OKO268" s="20"/>
      <c r="OKP268" s="20"/>
      <c r="OKQ268" s="20"/>
      <c r="OKR268" s="20"/>
      <c r="OKS268" s="20"/>
      <c r="OKT268" s="20"/>
      <c r="OKU268" s="20"/>
      <c r="OKV268" s="20"/>
      <c r="OKW268" s="20"/>
      <c r="OKX268" s="20"/>
      <c r="OKY268" s="20"/>
      <c r="OKZ268" s="20"/>
      <c r="OLA268" s="20"/>
      <c r="OLB268" s="20"/>
      <c r="OLC268" s="20"/>
      <c r="OLD268" s="20"/>
      <c r="OLE268" s="20"/>
      <c r="OLF268" s="20"/>
      <c r="OLG268" s="20"/>
      <c r="OLH268" s="20"/>
      <c r="OLI268" s="20"/>
      <c r="OLJ268" s="20"/>
      <c r="OLK268" s="20"/>
      <c r="OLL268" s="20"/>
      <c r="OLM268" s="20"/>
      <c r="OLN268" s="20"/>
      <c r="OLO268" s="20"/>
      <c r="OLP268" s="20"/>
      <c r="OLQ268" s="20"/>
      <c r="OLR268" s="20"/>
      <c r="OLS268" s="20"/>
      <c r="OLT268" s="20"/>
      <c r="OLU268" s="20"/>
      <c r="OLV268" s="20"/>
      <c r="OLW268" s="20"/>
      <c r="OLX268" s="20"/>
      <c r="OLY268" s="20"/>
      <c r="OLZ268" s="20"/>
      <c r="OMA268" s="20"/>
      <c r="OMB268" s="20"/>
      <c r="OMC268" s="20"/>
      <c r="OMD268" s="20"/>
      <c r="OME268" s="20"/>
      <c r="OMF268" s="20"/>
      <c r="OMG268" s="20"/>
      <c r="OMH268" s="20"/>
      <c r="OMI268" s="20"/>
      <c r="OMJ268" s="20"/>
      <c r="OMK268" s="20"/>
      <c r="OML268" s="20"/>
      <c r="OMM268" s="20"/>
      <c r="OMN268" s="20"/>
      <c r="OMO268" s="20"/>
      <c r="OMP268" s="20"/>
      <c r="OMQ268" s="20"/>
      <c r="OMR268" s="20"/>
      <c r="OMS268" s="20"/>
      <c r="OMT268" s="20"/>
      <c r="OMU268" s="20"/>
      <c r="OMV268" s="20"/>
      <c r="OMW268" s="20"/>
      <c r="OMX268" s="20"/>
      <c r="OMY268" s="20"/>
      <c r="OMZ268" s="20"/>
      <c r="ONA268" s="20"/>
      <c r="ONB268" s="20"/>
      <c r="ONC268" s="20"/>
      <c r="OND268" s="20"/>
      <c r="ONE268" s="20"/>
      <c r="ONF268" s="20"/>
      <c r="ONG268" s="20"/>
      <c r="ONH268" s="20"/>
      <c r="ONI268" s="20"/>
      <c r="ONJ268" s="20"/>
      <c r="ONK268" s="20"/>
      <c r="ONL268" s="20"/>
      <c r="ONM268" s="20"/>
      <c r="ONN268" s="20"/>
      <c r="ONO268" s="20"/>
      <c r="ONP268" s="20"/>
      <c r="ONQ268" s="20"/>
      <c r="ONR268" s="20"/>
      <c r="ONS268" s="20"/>
      <c r="ONT268" s="20"/>
      <c r="ONU268" s="20"/>
      <c r="ONV268" s="20"/>
      <c r="ONW268" s="20"/>
      <c r="ONX268" s="20"/>
      <c r="ONY268" s="20"/>
      <c r="ONZ268" s="20"/>
      <c r="OOA268" s="20"/>
      <c r="OOB268" s="20"/>
      <c r="OOC268" s="20"/>
      <c r="OOD268" s="20"/>
      <c r="OOE268" s="20"/>
      <c r="OOF268" s="20"/>
      <c r="OOG268" s="20"/>
      <c r="OOH268" s="20"/>
      <c r="OOI268" s="20"/>
      <c r="OOJ268" s="20"/>
      <c r="OOK268" s="20"/>
      <c r="OOL268" s="20"/>
      <c r="OOM268" s="20"/>
      <c r="OON268" s="20"/>
      <c r="OOO268" s="20"/>
      <c r="OOP268" s="20"/>
      <c r="OOQ268" s="20"/>
      <c r="OOR268" s="20"/>
      <c r="OOS268" s="20"/>
      <c r="OOT268" s="20"/>
      <c r="OOU268" s="20"/>
      <c r="OOV268" s="20"/>
      <c r="OOW268" s="20"/>
      <c r="OOX268" s="20"/>
      <c r="OOY268" s="20"/>
      <c r="OOZ268" s="20"/>
      <c r="OPA268" s="20"/>
      <c r="OPB268" s="20"/>
      <c r="OPC268" s="20"/>
      <c r="OPD268" s="20"/>
      <c r="OPE268" s="20"/>
      <c r="OPF268" s="20"/>
      <c r="OPG268" s="20"/>
      <c r="OPH268" s="20"/>
      <c r="OPI268" s="20"/>
      <c r="OPJ268" s="20"/>
      <c r="OPK268" s="20"/>
      <c r="OPL268" s="20"/>
      <c r="OPM268" s="20"/>
      <c r="OPN268" s="20"/>
      <c r="OPO268" s="20"/>
      <c r="OPP268" s="20"/>
      <c r="OPQ268" s="20"/>
      <c r="OPR268" s="20"/>
      <c r="OPS268" s="20"/>
      <c r="OPT268" s="20"/>
      <c r="OPU268" s="20"/>
      <c r="OPV268" s="20"/>
      <c r="OPW268" s="20"/>
      <c r="OPX268" s="20"/>
      <c r="OPY268" s="20"/>
      <c r="OPZ268" s="20"/>
      <c r="OQA268" s="20"/>
      <c r="OQB268" s="20"/>
      <c r="OQC268" s="20"/>
      <c r="OQD268" s="20"/>
      <c r="OQE268" s="20"/>
      <c r="OQF268" s="20"/>
      <c r="OQG268" s="20"/>
      <c r="OQH268" s="20"/>
      <c r="OQI268" s="20"/>
      <c r="OQJ268" s="20"/>
      <c r="OQK268" s="20"/>
      <c r="OQL268" s="20"/>
      <c r="OQM268" s="20"/>
      <c r="OQN268" s="20"/>
      <c r="OQO268" s="20"/>
      <c r="OQP268" s="20"/>
      <c r="OQQ268" s="20"/>
      <c r="OQR268" s="20"/>
      <c r="OQS268" s="20"/>
      <c r="OQT268" s="20"/>
      <c r="OQU268" s="20"/>
      <c r="OQV268" s="20"/>
      <c r="OQW268" s="20"/>
      <c r="OQX268" s="20"/>
      <c r="OQY268" s="20"/>
      <c r="OQZ268" s="20"/>
      <c r="ORA268" s="20"/>
      <c r="ORB268" s="20"/>
      <c r="ORC268" s="20"/>
      <c r="ORD268" s="20"/>
      <c r="ORE268" s="20"/>
      <c r="ORF268" s="20"/>
      <c r="ORG268" s="20"/>
      <c r="ORH268" s="20"/>
      <c r="ORI268" s="20"/>
      <c r="ORJ268" s="20"/>
      <c r="ORK268" s="20"/>
      <c r="ORL268" s="20"/>
      <c r="ORM268" s="20"/>
      <c r="ORN268" s="20"/>
      <c r="ORO268" s="20"/>
      <c r="ORP268" s="20"/>
      <c r="ORQ268" s="20"/>
      <c r="ORR268" s="20"/>
      <c r="ORS268" s="20"/>
      <c r="ORT268" s="20"/>
      <c r="ORU268" s="20"/>
      <c r="ORV268" s="20"/>
      <c r="ORW268" s="20"/>
      <c r="ORX268" s="20"/>
      <c r="ORY268" s="20"/>
      <c r="ORZ268" s="20"/>
      <c r="OSA268" s="20"/>
      <c r="OSB268" s="20"/>
      <c r="OSC268" s="20"/>
      <c r="OSD268" s="20"/>
      <c r="OSE268" s="20"/>
      <c r="OSF268" s="20"/>
      <c r="OSG268" s="20"/>
      <c r="OSH268" s="20"/>
      <c r="OSI268" s="20"/>
      <c r="OSJ268" s="20"/>
      <c r="OSK268" s="20"/>
      <c r="OSL268" s="20"/>
      <c r="OSM268" s="20"/>
      <c r="OSN268" s="20"/>
      <c r="OSO268" s="20"/>
      <c r="OSP268" s="20"/>
      <c r="OSQ268" s="20"/>
      <c r="OSR268" s="20"/>
      <c r="OSS268" s="20"/>
      <c r="OST268" s="20"/>
      <c r="OSU268" s="20"/>
      <c r="OSV268" s="20"/>
      <c r="OSW268" s="20"/>
      <c r="OSX268" s="20"/>
      <c r="OSY268" s="20"/>
      <c r="OSZ268" s="20"/>
      <c r="OTA268" s="20"/>
      <c r="OTB268" s="20"/>
      <c r="OTC268" s="20"/>
      <c r="OTD268" s="20"/>
      <c r="OTE268" s="20"/>
      <c r="OTF268" s="20"/>
      <c r="OTG268" s="20"/>
      <c r="OTH268" s="20"/>
      <c r="OTI268" s="20"/>
      <c r="OTJ268" s="20"/>
      <c r="OTK268" s="20"/>
      <c r="OTL268" s="20"/>
      <c r="OTM268" s="20"/>
      <c r="OTN268" s="20"/>
      <c r="OTO268" s="20"/>
      <c r="OTP268" s="20"/>
      <c r="OTQ268" s="20"/>
      <c r="OTR268" s="20"/>
      <c r="OTS268" s="20"/>
      <c r="OTT268" s="20"/>
      <c r="OTU268" s="20"/>
      <c r="OTV268" s="20"/>
      <c r="OTW268" s="20"/>
      <c r="OTX268" s="20"/>
      <c r="OTY268" s="20"/>
      <c r="OTZ268" s="20"/>
      <c r="OUA268" s="20"/>
      <c r="OUB268" s="20"/>
      <c r="OUC268" s="20"/>
      <c r="OUD268" s="20"/>
      <c r="OUE268" s="20"/>
      <c r="OUF268" s="20"/>
      <c r="OUG268" s="20"/>
      <c r="OUH268" s="20"/>
      <c r="OUI268" s="20"/>
      <c r="OUJ268" s="20"/>
      <c r="OUK268" s="20"/>
      <c r="OUL268" s="20"/>
      <c r="OUM268" s="20"/>
      <c r="OUN268" s="20"/>
      <c r="OUO268" s="20"/>
      <c r="OUP268" s="20"/>
      <c r="OUQ268" s="20"/>
      <c r="OUR268" s="20"/>
      <c r="OUS268" s="20"/>
      <c r="OUT268" s="20"/>
      <c r="OUU268" s="20"/>
      <c r="OUV268" s="20"/>
      <c r="OUW268" s="20"/>
      <c r="OUX268" s="20"/>
      <c r="OUY268" s="20"/>
      <c r="OUZ268" s="20"/>
      <c r="OVA268" s="20"/>
      <c r="OVB268" s="20"/>
      <c r="OVC268" s="20"/>
      <c r="OVD268" s="20"/>
      <c r="OVE268" s="20"/>
      <c r="OVF268" s="20"/>
      <c r="OVG268" s="20"/>
      <c r="OVH268" s="20"/>
      <c r="OVI268" s="20"/>
      <c r="OVJ268" s="20"/>
      <c r="OVK268" s="20"/>
      <c r="OVL268" s="20"/>
      <c r="OVM268" s="20"/>
      <c r="OVN268" s="20"/>
      <c r="OVO268" s="20"/>
      <c r="OVP268" s="20"/>
      <c r="OVQ268" s="20"/>
      <c r="OVR268" s="20"/>
      <c r="OVS268" s="20"/>
      <c r="OVT268" s="20"/>
      <c r="OVU268" s="20"/>
      <c r="OVV268" s="20"/>
      <c r="OVW268" s="20"/>
      <c r="OVX268" s="20"/>
      <c r="OVY268" s="20"/>
      <c r="OVZ268" s="20"/>
      <c r="OWA268" s="20"/>
      <c r="OWB268" s="20"/>
      <c r="OWC268" s="20"/>
      <c r="OWD268" s="20"/>
      <c r="OWE268" s="20"/>
      <c r="OWF268" s="20"/>
      <c r="OWG268" s="20"/>
      <c r="OWH268" s="20"/>
      <c r="OWI268" s="20"/>
      <c r="OWJ268" s="20"/>
      <c r="OWK268" s="20"/>
      <c r="OWL268" s="20"/>
      <c r="OWM268" s="20"/>
      <c r="OWN268" s="20"/>
      <c r="OWO268" s="20"/>
      <c r="OWP268" s="20"/>
      <c r="OWQ268" s="20"/>
      <c r="OWR268" s="20"/>
      <c r="OWS268" s="20"/>
      <c r="OWT268" s="20"/>
      <c r="OWU268" s="20"/>
      <c r="OWV268" s="20"/>
      <c r="OWW268" s="20"/>
      <c r="OWX268" s="20"/>
      <c r="OWY268" s="20"/>
      <c r="OWZ268" s="20"/>
      <c r="OXA268" s="20"/>
      <c r="OXB268" s="20"/>
      <c r="OXC268" s="20"/>
      <c r="OXD268" s="20"/>
      <c r="OXE268" s="20"/>
      <c r="OXF268" s="20"/>
      <c r="OXG268" s="20"/>
      <c r="OXH268" s="20"/>
      <c r="OXI268" s="20"/>
      <c r="OXJ268" s="20"/>
      <c r="OXK268" s="20"/>
      <c r="OXL268" s="20"/>
      <c r="OXM268" s="20"/>
      <c r="OXN268" s="20"/>
      <c r="OXO268" s="20"/>
      <c r="OXP268" s="20"/>
      <c r="OXQ268" s="20"/>
      <c r="OXR268" s="20"/>
      <c r="OXS268" s="20"/>
      <c r="OXT268" s="20"/>
      <c r="OXU268" s="20"/>
      <c r="OXV268" s="20"/>
      <c r="OXW268" s="20"/>
      <c r="OXX268" s="20"/>
      <c r="OXY268" s="20"/>
      <c r="OXZ268" s="20"/>
      <c r="OYA268" s="20"/>
      <c r="OYB268" s="20"/>
      <c r="OYC268" s="20"/>
      <c r="OYD268" s="20"/>
      <c r="OYE268" s="20"/>
      <c r="OYF268" s="20"/>
      <c r="OYG268" s="20"/>
      <c r="OYH268" s="20"/>
      <c r="OYI268" s="20"/>
      <c r="OYJ268" s="20"/>
      <c r="OYK268" s="20"/>
      <c r="OYL268" s="20"/>
      <c r="OYM268" s="20"/>
      <c r="OYN268" s="20"/>
      <c r="OYO268" s="20"/>
      <c r="OYP268" s="20"/>
      <c r="OYQ268" s="20"/>
      <c r="OYR268" s="20"/>
      <c r="OYS268" s="20"/>
      <c r="OYT268" s="20"/>
      <c r="OYU268" s="20"/>
      <c r="OYV268" s="20"/>
      <c r="OYW268" s="20"/>
      <c r="OYX268" s="20"/>
      <c r="OYY268" s="20"/>
      <c r="OYZ268" s="20"/>
      <c r="OZA268" s="20"/>
      <c r="OZB268" s="20"/>
      <c r="OZC268" s="20"/>
      <c r="OZD268" s="20"/>
      <c r="OZE268" s="20"/>
      <c r="OZF268" s="20"/>
      <c r="OZG268" s="20"/>
      <c r="OZH268" s="20"/>
      <c r="OZI268" s="20"/>
      <c r="OZJ268" s="20"/>
      <c r="OZK268" s="20"/>
      <c r="OZL268" s="20"/>
      <c r="OZM268" s="20"/>
      <c r="OZN268" s="20"/>
      <c r="OZO268" s="20"/>
      <c r="OZP268" s="20"/>
      <c r="OZQ268" s="20"/>
      <c r="OZR268" s="20"/>
      <c r="OZS268" s="20"/>
      <c r="OZT268" s="20"/>
      <c r="OZU268" s="20"/>
      <c r="OZV268" s="20"/>
      <c r="OZW268" s="20"/>
      <c r="OZX268" s="20"/>
      <c r="OZY268" s="20"/>
      <c r="OZZ268" s="20"/>
      <c r="PAA268" s="20"/>
      <c r="PAB268" s="20"/>
      <c r="PAC268" s="20"/>
      <c r="PAD268" s="20"/>
      <c r="PAE268" s="20"/>
      <c r="PAF268" s="20"/>
      <c r="PAG268" s="20"/>
      <c r="PAH268" s="20"/>
      <c r="PAI268" s="20"/>
      <c r="PAJ268" s="20"/>
      <c r="PAK268" s="20"/>
      <c r="PAL268" s="20"/>
      <c r="PAM268" s="20"/>
      <c r="PAN268" s="20"/>
      <c r="PAO268" s="20"/>
      <c r="PAP268" s="20"/>
      <c r="PAQ268" s="20"/>
      <c r="PAR268" s="20"/>
      <c r="PAS268" s="20"/>
      <c r="PAT268" s="20"/>
      <c r="PAU268" s="20"/>
      <c r="PAV268" s="20"/>
      <c r="PAW268" s="20"/>
      <c r="PAX268" s="20"/>
      <c r="PAY268" s="20"/>
      <c r="PAZ268" s="20"/>
      <c r="PBA268" s="20"/>
      <c r="PBB268" s="20"/>
      <c r="PBC268" s="20"/>
      <c r="PBD268" s="20"/>
      <c r="PBE268" s="20"/>
      <c r="PBF268" s="20"/>
      <c r="PBG268" s="20"/>
      <c r="PBH268" s="20"/>
      <c r="PBI268" s="20"/>
      <c r="PBJ268" s="20"/>
      <c r="PBK268" s="20"/>
      <c r="PBL268" s="20"/>
      <c r="PBM268" s="20"/>
      <c r="PBN268" s="20"/>
      <c r="PBO268" s="20"/>
      <c r="PBP268" s="20"/>
      <c r="PBQ268" s="20"/>
      <c r="PBR268" s="20"/>
      <c r="PBS268" s="20"/>
      <c r="PBT268" s="20"/>
      <c r="PBU268" s="20"/>
      <c r="PBV268" s="20"/>
      <c r="PBW268" s="20"/>
      <c r="PBX268" s="20"/>
      <c r="PBY268" s="20"/>
      <c r="PBZ268" s="20"/>
      <c r="PCA268" s="20"/>
      <c r="PCB268" s="20"/>
      <c r="PCC268" s="20"/>
      <c r="PCD268" s="20"/>
      <c r="PCE268" s="20"/>
      <c r="PCF268" s="20"/>
      <c r="PCG268" s="20"/>
      <c r="PCH268" s="20"/>
      <c r="PCI268" s="20"/>
      <c r="PCJ268" s="20"/>
      <c r="PCK268" s="20"/>
      <c r="PCL268" s="20"/>
      <c r="PCM268" s="20"/>
      <c r="PCN268" s="20"/>
      <c r="PCO268" s="20"/>
      <c r="PCP268" s="20"/>
      <c r="PCQ268" s="20"/>
      <c r="PCR268" s="20"/>
      <c r="PCS268" s="20"/>
      <c r="PCT268" s="20"/>
      <c r="PCU268" s="20"/>
      <c r="PCV268" s="20"/>
      <c r="PCW268" s="20"/>
      <c r="PCX268" s="20"/>
      <c r="PCY268" s="20"/>
      <c r="PCZ268" s="20"/>
      <c r="PDA268" s="20"/>
      <c r="PDB268" s="20"/>
      <c r="PDC268" s="20"/>
      <c r="PDD268" s="20"/>
      <c r="PDE268" s="20"/>
      <c r="PDF268" s="20"/>
      <c r="PDG268" s="20"/>
      <c r="PDH268" s="20"/>
      <c r="PDI268" s="20"/>
      <c r="PDJ268" s="20"/>
      <c r="PDK268" s="20"/>
      <c r="PDL268" s="20"/>
      <c r="PDM268" s="20"/>
      <c r="PDN268" s="20"/>
      <c r="PDO268" s="20"/>
      <c r="PDP268" s="20"/>
      <c r="PDQ268" s="20"/>
      <c r="PDR268" s="20"/>
      <c r="PDS268" s="20"/>
      <c r="PDT268" s="20"/>
      <c r="PDU268" s="20"/>
      <c r="PDV268" s="20"/>
      <c r="PDW268" s="20"/>
      <c r="PDX268" s="20"/>
      <c r="PDY268" s="20"/>
      <c r="PDZ268" s="20"/>
      <c r="PEA268" s="20"/>
      <c r="PEB268" s="20"/>
      <c r="PEC268" s="20"/>
      <c r="PED268" s="20"/>
      <c r="PEE268" s="20"/>
      <c r="PEF268" s="20"/>
      <c r="PEG268" s="20"/>
      <c r="PEH268" s="20"/>
      <c r="PEI268" s="20"/>
      <c r="PEJ268" s="20"/>
      <c r="PEK268" s="20"/>
      <c r="PEL268" s="20"/>
      <c r="PEM268" s="20"/>
      <c r="PEN268" s="20"/>
      <c r="PEO268" s="20"/>
      <c r="PEP268" s="20"/>
      <c r="PEQ268" s="20"/>
      <c r="PER268" s="20"/>
      <c r="PES268" s="20"/>
      <c r="PET268" s="20"/>
      <c r="PEU268" s="20"/>
      <c r="PEV268" s="20"/>
      <c r="PEW268" s="20"/>
      <c r="PEX268" s="20"/>
      <c r="PEY268" s="20"/>
      <c r="PEZ268" s="20"/>
      <c r="PFA268" s="20"/>
      <c r="PFB268" s="20"/>
      <c r="PFC268" s="20"/>
      <c r="PFD268" s="20"/>
      <c r="PFE268" s="20"/>
      <c r="PFF268" s="20"/>
      <c r="PFG268" s="20"/>
      <c r="PFH268" s="20"/>
      <c r="PFI268" s="20"/>
      <c r="PFJ268" s="20"/>
      <c r="PFK268" s="20"/>
      <c r="PFL268" s="20"/>
      <c r="PFM268" s="20"/>
      <c r="PFN268" s="20"/>
      <c r="PFO268" s="20"/>
      <c r="PFP268" s="20"/>
      <c r="PFQ268" s="20"/>
      <c r="PFR268" s="20"/>
      <c r="PFS268" s="20"/>
      <c r="PFT268" s="20"/>
      <c r="PFU268" s="20"/>
      <c r="PFV268" s="20"/>
      <c r="PFW268" s="20"/>
      <c r="PFX268" s="20"/>
      <c r="PFY268" s="20"/>
      <c r="PFZ268" s="20"/>
      <c r="PGA268" s="20"/>
      <c r="PGB268" s="20"/>
      <c r="PGC268" s="20"/>
      <c r="PGD268" s="20"/>
      <c r="PGE268" s="20"/>
      <c r="PGF268" s="20"/>
      <c r="PGG268" s="20"/>
      <c r="PGH268" s="20"/>
      <c r="PGI268" s="20"/>
      <c r="PGJ268" s="20"/>
      <c r="PGK268" s="20"/>
      <c r="PGL268" s="20"/>
      <c r="PGM268" s="20"/>
      <c r="PGN268" s="20"/>
      <c r="PGO268" s="20"/>
      <c r="PGP268" s="20"/>
      <c r="PGQ268" s="20"/>
      <c r="PGR268" s="20"/>
      <c r="PGS268" s="20"/>
      <c r="PGT268" s="20"/>
      <c r="PGU268" s="20"/>
      <c r="PGV268" s="20"/>
      <c r="PGW268" s="20"/>
      <c r="PGX268" s="20"/>
      <c r="PGY268" s="20"/>
      <c r="PGZ268" s="20"/>
      <c r="PHA268" s="20"/>
      <c r="PHB268" s="20"/>
      <c r="PHC268" s="20"/>
      <c r="PHD268" s="20"/>
      <c r="PHE268" s="20"/>
      <c r="PHF268" s="20"/>
      <c r="PHG268" s="20"/>
      <c r="PHH268" s="20"/>
      <c r="PHI268" s="20"/>
      <c r="PHJ268" s="20"/>
      <c r="PHK268" s="20"/>
      <c r="PHL268" s="20"/>
      <c r="PHM268" s="20"/>
      <c r="PHN268" s="20"/>
      <c r="PHO268" s="20"/>
      <c r="PHP268" s="20"/>
      <c r="PHQ268" s="20"/>
      <c r="PHR268" s="20"/>
      <c r="PHS268" s="20"/>
      <c r="PHT268" s="20"/>
      <c r="PHU268" s="20"/>
      <c r="PHV268" s="20"/>
      <c r="PHW268" s="20"/>
      <c r="PHX268" s="20"/>
      <c r="PHY268" s="20"/>
      <c r="PHZ268" s="20"/>
      <c r="PIA268" s="20"/>
      <c r="PIB268" s="20"/>
      <c r="PIC268" s="20"/>
      <c r="PID268" s="20"/>
      <c r="PIE268" s="20"/>
      <c r="PIF268" s="20"/>
      <c r="PIG268" s="20"/>
      <c r="PIH268" s="20"/>
      <c r="PII268" s="20"/>
      <c r="PIJ268" s="20"/>
      <c r="PIK268" s="20"/>
      <c r="PIL268" s="20"/>
      <c r="PIM268" s="20"/>
      <c r="PIN268" s="20"/>
      <c r="PIO268" s="20"/>
      <c r="PIP268" s="20"/>
      <c r="PIQ268" s="20"/>
      <c r="PIR268" s="20"/>
      <c r="PIS268" s="20"/>
      <c r="PIT268" s="20"/>
      <c r="PIU268" s="20"/>
      <c r="PIV268" s="20"/>
      <c r="PIW268" s="20"/>
      <c r="PIX268" s="20"/>
      <c r="PIY268" s="20"/>
      <c r="PIZ268" s="20"/>
      <c r="PJA268" s="20"/>
      <c r="PJB268" s="20"/>
      <c r="PJC268" s="20"/>
      <c r="PJD268" s="20"/>
      <c r="PJE268" s="20"/>
      <c r="PJF268" s="20"/>
      <c r="PJG268" s="20"/>
      <c r="PJH268" s="20"/>
      <c r="PJI268" s="20"/>
      <c r="PJJ268" s="20"/>
      <c r="PJK268" s="20"/>
      <c r="PJL268" s="20"/>
      <c r="PJM268" s="20"/>
      <c r="PJN268" s="20"/>
      <c r="PJO268" s="20"/>
      <c r="PJP268" s="20"/>
      <c r="PJQ268" s="20"/>
      <c r="PJR268" s="20"/>
      <c r="PJS268" s="20"/>
      <c r="PJT268" s="20"/>
      <c r="PJU268" s="20"/>
      <c r="PJV268" s="20"/>
      <c r="PJW268" s="20"/>
      <c r="PJX268" s="20"/>
      <c r="PJY268" s="20"/>
      <c r="PJZ268" s="20"/>
      <c r="PKA268" s="20"/>
      <c r="PKB268" s="20"/>
      <c r="PKC268" s="20"/>
      <c r="PKD268" s="20"/>
      <c r="PKE268" s="20"/>
      <c r="PKF268" s="20"/>
      <c r="PKG268" s="20"/>
      <c r="PKH268" s="20"/>
      <c r="PKI268" s="20"/>
      <c r="PKJ268" s="20"/>
      <c r="PKK268" s="20"/>
      <c r="PKL268" s="20"/>
      <c r="PKM268" s="20"/>
      <c r="PKN268" s="20"/>
      <c r="PKO268" s="20"/>
      <c r="PKP268" s="20"/>
      <c r="PKQ268" s="20"/>
      <c r="PKR268" s="20"/>
      <c r="PKS268" s="20"/>
      <c r="PKT268" s="20"/>
      <c r="PKU268" s="20"/>
      <c r="PKV268" s="20"/>
      <c r="PKW268" s="20"/>
      <c r="PKX268" s="20"/>
      <c r="PKY268" s="20"/>
      <c r="PKZ268" s="20"/>
      <c r="PLA268" s="20"/>
      <c r="PLB268" s="20"/>
      <c r="PLC268" s="20"/>
      <c r="PLD268" s="20"/>
      <c r="PLE268" s="20"/>
      <c r="PLF268" s="20"/>
      <c r="PLG268" s="20"/>
      <c r="PLH268" s="20"/>
      <c r="PLI268" s="20"/>
      <c r="PLJ268" s="20"/>
      <c r="PLK268" s="20"/>
      <c r="PLL268" s="20"/>
      <c r="PLM268" s="20"/>
      <c r="PLN268" s="20"/>
      <c r="PLO268" s="20"/>
      <c r="PLP268" s="20"/>
      <c r="PLQ268" s="20"/>
      <c r="PLR268" s="20"/>
      <c r="PLS268" s="20"/>
      <c r="PLT268" s="20"/>
      <c r="PLU268" s="20"/>
      <c r="PLV268" s="20"/>
      <c r="PLW268" s="20"/>
      <c r="PLX268" s="20"/>
      <c r="PLY268" s="20"/>
      <c r="PLZ268" s="20"/>
      <c r="PMA268" s="20"/>
      <c r="PMB268" s="20"/>
      <c r="PMC268" s="20"/>
      <c r="PMD268" s="20"/>
      <c r="PME268" s="20"/>
      <c r="PMF268" s="20"/>
      <c r="PMG268" s="20"/>
      <c r="PMH268" s="20"/>
      <c r="PMI268" s="20"/>
      <c r="PMJ268" s="20"/>
      <c r="PMK268" s="20"/>
      <c r="PML268" s="20"/>
      <c r="PMM268" s="20"/>
      <c r="PMN268" s="20"/>
      <c r="PMO268" s="20"/>
      <c r="PMP268" s="20"/>
      <c r="PMQ268" s="20"/>
      <c r="PMR268" s="20"/>
      <c r="PMS268" s="20"/>
      <c r="PMT268" s="20"/>
      <c r="PMU268" s="20"/>
      <c r="PMV268" s="20"/>
      <c r="PMW268" s="20"/>
      <c r="PMX268" s="20"/>
      <c r="PMY268" s="20"/>
      <c r="PMZ268" s="20"/>
      <c r="PNA268" s="20"/>
      <c r="PNB268" s="20"/>
      <c r="PNC268" s="20"/>
      <c r="PND268" s="20"/>
      <c r="PNE268" s="20"/>
      <c r="PNF268" s="20"/>
      <c r="PNG268" s="20"/>
      <c r="PNH268" s="20"/>
      <c r="PNI268" s="20"/>
      <c r="PNJ268" s="20"/>
      <c r="PNK268" s="20"/>
      <c r="PNL268" s="20"/>
      <c r="PNM268" s="20"/>
      <c r="PNN268" s="20"/>
      <c r="PNO268" s="20"/>
      <c r="PNP268" s="20"/>
      <c r="PNQ268" s="20"/>
      <c r="PNR268" s="20"/>
      <c r="PNS268" s="20"/>
      <c r="PNT268" s="20"/>
      <c r="PNU268" s="20"/>
      <c r="PNV268" s="20"/>
      <c r="PNW268" s="20"/>
      <c r="PNX268" s="20"/>
      <c r="PNY268" s="20"/>
      <c r="PNZ268" s="20"/>
      <c r="POA268" s="20"/>
      <c r="POB268" s="20"/>
      <c r="POC268" s="20"/>
      <c r="POD268" s="20"/>
      <c r="POE268" s="20"/>
      <c r="POF268" s="20"/>
      <c r="POG268" s="20"/>
      <c r="POH268" s="20"/>
      <c r="POI268" s="20"/>
      <c r="POJ268" s="20"/>
      <c r="POK268" s="20"/>
      <c r="POL268" s="20"/>
      <c r="POM268" s="20"/>
      <c r="PON268" s="20"/>
      <c r="POO268" s="20"/>
      <c r="POP268" s="20"/>
      <c r="POQ268" s="20"/>
      <c r="POR268" s="20"/>
      <c r="POS268" s="20"/>
      <c r="POT268" s="20"/>
      <c r="POU268" s="20"/>
      <c r="POV268" s="20"/>
      <c r="POW268" s="20"/>
      <c r="POX268" s="20"/>
      <c r="POY268" s="20"/>
      <c r="POZ268" s="20"/>
      <c r="PPA268" s="20"/>
      <c r="PPB268" s="20"/>
      <c r="PPC268" s="20"/>
      <c r="PPD268" s="20"/>
      <c r="PPE268" s="20"/>
      <c r="PPF268" s="20"/>
      <c r="PPG268" s="20"/>
      <c r="PPH268" s="20"/>
      <c r="PPI268" s="20"/>
      <c r="PPJ268" s="20"/>
      <c r="PPK268" s="20"/>
      <c r="PPL268" s="20"/>
      <c r="PPM268" s="20"/>
      <c r="PPN268" s="20"/>
      <c r="PPO268" s="20"/>
      <c r="PPP268" s="20"/>
      <c r="PPQ268" s="20"/>
      <c r="PPR268" s="20"/>
      <c r="PPS268" s="20"/>
      <c r="PPT268" s="20"/>
      <c r="PPU268" s="20"/>
      <c r="PPV268" s="20"/>
      <c r="PPW268" s="20"/>
      <c r="PPX268" s="20"/>
      <c r="PPY268" s="20"/>
      <c r="PPZ268" s="20"/>
      <c r="PQA268" s="20"/>
      <c r="PQB268" s="20"/>
      <c r="PQC268" s="20"/>
      <c r="PQD268" s="20"/>
      <c r="PQE268" s="20"/>
      <c r="PQF268" s="20"/>
      <c r="PQG268" s="20"/>
      <c r="PQH268" s="20"/>
      <c r="PQI268" s="20"/>
      <c r="PQJ268" s="20"/>
      <c r="PQK268" s="20"/>
      <c r="PQL268" s="20"/>
      <c r="PQM268" s="20"/>
      <c r="PQN268" s="20"/>
      <c r="PQO268" s="20"/>
      <c r="PQP268" s="20"/>
      <c r="PQQ268" s="20"/>
      <c r="PQR268" s="20"/>
      <c r="PQS268" s="20"/>
      <c r="PQT268" s="20"/>
      <c r="PQU268" s="20"/>
      <c r="PQV268" s="20"/>
      <c r="PQW268" s="20"/>
      <c r="PQX268" s="20"/>
      <c r="PQY268" s="20"/>
      <c r="PQZ268" s="20"/>
      <c r="PRA268" s="20"/>
      <c r="PRB268" s="20"/>
      <c r="PRC268" s="20"/>
      <c r="PRD268" s="20"/>
      <c r="PRE268" s="20"/>
      <c r="PRF268" s="20"/>
      <c r="PRG268" s="20"/>
      <c r="PRH268" s="20"/>
      <c r="PRI268" s="20"/>
      <c r="PRJ268" s="20"/>
      <c r="PRK268" s="20"/>
      <c r="PRL268" s="20"/>
      <c r="PRM268" s="20"/>
      <c r="PRN268" s="20"/>
      <c r="PRO268" s="20"/>
      <c r="PRP268" s="20"/>
      <c r="PRQ268" s="20"/>
      <c r="PRR268" s="20"/>
      <c r="PRS268" s="20"/>
      <c r="PRT268" s="20"/>
      <c r="PRU268" s="20"/>
      <c r="PRV268" s="20"/>
      <c r="PRW268" s="20"/>
      <c r="PRX268" s="20"/>
      <c r="PRY268" s="20"/>
      <c r="PRZ268" s="20"/>
      <c r="PSA268" s="20"/>
      <c r="PSB268" s="20"/>
      <c r="PSC268" s="20"/>
      <c r="PSD268" s="20"/>
      <c r="PSE268" s="20"/>
      <c r="PSF268" s="20"/>
      <c r="PSG268" s="20"/>
      <c r="PSH268" s="20"/>
      <c r="PSI268" s="20"/>
      <c r="PSJ268" s="20"/>
      <c r="PSK268" s="20"/>
      <c r="PSL268" s="20"/>
      <c r="PSM268" s="20"/>
      <c r="PSN268" s="20"/>
      <c r="PSO268" s="20"/>
      <c r="PSP268" s="20"/>
      <c r="PSQ268" s="20"/>
      <c r="PSR268" s="20"/>
      <c r="PSS268" s="20"/>
      <c r="PST268" s="20"/>
      <c r="PSU268" s="20"/>
      <c r="PSV268" s="20"/>
      <c r="PSW268" s="20"/>
      <c r="PSX268" s="20"/>
      <c r="PSY268" s="20"/>
      <c r="PSZ268" s="20"/>
      <c r="PTA268" s="20"/>
      <c r="PTB268" s="20"/>
      <c r="PTC268" s="20"/>
      <c r="PTD268" s="20"/>
      <c r="PTE268" s="20"/>
      <c r="PTF268" s="20"/>
      <c r="PTG268" s="20"/>
      <c r="PTH268" s="20"/>
      <c r="PTI268" s="20"/>
      <c r="PTJ268" s="20"/>
      <c r="PTK268" s="20"/>
      <c r="PTL268" s="20"/>
      <c r="PTM268" s="20"/>
      <c r="PTN268" s="20"/>
      <c r="PTO268" s="20"/>
      <c r="PTP268" s="20"/>
      <c r="PTQ268" s="20"/>
      <c r="PTR268" s="20"/>
      <c r="PTS268" s="20"/>
      <c r="PTT268" s="20"/>
      <c r="PTU268" s="20"/>
      <c r="PTV268" s="20"/>
      <c r="PTW268" s="20"/>
      <c r="PTX268" s="20"/>
      <c r="PTY268" s="20"/>
      <c r="PTZ268" s="20"/>
      <c r="PUA268" s="20"/>
      <c r="PUB268" s="20"/>
      <c r="PUC268" s="20"/>
      <c r="PUD268" s="20"/>
      <c r="PUE268" s="20"/>
      <c r="PUF268" s="20"/>
      <c r="PUG268" s="20"/>
      <c r="PUH268" s="20"/>
      <c r="PUI268" s="20"/>
      <c r="PUJ268" s="20"/>
      <c r="PUK268" s="20"/>
      <c r="PUL268" s="20"/>
      <c r="PUM268" s="20"/>
      <c r="PUN268" s="20"/>
      <c r="PUO268" s="20"/>
      <c r="PUP268" s="20"/>
      <c r="PUQ268" s="20"/>
      <c r="PUR268" s="20"/>
      <c r="PUS268" s="20"/>
      <c r="PUT268" s="20"/>
      <c r="PUU268" s="20"/>
      <c r="PUV268" s="20"/>
      <c r="PUW268" s="20"/>
      <c r="PUX268" s="20"/>
      <c r="PUY268" s="20"/>
      <c r="PUZ268" s="20"/>
      <c r="PVA268" s="20"/>
      <c r="PVB268" s="20"/>
      <c r="PVC268" s="20"/>
      <c r="PVD268" s="20"/>
      <c r="PVE268" s="20"/>
      <c r="PVF268" s="20"/>
      <c r="PVG268" s="20"/>
      <c r="PVH268" s="20"/>
      <c r="PVI268" s="20"/>
      <c r="PVJ268" s="20"/>
      <c r="PVK268" s="20"/>
      <c r="PVL268" s="20"/>
      <c r="PVM268" s="20"/>
      <c r="PVN268" s="20"/>
      <c r="PVO268" s="20"/>
      <c r="PVP268" s="20"/>
      <c r="PVQ268" s="20"/>
      <c r="PVR268" s="20"/>
      <c r="PVS268" s="20"/>
      <c r="PVT268" s="20"/>
      <c r="PVU268" s="20"/>
      <c r="PVV268" s="20"/>
      <c r="PVW268" s="20"/>
      <c r="PVX268" s="20"/>
      <c r="PVY268" s="20"/>
      <c r="PVZ268" s="20"/>
      <c r="PWA268" s="20"/>
      <c r="PWB268" s="20"/>
      <c r="PWC268" s="20"/>
      <c r="PWD268" s="20"/>
      <c r="PWE268" s="20"/>
      <c r="PWF268" s="20"/>
      <c r="PWG268" s="20"/>
      <c r="PWH268" s="20"/>
      <c r="PWI268" s="20"/>
      <c r="PWJ268" s="20"/>
      <c r="PWK268" s="20"/>
      <c r="PWL268" s="20"/>
      <c r="PWM268" s="20"/>
      <c r="PWN268" s="20"/>
      <c r="PWO268" s="20"/>
      <c r="PWP268" s="20"/>
      <c r="PWQ268" s="20"/>
      <c r="PWR268" s="20"/>
      <c r="PWS268" s="20"/>
      <c r="PWT268" s="20"/>
      <c r="PWU268" s="20"/>
      <c r="PWV268" s="20"/>
      <c r="PWW268" s="20"/>
      <c r="PWX268" s="20"/>
      <c r="PWY268" s="20"/>
      <c r="PWZ268" s="20"/>
      <c r="PXA268" s="20"/>
      <c r="PXB268" s="20"/>
      <c r="PXC268" s="20"/>
      <c r="PXD268" s="20"/>
      <c r="PXE268" s="20"/>
      <c r="PXF268" s="20"/>
      <c r="PXG268" s="20"/>
      <c r="PXH268" s="20"/>
      <c r="PXI268" s="20"/>
      <c r="PXJ268" s="20"/>
      <c r="PXK268" s="20"/>
      <c r="PXL268" s="20"/>
      <c r="PXM268" s="20"/>
      <c r="PXN268" s="20"/>
      <c r="PXO268" s="20"/>
      <c r="PXP268" s="20"/>
      <c r="PXQ268" s="20"/>
      <c r="PXR268" s="20"/>
      <c r="PXS268" s="20"/>
      <c r="PXT268" s="20"/>
      <c r="PXU268" s="20"/>
      <c r="PXV268" s="20"/>
      <c r="PXW268" s="20"/>
      <c r="PXX268" s="20"/>
      <c r="PXY268" s="20"/>
      <c r="PXZ268" s="20"/>
      <c r="PYA268" s="20"/>
      <c r="PYB268" s="20"/>
      <c r="PYC268" s="20"/>
      <c r="PYD268" s="20"/>
      <c r="PYE268" s="20"/>
      <c r="PYF268" s="20"/>
      <c r="PYG268" s="20"/>
      <c r="PYH268" s="20"/>
      <c r="PYI268" s="20"/>
      <c r="PYJ268" s="20"/>
      <c r="PYK268" s="20"/>
      <c r="PYL268" s="20"/>
      <c r="PYM268" s="20"/>
      <c r="PYN268" s="20"/>
      <c r="PYO268" s="20"/>
      <c r="PYP268" s="20"/>
      <c r="PYQ268" s="20"/>
      <c r="PYR268" s="20"/>
      <c r="PYS268" s="20"/>
      <c r="PYT268" s="20"/>
      <c r="PYU268" s="20"/>
      <c r="PYV268" s="20"/>
      <c r="PYW268" s="20"/>
      <c r="PYX268" s="20"/>
      <c r="PYY268" s="20"/>
      <c r="PYZ268" s="20"/>
      <c r="PZA268" s="20"/>
      <c r="PZB268" s="20"/>
      <c r="PZC268" s="20"/>
      <c r="PZD268" s="20"/>
      <c r="PZE268" s="20"/>
      <c r="PZF268" s="20"/>
      <c r="PZG268" s="20"/>
      <c r="PZH268" s="20"/>
      <c r="PZI268" s="20"/>
      <c r="PZJ268" s="20"/>
      <c r="PZK268" s="20"/>
      <c r="PZL268" s="20"/>
      <c r="PZM268" s="20"/>
      <c r="PZN268" s="20"/>
      <c r="PZO268" s="20"/>
      <c r="PZP268" s="20"/>
      <c r="PZQ268" s="20"/>
      <c r="PZR268" s="20"/>
      <c r="PZS268" s="20"/>
      <c r="PZT268" s="20"/>
      <c r="PZU268" s="20"/>
      <c r="PZV268" s="20"/>
      <c r="PZW268" s="20"/>
      <c r="PZX268" s="20"/>
      <c r="PZY268" s="20"/>
      <c r="PZZ268" s="20"/>
      <c r="QAA268" s="20"/>
      <c r="QAB268" s="20"/>
      <c r="QAC268" s="20"/>
      <c r="QAD268" s="20"/>
      <c r="QAE268" s="20"/>
      <c r="QAF268" s="20"/>
      <c r="QAG268" s="20"/>
      <c r="QAH268" s="20"/>
      <c r="QAI268" s="20"/>
      <c r="QAJ268" s="20"/>
      <c r="QAK268" s="20"/>
      <c r="QAL268" s="20"/>
      <c r="QAM268" s="20"/>
      <c r="QAN268" s="20"/>
      <c r="QAO268" s="20"/>
      <c r="QAP268" s="20"/>
      <c r="QAQ268" s="20"/>
      <c r="QAR268" s="20"/>
      <c r="QAS268" s="20"/>
      <c r="QAT268" s="20"/>
      <c r="QAU268" s="20"/>
      <c r="QAV268" s="20"/>
      <c r="QAW268" s="20"/>
      <c r="QAX268" s="20"/>
      <c r="QAY268" s="20"/>
      <c r="QAZ268" s="20"/>
      <c r="QBA268" s="20"/>
      <c r="QBB268" s="20"/>
      <c r="QBC268" s="20"/>
      <c r="QBD268" s="20"/>
      <c r="QBE268" s="20"/>
      <c r="QBF268" s="20"/>
      <c r="QBG268" s="20"/>
      <c r="QBH268" s="20"/>
      <c r="QBI268" s="20"/>
      <c r="QBJ268" s="20"/>
      <c r="QBK268" s="20"/>
      <c r="QBL268" s="20"/>
      <c r="QBM268" s="20"/>
      <c r="QBN268" s="20"/>
      <c r="QBO268" s="20"/>
      <c r="QBP268" s="20"/>
      <c r="QBQ268" s="20"/>
      <c r="QBR268" s="20"/>
      <c r="QBS268" s="20"/>
      <c r="QBT268" s="20"/>
      <c r="QBU268" s="20"/>
      <c r="QBV268" s="20"/>
      <c r="QBW268" s="20"/>
      <c r="QBX268" s="20"/>
      <c r="QBY268" s="20"/>
      <c r="QBZ268" s="20"/>
      <c r="QCA268" s="20"/>
      <c r="QCB268" s="20"/>
      <c r="QCC268" s="20"/>
      <c r="QCD268" s="20"/>
      <c r="QCE268" s="20"/>
      <c r="QCF268" s="20"/>
      <c r="QCG268" s="20"/>
      <c r="QCH268" s="20"/>
      <c r="QCI268" s="20"/>
      <c r="QCJ268" s="20"/>
      <c r="QCK268" s="20"/>
      <c r="QCL268" s="20"/>
      <c r="QCM268" s="20"/>
      <c r="QCN268" s="20"/>
      <c r="QCO268" s="20"/>
      <c r="QCP268" s="20"/>
      <c r="QCQ268" s="20"/>
      <c r="QCR268" s="20"/>
      <c r="QCS268" s="20"/>
      <c r="QCT268" s="20"/>
      <c r="QCU268" s="20"/>
      <c r="QCV268" s="20"/>
      <c r="QCW268" s="20"/>
      <c r="QCX268" s="20"/>
      <c r="QCY268" s="20"/>
      <c r="QCZ268" s="20"/>
      <c r="QDA268" s="20"/>
      <c r="QDB268" s="20"/>
      <c r="QDC268" s="20"/>
      <c r="QDD268" s="20"/>
      <c r="QDE268" s="20"/>
      <c r="QDF268" s="20"/>
      <c r="QDG268" s="20"/>
      <c r="QDH268" s="20"/>
      <c r="QDI268" s="20"/>
      <c r="QDJ268" s="20"/>
      <c r="QDK268" s="20"/>
      <c r="QDL268" s="20"/>
      <c r="QDM268" s="20"/>
      <c r="QDN268" s="20"/>
      <c r="QDO268" s="20"/>
      <c r="QDP268" s="20"/>
      <c r="QDQ268" s="20"/>
      <c r="QDR268" s="20"/>
      <c r="QDS268" s="20"/>
      <c r="QDT268" s="20"/>
      <c r="QDU268" s="20"/>
      <c r="QDV268" s="20"/>
      <c r="QDW268" s="20"/>
      <c r="QDX268" s="20"/>
      <c r="QDY268" s="20"/>
      <c r="QDZ268" s="20"/>
      <c r="QEA268" s="20"/>
      <c r="QEB268" s="20"/>
      <c r="QEC268" s="20"/>
      <c r="QED268" s="20"/>
      <c r="QEE268" s="20"/>
      <c r="QEF268" s="20"/>
      <c r="QEG268" s="20"/>
      <c r="QEH268" s="20"/>
      <c r="QEI268" s="20"/>
      <c r="QEJ268" s="20"/>
      <c r="QEK268" s="20"/>
      <c r="QEL268" s="20"/>
      <c r="QEM268" s="20"/>
      <c r="QEN268" s="20"/>
      <c r="QEO268" s="20"/>
      <c r="QEP268" s="20"/>
      <c r="QEQ268" s="20"/>
      <c r="QER268" s="20"/>
      <c r="QES268" s="20"/>
      <c r="QET268" s="20"/>
      <c r="QEU268" s="20"/>
      <c r="QEV268" s="20"/>
      <c r="QEW268" s="20"/>
      <c r="QEX268" s="20"/>
      <c r="QEY268" s="20"/>
      <c r="QEZ268" s="20"/>
      <c r="QFA268" s="20"/>
      <c r="QFB268" s="20"/>
      <c r="QFC268" s="20"/>
      <c r="QFD268" s="20"/>
      <c r="QFE268" s="20"/>
      <c r="QFF268" s="20"/>
      <c r="QFG268" s="20"/>
      <c r="QFH268" s="20"/>
      <c r="QFI268" s="20"/>
      <c r="QFJ268" s="20"/>
      <c r="QFK268" s="20"/>
      <c r="QFL268" s="20"/>
      <c r="QFM268" s="20"/>
      <c r="QFN268" s="20"/>
      <c r="QFO268" s="20"/>
      <c r="QFP268" s="20"/>
      <c r="QFQ268" s="20"/>
      <c r="QFR268" s="20"/>
      <c r="QFS268" s="20"/>
      <c r="QFT268" s="20"/>
      <c r="QFU268" s="20"/>
      <c r="QFV268" s="20"/>
      <c r="QFW268" s="20"/>
      <c r="QFX268" s="20"/>
      <c r="QFY268" s="20"/>
      <c r="QFZ268" s="20"/>
      <c r="QGA268" s="20"/>
      <c r="QGB268" s="20"/>
      <c r="QGC268" s="20"/>
      <c r="QGD268" s="20"/>
      <c r="QGE268" s="20"/>
      <c r="QGF268" s="20"/>
      <c r="QGG268" s="20"/>
      <c r="QGH268" s="20"/>
      <c r="QGI268" s="20"/>
      <c r="QGJ268" s="20"/>
      <c r="QGK268" s="20"/>
      <c r="QGL268" s="20"/>
      <c r="QGM268" s="20"/>
      <c r="QGN268" s="20"/>
      <c r="QGO268" s="20"/>
      <c r="QGP268" s="20"/>
      <c r="QGQ268" s="20"/>
      <c r="QGR268" s="20"/>
      <c r="QGS268" s="20"/>
      <c r="QGT268" s="20"/>
      <c r="QGU268" s="20"/>
      <c r="QGV268" s="20"/>
      <c r="QGW268" s="20"/>
      <c r="QGX268" s="20"/>
      <c r="QGY268" s="20"/>
      <c r="QGZ268" s="20"/>
      <c r="QHA268" s="20"/>
      <c r="QHB268" s="20"/>
      <c r="QHC268" s="20"/>
      <c r="QHD268" s="20"/>
      <c r="QHE268" s="20"/>
      <c r="QHF268" s="20"/>
      <c r="QHG268" s="20"/>
      <c r="QHH268" s="20"/>
      <c r="QHI268" s="20"/>
      <c r="QHJ268" s="20"/>
      <c r="QHK268" s="20"/>
      <c r="QHL268" s="20"/>
      <c r="QHM268" s="20"/>
      <c r="QHN268" s="20"/>
      <c r="QHO268" s="20"/>
      <c r="QHP268" s="20"/>
      <c r="QHQ268" s="20"/>
      <c r="QHR268" s="20"/>
      <c r="QHS268" s="20"/>
      <c r="QHT268" s="20"/>
      <c r="QHU268" s="20"/>
      <c r="QHV268" s="20"/>
      <c r="QHW268" s="20"/>
      <c r="QHX268" s="20"/>
      <c r="QHY268" s="20"/>
      <c r="QHZ268" s="20"/>
      <c r="QIA268" s="20"/>
      <c r="QIB268" s="20"/>
      <c r="QIC268" s="20"/>
      <c r="QID268" s="20"/>
      <c r="QIE268" s="20"/>
      <c r="QIF268" s="20"/>
      <c r="QIG268" s="20"/>
      <c r="QIH268" s="20"/>
      <c r="QII268" s="20"/>
      <c r="QIJ268" s="20"/>
      <c r="QIK268" s="20"/>
      <c r="QIL268" s="20"/>
      <c r="QIM268" s="20"/>
      <c r="QIN268" s="20"/>
      <c r="QIO268" s="20"/>
      <c r="QIP268" s="20"/>
      <c r="QIQ268" s="20"/>
      <c r="QIR268" s="20"/>
      <c r="QIS268" s="20"/>
      <c r="QIT268" s="20"/>
      <c r="QIU268" s="20"/>
      <c r="QIV268" s="20"/>
      <c r="QIW268" s="20"/>
      <c r="QIX268" s="20"/>
      <c r="QIY268" s="20"/>
      <c r="QIZ268" s="20"/>
      <c r="QJA268" s="20"/>
      <c r="QJB268" s="20"/>
      <c r="QJC268" s="20"/>
      <c r="QJD268" s="20"/>
      <c r="QJE268" s="20"/>
      <c r="QJF268" s="20"/>
      <c r="QJG268" s="20"/>
      <c r="QJH268" s="20"/>
      <c r="QJI268" s="20"/>
      <c r="QJJ268" s="20"/>
      <c r="QJK268" s="20"/>
      <c r="QJL268" s="20"/>
      <c r="QJM268" s="20"/>
      <c r="QJN268" s="20"/>
      <c r="QJO268" s="20"/>
      <c r="QJP268" s="20"/>
      <c r="QJQ268" s="20"/>
      <c r="QJR268" s="20"/>
      <c r="QJS268" s="20"/>
      <c r="QJT268" s="20"/>
      <c r="QJU268" s="20"/>
      <c r="QJV268" s="20"/>
      <c r="QJW268" s="20"/>
      <c r="QJX268" s="20"/>
      <c r="QJY268" s="20"/>
      <c r="QJZ268" s="20"/>
      <c r="QKA268" s="20"/>
      <c r="QKB268" s="20"/>
      <c r="QKC268" s="20"/>
      <c r="QKD268" s="20"/>
      <c r="QKE268" s="20"/>
      <c r="QKF268" s="20"/>
      <c r="QKG268" s="20"/>
      <c r="QKH268" s="20"/>
      <c r="QKI268" s="20"/>
      <c r="QKJ268" s="20"/>
      <c r="QKK268" s="20"/>
      <c r="QKL268" s="20"/>
      <c r="QKM268" s="20"/>
      <c r="QKN268" s="20"/>
      <c r="QKO268" s="20"/>
      <c r="QKP268" s="20"/>
      <c r="QKQ268" s="20"/>
      <c r="QKR268" s="20"/>
      <c r="QKS268" s="20"/>
      <c r="QKT268" s="20"/>
      <c r="QKU268" s="20"/>
      <c r="QKV268" s="20"/>
      <c r="QKW268" s="20"/>
      <c r="QKX268" s="20"/>
      <c r="QKY268" s="20"/>
      <c r="QKZ268" s="20"/>
      <c r="QLA268" s="20"/>
      <c r="QLB268" s="20"/>
      <c r="QLC268" s="20"/>
      <c r="QLD268" s="20"/>
      <c r="QLE268" s="20"/>
      <c r="QLF268" s="20"/>
      <c r="QLG268" s="20"/>
      <c r="QLH268" s="20"/>
      <c r="QLI268" s="20"/>
      <c r="QLJ268" s="20"/>
      <c r="QLK268" s="20"/>
      <c r="QLL268" s="20"/>
      <c r="QLM268" s="20"/>
      <c r="QLN268" s="20"/>
      <c r="QLO268" s="20"/>
      <c r="QLP268" s="20"/>
      <c r="QLQ268" s="20"/>
      <c r="QLR268" s="20"/>
      <c r="QLS268" s="20"/>
      <c r="QLT268" s="20"/>
      <c r="QLU268" s="20"/>
      <c r="QLV268" s="20"/>
      <c r="QLW268" s="20"/>
      <c r="QLX268" s="20"/>
      <c r="QLY268" s="20"/>
      <c r="QLZ268" s="20"/>
      <c r="QMA268" s="20"/>
      <c r="QMB268" s="20"/>
      <c r="QMC268" s="20"/>
      <c r="QMD268" s="20"/>
      <c r="QME268" s="20"/>
      <c r="QMF268" s="20"/>
      <c r="QMG268" s="20"/>
      <c r="QMH268" s="20"/>
      <c r="QMI268" s="20"/>
      <c r="QMJ268" s="20"/>
      <c r="QMK268" s="20"/>
      <c r="QML268" s="20"/>
      <c r="QMM268" s="20"/>
      <c r="QMN268" s="20"/>
      <c r="QMO268" s="20"/>
      <c r="QMP268" s="20"/>
      <c r="QMQ268" s="20"/>
      <c r="QMR268" s="20"/>
      <c r="QMS268" s="20"/>
      <c r="QMT268" s="20"/>
      <c r="QMU268" s="20"/>
      <c r="QMV268" s="20"/>
      <c r="QMW268" s="20"/>
      <c r="QMX268" s="20"/>
      <c r="QMY268" s="20"/>
      <c r="QMZ268" s="20"/>
      <c r="QNA268" s="20"/>
      <c r="QNB268" s="20"/>
      <c r="QNC268" s="20"/>
      <c r="QND268" s="20"/>
      <c r="QNE268" s="20"/>
      <c r="QNF268" s="20"/>
      <c r="QNG268" s="20"/>
      <c r="QNH268" s="20"/>
      <c r="QNI268" s="20"/>
      <c r="QNJ268" s="20"/>
      <c r="QNK268" s="20"/>
      <c r="QNL268" s="20"/>
      <c r="QNM268" s="20"/>
      <c r="QNN268" s="20"/>
      <c r="QNO268" s="20"/>
      <c r="QNP268" s="20"/>
      <c r="QNQ268" s="20"/>
      <c r="QNR268" s="20"/>
      <c r="QNS268" s="20"/>
      <c r="QNT268" s="20"/>
      <c r="QNU268" s="20"/>
      <c r="QNV268" s="20"/>
      <c r="QNW268" s="20"/>
      <c r="QNX268" s="20"/>
      <c r="QNY268" s="20"/>
      <c r="QNZ268" s="20"/>
      <c r="QOA268" s="20"/>
      <c r="QOB268" s="20"/>
      <c r="QOC268" s="20"/>
      <c r="QOD268" s="20"/>
      <c r="QOE268" s="20"/>
      <c r="QOF268" s="20"/>
      <c r="QOG268" s="20"/>
      <c r="QOH268" s="20"/>
      <c r="QOI268" s="20"/>
      <c r="QOJ268" s="20"/>
      <c r="QOK268" s="20"/>
      <c r="QOL268" s="20"/>
      <c r="QOM268" s="20"/>
      <c r="QON268" s="20"/>
      <c r="QOO268" s="20"/>
      <c r="QOP268" s="20"/>
      <c r="QOQ268" s="20"/>
      <c r="QOR268" s="20"/>
      <c r="QOS268" s="20"/>
      <c r="QOT268" s="20"/>
      <c r="QOU268" s="20"/>
      <c r="QOV268" s="20"/>
      <c r="QOW268" s="20"/>
      <c r="QOX268" s="20"/>
      <c r="QOY268" s="20"/>
      <c r="QOZ268" s="20"/>
      <c r="QPA268" s="20"/>
      <c r="QPB268" s="20"/>
      <c r="QPC268" s="20"/>
      <c r="QPD268" s="20"/>
      <c r="QPE268" s="20"/>
      <c r="QPF268" s="20"/>
      <c r="QPG268" s="20"/>
      <c r="QPH268" s="20"/>
      <c r="QPI268" s="20"/>
      <c r="QPJ268" s="20"/>
      <c r="QPK268" s="20"/>
      <c r="QPL268" s="20"/>
      <c r="QPM268" s="20"/>
      <c r="QPN268" s="20"/>
      <c r="QPO268" s="20"/>
      <c r="QPP268" s="20"/>
      <c r="QPQ268" s="20"/>
      <c r="QPR268" s="20"/>
      <c r="QPS268" s="20"/>
      <c r="QPT268" s="20"/>
      <c r="QPU268" s="20"/>
      <c r="QPV268" s="20"/>
      <c r="QPW268" s="20"/>
      <c r="QPX268" s="20"/>
      <c r="QPY268" s="20"/>
      <c r="QPZ268" s="20"/>
      <c r="QQA268" s="20"/>
      <c r="QQB268" s="20"/>
      <c r="QQC268" s="20"/>
      <c r="QQD268" s="20"/>
      <c r="QQE268" s="20"/>
      <c r="QQF268" s="20"/>
      <c r="QQG268" s="20"/>
      <c r="QQH268" s="20"/>
      <c r="QQI268" s="20"/>
      <c r="QQJ268" s="20"/>
      <c r="QQK268" s="20"/>
      <c r="QQL268" s="20"/>
      <c r="QQM268" s="20"/>
      <c r="QQN268" s="20"/>
      <c r="QQO268" s="20"/>
      <c r="QQP268" s="20"/>
      <c r="QQQ268" s="20"/>
      <c r="QQR268" s="20"/>
      <c r="QQS268" s="20"/>
      <c r="QQT268" s="20"/>
      <c r="QQU268" s="20"/>
      <c r="QQV268" s="20"/>
      <c r="QQW268" s="20"/>
      <c r="QQX268" s="20"/>
      <c r="QQY268" s="20"/>
      <c r="QQZ268" s="20"/>
      <c r="QRA268" s="20"/>
      <c r="QRB268" s="20"/>
      <c r="QRC268" s="20"/>
      <c r="QRD268" s="20"/>
      <c r="QRE268" s="20"/>
      <c r="QRF268" s="20"/>
      <c r="QRG268" s="20"/>
      <c r="QRH268" s="20"/>
      <c r="QRI268" s="20"/>
      <c r="QRJ268" s="20"/>
      <c r="QRK268" s="20"/>
      <c r="QRL268" s="20"/>
      <c r="QRM268" s="20"/>
      <c r="QRN268" s="20"/>
      <c r="QRO268" s="20"/>
      <c r="QRP268" s="20"/>
      <c r="QRQ268" s="20"/>
      <c r="QRR268" s="20"/>
      <c r="QRS268" s="20"/>
      <c r="QRT268" s="20"/>
      <c r="QRU268" s="20"/>
      <c r="QRV268" s="20"/>
      <c r="QRW268" s="20"/>
      <c r="QRX268" s="20"/>
      <c r="QRY268" s="20"/>
      <c r="QRZ268" s="20"/>
      <c r="QSA268" s="20"/>
      <c r="QSB268" s="20"/>
      <c r="QSC268" s="20"/>
      <c r="QSD268" s="20"/>
      <c r="QSE268" s="20"/>
      <c r="QSF268" s="20"/>
      <c r="QSG268" s="20"/>
      <c r="QSH268" s="20"/>
      <c r="QSI268" s="20"/>
      <c r="QSJ268" s="20"/>
      <c r="QSK268" s="20"/>
      <c r="QSL268" s="20"/>
      <c r="QSM268" s="20"/>
      <c r="QSN268" s="20"/>
      <c r="QSO268" s="20"/>
      <c r="QSP268" s="20"/>
      <c r="QSQ268" s="20"/>
      <c r="QSR268" s="20"/>
      <c r="QSS268" s="20"/>
      <c r="QST268" s="20"/>
      <c r="QSU268" s="20"/>
      <c r="QSV268" s="20"/>
      <c r="QSW268" s="20"/>
      <c r="QSX268" s="20"/>
      <c r="QSY268" s="20"/>
      <c r="QSZ268" s="20"/>
      <c r="QTA268" s="20"/>
      <c r="QTB268" s="20"/>
      <c r="QTC268" s="20"/>
      <c r="QTD268" s="20"/>
      <c r="QTE268" s="20"/>
      <c r="QTF268" s="20"/>
      <c r="QTG268" s="20"/>
      <c r="QTH268" s="20"/>
      <c r="QTI268" s="20"/>
      <c r="QTJ268" s="20"/>
      <c r="QTK268" s="20"/>
      <c r="QTL268" s="20"/>
      <c r="QTM268" s="20"/>
      <c r="QTN268" s="20"/>
      <c r="QTO268" s="20"/>
      <c r="QTP268" s="20"/>
      <c r="QTQ268" s="20"/>
      <c r="QTR268" s="20"/>
      <c r="QTS268" s="20"/>
      <c r="QTT268" s="20"/>
      <c r="QTU268" s="20"/>
      <c r="QTV268" s="20"/>
      <c r="QTW268" s="20"/>
      <c r="QTX268" s="20"/>
      <c r="QTY268" s="20"/>
      <c r="QTZ268" s="20"/>
      <c r="QUA268" s="20"/>
      <c r="QUB268" s="20"/>
      <c r="QUC268" s="20"/>
      <c r="QUD268" s="20"/>
      <c r="QUE268" s="20"/>
      <c r="QUF268" s="20"/>
      <c r="QUG268" s="20"/>
      <c r="QUH268" s="20"/>
      <c r="QUI268" s="20"/>
      <c r="QUJ268" s="20"/>
      <c r="QUK268" s="20"/>
      <c r="QUL268" s="20"/>
      <c r="QUM268" s="20"/>
      <c r="QUN268" s="20"/>
      <c r="QUO268" s="20"/>
      <c r="QUP268" s="20"/>
      <c r="QUQ268" s="20"/>
      <c r="QUR268" s="20"/>
      <c r="QUS268" s="20"/>
      <c r="QUT268" s="20"/>
      <c r="QUU268" s="20"/>
      <c r="QUV268" s="20"/>
      <c r="QUW268" s="20"/>
      <c r="QUX268" s="20"/>
      <c r="QUY268" s="20"/>
      <c r="QUZ268" s="20"/>
      <c r="QVA268" s="20"/>
      <c r="QVB268" s="20"/>
      <c r="QVC268" s="20"/>
      <c r="QVD268" s="20"/>
      <c r="QVE268" s="20"/>
      <c r="QVF268" s="20"/>
      <c r="QVG268" s="20"/>
      <c r="QVH268" s="20"/>
      <c r="QVI268" s="20"/>
      <c r="QVJ268" s="20"/>
      <c r="QVK268" s="20"/>
      <c r="QVL268" s="20"/>
      <c r="QVM268" s="20"/>
      <c r="QVN268" s="20"/>
      <c r="QVO268" s="20"/>
      <c r="QVP268" s="20"/>
      <c r="QVQ268" s="20"/>
      <c r="QVR268" s="20"/>
      <c r="QVS268" s="20"/>
      <c r="QVT268" s="20"/>
      <c r="QVU268" s="20"/>
      <c r="QVV268" s="20"/>
      <c r="QVW268" s="20"/>
      <c r="QVX268" s="20"/>
      <c r="QVY268" s="20"/>
      <c r="QVZ268" s="20"/>
      <c r="QWA268" s="20"/>
      <c r="QWB268" s="20"/>
      <c r="QWC268" s="20"/>
      <c r="QWD268" s="20"/>
      <c r="QWE268" s="20"/>
      <c r="QWF268" s="20"/>
      <c r="QWG268" s="20"/>
      <c r="QWH268" s="20"/>
      <c r="QWI268" s="20"/>
      <c r="QWJ268" s="20"/>
      <c r="QWK268" s="20"/>
      <c r="QWL268" s="20"/>
      <c r="QWM268" s="20"/>
      <c r="QWN268" s="20"/>
      <c r="QWO268" s="20"/>
      <c r="QWP268" s="20"/>
      <c r="QWQ268" s="20"/>
      <c r="QWR268" s="20"/>
      <c r="QWS268" s="20"/>
      <c r="QWT268" s="20"/>
      <c r="QWU268" s="20"/>
      <c r="QWV268" s="20"/>
      <c r="QWW268" s="20"/>
      <c r="QWX268" s="20"/>
      <c r="QWY268" s="20"/>
      <c r="QWZ268" s="20"/>
      <c r="QXA268" s="20"/>
      <c r="QXB268" s="20"/>
      <c r="QXC268" s="20"/>
      <c r="QXD268" s="20"/>
      <c r="QXE268" s="20"/>
      <c r="QXF268" s="20"/>
      <c r="QXG268" s="20"/>
      <c r="QXH268" s="20"/>
      <c r="QXI268" s="20"/>
      <c r="QXJ268" s="20"/>
      <c r="QXK268" s="20"/>
      <c r="QXL268" s="20"/>
      <c r="QXM268" s="20"/>
      <c r="QXN268" s="20"/>
      <c r="QXO268" s="20"/>
      <c r="QXP268" s="20"/>
      <c r="QXQ268" s="20"/>
      <c r="QXR268" s="20"/>
      <c r="QXS268" s="20"/>
      <c r="QXT268" s="20"/>
      <c r="QXU268" s="20"/>
      <c r="QXV268" s="20"/>
      <c r="QXW268" s="20"/>
      <c r="QXX268" s="20"/>
      <c r="QXY268" s="20"/>
      <c r="QXZ268" s="20"/>
      <c r="QYA268" s="20"/>
      <c r="QYB268" s="20"/>
      <c r="QYC268" s="20"/>
      <c r="QYD268" s="20"/>
      <c r="QYE268" s="20"/>
      <c r="QYF268" s="20"/>
      <c r="QYG268" s="20"/>
      <c r="QYH268" s="20"/>
      <c r="QYI268" s="20"/>
      <c r="QYJ268" s="20"/>
      <c r="QYK268" s="20"/>
      <c r="QYL268" s="20"/>
      <c r="QYM268" s="20"/>
      <c r="QYN268" s="20"/>
      <c r="QYO268" s="20"/>
      <c r="QYP268" s="20"/>
      <c r="QYQ268" s="20"/>
      <c r="QYR268" s="20"/>
      <c r="QYS268" s="20"/>
      <c r="QYT268" s="20"/>
      <c r="QYU268" s="20"/>
      <c r="QYV268" s="20"/>
      <c r="QYW268" s="20"/>
      <c r="QYX268" s="20"/>
      <c r="QYY268" s="20"/>
      <c r="QYZ268" s="20"/>
      <c r="QZA268" s="20"/>
      <c r="QZB268" s="20"/>
      <c r="QZC268" s="20"/>
      <c r="QZD268" s="20"/>
      <c r="QZE268" s="20"/>
      <c r="QZF268" s="20"/>
      <c r="QZG268" s="20"/>
      <c r="QZH268" s="20"/>
      <c r="QZI268" s="20"/>
      <c r="QZJ268" s="20"/>
      <c r="QZK268" s="20"/>
      <c r="QZL268" s="20"/>
      <c r="QZM268" s="20"/>
      <c r="QZN268" s="20"/>
      <c r="QZO268" s="20"/>
      <c r="QZP268" s="20"/>
      <c r="QZQ268" s="20"/>
      <c r="QZR268" s="20"/>
      <c r="QZS268" s="20"/>
      <c r="QZT268" s="20"/>
      <c r="QZU268" s="20"/>
      <c r="QZV268" s="20"/>
      <c r="QZW268" s="20"/>
      <c r="QZX268" s="20"/>
      <c r="QZY268" s="20"/>
      <c r="QZZ268" s="20"/>
      <c r="RAA268" s="20"/>
      <c r="RAB268" s="20"/>
      <c r="RAC268" s="20"/>
      <c r="RAD268" s="20"/>
      <c r="RAE268" s="20"/>
      <c r="RAF268" s="20"/>
      <c r="RAG268" s="20"/>
      <c r="RAH268" s="20"/>
      <c r="RAI268" s="20"/>
      <c r="RAJ268" s="20"/>
      <c r="RAK268" s="20"/>
      <c r="RAL268" s="20"/>
      <c r="RAM268" s="20"/>
      <c r="RAN268" s="20"/>
      <c r="RAO268" s="20"/>
      <c r="RAP268" s="20"/>
      <c r="RAQ268" s="20"/>
      <c r="RAR268" s="20"/>
      <c r="RAS268" s="20"/>
      <c r="RAT268" s="20"/>
      <c r="RAU268" s="20"/>
      <c r="RAV268" s="20"/>
      <c r="RAW268" s="20"/>
      <c r="RAX268" s="20"/>
      <c r="RAY268" s="20"/>
      <c r="RAZ268" s="20"/>
      <c r="RBA268" s="20"/>
      <c r="RBB268" s="20"/>
      <c r="RBC268" s="20"/>
      <c r="RBD268" s="20"/>
      <c r="RBE268" s="20"/>
      <c r="RBF268" s="20"/>
      <c r="RBG268" s="20"/>
      <c r="RBH268" s="20"/>
      <c r="RBI268" s="20"/>
      <c r="RBJ268" s="20"/>
      <c r="RBK268" s="20"/>
      <c r="RBL268" s="20"/>
      <c r="RBM268" s="20"/>
      <c r="RBN268" s="20"/>
      <c r="RBO268" s="20"/>
      <c r="RBP268" s="20"/>
      <c r="RBQ268" s="20"/>
      <c r="RBR268" s="20"/>
      <c r="RBS268" s="20"/>
      <c r="RBT268" s="20"/>
      <c r="RBU268" s="20"/>
      <c r="RBV268" s="20"/>
      <c r="RBW268" s="20"/>
      <c r="RBX268" s="20"/>
      <c r="RBY268" s="20"/>
      <c r="RBZ268" s="20"/>
      <c r="RCA268" s="20"/>
      <c r="RCB268" s="20"/>
      <c r="RCC268" s="20"/>
      <c r="RCD268" s="20"/>
      <c r="RCE268" s="20"/>
      <c r="RCF268" s="20"/>
      <c r="RCG268" s="20"/>
      <c r="RCH268" s="20"/>
      <c r="RCI268" s="20"/>
      <c r="RCJ268" s="20"/>
      <c r="RCK268" s="20"/>
      <c r="RCL268" s="20"/>
      <c r="RCM268" s="20"/>
      <c r="RCN268" s="20"/>
      <c r="RCO268" s="20"/>
      <c r="RCP268" s="20"/>
      <c r="RCQ268" s="20"/>
      <c r="RCR268" s="20"/>
      <c r="RCS268" s="20"/>
      <c r="RCT268" s="20"/>
      <c r="RCU268" s="20"/>
      <c r="RCV268" s="20"/>
      <c r="RCW268" s="20"/>
      <c r="RCX268" s="20"/>
      <c r="RCY268" s="20"/>
      <c r="RCZ268" s="20"/>
      <c r="RDA268" s="20"/>
      <c r="RDB268" s="20"/>
      <c r="RDC268" s="20"/>
      <c r="RDD268" s="20"/>
      <c r="RDE268" s="20"/>
      <c r="RDF268" s="20"/>
      <c r="RDG268" s="20"/>
      <c r="RDH268" s="20"/>
      <c r="RDI268" s="20"/>
      <c r="RDJ268" s="20"/>
      <c r="RDK268" s="20"/>
      <c r="RDL268" s="20"/>
      <c r="RDM268" s="20"/>
      <c r="RDN268" s="20"/>
      <c r="RDO268" s="20"/>
      <c r="RDP268" s="20"/>
      <c r="RDQ268" s="20"/>
      <c r="RDR268" s="20"/>
      <c r="RDS268" s="20"/>
      <c r="RDT268" s="20"/>
      <c r="RDU268" s="20"/>
      <c r="RDV268" s="20"/>
      <c r="RDW268" s="20"/>
      <c r="RDX268" s="20"/>
      <c r="RDY268" s="20"/>
      <c r="RDZ268" s="20"/>
      <c r="REA268" s="20"/>
      <c r="REB268" s="20"/>
      <c r="REC268" s="20"/>
      <c r="RED268" s="20"/>
      <c r="REE268" s="20"/>
      <c r="REF268" s="20"/>
      <c r="REG268" s="20"/>
      <c r="REH268" s="20"/>
      <c r="REI268" s="20"/>
      <c r="REJ268" s="20"/>
      <c r="REK268" s="20"/>
      <c r="REL268" s="20"/>
      <c r="REM268" s="20"/>
      <c r="REN268" s="20"/>
      <c r="REO268" s="20"/>
      <c r="REP268" s="20"/>
      <c r="REQ268" s="20"/>
      <c r="RER268" s="20"/>
      <c r="RES268" s="20"/>
      <c r="RET268" s="20"/>
      <c r="REU268" s="20"/>
      <c r="REV268" s="20"/>
      <c r="REW268" s="20"/>
      <c r="REX268" s="20"/>
      <c r="REY268" s="20"/>
      <c r="REZ268" s="20"/>
      <c r="RFA268" s="20"/>
      <c r="RFB268" s="20"/>
      <c r="RFC268" s="20"/>
      <c r="RFD268" s="20"/>
      <c r="RFE268" s="20"/>
      <c r="RFF268" s="20"/>
      <c r="RFG268" s="20"/>
      <c r="RFH268" s="20"/>
      <c r="RFI268" s="20"/>
      <c r="RFJ268" s="20"/>
      <c r="RFK268" s="20"/>
      <c r="RFL268" s="20"/>
      <c r="RFM268" s="20"/>
      <c r="RFN268" s="20"/>
      <c r="RFO268" s="20"/>
      <c r="RFP268" s="20"/>
      <c r="RFQ268" s="20"/>
      <c r="RFR268" s="20"/>
      <c r="RFS268" s="20"/>
      <c r="RFT268" s="20"/>
      <c r="RFU268" s="20"/>
      <c r="RFV268" s="20"/>
      <c r="RFW268" s="20"/>
      <c r="RFX268" s="20"/>
      <c r="RFY268" s="20"/>
      <c r="RFZ268" s="20"/>
      <c r="RGA268" s="20"/>
      <c r="RGB268" s="20"/>
      <c r="RGC268" s="20"/>
      <c r="RGD268" s="20"/>
      <c r="RGE268" s="20"/>
      <c r="RGF268" s="20"/>
      <c r="RGG268" s="20"/>
      <c r="RGH268" s="20"/>
      <c r="RGI268" s="20"/>
      <c r="RGJ268" s="20"/>
      <c r="RGK268" s="20"/>
      <c r="RGL268" s="20"/>
      <c r="RGM268" s="20"/>
      <c r="RGN268" s="20"/>
      <c r="RGO268" s="20"/>
      <c r="RGP268" s="20"/>
      <c r="RGQ268" s="20"/>
      <c r="RGR268" s="20"/>
      <c r="RGS268" s="20"/>
      <c r="RGT268" s="20"/>
      <c r="RGU268" s="20"/>
      <c r="RGV268" s="20"/>
      <c r="RGW268" s="20"/>
      <c r="RGX268" s="20"/>
      <c r="RGY268" s="20"/>
      <c r="RGZ268" s="20"/>
      <c r="RHA268" s="20"/>
      <c r="RHB268" s="20"/>
      <c r="RHC268" s="20"/>
      <c r="RHD268" s="20"/>
      <c r="RHE268" s="20"/>
      <c r="RHF268" s="20"/>
      <c r="RHG268" s="20"/>
      <c r="RHH268" s="20"/>
      <c r="RHI268" s="20"/>
      <c r="RHJ268" s="20"/>
      <c r="RHK268" s="20"/>
      <c r="RHL268" s="20"/>
      <c r="RHM268" s="20"/>
      <c r="RHN268" s="20"/>
      <c r="RHO268" s="20"/>
      <c r="RHP268" s="20"/>
      <c r="RHQ268" s="20"/>
      <c r="RHR268" s="20"/>
      <c r="RHS268" s="20"/>
      <c r="RHT268" s="20"/>
      <c r="RHU268" s="20"/>
      <c r="RHV268" s="20"/>
      <c r="RHW268" s="20"/>
      <c r="RHX268" s="20"/>
      <c r="RHY268" s="20"/>
      <c r="RHZ268" s="20"/>
      <c r="RIA268" s="20"/>
      <c r="RIB268" s="20"/>
      <c r="RIC268" s="20"/>
      <c r="RID268" s="20"/>
      <c r="RIE268" s="20"/>
      <c r="RIF268" s="20"/>
      <c r="RIG268" s="20"/>
      <c r="RIH268" s="20"/>
      <c r="RII268" s="20"/>
      <c r="RIJ268" s="20"/>
      <c r="RIK268" s="20"/>
      <c r="RIL268" s="20"/>
      <c r="RIM268" s="20"/>
      <c r="RIN268" s="20"/>
      <c r="RIO268" s="20"/>
      <c r="RIP268" s="20"/>
      <c r="RIQ268" s="20"/>
      <c r="RIR268" s="20"/>
      <c r="RIS268" s="20"/>
      <c r="RIT268" s="20"/>
      <c r="RIU268" s="20"/>
      <c r="RIV268" s="20"/>
      <c r="RIW268" s="20"/>
      <c r="RIX268" s="20"/>
      <c r="RIY268" s="20"/>
      <c r="RIZ268" s="20"/>
      <c r="RJA268" s="20"/>
      <c r="RJB268" s="20"/>
      <c r="RJC268" s="20"/>
      <c r="RJD268" s="20"/>
      <c r="RJE268" s="20"/>
      <c r="RJF268" s="20"/>
      <c r="RJG268" s="20"/>
      <c r="RJH268" s="20"/>
      <c r="RJI268" s="20"/>
      <c r="RJJ268" s="20"/>
      <c r="RJK268" s="20"/>
      <c r="RJL268" s="20"/>
      <c r="RJM268" s="20"/>
      <c r="RJN268" s="20"/>
      <c r="RJO268" s="20"/>
      <c r="RJP268" s="20"/>
      <c r="RJQ268" s="20"/>
      <c r="RJR268" s="20"/>
      <c r="RJS268" s="20"/>
      <c r="RJT268" s="20"/>
      <c r="RJU268" s="20"/>
      <c r="RJV268" s="20"/>
      <c r="RJW268" s="20"/>
      <c r="RJX268" s="20"/>
      <c r="RJY268" s="20"/>
      <c r="RJZ268" s="20"/>
      <c r="RKA268" s="20"/>
      <c r="RKB268" s="20"/>
      <c r="RKC268" s="20"/>
      <c r="RKD268" s="20"/>
      <c r="RKE268" s="20"/>
      <c r="RKF268" s="20"/>
      <c r="RKG268" s="20"/>
      <c r="RKH268" s="20"/>
      <c r="RKI268" s="20"/>
      <c r="RKJ268" s="20"/>
      <c r="RKK268" s="20"/>
      <c r="RKL268" s="20"/>
      <c r="RKM268" s="20"/>
      <c r="RKN268" s="20"/>
      <c r="RKO268" s="20"/>
      <c r="RKP268" s="20"/>
      <c r="RKQ268" s="20"/>
      <c r="RKR268" s="20"/>
      <c r="RKS268" s="20"/>
      <c r="RKT268" s="20"/>
      <c r="RKU268" s="20"/>
      <c r="RKV268" s="20"/>
      <c r="RKW268" s="20"/>
      <c r="RKX268" s="20"/>
      <c r="RKY268" s="20"/>
      <c r="RKZ268" s="20"/>
      <c r="RLA268" s="20"/>
      <c r="RLB268" s="20"/>
      <c r="RLC268" s="20"/>
      <c r="RLD268" s="20"/>
      <c r="RLE268" s="20"/>
      <c r="RLF268" s="20"/>
      <c r="RLG268" s="20"/>
      <c r="RLH268" s="20"/>
      <c r="RLI268" s="20"/>
      <c r="RLJ268" s="20"/>
      <c r="RLK268" s="20"/>
      <c r="RLL268" s="20"/>
      <c r="RLM268" s="20"/>
      <c r="RLN268" s="20"/>
      <c r="RLO268" s="20"/>
      <c r="RLP268" s="20"/>
      <c r="RLQ268" s="20"/>
      <c r="RLR268" s="20"/>
      <c r="RLS268" s="20"/>
      <c r="RLT268" s="20"/>
      <c r="RLU268" s="20"/>
      <c r="RLV268" s="20"/>
      <c r="RLW268" s="20"/>
      <c r="RLX268" s="20"/>
      <c r="RLY268" s="20"/>
      <c r="RLZ268" s="20"/>
      <c r="RMA268" s="20"/>
      <c r="RMB268" s="20"/>
      <c r="RMC268" s="20"/>
      <c r="RMD268" s="20"/>
      <c r="RME268" s="20"/>
      <c r="RMF268" s="20"/>
      <c r="RMG268" s="20"/>
      <c r="RMH268" s="20"/>
      <c r="RMI268" s="20"/>
      <c r="RMJ268" s="20"/>
      <c r="RMK268" s="20"/>
      <c r="RML268" s="20"/>
      <c r="RMM268" s="20"/>
      <c r="RMN268" s="20"/>
      <c r="RMO268" s="20"/>
      <c r="RMP268" s="20"/>
      <c r="RMQ268" s="20"/>
      <c r="RMR268" s="20"/>
      <c r="RMS268" s="20"/>
      <c r="RMT268" s="20"/>
      <c r="RMU268" s="20"/>
      <c r="RMV268" s="20"/>
      <c r="RMW268" s="20"/>
      <c r="RMX268" s="20"/>
      <c r="RMY268" s="20"/>
      <c r="RMZ268" s="20"/>
      <c r="RNA268" s="20"/>
      <c r="RNB268" s="20"/>
      <c r="RNC268" s="20"/>
      <c r="RND268" s="20"/>
      <c r="RNE268" s="20"/>
      <c r="RNF268" s="20"/>
      <c r="RNG268" s="20"/>
      <c r="RNH268" s="20"/>
      <c r="RNI268" s="20"/>
      <c r="RNJ268" s="20"/>
      <c r="RNK268" s="20"/>
      <c r="RNL268" s="20"/>
      <c r="RNM268" s="20"/>
      <c r="RNN268" s="20"/>
      <c r="RNO268" s="20"/>
      <c r="RNP268" s="20"/>
      <c r="RNQ268" s="20"/>
      <c r="RNR268" s="20"/>
      <c r="RNS268" s="20"/>
      <c r="RNT268" s="20"/>
      <c r="RNU268" s="20"/>
      <c r="RNV268" s="20"/>
      <c r="RNW268" s="20"/>
      <c r="RNX268" s="20"/>
      <c r="RNY268" s="20"/>
      <c r="RNZ268" s="20"/>
      <c r="ROA268" s="20"/>
      <c r="ROB268" s="20"/>
      <c r="ROC268" s="20"/>
      <c r="ROD268" s="20"/>
      <c r="ROE268" s="20"/>
      <c r="ROF268" s="20"/>
      <c r="ROG268" s="20"/>
      <c r="ROH268" s="20"/>
      <c r="ROI268" s="20"/>
      <c r="ROJ268" s="20"/>
      <c r="ROK268" s="20"/>
      <c r="ROL268" s="20"/>
      <c r="ROM268" s="20"/>
      <c r="RON268" s="20"/>
      <c r="ROO268" s="20"/>
      <c r="ROP268" s="20"/>
      <c r="ROQ268" s="20"/>
      <c r="ROR268" s="20"/>
      <c r="ROS268" s="20"/>
      <c r="ROT268" s="20"/>
      <c r="ROU268" s="20"/>
      <c r="ROV268" s="20"/>
      <c r="ROW268" s="20"/>
      <c r="ROX268" s="20"/>
      <c r="ROY268" s="20"/>
      <c r="ROZ268" s="20"/>
      <c r="RPA268" s="20"/>
      <c r="RPB268" s="20"/>
      <c r="RPC268" s="20"/>
      <c r="RPD268" s="20"/>
      <c r="RPE268" s="20"/>
      <c r="RPF268" s="20"/>
      <c r="RPG268" s="20"/>
      <c r="RPH268" s="20"/>
      <c r="RPI268" s="20"/>
      <c r="RPJ268" s="20"/>
      <c r="RPK268" s="20"/>
      <c r="RPL268" s="20"/>
      <c r="RPM268" s="20"/>
      <c r="RPN268" s="20"/>
      <c r="RPO268" s="20"/>
      <c r="RPP268" s="20"/>
      <c r="RPQ268" s="20"/>
      <c r="RPR268" s="20"/>
      <c r="RPS268" s="20"/>
      <c r="RPT268" s="20"/>
      <c r="RPU268" s="20"/>
      <c r="RPV268" s="20"/>
      <c r="RPW268" s="20"/>
      <c r="RPX268" s="20"/>
      <c r="RPY268" s="20"/>
      <c r="RPZ268" s="20"/>
      <c r="RQA268" s="20"/>
      <c r="RQB268" s="20"/>
      <c r="RQC268" s="20"/>
      <c r="RQD268" s="20"/>
      <c r="RQE268" s="20"/>
      <c r="RQF268" s="20"/>
      <c r="RQG268" s="20"/>
      <c r="RQH268" s="20"/>
      <c r="RQI268" s="20"/>
      <c r="RQJ268" s="20"/>
      <c r="RQK268" s="20"/>
      <c r="RQL268" s="20"/>
      <c r="RQM268" s="20"/>
      <c r="RQN268" s="20"/>
      <c r="RQO268" s="20"/>
      <c r="RQP268" s="20"/>
      <c r="RQQ268" s="20"/>
      <c r="RQR268" s="20"/>
      <c r="RQS268" s="20"/>
      <c r="RQT268" s="20"/>
      <c r="RQU268" s="20"/>
      <c r="RQV268" s="20"/>
      <c r="RQW268" s="20"/>
      <c r="RQX268" s="20"/>
      <c r="RQY268" s="20"/>
      <c r="RQZ268" s="20"/>
      <c r="RRA268" s="20"/>
      <c r="RRB268" s="20"/>
      <c r="RRC268" s="20"/>
      <c r="RRD268" s="20"/>
      <c r="RRE268" s="20"/>
      <c r="RRF268" s="20"/>
      <c r="RRG268" s="20"/>
      <c r="RRH268" s="20"/>
      <c r="RRI268" s="20"/>
      <c r="RRJ268" s="20"/>
      <c r="RRK268" s="20"/>
      <c r="RRL268" s="20"/>
      <c r="RRM268" s="20"/>
      <c r="RRN268" s="20"/>
      <c r="RRO268" s="20"/>
      <c r="RRP268" s="20"/>
      <c r="RRQ268" s="20"/>
      <c r="RRR268" s="20"/>
      <c r="RRS268" s="20"/>
      <c r="RRT268" s="20"/>
      <c r="RRU268" s="20"/>
      <c r="RRV268" s="20"/>
      <c r="RRW268" s="20"/>
      <c r="RRX268" s="20"/>
      <c r="RRY268" s="20"/>
      <c r="RRZ268" s="20"/>
      <c r="RSA268" s="20"/>
      <c r="RSB268" s="20"/>
      <c r="RSC268" s="20"/>
      <c r="RSD268" s="20"/>
      <c r="RSE268" s="20"/>
      <c r="RSF268" s="20"/>
      <c r="RSG268" s="20"/>
      <c r="RSH268" s="20"/>
      <c r="RSI268" s="20"/>
      <c r="RSJ268" s="20"/>
      <c r="RSK268" s="20"/>
      <c r="RSL268" s="20"/>
      <c r="RSM268" s="20"/>
      <c r="RSN268" s="20"/>
      <c r="RSO268" s="20"/>
      <c r="RSP268" s="20"/>
      <c r="RSQ268" s="20"/>
      <c r="RSR268" s="20"/>
      <c r="RSS268" s="20"/>
      <c r="RST268" s="20"/>
      <c r="RSU268" s="20"/>
      <c r="RSV268" s="20"/>
      <c r="RSW268" s="20"/>
      <c r="RSX268" s="20"/>
      <c r="RSY268" s="20"/>
      <c r="RSZ268" s="20"/>
      <c r="RTA268" s="20"/>
      <c r="RTB268" s="20"/>
      <c r="RTC268" s="20"/>
      <c r="RTD268" s="20"/>
      <c r="RTE268" s="20"/>
      <c r="RTF268" s="20"/>
      <c r="RTG268" s="20"/>
      <c r="RTH268" s="20"/>
      <c r="RTI268" s="20"/>
      <c r="RTJ268" s="20"/>
      <c r="RTK268" s="20"/>
      <c r="RTL268" s="20"/>
      <c r="RTM268" s="20"/>
      <c r="RTN268" s="20"/>
      <c r="RTO268" s="20"/>
      <c r="RTP268" s="20"/>
      <c r="RTQ268" s="20"/>
      <c r="RTR268" s="20"/>
      <c r="RTS268" s="20"/>
      <c r="RTT268" s="20"/>
      <c r="RTU268" s="20"/>
      <c r="RTV268" s="20"/>
      <c r="RTW268" s="20"/>
      <c r="RTX268" s="20"/>
      <c r="RTY268" s="20"/>
      <c r="RTZ268" s="20"/>
      <c r="RUA268" s="20"/>
      <c r="RUB268" s="20"/>
      <c r="RUC268" s="20"/>
      <c r="RUD268" s="20"/>
      <c r="RUE268" s="20"/>
      <c r="RUF268" s="20"/>
      <c r="RUG268" s="20"/>
      <c r="RUH268" s="20"/>
      <c r="RUI268" s="20"/>
      <c r="RUJ268" s="20"/>
      <c r="RUK268" s="20"/>
      <c r="RUL268" s="20"/>
      <c r="RUM268" s="20"/>
      <c r="RUN268" s="20"/>
      <c r="RUO268" s="20"/>
      <c r="RUP268" s="20"/>
      <c r="RUQ268" s="20"/>
      <c r="RUR268" s="20"/>
      <c r="RUS268" s="20"/>
      <c r="RUT268" s="20"/>
      <c r="RUU268" s="20"/>
      <c r="RUV268" s="20"/>
      <c r="RUW268" s="20"/>
      <c r="RUX268" s="20"/>
      <c r="RUY268" s="20"/>
      <c r="RUZ268" s="20"/>
      <c r="RVA268" s="20"/>
      <c r="RVB268" s="20"/>
      <c r="RVC268" s="20"/>
      <c r="RVD268" s="20"/>
      <c r="RVE268" s="20"/>
      <c r="RVF268" s="20"/>
      <c r="RVG268" s="20"/>
      <c r="RVH268" s="20"/>
      <c r="RVI268" s="20"/>
      <c r="RVJ268" s="20"/>
      <c r="RVK268" s="20"/>
      <c r="RVL268" s="20"/>
      <c r="RVM268" s="20"/>
      <c r="RVN268" s="20"/>
      <c r="RVO268" s="20"/>
      <c r="RVP268" s="20"/>
      <c r="RVQ268" s="20"/>
      <c r="RVR268" s="20"/>
      <c r="RVS268" s="20"/>
      <c r="RVT268" s="20"/>
      <c r="RVU268" s="20"/>
      <c r="RVV268" s="20"/>
      <c r="RVW268" s="20"/>
      <c r="RVX268" s="20"/>
      <c r="RVY268" s="20"/>
      <c r="RVZ268" s="20"/>
      <c r="RWA268" s="20"/>
      <c r="RWB268" s="20"/>
      <c r="RWC268" s="20"/>
      <c r="RWD268" s="20"/>
      <c r="RWE268" s="20"/>
      <c r="RWF268" s="20"/>
      <c r="RWG268" s="20"/>
      <c r="RWH268" s="20"/>
      <c r="RWI268" s="20"/>
      <c r="RWJ268" s="20"/>
      <c r="RWK268" s="20"/>
      <c r="RWL268" s="20"/>
      <c r="RWM268" s="20"/>
      <c r="RWN268" s="20"/>
      <c r="RWO268" s="20"/>
      <c r="RWP268" s="20"/>
      <c r="RWQ268" s="20"/>
      <c r="RWR268" s="20"/>
      <c r="RWS268" s="20"/>
      <c r="RWT268" s="20"/>
      <c r="RWU268" s="20"/>
      <c r="RWV268" s="20"/>
      <c r="RWW268" s="20"/>
      <c r="RWX268" s="20"/>
      <c r="RWY268" s="20"/>
      <c r="RWZ268" s="20"/>
      <c r="RXA268" s="20"/>
      <c r="RXB268" s="20"/>
      <c r="RXC268" s="20"/>
      <c r="RXD268" s="20"/>
      <c r="RXE268" s="20"/>
      <c r="RXF268" s="20"/>
      <c r="RXG268" s="20"/>
      <c r="RXH268" s="20"/>
      <c r="RXI268" s="20"/>
      <c r="RXJ268" s="20"/>
      <c r="RXK268" s="20"/>
      <c r="RXL268" s="20"/>
      <c r="RXM268" s="20"/>
      <c r="RXN268" s="20"/>
      <c r="RXO268" s="20"/>
      <c r="RXP268" s="20"/>
      <c r="RXQ268" s="20"/>
      <c r="RXR268" s="20"/>
      <c r="RXS268" s="20"/>
      <c r="RXT268" s="20"/>
      <c r="RXU268" s="20"/>
      <c r="RXV268" s="20"/>
      <c r="RXW268" s="20"/>
      <c r="RXX268" s="20"/>
      <c r="RXY268" s="20"/>
      <c r="RXZ268" s="20"/>
      <c r="RYA268" s="20"/>
      <c r="RYB268" s="20"/>
      <c r="RYC268" s="20"/>
      <c r="RYD268" s="20"/>
      <c r="RYE268" s="20"/>
      <c r="RYF268" s="20"/>
      <c r="RYG268" s="20"/>
      <c r="RYH268" s="20"/>
      <c r="RYI268" s="20"/>
      <c r="RYJ268" s="20"/>
      <c r="RYK268" s="20"/>
      <c r="RYL268" s="20"/>
      <c r="RYM268" s="20"/>
      <c r="RYN268" s="20"/>
      <c r="RYO268" s="20"/>
      <c r="RYP268" s="20"/>
      <c r="RYQ268" s="20"/>
      <c r="RYR268" s="20"/>
      <c r="RYS268" s="20"/>
      <c r="RYT268" s="20"/>
      <c r="RYU268" s="20"/>
      <c r="RYV268" s="20"/>
      <c r="RYW268" s="20"/>
      <c r="RYX268" s="20"/>
      <c r="RYY268" s="20"/>
      <c r="RYZ268" s="20"/>
      <c r="RZA268" s="20"/>
      <c r="RZB268" s="20"/>
      <c r="RZC268" s="20"/>
      <c r="RZD268" s="20"/>
      <c r="RZE268" s="20"/>
      <c r="RZF268" s="20"/>
      <c r="RZG268" s="20"/>
      <c r="RZH268" s="20"/>
      <c r="RZI268" s="20"/>
      <c r="RZJ268" s="20"/>
      <c r="RZK268" s="20"/>
      <c r="RZL268" s="20"/>
      <c r="RZM268" s="20"/>
      <c r="RZN268" s="20"/>
      <c r="RZO268" s="20"/>
      <c r="RZP268" s="20"/>
      <c r="RZQ268" s="20"/>
      <c r="RZR268" s="20"/>
      <c r="RZS268" s="20"/>
      <c r="RZT268" s="20"/>
      <c r="RZU268" s="20"/>
      <c r="RZV268" s="20"/>
      <c r="RZW268" s="20"/>
      <c r="RZX268" s="20"/>
      <c r="RZY268" s="20"/>
      <c r="RZZ268" s="20"/>
      <c r="SAA268" s="20"/>
      <c r="SAB268" s="20"/>
      <c r="SAC268" s="20"/>
      <c r="SAD268" s="20"/>
      <c r="SAE268" s="20"/>
      <c r="SAF268" s="20"/>
      <c r="SAG268" s="20"/>
      <c r="SAH268" s="20"/>
      <c r="SAI268" s="20"/>
      <c r="SAJ268" s="20"/>
      <c r="SAK268" s="20"/>
      <c r="SAL268" s="20"/>
      <c r="SAM268" s="20"/>
      <c r="SAN268" s="20"/>
      <c r="SAO268" s="20"/>
      <c r="SAP268" s="20"/>
      <c r="SAQ268" s="20"/>
      <c r="SAR268" s="20"/>
      <c r="SAS268" s="20"/>
      <c r="SAT268" s="20"/>
      <c r="SAU268" s="20"/>
      <c r="SAV268" s="20"/>
      <c r="SAW268" s="20"/>
      <c r="SAX268" s="20"/>
      <c r="SAY268" s="20"/>
      <c r="SAZ268" s="20"/>
      <c r="SBA268" s="20"/>
      <c r="SBB268" s="20"/>
      <c r="SBC268" s="20"/>
      <c r="SBD268" s="20"/>
      <c r="SBE268" s="20"/>
      <c r="SBF268" s="20"/>
      <c r="SBG268" s="20"/>
      <c r="SBH268" s="20"/>
      <c r="SBI268" s="20"/>
      <c r="SBJ268" s="20"/>
      <c r="SBK268" s="20"/>
      <c r="SBL268" s="20"/>
      <c r="SBM268" s="20"/>
      <c r="SBN268" s="20"/>
      <c r="SBO268" s="20"/>
      <c r="SBP268" s="20"/>
      <c r="SBQ268" s="20"/>
      <c r="SBR268" s="20"/>
      <c r="SBS268" s="20"/>
      <c r="SBT268" s="20"/>
      <c r="SBU268" s="20"/>
      <c r="SBV268" s="20"/>
      <c r="SBW268" s="20"/>
      <c r="SBX268" s="20"/>
      <c r="SBY268" s="20"/>
      <c r="SBZ268" s="20"/>
      <c r="SCA268" s="20"/>
      <c r="SCB268" s="20"/>
      <c r="SCC268" s="20"/>
      <c r="SCD268" s="20"/>
      <c r="SCE268" s="20"/>
      <c r="SCF268" s="20"/>
      <c r="SCG268" s="20"/>
      <c r="SCH268" s="20"/>
      <c r="SCI268" s="20"/>
      <c r="SCJ268" s="20"/>
      <c r="SCK268" s="20"/>
      <c r="SCL268" s="20"/>
      <c r="SCM268" s="20"/>
      <c r="SCN268" s="20"/>
      <c r="SCO268" s="20"/>
      <c r="SCP268" s="20"/>
      <c r="SCQ268" s="20"/>
      <c r="SCR268" s="20"/>
      <c r="SCS268" s="20"/>
      <c r="SCT268" s="20"/>
      <c r="SCU268" s="20"/>
      <c r="SCV268" s="20"/>
      <c r="SCW268" s="20"/>
      <c r="SCX268" s="20"/>
      <c r="SCY268" s="20"/>
      <c r="SCZ268" s="20"/>
      <c r="SDA268" s="20"/>
      <c r="SDB268" s="20"/>
      <c r="SDC268" s="20"/>
      <c r="SDD268" s="20"/>
      <c r="SDE268" s="20"/>
      <c r="SDF268" s="20"/>
      <c r="SDG268" s="20"/>
      <c r="SDH268" s="20"/>
      <c r="SDI268" s="20"/>
      <c r="SDJ268" s="20"/>
      <c r="SDK268" s="20"/>
      <c r="SDL268" s="20"/>
      <c r="SDM268" s="20"/>
      <c r="SDN268" s="20"/>
      <c r="SDO268" s="20"/>
      <c r="SDP268" s="20"/>
      <c r="SDQ268" s="20"/>
      <c r="SDR268" s="20"/>
      <c r="SDS268" s="20"/>
      <c r="SDT268" s="20"/>
      <c r="SDU268" s="20"/>
      <c r="SDV268" s="20"/>
      <c r="SDW268" s="20"/>
      <c r="SDX268" s="20"/>
      <c r="SDY268" s="20"/>
      <c r="SDZ268" s="20"/>
      <c r="SEA268" s="20"/>
      <c r="SEB268" s="20"/>
      <c r="SEC268" s="20"/>
      <c r="SED268" s="20"/>
      <c r="SEE268" s="20"/>
      <c r="SEF268" s="20"/>
      <c r="SEG268" s="20"/>
      <c r="SEH268" s="20"/>
      <c r="SEI268" s="20"/>
      <c r="SEJ268" s="20"/>
      <c r="SEK268" s="20"/>
      <c r="SEL268" s="20"/>
      <c r="SEM268" s="20"/>
      <c r="SEN268" s="20"/>
      <c r="SEO268" s="20"/>
      <c r="SEP268" s="20"/>
      <c r="SEQ268" s="20"/>
      <c r="SER268" s="20"/>
      <c r="SES268" s="20"/>
      <c r="SET268" s="20"/>
      <c r="SEU268" s="20"/>
      <c r="SEV268" s="20"/>
      <c r="SEW268" s="20"/>
      <c r="SEX268" s="20"/>
      <c r="SEY268" s="20"/>
      <c r="SEZ268" s="20"/>
      <c r="SFA268" s="20"/>
      <c r="SFB268" s="20"/>
      <c r="SFC268" s="20"/>
      <c r="SFD268" s="20"/>
      <c r="SFE268" s="20"/>
      <c r="SFF268" s="20"/>
      <c r="SFG268" s="20"/>
      <c r="SFH268" s="20"/>
      <c r="SFI268" s="20"/>
      <c r="SFJ268" s="20"/>
      <c r="SFK268" s="20"/>
      <c r="SFL268" s="20"/>
      <c r="SFM268" s="20"/>
      <c r="SFN268" s="20"/>
      <c r="SFO268" s="20"/>
      <c r="SFP268" s="20"/>
      <c r="SFQ268" s="20"/>
      <c r="SFR268" s="20"/>
      <c r="SFS268" s="20"/>
      <c r="SFT268" s="20"/>
      <c r="SFU268" s="20"/>
      <c r="SFV268" s="20"/>
      <c r="SFW268" s="20"/>
      <c r="SFX268" s="20"/>
      <c r="SFY268" s="20"/>
      <c r="SFZ268" s="20"/>
      <c r="SGA268" s="20"/>
      <c r="SGB268" s="20"/>
      <c r="SGC268" s="20"/>
      <c r="SGD268" s="20"/>
      <c r="SGE268" s="20"/>
      <c r="SGF268" s="20"/>
      <c r="SGG268" s="20"/>
      <c r="SGH268" s="20"/>
      <c r="SGI268" s="20"/>
      <c r="SGJ268" s="20"/>
      <c r="SGK268" s="20"/>
      <c r="SGL268" s="20"/>
      <c r="SGM268" s="20"/>
      <c r="SGN268" s="20"/>
      <c r="SGO268" s="20"/>
      <c r="SGP268" s="20"/>
      <c r="SGQ268" s="20"/>
      <c r="SGR268" s="20"/>
      <c r="SGS268" s="20"/>
      <c r="SGT268" s="20"/>
      <c r="SGU268" s="20"/>
      <c r="SGV268" s="20"/>
      <c r="SGW268" s="20"/>
      <c r="SGX268" s="20"/>
      <c r="SGY268" s="20"/>
      <c r="SGZ268" s="20"/>
      <c r="SHA268" s="20"/>
      <c r="SHB268" s="20"/>
      <c r="SHC268" s="20"/>
      <c r="SHD268" s="20"/>
      <c r="SHE268" s="20"/>
      <c r="SHF268" s="20"/>
      <c r="SHG268" s="20"/>
      <c r="SHH268" s="20"/>
      <c r="SHI268" s="20"/>
      <c r="SHJ268" s="20"/>
      <c r="SHK268" s="20"/>
      <c r="SHL268" s="20"/>
      <c r="SHM268" s="20"/>
      <c r="SHN268" s="20"/>
      <c r="SHO268" s="20"/>
      <c r="SHP268" s="20"/>
      <c r="SHQ268" s="20"/>
      <c r="SHR268" s="20"/>
      <c r="SHS268" s="20"/>
      <c r="SHT268" s="20"/>
      <c r="SHU268" s="20"/>
      <c r="SHV268" s="20"/>
      <c r="SHW268" s="20"/>
      <c r="SHX268" s="20"/>
      <c r="SHY268" s="20"/>
      <c r="SHZ268" s="20"/>
      <c r="SIA268" s="20"/>
      <c r="SIB268" s="20"/>
      <c r="SIC268" s="20"/>
      <c r="SID268" s="20"/>
      <c r="SIE268" s="20"/>
      <c r="SIF268" s="20"/>
      <c r="SIG268" s="20"/>
      <c r="SIH268" s="20"/>
      <c r="SII268" s="20"/>
      <c r="SIJ268" s="20"/>
      <c r="SIK268" s="20"/>
      <c r="SIL268" s="20"/>
      <c r="SIM268" s="20"/>
      <c r="SIN268" s="20"/>
      <c r="SIO268" s="20"/>
      <c r="SIP268" s="20"/>
      <c r="SIQ268" s="20"/>
      <c r="SIR268" s="20"/>
      <c r="SIS268" s="20"/>
      <c r="SIT268" s="20"/>
      <c r="SIU268" s="20"/>
      <c r="SIV268" s="20"/>
      <c r="SIW268" s="20"/>
      <c r="SIX268" s="20"/>
      <c r="SIY268" s="20"/>
      <c r="SIZ268" s="20"/>
      <c r="SJA268" s="20"/>
      <c r="SJB268" s="20"/>
      <c r="SJC268" s="20"/>
      <c r="SJD268" s="20"/>
      <c r="SJE268" s="20"/>
      <c r="SJF268" s="20"/>
      <c r="SJG268" s="20"/>
      <c r="SJH268" s="20"/>
      <c r="SJI268" s="20"/>
      <c r="SJJ268" s="20"/>
      <c r="SJK268" s="20"/>
      <c r="SJL268" s="20"/>
      <c r="SJM268" s="20"/>
      <c r="SJN268" s="20"/>
      <c r="SJO268" s="20"/>
      <c r="SJP268" s="20"/>
      <c r="SJQ268" s="20"/>
      <c r="SJR268" s="20"/>
      <c r="SJS268" s="20"/>
      <c r="SJT268" s="20"/>
      <c r="SJU268" s="20"/>
      <c r="SJV268" s="20"/>
      <c r="SJW268" s="20"/>
      <c r="SJX268" s="20"/>
      <c r="SJY268" s="20"/>
      <c r="SJZ268" s="20"/>
      <c r="SKA268" s="20"/>
      <c r="SKB268" s="20"/>
      <c r="SKC268" s="20"/>
      <c r="SKD268" s="20"/>
      <c r="SKE268" s="20"/>
      <c r="SKF268" s="20"/>
      <c r="SKG268" s="20"/>
      <c r="SKH268" s="20"/>
      <c r="SKI268" s="20"/>
      <c r="SKJ268" s="20"/>
      <c r="SKK268" s="20"/>
      <c r="SKL268" s="20"/>
      <c r="SKM268" s="20"/>
      <c r="SKN268" s="20"/>
      <c r="SKO268" s="20"/>
      <c r="SKP268" s="20"/>
      <c r="SKQ268" s="20"/>
      <c r="SKR268" s="20"/>
      <c r="SKS268" s="20"/>
      <c r="SKT268" s="20"/>
      <c r="SKU268" s="20"/>
      <c r="SKV268" s="20"/>
      <c r="SKW268" s="20"/>
      <c r="SKX268" s="20"/>
      <c r="SKY268" s="20"/>
      <c r="SKZ268" s="20"/>
      <c r="SLA268" s="20"/>
      <c r="SLB268" s="20"/>
      <c r="SLC268" s="20"/>
      <c r="SLD268" s="20"/>
      <c r="SLE268" s="20"/>
      <c r="SLF268" s="20"/>
      <c r="SLG268" s="20"/>
      <c r="SLH268" s="20"/>
      <c r="SLI268" s="20"/>
      <c r="SLJ268" s="20"/>
      <c r="SLK268" s="20"/>
      <c r="SLL268" s="20"/>
      <c r="SLM268" s="20"/>
      <c r="SLN268" s="20"/>
      <c r="SLO268" s="20"/>
      <c r="SLP268" s="20"/>
      <c r="SLQ268" s="20"/>
      <c r="SLR268" s="20"/>
      <c r="SLS268" s="20"/>
      <c r="SLT268" s="20"/>
      <c r="SLU268" s="20"/>
      <c r="SLV268" s="20"/>
      <c r="SLW268" s="20"/>
      <c r="SLX268" s="20"/>
      <c r="SLY268" s="20"/>
      <c r="SLZ268" s="20"/>
      <c r="SMA268" s="20"/>
      <c r="SMB268" s="20"/>
      <c r="SMC268" s="20"/>
      <c r="SMD268" s="20"/>
      <c r="SME268" s="20"/>
      <c r="SMF268" s="20"/>
      <c r="SMG268" s="20"/>
      <c r="SMH268" s="20"/>
      <c r="SMI268" s="20"/>
      <c r="SMJ268" s="20"/>
      <c r="SMK268" s="20"/>
      <c r="SML268" s="20"/>
      <c r="SMM268" s="20"/>
      <c r="SMN268" s="20"/>
      <c r="SMO268" s="20"/>
      <c r="SMP268" s="20"/>
      <c r="SMQ268" s="20"/>
      <c r="SMR268" s="20"/>
      <c r="SMS268" s="20"/>
      <c r="SMT268" s="20"/>
      <c r="SMU268" s="20"/>
      <c r="SMV268" s="20"/>
      <c r="SMW268" s="20"/>
      <c r="SMX268" s="20"/>
      <c r="SMY268" s="20"/>
      <c r="SMZ268" s="20"/>
      <c r="SNA268" s="20"/>
      <c r="SNB268" s="20"/>
      <c r="SNC268" s="20"/>
      <c r="SND268" s="20"/>
      <c r="SNE268" s="20"/>
      <c r="SNF268" s="20"/>
      <c r="SNG268" s="20"/>
      <c r="SNH268" s="20"/>
      <c r="SNI268" s="20"/>
      <c r="SNJ268" s="20"/>
      <c r="SNK268" s="20"/>
      <c r="SNL268" s="20"/>
      <c r="SNM268" s="20"/>
      <c r="SNN268" s="20"/>
      <c r="SNO268" s="20"/>
      <c r="SNP268" s="20"/>
      <c r="SNQ268" s="20"/>
      <c r="SNR268" s="20"/>
      <c r="SNS268" s="20"/>
      <c r="SNT268" s="20"/>
      <c r="SNU268" s="20"/>
      <c r="SNV268" s="20"/>
      <c r="SNW268" s="20"/>
      <c r="SNX268" s="20"/>
      <c r="SNY268" s="20"/>
      <c r="SNZ268" s="20"/>
      <c r="SOA268" s="20"/>
      <c r="SOB268" s="20"/>
      <c r="SOC268" s="20"/>
      <c r="SOD268" s="20"/>
      <c r="SOE268" s="20"/>
      <c r="SOF268" s="20"/>
      <c r="SOG268" s="20"/>
      <c r="SOH268" s="20"/>
      <c r="SOI268" s="20"/>
      <c r="SOJ268" s="20"/>
      <c r="SOK268" s="20"/>
      <c r="SOL268" s="20"/>
      <c r="SOM268" s="20"/>
      <c r="SON268" s="20"/>
      <c r="SOO268" s="20"/>
      <c r="SOP268" s="20"/>
      <c r="SOQ268" s="20"/>
      <c r="SOR268" s="20"/>
      <c r="SOS268" s="20"/>
      <c r="SOT268" s="20"/>
      <c r="SOU268" s="20"/>
      <c r="SOV268" s="20"/>
      <c r="SOW268" s="20"/>
      <c r="SOX268" s="20"/>
      <c r="SOY268" s="20"/>
      <c r="SOZ268" s="20"/>
      <c r="SPA268" s="20"/>
      <c r="SPB268" s="20"/>
      <c r="SPC268" s="20"/>
      <c r="SPD268" s="20"/>
      <c r="SPE268" s="20"/>
      <c r="SPF268" s="20"/>
      <c r="SPG268" s="20"/>
      <c r="SPH268" s="20"/>
      <c r="SPI268" s="20"/>
      <c r="SPJ268" s="20"/>
      <c r="SPK268" s="20"/>
      <c r="SPL268" s="20"/>
      <c r="SPM268" s="20"/>
      <c r="SPN268" s="20"/>
      <c r="SPO268" s="20"/>
      <c r="SPP268" s="20"/>
      <c r="SPQ268" s="20"/>
      <c r="SPR268" s="20"/>
      <c r="SPS268" s="20"/>
      <c r="SPT268" s="20"/>
      <c r="SPU268" s="20"/>
      <c r="SPV268" s="20"/>
      <c r="SPW268" s="20"/>
      <c r="SPX268" s="20"/>
      <c r="SPY268" s="20"/>
      <c r="SPZ268" s="20"/>
      <c r="SQA268" s="20"/>
      <c r="SQB268" s="20"/>
      <c r="SQC268" s="20"/>
      <c r="SQD268" s="20"/>
      <c r="SQE268" s="20"/>
      <c r="SQF268" s="20"/>
      <c r="SQG268" s="20"/>
      <c r="SQH268" s="20"/>
      <c r="SQI268" s="20"/>
      <c r="SQJ268" s="20"/>
      <c r="SQK268" s="20"/>
      <c r="SQL268" s="20"/>
      <c r="SQM268" s="20"/>
      <c r="SQN268" s="20"/>
      <c r="SQO268" s="20"/>
      <c r="SQP268" s="20"/>
      <c r="SQQ268" s="20"/>
      <c r="SQR268" s="20"/>
      <c r="SQS268" s="20"/>
      <c r="SQT268" s="20"/>
      <c r="SQU268" s="20"/>
      <c r="SQV268" s="20"/>
      <c r="SQW268" s="20"/>
      <c r="SQX268" s="20"/>
      <c r="SQY268" s="20"/>
      <c r="SQZ268" s="20"/>
      <c r="SRA268" s="20"/>
      <c r="SRB268" s="20"/>
      <c r="SRC268" s="20"/>
      <c r="SRD268" s="20"/>
      <c r="SRE268" s="20"/>
      <c r="SRF268" s="20"/>
      <c r="SRG268" s="20"/>
      <c r="SRH268" s="20"/>
      <c r="SRI268" s="20"/>
      <c r="SRJ268" s="20"/>
      <c r="SRK268" s="20"/>
      <c r="SRL268" s="20"/>
      <c r="SRM268" s="20"/>
      <c r="SRN268" s="20"/>
      <c r="SRO268" s="20"/>
      <c r="SRP268" s="20"/>
      <c r="SRQ268" s="20"/>
      <c r="SRR268" s="20"/>
      <c r="SRS268" s="20"/>
      <c r="SRT268" s="20"/>
      <c r="SRU268" s="20"/>
      <c r="SRV268" s="20"/>
      <c r="SRW268" s="20"/>
      <c r="SRX268" s="20"/>
      <c r="SRY268" s="20"/>
      <c r="SRZ268" s="20"/>
      <c r="SSA268" s="20"/>
      <c r="SSB268" s="20"/>
      <c r="SSC268" s="20"/>
      <c r="SSD268" s="20"/>
      <c r="SSE268" s="20"/>
      <c r="SSF268" s="20"/>
      <c r="SSG268" s="20"/>
      <c r="SSH268" s="20"/>
      <c r="SSI268" s="20"/>
      <c r="SSJ268" s="20"/>
      <c r="SSK268" s="20"/>
      <c r="SSL268" s="20"/>
      <c r="SSM268" s="20"/>
      <c r="SSN268" s="20"/>
      <c r="SSO268" s="20"/>
      <c r="SSP268" s="20"/>
      <c r="SSQ268" s="20"/>
      <c r="SSR268" s="20"/>
      <c r="SSS268" s="20"/>
      <c r="SST268" s="20"/>
      <c r="SSU268" s="20"/>
      <c r="SSV268" s="20"/>
      <c r="SSW268" s="20"/>
      <c r="SSX268" s="20"/>
      <c r="SSY268" s="20"/>
      <c r="SSZ268" s="20"/>
      <c r="STA268" s="20"/>
      <c r="STB268" s="20"/>
      <c r="STC268" s="20"/>
      <c r="STD268" s="20"/>
      <c r="STE268" s="20"/>
      <c r="STF268" s="20"/>
      <c r="STG268" s="20"/>
      <c r="STH268" s="20"/>
      <c r="STI268" s="20"/>
      <c r="STJ268" s="20"/>
      <c r="STK268" s="20"/>
      <c r="STL268" s="20"/>
      <c r="STM268" s="20"/>
      <c r="STN268" s="20"/>
      <c r="STO268" s="20"/>
      <c r="STP268" s="20"/>
      <c r="STQ268" s="20"/>
      <c r="STR268" s="20"/>
      <c r="STS268" s="20"/>
      <c r="STT268" s="20"/>
      <c r="STU268" s="20"/>
      <c r="STV268" s="20"/>
      <c r="STW268" s="20"/>
      <c r="STX268" s="20"/>
      <c r="STY268" s="20"/>
      <c r="STZ268" s="20"/>
      <c r="SUA268" s="20"/>
      <c r="SUB268" s="20"/>
      <c r="SUC268" s="20"/>
      <c r="SUD268" s="20"/>
      <c r="SUE268" s="20"/>
      <c r="SUF268" s="20"/>
      <c r="SUG268" s="20"/>
      <c r="SUH268" s="20"/>
      <c r="SUI268" s="20"/>
      <c r="SUJ268" s="20"/>
      <c r="SUK268" s="20"/>
      <c r="SUL268" s="20"/>
      <c r="SUM268" s="20"/>
      <c r="SUN268" s="20"/>
      <c r="SUO268" s="20"/>
      <c r="SUP268" s="20"/>
      <c r="SUQ268" s="20"/>
      <c r="SUR268" s="20"/>
      <c r="SUS268" s="20"/>
      <c r="SUT268" s="20"/>
      <c r="SUU268" s="20"/>
      <c r="SUV268" s="20"/>
      <c r="SUW268" s="20"/>
      <c r="SUX268" s="20"/>
      <c r="SUY268" s="20"/>
      <c r="SUZ268" s="20"/>
      <c r="SVA268" s="20"/>
      <c r="SVB268" s="20"/>
      <c r="SVC268" s="20"/>
      <c r="SVD268" s="20"/>
      <c r="SVE268" s="20"/>
      <c r="SVF268" s="20"/>
      <c r="SVG268" s="20"/>
      <c r="SVH268" s="20"/>
      <c r="SVI268" s="20"/>
      <c r="SVJ268" s="20"/>
      <c r="SVK268" s="20"/>
      <c r="SVL268" s="20"/>
      <c r="SVM268" s="20"/>
      <c r="SVN268" s="20"/>
      <c r="SVO268" s="20"/>
      <c r="SVP268" s="20"/>
      <c r="SVQ268" s="20"/>
      <c r="SVR268" s="20"/>
      <c r="SVS268" s="20"/>
      <c r="SVT268" s="20"/>
      <c r="SVU268" s="20"/>
      <c r="SVV268" s="20"/>
      <c r="SVW268" s="20"/>
      <c r="SVX268" s="20"/>
      <c r="SVY268" s="20"/>
      <c r="SVZ268" s="20"/>
      <c r="SWA268" s="20"/>
      <c r="SWB268" s="20"/>
      <c r="SWC268" s="20"/>
      <c r="SWD268" s="20"/>
      <c r="SWE268" s="20"/>
      <c r="SWF268" s="20"/>
      <c r="SWG268" s="20"/>
      <c r="SWH268" s="20"/>
      <c r="SWI268" s="20"/>
      <c r="SWJ268" s="20"/>
      <c r="SWK268" s="20"/>
      <c r="SWL268" s="20"/>
      <c r="SWM268" s="20"/>
      <c r="SWN268" s="20"/>
      <c r="SWO268" s="20"/>
      <c r="SWP268" s="20"/>
      <c r="SWQ268" s="20"/>
      <c r="SWR268" s="20"/>
      <c r="SWS268" s="20"/>
      <c r="SWT268" s="20"/>
      <c r="SWU268" s="20"/>
      <c r="SWV268" s="20"/>
      <c r="SWW268" s="20"/>
      <c r="SWX268" s="20"/>
      <c r="SWY268" s="20"/>
      <c r="SWZ268" s="20"/>
      <c r="SXA268" s="20"/>
      <c r="SXB268" s="20"/>
      <c r="SXC268" s="20"/>
      <c r="SXD268" s="20"/>
      <c r="SXE268" s="20"/>
      <c r="SXF268" s="20"/>
      <c r="SXG268" s="20"/>
      <c r="SXH268" s="20"/>
      <c r="SXI268" s="20"/>
      <c r="SXJ268" s="20"/>
      <c r="SXK268" s="20"/>
      <c r="SXL268" s="20"/>
      <c r="SXM268" s="20"/>
      <c r="SXN268" s="20"/>
      <c r="SXO268" s="20"/>
      <c r="SXP268" s="20"/>
      <c r="SXQ268" s="20"/>
      <c r="SXR268" s="20"/>
      <c r="SXS268" s="20"/>
      <c r="SXT268" s="20"/>
      <c r="SXU268" s="20"/>
      <c r="SXV268" s="20"/>
      <c r="SXW268" s="20"/>
      <c r="SXX268" s="20"/>
      <c r="SXY268" s="20"/>
      <c r="SXZ268" s="20"/>
      <c r="SYA268" s="20"/>
      <c r="SYB268" s="20"/>
      <c r="SYC268" s="20"/>
      <c r="SYD268" s="20"/>
      <c r="SYE268" s="20"/>
      <c r="SYF268" s="20"/>
      <c r="SYG268" s="20"/>
      <c r="SYH268" s="20"/>
      <c r="SYI268" s="20"/>
      <c r="SYJ268" s="20"/>
      <c r="SYK268" s="20"/>
      <c r="SYL268" s="20"/>
      <c r="SYM268" s="20"/>
      <c r="SYN268" s="20"/>
      <c r="SYO268" s="20"/>
      <c r="SYP268" s="20"/>
      <c r="SYQ268" s="20"/>
      <c r="SYR268" s="20"/>
      <c r="SYS268" s="20"/>
      <c r="SYT268" s="20"/>
      <c r="SYU268" s="20"/>
      <c r="SYV268" s="20"/>
      <c r="SYW268" s="20"/>
      <c r="SYX268" s="20"/>
      <c r="SYY268" s="20"/>
      <c r="SYZ268" s="20"/>
      <c r="SZA268" s="20"/>
      <c r="SZB268" s="20"/>
      <c r="SZC268" s="20"/>
      <c r="SZD268" s="20"/>
      <c r="SZE268" s="20"/>
      <c r="SZF268" s="20"/>
      <c r="SZG268" s="20"/>
      <c r="SZH268" s="20"/>
      <c r="SZI268" s="20"/>
      <c r="SZJ268" s="20"/>
      <c r="SZK268" s="20"/>
      <c r="SZL268" s="20"/>
      <c r="SZM268" s="20"/>
      <c r="SZN268" s="20"/>
      <c r="SZO268" s="20"/>
      <c r="SZP268" s="20"/>
      <c r="SZQ268" s="20"/>
      <c r="SZR268" s="20"/>
      <c r="SZS268" s="20"/>
      <c r="SZT268" s="20"/>
      <c r="SZU268" s="20"/>
      <c r="SZV268" s="20"/>
      <c r="SZW268" s="20"/>
      <c r="SZX268" s="20"/>
      <c r="SZY268" s="20"/>
      <c r="SZZ268" s="20"/>
      <c r="TAA268" s="20"/>
      <c r="TAB268" s="20"/>
      <c r="TAC268" s="20"/>
      <c r="TAD268" s="20"/>
      <c r="TAE268" s="20"/>
      <c r="TAF268" s="20"/>
      <c r="TAG268" s="20"/>
      <c r="TAH268" s="20"/>
      <c r="TAI268" s="20"/>
      <c r="TAJ268" s="20"/>
      <c r="TAK268" s="20"/>
      <c r="TAL268" s="20"/>
      <c r="TAM268" s="20"/>
      <c r="TAN268" s="20"/>
      <c r="TAO268" s="20"/>
      <c r="TAP268" s="20"/>
      <c r="TAQ268" s="20"/>
      <c r="TAR268" s="20"/>
      <c r="TAS268" s="20"/>
      <c r="TAT268" s="20"/>
      <c r="TAU268" s="20"/>
      <c r="TAV268" s="20"/>
      <c r="TAW268" s="20"/>
      <c r="TAX268" s="20"/>
      <c r="TAY268" s="20"/>
      <c r="TAZ268" s="20"/>
      <c r="TBA268" s="20"/>
      <c r="TBB268" s="20"/>
      <c r="TBC268" s="20"/>
      <c r="TBD268" s="20"/>
      <c r="TBE268" s="20"/>
      <c r="TBF268" s="20"/>
      <c r="TBG268" s="20"/>
      <c r="TBH268" s="20"/>
      <c r="TBI268" s="20"/>
      <c r="TBJ268" s="20"/>
      <c r="TBK268" s="20"/>
      <c r="TBL268" s="20"/>
      <c r="TBM268" s="20"/>
      <c r="TBN268" s="20"/>
      <c r="TBO268" s="20"/>
      <c r="TBP268" s="20"/>
      <c r="TBQ268" s="20"/>
      <c r="TBR268" s="20"/>
      <c r="TBS268" s="20"/>
      <c r="TBT268" s="20"/>
      <c r="TBU268" s="20"/>
      <c r="TBV268" s="20"/>
      <c r="TBW268" s="20"/>
      <c r="TBX268" s="20"/>
      <c r="TBY268" s="20"/>
      <c r="TBZ268" s="20"/>
      <c r="TCA268" s="20"/>
      <c r="TCB268" s="20"/>
      <c r="TCC268" s="20"/>
      <c r="TCD268" s="20"/>
      <c r="TCE268" s="20"/>
      <c r="TCF268" s="20"/>
      <c r="TCG268" s="20"/>
      <c r="TCH268" s="20"/>
      <c r="TCI268" s="20"/>
      <c r="TCJ268" s="20"/>
      <c r="TCK268" s="20"/>
      <c r="TCL268" s="20"/>
      <c r="TCM268" s="20"/>
      <c r="TCN268" s="20"/>
      <c r="TCO268" s="20"/>
      <c r="TCP268" s="20"/>
      <c r="TCQ268" s="20"/>
      <c r="TCR268" s="20"/>
      <c r="TCS268" s="20"/>
      <c r="TCT268" s="20"/>
      <c r="TCU268" s="20"/>
      <c r="TCV268" s="20"/>
      <c r="TCW268" s="20"/>
      <c r="TCX268" s="20"/>
      <c r="TCY268" s="20"/>
      <c r="TCZ268" s="20"/>
      <c r="TDA268" s="20"/>
      <c r="TDB268" s="20"/>
      <c r="TDC268" s="20"/>
      <c r="TDD268" s="20"/>
      <c r="TDE268" s="20"/>
      <c r="TDF268" s="20"/>
      <c r="TDG268" s="20"/>
      <c r="TDH268" s="20"/>
      <c r="TDI268" s="20"/>
      <c r="TDJ268" s="20"/>
      <c r="TDK268" s="20"/>
      <c r="TDL268" s="20"/>
      <c r="TDM268" s="20"/>
      <c r="TDN268" s="20"/>
      <c r="TDO268" s="20"/>
      <c r="TDP268" s="20"/>
      <c r="TDQ268" s="20"/>
      <c r="TDR268" s="20"/>
      <c r="TDS268" s="20"/>
      <c r="TDT268" s="20"/>
      <c r="TDU268" s="20"/>
      <c r="TDV268" s="20"/>
      <c r="TDW268" s="20"/>
      <c r="TDX268" s="20"/>
      <c r="TDY268" s="20"/>
      <c r="TDZ268" s="20"/>
      <c r="TEA268" s="20"/>
      <c r="TEB268" s="20"/>
      <c r="TEC268" s="20"/>
      <c r="TED268" s="20"/>
      <c r="TEE268" s="20"/>
      <c r="TEF268" s="20"/>
      <c r="TEG268" s="20"/>
      <c r="TEH268" s="20"/>
      <c r="TEI268" s="20"/>
      <c r="TEJ268" s="20"/>
      <c r="TEK268" s="20"/>
      <c r="TEL268" s="20"/>
      <c r="TEM268" s="20"/>
      <c r="TEN268" s="20"/>
      <c r="TEO268" s="20"/>
      <c r="TEP268" s="20"/>
      <c r="TEQ268" s="20"/>
      <c r="TER268" s="20"/>
      <c r="TES268" s="20"/>
      <c r="TET268" s="20"/>
      <c r="TEU268" s="20"/>
      <c r="TEV268" s="20"/>
      <c r="TEW268" s="20"/>
      <c r="TEX268" s="20"/>
      <c r="TEY268" s="20"/>
      <c r="TEZ268" s="20"/>
      <c r="TFA268" s="20"/>
      <c r="TFB268" s="20"/>
      <c r="TFC268" s="20"/>
      <c r="TFD268" s="20"/>
      <c r="TFE268" s="20"/>
      <c r="TFF268" s="20"/>
      <c r="TFG268" s="20"/>
      <c r="TFH268" s="20"/>
      <c r="TFI268" s="20"/>
      <c r="TFJ268" s="20"/>
      <c r="TFK268" s="20"/>
      <c r="TFL268" s="20"/>
      <c r="TFM268" s="20"/>
      <c r="TFN268" s="20"/>
      <c r="TFO268" s="20"/>
      <c r="TFP268" s="20"/>
      <c r="TFQ268" s="20"/>
      <c r="TFR268" s="20"/>
      <c r="TFS268" s="20"/>
      <c r="TFT268" s="20"/>
      <c r="TFU268" s="20"/>
      <c r="TFV268" s="20"/>
      <c r="TFW268" s="20"/>
      <c r="TFX268" s="20"/>
      <c r="TFY268" s="20"/>
      <c r="TFZ268" s="20"/>
      <c r="TGA268" s="20"/>
      <c r="TGB268" s="20"/>
      <c r="TGC268" s="20"/>
      <c r="TGD268" s="20"/>
      <c r="TGE268" s="20"/>
      <c r="TGF268" s="20"/>
      <c r="TGG268" s="20"/>
      <c r="TGH268" s="20"/>
      <c r="TGI268" s="20"/>
      <c r="TGJ268" s="20"/>
      <c r="TGK268" s="20"/>
      <c r="TGL268" s="20"/>
      <c r="TGM268" s="20"/>
      <c r="TGN268" s="20"/>
      <c r="TGO268" s="20"/>
      <c r="TGP268" s="20"/>
      <c r="TGQ268" s="20"/>
      <c r="TGR268" s="20"/>
      <c r="TGS268" s="20"/>
      <c r="TGT268" s="20"/>
      <c r="TGU268" s="20"/>
      <c r="TGV268" s="20"/>
      <c r="TGW268" s="20"/>
      <c r="TGX268" s="20"/>
      <c r="TGY268" s="20"/>
      <c r="TGZ268" s="20"/>
      <c r="THA268" s="20"/>
      <c r="THB268" s="20"/>
      <c r="THC268" s="20"/>
      <c r="THD268" s="20"/>
      <c r="THE268" s="20"/>
      <c r="THF268" s="20"/>
      <c r="THG268" s="20"/>
      <c r="THH268" s="20"/>
      <c r="THI268" s="20"/>
      <c r="THJ268" s="20"/>
      <c r="THK268" s="20"/>
      <c r="THL268" s="20"/>
      <c r="THM268" s="20"/>
      <c r="THN268" s="20"/>
      <c r="THO268" s="20"/>
      <c r="THP268" s="20"/>
      <c r="THQ268" s="20"/>
      <c r="THR268" s="20"/>
      <c r="THS268" s="20"/>
      <c r="THT268" s="20"/>
      <c r="THU268" s="20"/>
      <c r="THV268" s="20"/>
      <c r="THW268" s="20"/>
      <c r="THX268" s="20"/>
      <c r="THY268" s="20"/>
      <c r="THZ268" s="20"/>
      <c r="TIA268" s="20"/>
      <c r="TIB268" s="20"/>
      <c r="TIC268" s="20"/>
      <c r="TID268" s="20"/>
      <c r="TIE268" s="20"/>
      <c r="TIF268" s="20"/>
      <c r="TIG268" s="20"/>
      <c r="TIH268" s="20"/>
      <c r="TII268" s="20"/>
      <c r="TIJ268" s="20"/>
      <c r="TIK268" s="20"/>
      <c r="TIL268" s="20"/>
      <c r="TIM268" s="20"/>
      <c r="TIN268" s="20"/>
      <c r="TIO268" s="20"/>
      <c r="TIP268" s="20"/>
      <c r="TIQ268" s="20"/>
      <c r="TIR268" s="20"/>
      <c r="TIS268" s="20"/>
      <c r="TIT268" s="20"/>
      <c r="TIU268" s="20"/>
      <c r="TIV268" s="20"/>
      <c r="TIW268" s="20"/>
      <c r="TIX268" s="20"/>
      <c r="TIY268" s="20"/>
      <c r="TIZ268" s="20"/>
      <c r="TJA268" s="20"/>
      <c r="TJB268" s="20"/>
      <c r="TJC268" s="20"/>
      <c r="TJD268" s="20"/>
      <c r="TJE268" s="20"/>
      <c r="TJF268" s="20"/>
      <c r="TJG268" s="20"/>
      <c r="TJH268" s="20"/>
      <c r="TJI268" s="20"/>
      <c r="TJJ268" s="20"/>
      <c r="TJK268" s="20"/>
      <c r="TJL268" s="20"/>
      <c r="TJM268" s="20"/>
      <c r="TJN268" s="20"/>
      <c r="TJO268" s="20"/>
      <c r="TJP268" s="20"/>
      <c r="TJQ268" s="20"/>
      <c r="TJR268" s="20"/>
      <c r="TJS268" s="20"/>
      <c r="TJT268" s="20"/>
      <c r="TJU268" s="20"/>
      <c r="TJV268" s="20"/>
      <c r="TJW268" s="20"/>
      <c r="TJX268" s="20"/>
      <c r="TJY268" s="20"/>
      <c r="TJZ268" s="20"/>
      <c r="TKA268" s="20"/>
      <c r="TKB268" s="20"/>
      <c r="TKC268" s="20"/>
      <c r="TKD268" s="20"/>
      <c r="TKE268" s="20"/>
      <c r="TKF268" s="20"/>
      <c r="TKG268" s="20"/>
      <c r="TKH268" s="20"/>
      <c r="TKI268" s="20"/>
      <c r="TKJ268" s="20"/>
      <c r="TKK268" s="20"/>
      <c r="TKL268" s="20"/>
      <c r="TKM268" s="20"/>
      <c r="TKN268" s="20"/>
      <c r="TKO268" s="20"/>
      <c r="TKP268" s="20"/>
      <c r="TKQ268" s="20"/>
      <c r="TKR268" s="20"/>
      <c r="TKS268" s="20"/>
      <c r="TKT268" s="20"/>
      <c r="TKU268" s="20"/>
      <c r="TKV268" s="20"/>
      <c r="TKW268" s="20"/>
      <c r="TKX268" s="20"/>
      <c r="TKY268" s="20"/>
      <c r="TKZ268" s="20"/>
      <c r="TLA268" s="20"/>
      <c r="TLB268" s="20"/>
      <c r="TLC268" s="20"/>
      <c r="TLD268" s="20"/>
      <c r="TLE268" s="20"/>
      <c r="TLF268" s="20"/>
      <c r="TLG268" s="20"/>
      <c r="TLH268" s="20"/>
      <c r="TLI268" s="20"/>
      <c r="TLJ268" s="20"/>
      <c r="TLK268" s="20"/>
      <c r="TLL268" s="20"/>
      <c r="TLM268" s="20"/>
      <c r="TLN268" s="20"/>
      <c r="TLO268" s="20"/>
      <c r="TLP268" s="20"/>
      <c r="TLQ268" s="20"/>
      <c r="TLR268" s="20"/>
      <c r="TLS268" s="20"/>
      <c r="TLT268" s="20"/>
      <c r="TLU268" s="20"/>
      <c r="TLV268" s="20"/>
      <c r="TLW268" s="20"/>
      <c r="TLX268" s="20"/>
      <c r="TLY268" s="20"/>
      <c r="TLZ268" s="20"/>
      <c r="TMA268" s="20"/>
      <c r="TMB268" s="20"/>
      <c r="TMC268" s="20"/>
      <c r="TMD268" s="20"/>
      <c r="TME268" s="20"/>
      <c r="TMF268" s="20"/>
      <c r="TMG268" s="20"/>
      <c r="TMH268" s="20"/>
      <c r="TMI268" s="20"/>
      <c r="TMJ268" s="20"/>
      <c r="TMK268" s="20"/>
      <c r="TML268" s="20"/>
      <c r="TMM268" s="20"/>
      <c r="TMN268" s="20"/>
      <c r="TMO268" s="20"/>
      <c r="TMP268" s="20"/>
      <c r="TMQ268" s="20"/>
      <c r="TMR268" s="20"/>
      <c r="TMS268" s="20"/>
      <c r="TMT268" s="20"/>
      <c r="TMU268" s="20"/>
      <c r="TMV268" s="20"/>
      <c r="TMW268" s="20"/>
      <c r="TMX268" s="20"/>
      <c r="TMY268" s="20"/>
      <c r="TMZ268" s="20"/>
      <c r="TNA268" s="20"/>
      <c r="TNB268" s="20"/>
      <c r="TNC268" s="20"/>
      <c r="TND268" s="20"/>
      <c r="TNE268" s="20"/>
      <c r="TNF268" s="20"/>
      <c r="TNG268" s="20"/>
      <c r="TNH268" s="20"/>
      <c r="TNI268" s="20"/>
      <c r="TNJ268" s="20"/>
      <c r="TNK268" s="20"/>
      <c r="TNL268" s="20"/>
      <c r="TNM268" s="20"/>
      <c r="TNN268" s="20"/>
      <c r="TNO268" s="20"/>
      <c r="TNP268" s="20"/>
      <c r="TNQ268" s="20"/>
      <c r="TNR268" s="20"/>
      <c r="TNS268" s="20"/>
      <c r="TNT268" s="20"/>
      <c r="TNU268" s="20"/>
      <c r="TNV268" s="20"/>
      <c r="TNW268" s="20"/>
      <c r="TNX268" s="20"/>
      <c r="TNY268" s="20"/>
      <c r="TNZ268" s="20"/>
      <c r="TOA268" s="20"/>
      <c r="TOB268" s="20"/>
      <c r="TOC268" s="20"/>
      <c r="TOD268" s="20"/>
      <c r="TOE268" s="20"/>
      <c r="TOF268" s="20"/>
      <c r="TOG268" s="20"/>
      <c r="TOH268" s="20"/>
      <c r="TOI268" s="20"/>
      <c r="TOJ268" s="20"/>
      <c r="TOK268" s="20"/>
      <c r="TOL268" s="20"/>
      <c r="TOM268" s="20"/>
      <c r="TON268" s="20"/>
      <c r="TOO268" s="20"/>
      <c r="TOP268" s="20"/>
      <c r="TOQ268" s="20"/>
      <c r="TOR268" s="20"/>
      <c r="TOS268" s="20"/>
      <c r="TOT268" s="20"/>
      <c r="TOU268" s="20"/>
      <c r="TOV268" s="20"/>
      <c r="TOW268" s="20"/>
      <c r="TOX268" s="20"/>
      <c r="TOY268" s="20"/>
      <c r="TOZ268" s="20"/>
      <c r="TPA268" s="20"/>
      <c r="TPB268" s="20"/>
      <c r="TPC268" s="20"/>
      <c r="TPD268" s="20"/>
      <c r="TPE268" s="20"/>
      <c r="TPF268" s="20"/>
      <c r="TPG268" s="20"/>
      <c r="TPH268" s="20"/>
      <c r="TPI268" s="20"/>
      <c r="TPJ268" s="20"/>
      <c r="TPK268" s="20"/>
      <c r="TPL268" s="20"/>
      <c r="TPM268" s="20"/>
      <c r="TPN268" s="20"/>
      <c r="TPO268" s="20"/>
      <c r="TPP268" s="20"/>
      <c r="TPQ268" s="20"/>
      <c r="TPR268" s="20"/>
      <c r="TPS268" s="20"/>
      <c r="TPT268" s="20"/>
      <c r="TPU268" s="20"/>
      <c r="TPV268" s="20"/>
      <c r="TPW268" s="20"/>
      <c r="TPX268" s="20"/>
      <c r="TPY268" s="20"/>
      <c r="TPZ268" s="20"/>
      <c r="TQA268" s="20"/>
      <c r="TQB268" s="20"/>
      <c r="TQC268" s="20"/>
      <c r="TQD268" s="20"/>
      <c r="TQE268" s="20"/>
      <c r="TQF268" s="20"/>
      <c r="TQG268" s="20"/>
      <c r="TQH268" s="20"/>
      <c r="TQI268" s="20"/>
      <c r="TQJ268" s="20"/>
      <c r="TQK268" s="20"/>
      <c r="TQL268" s="20"/>
      <c r="TQM268" s="20"/>
      <c r="TQN268" s="20"/>
      <c r="TQO268" s="20"/>
      <c r="TQP268" s="20"/>
      <c r="TQQ268" s="20"/>
      <c r="TQR268" s="20"/>
      <c r="TQS268" s="20"/>
      <c r="TQT268" s="20"/>
      <c r="TQU268" s="20"/>
      <c r="TQV268" s="20"/>
      <c r="TQW268" s="20"/>
      <c r="TQX268" s="20"/>
      <c r="TQY268" s="20"/>
      <c r="TQZ268" s="20"/>
      <c r="TRA268" s="20"/>
      <c r="TRB268" s="20"/>
      <c r="TRC268" s="20"/>
      <c r="TRD268" s="20"/>
      <c r="TRE268" s="20"/>
      <c r="TRF268" s="20"/>
      <c r="TRG268" s="20"/>
      <c r="TRH268" s="20"/>
      <c r="TRI268" s="20"/>
      <c r="TRJ268" s="20"/>
      <c r="TRK268" s="20"/>
      <c r="TRL268" s="20"/>
      <c r="TRM268" s="20"/>
      <c r="TRN268" s="20"/>
      <c r="TRO268" s="20"/>
      <c r="TRP268" s="20"/>
      <c r="TRQ268" s="20"/>
      <c r="TRR268" s="20"/>
      <c r="TRS268" s="20"/>
      <c r="TRT268" s="20"/>
      <c r="TRU268" s="20"/>
      <c r="TRV268" s="20"/>
      <c r="TRW268" s="20"/>
      <c r="TRX268" s="20"/>
      <c r="TRY268" s="20"/>
      <c r="TRZ268" s="20"/>
      <c r="TSA268" s="20"/>
      <c r="TSB268" s="20"/>
      <c r="TSC268" s="20"/>
      <c r="TSD268" s="20"/>
      <c r="TSE268" s="20"/>
      <c r="TSF268" s="20"/>
      <c r="TSG268" s="20"/>
      <c r="TSH268" s="20"/>
      <c r="TSI268" s="20"/>
      <c r="TSJ268" s="20"/>
      <c r="TSK268" s="20"/>
      <c r="TSL268" s="20"/>
      <c r="TSM268" s="20"/>
      <c r="TSN268" s="20"/>
      <c r="TSO268" s="20"/>
      <c r="TSP268" s="20"/>
      <c r="TSQ268" s="20"/>
      <c r="TSR268" s="20"/>
      <c r="TSS268" s="20"/>
      <c r="TST268" s="20"/>
      <c r="TSU268" s="20"/>
      <c r="TSV268" s="20"/>
      <c r="TSW268" s="20"/>
      <c r="TSX268" s="20"/>
      <c r="TSY268" s="20"/>
      <c r="TSZ268" s="20"/>
      <c r="TTA268" s="20"/>
      <c r="TTB268" s="20"/>
      <c r="TTC268" s="20"/>
      <c r="TTD268" s="20"/>
      <c r="TTE268" s="20"/>
      <c r="TTF268" s="20"/>
      <c r="TTG268" s="20"/>
      <c r="TTH268" s="20"/>
      <c r="TTI268" s="20"/>
      <c r="TTJ268" s="20"/>
      <c r="TTK268" s="20"/>
      <c r="TTL268" s="20"/>
      <c r="TTM268" s="20"/>
      <c r="TTN268" s="20"/>
      <c r="TTO268" s="20"/>
      <c r="TTP268" s="20"/>
      <c r="TTQ268" s="20"/>
      <c r="TTR268" s="20"/>
      <c r="TTS268" s="20"/>
      <c r="TTT268" s="20"/>
      <c r="TTU268" s="20"/>
      <c r="TTV268" s="20"/>
      <c r="TTW268" s="20"/>
      <c r="TTX268" s="20"/>
      <c r="TTY268" s="20"/>
      <c r="TTZ268" s="20"/>
      <c r="TUA268" s="20"/>
      <c r="TUB268" s="20"/>
      <c r="TUC268" s="20"/>
      <c r="TUD268" s="20"/>
      <c r="TUE268" s="20"/>
      <c r="TUF268" s="20"/>
      <c r="TUG268" s="20"/>
      <c r="TUH268" s="20"/>
      <c r="TUI268" s="20"/>
      <c r="TUJ268" s="20"/>
      <c r="TUK268" s="20"/>
      <c r="TUL268" s="20"/>
      <c r="TUM268" s="20"/>
      <c r="TUN268" s="20"/>
      <c r="TUO268" s="20"/>
      <c r="TUP268" s="20"/>
      <c r="TUQ268" s="20"/>
      <c r="TUR268" s="20"/>
      <c r="TUS268" s="20"/>
      <c r="TUT268" s="20"/>
      <c r="TUU268" s="20"/>
      <c r="TUV268" s="20"/>
      <c r="TUW268" s="20"/>
      <c r="TUX268" s="20"/>
      <c r="TUY268" s="20"/>
      <c r="TUZ268" s="20"/>
      <c r="TVA268" s="20"/>
      <c r="TVB268" s="20"/>
      <c r="TVC268" s="20"/>
      <c r="TVD268" s="20"/>
      <c r="TVE268" s="20"/>
      <c r="TVF268" s="20"/>
      <c r="TVG268" s="20"/>
      <c r="TVH268" s="20"/>
      <c r="TVI268" s="20"/>
      <c r="TVJ268" s="20"/>
      <c r="TVK268" s="20"/>
      <c r="TVL268" s="20"/>
      <c r="TVM268" s="20"/>
      <c r="TVN268" s="20"/>
      <c r="TVO268" s="20"/>
      <c r="TVP268" s="20"/>
      <c r="TVQ268" s="20"/>
      <c r="TVR268" s="20"/>
      <c r="TVS268" s="20"/>
      <c r="TVT268" s="20"/>
      <c r="TVU268" s="20"/>
      <c r="TVV268" s="20"/>
      <c r="TVW268" s="20"/>
      <c r="TVX268" s="20"/>
      <c r="TVY268" s="20"/>
      <c r="TVZ268" s="20"/>
      <c r="TWA268" s="20"/>
      <c r="TWB268" s="20"/>
      <c r="TWC268" s="20"/>
      <c r="TWD268" s="20"/>
      <c r="TWE268" s="20"/>
      <c r="TWF268" s="20"/>
      <c r="TWG268" s="20"/>
      <c r="TWH268" s="20"/>
      <c r="TWI268" s="20"/>
      <c r="TWJ268" s="20"/>
      <c r="TWK268" s="20"/>
      <c r="TWL268" s="20"/>
      <c r="TWM268" s="20"/>
      <c r="TWN268" s="20"/>
      <c r="TWO268" s="20"/>
      <c r="TWP268" s="20"/>
      <c r="TWQ268" s="20"/>
      <c r="TWR268" s="20"/>
      <c r="TWS268" s="20"/>
      <c r="TWT268" s="20"/>
      <c r="TWU268" s="20"/>
      <c r="TWV268" s="20"/>
      <c r="TWW268" s="20"/>
      <c r="TWX268" s="20"/>
      <c r="TWY268" s="20"/>
      <c r="TWZ268" s="20"/>
      <c r="TXA268" s="20"/>
      <c r="TXB268" s="20"/>
      <c r="TXC268" s="20"/>
      <c r="TXD268" s="20"/>
      <c r="TXE268" s="20"/>
      <c r="TXF268" s="20"/>
      <c r="TXG268" s="20"/>
      <c r="TXH268" s="20"/>
      <c r="TXI268" s="20"/>
      <c r="TXJ268" s="20"/>
      <c r="TXK268" s="20"/>
      <c r="TXL268" s="20"/>
      <c r="TXM268" s="20"/>
      <c r="TXN268" s="20"/>
      <c r="TXO268" s="20"/>
      <c r="TXP268" s="20"/>
      <c r="TXQ268" s="20"/>
      <c r="TXR268" s="20"/>
      <c r="TXS268" s="20"/>
      <c r="TXT268" s="20"/>
      <c r="TXU268" s="20"/>
      <c r="TXV268" s="20"/>
      <c r="TXW268" s="20"/>
      <c r="TXX268" s="20"/>
      <c r="TXY268" s="20"/>
      <c r="TXZ268" s="20"/>
      <c r="TYA268" s="20"/>
      <c r="TYB268" s="20"/>
      <c r="TYC268" s="20"/>
      <c r="TYD268" s="20"/>
      <c r="TYE268" s="20"/>
      <c r="TYF268" s="20"/>
      <c r="TYG268" s="20"/>
      <c r="TYH268" s="20"/>
      <c r="TYI268" s="20"/>
      <c r="TYJ268" s="20"/>
      <c r="TYK268" s="20"/>
      <c r="TYL268" s="20"/>
      <c r="TYM268" s="20"/>
      <c r="TYN268" s="20"/>
      <c r="TYO268" s="20"/>
      <c r="TYP268" s="20"/>
      <c r="TYQ268" s="20"/>
      <c r="TYR268" s="20"/>
      <c r="TYS268" s="20"/>
      <c r="TYT268" s="20"/>
      <c r="TYU268" s="20"/>
      <c r="TYV268" s="20"/>
      <c r="TYW268" s="20"/>
      <c r="TYX268" s="20"/>
      <c r="TYY268" s="20"/>
      <c r="TYZ268" s="20"/>
      <c r="TZA268" s="20"/>
      <c r="TZB268" s="20"/>
      <c r="TZC268" s="20"/>
      <c r="TZD268" s="20"/>
      <c r="TZE268" s="20"/>
      <c r="TZF268" s="20"/>
      <c r="TZG268" s="20"/>
      <c r="TZH268" s="20"/>
      <c r="TZI268" s="20"/>
      <c r="TZJ268" s="20"/>
      <c r="TZK268" s="20"/>
      <c r="TZL268" s="20"/>
      <c r="TZM268" s="20"/>
      <c r="TZN268" s="20"/>
      <c r="TZO268" s="20"/>
      <c r="TZP268" s="20"/>
      <c r="TZQ268" s="20"/>
      <c r="TZR268" s="20"/>
      <c r="TZS268" s="20"/>
      <c r="TZT268" s="20"/>
      <c r="TZU268" s="20"/>
      <c r="TZV268" s="20"/>
      <c r="TZW268" s="20"/>
      <c r="TZX268" s="20"/>
      <c r="TZY268" s="20"/>
      <c r="TZZ268" s="20"/>
      <c r="UAA268" s="20"/>
      <c r="UAB268" s="20"/>
      <c r="UAC268" s="20"/>
      <c r="UAD268" s="20"/>
      <c r="UAE268" s="20"/>
      <c r="UAF268" s="20"/>
      <c r="UAG268" s="20"/>
      <c r="UAH268" s="20"/>
      <c r="UAI268" s="20"/>
      <c r="UAJ268" s="20"/>
      <c r="UAK268" s="20"/>
      <c r="UAL268" s="20"/>
      <c r="UAM268" s="20"/>
      <c r="UAN268" s="20"/>
      <c r="UAO268" s="20"/>
      <c r="UAP268" s="20"/>
      <c r="UAQ268" s="20"/>
      <c r="UAR268" s="20"/>
      <c r="UAS268" s="20"/>
      <c r="UAT268" s="20"/>
      <c r="UAU268" s="20"/>
      <c r="UAV268" s="20"/>
      <c r="UAW268" s="20"/>
      <c r="UAX268" s="20"/>
      <c r="UAY268" s="20"/>
      <c r="UAZ268" s="20"/>
      <c r="UBA268" s="20"/>
      <c r="UBB268" s="20"/>
      <c r="UBC268" s="20"/>
      <c r="UBD268" s="20"/>
      <c r="UBE268" s="20"/>
      <c r="UBF268" s="20"/>
      <c r="UBG268" s="20"/>
      <c r="UBH268" s="20"/>
      <c r="UBI268" s="20"/>
      <c r="UBJ268" s="20"/>
      <c r="UBK268" s="20"/>
      <c r="UBL268" s="20"/>
      <c r="UBM268" s="20"/>
      <c r="UBN268" s="20"/>
      <c r="UBO268" s="20"/>
      <c r="UBP268" s="20"/>
      <c r="UBQ268" s="20"/>
      <c r="UBR268" s="20"/>
      <c r="UBS268" s="20"/>
      <c r="UBT268" s="20"/>
      <c r="UBU268" s="20"/>
      <c r="UBV268" s="20"/>
      <c r="UBW268" s="20"/>
      <c r="UBX268" s="20"/>
      <c r="UBY268" s="20"/>
      <c r="UBZ268" s="20"/>
      <c r="UCA268" s="20"/>
      <c r="UCB268" s="20"/>
      <c r="UCC268" s="20"/>
      <c r="UCD268" s="20"/>
      <c r="UCE268" s="20"/>
      <c r="UCF268" s="20"/>
      <c r="UCG268" s="20"/>
      <c r="UCH268" s="20"/>
      <c r="UCI268" s="20"/>
      <c r="UCJ268" s="20"/>
      <c r="UCK268" s="20"/>
      <c r="UCL268" s="20"/>
      <c r="UCM268" s="20"/>
      <c r="UCN268" s="20"/>
      <c r="UCO268" s="20"/>
      <c r="UCP268" s="20"/>
      <c r="UCQ268" s="20"/>
      <c r="UCR268" s="20"/>
      <c r="UCS268" s="20"/>
      <c r="UCT268" s="20"/>
      <c r="UCU268" s="20"/>
      <c r="UCV268" s="20"/>
      <c r="UCW268" s="20"/>
      <c r="UCX268" s="20"/>
      <c r="UCY268" s="20"/>
      <c r="UCZ268" s="20"/>
      <c r="UDA268" s="20"/>
      <c r="UDB268" s="20"/>
      <c r="UDC268" s="20"/>
      <c r="UDD268" s="20"/>
      <c r="UDE268" s="20"/>
      <c r="UDF268" s="20"/>
      <c r="UDG268" s="20"/>
      <c r="UDH268" s="20"/>
      <c r="UDI268" s="20"/>
      <c r="UDJ268" s="20"/>
      <c r="UDK268" s="20"/>
      <c r="UDL268" s="20"/>
      <c r="UDM268" s="20"/>
      <c r="UDN268" s="20"/>
      <c r="UDO268" s="20"/>
      <c r="UDP268" s="20"/>
      <c r="UDQ268" s="20"/>
      <c r="UDR268" s="20"/>
      <c r="UDS268" s="20"/>
      <c r="UDT268" s="20"/>
      <c r="UDU268" s="20"/>
      <c r="UDV268" s="20"/>
      <c r="UDW268" s="20"/>
      <c r="UDX268" s="20"/>
      <c r="UDY268" s="20"/>
      <c r="UDZ268" s="20"/>
      <c r="UEA268" s="20"/>
      <c r="UEB268" s="20"/>
      <c r="UEC268" s="20"/>
      <c r="UED268" s="20"/>
      <c r="UEE268" s="20"/>
      <c r="UEF268" s="20"/>
      <c r="UEG268" s="20"/>
      <c r="UEH268" s="20"/>
      <c r="UEI268" s="20"/>
      <c r="UEJ268" s="20"/>
      <c r="UEK268" s="20"/>
      <c r="UEL268" s="20"/>
      <c r="UEM268" s="20"/>
      <c r="UEN268" s="20"/>
      <c r="UEO268" s="20"/>
      <c r="UEP268" s="20"/>
      <c r="UEQ268" s="20"/>
      <c r="UER268" s="20"/>
      <c r="UES268" s="20"/>
      <c r="UET268" s="20"/>
      <c r="UEU268" s="20"/>
      <c r="UEV268" s="20"/>
      <c r="UEW268" s="20"/>
      <c r="UEX268" s="20"/>
      <c r="UEY268" s="20"/>
      <c r="UEZ268" s="20"/>
      <c r="UFA268" s="20"/>
      <c r="UFB268" s="20"/>
      <c r="UFC268" s="20"/>
      <c r="UFD268" s="20"/>
      <c r="UFE268" s="20"/>
      <c r="UFF268" s="20"/>
      <c r="UFG268" s="20"/>
      <c r="UFH268" s="20"/>
      <c r="UFI268" s="20"/>
      <c r="UFJ268" s="20"/>
      <c r="UFK268" s="20"/>
      <c r="UFL268" s="20"/>
      <c r="UFM268" s="20"/>
      <c r="UFN268" s="20"/>
      <c r="UFO268" s="20"/>
      <c r="UFP268" s="20"/>
      <c r="UFQ268" s="20"/>
      <c r="UFR268" s="20"/>
      <c r="UFS268" s="20"/>
      <c r="UFT268" s="20"/>
      <c r="UFU268" s="20"/>
      <c r="UFV268" s="20"/>
      <c r="UFW268" s="20"/>
      <c r="UFX268" s="20"/>
      <c r="UFY268" s="20"/>
      <c r="UFZ268" s="20"/>
      <c r="UGA268" s="20"/>
      <c r="UGB268" s="20"/>
      <c r="UGC268" s="20"/>
      <c r="UGD268" s="20"/>
      <c r="UGE268" s="20"/>
      <c r="UGF268" s="20"/>
      <c r="UGG268" s="20"/>
      <c r="UGH268" s="20"/>
      <c r="UGI268" s="20"/>
      <c r="UGJ268" s="20"/>
      <c r="UGK268" s="20"/>
      <c r="UGL268" s="20"/>
      <c r="UGM268" s="20"/>
      <c r="UGN268" s="20"/>
      <c r="UGO268" s="20"/>
      <c r="UGP268" s="20"/>
      <c r="UGQ268" s="20"/>
      <c r="UGR268" s="20"/>
      <c r="UGS268" s="20"/>
      <c r="UGT268" s="20"/>
      <c r="UGU268" s="20"/>
      <c r="UGV268" s="20"/>
      <c r="UGW268" s="20"/>
      <c r="UGX268" s="20"/>
      <c r="UGY268" s="20"/>
      <c r="UGZ268" s="20"/>
      <c r="UHA268" s="20"/>
      <c r="UHB268" s="20"/>
      <c r="UHC268" s="20"/>
      <c r="UHD268" s="20"/>
      <c r="UHE268" s="20"/>
      <c r="UHF268" s="20"/>
      <c r="UHG268" s="20"/>
      <c r="UHH268" s="20"/>
      <c r="UHI268" s="20"/>
      <c r="UHJ268" s="20"/>
      <c r="UHK268" s="20"/>
      <c r="UHL268" s="20"/>
      <c r="UHM268" s="20"/>
      <c r="UHN268" s="20"/>
      <c r="UHO268" s="20"/>
      <c r="UHP268" s="20"/>
      <c r="UHQ268" s="20"/>
      <c r="UHR268" s="20"/>
      <c r="UHS268" s="20"/>
      <c r="UHT268" s="20"/>
      <c r="UHU268" s="20"/>
      <c r="UHV268" s="20"/>
      <c r="UHW268" s="20"/>
      <c r="UHX268" s="20"/>
      <c r="UHY268" s="20"/>
      <c r="UHZ268" s="20"/>
      <c r="UIA268" s="20"/>
      <c r="UIB268" s="20"/>
      <c r="UIC268" s="20"/>
      <c r="UID268" s="20"/>
      <c r="UIE268" s="20"/>
      <c r="UIF268" s="20"/>
      <c r="UIG268" s="20"/>
      <c r="UIH268" s="20"/>
      <c r="UII268" s="20"/>
      <c r="UIJ268" s="20"/>
      <c r="UIK268" s="20"/>
      <c r="UIL268" s="20"/>
      <c r="UIM268" s="20"/>
      <c r="UIN268" s="20"/>
      <c r="UIO268" s="20"/>
      <c r="UIP268" s="20"/>
      <c r="UIQ268" s="20"/>
      <c r="UIR268" s="20"/>
      <c r="UIS268" s="20"/>
      <c r="UIT268" s="20"/>
      <c r="UIU268" s="20"/>
      <c r="UIV268" s="20"/>
      <c r="UIW268" s="20"/>
      <c r="UIX268" s="20"/>
      <c r="UIY268" s="20"/>
      <c r="UIZ268" s="20"/>
      <c r="UJA268" s="20"/>
      <c r="UJB268" s="20"/>
      <c r="UJC268" s="20"/>
      <c r="UJD268" s="20"/>
      <c r="UJE268" s="20"/>
      <c r="UJF268" s="20"/>
      <c r="UJG268" s="20"/>
      <c r="UJH268" s="20"/>
      <c r="UJI268" s="20"/>
      <c r="UJJ268" s="20"/>
      <c r="UJK268" s="20"/>
      <c r="UJL268" s="20"/>
      <c r="UJM268" s="20"/>
      <c r="UJN268" s="20"/>
      <c r="UJO268" s="20"/>
      <c r="UJP268" s="20"/>
      <c r="UJQ268" s="20"/>
      <c r="UJR268" s="20"/>
      <c r="UJS268" s="20"/>
      <c r="UJT268" s="20"/>
      <c r="UJU268" s="20"/>
      <c r="UJV268" s="20"/>
      <c r="UJW268" s="20"/>
      <c r="UJX268" s="20"/>
      <c r="UJY268" s="20"/>
      <c r="UJZ268" s="20"/>
      <c r="UKA268" s="20"/>
      <c r="UKB268" s="20"/>
      <c r="UKC268" s="20"/>
      <c r="UKD268" s="20"/>
      <c r="UKE268" s="20"/>
      <c r="UKF268" s="20"/>
      <c r="UKG268" s="20"/>
      <c r="UKH268" s="20"/>
      <c r="UKI268" s="20"/>
      <c r="UKJ268" s="20"/>
      <c r="UKK268" s="20"/>
      <c r="UKL268" s="20"/>
      <c r="UKM268" s="20"/>
      <c r="UKN268" s="20"/>
      <c r="UKO268" s="20"/>
      <c r="UKP268" s="20"/>
      <c r="UKQ268" s="20"/>
      <c r="UKR268" s="20"/>
      <c r="UKS268" s="20"/>
      <c r="UKT268" s="20"/>
      <c r="UKU268" s="20"/>
      <c r="UKV268" s="20"/>
      <c r="UKW268" s="20"/>
      <c r="UKX268" s="20"/>
      <c r="UKY268" s="20"/>
      <c r="UKZ268" s="20"/>
      <c r="ULA268" s="20"/>
      <c r="ULB268" s="20"/>
      <c r="ULC268" s="20"/>
      <c r="ULD268" s="20"/>
      <c r="ULE268" s="20"/>
      <c r="ULF268" s="20"/>
      <c r="ULG268" s="20"/>
      <c r="ULH268" s="20"/>
      <c r="ULI268" s="20"/>
      <c r="ULJ268" s="20"/>
      <c r="ULK268" s="20"/>
      <c r="ULL268" s="20"/>
      <c r="ULM268" s="20"/>
      <c r="ULN268" s="20"/>
      <c r="ULO268" s="20"/>
      <c r="ULP268" s="20"/>
      <c r="ULQ268" s="20"/>
      <c r="ULR268" s="20"/>
      <c r="ULS268" s="20"/>
      <c r="ULT268" s="20"/>
      <c r="ULU268" s="20"/>
      <c r="ULV268" s="20"/>
      <c r="ULW268" s="20"/>
      <c r="ULX268" s="20"/>
      <c r="ULY268" s="20"/>
      <c r="ULZ268" s="20"/>
      <c r="UMA268" s="20"/>
      <c r="UMB268" s="20"/>
      <c r="UMC268" s="20"/>
      <c r="UMD268" s="20"/>
      <c r="UME268" s="20"/>
      <c r="UMF268" s="20"/>
      <c r="UMG268" s="20"/>
      <c r="UMH268" s="20"/>
      <c r="UMI268" s="20"/>
      <c r="UMJ268" s="20"/>
      <c r="UMK268" s="20"/>
      <c r="UML268" s="20"/>
      <c r="UMM268" s="20"/>
      <c r="UMN268" s="20"/>
      <c r="UMO268" s="20"/>
      <c r="UMP268" s="20"/>
      <c r="UMQ268" s="20"/>
      <c r="UMR268" s="20"/>
      <c r="UMS268" s="20"/>
      <c r="UMT268" s="20"/>
      <c r="UMU268" s="20"/>
      <c r="UMV268" s="20"/>
      <c r="UMW268" s="20"/>
      <c r="UMX268" s="20"/>
      <c r="UMY268" s="20"/>
      <c r="UMZ268" s="20"/>
      <c r="UNA268" s="20"/>
      <c r="UNB268" s="20"/>
      <c r="UNC268" s="20"/>
      <c r="UND268" s="20"/>
      <c r="UNE268" s="20"/>
      <c r="UNF268" s="20"/>
      <c r="UNG268" s="20"/>
      <c r="UNH268" s="20"/>
      <c r="UNI268" s="20"/>
      <c r="UNJ268" s="20"/>
      <c r="UNK268" s="20"/>
      <c r="UNL268" s="20"/>
      <c r="UNM268" s="20"/>
      <c r="UNN268" s="20"/>
      <c r="UNO268" s="20"/>
      <c r="UNP268" s="20"/>
      <c r="UNQ268" s="20"/>
      <c r="UNR268" s="20"/>
      <c r="UNS268" s="20"/>
      <c r="UNT268" s="20"/>
      <c r="UNU268" s="20"/>
      <c r="UNV268" s="20"/>
      <c r="UNW268" s="20"/>
      <c r="UNX268" s="20"/>
      <c r="UNY268" s="20"/>
      <c r="UNZ268" s="20"/>
      <c r="UOA268" s="20"/>
      <c r="UOB268" s="20"/>
      <c r="UOC268" s="20"/>
      <c r="UOD268" s="20"/>
      <c r="UOE268" s="20"/>
      <c r="UOF268" s="20"/>
      <c r="UOG268" s="20"/>
      <c r="UOH268" s="20"/>
      <c r="UOI268" s="20"/>
      <c r="UOJ268" s="20"/>
      <c r="UOK268" s="20"/>
      <c r="UOL268" s="20"/>
      <c r="UOM268" s="20"/>
      <c r="UON268" s="20"/>
      <c r="UOO268" s="20"/>
      <c r="UOP268" s="20"/>
      <c r="UOQ268" s="20"/>
      <c r="UOR268" s="20"/>
      <c r="UOS268" s="20"/>
      <c r="UOT268" s="20"/>
      <c r="UOU268" s="20"/>
      <c r="UOV268" s="20"/>
      <c r="UOW268" s="20"/>
      <c r="UOX268" s="20"/>
      <c r="UOY268" s="20"/>
      <c r="UOZ268" s="20"/>
      <c r="UPA268" s="20"/>
      <c r="UPB268" s="20"/>
      <c r="UPC268" s="20"/>
      <c r="UPD268" s="20"/>
      <c r="UPE268" s="20"/>
      <c r="UPF268" s="20"/>
      <c r="UPG268" s="20"/>
      <c r="UPH268" s="20"/>
      <c r="UPI268" s="20"/>
      <c r="UPJ268" s="20"/>
      <c r="UPK268" s="20"/>
      <c r="UPL268" s="20"/>
      <c r="UPM268" s="20"/>
      <c r="UPN268" s="20"/>
      <c r="UPO268" s="20"/>
      <c r="UPP268" s="20"/>
      <c r="UPQ268" s="20"/>
      <c r="UPR268" s="20"/>
      <c r="UPS268" s="20"/>
      <c r="UPT268" s="20"/>
      <c r="UPU268" s="20"/>
      <c r="UPV268" s="20"/>
      <c r="UPW268" s="20"/>
      <c r="UPX268" s="20"/>
      <c r="UPY268" s="20"/>
      <c r="UPZ268" s="20"/>
      <c r="UQA268" s="20"/>
      <c r="UQB268" s="20"/>
      <c r="UQC268" s="20"/>
      <c r="UQD268" s="20"/>
      <c r="UQE268" s="20"/>
      <c r="UQF268" s="20"/>
      <c r="UQG268" s="20"/>
      <c r="UQH268" s="20"/>
      <c r="UQI268" s="20"/>
      <c r="UQJ268" s="20"/>
      <c r="UQK268" s="20"/>
      <c r="UQL268" s="20"/>
      <c r="UQM268" s="20"/>
      <c r="UQN268" s="20"/>
      <c r="UQO268" s="20"/>
      <c r="UQP268" s="20"/>
      <c r="UQQ268" s="20"/>
      <c r="UQR268" s="20"/>
      <c r="UQS268" s="20"/>
      <c r="UQT268" s="20"/>
      <c r="UQU268" s="20"/>
      <c r="UQV268" s="20"/>
      <c r="UQW268" s="20"/>
      <c r="UQX268" s="20"/>
      <c r="UQY268" s="20"/>
      <c r="UQZ268" s="20"/>
      <c r="URA268" s="20"/>
      <c r="URB268" s="20"/>
      <c r="URC268" s="20"/>
      <c r="URD268" s="20"/>
      <c r="URE268" s="20"/>
      <c r="URF268" s="20"/>
      <c r="URG268" s="20"/>
      <c r="URH268" s="20"/>
      <c r="URI268" s="20"/>
      <c r="URJ268" s="20"/>
      <c r="URK268" s="20"/>
      <c r="URL268" s="20"/>
      <c r="URM268" s="20"/>
      <c r="URN268" s="20"/>
      <c r="URO268" s="20"/>
      <c r="URP268" s="20"/>
      <c r="URQ268" s="20"/>
      <c r="URR268" s="20"/>
      <c r="URS268" s="20"/>
      <c r="URT268" s="20"/>
      <c r="URU268" s="20"/>
      <c r="URV268" s="20"/>
      <c r="URW268" s="20"/>
      <c r="URX268" s="20"/>
      <c r="URY268" s="20"/>
      <c r="URZ268" s="20"/>
      <c r="USA268" s="20"/>
      <c r="USB268" s="20"/>
      <c r="USC268" s="20"/>
      <c r="USD268" s="20"/>
      <c r="USE268" s="20"/>
      <c r="USF268" s="20"/>
      <c r="USG268" s="20"/>
      <c r="USH268" s="20"/>
      <c r="USI268" s="20"/>
      <c r="USJ268" s="20"/>
      <c r="USK268" s="20"/>
      <c r="USL268" s="20"/>
      <c r="USM268" s="20"/>
      <c r="USN268" s="20"/>
      <c r="USO268" s="20"/>
      <c r="USP268" s="20"/>
      <c r="USQ268" s="20"/>
      <c r="USR268" s="20"/>
      <c r="USS268" s="20"/>
      <c r="UST268" s="20"/>
      <c r="USU268" s="20"/>
      <c r="USV268" s="20"/>
      <c r="USW268" s="20"/>
      <c r="USX268" s="20"/>
      <c r="USY268" s="20"/>
      <c r="USZ268" s="20"/>
      <c r="UTA268" s="20"/>
      <c r="UTB268" s="20"/>
      <c r="UTC268" s="20"/>
      <c r="UTD268" s="20"/>
      <c r="UTE268" s="20"/>
      <c r="UTF268" s="20"/>
      <c r="UTG268" s="20"/>
      <c r="UTH268" s="20"/>
      <c r="UTI268" s="20"/>
      <c r="UTJ268" s="20"/>
      <c r="UTK268" s="20"/>
      <c r="UTL268" s="20"/>
      <c r="UTM268" s="20"/>
      <c r="UTN268" s="20"/>
      <c r="UTO268" s="20"/>
      <c r="UTP268" s="20"/>
      <c r="UTQ268" s="20"/>
      <c r="UTR268" s="20"/>
      <c r="UTS268" s="20"/>
      <c r="UTT268" s="20"/>
      <c r="UTU268" s="20"/>
      <c r="UTV268" s="20"/>
      <c r="UTW268" s="20"/>
      <c r="UTX268" s="20"/>
      <c r="UTY268" s="20"/>
      <c r="UTZ268" s="20"/>
      <c r="UUA268" s="20"/>
      <c r="UUB268" s="20"/>
      <c r="UUC268" s="20"/>
      <c r="UUD268" s="20"/>
      <c r="UUE268" s="20"/>
      <c r="UUF268" s="20"/>
      <c r="UUG268" s="20"/>
      <c r="UUH268" s="20"/>
      <c r="UUI268" s="20"/>
      <c r="UUJ268" s="20"/>
      <c r="UUK268" s="20"/>
      <c r="UUL268" s="20"/>
      <c r="UUM268" s="20"/>
      <c r="UUN268" s="20"/>
      <c r="UUO268" s="20"/>
      <c r="UUP268" s="20"/>
      <c r="UUQ268" s="20"/>
      <c r="UUR268" s="20"/>
      <c r="UUS268" s="20"/>
      <c r="UUT268" s="20"/>
      <c r="UUU268" s="20"/>
      <c r="UUV268" s="20"/>
      <c r="UUW268" s="20"/>
      <c r="UUX268" s="20"/>
      <c r="UUY268" s="20"/>
      <c r="UUZ268" s="20"/>
      <c r="UVA268" s="20"/>
      <c r="UVB268" s="20"/>
      <c r="UVC268" s="20"/>
      <c r="UVD268" s="20"/>
      <c r="UVE268" s="20"/>
      <c r="UVF268" s="20"/>
      <c r="UVG268" s="20"/>
      <c r="UVH268" s="20"/>
      <c r="UVI268" s="20"/>
      <c r="UVJ268" s="20"/>
      <c r="UVK268" s="20"/>
      <c r="UVL268" s="20"/>
      <c r="UVM268" s="20"/>
      <c r="UVN268" s="20"/>
      <c r="UVO268" s="20"/>
      <c r="UVP268" s="20"/>
      <c r="UVQ268" s="20"/>
      <c r="UVR268" s="20"/>
      <c r="UVS268" s="20"/>
      <c r="UVT268" s="20"/>
      <c r="UVU268" s="20"/>
      <c r="UVV268" s="20"/>
      <c r="UVW268" s="20"/>
      <c r="UVX268" s="20"/>
      <c r="UVY268" s="20"/>
      <c r="UVZ268" s="20"/>
      <c r="UWA268" s="20"/>
      <c r="UWB268" s="20"/>
      <c r="UWC268" s="20"/>
      <c r="UWD268" s="20"/>
      <c r="UWE268" s="20"/>
      <c r="UWF268" s="20"/>
      <c r="UWG268" s="20"/>
      <c r="UWH268" s="20"/>
      <c r="UWI268" s="20"/>
      <c r="UWJ268" s="20"/>
      <c r="UWK268" s="20"/>
      <c r="UWL268" s="20"/>
      <c r="UWM268" s="20"/>
      <c r="UWN268" s="20"/>
      <c r="UWO268" s="20"/>
      <c r="UWP268" s="20"/>
      <c r="UWQ268" s="20"/>
      <c r="UWR268" s="20"/>
      <c r="UWS268" s="20"/>
      <c r="UWT268" s="20"/>
      <c r="UWU268" s="20"/>
      <c r="UWV268" s="20"/>
      <c r="UWW268" s="20"/>
      <c r="UWX268" s="20"/>
      <c r="UWY268" s="20"/>
      <c r="UWZ268" s="20"/>
      <c r="UXA268" s="20"/>
      <c r="UXB268" s="20"/>
      <c r="UXC268" s="20"/>
      <c r="UXD268" s="20"/>
      <c r="UXE268" s="20"/>
      <c r="UXF268" s="20"/>
      <c r="UXG268" s="20"/>
      <c r="UXH268" s="20"/>
      <c r="UXI268" s="20"/>
      <c r="UXJ268" s="20"/>
      <c r="UXK268" s="20"/>
      <c r="UXL268" s="20"/>
      <c r="UXM268" s="20"/>
      <c r="UXN268" s="20"/>
      <c r="UXO268" s="20"/>
      <c r="UXP268" s="20"/>
      <c r="UXQ268" s="20"/>
      <c r="UXR268" s="20"/>
      <c r="UXS268" s="20"/>
      <c r="UXT268" s="20"/>
      <c r="UXU268" s="20"/>
      <c r="UXV268" s="20"/>
      <c r="UXW268" s="20"/>
      <c r="UXX268" s="20"/>
      <c r="UXY268" s="20"/>
      <c r="UXZ268" s="20"/>
      <c r="UYA268" s="20"/>
      <c r="UYB268" s="20"/>
      <c r="UYC268" s="20"/>
      <c r="UYD268" s="20"/>
      <c r="UYE268" s="20"/>
      <c r="UYF268" s="20"/>
      <c r="UYG268" s="20"/>
      <c r="UYH268" s="20"/>
      <c r="UYI268" s="20"/>
      <c r="UYJ268" s="20"/>
      <c r="UYK268" s="20"/>
      <c r="UYL268" s="20"/>
      <c r="UYM268" s="20"/>
      <c r="UYN268" s="20"/>
      <c r="UYO268" s="20"/>
      <c r="UYP268" s="20"/>
      <c r="UYQ268" s="20"/>
      <c r="UYR268" s="20"/>
      <c r="UYS268" s="20"/>
      <c r="UYT268" s="20"/>
      <c r="UYU268" s="20"/>
      <c r="UYV268" s="20"/>
      <c r="UYW268" s="20"/>
      <c r="UYX268" s="20"/>
      <c r="UYY268" s="20"/>
      <c r="UYZ268" s="20"/>
      <c r="UZA268" s="20"/>
      <c r="UZB268" s="20"/>
      <c r="UZC268" s="20"/>
      <c r="UZD268" s="20"/>
      <c r="UZE268" s="20"/>
      <c r="UZF268" s="20"/>
      <c r="UZG268" s="20"/>
      <c r="UZH268" s="20"/>
      <c r="UZI268" s="20"/>
      <c r="UZJ268" s="20"/>
      <c r="UZK268" s="20"/>
      <c r="UZL268" s="20"/>
      <c r="UZM268" s="20"/>
      <c r="UZN268" s="20"/>
      <c r="UZO268" s="20"/>
      <c r="UZP268" s="20"/>
      <c r="UZQ268" s="20"/>
      <c r="UZR268" s="20"/>
      <c r="UZS268" s="20"/>
      <c r="UZT268" s="20"/>
      <c r="UZU268" s="20"/>
      <c r="UZV268" s="20"/>
      <c r="UZW268" s="20"/>
      <c r="UZX268" s="20"/>
      <c r="UZY268" s="20"/>
      <c r="UZZ268" s="20"/>
      <c r="VAA268" s="20"/>
      <c r="VAB268" s="20"/>
      <c r="VAC268" s="20"/>
      <c r="VAD268" s="20"/>
      <c r="VAE268" s="20"/>
      <c r="VAF268" s="20"/>
      <c r="VAG268" s="20"/>
      <c r="VAH268" s="20"/>
      <c r="VAI268" s="20"/>
      <c r="VAJ268" s="20"/>
      <c r="VAK268" s="20"/>
      <c r="VAL268" s="20"/>
      <c r="VAM268" s="20"/>
      <c r="VAN268" s="20"/>
      <c r="VAO268" s="20"/>
      <c r="VAP268" s="20"/>
      <c r="VAQ268" s="20"/>
      <c r="VAR268" s="20"/>
      <c r="VAS268" s="20"/>
      <c r="VAT268" s="20"/>
      <c r="VAU268" s="20"/>
      <c r="VAV268" s="20"/>
      <c r="VAW268" s="20"/>
      <c r="VAX268" s="20"/>
      <c r="VAY268" s="20"/>
      <c r="VAZ268" s="20"/>
      <c r="VBA268" s="20"/>
      <c r="VBB268" s="20"/>
      <c r="VBC268" s="20"/>
      <c r="VBD268" s="20"/>
      <c r="VBE268" s="20"/>
      <c r="VBF268" s="20"/>
      <c r="VBG268" s="20"/>
      <c r="VBH268" s="20"/>
      <c r="VBI268" s="20"/>
      <c r="VBJ268" s="20"/>
      <c r="VBK268" s="20"/>
      <c r="VBL268" s="20"/>
      <c r="VBM268" s="20"/>
      <c r="VBN268" s="20"/>
      <c r="VBO268" s="20"/>
      <c r="VBP268" s="20"/>
      <c r="VBQ268" s="20"/>
      <c r="VBR268" s="20"/>
      <c r="VBS268" s="20"/>
      <c r="VBT268" s="20"/>
      <c r="VBU268" s="20"/>
      <c r="VBV268" s="20"/>
      <c r="VBW268" s="20"/>
      <c r="VBX268" s="20"/>
      <c r="VBY268" s="20"/>
      <c r="VBZ268" s="20"/>
      <c r="VCA268" s="20"/>
      <c r="VCB268" s="20"/>
      <c r="VCC268" s="20"/>
      <c r="VCD268" s="20"/>
      <c r="VCE268" s="20"/>
      <c r="VCF268" s="20"/>
      <c r="VCG268" s="20"/>
      <c r="VCH268" s="20"/>
      <c r="VCI268" s="20"/>
      <c r="VCJ268" s="20"/>
      <c r="VCK268" s="20"/>
      <c r="VCL268" s="20"/>
      <c r="VCM268" s="20"/>
      <c r="VCN268" s="20"/>
      <c r="VCO268" s="20"/>
      <c r="VCP268" s="20"/>
      <c r="VCQ268" s="20"/>
      <c r="VCR268" s="20"/>
      <c r="VCS268" s="20"/>
      <c r="VCT268" s="20"/>
      <c r="VCU268" s="20"/>
      <c r="VCV268" s="20"/>
      <c r="VCW268" s="20"/>
      <c r="VCX268" s="20"/>
      <c r="VCY268" s="20"/>
      <c r="VCZ268" s="20"/>
      <c r="VDA268" s="20"/>
      <c r="VDB268" s="20"/>
      <c r="VDC268" s="20"/>
      <c r="VDD268" s="20"/>
      <c r="VDE268" s="20"/>
      <c r="VDF268" s="20"/>
      <c r="VDG268" s="20"/>
      <c r="VDH268" s="20"/>
      <c r="VDI268" s="20"/>
      <c r="VDJ268" s="20"/>
      <c r="VDK268" s="20"/>
      <c r="VDL268" s="20"/>
      <c r="VDM268" s="20"/>
      <c r="VDN268" s="20"/>
      <c r="VDO268" s="20"/>
      <c r="VDP268" s="20"/>
      <c r="VDQ268" s="20"/>
      <c r="VDR268" s="20"/>
      <c r="VDS268" s="20"/>
      <c r="VDT268" s="20"/>
      <c r="VDU268" s="20"/>
      <c r="VDV268" s="20"/>
      <c r="VDW268" s="20"/>
      <c r="VDX268" s="20"/>
      <c r="VDY268" s="20"/>
      <c r="VDZ268" s="20"/>
      <c r="VEA268" s="20"/>
      <c r="VEB268" s="20"/>
      <c r="VEC268" s="20"/>
      <c r="VED268" s="20"/>
      <c r="VEE268" s="20"/>
      <c r="VEF268" s="20"/>
      <c r="VEG268" s="20"/>
      <c r="VEH268" s="20"/>
      <c r="VEI268" s="20"/>
      <c r="VEJ268" s="20"/>
      <c r="VEK268" s="20"/>
      <c r="VEL268" s="20"/>
      <c r="VEM268" s="20"/>
      <c r="VEN268" s="20"/>
      <c r="VEO268" s="20"/>
      <c r="VEP268" s="20"/>
      <c r="VEQ268" s="20"/>
      <c r="VER268" s="20"/>
      <c r="VES268" s="20"/>
      <c r="VET268" s="20"/>
      <c r="VEU268" s="20"/>
      <c r="VEV268" s="20"/>
      <c r="VEW268" s="20"/>
      <c r="VEX268" s="20"/>
      <c r="VEY268" s="20"/>
      <c r="VEZ268" s="20"/>
      <c r="VFA268" s="20"/>
      <c r="VFB268" s="20"/>
      <c r="VFC268" s="20"/>
      <c r="VFD268" s="20"/>
      <c r="VFE268" s="20"/>
      <c r="VFF268" s="20"/>
      <c r="VFG268" s="20"/>
      <c r="VFH268" s="20"/>
      <c r="VFI268" s="20"/>
      <c r="VFJ268" s="20"/>
      <c r="VFK268" s="20"/>
      <c r="VFL268" s="20"/>
      <c r="VFM268" s="20"/>
      <c r="VFN268" s="20"/>
      <c r="VFO268" s="20"/>
      <c r="VFP268" s="20"/>
      <c r="VFQ268" s="20"/>
      <c r="VFR268" s="20"/>
      <c r="VFS268" s="20"/>
      <c r="VFT268" s="20"/>
      <c r="VFU268" s="20"/>
      <c r="VFV268" s="20"/>
      <c r="VFW268" s="20"/>
      <c r="VFX268" s="20"/>
      <c r="VFY268" s="20"/>
      <c r="VFZ268" s="20"/>
      <c r="VGA268" s="20"/>
      <c r="VGB268" s="20"/>
      <c r="VGC268" s="20"/>
      <c r="VGD268" s="20"/>
      <c r="VGE268" s="20"/>
      <c r="VGF268" s="20"/>
      <c r="VGG268" s="20"/>
      <c r="VGH268" s="20"/>
      <c r="VGI268" s="20"/>
      <c r="VGJ268" s="20"/>
      <c r="VGK268" s="20"/>
      <c r="VGL268" s="20"/>
      <c r="VGM268" s="20"/>
      <c r="VGN268" s="20"/>
      <c r="VGO268" s="20"/>
      <c r="VGP268" s="20"/>
      <c r="VGQ268" s="20"/>
      <c r="VGR268" s="20"/>
      <c r="VGS268" s="20"/>
      <c r="VGT268" s="20"/>
      <c r="VGU268" s="20"/>
      <c r="VGV268" s="20"/>
      <c r="VGW268" s="20"/>
      <c r="VGX268" s="20"/>
      <c r="VGY268" s="20"/>
      <c r="VGZ268" s="20"/>
      <c r="VHA268" s="20"/>
      <c r="VHB268" s="20"/>
      <c r="VHC268" s="20"/>
      <c r="VHD268" s="20"/>
      <c r="VHE268" s="20"/>
      <c r="VHF268" s="20"/>
      <c r="VHG268" s="20"/>
      <c r="VHH268" s="20"/>
      <c r="VHI268" s="20"/>
      <c r="VHJ268" s="20"/>
      <c r="VHK268" s="20"/>
      <c r="VHL268" s="20"/>
      <c r="VHM268" s="20"/>
      <c r="VHN268" s="20"/>
      <c r="VHO268" s="20"/>
      <c r="VHP268" s="20"/>
      <c r="VHQ268" s="20"/>
      <c r="VHR268" s="20"/>
      <c r="VHS268" s="20"/>
      <c r="VHT268" s="20"/>
      <c r="VHU268" s="20"/>
      <c r="VHV268" s="20"/>
      <c r="VHW268" s="20"/>
      <c r="VHX268" s="20"/>
      <c r="VHY268" s="20"/>
      <c r="VHZ268" s="20"/>
      <c r="VIA268" s="20"/>
      <c r="VIB268" s="20"/>
      <c r="VIC268" s="20"/>
      <c r="VID268" s="20"/>
      <c r="VIE268" s="20"/>
      <c r="VIF268" s="20"/>
      <c r="VIG268" s="20"/>
      <c r="VIH268" s="20"/>
      <c r="VII268" s="20"/>
      <c r="VIJ268" s="20"/>
      <c r="VIK268" s="20"/>
      <c r="VIL268" s="20"/>
      <c r="VIM268" s="20"/>
      <c r="VIN268" s="20"/>
      <c r="VIO268" s="20"/>
      <c r="VIP268" s="20"/>
      <c r="VIQ268" s="20"/>
      <c r="VIR268" s="20"/>
      <c r="VIS268" s="20"/>
      <c r="VIT268" s="20"/>
      <c r="VIU268" s="20"/>
      <c r="VIV268" s="20"/>
      <c r="VIW268" s="20"/>
      <c r="VIX268" s="20"/>
      <c r="VIY268" s="20"/>
      <c r="VIZ268" s="20"/>
      <c r="VJA268" s="20"/>
      <c r="VJB268" s="20"/>
      <c r="VJC268" s="20"/>
      <c r="VJD268" s="20"/>
      <c r="VJE268" s="20"/>
      <c r="VJF268" s="20"/>
      <c r="VJG268" s="20"/>
      <c r="VJH268" s="20"/>
      <c r="VJI268" s="20"/>
      <c r="VJJ268" s="20"/>
      <c r="VJK268" s="20"/>
      <c r="VJL268" s="20"/>
      <c r="VJM268" s="20"/>
      <c r="VJN268" s="20"/>
      <c r="VJO268" s="20"/>
      <c r="VJP268" s="20"/>
      <c r="VJQ268" s="20"/>
      <c r="VJR268" s="20"/>
      <c r="VJS268" s="20"/>
      <c r="VJT268" s="20"/>
      <c r="VJU268" s="20"/>
      <c r="VJV268" s="20"/>
      <c r="VJW268" s="20"/>
      <c r="VJX268" s="20"/>
      <c r="VJY268" s="20"/>
      <c r="VJZ268" s="20"/>
      <c r="VKA268" s="20"/>
      <c r="VKB268" s="20"/>
      <c r="VKC268" s="20"/>
      <c r="VKD268" s="20"/>
      <c r="VKE268" s="20"/>
      <c r="VKF268" s="20"/>
      <c r="VKG268" s="20"/>
      <c r="VKH268" s="20"/>
      <c r="VKI268" s="20"/>
      <c r="VKJ268" s="20"/>
      <c r="VKK268" s="20"/>
      <c r="VKL268" s="20"/>
      <c r="VKM268" s="20"/>
      <c r="VKN268" s="20"/>
      <c r="VKO268" s="20"/>
      <c r="VKP268" s="20"/>
      <c r="VKQ268" s="20"/>
      <c r="VKR268" s="20"/>
      <c r="VKS268" s="20"/>
      <c r="VKT268" s="20"/>
      <c r="VKU268" s="20"/>
      <c r="VKV268" s="20"/>
      <c r="VKW268" s="20"/>
      <c r="VKX268" s="20"/>
      <c r="VKY268" s="20"/>
      <c r="VKZ268" s="20"/>
      <c r="VLA268" s="20"/>
      <c r="VLB268" s="20"/>
      <c r="VLC268" s="20"/>
      <c r="VLD268" s="20"/>
      <c r="VLE268" s="20"/>
      <c r="VLF268" s="20"/>
      <c r="VLG268" s="20"/>
      <c r="VLH268" s="20"/>
      <c r="VLI268" s="20"/>
      <c r="VLJ268" s="20"/>
      <c r="VLK268" s="20"/>
      <c r="VLL268" s="20"/>
      <c r="VLM268" s="20"/>
      <c r="VLN268" s="20"/>
      <c r="VLO268" s="20"/>
      <c r="VLP268" s="20"/>
      <c r="VLQ268" s="20"/>
      <c r="VLR268" s="20"/>
      <c r="VLS268" s="20"/>
      <c r="VLT268" s="20"/>
      <c r="VLU268" s="20"/>
      <c r="VLV268" s="20"/>
      <c r="VLW268" s="20"/>
      <c r="VLX268" s="20"/>
      <c r="VLY268" s="20"/>
      <c r="VLZ268" s="20"/>
      <c r="VMA268" s="20"/>
      <c r="VMB268" s="20"/>
      <c r="VMC268" s="20"/>
      <c r="VMD268" s="20"/>
      <c r="VME268" s="20"/>
      <c r="VMF268" s="20"/>
      <c r="VMG268" s="20"/>
      <c r="VMH268" s="20"/>
      <c r="VMI268" s="20"/>
      <c r="VMJ268" s="20"/>
      <c r="VMK268" s="20"/>
      <c r="VML268" s="20"/>
      <c r="VMM268" s="20"/>
      <c r="VMN268" s="20"/>
      <c r="VMO268" s="20"/>
      <c r="VMP268" s="20"/>
      <c r="VMQ268" s="20"/>
      <c r="VMR268" s="20"/>
      <c r="VMS268" s="20"/>
      <c r="VMT268" s="20"/>
      <c r="VMU268" s="20"/>
      <c r="VMV268" s="20"/>
      <c r="VMW268" s="20"/>
      <c r="VMX268" s="20"/>
      <c r="VMY268" s="20"/>
      <c r="VMZ268" s="20"/>
      <c r="VNA268" s="20"/>
      <c r="VNB268" s="20"/>
      <c r="VNC268" s="20"/>
      <c r="VND268" s="20"/>
      <c r="VNE268" s="20"/>
      <c r="VNF268" s="20"/>
      <c r="VNG268" s="20"/>
      <c r="VNH268" s="20"/>
      <c r="VNI268" s="20"/>
      <c r="VNJ268" s="20"/>
      <c r="VNK268" s="20"/>
      <c r="VNL268" s="20"/>
      <c r="VNM268" s="20"/>
      <c r="VNN268" s="20"/>
      <c r="VNO268" s="20"/>
      <c r="VNP268" s="20"/>
      <c r="VNQ268" s="20"/>
      <c r="VNR268" s="20"/>
      <c r="VNS268" s="20"/>
      <c r="VNT268" s="20"/>
      <c r="VNU268" s="20"/>
      <c r="VNV268" s="20"/>
      <c r="VNW268" s="20"/>
      <c r="VNX268" s="20"/>
      <c r="VNY268" s="20"/>
      <c r="VNZ268" s="20"/>
      <c r="VOA268" s="20"/>
      <c r="VOB268" s="20"/>
      <c r="VOC268" s="20"/>
      <c r="VOD268" s="20"/>
      <c r="VOE268" s="20"/>
      <c r="VOF268" s="20"/>
      <c r="VOG268" s="20"/>
      <c r="VOH268" s="20"/>
      <c r="VOI268" s="20"/>
      <c r="VOJ268" s="20"/>
      <c r="VOK268" s="20"/>
      <c r="VOL268" s="20"/>
      <c r="VOM268" s="20"/>
      <c r="VON268" s="20"/>
      <c r="VOO268" s="20"/>
      <c r="VOP268" s="20"/>
      <c r="VOQ268" s="20"/>
      <c r="VOR268" s="20"/>
      <c r="VOS268" s="20"/>
      <c r="VOT268" s="20"/>
      <c r="VOU268" s="20"/>
      <c r="VOV268" s="20"/>
      <c r="VOW268" s="20"/>
      <c r="VOX268" s="20"/>
      <c r="VOY268" s="20"/>
      <c r="VOZ268" s="20"/>
      <c r="VPA268" s="20"/>
      <c r="VPB268" s="20"/>
      <c r="VPC268" s="20"/>
      <c r="VPD268" s="20"/>
      <c r="VPE268" s="20"/>
      <c r="VPF268" s="20"/>
      <c r="VPG268" s="20"/>
      <c r="VPH268" s="20"/>
      <c r="VPI268" s="20"/>
      <c r="VPJ268" s="20"/>
      <c r="VPK268" s="20"/>
      <c r="VPL268" s="20"/>
      <c r="VPM268" s="20"/>
      <c r="VPN268" s="20"/>
      <c r="VPO268" s="20"/>
      <c r="VPP268" s="20"/>
      <c r="VPQ268" s="20"/>
      <c r="VPR268" s="20"/>
      <c r="VPS268" s="20"/>
      <c r="VPT268" s="20"/>
      <c r="VPU268" s="20"/>
      <c r="VPV268" s="20"/>
      <c r="VPW268" s="20"/>
      <c r="VPX268" s="20"/>
      <c r="VPY268" s="20"/>
      <c r="VPZ268" s="20"/>
      <c r="VQA268" s="20"/>
      <c r="VQB268" s="20"/>
      <c r="VQC268" s="20"/>
      <c r="VQD268" s="20"/>
      <c r="VQE268" s="20"/>
      <c r="VQF268" s="20"/>
      <c r="VQG268" s="20"/>
      <c r="VQH268" s="20"/>
      <c r="VQI268" s="20"/>
      <c r="VQJ268" s="20"/>
      <c r="VQK268" s="20"/>
      <c r="VQL268" s="20"/>
      <c r="VQM268" s="20"/>
      <c r="VQN268" s="20"/>
      <c r="VQO268" s="20"/>
      <c r="VQP268" s="20"/>
      <c r="VQQ268" s="20"/>
      <c r="VQR268" s="20"/>
      <c r="VQS268" s="20"/>
      <c r="VQT268" s="20"/>
      <c r="VQU268" s="20"/>
      <c r="VQV268" s="20"/>
      <c r="VQW268" s="20"/>
      <c r="VQX268" s="20"/>
      <c r="VQY268" s="20"/>
      <c r="VQZ268" s="20"/>
      <c r="VRA268" s="20"/>
      <c r="VRB268" s="20"/>
      <c r="VRC268" s="20"/>
      <c r="VRD268" s="20"/>
      <c r="VRE268" s="20"/>
      <c r="VRF268" s="20"/>
      <c r="VRG268" s="20"/>
      <c r="VRH268" s="20"/>
      <c r="VRI268" s="20"/>
      <c r="VRJ268" s="20"/>
      <c r="VRK268" s="20"/>
      <c r="VRL268" s="20"/>
      <c r="VRM268" s="20"/>
      <c r="VRN268" s="20"/>
      <c r="VRO268" s="20"/>
      <c r="VRP268" s="20"/>
      <c r="VRQ268" s="20"/>
      <c r="VRR268" s="20"/>
      <c r="VRS268" s="20"/>
      <c r="VRT268" s="20"/>
      <c r="VRU268" s="20"/>
      <c r="VRV268" s="20"/>
      <c r="VRW268" s="20"/>
      <c r="VRX268" s="20"/>
      <c r="VRY268" s="20"/>
      <c r="VRZ268" s="20"/>
      <c r="VSA268" s="20"/>
      <c r="VSB268" s="20"/>
      <c r="VSC268" s="20"/>
      <c r="VSD268" s="20"/>
      <c r="VSE268" s="20"/>
      <c r="VSF268" s="20"/>
      <c r="VSG268" s="20"/>
      <c r="VSH268" s="20"/>
      <c r="VSI268" s="20"/>
      <c r="VSJ268" s="20"/>
      <c r="VSK268" s="20"/>
      <c r="VSL268" s="20"/>
      <c r="VSM268" s="20"/>
      <c r="VSN268" s="20"/>
      <c r="VSO268" s="20"/>
      <c r="VSP268" s="20"/>
      <c r="VSQ268" s="20"/>
      <c r="VSR268" s="20"/>
      <c r="VSS268" s="20"/>
      <c r="VST268" s="20"/>
      <c r="VSU268" s="20"/>
      <c r="VSV268" s="20"/>
      <c r="VSW268" s="20"/>
      <c r="VSX268" s="20"/>
      <c r="VSY268" s="20"/>
      <c r="VSZ268" s="20"/>
      <c r="VTA268" s="20"/>
      <c r="VTB268" s="20"/>
      <c r="VTC268" s="20"/>
      <c r="VTD268" s="20"/>
      <c r="VTE268" s="20"/>
      <c r="VTF268" s="20"/>
      <c r="VTG268" s="20"/>
      <c r="VTH268" s="20"/>
      <c r="VTI268" s="20"/>
      <c r="VTJ268" s="20"/>
      <c r="VTK268" s="20"/>
      <c r="VTL268" s="20"/>
      <c r="VTM268" s="20"/>
      <c r="VTN268" s="20"/>
      <c r="VTO268" s="20"/>
      <c r="VTP268" s="20"/>
      <c r="VTQ268" s="20"/>
      <c r="VTR268" s="20"/>
      <c r="VTS268" s="20"/>
      <c r="VTT268" s="20"/>
      <c r="VTU268" s="20"/>
      <c r="VTV268" s="20"/>
      <c r="VTW268" s="20"/>
      <c r="VTX268" s="20"/>
      <c r="VTY268" s="20"/>
      <c r="VTZ268" s="20"/>
      <c r="VUA268" s="20"/>
      <c r="VUB268" s="20"/>
      <c r="VUC268" s="20"/>
      <c r="VUD268" s="20"/>
      <c r="VUE268" s="20"/>
      <c r="VUF268" s="20"/>
      <c r="VUG268" s="20"/>
      <c r="VUH268" s="20"/>
      <c r="VUI268" s="20"/>
      <c r="VUJ268" s="20"/>
      <c r="VUK268" s="20"/>
      <c r="VUL268" s="20"/>
      <c r="VUM268" s="20"/>
      <c r="VUN268" s="20"/>
      <c r="VUO268" s="20"/>
      <c r="VUP268" s="20"/>
      <c r="VUQ268" s="20"/>
      <c r="VUR268" s="20"/>
      <c r="VUS268" s="20"/>
      <c r="VUT268" s="20"/>
      <c r="VUU268" s="20"/>
      <c r="VUV268" s="20"/>
      <c r="VUW268" s="20"/>
      <c r="VUX268" s="20"/>
      <c r="VUY268" s="20"/>
      <c r="VUZ268" s="20"/>
      <c r="VVA268" s="20"/>
      <c r="VVB268" s="20"/>
      <c r="VVC268" s="20"/>
      <c r="VVD268" s="20"/>
      <c r="VVE268" s="20"/>
      <c r="VVF268" s="20"/>
      <c r="VVG268" s="20"/>
      <c r="VVH268" s="20"/>
      <c r="VVI268" s="20"/>
      <c r="VVJ268" s="20"/>
      <c r="VVK268" s="20"/>
      <c r="VVL268" s="20"/>
      <c r="VVM268" s="20"/>
      <c r="VVN268" s="20"/>
      <c r="VVO268" s="20"/>
      <c r="VVP268" s="20"/>
      <c r="VVQ268" s="20"/>
      <c r="VVR268" s="20"/>
      <c r="VVS268" s="20"/>
      <c r="VVT268" s="20"/>
      <c r="VVU268" s="20"/>
      <c r="VVV268" s="20"/>
      <c r="VVW268" s="20"/>
      <c r="VVX268" s="20"/>
      <c r="VVY268" s="20"/>
      <c r="VVZ268" s="20"/>
      <c r="VWA268" s="20"/>
      <c r="VWB268" s="20"/>
      <c r="VWC268" s="20"/>
      <c r="VWD268" s="20"/>
      <c r="VWE268" s="20"/>
      <c r="VWF268" s="20"/>
      <c r="VWG268" s="20"/>
      <c r="VWH268" s="20"/>
      <c r="VWI268" s="20"/>
      <c r="VWJ268" s="20"/>
      <c r="VWK268" s="20"/>
      <c r="VWL268" s="20"/>
      <c r="VWM268" s="20"/>
      <c r="VWN268" s="20"/>
      <c r="VWO268" s="20"/>
      <c r="VWP268" s="20"/>
      <c r="VWQ268" s="20"/>
      <c r="VWR268" s="20"/>
      <c r="VWS268" s="20"/>
      <c r="VWT268" s="20"/>
      <c r="VWU268" s="20"/>
      <c r="VWV268" s="20"/>
      <c r="VWW268" s="20"/>
      <c r="VWX268" s="20"/>
      <c r="VWY268" s="20"/>
      <c r="VWZ268" s="20"/>
      <c r="VXA268" s="20"/>
      <c r="VXB268" s="20"/>
      <c r="VXC268" s="20"/>
      <c r="VXD268" s="20"/>
      <c r="VXE268" s="20"/>
      <c r="VXF268" s="20"/>
      <c r="VXG268" s="20"/>
      <c r="VXH268" s="20"/>
      <c r="VXI268" s="20"/>
      <c r="VXJ268" s="20"/>
      <c r="VXK268" s="20"/>
      <c r="VXL268" s="20"/>
      <c r="VXM268" s="20"/>
      <c r="VXN268" s="20"/>
      <c r="VXO268" s="20"/>
      <c r="VXP268" s="20"/>
      <c r="VXQ268" s="20"/>
      <c r="VXR268" s="20"/>
      <c r="VXS268" s="20"/>
      <c r="VXT268" s="20"/>
      <c r="VXU268" s="20"/>
      <c r="VXV268" s="20"/>
      <c r="VXW268" s="20"/>
      <c r="VXX268" s="20"/>
      <c r="VXY268" s="20"/>
      <c r="VXZ268" s="20"/>
      <c r="VYA268" s="20"/>
      <c r="VYB268" s="20"/>
      <c r="VYC268" s="20"/>
      <c r="VYD268" s="20"/>
      <c r="VYE268" s="20"/>
      <c r="VYF268" s="20"/>
      <c r="VYG268" s="20"/>
      <c r="VYH268" s="20"/>
      <c r="VYI268" s="20"/>
      <c r="VYJ268" s="20"/>
      <c r="VYK268" s="20"/>
      <c r="VYL268" s="20"/>
      <c r="VYM268" s="20"/>
      <c r="VYN268" s="20"/>
      <c r="VYO268" s="20"/>
      <c r="VYP268" s="20"/>
      <c r="VYQ268" s="20"/>
      <c r="VYR268" s="20"/>
      <c r="VYS268" s="20"/>
      <c r="VYT268" s="20"/>
      <c r="VYU268" s="20"/>
      <c r="VYV268" s="20"/>
      <c r="VYW268" s="20"/>
      <c r="VYX268" s="20"/>
      <c r="VYY268" s="20"/>
      <c r="VYZ268" s="20"/>
      <c r="VZA268" s="20"/>
      <c r="VZB268" s="20"/>
      <c r="VZC268" s="20"/>
      <c r="VZD268" s="20"/>
      <c r="VZE268" s="20"/>
      <c r="VZF268" s="20"/>
      <c r="VZG268" s="20"/>
      <c r="VZH268" s="20"/>
      <c r="VZI268" s="20"/>
      <c r="VZJ268" s="20"/>
      <c r="VZK268" s="20"/>
      <c r="VZL268" s="20"/>
      <c r="VZM268" s="20"/>
      <c r="VZN268" s="20"/>
      <c r="VZO268" s="20"/>
      <c r="VZP268" s="20"/>
      <c r="VZQ268" s="20"/>
      <c r="VZR268" s="20"/>
      <c r="VZS268" s="20"/>
      <c r="VZT268" s="20"/>
      <c r="VZU268" s="20"/>
      <c r="VZV268" s="20"/>
      <c r="VZW268" s="20"/>
      <c r="VZX268" s="20"/>
      <c r="VZY268" s="20"/>
      <c r="VZZ268" s="20"/>
      <c r="WAA268" s="20"/>
      <c r="WAB268" s="20"/>
      <c r="WAC268" s="20"/>
      <c r="WAD268" s="20"/>
      <c r="WAE268" s="20"/>
      <c r="WAF268" s="20"/>
      <c r="WAG268" s="20"/>
      <c r="WAH268" s="20"/>
      <c r="WAI268" s="20"/>
      <c r="WAJ268" s="20"/>
      <c r="WAK268" s="20"/>
      <c r="WAL268" s="20"/>
      <c r="WAM268" s="20"/>
      <c r="WAN268" s="20"/>
      <c r="WAO268" s="20"/>
      <c r="WAP268" s="20"/>
      <c r="WAQ268" s="20"/>
      <c r="WAR268" s="20"/>
      <c r="WAS268" s="20"/>
      <c r="WAT268" s="20"/>
      <c r="WAU268" s="20"/>
      <c r="WAV268" s="20"/>
      <c r="WAW268" s="20"/>
      <c r="WAX268" s="20"/>
      <c r="WAY268" s="20"/>
      <c r="WAZ268" s="20"/>
      <c r="WBA268" s="20"/>
      <c r="WBB268" s="20"/>
      <c r="WBC268" s="20"/>
      <c r="WBD268" s="20"/>
      <c r="WBE268" s="20"/>
      <c r="WBF268" s="20"/>
      <c r="WBG268" s="20"/>
      <c r="WBH268" s="20"/>
      <c r="WBI268" s="20"/>
      <c r="WBJ268" s="20"/>
      <c r="WBK268" s="20"/>
      <c r="WBL268" s="20"/>
      <c r="WBM268" s="20"/>
      <c r="WBN268" s="20"/>
      <c r="WBO268" s="20"/>
      <c r="WBP268" s="20"/>
      <c r="WBQ268" s="20"/>
      <c r="WBR268" s="20"/>
      <c r="WBS268" s="20"/>
      <c r="WBT268" s="20"/>
      <c r="WBU268" s="20"/>
      <c r="WBV268" s="20"/>
      <c r="WBW268" s="20"/>
      <c r="WBX268" s="20"/>
      <c r="WBY268" s="20"/>
      <c r="WBZ268" s="20"/>
      <c r="WCA268" s="20"/>
      <c r="WCB268" s="20"/>
      <c r="WCC268" s="20"/>
      <c r="WCD268" s="20"/>
      <c r="WCE268" s="20"/>
      <c r="WCF268" s="20"/>
      <c r="WCG268" s="20"/>
      <c r="WCH268" s="20"/>
      <c r="WCI268" s="20"/>
      <c r="WCJ268" s="20"/>
      <c r="WCK268" s="20"/>
      <c r="WCL268" s="20"/>
      <c r="WCM268" s="20"/>
      <c r="WCN268" s="20"/>
      <c r="WCO268" s="20"/>
      <c r="WCP268" s="20"/>
      <c r="WCQ268" s="20"/>
      <c r="WCR268" s="20"/>
      <c r="WCS268" s="20"/>
      <c r="WCT268" s="20"/>
      <c r="WCU268" s="20"/>
      <c r="WCV268" s="20"/>
      <c r="WCW268" s="20"/>
      <c r="WCX268" s="20"/>
      <c r="WCY268" s="20"/>
      <c r="WCZ268" s="20"/>
      <c r="WDA268" s="20"/>
      <c r="WDB268" s="20"/>
      <c r="WDC268" s="20"/>
      <c r="WDD268" s="20"/>
      <c r="WDE268" s="20"/>
      <c r="WDF268" s="20"/>
      <c r="WDG268" s="20"/>
      <c r="WDH268" s="20"/>
      <c r="WDI268" s="20"/>
      <c r="WDJ268" s="20"/>
      <c r="WDK268" s="20"/>
      <c r="WDL268" s="20"/>
      <c r="WDM268" s="20"/>
      <c r="WDN268" s="20"/>
      <c r="WDO268" s="20"/>
      <c r="WDP268" s="20"/>
      <c r="WDQ268" s="20"/>
      <c r="WDR268" s="20"/>
      <c r="WDS268" s="20"/>
      <c r="WDT268" s="20"/>
      <c r="WDU268" s="20"/>
      <c r="WDV268" s="20"/>
      <c r="WDW268" s="20"/>
      <c r="WDX268" s="20"/>
      <c r="WDY268" s="20"/>
      <c r="WDZ268" s="20"/>
      <c r="WEA268" s="20"/>
      <c r="WEB268" s="20"/>
      <c r="WEC268" s="20"/>
      <c r="WED268" s="20"/>
      <c r="WEE268" s="20"/>
      <c r="WEF268" s="20"/>
      <c r="WEG268" s="20"/>
      <c r="WEH268" s="20"/>
      <c r="WEI268" s="20"/>
      <c r="WEJ268" s="20"/>
      <c r="WEK268" s="20"/>
      <c r="WEL268" s="20"/>
      <c r="WEM268" s="20"/>
      <c r="WEN268" s="20"/>
      <c r="WEO268" s="20"/>
      <c r="WEP268" s="20"/>
      <c r="WEQ268" s="20"/>
      <c r="WER268" s="20"/>
      <c r="WES268" s="20"/>
      <c r="WET268" s="20"/>
      <c r="WEU268" s="20"/>
      <c r="WEV268" s="20"/>
      <c r="WEW268" s="20"/>
      <c r="WEX268" s="20"/>
      <c r="WEY268" s="20"/>
      <c r="WEZ268" s="20"/>
      <c r="WFA268" s="20"/>
      <c r="WFB268" s="20"/>
      <c r="WFC268" s="20"/>
      <c r="WFD268" s="20"/>
      <c r="WFE268" s="20"/>
      <c r="WFF268" s="20"/>
      <c r="WFG268" s="20"/>
      <c r="WFH268" s="20"/>
      <c r="WFI268" s="20"/>
      <c r="WFJ268" s="20"/>
      <c r="WFK268" s="20"/>
      <c r="WFL268" s="20"/>
      <c r="WFM268" s="20"/>
      <c r="WFN268" s="20"/>
      <c r="WFO268" s="20"/>
      <c r="WFP268" s="20"/>
      <c r="WFQ268" s="20"/>
      <c r="WFR268" s="20"/>
      <c r="WFS268" s="20"/>
      <c r="WFT268" s="20"/>
      <c r="WFU268" s="20"/>
      <c r="WFV268" s="20"/>
      <c r="WFW268" s="20"/>
      <c r="WFX268" s="20"/>
      <c r="WFY268" s="20"/>
      <c r="WFZ268" s="20"/>
      <c r="WGA268" s="20"/>
      <c r="WGB268" s="20"/>
      <c r="WGC268" s="20"/>
      <c r="WGD268" s="20"/>
      <c r="WGE268" s="20"/>
      <c r="WGF268" s="20"/>
      <c r="WGG268" s="20"/>
      <c r="WGH268" s="20"/>
      <c r="WGI268" s="20"/>
      <c r="WGJ268" s="20"/>
      <c r="WGK268" s="20"/>
      <c r="WGL268" s="20"/>
      <c r="WGM268" s="20"/>
      <c r="WGN268" s="20"/>
      <c r="WGO268" s="20"/>
      <c r="WGP268" s="20"/>
      <c r="WGQ268" s="20"/>
      <c r="WGR268" s="20"/>
      <c r="WGS268" s="20"/>
      <c r="WGT268" s="20"/>
      <c r="WGU268" s="20"/>
      <c r="WGV268" s="20"/>
      <c r="WGW268" s="20"/>
      <c r="WGX268" s="20"/>
      <c r="WGY268" s="20"/>
      <c r="WGZ268" s="20"/>
      <c r="WHA268" s="20"/>
      <c r="WHB268" s="20"/>
      <c r="WHC268" s="20"/>
      <c r="WHD268" s="20"/>
      <c r="WHE268" s="20"/>
      <c r="WHF268" s="20"/>
      <c r="WHG268" s="20"/>
      <c r="WHH268" s="20"/>
      <c r="WHI268" s="20"/>
      <c r="WHJ268" s="20"/>
      <c r="WHK268" s="20"/>
      <c r="WHL268" s="20"/>
      <c r="WHM268" s="20"/>
      <c r="WHN268" s="20"/>
      <c r="WHO268" s="20"/>
      <c r="WHP268" s="20"/>
      <c r="WHQ268" s="20"/>
      <c r="WHR268" s="20"/>
      <c r="WHS268" s="20"/>
      <c r="WHT268" s="20"/>
      <c r="WHU268" s="20"/>
      <c r="WHV268" s="20"/>
      <c r="WHW268" s="20"/>
      <c r="WHX268" s="20"/>
      <c r="WHY268" s="20"/>
      <c r="WHZ268" s="20"/>
      <c r="WIA268" s="20"/>
      <c r="WIB268" s="20"/>
      <c r="WIC268" s="20"/>
      <c r="WID268" s="20"/>
      <c r="WIE268" s="20"/>
      <c r="WIF268" s="20"/>
      <c r="WIG268" s="20"/>
      <c r="WIH268" s="20"/>
      <c r="WII268" s="20"/>
      <c r="WIJ268" s="20"/>
      <c r="WIK268" s="20"/>
      <c r="WIL268" s="20"/>
      <c r="WIM268" s="20"/>
      <c r="WIN268" s="20"/>
      <c r="WIO268" s="20"/>
      <c r="WIP268" s="20"/>
      <c r="WIQ268" s="20"/>
      <c r="WIR268" s="20"/>
      <c r="WIS268" s="20"/>
      <c r="WIT268" s="20"/>
      <c r="WIU268" s="20"/>
      <c r="WIV268" s="20"/>
      <c r="WIW268" s="20"/>
      <c r="WIX268" s="20"/>
      <c r="WIY268" s="20"/>
      <c r="WIZ268" s="20"/>
      <c r="WJA268" s="20"/>
      <c r="WJB268" s="20"/>
      <c r="WJC268" s="20"/>
      <c r="WJD268" s="20"/>
      <c r="WJE268" s="20"/>
      <c r="WJF268" s="20"/>
      <c r="WJG268" s="20"/>
      <c r="WJH268" s="20"/>
      <c r="WJI268" s="20"/>
      <c r="WJJ268" s="20"/>
      <c r="WJK268" s="20"/>
      <c r="WJL268" s="20"/>
      <c r="WJM268" s="20"/>
      <c r="WJN268" s="20"/>
      <c r="WJO268" s="20"/>
      <c r="WJP268" s="20"/>
      <c r="WJQ268" s="20"/>
      <c r="WJR268" s="20"/>
      <c r="WJS268" s="20"/>
      <c r="WJT268" s="20"/>
      <c r="WJU268" s="20"/>
      <c r="WJV268" s="20"/>
      <c r="WJW268" s="20"/>
      <c r="WJX268" s="20"/>
      <c r="WJY268" s="20"/>
      <c r="WJZ268" s="20"/>
      <c r="WKA268" s="20"/>
      <c r="WKB268" s="20"/>
      <c r="WKC268" s="20"/>
      <c r="WKD268" s="20"/>
      <c r="WKE268" s="20"/>
      <c r="WKF268" s="20"/>
      <c r="WKG268" s="20"/>
      <c r="WKH268" s="20"/>
      <c r="WKI268" s="20"/>
      <c r="WKJ268" s="20"/>
      <c r="WKK268" s="20"/>
      <c r="WKL268" s="20"/>
      <c r="WKM268" s="20"/>
      <c r="WKN268" s="20"/>
      <c r="WKO268" s="20"/>
      <c r="WKP268" s="20"/>
      <c r="WKQ268" s="20"/>
      <c r="WKR268" s="20"/>
      <c r="WKS268" s="20"/>
      <c r="WKT268" s="20"/>
      <c r="WKU268" s="20"/>
      <c r="WKV268" s="20"/>
      <c r="WKW268" s="20"/>
      <c r="WKX268" s="20"/>
      <c r="WKY268" s="20"/>
      <c r="WKZ268" s="20"/>
      <c r="WLA268" s="20"/>
      <c r="WLB268" s="20"/>
      <c r="WLC268" s="20"/>
      <c r="WLD268" s="20"/>
      <c r="WLE268" s="20"/>
      <c r="WLF268" s="20"/>
      <c r="WLG268" s="20"/>
      <c r="WLH268" s="20"/>
      <c r="WLI268" s="20"/>
      <c r="WLJ268" s="20"/>
      <c r="WLK268" s="20"/>
      <c r="WLL268" s="20"/>
      <c r="WLM268" s="20"/>
      <c r="WLN268" s="20"/>
      <c r="WLO268" s="20"/>
      <c r="WLP268" s="20"/>
      <c r="WLQ268" s="20"/>
      <c r="WLR268" s="20"/>
      <c r="WLS268" s="20"/>
      <c r="WLT268" s="20"/>
      <c r="WLU268" s="20"/>
      <c r="WLV268" s="20"/>
      <c r="WLW268" s="20"/>
      <c r="WLX268" s="20"/>
      <c r="WLY268" s="20"/>
      <c r="WLZ268" s="20"/>
      <c r="WMA268" s="20"/>
      <c r="WMB268" s="20"/>
      <c r="WMC268" s="20"/>
      <c r="WMD268" s="20"/>
      <c r="WME268" s="20"/>
      <c r="WMF268" s="20"/>
      <c r="WMG268" s="20"/>
      <c r="WMH268" s="20"/>
      <c r="WMI268" s="20"/>
      <c r="WMJ268" s="20"/>
      <c r="WMK268" s="20"/>
      <c r="WML268" s="20"/>
      <c r="WMM268" s="20"/>
      <c r="WMN268" s="20"/>
      <c r="WMO268" s="20"/>
      <c r="WMP268" s="20"/>
      <c r="WMQ268" s="20"/>
      <c r="WMR268" s="20"/>
      <c r="WMS268" s="20"/>
      <c r="WMT268" s="20"/>
      <c r="WMU268" s="20"/>
      <c r="WMV268" s="20"/>
      <c r="WMW268" s="20"/>
      <c r="WMX268" s="20"/>
      <c r="WMY268" s="20"/>
      <c r="WMZ268" s="20"/>
      <c r="WNA268" s="20"/>
      <c r="WNB268" s="20"/>
      <c r="WNC268" s="20"/>
      <c r="WND268" s="20"/>
      <c r="WNE268" s="20"/>
      <c r="WNF268" s="20"/>
      <c r="WNG268" s="20"/>
      <c r="WNH268" s="20"/>
      <c r="WNI268" s="20"/>
      <c r="WNJ268" s="20"/>
      <c r="WNK268" s="20"/>
      <c r="WNL268" s="20"/>
      <c r="WNM268" s="20"/>
      <c r="WNN268" s="20"/>
      <c r="WNO268" s="20"/>
      <c r="WNP268" s="20"/>
      <c r="WNQ268" s="20"/>
      <c r="WNR268" s="20"/>
      <c r="WNS268" s="20"/>
      <c r="WNT268" s="20"/>
      <c r="WNU268" s="20"/>
      <c r="WNV268" s="20"/>
      <c r="WNW268" s="20"/>
      <c r="WNX268" s="20"/>
      <c r="WNY268" s="20"/>
      <c r="WNZ268" s="20"/>
      <c r="WOA268" s="20"/>
      <c r="WOB268" s="20"/>
      <c r="WOC268" s="20"/>
      <c r="WOD268" s="20"/>
      <c r="WOE268" s="20"/>
      <c r="WOF268" s="20"/>
      <c r="WOG268" s="20"/>
      <c r="WOH268" s="20"/>
      <c r="WOI268" s="20"/>
      <c r="WOJ268" s="20"/>
      <c r="WOK268" s="20"/>
      <c r="WOL268" s="20"/>
      <c r="WOM268" s="20"/>
      <c r="WON268" s="20"/>
      <c r="WOO268" s="20"/>
      <c r="WOP268" s="20"/>
      <c r="WOQ268" s="20"/>
      <c r="WOR268" s="20"/>
      <c r="WOS268" s="20"/>
      <c r="WOT268" s="20"/>
      <c r="WOU268" s="20"/>
      <c r="WOV268" s="20"/>
      <c r="WOW268" s="20"/>
      <c r="WOX268" s="20"/>
      <c r="WOY268" s="20"/>
      <c r="WOZ268" s="20"/>
      <c r="WPA268" s="20"/>
      <c r="WPB268" s="20"/>
      <c r="WPC268" s="20"/>
      <c r="WPD268" s="20"/>
      <c r="WPE268" s="20"/>
      <c r="WPF268" s="20"/>
      <c r="WPG268" s="20"/>
      <c r="WPH268" s="20"/>
      <c r="WPI268" s="20"/>
      <c r="WPJ268" s="20"/>
      <c r="WPK268" s="20"/>
      <c r="WPL268" s="20"/>
      <c r="WPM268" s="20"/>
      <c r="WPN268" s="20"/>
      <c r="WPO268" s="20"/>
      <c r="WPP268" s="20"/>
      <c r="WPQ268" s="20"/>
      <c r="WPR268" s="20"/>
      <c r="WPS268" s="20"/>
      <c r="WPT268" s="20"/>
      <c r="WPU268" s="20"/>
      <c r="WPV268" s="20"/>
      <c r="WPW268" s="20"/>
      <c r="WPX268" s="20"/>
      <c r="WPY268" s="20"/>
      <c r="WPZ268" s="20"/>
      <c r="WQA268" s="20"/>
      <c r="WQB268" s="20"/>
      <c r="WQC268" s="20"/>
      <c r="WQD268" s="20"/>
      <c r="WQE268" s="20"/>
      <c r="WQF268" s="20"/>
      <c r="WQG268" s="20"/>
      <c r="WQH268" s="20"/>
      <c r="WQI268" s="20"/>
      <c r="WQJ268" s="20"/>
      <c r="WQK268" s="20"/>
      <c r="WQL268" s="20"/>
      <c r="WQM268" s="20"/>
      <c r="WQN268" s="20"/>
      <c r="WQO268" s="20"/>
      <c r="WQP268" s="20"/>
      <c r="WQQ268" s="20"/>
      <c r="WQR268" s="20"/>
      <c r="WQS268" s="20"/>
      <c r="WQT268" s="20"/>
      <c r="WQU268" s="20"/>
      <c r="WQV268" s="20"/>
      <c r="WQW268" s="20"/>
      <c r="WQX268" s="20"/>
      <c r="WQY268" s="20"/>
      <c r="WQZ268" s="20"/>
      <c r="WRA268" s="20"/>
      <c r="WRB268" s="20"/>
      <c r="WRC268" s="20"/>
      <c r="WRD268" s="20"/>
      <c r="WRE268" s="20"/>
      <c r="WRF268" s="20"/>
      <c r="WRG268" s="20"/>
      <c r="WRH268" s="20"/>
      <c r="WRI268" s="20"/>
      <c r="WRJ268" s="20"/>
      <c r="WRK268" s="20"/>
      <c r="WRL268" s="20"/>
      <c r="WRM268" s="20"/>
      <c r="WRN268" s="20"/>
      <c r="WRO268" s="20"/>
      <c r="WRP268" s="20"/>
      <c r="WRQ268" s="20"/>
      <c r="WRR268" s="20"/>
      <c r="WRS268" s="20"/>
      <c r="WRT268" s="20"/>
      <c r="WRU268" s="20"/>
      <c r="WRV268" s="20"/>
      <c r="WRW268" s="20"/>
      <c r="WRX268" s="20"/>
      <c r="WRY268" s="20"/>
      <c r="WRZ268" s="20"/>
      <c r="WSA268" s="20"/>
      <c r="WSB268" s="20"/>
      <c r="WSC268" s="20"/>
      <c r="WSD268" s="20"/>
      <c r="WSE268" s="20"/>
      <c r="WSF268" s="20"/>
      <c r="WSG268" s="20"/>
      <c r="WSH268" s="20"/>
      <c r="WSI268" s="20"/>
      <c r="WSJ268" s="20"/>
      <c r="WSK268" s="20"/>
      <c r="WSL268" s="20"/>
      <c r="WSM268" s="20"/>
      <c r="WSN268" s="20"/>
      <c r="WSO268" s="20"/>
      <c r="WSP268" s="20"/>
      <c r="WSQ268" s="20"/>
      <c r="WSR268" s="20"/>
      <c r="WSS268" s="20"/>
      <c r="WST268" s="20"/>
      <c r="WSU268" s="20"/>
      <c r="WSV268" s="20"/>
      <c r="WSW268" s="20"/>
      <c r="WSX268" s="20"/>
      <c r="WSY268" s="20"/>
      <c r="WSZ268" s="20"/>
      <c r="WTA268" s="20"/>
      <c r="WTB268" s="20"/>
      <c r="WTC268" s="20"/>
      <c r="WTD268" s="20"/>
      <c r="WTE268" s="20"/>
      <c r="WTF268" s="20"/>
      <c r="WTG268" s="20"/>
      <c r="WTH268" s="20"/>
      <c r="WTI268" s="20"/>
      <c r="WTJ268" s="20"/>
      <c r="WTK268" s="20"/>
      <c r="WTL268" s="20"/>
      <c r="WTM268" s="20"/>
      <c r="WTN268" s="20"/>
      <c r="WTO268" s="20"/>
      <c r="WTP268" s="20"/>
      <c r="WTQ268" s="20"/>
      <c r="WTR268" s="20"/>
      <c r="WTS268" s="20"/>
      <c r="WTT268" s="20"/>
      <c r="WTU268" s="20"/>
      <c r="WTV268" s="20"/>
      <c r="WTW268" s="20"/>
      <c r="WTX268" s="20"/>
      <c r="WTY268" s="20"/>
      <c r="WTZ268" s="20"/>
      <c r="WUA268" s="20"/>
      <c r="WUB268" s="20"/>
      <c r="WUC268" s="20"/>
      <c r="WUD268" s="20"/>
      <c r="WUE268" s="20"/>
      <c r="WUF268" s="20"/>
      <c r="WUG268" s="20"/>
      <c r="WUH268" s="20"/>
      <c r="WUI268" s="20"/>
      <c r="WUJ268" s="20"/>
      <c r="WUK268" s="20"/>
      <c r="WUL268" s="20"/>
      <c r="WUM268" s="20"/>
      <c r="WUN268" s="20"/>
      <c r="WUO268" s="20"/>
      <c r="WUP268" s="20"/>
      <c r="WUQ268" s="20"/>
      <c r="WUR268" s="20"/>
      <c r="WUS268" s="20"/>
      <c r="WUT268" s="20"/>
      <c r="WUU268" s="20"/>
      <c r="WUV268" s="20"/>
      <c r="WUW268" s="20"/>
      <c r="WUX268" s="20"/>
      <c r="WUY268" s="20"/>
      <c r="WUZ268" s="20"/>
      <c r="WVA268" s="20"/>
      <c r="WVB268" s="20"/>
      <c r="WVC268" s="20"/>
      <c r="WVD268" s="20"/>
      <c r="WVE268" s="20"/>
      <c r="WVF268" s="20"/>
      <c r="WVG268" s="20"/>
      <c r="WVH268" s="20"/>
      <c r="WVI268" s="20"/>
      <c r="WVJ268" s="20"/>
      <c r="WVK268" s="20"/>
      <c r="WVL268" s="20"/>
      <c r="WVM268" s="20"/>
      <c r="WVN268" s="20"/>
      <c r="WVO268" s="20"/>
      <c r="WVP268" s="20"/>
      <c r="WVQ268" s="20"/>
      <c r="WVR268" s="20"/>
      <c r="WVS268" s="20"/>
      <c r="WVT268" s="20"/>
      <c r="WVU268" s="20"/>
      <c r="WVV268" s="20"/>
      <c r="WVW268" s="20"/>
      <c r="WVX268" s="20"/>
      <c r="WVY268" s="20"/>
      <c r="WVZ268" s="20"/>
      <c r="WWA268" s="20"/>
      <c r="WWB268" s="20"/>
      <c r="WWC268" s="20"/>
      <c r="WWD268" s="20"/>
      <c r="WWE268" s="20"/>
      <c r="WWF268" s="20"/>
      <c r="WWG268" s="20"/>
      <c r="WWH268" s="20"/>
      <c r="WWI268" s="20"/>
      <c r="WWJ268" s="20"/>
      <c r="WWK268" s="20"/>
      <c r="WWL268" s="20"/>
      <c r="WWM268" s="20"/>
      <c r="WWN268" s="20"/>
      <c r="WWO268" s="20"/>
      <c r="WWP268" s="20"/>
      <c r="WWQ268" s="20"/>
      <c r="WWR268" s="20"/>
      <c r="WWS268" s="20"/>
      <c r="WWT268" s="20"/>
      <c r="WWU268" s="20"/>
      <c r="WWV268" s="20"/>
      <c r="WWW268" s="20"/>
      <c r="WWX268" s="20"/>
      <c r="WWY268" s="20"/>
      <c r="WWZ268" s="20"/>
      <c r="WXA268" s="20"/>
      <c r="WXB268" s="20"/>
      <c r="WXC268" s="20"/>
      <c r="WXD268" s="20"/>
      <c r="WXE268" s="20"/>
      <c r="WXF268" s="20"/>
      <c r="WXG268" s="20"/>
      <c r="WXH268" s="20"/>
      <c r="WXI268" s="20"/>
      <c r="WXJ268" s="20"/>
      <c r="WXK268" s="20"/>
      <c r="WXL268" s="20"/>
      <c r="WXM268" s="20"/>
      <c r="WXN268" s="20"/>
      <c r="WXO268" s="20"/>
      <c r="WXP268" s="20"/>
      <c r="WXQ268" s="20"/>
      <c r="WXR268" s="20"/>
      <c r="WXS268" s="20"/>
      <c r="WXT268" s="20"/>
      <c r="WXU268" s="20"/>
      <c r="WXV268" s="20"/>
      <c r="WXW268" s="20"/>
      <c r="WXX268" s="20"/>
      <c r="WXY268" s="20"/>
      <c r="WXZ268" s="20"/>
      <c r="WYA268" s="20"/>
      <c r="WYB268" s="20"/>
      <c r="WYC268" s="20"/>
      <c r="WYD268" s="20"/>
      <c r="WYE268" s="20"/>
      <c r="WYF268" s="20"/>
      <c r="WYG268" s="20"/>
      <c r="WYH268" s="20"/>
      <c r="WYI268" s="20"/>
      <c r="WYJ268" s="20"/>
      <c r="WYK268" s="20"/>
      <c r="WYL268" s="20"/>
      <c r="WYM268" s="20"/>
      <c r="WYN268" s="20"/>
      <c r="WYO268" s="20"/>
      <c r="WYP268" s="20"/>
      <c r="WYQ268" s="20"/>
      <c r="WYR268" s="20"/>
      <c r="WYS268" s="20"/>
      <c r="WYT268" s="20"/>
      <c r="WYU268" s="20"/>
      <c r="WYV268" s="20"/>
      <c r="WYW268" s="20"/>
      <c r="WYX268" s="20"/>
      <c r="WYY268" s="20"/>
      <c r="WYZ268" s="20"/>
      <c r="WZA268" s="20"/>
      <c r="WZB268" s="20"/>
      <c r="WZC268" s="20"/>
      <c r="WZD268" s="20"/>
      <c r="WZE268" s="20"/>
      <c r="WZF268" s="20"/>
      <c r="WZG268" s="20"/>
      <c r="WZH268" s="20"/>
      <c r="WZI268" s="20"/>
      <c r="WZJ268" s="20"/>
      <c r="WZK268" s="20"/>
      <c r="WZL268" s="20"/>
      <c r="WZM268" s="20"/>
      <c r="WZN268" s="20"/>
      <c r="WZO268" s="20"/>
      <c r="WZP268" s="20"/>
      <c r="WZQ268" s="20"/>
      <c r="WZR268" s="20"/>
      <c r="WZS268" s="20"/>
      <c r="WZT268" s="20"/>
      <c r="WZU268" s="20"/>
      <c r="WZV268" s="20"/>
      <c r="WZW268" s="20"/>
      <c r="WZX268" s="20"/>
      <c r="WZY268" s="20"/>
      <c r="WZZ268" s="20"/>
      <c r="XAA268" s="20"/>
      <c r="XAB268" s="20"/>
      <c r="XAC268" s="20"/>
      <c r="XAD268" s="20"/>
      <c r="XAE268" s="20"/>
      <c r="XAF268" s="20"/>
      <c r="XAG268" s="20"/>
      <c r="XAH268" s="20"/>
      <c r="XAI268" s="20"/>
      <c r="XAJ268" s="20"/>
      <c r="XAK268" s="20"/>
      <c r="XAL268" s="20"/>
      <c r="XAM268" s="20"/>
      <c r="XAN268" s="20"/>
      <c r="XAO268" s="20"/>
      <c r="XAP268" s="20"/>
      <c r="XAQ268" s="20"/>
      <c r="XAR268" s="20"/>
      <c r="XAS268" s="20"/>
      <c r="XAT268" s="20"/>
      <c r="XAU268" s="20"/>
      <c r="XAV268" s="20"/>
      <c r="XAW268" s="20"/>
      <c r="XAX268" s="20"/>
      <c r="XAY268" s="20"/>
      <c r="XAZ268" s="20"/>
      <c r="XBA268" s="20"/>
      <c r="XBB268" s="20"/>
      <c r="XBC268" s="20"/>
      <c r="XBD268" s="20"/>
      <c r="XBE268" s="20"/>
      <c r="XBF268" s="20"/>
      <c r="XBG268" s="20"/>
      <c r="XBH268" s="20"/>
      <c r="XBI268" s="20"/>
      <c r="XBJ268" s="20"/>
      <c r="XBK268" s="20"/>
      <c r="XBL268" s="20"/>
      <c r="XBM268" s="20"/>
      <c r="XBN268" s="20"/>
      <c r="XBO268" s="20"/>
      <c r="XBP268" s="20"/>
      <c r="XBQ268" s="20"/>
      <c r="XBR268" s="20"/>
      <c r="XBS268" s="20"/>
      <c r="XBT268" s="20"/>
      <c r="XBU268" s="20"/>
      <c r="XBV268" s="20"/>
      <c r="XBW268" s="20"/>
      <c r="XBX268" s="20"/>
      <c r="XBY268" s="20"/>
      <c r="XBZ268" s="20"/>
      <c r="XCA268" s="20"/>
      <c r="XCB268" s="20"/>
      <c r="XCC268" s="20"/>
      <c r="XCD268" s="20"/>
      <c r="XCE268" s="20"/>
      <c r="XCF268" s="20"/>
      <c r="XCG268" s="20"/>
      <c r="XCH268" s="20"/>
      <c r="XCI268" s="20"/>
      <c r="XCJ268" s="20"/>
      <c r="XCK268" s="20"/>
      <c r="XCL268" s="20"/>
      <c r="XCM268" s="20"/>
      <c r="XCN268" s="20"/>
      <c r="XCO268" s="20"/>
      <c r="XCP268" s="20"/>
      <c r="XCQ268" s="20"/>
      <c r="XCR268" s="20"/>
      <c r="XCS268" s="20"/>
      <c r="XCT268" s="20"/>
      <c r="XCU268" s="20"/>
      <c r="XCV268" s="20"/>
      <c r="XCW268" s="20"/>
      <c r="XCX268" s="20"/>
      <c r="XCY268" s="20"/>
      <c r="XCZ268" s="20"/>
      <c r="XDA268" s="20"/>
      <c r="XDB268" s="20"/>
      <c r="XDC268" s="20"/>
      <c r="XDD268" s="20"/>
      <c r="XDE268" s="20"/>
      <c r="XDF268" s="20"/>
      <c r="XDG268" s="20"/>
      <c r="XDH268" s="20"/>
      <c r="XDI268" s="20"/>
      <c r="XDJ268" s="20"/>
      <c r="XDK268" s="20"/>
      <c r="XDL268" s="20"/>
      <c r="XDM268" s="20"/>
      <c r="XDN268" s="20"/>
      <c r="XDO268" s="20"/>
      <c r="XDP268" s="20"/>
      <c r="XDQ268" s="20"/>
      <c r="XDR268" s="20"/>
      <c r="XDS268" s="20"/>
      <c r="XDT268" s="20"/>
      <c r="XDU268" s="20"/>
      <c r="XDV268" s="20"/>
      <c r="XDW268" s="20"/>
      <c r="XDX268" s="20"/>
      <c r="XDY268" s="20"/>
      <c r="XDZ268" s="20"/>
      <c r="XEA268" s="20"/>
      <c r="XEB268" s="20"/>
      <c r="XEC268" s="20"/>
      <c r="XED268" s="20"/>
      <c r="XEE268" s="20"/>
      <c r="XEF268" s="20"/>
      <c r="XEG268" s="20"/>
      <c r="XEH268" s="20"/>
      <c r="XEI268" s="20"/>
      <c r="XEJ268" s="20"/>
      <c r="XEK268" s="20"/>
      <c r="XEL268" s="20"/>
      <c r="XEM268" s="20"/>
      <c r="XEN268" s="20"/>
      <c r="XEO268" s="20"/>
      <c r="XEP268" s="20"/>
      <c r="XEQ268" s="20"/>
      <c r="XER268" s="20"/>
      <c r="XES268" s="20"/>
      <c r="XET268" s="20"/>
      <c r="XEU268" s="20"/>
      <c r="XEV268" s="20"/>
      <c r="XEW268" s="20"/>
      <c r="XEX268" s="20"/>
      <c r="XEY268" s="20"/>
      <c r="XEZ268" s="20"/>
      <c r="XFA268" s="20"/>
      <c r="XFB268" s="20"/>
      <c r="XFC268" s="20"/>
      <c r="XFD268" s="20"/>
    </row>
    <row r="269" spans="1:16384" s="30" customFormat="1" x14ac:dyDescent="0.25">
      <c r="A269" s="209"/>
      <c r="B269" s="225"/>
      <c r="C269" s="225"/>
      <c r="D269" s="55" t="s">
        <v>40</v>
      </c>
      <c r="E269" s="55" t="s">
        <v>40</v>
      </c>
      <c r="F269" s="55" t="s">
        <v>40</v>
      </c>
      <c r="G269" s="55" t="s">
        <v>40</v>
      </c>
      <c r="H269" s="112" t="s">
        <v>2</v>
      </c>
      <c r="I269" s="55" t="s">
        <v>18</v>
      </c>
      <c r="J269" s="87">
        <f ca="1">IF($T269=0,SUM(J270:J274),IF($T269="",0,IF(ISERROR(OFFSET(ГП!AA215,-$R269-IF($T269=4,1,0),0)),0,OFFSET(ГП!AA215,-$R269-IF($T269=4,1,0),0))))</f>
        <v>0</v>
      </c>
      <c r="K269" s="87">
        <f ca="1">IF($T269=0,SUM(K270:K274),IF($T269="",0,IF(ISERROR(OFFSET(ГП!AB215,-$R269-IF($T269=4,1,0),0)),0,OFFSET(ГП!AB215,-$R269-IF($T269=4,1,0),0))))</f>
        <v>0</v>
      </c>
      <c r="L269" s="87">
        <f ca="1">IF($T269=0,SUM(L270:L274),IF($T269="",0,IF(ISERROR(OFFSET(ГП!AC215,-$R269-IF($T269=4,1,0),0)),0,OFFSET(ГП!AC215,-$R269-IF($T269=4,1,0),0))))</f>
        <v>0</v>
      </c>
      <c r="M269" s="87">
        <f ca="1">IF($T269=0,SUM(M270:M274),IF($T269="",0,IF(ISERROR(OFFSET(ГП!AD215,-$R269-IF($T269=4,1,0),0)),0,OFFSET(ГП!AD215,-$R269-IF($T269=4,1,0),0))))</f>
        <v>0</v>
      </c>
      <c r="N269" s="87">
        <f ca="1">IF($T269=0,SUM(N270:N274),IF($T269="",0,IF(ISERROR(OFFSET(ГП!AE215,-$R269-IF($T269=4,1,0),0)),0,OFFSET(ГП!AE215,-$R269-IF($T269=4,1,0),0))))</f>
        <v>0</v>
      </c>
      <c r="O269" s="87">
        <f ca="1">IF($T269=0,SUM(O270:O274),IF($T269="",0,IF(ISERROR(OFFSET(ГП!AF215,-$R269-IF($T269=4,1,0),0)),0,OFFSET(ГП!AF215,-$R269-IF($T269=4,1,0),0))))</f>
        <v>0</v>
      </c>
      <c r="P269" s="20"/>
      <c r="Q269" s="20">
        <v>2</v>
      </c>
      <c r="R269" s="20">
        <f t="shared" ref="R269:R279" si="110">IF(Q269=1,R268+1,R268)</f>
        <v>0</v>
      </c>
      <c r="S269" s="20" t="str">
        <f t="shared" si="107"/>
        <v/>
      </c>
      <c r="T269" s="157">
        <f t="shared" si="108"/>
        <v>2</v>
      </c>
      <c r="U269" s="20" t="str">
        <f t="shared" si="109"/>
        <v>федеральный бюджет</v>
      </c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  <c r="IK269" s="20"/>
      <c r="IL269" s="20"/>
      <c r="IM269" s="20"/>
      <c r="IN269" s="20"/>
      <c r="IO269" s="20"/>
      <c r="IP269" s="20"/>
      <c r="IQ269" s="20"/>
      <c r="IR269" s="20"/>
      <c r="IS269" s="20"/>
      <c r="IT269" s="20"/>
      <c r="IU269" s="20"/>
      <c r="IV269" s="20"/>
      <c r="IW269" s="20"/>
      <c r="IX269" s="20"/>
      <c r="IY269" s="20"/>
      <c r="IZ269" s="20"/>
      <c r="JA269" s="20"/>
      <c r="JB269" s="20"/>
      <c r="JC269" s="20"/>
      <c r="JD269" s="20"/>
      <c r="JE269" s="20"/>
      <c r="JF269" s="20"/>
      <c r="JG269" s="20"/>
      <c r="JH269" s="20"/>
      <c r="JI269" s="20"/>
      <c r="JJ269" s="20"/>
      <c r="JK269" s="20"/>
      <c r="JL269" s="20"/>
      <c r="JM269" s="20"/>
      <c r="JN269" s="20"/>
      <c r="JO269" s="20"/>
      <c r="JP269" s="20"/>
      <c r="JQ269" s="20"/>
      <c r="JR269" s="20"/>
      <c r="JS269" s="20"/>
      <c r="JT269" s="20"/>
      <c r="JU269" s="20"/>
      <c r="JV269" s="20"/>
      <c r="JW269" s="20"/>
      <c r="JX269" s="20"/>
      <c r="JY269" s="20"/>
      <c r="JZ269" s="20"/>
      <c r="KA269" s="20"/>
      <c r="KB269" s="20"/>
      <c r="KC269" s="20"/>
      <c r="KD269" s="20"/>
      <c r="KE269" s="20"/>
      <c r="KF269" s="20"/>
      <c r="KG269" s="20"/>
      <c r="KH269" s="20"/>
      <c r="KI269" s="20"/>
      <c r="KJ269" s="20"/>
      <c r="KK269" s="20"/>
      <c r="KL269" s="20"/>
      <c r="KM269" s="20"/>
      <c r="KN269" s="20"/>
      <c r="KO269" s="20"/>
      <c r="KP269" s="20"/>
      <c r="KQ269" s="20"/>
      <c r="KR269" s="20"/>
      <c r="KS269" s="20"/>
      <c r="KT269" s="20"/>
      <c r="KU269" s="20"/>
      <c r="KV269" s="20"/>
      <c r="KW269" s="20"/>
      <c r="KX269" s="20"/>
      <c r="KY269" s="20"/>
      <c r="KZ269" s="20"/>
      <c r="LA269" s="20"/>
      <c r="LB269" s="20"/>
      <c r="LC269" s="20"/>
      <c r="LD269" s="20"/>
      <c r="LE269" s="20"/>
      <c r="LF269" s="20"/>
      <c r="LG269" s="20"/>
      <c r="LH269" s="20"/>
      <c r="LI269" s="20"/>
      <c r="LJ269" s="20"/>
      <c r="LK269" s="20"/>
      <c r="LL269" s="20"/>
      <c r="LM269" s="20"/>
      <c r="LN269" s="20"/>
      <c r="LO269" s="20"/>
      <c r="LP269" s="20"/>
      <c r="LQ269" s="20"/>
      <c r="LR269" s="20"/>
      <c r="LS269" s="20"/>
      <c r="LT269" s="20"/>
      <c r="LU269" s="20"/>
      <c r="LV269" s="20"/>
      <c r="LW269" s="20"/>
      <c r="LX269" s="20"/>
      <c r="LY269" s="20"/>
      <c r="LZ269" s="20"/>
      <c r="MA269" s="20"/>
      <c r="MB269" s="20"/>
      <c r="MC269" s="20"/>
      <c r="MD269" s="20"/>
      <c r="ME269" s="20"/>
      <c r="MF269" s="20"/>
      <c r="MG269" s="20"/>
      <c r="MH269" s="20"/>
      <c r="MI269" s="20"/>
      <c r="MJ269" s="20"/>
      <c r="MK269" s="20"/>
      <c r="ML269" s="20"/>
      <c r="MM269" s="20"/>
      <c r="MN269" s="20"/>
      <c r="MO269" s="20"/>
      <c r="MP269" s="20"/>
      <c r="MQ269" s="20"/>
      <c r="MR269" s="20"/>
      <c r="MS269" s="20"/>
      <c r="MT269" s="20"/>
      <c r="MU269" s="20"/>
      <c r="MV269" s="20"/>
      <c r="MW269" s="20"/>
      <c r="MX269" s="20"/>
      <c r="MY269" s="20"/>
      <c r="MZ269" s="20"/>
      <c r="NA269" s="20"/>
      <c r="NB269" s="20"/>
      <c r="NC269" s="20"/>
      <c r="ND269" s="20"/>
      <c r="NE269" s="20"/>
      <c r="NF269" s="20"/>
      <c r="NG269" s="20"/>
      <c r="NH269" s="20"/>
      <c r="NI269" s="20"/>
      <c r="NJ269" s="20"/>
      <c r="NK269" s="20"/>
      <c r="NL269" s="20"/>
      <c r="NM269" s="20"/>
      <c r="NN269" s="20"/>
      <c r="NO269" s="20"/>
      <c r="NP269" s="20"/>
      <c r="NQ269" s="20"/>
      <c r="NR269" s="20"/>
      <c r="NS269" s="20"/>
      <c r="NT269" s="20"/>
      <c r="NU269" s="20"/>
      <c r="NV269" s="20"/>
      <c r="NW269" s="20"/>
      <c r="NX269" s="20"/>
      <c r="NY269" s="20"/>
      <c r="NZ269" s="20"/>
      <c r="OA269" s="20"/>
      <c r="OB269" s="20"/>
      <c r="OC269" s="20"/>
      <c r="OD269" s="20"/>
      <c r="OE269" s="20"/>
      <c r="OF269" s="20"/>
      <c r="OG269" s="20"/>
      <c r="OH269" s="20"/>
      <c r="OI269" s="20"/>
      <c r="OJ269" s="20"/>
      <c r="OK269" s="20"/>
      <c r="OL269" s="20"/>
      <c r="OM269" s="20"/>
      <c r="ON269" s="20"/>
      <c r="OO269" s="20"/>
      <c r="OP269" s="20"/>
      <c r="OQ269" s="20"/>
      <c r="OR269" s="20"/>
      <c r="OS269" s="20"/>
      <c r="OT269" s="20"/>
      <c r="OU269" s="20"/>
      <c r="OV269" s="20"/>
      <c r="OW269" s="20"/>
      <c r="OX269" s="20"/>
      <c r="OY269" s="20"/>
      <c r="OZ269" s="20"/>
      <c r="PA269" s="20"/>
      <c r="PB269" s="20"/>
      <c r="PC269" s="20"/>
      <c r="PD269" s="20"/>
      <c r="PE269" s="20"/>
      <c r="PF269" s="20"/>
      <c r="PG269" s="20"/>
      <c r="PH269" s="20"/>
      <c r="PI269" s="20"/>
      <c r="PJ269" s="20"/>
      <c r="PK269" s="20"/>
      <c r="PL269" s="20"/>
      <c r="PM269" s="20"/>
      <c r="PN269" s="20"/>
      <c r="PO269" s="20"/>
      <c r="PP269" s="20"/>
      <c r="PQ269" s="20"/>
      <c r="PR269" s="20"/>
      <c r="PS269" s="20"/>
      <c r="PT269" s="20"/>
      <c r="PU269" s="20"/>
      <c r="PV269" s="20"/>
      <c r="PW269" s="20"/>
      <c r="PX269" s="20"/>
      <c r="PY269" s="20"/>
      <c r="PZ269" s="20"/>
      <c r="QA269" s="20"/>
      <c r="QB269" s="20"/>
      <c r="QC269" s="20"/>
      <c r="QD269" s="20"/>
      <c r="QE269" s="20"/>
      <c r="QF269" s="20"/>
      <c r="QG269" s="20"/>
      <c r="QH269" s="20"/>
      <c r="QI269" s="20"/>
      <c r="QJ269" s="20"/>
      <c r="QK269" s="20"/>
      <c r="QL269" s="20"/>
      <c r="QM269" s="20"/>
      <c r="QN269" s="20"/>
      <c r="QO269" s="20"/>
      <c r="QP269" s="20"/>
      <c r="QQ269" s="20"/>
      <c r="QR269" s="20"/>
      <c r="QS269" s="20"/>
      <c r="QT269" s="20"/>
      <c r="QU269" s="20"/>
      <c r="QV269" s="20"/>
      <c r="QW269" s="20"/>
      <c r="QX269" s="20"/>
      <c r="QY269" s="20"/>
      <c r="QZ269" s="20"/>
      <c r="RA269" s="20"/>
      <c r="RB269" s="20"/>
      <c r="RC269" s="20"/>
      <c r="RD269" s="20"/>
      <c r="RE269" s="20"/>
      <c r="RF269" s="20"/>
      <c r="RG269" s="20"/>
      <c r="RH269" s="20"/>
      <c r="RI269" s="20"/>
      <c r="RJ269" s="20"/>
      <c r="RK269" s="20"/>
      <c r="RL269" s="20"/>
      <c r="RM269" s="20"/>
      <c r="RN269" s="20"/>
      <c r="RO269" s="20"/>
      <c r="RP269" s="20"/>
      <c r="RQ269" s="20"/>
      <c r="RR269" s="20"/>
      <c r="RS269" s="20"/>
      <c r="RT269" s="20"/>
      <c r="RU269" s="20"/>
      <c r="RV269" s="20"/>
      <c r="RW269" s="20"/>
      <c r="RX269" s="20"/>
      <c r="RY269" s="20"/>
      <c r="RZ269" s="20"/>
      <c r="SA269" s="20"/>
      <c r="SB269" s="20"/>
      <c r="SC269" s="20"/>
      <c r="SD269" s="20"/>
      <c r="SE269" s="20"/>
      <c r="SF269" s="20"/>
      <c r="SG269" s="20"/>
      <c r="SH269" s="20"/>
      <c r="SI269" s="20"/>
      <c r="SJ269" s="20"/>
      <c r="SK269" s="20"/>
      <c r="SL269" s="20"/>
      <c r="SM269" s="20"/>
      <c r="SN269" s="20"/>
      <c r="SO269" s="20"/>
      <c r="SP269" s="20"/>
      <c r="SQ269" s="20"/>
      <c r="SR269" s="20"/>
      <c r="SS269" s="20"/>
      <c r="ST269" s="20"/>
      <c r="SU269" s="20"/>
      <c r="SV269" s="20"/>
      <c r="SW269" s="20"/>
      <c r="SX269" s="20"/>
      <c r="SY269" s="20"/>
      <c r="SZ269" s="20"/>
      <c r="TA269" s="20"/>
      <c r="TB269" s="20"/>
      <c r="TC269" s="20"/>
      <c r="TD269" s="20"/>
      <c r="TE269" s="20"/>
      <c r="TF269" s="20"/>
      <c r="TG269" s="20"/>
      <c r="TH269" s="20"/>
      <c r="TI269" s="20"/>
      <c r="TJ269" s="20"/>
      <c r="TK269" s="20"/>
      <c r="TL269" s="20"/>
      <c r="TM269" s="20"/>
      <c r="TN269" s="20"/>
      <c r="TO269" s="20"/>
      <c r="TP269" s="20"/>
      <c r="TQ269" s="20"/>
      <c r="TR269" s="20"/>
      <c r="TS269" s="20"/>
      <c r="TT269" s="20"/>
      <c r="TU269" s="20"/>
      <c r="TV269" s="20"/>
      <c r="TW269" s="20"/>
      <c r="TX269" s="20"/>
      <c r="TY269" s="20"/>
      <c r="TZ269" s="20"/>
      <c r="UA269" s="20"/>
      <c r="UB269" s="20"/>
      <c r="UC269" s="20"/>
      <c r="UD269" s="20"/>
      <c r="UE269" s="20"/>
      <c r="UF269" s="20"/>
      <c r="UG269" s="20"/>
      <c r="UH269" s="20"/>
      <c r="UI269" s="20"/>
      <c r="UJ269" s="20"/>
      <c r="UK269" s="20"/>
      <c r="UL269" s="20"/>
      <c r="UM269" s="20"/>
      <c r="UN269" s="20"/>
      <c r="UO269" s="20"/>
      <c r="UP269" s="20"/>
      <c r="UQ269" s="20"/>
      <c r="UR269" s="20"/>
      <c r="US269" s="20"/>
      <c r="UT269" s="20"/>
      <c r="UU269" s="20"/>
      <c r="UV269" s="20"/>
      <c r="UW269" s="20"/>
      <c r="UX269" s="20"/>
      <c r="UY269" s="20"/>
      <c r="UZ269" s="20"/>
      <c r="VA269" s="20"/>
      <c r="VB269" s="20"/>
      <c r="VC269" s="20"/>
      <c r="VD269" s="20"/>
      <c r="VE269" s="20"/>
      <c r="VF269" s="20"/>
      <c r="VG269" s="20"/>
      <c r="VH269" s="20"/>
      <c r="VI269" s="20"/>
      <c r="VJ269" s="20"/>
      <c r="VK269" s="20"/>
      <c r="VL269" s="20"/>
      <c r="VM269" s="20"/>
      <c r="VN269" s="20"/>
      <c r="VO269" s="20"/>
      <c r="VP269" s="20"/>
      <c r="VQ269" s="20"/>
      <c r="VR269" s="20"/>
      <c r="VS269" s="20"/>
      <c r="VT269" s="20"/>
      <c r="VU269" s="20"/>
      <c r="VV269" s="20"/>
      <c r="VW269" s="20"/>
      <c r="VX269" s="20"/>
      <c r="VY269" s="20"/>
      <c r="VZ269" s="20"/>
      <c r="WA269" s="20"/>
      <c r="WB269" s="20"/>
      <c r="WC269" s="20"/>
      <c r="WD269" s="20"/>
      <c r="WE269" s="20"/>
      <c r="WF269" s="20"/>
      <c r="WG269" s="20"/>
      <c r="WH269" s="20"/>
      <c r="WI269" s="20"/>
      <c r="WJ269" s="20"/>
      <c r="WK269" s="20"/>
      <c r="WL269" s="20"/>
      <c r="WM269" s="20"/>
      <c r="WN269" s="20"/>
      <c r="WO269" s="20"/>
      <c r="WP269" s="20"/>
      <c r="WQ269" s="20"/>
      <c r="WR269" s="20"/>
      <c r="WS269" s="20"/>
      <c r="WT269" s="20"/>
      <c r="WU269" s="20"/>
      <c r="WV269" s="20"/>
      <c r="WW269" s="20"/>
      <c r="WX269" s="20"/>
      <c r="WY269" s="20"/>
      <c r="WZ269" s="20"/>
      <c r="XA269" s="20"/>
      <c r="XB269" s="20"/>
      <c r="XC269" s="20"/>
      <c r="XD269" s="20"/>
      <c r="XE269" s="20"/>
      <c r="XF269" s="20"/>
      <c r="XG269" s="20"/>
      <c r="XH269" s="20"/>
      <c r="XI269" s="20"/>
      <c r="XJ269" s="20"/>
      <c r="XK269" s="20"/>
      <c r="XL269" s="20"/>
      <c r="XM269" s="20"/>
      <c r="XN269" s="20"/>
      <c r="XO269" s="20"/>
      <c r="XP269" s="20"/>
      <c r="XQ269" s="20"/>
      <c r="XR269" s="20"/>
      <c r="XS269" s="20"/>
      <c r="XT269" s="20"/>
      <c r="XU269" s="20"/>
      <c r="XV269" s="20"/>
      <c r="XW269" s="20"/>
      <c r="XX269" s="20"/>
      <c r="XY269" s="20"/>
      <c r="XZ269" s="20"/>
      <c r="YA269" s="20"/>
      <c r="YB269" s="20"/>
      <c r="YC269" s="20"/>
      <c r="YD269" s="20"/>
      <c r="YE269" s="20"/>
      <c r="YF269" s="20"/>
      <c r="YG269" s="20"/>
      <c r="YH269" s="20"/>
      <c r="YI269" s="20"/>
      <c r="YJ269" s="20"/>
      <c r="YK269" s="20"/>
      <c r="YL269" s="20"/>
      <c r="YM269" s="20"/>
      <c r="YN269" s="20"/>
      <c r="YO269" s="20"/>
      <c r="YP269" s="20"/>
      <c r="YQ269" s="20"/>
      <c r="YR269" s="20"/>
      <c r="YS269" s="20"/>
      <c r="YT269" s="20"/>
      <c r="YU269" s="20"/>
      <c r="YV269" s="20"/>
      <c r="YW269" s="20"/>
      <c r="YX269" s="20"/>
      <c r="YY269" s="20"/>
      <c r="YZ269" s="20"/>
      <c r="ZA269" s="20"/>
      <c r="ZB269" s="20"/>
      <c r="ZC269" s="20"/>
      <c r="ZD269" s="20"/>
      <c r="ZE269" s="20"/>
      <c r="ZF269" s="20"/>
      <c r="ZG269" s="20"/>
      <c r="ZH269" s="20"/>
      <c r="ZI269" s="20"/>
      <c r="ZJ269" s="20"/>
      <c r="ZK269" s="20"/>
      <c r="ZL269" s="20"/>
      <c r="ZM269" s="20"/>
      <c r="ZN269" s="20"/>
      <c r="ZO269" s="20"/>
      <c r="ZP269" s="20"/>
      <c r="ZQ269" s="20"/>
      <c r="ZR269" s="20"/>
      <c r="ZS269" s="20"/>
      <c r="ZT269" s="20"/>
      <c r="ZU269" s="20"/>
      <c r="ZV269" s="20"/>
      <c r="ZW269" s="20"/>
      <c r="ZX269" s="20"/>
      <c r="ZY269" s="20"/>
      <c r="ZZ269" s="20"/>
      <c r="AAA269" s="20"/>
      <c r="AAB269" s="20"/>
      <c r="AAC269" s="20"/>
      <c r="AAD269" s="20"/>
      <c r="AAE269" s="20"/>
      <c r="AAF269" s="20"/>
      <c r="AAG269" s="20"/>
      <c r="AAH269" s="20"/>
      <c r="AAI269" s="20"/>
      <c r="AAJ269" s="20"/>
      <c r="AAK269" s="20"/>
      <c r="AAL269" s="20"/>
      <c r="AAM269" s="20"/>
      <c r="AAN269" s="20"/>
      <c r="AAO269" s="20"/>
      <c r="AAP269" s="20"/>
      <c r="AAQ269" s="20"/>
      <c r="AAR269" s="20"/>
      <c r="AAS269" s="20"/>
      <c r="AAT269" s="20"/>
      <c r="AAU269" s="20"/>
      <c r="AAV269" s="20"/>
      <c r="AAW269" s="20"/>
      <c r="AAX269" s="20"/>
      <c r="AAY269" s="20"/>
      <c r="AAZ269" s="20"/>
      <c r="ABA269" s="20"/>
      <c r="ABB269" s="20"/>
      <c r="ABC269" s="20"/>
      <c r="ABD269" s="20"/>
      <c r="ABE269" s="20"/>
      <c r="ABF269" s="20"/>
      <c r="ABG269" s="20"/>
      <c r="ABH269" s="20"/>
      <c r="ABI269" s="20"/>
      <c r="ABJ269" s="20"/>
      <c r="ABK269" s="20"/>
      <c r="ABL269" s="20"/>
      <c r="ABM269" s="20"/>
      <c r="ABN269" s="20"/>
      <c r="ABO269" s="20"/>
      <c r="ABP269" s="20"/>
      <c r="ABQ269" s="20"/>
      <c r="ABR269" s="20"/>
      <c r="ABS269" s="20"/>
      <c r="ABT269" s="20"/>
      <c r="ABU269" s="20"/>
      <c r="ABV269" s="20"/>
      <c r="ABW269" s="20"/>
      <c r="ABX269" s="20"/>
      <c r="ABY269" s="20"/>
      <c r="ABZ269" s="20"/>
      <c r="ACA269" s="20"/>
      <c r="ACB269" s="20"/>
      <c r="ACC269" s="20"/>
      <c r="ACD269" s="20"/>
      <c r="ACE269" s="20"/>
      <c r="ACF269" s="20"/>
      <c r="ACG269" s="20"/>
      <c r="ACH269" s="20"/>
      <c r="ACI269" s="20"/>
      <c r="ACJ269" s="20"/>
      <c r="ACK269" s="20"/>
      <c r="ACL269" s="20"/>
      <c r="ACM269" s="20"/>
      <c r="ACN269" s="20"/>
      <c r="ACO269" s="20"/>
      <c r="ACP269" s="20"/>
      <c r="ACQ269" s="20"/>
      <c r="ACR269" s="20"/>
      <c r="ACS269" s="20"/>
      <c r="ACT269" s="20"/>
      <c r="ACU269" s="20"/>
      <c r="ACV269" s="20"/>
      <c r="ACW269" s="20"/>
      <c r="ACX269" s="20"/>
      <c r="ACY269" s="20"/>
      <c r="ACZ269" s="20"/>
      <c r="ADA269" s="20"/>
      <c r="ADB269" s="20"/>
      <c r="ADC269" s="20"/>
      <c r="ADD269" s="20"/>
      <c r="ADE269" s="20"/>
      <c r="ADF269" s="20"/>
      <c r="ADG269" s="20"/>
      <c r="ADH269" s="20"/>
      <c r="ADI269" s="20"/>
      <c r="ADJ269" s="20"/>
      <c r="ADK269" s="20"/>
      <c r="ADL269" s="20"/>
      <c r="ADM269" s="20"/>
      <c r="ADN269" s="20"/>
      <c r="ADO269" s="20"/>
      <c r="ADP269" s="20"/>
      <c r="ADQ269" s="20"/>
      <c r="ADR269" s="20"/>
      <c r="ADS269" s="20"/>
      <c r="ADT269" s="20"/>
      <c r="ADU269" s="20"/>
      <c r="ADV269" s="20"/>
      <c r="ADW269" s="20"/>
      <c r="ADX269" s="20"/>
      <c r="ADY269" s="20"/>
      <c r="ADZ269" s="20"/>
      <c r="AEA269" s="20"/>
      <c r="AEB269" s="20"/>
      <c r="AEC269" s="20"/>
      <c r="AED269" s="20"/>
      <c r="AEE269" s="20"/>
      <c r="AEF269" s="20"/>
      <c r="AEG269" s="20"/>
      <c r="AEH269" s="20"/>
      <c r="AEI269" s="20"/>
      <c r="AEJ269" s="20"/>
      <c r="AEK269" s="20"/>
      <c r="AEL269" s="20"/>
      <c r="AEM269" s="20"/>
      <c r="AEN269" s="20"/>
      <c r="AEO269" s="20"/>
      <c r="AEP269" s="20"/>
      <c r="AEQ269" s="20"/>
      <c r="AER269" s="20"/>
      <c r="AES269" s="20"/>
      <c r="AET269" s="20"/>
      <c r="AEU269" s="20"/>
      <c r="AEV269" s="20"/>
      <c r="AEW269" s="20"/>
      <c r="AEX269" s="20"/>
      <c r="AEY269" s="20"/>
      <c r="AEZ269" s="20"/>
      <c r="AFA269" s="20"/>
      <c r="AFB269" s="20"/>
      <c r="AFC269" s="20"/>
      <c r="AFD269" s="20"/>
      <c r="AFE269" s="20"/>
      <c r="AFF269" s="20"/>
      <c r="AFG269" s="20"/>
      <c r="AFH269" s="20"/>
      <c r="AFI269" s="20"/>
      <c r="AFJ269" s="20"/>
      <c r="AFK269" s="20"/>
      <c r="AFL269" s="20"/>
      <c r="AFM269" s="20"/>
      <c r="AFN269" s="20"/>
      <c r="AFO269" s="20"/>
      <c r="AFP269" s="20"/>
      <c r="AFQ269" s="20"/>
      <c r="AFR269" s="20"/>
      <c r="AFS269" s="20"/>
      <c r="AFT269" s="20"/>
      <c r="AFU269" s="20"/>
      <c r="AFV269" s="20"/>
      <c r="AFW269" s="20"/>
      <c r="AFX269" s="20"/>
      <c r="AFY269" s="20"/>
      <c r="AFZ269" s="20"/>
      <c r="AGA269" s="20"/>
      <c r="AGB269" s="20"/>
      <c r="AGC269" s="20"/>
      <c r="AGD269" s="20"/>
      <c r="AGE269" s="20"/>
      <c r="AGF269" s="20"/>
      <c r="AGG269" s="20"/>
      <c r="AGH269" s="20"/>
      <c r="AGI269" s="20"/>
      <c r="AGJ269" s="20"/>
      <c r="AGK269" s="20"/>
      <c r="AGL269" s="20"/>
      <c r="AGM269" s="20"/>
      <c r="AGN269" s="20"/>
      <c r="AGO269" s="20"/>
      <c r="AGP269" s="20"/>
      <c r="AGQ269" s="20"/>
      <c r="AGR269" s="20"/>
      <c r="AGS269" s="20"/>
      <c r="AGT269" s="20"/>
      <c r="AGU269" s="20"/>
      <c r="AGV269" s="20"/>
      <c r="AGW269" s="20"/>
      <c r="AGX269" s="20"/>
      <c r="AGY269" s="20"/>
      <c r="AGZ269" s="20"/>
      <c r="AHA269" s="20"/>
      <c r="AHB269" s="20"/>
      <c r="AHC269" s="20"/>
      <c r="AHD269" s="20"/>
      <c r="AHE269" s="20"/>
      <c r="AHF269" s="20"/>
      <c r="AHG269" s="20"/>
      <c r="AHH269" s="20"/>
      <c r="AHI269" s="20"/>
      <c r="AHJ269" s="20"/>
      <c r="AHK269" s="20"/>
      <c r="AHL269" s="20"/>
      <c r="AHM269" s="20"/>
      <c r="AHN269" s="20"/>
      <c r="AHO269" s="20"/>
      <c r="AHP269" s="20"/>
      <c r="AHQ269" s="20"/>
      <c r="AHR269" s="20"/>
      <c r="AHS269" s="20"/>
      <c r="AHT269" s="20"/>
      <c r="AHU269" s="20"/>
      <c r="AHV269" s="20"/>
      <c r="AHW269" s="20"/>
      <c r="AHX269" s="20"/>
      <c r="AHY269" s="20"/>
      <c r="AHZ269" s="20"/>
      <c r="AIA269" s="20"/>
      <c r="AIB269" s="20"/>
      <c r="AIC269" s="20"/>
      <c r="AID269" s="20"/>
      <c r="AIE269" s="20"/>
      <c r="AIF269" s="20"/>
      <c r="AIG269" s="20"/>
      <c r="AIH269" s="20"/>
      <c r="AII269" s="20"/>
      <c r="AIJ269" s="20"/>
      <c r="AIK269" s="20"/>
      <c r="AIL269" s="20"/>
      <c r="AIM269" s="20"/>
      <c r="AIN269" s="20"/>
      <c r="AIO269" s="20"/>
      <c r="AIP269" s="20"/>
      <c r="AIQ269" s="20"/>
      <c r="AIR269" s="20"/>
      <c r="AIS269" s="20"/>
      <c r="AIT269" s="20"/>
      <c r="AIU269" s="20"/>
      <c r="AIV269" s="20"/>
      <c r="AIW269" s="20"/>
      <c r="AIX269" s="20"/>
      <c r="AIY269" s="20"/>
      <c r="AIZ269" s="20"/>
      <c r="AJA269" s="20"/>
      <c r="AJB269" s="20"/>
      <c r="AJC269" s="20"/>
      <c r="AJD269" s="20"/>
      <c r="AJE269" s="20"/>
      <c r="AJF269" s="20"/>
      <c r="AJG269" s="20"/>
      <c r="AJH269" s="20"/>
      <c r="AJI269" s="20"/>
      <c r="AJJ269" s="20"/>
      <c r="AJK269" s="20"/>
      <c r="AJL269" s="20"/>
      <c r="AJM269" s="20"/>
      <c r="AJN269" s="20"/>
      <c r="AJO269" s="20"/>
      <c r="AJP269" s="20"/>
      <c r="AJQ269" s="20"/>
      <c r="AJR269" s="20"/>
      <c r="AJS269" s="20"/>
      <c r="AJT269" s="20"/>
      <c r="AJU269" s="20"/>
      <c r="AJV269" s="20"/>
      <c r="AJW269" s="20"/>
      <c r="AJX269" s="20"/>
      <c r="AJY269" s="20"/>
      <c r="AJZ269" s="20"/>
      <c r="AKA269" s="20"/>
      <c r="AKB269" s="20"/>
      <c r="AKC269" s="20"/>
      <c r="AKD269" s="20"/>
      <c r="AKE269" s="20"/>
      <c r="AKF269" s="20"/>
      <c r="AKG269" s="20"/>
      <c r="AKH269" s="20"/>
      <c r="AKI269" s="20"/>
      <c r="AKJ269" s="20"/>
      <c r="AKK269" s="20"/>
      <c r="AKL269" s="20"/>
      <c r="AKM269" s="20"/>
      <c r="AKN269" s="20"/>
      <c r="AKO269" s="20"/>
      <c r="AKP269" s="20"/>
      <c r="AKQ269" s="20"/>
      <c r="AKR269" s="20"/>
      <c r="AKS269" s="20"/>
      <c r="AKT269" s="20"/>
      <c r="AKU269" s="20"/>
      <c r="AKV269" s="20"/>
      <c r="AKW269" s="20"/>
      <c r="AKX269" s="20"/>
      <c r="AKY269" s="20"/>
      <c r="AKZ269" s="20"/>
      <c r="ALA269" s="20"/>
      <c r="ALB269" s="20"/>
      <c r="ALC269" s="20"/>
      <c r="ALD269" s="20"/>
      <c r="ALE269" s="20"/>
      <c r="ALF269" s="20"/>
      <c r="ALG269" s="20"/>
      <c r="ALH269" s="20"/>
      <c r="ALI269" s="20"/>
      <c r="ALJ269" s="20"/>
      <c r="ALK269" s="20"/>
      <c r="ALL269" s="20"/>
      <c r="ALM269" s="20"/>
      <c r="ALN269" s="20"/>
      <c r="ALO269" s="20"/>
      <c r="ALP269" s="20"/>
      <c r="ALQ269" s="20"/>
      <c r="ALR269" s="20"/>
      <c r="ALS269" s="20"/>
      <c r="ALT269" s="20"/>
      <c r="ALU269" s="20"/>
      <c r="ALV269" s="20"/>
      <c r="ALW269" s="20"/>
      <c r="ALX269" s="20"/>
      <c r="ALY269" s="20"/>
      <c r="ALZ269" s="20"/>
      <c r="AMA269" s="20"/>
      <c r="AMB269" s="20"/>
      <c r="AMC269" s="20"/>
      <c r="AMD269" s="20"/>
      <c r="AME269" s="20"/>
      <c r="AMF269" s="20"/>
      <c r="AMG269" s="20"/>
      <c r="AMH269" s="20"/>
      <c r="AMI269" s="20"/>
      <c r="AMJ269" s="20"/>
      <c r="AMK269" s="20"/>
      <c r="AML269" s="20"/>
      <c r="AMM269" s="20"/>
      <c r="AMN269" s="20"/>
      <c r="AMO269" s="20"/>
      <c r="AMP269" s="20"/>
      <c r="AMQ269" s="20"/>
      <c r="AMR269" s="20"/>
      <c r="AMS269" s="20"/>
      <c r="AMT269" s="20"/>
      <c r="AMU269" s="20"/>
      <c r="AMV269" s="20"/>
      <c r="AMW269" s="20"/>
      <c r="AMX269" s="20"/>
      <c r="AMY269" s="20"/>
      <c r="AMZ269" s="20"/>
      <c r="ANA269" s="20"/>
      <c r="ANB269" s="20"/>
      <c r="ANC269" s="20"/>
      <c r="AND269" s="20"/>
      <c r="ANE269" s="20"/>
      <c r="ANF269" s="20"/>
      <c r="ANG269" s="20"/>
      <c r="ANH269" s="20"/>
      <c r="ANI269" s="20"/>
      <c r="ANJ269" s="20"/>
      <c r="ANK269" s="20"/>
      <c r="ANL269" s="20"/>
      <c r="ANM269" s="20"/>
      <c r="ANN269" s="20"/>
      <c r="ANO269" s="20"/>
      <c r="ANP269" s="20"/>
      <c r="ANQ269" s="20"/>
      <c r="ANR269" s="20"/>
      <c r="ANS269" s="20"/>
      <c r="ANT269" s="20"/>
      <c r="ANU269" s="20"/>
      <c r="ANV269" s="20"/>
      <c r="ANW269" s="20"/>
      <c r="ANX269" s="20"/>
      <c r="ANY269" s="20"/>
      <c r="ANZ269" s="20"/>
      <c r="AOA269" s="20"/>
      <c r="AOB269" s="20"/>
      <c r="AOC269" s="20"/>
      <c r="AOD269" s="20"/>
      <c r="AOE269" s="20"/>
      <c r="AOF269" s="20"/>
      <c r="AOG269" s="20"/>
      <c r="AOH269" s="20"/>
      <c r="AOI269" s="20"/>
      <c r="AOJ269" s="20"/>
      <c r="AOK269" s="20"/>
      <c r="AOL269" s="20"/>
      <c r="AOM269" s="20"/>
      <c r="AON269" s="20"/>
      <c r="AOO269" s="20"/>
      <c r="AOP269" s="20"/>
      <c r="AOQ269" s="20"/>
      <c r="AOR269" s="20"/>
      <c r="AOS269" s="20"/>
      <c r="AOT269" s="20"/>
      <c r="AOU269" s="20"/>
      <c r="AOV269" s="20"/>
      <c r="AOW269" s="20"/>
      <c r="AOX269" s="20"/>
      <c r="AOY269" s="20"/>
      <c r="AOZ269" s="20"/>
      <c r="APA269" s="20"/>
      <c r="APB269" s="20"/>
      <c r="APC269" s="20"/>
      <c r="APD269" s="20"/>
      <c r="APE269" s="20"/>
      <c r="APF269" s="20"/>
      <c r="APG269" s="20"/>
      <c r="APH269" s="20"/>
      <c r="API269" s="20"/>
      <c r="APJ269" s="20"/>
      <c r="APK269" s="20"/>
      <c r="APL269" s="20"/>
      <c r="APM269" s="20"/>
      <c r="APN269" s="20"/>
      <c r="APO269" s="20"/>
      <c r="APP269" s="20"/>
      <c r="APQ269" s="20"/>
      <c r="APR269" s="20"/>
      <c r="APS269" s="20"/>
      <c r="APT269" s="20"/>
      <c r="APU269" s="20"/>
      <c r="APV269" s="20"/>
      <c r="APW269" s="20"/>
      <c r="APX269" s="20"/>
      <c r="APY269" s="20"/>
      <c r="APZ269" s="20"/>
      <c r="AQA269" s="20"/>
      <c r="AQB269" s="20"/>
      <c r="AQC269" s="20"/>
      <c r="AQD269" s="20"/>
      <c r="AQE269" s="20"/>
      <c r="AQF269" s="20"/>
      <c r="AQG269" s="20"/>
      <c r="AQH269" s="20"/>
      <c r="AQI269" s="20"/>
      <c r="AQJ269" s="20"/>
      <c r="AQK269" s="20"/>
      <c r="AQL269" s="20"/>
      <c r="AQM269" s="20"/>
      <c r="AQN269" s="20"/>
      <c r="AQO269" s="20"/>
      <c r="AQP269" s="20"/>
      <c r="AQQ269" s="20"/>
      <c r="AQR269" s="20"/>
      <c r="AQS269" s="20"/>
      <c r="AQT269" s="20"/>
      <c r="AQU269" s="20"/>
      <c r="AQV269" s="20"/>
      <c r="AQW269" s="20"/>
      <c r="AQX269" s="20"/>
      <c r="AQY269" s="20"/>
      <c r="AQZ269" s="20"/>
      <c r="ARA269" s="20"/>
      <c r="ARB269" s="20"/>
      <c r="ARC269" s="20"/>
      <c r="ARD269" s="20"/>
      <c r="ARE269" s="20"/>
      <c r="ARF269" s="20"/>
      <c r="ARG269" s="20"/>
      <c r="ARH269" s="20"/>
      <c r="ARI269" s="20"/>
      <c r="ARJ269" s="20"/>
      <c r="ARK269" s="20"/>
      <c r="ARL269" s="20"/>
      <c r="ARM269" s="20"/>
      <c r="ARN269" s="20"/>
      <c r="ARO269" s="20"/>
      <c r="ARP269" s="20"/>
      <c r="ARQ269" s="20"/>
      <c r="ARR269" s="20"/>
      <c r="ARS269" s="20"/>
      <c r="ART269" s="20"/>
      <c r="ARU269" s="20"/>
      <c r="ARV269" s="20"/>
      <c r="ARW269" s="20"/>
      <c r="ARX269" s="20"/>
      <c r="ARY269" s="20"/>
      <c r="ARZ269" s="20"/>
      <c r="ASA269" s="20"/>
      <c r="ASB269" s="20"/>
      <c r="ASC269" s="20"/>
      <c r="ASD269" s="20"/>
      <c r="ASE269" s="20"/>
      <c r="ASF269" s="20"/>
      <c r="ASG269" s="20"/>
      <c r="ASH269" s="20"/>
      <c r="ASI269" s="20"/>
      <c r="ASJ269" s="20"/>
      <c r="ASK269" s="20"/>
      <c r="ASL269" s="20"/>
      <c r="ASM269" s="20"/>
      <c r="ASN269" s="20"/>
      <c r="ASO269" s="20"/>
      <c r="ASP269" s="20"/>
      <c r="ASQ269" s="20"/>
      <c r="ASR269" s="20"/>
      <c r="ASS269" s="20"/>
      <c r="AST269" s="20"/>
      <c r="ASU269" s="20"/>
      <c r="ASV269" s="20"/>
      <c r="ASW269" s="20"/>
      <c r="ASX269" s="20"/>
      <c r="ASY269" s="20"/>
      <c r="ASZ269" s="20"/>
      <c r="ATA269" s="20"/>
      <c r="ATB269" s="20"/>
      <c r="ATC269" s="20"/>
      <c r="ATD269" s="20"/>
      <c r="ATE269" s="20"/>
      <c r="ATF269" s="20"/>
      <c r="ATG269" s="20"/>
      <c r="ATH269" s="20"/>
      <c r="ATI269" s="20"/>
      <c r="ATJ269" s="20"/>
      <c r="ATK269" s="20"/>
      <c r="ATL269" s="20"/>
      <c r="ATM269" s="20"/>
      <c r="ATN269" s="20"/>
      <c r="ATO269" s="20"/>
      <c r="ATP269" s="20"/>
      <c r="ATQ269" s="20"/>
      <c r="ATR269" s="20"/>
      <c r="ATS269" s="20"/>
      <c r="ATT269" s="20"/>
      <c r="ATU269" s="20"/>
      <c r="ATV269" s="20"/>
      <c r="ATW269" s="20"/>
      <c r="ATX269" s="20"/>
      <c r="ATY269" s="20"/>
      <c r="ATZ269" s="20"/>
      <c r="AUA269" s="20"/>
      <c r="AUB269" s="20"/>
      <c r="AUC269" s="20"/>
      <c r="AUD269" s="20"/>
      <c r="AUE269" s="20"/>
      <c r="AUF269" s="20"/>
      <c r="AUG269" s="20"/>
      <c r="AUH269" s="20"/>
      <c r="AUI269" s="20"/>
      <c r="AUJ269" s="20"/>
      <c r="AUK269" s="20"/>
      <c r="AUL269" s="20"/>
      <c r="AUM269" s="20"/>
      <c r="AUN269" s="20"/>
      <c r="AUO269" s="20"/>
      <c r="AUP269" s="20"/>
      <c r="AUQ269" s="20"/>
      <c r="AUR269" s="20"/>
      <c r="AUS269" s="20"/>
      <c r="AUT269" s="20"/>
      <c r="AUU269" s="20"/>
      <c r="AUV269" s="20"/>
      <c r="AUW269" s="20"/>
      <c r="AUX269" s="20"/>
      <c r="AUY269" s="20"/>
      <c r="AUZ269" s="20"/>
      <c r="AVA269" s="20"/>
      <c r="AVB269" s="20"/>
      <c r="AVC269" s="20"/>
      <c r="AVD269" s="20"/>
      <c r="AVE269" s="20"/>
      <c r="AVF269" s="20"/>
      <c r="AVG269" s="20"/>
      <c r="AVH269" s="20"/>
      <c r="AVI269" s="20"/>
      <c r="AVJ269" s="20"/>
      <c r="AVK269" s="20"/>
      <c r="AVL269" s="20"/>
      <c r="AVM269" s="20"/>
      <c r="AVN269" s="20"/>
      <c r="AVO269" s="20"/>
      <c r="AVP269" s="20"/>
      <c r="AVQ269" s="20"/>
      <c r="AVR269" s="20"/>
      <c r="AVS269" s="20"/>
      <c r="AVT269" s="20"/>
      <c r="AVU269" s="20"/>
      <c r="AVV269" s="20"/>
      <c r="AVW269" s="20"/>
      <c r="AVX269" s="20"/>
      <c r="AVY269" s="20"/>
      <c r="AVZ269" s="20"/>
      <c r="AWA269" s="20"/>
      <c r="AWB269" s="20"/>
      <c r="AWC269" s="20"/>
      <c r="AWD269" s="20"/>
      <c r="AWE269" s="20"/>
      <c r="AWF269" s="20"/>
      <c r="AWG269" s="20"/>
      <c r="AWH269" s="20"/>
      <c r="AWI269" s="20"/>
      <c r="AWJ269" s="20"/>
      <c r="AWK269" s="20"/>
      <c r="AWL269" s="20"/>
      <c r="AWM269" s="20"/>
      <c r="AWN269" s="20"/>
      <c r="AWO269" s="20"/>
      <c r="AWP269" s="20"/>
      <c r="AWQ269" s="20"/>
      <c r="AWR269" s="20"/>
      <c r="AWS269" s="20"/>
      <c r="AWT269" s="20"/>
      <c r="AWU269" s="20"/>
      <c r="AWV269" s="20"/>
      <c r="AWW269" s="20"/>
      <c r="AWX269" s="20"/>
      <c r="AWY269" s="20"/>
      <c r="AWZ269" s="20"/>
      <c r="AXA269" s="20"/>
      <c r="AXB269" s="20"/>
      <c r="AXC269" s="20"/>
      <c r="AXD269" s="20"/>
      <c r="AXE269" s="20"/>
      <c r="AXF269" s="20"/>
      <c r="AXG269" s="20"/>
      <c r="AXH269" s="20"/>
      <c r="AXI269" s="20"/>
      <c r="AXJ269" s="20"/>
      <c r="AXK269" s="20"/>
      <c r="AXL269" s="20"/>
      <c r="AXM269" s="20"/>
      <c r="AXN269" s="20"/>
      <c r="AXO269" s="20"/>
      <c r="AXP269" s="20"/>
      <c r="AXQ269" s="20"/>
      <c r="AXR269" s="20"/>
      <c r="AXS269" s="20"/>
      <c r="AXT269" s="20"/>
      <c r="AXU269" s="20"/>
      <c r="AXV269" s="20"/>
      <c r="AXW269" s="20"/>
      <c r="AXX269" s="20"/>
      <c r="AXY269" s="20"/>
      <c r="AXZ269" s="20"/>
      <c r="AYA269" s="20"/>
      <c r="AYB269" s="20"/>
      <c r="AYC269" s="20"/>
      <c r="AYD269" s="20"/>
      <c r="AYE269" s="20"/>
      <c r="AYF269" s="20"/>
      <c r="AYG269" s="20"/>
      <c r="AYH269" s="20"/>
      <c r="AYI269" s="20"/>
      <c r="AYJ269" s="20"/>
      <c r="AYK269" s="20"/>
      <c r="AYL269" s="20"/>
      <c r="AYM269" s="20"/>
      <c r="AYN269" s="20"/>
      <c r="AYO269" s="20"/>
      <c r="AYP269" s="20"/>
      <c r="AYQ269" s="20"/>
      <c r="AYR269" s="20"/>
      <c r="AYS269" s="20"/>
      <c r="AYT269" s="20"/>
      <c r="AYU269" s="20"/>
      <c r="AYV269" s="20"/>
      <c r="AYW269" s="20"/>
      <c r="AYX269" s="20"/>
      <c r="AYY269" s="20"/>
      <c r="AYZ269" s="20"/>
      <c r="AZA269" s="20"/>
      <c r="AZB269" s="20"/>
      <c r="AZC269" s="20"/>
      <c r="AZD269" s="20"/>
      <c r="AZE269" s="20"/>
      <c r="AZF269" s="20"/>
      <c r="AZG269" s="20"/>
      <c r="AZH269" s="20"/>
      <c r="AZI269" s="20"/>
      <c r="AZJ269" s="20"/>
      <c r="AZK269" s="20"/>
      <c r="AZL269" s="20"/>
      <c r="AZM269" s="20"/>
      <c r="AZN269" s="20"/>
      <c r="AZO269" s="20"/>
      <c r="AZP269" s="20"/>
      <c r="AZQ269" s="20"/>
      <c r="AZR269" s="20"/>
      <c r="AZS269" s="20"/>
      <c r="AZT269" s="20"/>
      <c r="AZU269" s="20"/>
      <c r="AZV269" s="20"/>
      <c r="AZW269" s="20"/>
      <c r="AZX269" s="20"/>
      <c r="AZY269" s="20"/>
      <c r="AZZ269" s="20"/>
      <c r="BAA269" s="20"/>
      <c r="BAB269" s="20"/>
      <c r="BAC269" s="20"/>
      <c r="BAD269" s="20"/>
      <c r="BAE269" s="20"/>
      <c r="BAF269" s="20"/>
      <c r="BAG269" s="20"/>
      <c r="BAH269" s="20"/>
      <c r="BAI269" s="20"/>
      <c r="BAJ269" s="20"/>
      <c r="BAK269" s="20"/>
      <c r="BAL269" s="20"/>
      <c r="BAM269" s="20"/>
      <c r="BAN269" s="20"/>
      <c r="BAO269" s="20"/>
      <c r="BAP269" s="20"/>
      <c r="BAQ269" s="20"/>
      <c r="BAR269" s="20"/>
      <c r="BAS269" s="20"/>
      <c r="BAT269" s="20"/>
      <c r="BAU269" s="20"/>
      <c r="BAV269" s="20"/>
      <c r="BAW269" s="20"/>
      <c r="BAX269" s="20"/>
      <c r="BAY269" s="20"/>
      <c r="BAZ269" s="20"/>
      <c r="BBA269" s="20"/>
      <c r="BBB269" s="20"/>
      <c r="BBC269" s="20"/>
      <c r="BBD269" s="20"/>
      <c r="BBE269" s="20"/>
      <c r="BBF269" s="20"/>
      <c r="BBG269" s="20"/>
      <c r="BBH269" s="20"/>
      <c r="BBI269" s="20"/>
      <c r="BBJ269" s="20"/>
      <c r="BBK269" s="20"/>
      <c r="BBL269" s="20"/>
      <c r="BBM269" s="20"/>
      <c r="BBN269" s="20"/>
      <c r="BBO269" s="20"/>
      <c r="BBP269" s="20"/>
      <c r="BBQ269" s="20"/>
      <c r="BBR269" s="20"/>
      <c r="BBS269" s="20"/>
      <c r="BBT269" s="20"/>
      <c r="BBU269" s="20"/>
      <c r="BBV269" s="20"/>
      <c r="BBW269" s="20"/>
      <c r="BBX269" s="20"/>
      <c r="BBY269" s="20"/>
      <c r="BBZ269" s="20"/>
      <c r="BCA269" s="20"/>
      <c r="BCB269" s="20"/>
      <c r="BCC269" s="20"/>
      <c r="BCD269" s="20"/>
      <c r="BCE269" s="20"/>
      <c r="BCF269" s="20"/>
      <c r="BCG269" s="20"/>
      <c r="BCH269" s="20"/>
      <c r="BCI269" s="20"/>
      <c r="BCJ269" s="20"/>
      <c r="BCK269" s="20"/>
      <c r="BCL269" s="20"/>
      <c r="BCM269" s="20"/>
      <c r="BCN269" s="20"/>
      <c r="BCO269" s="20"/>
      <c r="BCP269" s="20"/>
      <c r="BCQ269" s="20"/>
      <c r="BCR269" s="20"/>
      <c r="BCS269" s="20"/>
      <c r="BCT269" s="20"/>
      <c r="BCU269" s="20"/>
      <c r="BCV269" s="20"/>
      <c r="BCW269" s="20"/>
      <c r="BCX269" s="20"/>
      <c r="BCY269" s="20"/>
      <c r="BCZ269" s="20"/>
      <c r="BDA269" s="20"/>
      <c r="BDB269" s="20"/>
      <c r="BDC269" s="20"/>
      <c r="BDD269" s="20"/>
      <c r="BDE269" s="20"/>
      <c r="BDF269" s="20"/>
      <c r="BDG269" s="20"/>
      <c r="BDH269" s="20"/>
      <c r="BDI269" s="20"/>
      <c r="BDJ269" s="20"/>
      <c r="BDK269" s="20"/>
      <c r="BDL269" s="20"/>
      <c r="BDM269" s="20"/>
      <c r="BDN269" s="20"/>
      <c r="BDO269" s="20"/>
      <c r="BDP269" s="20"/>
      <c r="BDQ269" s="20"/>
      <c r="BDR269" s="20"/>
      <c r="BDS269" s="20"/>
      <c r="BDT269" s="20"/>
      <c r="BDU269" s="20"/>
      <c r="BDV269" s="20"/>
      <c r="BDW269" s="20"/>
      <c r="BDX269" s="20"/>
      <c r="BDY269" s="20"/>
      <c r="BDZ269" s="20"/>
      <c r="BEA269" s="20"/>
      <c r="BEB269" s="20"/>
      <c r="BEC269" s="20"/>
      <c r="BED269" s="20"/>
      <c r="BEE269" s="20"/>
      <c r="BEF269" s="20"/>
      <c r="BEG269" s="20"/>
      <c r="BEH269" s="20"/>
      <c r="BEI269" s="20"/>
      <c r="BEJ269" s="20"/>
      <c r="BEK269" s="20"/>
      <c r="BEL269" s="20"/>
      <c r="BEM269" s="20"/>
      <c r="BEN269" s="20"/>
      <c r="BEO269" s="20"/>
      <c r="BEP269" s="20"/>
      <c r="BEQ269" s="20"/>
      <c r="BER269" s="20"/>
      <c r="BES269" s="20"/>
      <c r="BET269" s="20"/>
      <c r="BEU269" s="20"/>
      <c r="BEV269" s="20"/>
      <c r="BEW269" s="20"/>
      <c r="BEX269" s="20"/>
      <c r="BEY269" s="20"/>
      <c r="BEZ269" s="20"/>
      <c r="BFA269" s="20"/>
      <c r="BFB269" s="20"/>
      <c r="BFC269" s="20"/>
      <c r="BFD269" s="20"/>
      <c r="BFE269" s="20"/>
      <c r="BFF269" s="20"/>
      <c r="BFG269" s="20"/>
      <c r="BFH269" s="20"/>
      <c r="BFI269" s="20"/>
      <c r="BFJ269" s="20"/>
      <c r="BFK269" s="20"/>
      <c r="BFL269" s="20"/>
      <c r="BFM269" s="20"/>
      <c r="BFN269" s="20"/>
      <c r="BFO269" s="20"/>
      <c r="BFP269" s="20"/>
      <c r="BFQ269" s="20"/>
      <c r="BFR269" s="20"/>
      <c r="BFS269" s="20"/>
      <c r="BFT269" s="20"/>
      <c r="BFU269" s="20"/>
      <c r="BFV269" s="20"/>
      <c r="BFW269" s="20"/>
      <c r="BFX269" s="20"/>
      <c r="BFY269" s="20"/>
      <c r="BFZ269" s="20"/>
      <c r="BGA269" s="20"/>
      <c r="BGB269" s="20"/>
      <c r="BGC269" s="20"/>
      <c r="BGD269" s="20"/>
      <c r="BGE269" s="20"/>
      <c r="BGF269" s="20"/>
      <c r="BGG269" s="20"/>
      <c r="BGH269" s="20"/>
      <c r="BGI269" s="20"/>
      <c r="BGJ269" s="20"/>
      <c r="BGK269" s="20"/>
      <c r="BGL269" s="20"/>
      <c r="BGM269" s="20"/>
      <c r="BGN269" s="20"/>
      <c r="BGO269" s="20"/>
      <c r="BGP269" s="20"/>
      <c r="BGQ269" s="20"/>
      <c r="BGR269" s="20"/>
      <c r="BGS269" s="20"/>
      <c r="BGT269" s="20"/>
      <c r="BGU269" s="20"/>
      <c r="BGV269" s="20"/>
      <c r="BGW269" s="20"/>
      <c r="BGX269" s="20"/>
      <c r="BGY269" s="20"/>
      <c r="BGZ269" s="20"/>
      <c r="BHA269" s="20"/>
      <c r="BHB269" s="20"/>
      <c r="BHC269" s="20"/>
      <c r="BHD269" s="20"/>
      <c r="BHE269" s="20"/>
      <c r="BHF269" s="20"/>
      <c r="BHG269" s="20"/>
      <c r="BHH269" s="20"/>
      <c r="BHI269" s="20"/>
      <c r="BHJ269" s="20"/>
      <c r="BHK269" s="20"/>
      <c r="BHL269" s="20"/>
      <c r="BHM269" s="20"/>
      <c r="BHN269" s="20"/>
      <c r="BHO269" s="20"/>
      <c r="BHP269" s="20"/>
      <c r="BHQ269" s="20"/>
      <c r="BHR269" s="20"/>
      <c r="BHS269" s="20"/>
      <c r="BHT269" s="20"/>
      <c r="BHU269" s="20"/>
      <c r="BHV269" s="20"/>
      <c r="BHW269" s="20"/>
      <c r="BHX269" s="20"/>
      <c r="BHY269" s="20"/>
      <c r="BHZ269" s="20"/>
      <c r="BIA269" s="20"/>
      <c r="BIB269" s="20"/>
      <c r="BIC269" s="20"/>
      <c r="BID269" s="20"/>
      <c r="BIE269" s="20"/>
      <c r="BIF269" s="20"/>
      <c r="BIG269" s="20"/>
      <c r="BIH269" s="20"/>
      <c r="BII269" s="20"/>
      <c r="BIJ269" s="20"/>
      <c r="BIK269" s="20"/>
      <c r="BIL269" s="20"/>
      <c r="BIM269" s="20"/>
      <c r="BIN269" s="20"/>
      <c r="BIO269" s="20"/>
      <c r="BIP269" s="20"/>
      <c r="BIQ269" s="20"/>
      <c r="BIR269" s="20"/>
      <c r="BIS269" s="20"/>
      <c r="BIT269" s="20"/>
      <c r="BIU269" s="20"/>
      <c r="BIV269" s="20"/>
      <c r="BIW269" s="20"/>
      <c r="BIX269" s="20"/>
      <c r="BIY269" s="20"/>
      <c r="BIZ269" s="20"/>
      <c r="BJA269" s="20"/>
      <c r="BJB269" s="20"/>
      <c r="BJC269" s="20"/>
      <c r="BJD269" s="20"/>
      <c r="BJE269" s="20"/>
      <c r="BJF269" s="20"/>
      <c r="BJG269" s="20"/>
      <c r="BJH269" s="20"/>
      <c r="BJI269" s="20"/>
      <c r="BJJ269" s="20"/>
      <c r="BJK269" s="20"/>
      <c r="BJL269" s="20"/>
      <c r="BJM269" s="20"/>
      <c r="BJN269" s="20"/>
      <c r="BJO269" s="20"/>
      <c r="BJP269" s="20"/>
      <c r="BJQ269" s="20"/>
      <c r="BJR269" s="20"/>
      <c r="BJS269" s="20"/>
      <c r="BJT269" s="20"/>
      <c r="BJU269" s="20"/>
      <c r="BJV269" s="20"/>
      <c r="BJW269" s="20"/>
      <c r="BJX269" s="20"/>
      <c r="BJY269" s="20"/>
      <c r="BJZ269" s="20"/>
      <c r="BKA269" s="20"/>
      <c r="BKB269" s="20"/>
      <c r="BKC269" s="20"/>
      <c r="BKD269" s="20"/>
      <c r="BKE269" s="20"/>
      <c r="BKF269" s="20"/>
      <c r="BKG269" s="20"/>
      <c r="BKH269" s="20"/>
      <c r="BKI269" s="20"/>
      <c r="BKJ269" s="20"/>
      <c r="BKK269" s="20"/>
      <c r="BKL269" s="20"/>
      <c r="BKM269" s="20"/>
      <c r="BKN269" s="20"/>
      <c r="BKO269" s="20"/>
      <c r="BKP269" s="20"/>
      <c r="BKQ269" s="20"/>
      <c r="BKR269" s="20"/>
      <c r="BKS269" s="20"/>
      <c r="BKT269" s="20"/>
      <c r="BKU269" s="20"/>
      <c r="BKV269" s="20"/>
      <c r="BKW269" s="20"/>
      <c r="BKX269" s="20"/>
      <c r="BKY269" s="20"/>
      <c r="BKZ269" s="20"/>
      <c r="BLA269" s="20"/>
      <c r="BLB269" s="20"/>
      <c r="BLC269" s="20"/>
      <c r="BLD269" s="20"/>
      <c r="BLE269" s="20"/>
      <c r="BLF269" s="20"/>
      <c r="BLG269" s="20"/>
      <c r="BLH269" s="20"/>
      <c r="BLI269" s="20"/>
      <c r="BLJ269" s="20"/>
      <c r="BLK269" s="20"/>
      <c r="BLL269" s="20"/>
      <c r="BLM269" s="20"/>
      <c r="BLN269" s="20"/>
      <c r="BLO269" s="20"/>
      <c r="BLP269" s="20"/>
      <c r="BLQ269" s="20"/>
      <c r="BLR269" s="20"/>
      <c r="BLS269" s="20"/>
      <c r="BLT269" s="20"/>
      <c r="BLU269" s="20"/>
      <c r="BLV269" s="20"/>
      <c r="BLW269" s="20"/>
      <c r="BLX269" s="20"/>
      <c r="BLY269" s="20"/>
      <c r="BLZ269" s="20"/>
      <c r="BMA269" s="20"/>
      <c r="BMB269" s="20"/>
      <c r="BMC269" s="20"/>
      <c r="BMD269" s="20"/>
      <c r="BME269" s="20"/>
      <c r="BMF269" s="20"/>
      <c r="BMG269" s="20"/>
      <c r="BMH269" s="20"/>
      <c r="BMI269" s="20"/>
      <c r="BMJ269" s="20"/>
      <c r="BMK269" s="20"/>
      <c r="BML269" s="20"/>
      <c r="BMM269" s="20"/>
      <c r="BMN269" s="20"/>
      <c r="BMO269" s="20"/>
      <c r="BMP269" s="20"/>
      <c r="BMQ269" s="20"/>
      <c r="BMR269" s="20"/>
      <c r="BMS269" s="20"/>
      <c r="BMT269" s="20"/>
      <c r="BMU269" s="20"/>
      <c r="BMV269" s="20"/>
      <c r="BMW269" s="20"/>
      <c r="BMX269" s="20"/>
      <c r="BMY269" s="20"/>
      <c r="BMZ269" s="20"/>
      <c r="BNA269" s="20"/>
      <c r="BNB269" s="20"/>
      <c r="BNC269" s="20"/>
      <c r="BND269" s="20"/>
      <c r="BNE269" s="20"/>
      <c r="BNF269" s="20"/>
      <c r="BNG269" s="20"/>
      <c r="BNH269" s="20"/>
      <c r="BNI269" s="20"/>
      <c r="BNJ269" s="20"/>
      <c r="BNK269" s="20"/>
      <c r="BNL269" s="20"/>
      <c r="BNM269" s="20"/>
      <c r="BNN269" s="20"/>
      <c r="BNO269" s="20"/>
      <c r="BNP269" s="20"/>
      <c r="BNQ269" s="20"/>
      <c r="BNR269" s="20"/>
      <c r="BNS269" s="20"/>
      <c r="BNT269" s="20"/>
      <c r="BNU269" s="20"/>
      <c r="BNV269" s="20"/>
      <c r="BNW269" s="20"/>
      <c r="BNX269" s="20"/>
      <c r="BNY269" s="20"/>
      <c r="BNZ269" s="20"/>
      <c r="BOA269" s="20"/>
      <c r="BOB269" s="20"/>
      <c r="BOC269" s="20"/>
      <c r="BOD269" s="20"/>
      <c r="BOE269" s="20"/>
      <c r="BOF269" s="20"/>
      <c r="BOG269" s="20"/>
      <c r="BOH269" s="20"/>
      <c r="BOI269" s="20"/>
      <c r="BOJ269" s="20"/>
      <c r="BOK269" s="20"/>
      <c r="BOL269" s="20"/>
      <c r="BOM269" s="20"/>
      <c r="BON269" s="20"/>
      <c r="BOO269" s="20"/>
      <c r="BOP269" s="20"/>
      <c r="BOQ269" s="20"/>
      <c r="BOR269" s="20"/>
      <c r="BOS269" s="20"/>
      <c r="BOT269" s="20"/>
      <c r="BOU269" s="20"/>
      <c r="BOV269" s="20"/>
      <c r="BOW269" s="20"/>
      <c r="BOX269" s="20"/>
      <c r="BOY269" s="20"/>
      <c r="BOZ269" s="20"/>
      <c r="BPA269" s="20"/>
      <c r="BPB269" s="20"/>
      <c r="BPC269" s="20"/>
      <c r="BPD269" s="20"/>
      <c r="BPE269" s="20"/>
      <c r="BPF269" s="20"/>
      <c r="BPG269" s="20"/>
      <c r="BPH269" s="20"/>
      <c r="BPI269" s="20"/>
      <c r="BPJ269" s="20"/>
      <c r="BPK269" s="20"/>
      <c r="BPL269" s="20"/>
      <c r="BPM269" s="20"/>
      <c r="BPN269" s="20"/>
      <c r="BPO269" s="20"/>
      <c r="BPP269" s="20"/>
      <c r="BPQ269" s="20"/>
      <c r="BPR269" s="20"/>
      <c r="BPS269" s="20"/>
      <c r="BPT269" s="20"/>
      <c r="BPU269" s="20"/>
      <c r="BPV269" s="20"/>
      <c r="BPW269" s="20"/>
      <c r="BPX269" s="20"/>
      <c r="BPY269" s="20"/>
      <c r="BPZ269" s="20"/>
      <c r="BQA269" s="20"/>
      <c r="BQB269" s="20"/>
      <c r="BQC269" s="20"/>
      <c r="BQD269" s="20"/>
      <c r="BQE269" s="20"/>
      <c r="BQF269" s="20"/>
      <c r="BQG269" s="20"/>
      <c r="BQH269" s="20"/>
      <c r="BQI269" s="20"/>
      <c r="BQJ269" s="20"/>
      <c r="BQK269" s="20"/>
      <c r="BQL269" s="20"/>
      <c r="BQM269" s="20"/>
      <c r="BQN269" s="20"/>
      <c r="BQO269" s="20"/>
      <c r="BQP269" s="20"/>
      <c r="BQQ269" s="20"/>
      <c r="BQR269" s="20"/>
      <c r="BQS269" s="20"/>
      <c r="BQT269" s="20"/>
      <c r="BQU269" s="20"/>
      <c r="BQV269" s="20"/>
      <c r="BQW269" s="20"/>
      <c r="BQX269" s="20"/>
      <c r="BQY269" s="20"/>
      <c r="BQZ269" s="20"/>
      <c r="BRA269" s="20"/>
      <c r="BRB269" s="20"/>
      <c r="BRC269" s="20"/>
      <c r="BRD269" s="20"/>
      <c r="BRE269" s="20"/>
      <c r="BRF269" s="20"/>
      <c r="BRG269" s="20"/>
      <c r="BRH269" s="20"/>
      <c r="BRI269" s="20"/>
      <c r="BRJ269" s="20"/>
      <c r="BRK269" s="20"/>
      <c r="BRL269" s="20"/>
      <c r="BRM269" s="20"/>
      <c r="BRN269" s="20"/>
      <c r="BRO269" s="20"/>
      <c r="BRP269" s="20"/>
      <c r="BRQ269" s="20"/>
      <c r="BRR269" s="20"/>
      <c r="BRS269" s="20"/>
      <c r="BRT269" s="20"/>
      <c r="BRU269" s="20"/>
      <c r="BRV269" s="20"/>
      <c r="BRW269" s="20"/>
      <c r="BRX269" s="20"/>
      <c r="BRY269" s="20"/>
      <c r="BRZ269" s="20"/>
      <c r="BSA269" s="20"/>
      <c r="BSB269" s="20"/>
      <c r="BSC269" s="20"/>
      <c r="BSD269" s="20"/>
      <c r="BSE269" s="20"/>
      <c r="BSF269" s="20"/>
      <c r="BSG269" s="20"/>
      <c r="BSH269" s="20"/>
      <c r="BSI269" s="20"/>
      <c r="BSJ269" s="20"/>
      <c r="BSK269" s="20"/>
      <c r="BSL269" s="20"/>
      <c r="BSM269" s="20"/>
      <c r="BSN269" s="20"/>
      <c r="BSO269" s="20"/>
      <c r="BSP269" s="20"/>
      <c r="BSQ269" s="20"/>
      <c r="BSR269" s="20"/>
      <c r="BSS269" s="20"/>
      <c r="BST269" s="20"/>
      <c r="BSU269" s="20"/>
      <c r="BSV269" s="20"/>
      <c r="BSW269" s="20"/>
      <c r="BSX269" s="20"/>
      <c r="BSY269" s="20"/>
      <c r="BSZ269" s="20"/>
      <c r="BTA269" s="20"/>
      <c r="BTB269" s="20"/>
      <c r="BTC269" s="20"/>
      <c r="BTD269" s="20"/>
      <c r="BTE269" s="20"/>
      <c r="BTF269" s="20"/>
      <c r="BTG269" s="20"/>
      <c r="BTH269" s="20"/>
      <c r="BTI269" s="20"/>
      <c r="BTJ269" s="20"/>
      <c r="BTK269" s="20"/>
      <c r="BTL269" s="20"/>
      <c r="BTM269" s="20"/>
      <c r="BTN269" s="20"/>
      <c r="BTO269" s="20"/>
      <c r="BTP269" s="20"/>
      <c r="BTQ269" s="20"/>
      <c r="BTR269" s="20"/>
      <c r="BTS269" s="20"/>
      <c r="BTT269" s="20"/>
      <c r="BTU269" s="20"/>
      <c r="BTV269" s="20"/>
      <c r="BTW269" s="20"/>
      <c r="BTX269" s="20"/>
      <c r="BTY269" s="20"/>
      <c r="BTZ269" s="20"/>
      <c r="BUA269" s="20"/>
      <c r="BUB269" s="20"/>
      <c r="BUC269" s="20"/>
      <c r="BUD269" s="20"/>
      <c r="BUE269" s="20"/>
      <c r="BUF269" s="20"/>
      <c r="BUG269" s="20"/>
      <c r="BUH269" s="20"/>
      <c r="BUI269" s="20"/>
      <c r="BUJ269" s="20"/>
      <c r="BUK269" s="20"/>
      <c r="BUL269" s="20"/>
      <c r="BUM269" s="20"/>
      <c r="BUN269" s="20"/>
      <c r="BUO269" s="20"/>
      <c r="BUP269" s="20"/>
      <c r="BUQ269" s="20"/>
      <c r="BUR269" s="20"/>
      <c r="BUS269" s="20"/>
      <c r="BUT269" s="20"/>
      <c r="BUU269" s="20"/>
      <c r="BUV269" s="20"/>
      <c r="BUW269" s="20"/>
      <c r="BUX269" s="20"/>
      <c r="BUY269" s="20"/>
      <c r="BUZ269" s="20"/>
      <c r="BVA269" s="20"/>
      <c r="BVB269" s="20"/>
      <c r="BVC269" s="20"/>
      <c r="BVD269" s="20"/>
      <c r="BVE269" s="20"/>
      <c r="BVF269" s="20"/>
      <c r="BVG269" s="20"/>
      <c r="BVH269" s="20"/>
      <c r="BVI269" s="20"/>
      <c r="BVJ269" s="20"/>
      <c r="BVK269" s="20"/>
      <c r="BVL269" s="20"/>
      <c r="BVM269" s="20"/>
      <c r="BVN269" s="20"/>
      <c r="BVO269" s="20"/>
      <c r="BVP269" s="20"/>
      <c r="BVQ269" s="20"/>
      <c r="BVR269" s="20"/>
      <c r="BVS269" s="20"/>
      <c r="BVT269" s="20"/>
      <c r="BVU269" s="20"/>
      <c r="BVV269" s="20"/>
      <c r="BVW269" s="20"/>
      <c r="BVX269" s="20"/>
      <c r="BVY269" s="20"/>
      <c r="BVZ269" s="20"/>
      <c r="BWA269" s="20"/>
      <c r="BWB269" s="20"/>
      <c r="BWC269" s="20"/>
      <c r="BWD269" s="20"/>
      <c r="BWE269" s="20"/>
      <c r="BWF269" s="20"/>
      <c r="BWG269" s="20"/>
      <c r="BWH269" s="20"/>
      <c r="BWI269" s="20"/>
      <c r="BWJ269" s="20"/>
      <c r="BWK269" s="20"/>
      <c r="BWL269" s="20"/>
      <c r="BWM269" s="20"/>
      <c r="BWN269" s="20"/>
      <c r="BWO269" s="20"/>
      <c r="BWP269" s="20"/>
      <c r="BWQ269" s="20"/>
      <c r="BWR269" s="20"/>
      <c r="BWS269" s="20"/>
      <c r="BWT269" s="20"/>
      <c r="BWU269" s="20"/>
      <c r="BWV269" s="20"/>
      <c r="BWW269" s="20"/>
      <c r="BWX269" s="20"/>
      <c r="BWY269" s="20"/>
      <c r="BWZ269" s="20"/>
      <c r="BXA269" s="20"/>
      <c r="BXB269" s="20"/>
      <c r="BXC269" s="20"/>
      <c r="BXD269" s="20"/>
      <c r="BXE269" s="20"/>
      <c r="BXF269" s="20"/>
      <c r="BXG269" s="20"/>
      <c r="BXH269" s="20"/>
      <c r="BXI269" s="20"/>
      <c r="BXJ269" s="20"/>
      <c r="BXK269" s="20"/>
      <c r="BXL269" s="20"/>
      <c r="BXM269" s="20"/>
      <c r="BXN269" s="20"/>
      <c r="BXO269" s="20"/>
      <c r="BXP269" s="20"/>
      <c r="BXQ269" s="20"/>
      <c r="BXR269" s="20"/>
      <c r="BXS269" s="20"/>
      <c r="BXT269" s="20"/>
      <c r="BXU269" s="20"/>
      <c r="BXV269" s="20"/>
      <c r="BXW269" s="20"/>
      <c r="BXX269" s="20"/>
      <c r="BXY269" s="20"/>
      <c r="BXZ269" s="20"/>
      <c r="BYA269" s="20"/>
      <c r="BYB269" s="20"/>
      <c r="BYC269" s="20"/>
      <c r="BYD269" s="20"/>
      <c r="BYE269" s="20"/>
      <c r="BYF269" s="20"/>
      <c r="BYG269" s="20"/>
      <c r="BYH269" s="20"/>
      <c r="BYI269" s="20"/>
      <c r="BYJ269" s="20"/>
      <c r="BYK269" s="20"/>
      <c r="BYL269" s="20"/>
      <c r="BYM269" s="20"/>
      <c r="BYN269" s="20"/>
      <c r="BYO269" s="20"/>
      <c r="BYP269" s="20"/>
      <c r="BYQ269" s="20"/>
      <c r="BYR269" s="20"/>
      <c r="BYS269" s="20"/>
      <c r="BYT269" s="20"/>
      <c r="BYU269" s="20"/>
      <c r="BYV269" s="20"/>
      <c r="BYW269" s="20"/>
      <c r="BYX269" s="20"/>
      <c r="BYY269" s="20"/>
      <c r="BYZ269" s="20"/>
      <c r="BZA269" s="20"/>
      <c r="BZB269" s="20"/>
      <c r="BZC269" s="20"/>
      <c r="BZD269" s="20"/>
      <c r="BZE269" s="20"/>
      <c r="BZF269" s="20"/>
      <c r="BZG269" s="20"/>
      <c r="BZH269" s="20"/>
      <c r="BZI269" s="20"/>
      <c r="BZJ269" s="20"/>
      <c r="BZK269" s="20"/>
      <c r="BZL269" s="20"/>
      <c r="BZM269" s="20"/>
      <c r="BZN269" s="20"/>
      <c r="BZO269" s="20"/>
      <c r="BZP269" s="20"/>
      <c r="BZQ269" s="20"/>
      <c r="BZR269" s="20"/>
      <c r="BZS269" s="20"/>
      <c r="BZT269" s="20"/>
      <c r="BZU269" s="20"/>
      <c r="BZV269" s="20"/>
      <c r="BZW269" s="20"/>
      <c r="BZX269" s="20"/>
      <c r="BZY269" s="20"/>
      <c r="BZZ269" s="20"/>
      <c r="CAA269" s="20"/>
      <c r="CAB269" s="20"/>
      <c r="CAC269" s="20"/>
      <c r="CAD269" s="20"/>
      <c r="CAE269" s="20"/>
      <c r="CAF269" s="20"/>
      <c r="CAG269" s="20"/>
      <c r="CAH269" s="20"/>
      <c r="CAI269" s="20"/>
      <c r="CAJ269" s="20"/>
      <c r="CAK269" s="20"/>
      <c r="CAL269" s="20"/>
      <c r="CAM269" s="20"/>
      <c r="CAN269" s="20"/>
      <c r="CAO269" s="20"/>
      <c r="CAP269" s="20"/>
      <c r="CAQ269" s="20"/>
      <c r="CAR269" s="20"/>
      <c r="CAS269" s="20"/>
      <c r="CAT269" s="20"/>
      <c r="CAU269" s="20"/>
      <c r="CAV269" s="20"/>
      <c r="CAW269" s="20"/>
      <c r="CAX269" s="20"/>
      <c r="CAY269" s="20"/>
      <c r="CAZ269" s="20"/>
      <c r="CBA269" s="20"/>
      <c r="CBB269" s="20"/>
      <c r="CBC269" s="20"/>
      <c r="CBD269" s="20"/>
      <c r="CBE269" s="20"/>
      <c r="CBF269" s="20"/>
      <c r="CBG269" s="20"/>
      <c r="CBH269" s="20"/>
      <c r="CBI269" s="20"/>
      <c r="CBJ269" s="20"/>
      <c r="CBK269" s="20"/>
      <c r="CBL269" s="20"/>
      <c r="CBM269" s="20"/>
      <c r="CBN269" s="20"/>
      <c r="CBO269" s="20"/>
      <c r="CBP269" s="20"/>
      <c r="CBQ269" s="20"/>
      <c r="CBR269" s="20"/>
      <c r="CBS269" s="20"/>
      <c r="CBT269" s="20"/>
      <c r="CBU269" s="20"/>
      <c r="CBV269" s="20"/>
      <c r="CBW269" s="20"/>
      <c r="CBX269" s="20"/>
      <c r="CBY269" s="20"/>
      <c r="CBZ269" s="20"/>
      <c r="CCA269" s="20"/>
      <c r="CCB269" s="20"/>
      <c r="CCC269" s="20"/>
      <c r="CCD269" s="20"/>
      <c r="CCE269" s="20"/>
      <c r="CCF269" s="20"/>
      <c r="CCG269" s="20"/>
      <c r="CCH269" s="20"/>
      <c r="CCI269" s="20"/>
      <c r="CCJ269" s="20"/>
      <c r="CCK269" s="20"/>
      <c r="CCL269" s="20"/>
      <c r="CCM269" s="20"/>
      <c r="CCN269" s="20"/>
      <c r="CCO269" s="20"/>
      <c r="CCP269" s="20"/>
      <c r="CCQ269" s="20"/>
      <c r="CCR269" s="20"/>
      <c r="CCS269" s="20"/>
      <c r="CCT269" s="20"/>
      <c r="CCU269" s="20"/>
      <c r="CCV269" s="20"/>
      <c r="CCW269" s="20"/>
      <c r="CCX269" s="20"/>
      <c r="CCY269" s="20"/>
      <c r="CCZ269" s="20"/>
      <c r="CDA269" s="20"/>
      <c r="CDB269" s="20"/>
      <c r="CDC269" s="20"/>
      <c r="CDD269" s="20"/>
      <c r="CDE269" s="20"/>
      <c r="CDF269" s="20"/>
      <c r="CDG269" s="20"/>
      <c r="CDH269" s="20"/>
      <c r="CDI269" s="20"/>
      <c r="CDJ269" s="20"/>
      <c r="CDK269" s="20"/>
      <c r="CDL269" s="20"/>
      <c r="CDM269" s="20"/>
      <c r="CDN269" s="20"/>
      <c r="CDO269" s="20"/>
      <c r="CDP269" s="20"/>
      <c r="CDQ269" s="20"/>
      <c r="CDR269" s="20"/>
      <c r="CDS269" s="20"/>
      <c r="CDT269" s="20"/>
      <c r="CDU269" s="20"/>
      <c r="CDV269" s="20"/>
      <c r="CDW269" s="20"/>
      <c r="CDX269" s="20"/>
      <c r="CDY269" s="20"/>
      <c r="CDZ269" s="20"/>
      <c r="CEA269" s="20"/>
      <c r="CEB269" s="20"/>
      <c r="CEC269" s="20"/>
      <c r="CED269" s="20"/>
      <c r="CEE269" s="20"/>
      <c r="CEF269" s="20"/>
      <c r="CEG269" s="20"/>
      <c r="CEH269" s="20"/>
      <c r="CEI269" s="20"/>
      <c r="CEJ269" s="20"/>
      <c r="CEK269" s="20"/>
      <c r="CEL269" s="20"/>
      <c r="CEM269" s="20"/>
      <c r="CEN269" s="20"/>
      <c r="CEO269" s="20"/>
      <c r="CEP269" s="20"/>
      <c r="CEQ269" s="20"/>
      <c r="CER269" s="20"/>
      <c r="CES269" s="20"/>
      <c r="CET269" s="20"/>
      <c r="CEU269" s="20"/>
      <c r="CEV269" s="20"/>
      <c r="CEW269" s="20"/>
      <c r="CEX269" s="20"/>
      <c r="CEY269" s="20"/>
      <c r="CEZ269" s="20"/>
      <c r="CFA269" s="20"/>
      <c r="CFB269" s="20"/>
      <c r="CFC269" s="20"/>
      <c r="CFD269" s="20"/>
      <c r="CFE269" s="20"/>
      <c r="CFF269" s="20"/>
      <c r="CFG269" s="20"/>
      <c r="CFH269" s="20"/>
      <c r="CFI269" s="20"/>
      <c r="CFJ269" s="20"/>
      <c r="CFK269" s="20"/>
      <c r="CFL269" s="20"/>
      <c r="CFM269" s="20"/>
      <c r="CFN269" s="20"/>
      <c r="CFO269" s="20"/>
      <c r="CFP269" s="20"/>
      <c r="CFQ269" s="20"/>
      <c r="CFR269" s="20"/>
      <c r="CFS269" s="20"/>
      <c r="CFT269" s="20"/>
      <c r="CFU269" s="20"/>
      <c r="CFV269" s="20"/>
      <c r="CFW269" s="20"/>
      <c r="CFX269" s="20"/>
      <c r="CFY269" s="20"/>
      <c r="CFZ269" s="20"/>
      <c r="CGA269" s="20"/>
      <c r="CGB269" s="20"/>
      <c r="CGC269" s="20"/>
      <c r="CGD269" s="20"/>
      <c r="CGE269" s="20"/>
      <c r="CGF269" s="20"/>
      <c r="CGG269" s="20"/>
      <c r="CGH269" s="20"/>
      <c r="CGI269" s="20"/>
      <c r="CGJ269" s="20"/>
      <c r="CGK269" s="20"/>
      <c r="CGL269" s="20"/>
      <c r="CGM269" s="20"/>
      <c r="CGN269" s="20"/>
      <c r="CGO269" s="20"/>
      <c r="CGP269" s="20"/>
      <c r="CGQ269" s="20"/>
      <c r="CGR269" s="20"/>
      <c r="CGS269" s="20"/>
      <c r="CGT269" s="20"/>
      <c r="CGU269" s="20"/>
      <c r="CGV269" s="20"/>
      <c r="CGW269" s="20"/>
      <c r="CGX269" s="20"/>
      <c r="CGY269" s="20"/>
      <c r="CGZ269" s="20"/>
      <c r="CHA269" s="20"/>
      <c r="CHB269" s="20"/>
      <c r="CHC269" s="20"/>
      <c r="CHD269" s="20"/>
      <c r="CHE269" s="20"/>
      <c r="CHF269" s="20"/>
      <c r="CHG269" s="20"/>
      <c r="CHH269" s="20"/>
      <c r="CHI269" s="20"/>
      <c r="CHJ269" s="20"/>
      <c r="CHK269" s="20"/>
      <c r="CHL269" s="20"/>
      <c r="CHM269" s="20"/>
      <c r="CHN269" s="20"/>
      <c r="CHO269" s="20"/>
      <c r="CHP269" s="20"/>
      <c r="CHQ269" s="20"/>
      <c r="CHR269" s="20"/>
      <c r="CHS269" s="20"/>
      <c r="CHT269" s="20"/>
      <c r="CHU269" s="20"/>
      <c r="CHV269" s="20"/>
      <c r="CHW269" s="20"/>
      <c r="CHX269" s="20"/>
      <c r="CHY269" s="20"/>
      <c r="CHZ269" s="20"/>
      <c r="CIA269" s="20"/>
      <c r="CIB269" s="20"/>
      <c r="CIC269" s="20"/>
      <c r="CID269" s="20"/>
      <c r="CIE269" s="20"/>
      <c r="CIF269" s="20"/>
      <c r="CIG269" s="20"/>
      <c r="CIH269" s="20"/>
      <c r="CII269" s="20"/>
      <c r="CIJ269" s="20"/>
      <c r="CIK269" s="20"/>
      <c r="CIL269" s="20"/>
      <c r="CIM269" s="20"/>
      <c r="CIN269" s="20"/>
      <c r="CIO269" s="20"/>
      <c r="CIP269" s="20"/>
      <c r="CIQ269" s="20"/>
      <c r="CIR269" s="20"/>
      <c r="CIS269" s="20"/>
      <c r="CIT269" s="20"/>
      <c r="CIU269" s="20"/>
      <c r="CIV269" s="20"/>
      <c r="CIW269" s="20"/>
      <c r="CIX269" s="20"/>
      <c r="CIY269" s="20"/>
      <c r="CIZ269" s="20"/>
      <c r="CJA269" s="20"/>
      <c r="CJB269" s="20"/>
      <c r="CJC269" s="20"/>
      <c r="CJD269" s="20"/>
      <c r="CJE269" s="20"/>
      <c r="CJF269" s="20"/>
      <c r="CJG269" s="20"/>
      <c r="CJH269" s="20"/>
      <c r="CJI269" s="20"/>
      <c r="CJJ269" s="20"/>
      <c r="CJK269" s="20"/>
      <c r="CJL269" s="20"/>
      <c r="CJM269" s="20"/>
      <c r="CJN269" s="20"/>
      <c r="CJO269" s="20"/>
      <c r="CJP269" s="20"/>
      <c r="CJQ269" s="20"/>
      <c r="CJR269" s="20"/>
      <c r="CJS269" s="20"/>
      <c r="CJT269" s="20"/>
      <c r="CJU269" s="20"/>
      <c r="CJV269" s="20"/>
      <c r="CJW269" s="20"/>
      <c r="CJX269" s="20"/>
      <c r="CJY269" s="20"/>
      <c r="CJZ269" s="20"/>
      <c r="CKA269" s="20"/>
      <c r="CKB269" s="20"/>
      <c r="CKC269" s="20"/>
      <c r="CKD269" s="20"/>
      <c r="CKE269" s="20"/>
      <c r="CKF269" s="20"/>
      <c r="CKG269" s="20"/>
      <c r="CKH269" s="20"/>
      <c r="CKI269" s="20"/>
      <c r="CKJ269" s="20"/>
      <c r="CKK269" s="20"/>
      <c r="CKL269" s="20"/>
      <c r="CKM269" s="20"/>
      <c r="CKN269" s="20"/>
      <c r="CKO269" s="20"/>
      <c r="CKP269" s="20"/>
      <c r="CKQ269" s="20"/>
      <c r="CKR269" s="20"/>
      <c r="CKS269" s="20"/>
      <c r="CKT269" s="20"/>
      <c r="CKU269" s="20"/>
      <c r="CKV269" s="20"/>
      <c r="CKW269" s="20"/>
      <c r="CKX269" s="20"/>
      <c r="CKY269" s="20"/>
      <c r="CKZ269" s="20"/>
      <c r="CLA269" s="20"/>
      <c r="CLB269" s="20"/>
      <c r="CLC269" s="20"/>
      <c r="CLD269" s="20"/>
      <c r="CLE269" s="20"/>
      <c r="CLF269" s="20"/>
      <c r="CLG269" s="20"/>
      <c r="CLH269" s="20"/>
      <c r="CLI269" s="20"/>
      <c r="CLJ269" s="20"/>
      <c r="CLK269" s="20"/>
      <c r="CLL269" s="20"/>
      <c r="CLM269" s="20"/>
      <c r="CLN269" s="20"/>
      <c r="CLO269" s="20"/>
      <c r="CLP269" s="20"/>
      <c r="CLQ269" s="20"/>
      <c r="CLR269" s="20"/>
      <c r="CLS269" s="20"/>
      <c r="CLT269" s="20"/>
      <c r="CLU269" s="20"/>
      <c r="CLV269" s="20"/>
      <c r="CLW269" s="20"/>
      <c r="CLX269" s="20"/>
      <c r="CLY269" s="20"/>
      <c r="CLZ269" s="20"/>
      <c r="CMA269" s="20"/>
      <c r="CMB269" s="20"/>
      <c r="CMC269" s="20"/>
      <c r="CMD269" s="20"/>
      <c r="CME269" s="20"/>
      <c r="CMF269" s="20"/>
      <c r="CMG269" s="20"/>
      <c r="CMH269" s="20"/>
      <c r="CMI269" s="20"/>
      <c r="CMJ269" s="20"/>
      <c r="CMK269" s="20"/>
      <c r="CML269" s="20"/>
      <c r="CMM269" s="20"/>
      <c r="CMN269" s="20"/>
      <c r="CMO269" s="20"/>
      <c r="CMP269" s="20"/>
      <c r="CMQ269" s="20"/>
      <c r="CMR269" s="20"/>
      <c r="CMS269" s="20"/>
      <c r="CMT269" s="20"/>
      <c r="CMU269" s="20"/>
      <c r="CMV269" s="20"/>
      <c r="CMW269" s="20"/>
      <c r="CMX269" s="20"/>
      <c r="CMY269" s="20"/>
      <c r="CMZ269" s="20"/>
      <c r="CNA269" s="20"/>
      <c r="CNB269" s="20"/>
      <c r="CNC269" s="20"/>
      <c r="CND269" s="20"/>
      <c r="CNE269" s="20"/>
      <c r="CNF269" s="20"/>
      <c r="CNG269" s="20"/>
      <c r="CNH269" s="20"/>
      <c r="CNI269" s="20"/>
      <c r="CNJ269" s="20"/>
      <c r="CNK269" s="20"/>
      <c r="CNL269" s="20"/>
      <c r="CNM269" s="20"/>
      <c r="CNN269" s="20"/>
      <c r="CNO269" s="20"/>
      <c r="CNP269" s="20"/>
      <c r="CNQ269" s="20"/>
      <c r="CNR269" s="20"/>
      <c r="CNS269" s="20"/>
      <c r="CNT269" s="20"/>
      <c r="CNU269" s="20"/>
      <c r="CNV269" s="20"/>
      <c r="CNW269" s="20"/>
      <c r="CNX269" s="20"/>
      <c r="CNY269" s="20"/>
      <c r="CNZ269" s="20"/>
      <c r="COA269" s="20"/>
      <c r="COB269" s="20"/>
      <c r="COC269" s="20"/>
      <c r="COD269" s="20"/>
      <c r="COE269" s="20"/>
      <c r="COF269" s="20"/>
      <c r="COG269" s="20"/>
      <c r="COH269" s="20"/>
      <c r="COI269" s="20"/>
      <c r="COJ269" s="20"/>
      <c r="COK269" s="20"/>
      <c r="COL269" s="20"/>
      <c r="COM269" s="20"/>
      <c r="CON269" s="20"/>
      <c r="COO269" s="20"/>
      <c r="COP269" s="20"/>
      <c r="COQ269" s="20"/>
      <c r="COR269" s="20"/>
      <c r="COS269" s="20"/>
      <c r="COT269" s="20"/>
      <c r="COU269" s="20"/>
      <c r="COV269" s="20"/>
      <c r="COW269" s="20"/>
      <c r="COX269" s="20"/>
      <c r="COY269" s="20"/>
      <c r="COZ269" s="20"/>
      <c r="CPA269" s="20"/>
      <c r="CPB269" s="20"/>
      <c r="CPC269" s="20"/>
      <c r="CPD269" s="20"/>
      <c r="CPE269" s="20"/>
      <c r="CPF269" s="20"/>
      <c r="CPG269" s="20"/>
      <c r="CPH269" s="20"/>
      <c r="CPI269" s="20"/>
      <c r="CPJ269" s="20"/>
      <c r="CPK269" s="20"/>
      <c r="CPL269" s="20"/>
      <c r="CPM269" s="20"/>
      <c r="CPN269" s="20"/>
      <c r="CPO269" s="20"/>
      <c r="CPP269" s="20"/>
      <c r="CPQ269" s="20"/>
      <c r="CPR269" s="20"/>
      <c r="CPS269" s="20"/>
      <c r="CPT269" s="20"/>
      <c r="CPU269" s="20"/>
      <c r="CPV269" s="20"/>
      <c r="CPW269" s="20"/>
      <c r="CPX269" s="20"/>
      <c r="CPY269" s="20"/>
      <c r="CPZ269" s="20"/>
      <c r="CQA269" s="20"/>
      <c r="CQB269" s="20"/>
      <c r="CQC269" s="20"/>
      <c r="CQD269" s="20"/>
      <c r="CQE269" s="20"/>
      <c r="CQF269" s="20"/>
      <c r="CQG269" s="20"/>
      <c r="CQH269" s="20"/>
      <c r="CQI269" s="20"/>
      <c r="CQJ269" s="20"/>
      <c r="CQK269" s="20"/>
      <c r="CQL269" s="20"/>
      <c r="CQM269" s="20"/>
      <c r="CQN269" s="20"/>
      <c r="CQO269" s="20"/>
      <c r="CQP269" s="20"/>
      <c r="CQQ269" s="20"/>
      <c r="CQR269" s="20"/>
      <c r="CQS269" s="20"/>
      <c r="CQT269" s="20"/>
      <c r="CQU269" s="20"/>
      <c r="CQV269" s="20"/>
      <c r="CQW269" s="20"/>
      <c r="CQX269" s="20"/>
      <c r="CQY269" s="20"/>
      <c r="CQZ269" s="20"/>
      <c r="CRA269" s="20"/>
      <c r="CRB269" s="20"/>
      <c r="CRC269" s="20"/>
      <c r="CRD269" s="20"/>
      <c r="CRE269" s="20"/>
      <c r="CRF269" s="20"/>
      <c r="CRG269" s="20"/>
      <c r="CRH269" s="20"/>
      <c r="CRI269" s="20"/>
      <c r="CRJ269" s="20"/>
      <c r="CRK269" s="20"/>
      <c r="CRL269" s="20"/>
      <c r="CRM269" s="20"/>
      <c r="CRN269" s="20"/>
      <c r="CRO269" s="20"/>
      <c r="CRP269" s="20"/>
      <c r="CRQ269" s="20"/>
      <c r="CRR269" s="20"/>
      <c r="CRS269" s="20"/>
      <c r="CRT269" s="20"/>
      <c r="CRU269" s="20"/>
      <c r="CRV269" s="20"/>
      <c r="CRW269" s="20"/>
      <c r="CRX269" s="20"/>
      <c r="CRY269" s="20"/>
      <c r="CRZ269" s="20"/>
      <c r="CSA269" s="20"/>
      <c r="CSB269" s="20"/>
      <c r="CSC269" s="20"/>
      <c r="CSD269" s="20"/>
      <c r="CSE269" s="20"/>
      <c r="CSF269" s="20"/>
      <c r="CSG269" s="20"/>
      <c r="CSH269" s="20"/>
      <c r="CSI269" s="20"/>
      <c r="CSJ269" s="20"/>
      <c r="CSK269" s="20"/>
      <c r="CSL269" s="20"/>
      <c r="CSM269" s="20"/>
      <c r="CSN269" s="20"/>
      <c r="CSO269" s="20"/>
      <c r="CSP269" s="20"/>
      <c r="CSQ269" s="20"/>
      <c r="CSR269" s="20"/>
      <c r="CSS269" s="20"/>
      <c r="CST269" s="20"/>
      <c r="CSU269" s="20"/>
      <c r="CSV269" s="20"/>
      <c r="CSW269" s="20"/>
      <c r="CSX269" s="20"/>
      <c r="CSY269" s="20"/>
      <c r="CSZ269" s="20"/>
      <c r="CTA269" s="20"/>
      <c r="CTB269" s="20"/>
      <c r="CTC269" s="20"/>
      <c r="CTD269" s="20"/>
      <c r="CTE269" s="20"/>
      <c r="CTF269" s="20"/>
      <c r="CTG269" s="20"/>
      <c r="CTH269" s="20"/>
      <c r="CTI269" s="20"/>
      <c r="CTJ269" s="20"/>
      <c r="CTK269" s="20"/>
      <c r="CTL269" s="20"/>
      <c r="CTM269" s="20"/>
      <c r="CTN269" s="20"/>
      <c r="CTO269" s="20"/>
      <c r="CTP269" s="20"/>
      <c r="CTQ269" s="20"/>
      <c r="CTR269" s="20"/>
      <c r="CTS269" s="20"/>
      <c r="CTT269" s="20"/>
      <c r="CTU269" s="20"/>
      <c r="CTV269" s="20"/>
      <c r="CTW269" s="20"/>
      <c r="CTX269" s="20"/>
      <c r="CTY269" s="20"/>
      <c r="CTZ269" s="20"/>
      <c r="CUA269" s="20"/>
      <c r="CUB269" s="20"/>
      <c r="CUC269" s="20"/>
      <c r="CUD269" s="20"/>
      <c r="CUE269" s="20"/>
      <c r="CUF269" s="20"/>
      <c r="CUG269" s="20"/>
      <c r="CUH269" s="20"/>
      <c r="CUI269" s="20"/>
      <c r="CUJ269" s="20"/>
      <c r="CUK269" s="20"/>
      <c r="CUL269" s="20"/>
      <c r="CUM269" s="20"/>
      <c r="CUN269" s="20"/>
      <c r="CUO269" s="20"/>
      <c r="CUP269" s="20"/>
      <c r="CUQ269" s="20"/>
      <c r="CUR269" s="20"/>
      <c r="CUS269" s="20"/>
      <c r="CUT269" s="20"/>
      <c r="CUU269" s="20"/>
      <c r="CUV269" s="20"/>
      <c r="CUW269" s="20"/>
      <c r="CUX269" s="20"/>
      <c r="CUY269" s="20"/>
      <c r="CUZ269" s="20"/>
      <c r="CVA269" s="20"/>
      <c r="CVB269" s="20"/>
      <c r="CVC269" s="20"/>
      <c r="CVD269" s="20"/>
      <c r="CVE269" s="20"/>
      <c r="CVF269" s="20"/>
      <c r="CVG269" s="20"/>
      <c r="CVH269" s="20"/>
      <c r="CVI269" s="20"/>
      <c r="CVJ269" s="20"/>
      <c r="CVK269" s="20"/>
      <c r="CVL269" s="20"/>
      <c r="CVM269" s="20"/>
      <c r="CVN269" s="20"/>
      <c r="CVO269" s="20"/>
      <c r="CVP269" s="20"/>
      <c r="CVQ269" s="20"/>
      <c r="CVR269" s="20"/>
      <c r="CVS269" s="20"/>
      <c r="CVT269" s="20"/>
      <c r="CVU269" s="20"/>
      <c r="CVV269" s="20"/>
      <c r="CVW269" s="20"/>
      <c r="CVX269" s="20"/>
      <c r="CVY269" s="20"/>
      <c r="CVZ269" s="20"/>
      <c r="CWA269" s="20"/>
      <c r="CWB269" s="20"/>
      <c r="CWC269" s="20"/>
      <c r="CWD269" s="20"/>
      <c r="CWE269" s="20"/>
      <c r="CWF269" s="20"/>
      <c r="CWG269" s="20"/>
      <c r="CWH269" s="20"/>
      <c r="CWI269" s="20"/>
      <c r="CWJ269" s="20"/>
      <c r="CWK269" s="20"/>
      <c r="CWL269" s="20"/>
      <c r="CWM269" s="20"/>
      <c r="CWN269" s="20"/>
      <c r="CWO269" s="20"/>
      <c r="CWP269" s="20"/>
      <c r="CWQ269" s="20"/>
      <c r="CWR269" s="20"/>
      <c r="CWS269" s="20"/>
      <c r="CWT269" s="20"/>
      <c r="CWU269" s="20"/>
      <c r="CWV269" s="20"/>
      <c r="CWW269" s="20"/>
      <c r="CWX269" s="20"/>
      <c r="CWY269" s="20"/>
      <c r="CWZ269" s="20"/>
      <c r="CXA269" s="20"/>
      <c r="CXB269" s="20"/>
      <c r="CXC269" s="20"/>
      <c r="CXD269" s="20"/>
      <c r="CXE269" s="20"/>
      <c r="CXF269" s="20"/>
      <c r="CXG269" s="20"/>
      <c r="CXH269" s="20"/>
      <c r="CXI269" s="20"/>
      <c r="CXJ269" s="20"/>
      <c r="CXK269" s="20"/>
      <c r="CXL269" s="20"/>
      <c r="CXM269" s="20"/>
      <c r="CXN269" s="20"/>
      <c r="CXO269" s="20"/>
      <c r="CXP269" s="20"/>
      <c r="CXQ269" s="20"/>
      <c r="CXR269" s="20"/>
      <c r="CXS269" s="20"/>
      <c r="CXT269" s="20"/>
      <c r="CXU269" s="20"/>
      <c r="CXV269" s="20"/>
      <c r="CXW269" s="20"/>
      <c r="CXX269" s="20"/>
      <c r="CXY269" s="20"/>
      <c r="CXZ269" s="20"/>
      <c r="CYA269" s="20"/>
      <c r="CYB269" s="20"/>
      <c r="CYC269" s="20"/>
      <c r="CYD269" s="20"/>
      <c r="CYE269" s="20"/>
      <c r="CYF269" s="20"/>
      <c r="CYG269" s="20"/>
      <c r="CYH269" s="20"/>
      <c r="CYI269" s="20"/>
      <c r="CYJ269" s="20"/>
      <c r="CYK269" s="20"/>
      <c r="CYL269" s="20"/>
      <c r="CYM269" s="20"/>
      <c r="CYN269" s="20"/>
      <c r="CYO269" s="20"/>
      <c r="CYP269" s="20"/>
      <c r="CYQ269" s="20"/>
      <c r="CYR269" s="20"/>
      <c r="CYS269" s="20"/>
      <c r="CYT269" s="20"/>
      <c r="CYU269" s="20"/>
      <c r="CYV269" s="20"/>
      <c r="CYW269" s="20"/>
      <c r="CYX269" s="20"/>
      <c r="CYY269" s="20"/>
      <c r="CYZ269" s="20"/>
      <c r="CZA269" s="20"/>
      <c r="CZB269" s="20"/>
      <c r="CZC269" s="20"/>
      <c r="CZD269" s="20"/>
      <c r="CZE269" s="20"/>
      <c r="CZF269" s="20"/>
      <c r="CZG269" s="20"/>
      <c r="CZH269" s="20"/>
      <c r="CZI269" s="20"/>
      <c r="CZJ269" s="20"/>
      <c r="CZK269" s="20"/>
      <c r="CZL269" s="20"/>
      <c r="CZM269" s="20"/>
      <c r="CZN269" s="20"/>
      <c r="CZO269" s="20"/>
      <c r="CZP269" s="20"/>
      <c r="CZQ269" s="20"/>
      <c r="CZR269" s="20"/>
      <c r="CZS269" s="20"/>
      <c r="CZT269" s="20"/>
      <c r="CZU269" s="20"/>
      <c r="CZV269" s="20"/>
      <c r="CZW269" s="20"/>
      <c r="CZX269" s="20"/>
      <c r="CZY269" s="20"/>
      <c r="CZZ269" s="20"/>
      <c r="DAA269" s="20"/>
      <c r="DAB269" s="20"/>
      <c r="DAC269" s="20"/>
      <c r="DAD269" s="20"/>
      <c r="DAE269" s="20"/>
      <c r="DAF269" s="20"/>
      <c r="DAG269" s="20"/>
      <c r="DAH269" s="20"/>
      <c r="DAI269" s="20"/>
      <c r="DAJ269" s="20"/>
      <c r="DAK269" s="20"/>
      <c r="DAL269" s="20"/>
      <c r="DAM269" s="20"/>
      <c r="DAN269" s="20"/>
      <c r="DAO269" s="20"/>
      <c r="DAP269" s="20"/>
      <c r="DAQ269" s="20"/>
      <c r="DAR269" s="20"/>
      <c r="DAS269" s="20"/>
      <c r="DAT269" s="20"/>
      <c r="DAU269" s="20"/>
      <c r="DAV269" s="20"/>
      <c r="DAW269" s="20"/>
      <c r="DAX269" s="20"/>
      <c r="DAY269" s="20"/>
      <c r="DAZ269" s="20"/>
      <c r="DBA269" s="20"/>
      <c r="DBB269" s="20"/>
      <c r="DBC269" s="20"/>
      <c r="DBD269" s="20"/>
      <c r="DBE269" s="20"/>
      <c r="DBF269" s="20"/>
      <c r="DBG269" s="20"/>
      <c r="DBH269" s="20"/>
      <c r="DBI269" s="20"/>
      <c r="DBJ269" s="20"/>
      <c r="DBK269" s="20"/>
      <c r="DBL269" s="20"/>
      <c r="DBM269" s="20"/>
      <c r="DBN269" s="20"/>
      <c r="DBO269" s="20"/>
      <c r="DBP269" s="20"/>
      <c r="DBQ269" s="20"/>
      <c r="DBR269" s="20"/>
      <c r="DBS269" s="20"/>
      <c r="DBT269" s="20"/>
      <c r="DBU269" s="20"/>
      <c r="DBV269" s="20"/>
      <c r="DBW269" s="20"/>
      <c r="DBX269" s="20"/>
      <c r="DBY269" s="20"/>
      <c r="DBZ269" s="20"/>
      <c r="DCA269" s="20"/>
      <c r="DCB269" s="20"/>
      <c r="DCC269" s="20"/>
      <c r="DCD269" s="20"/>
      <c r="DCE269" s="20"/>
      <c r="DCF269" s="20"/>
      <c r="DCG269" s="20"/>
      <c r="DCH269" s="20"/>
      <c r="DCI269" s="20"/>
      <c r="DCJ269" s="20"/>
      <c r="DCK269" s="20"/>
      <c r="DCL269" s="20"/>
      <c r="DCM269" s="20"/>
      <c r="DCN269" s="20"/>
      <c r="DCO269" s="20"/>
      <c r="DCP269" s="20"/>
      <c r="DCQ269" s="20"/>
      <c r="DCR269" s="20"/>
      <c r="DCS269" s="20"/>
      <c r="DCT269" s="20"/>
      <c r="DCU269" s="20"/>
      <c r="DCV269" s="20"/>
      <c r="DCW269" s="20"/>
      <c r="DCX269" s="20"/>
      <c r="DCY269" s="20"/>
      <c r="DCZ269" s="20"/>
      <c r="DDA269" s="20"/>
      <c r="DDB269" s="20"/>
      <c r="DDC269" s="20"/>
      <c r="DDD269" s="20"/>
      <c r="DDE269" s="20"/>
      <c r="DDF269" s="20"/>
      <c r="DDG269" s="20"/>
      <c r="DDH269" s="20"/>
      <c r="DDI269" s="20"/>
      <c r="DDJ269" s="20"/>
      <c r="DDK269" s="20"/>
      <c r="DDL269" s="20"/>
      <c r="DDM269" s="20"/>
      <c r="DDN269" s="20"/>
      <c r="DDO269" s="20"/>
      <c r="DDP269" s="20"/>
      <c r="DDQ269" s="20"/>
      <c r="DDR269" s="20"/>
      <c r="DDS269" s="20"/>
      <c r="DDT269" s="20"/>
      <c r="DDU269" s="20"/>
      <c r="DDV269" s="20"/>
      <c r="DDW269" s="20"/>
      <c r="DDX269" s="20"/>
      <c r="DDY269" s="20"/>
      <c r="DDZ269" s="20"/>
      <c r="DEA269" s="20"/>
      <c r="DEB269" s="20"/>
      <c r="DEC269" s="20"/>
      <c r="DED269" s="20"/>
      <c r="DEE269" s="20"/>
      <c r="DEF269" s="20"/>
      <c r="DEG269" s="20"/>
      <c r="DEH269" s="20"/>
      <c r="DEI269" s="20"/>
      <c r="DEJ269" s="20"/>
      <c r="DEK269" s="20"/>
      <c r="DEL269" s="20"/>
      <c r="DEM269" s="20"/>
      <c r="DEN269" s="20"/>
      <c r="DEO269" s="20"/>
      <c r="DEP269" s="20"/>
      <c r="DEQ269" s="20"/>
      <c r="DER269" s="20"/>
      <c r="DES269" s="20"/>
      <c r="DET269" s="20"/>
      <c r="DEU269" s="20"/>
      <c r="DEV269" s="20"/>
      <c r="DEW269" s="20"/>
      <c r="DEX269" s="20"/>
      <c r="DEY269" s="20"/>
      <c r="DEZ269" s="20"/>
      <c r="DFA269" s="20"/>
      <c r="DFB269" s="20"/>
      <c r="DFC269" s="20"/>
      <c r="DFD269" s="20"/>
      <c r="DFE269" s="20"/>
      <c r="DFF269" s="20"/>
      <c r="DFG269" s="20"/>
      <c r="DFH269" s="20"/>
      <c r="DFI269" s="20"/>
      <c r="DFJ269" s="20"/>
      <c r="DFK269" s="20"/>
      <c r="DFL269" s="20"/>
      <c r="DFM269" s="20"/>
      <c r="DFN269" s="20"/>
      <c r="DFO269" s="20"/>
      <c r="DFP269" s="20"/>
      <c r="DFQ269" s="20"/>
      <c r="DFR269" s="20"/>
      <c r="DFS269" s="20"/>
      <c r="DFT269" s="20"/>
      <c r="DFU269" s="20"/>
      <c r="DFV269" s="20"/>
      <c r="DFW269" s="20"/>
      <c r="DFX269" s="20"/>
      <c r="DFY269" s="20"/>
      <c r="DFZ269" s="20"/>
      <c r="DGA269" s="20"/>
      <c r="DGB269" s="20"/>
      <c r="DGC269" s="20"/>
      <c r="DGD269" s="20"/>
      <c r="DGE269" s="20"/>
      <c r="DGF269" s="20"/>
      <c r="DGG269" s="20"/>
      <c r="DGH269" s="20"/>
      <c r="DGI269" s="20"/>
      <c r="DGJ269" s="20"/>
      <c r="DGK269" s="20"/>
      <c r="DGL269" s="20"/>
      <c r="DGM269" s="20"/>
      <c r="DGN269" s="20"/>
      <c r="DGO269" s="20"/>
      <c r="DGP269" s="20"/>
      <c r="DGQ269" s="20"/>
      <c r="DGR269" s="20"/>
      <c r="DGS269" s="20"/>
      <c r="DGT269" s="20"/>
      <c r="DGU269" s="20"/>
      <c r="DGV269" s="20"/>
      <c r="DGW269" s="20"/>
      <c r="DGX269" s="20"/>
      <c r="DGY269" s="20"/>
      <c r="DGZ269" s="20"/>
      <c r="DHA269" s="20"/>
      <c r="DHB269" s="20"/>
      <c r="DHC269" s="20"/>
      <c r="DHD269" s="20"/>
      <c r="DHE269" s="20"/>
      <c r="DHF269" s="20"/>
      <c r="DHG269" s="20"/>
      <c r="DHH269" s="20"/>
      <c r="DHI269" s="20"/>
      <c r="DHJ269" s="20"/>
      <c r="DHK269" s="20"/>
      <c r="DHL269" s="20"/>
      <c r="DHM269" s="20"/>
      <c r="DHN269" s="20"/>
      <c r="DHO269" s="20"/>
      <c r="DHP269" s="20"/>
      <c r="DHQ269" s="20"/>
      <c r="DHR269" s="20"/>
      <c r="DHS269" s="20"/>
      <c r="DHT269" s="20"/>
      <c r="DHU269" s="20"/>
      <c r="DHV269" s="20"/>
      <c r="DHW269" s="20"/>
      <c r="DHX269" s="20"/>
      <c r="DHY269" s="20"/>
      <c r="DHZ269" s="20"/>
      <c r="DIA269" s="20"/>
      <c r="DIB269" s="20"/>
      <c r="DIC269" s="20"/>
      <c r="DID269" s="20"/>
      <c r="DIE269" s="20"/>
      <c r="DIF269" s="20"/>
      <c r="DIG269" s="20"/>
      <c r="DIH269" s="20"/>
      <c r="DII269" s="20"/>
      <c r="DIJ269" s="20"/>
      <c r="DIK269" s="20"/>
      <c r="DIL269" s="20"/>
      <c r="DIM269" s="20"/>
      <c r="DIN269" s="20"/>
      <c r="DIO269" s="20"/>
      <c r="DIP269" s="20"/>
      <c r="DIQ269" s="20"/>
      <c r="DIR269" s="20"/>
      <c r="DIS269" s="20"/>
      <c r="DIT269" s="20"/>
      <c r="DIU269" s="20"/>
      <c r="DIV269" s="20"/>
      <c r="DIW269" s="20"/>
      <c r="DIX269" s="20"/>
      <c r="DIY269" s="20"/>
      <c r="DIZ269" s="20"/>
      <c r="DJA269" s="20"/>
      <c r="DJB269" s="20"/>
      <c r="DJC269" s="20"/>
      <c r="DJD269" s="20"/>
      <c r="DJE269" s="20"/>
      <c r="DJF269" s="20"/>
      <c r="DJG269" s="20"/>
      <c r="DJH269" s="20"/>
      <c r="DJI269" s="20"/>
      <c r="DJJ269" s="20"/>
      <c r="DJK269" s="20"/>
      <c r="DJL269" s="20"/>
      <c r="DJM269" s="20"/>
      <c r="DJN269" s="20"/>
      <c r="DJO269" s="20"/>
      <c r="DJP269" s="20"/>
      <c r="DJQ269" s="20"/>
      <c r="DJR269" s="20"/>
      <c r="DJS269" s="20"/>
      <c r="DJT269" s="20"/>
      <c r="DJU269" s="20"/>
      <c r="DJV269" s="20"/>
      <c r="DJW269" s="20"/>
      <c r="DJX269" s="20"/>
      <c r="DJY269" s="20"/>
      <c r="DJZ269" s="20"/>
      <c r="DKA269" s="20"/>
      <c r="DKB269" s="20"/>
      <c r="DKC269" s="20"/>
      <c r="DKD269" s="20"/>
      <c r="DKE269" s="20"/>
      <c r="DKF269" s="20"/>
      <c r="DKG269" s="20"/>
      <c r="DKH269" s="20"/>
      <c r="DKI269" s="20"/>
      <c r="DKJ269" s="20"/>
      <c r="DKK269" s="20"/>
      <c r="DKL269" s="20"/>
      <c r="DKM269" s="20"/>
      <c r="DKN269" s="20"/>
      <c r="DKO269" s="20"/>
      <c r="DKP269" s="20"/>
      <c r="DKQ269" s="20"/>
      <c r="DKR269" s="20"/>
      <c r="DKS269" s="20"/>
      <c r="DKT269" s="20"/>
      <c r="DKU269" s="20"/>
      <c r="DKV269" s="20"/>
      <c r="DKW269" s="20"/>
      <c r="DKX269" s="20"/>
      <c r="DKY269" s="20"/>
      <c r="DKZ269" s="20"/>
      <c r="DLA269" s="20"/>
      <c r="DLB269" s="20"/>
      <c r="DLC269" s="20"/>
      <c r="DLD269" s="20"/>
      <c r="DLE269" s="20"/>
      <c r="DLF269" s="20"/>
      <c r="DLG269" s="20"/>
      <c r="DLH269" s="20"/>
      <c r="DLI269" s="20"/>
      <c r="DLJ269" s="20"/>
      <c r="DLK269" s="20"/>
      <c r="DLL269" s="20"/>
      <c r="DLM269" s="20"/>
      <c r="DLN269" s="20"/>
      <c r="DLO269" s="20"/>
      <c r="DLP269" s="20"/>
      <c r="DLQ269" s="20"/>
      <c r="DLR269" s="20"/>
      <c r="DLS269" s="20"/>
      <c r="DLT269" s="20"/>
      <c r="DLU269" s="20"/>
      <c r="DLV269" s="20"/>
      <c r="DLW269" s="20"/>
      <c r="DLX269" s="20"/>
      <c r="DLY269" s="20"/>
      <c r="DLZ269" s="20"/>
      <c r="DMA269" s="20"/>
      <c r="DMB269" s="20"/>
      <c r="DMC269" s="20"/>
      <c r="DMD269" s="20"/>
      <c r="DME269" s="20"/>
      <c r="DMF269" s="20"/>
      <c r="DMG269" s="20"/>
      <c r="DMH269" s="20"/>
      <c r="DMI269" s="20"/>
      <c r="DMJ269" s="20"/>
      <c r="DMK269" s="20"/>
      <c r="DML269" s="20"/>
      <c r="DMM269" s="20"/>
      <c r="DMN269" s="20"/>
      <c r="DMO269" s="20"/>
      <c r="DMP269" s="20"/>
      <c r="DMQ269" s="20"/>
      <c r="DMR269" s="20"/>
      <c r="DMS269" s="20"/>
      <c r="DMT269" s="20"/>
      <c r="DMU269" s="20"/>
      <c r="DMV269" s="20"/>
      <c r="DMW269" s="20"/>
      <c r="DMX269" s="20"/>
      <c r="DMY269" s="20"/>
      <c r="DMZ269" s="20"/>
      <c r="DNA269" s="20"/>
      <c r="DNB269" s="20"/>
      <c r="DNC269" s="20"/>
      <c r="DND269" s="20"/>
      <c r="DNE269" s="20"/>
      <c r="DNF269" s="20"/>
      <c r="DNG269" s="20"/>
      <c r="DNH269" s="20"/>
      <c r="DNI269" s="20"/>
      <c r="DNJ269" s="20"/>
      <c r="DNK269" s="20"/>
      <c r="DNL269" s="20"/>
      <c r="DNM269" s="20"/>
      <c r="DNN269" s="20"/>
      <c r="DNO269" s="20"/>
      <c r="DNP269" s="20"/>
      <c r="DNQ269" s="20"/>
      <c r="DNR269" s="20"/>
      <c r="DNS269" s="20"/>
      <c r="DNT269" s="20"/>
      <c r="DNU269" s="20"/>
      <c r="DNV269" s="20"/>
      <c r="DNW269" s="20"/>
      <c r="DNX269" s="20"/>
      <c r="DNY269" s="20"/>
      <c r="DNZ269" s="20"/>
      <c r="DOA269" s="20"/>
      <c r="DOB269" s="20"/>
      <c r="DOC269" s="20"/>
      <c r="DOD269" s="20"/>
      <c r="DOE269" s="20"/>
      <c r="DOF269" s="20"/>
      <c r="DOG269" s="20"/>
      <c r="DOH269" s="20"/>
      <c r="DOI269" s="20"/>
      <c r="DOJ269" s="20"/>
      <c r="DOK269" s="20"/>
      <c r="DOL269" s="20"/>
      <c r="DOM269" s="20"/>
      <c r="DON269" s="20"/>
      <c r="DOO269" s="20"/>
      <c r="DOP269" s="20"/>
      <c r="DOQ269" s="20"/>
      <c r="DOR269" s="20"/>
      <c r="DOS269" s="20"/>
      <c r="DOT269" s="20"/>
      <c r="DOU269" s="20"/>
      <c r="DOV269" s="20"/>
      <c r="DOW269" s="20"/>
      <c r="DOX269" s="20"/>
      <c r="DOY269" s="20"/>
      <c r="DOZ269" s="20"/>
      <c r="DPA269" s="20"/>
      <c r="DPB269" s="20"/>
      <c r="DPC269" s="20"/>
      <c r="DPD269" s="20"/>
      <c r="DPE269" s="20"/>
      <c r="DPF269" s="20"/>
      <c r="DPG269" s="20"/>
      <c r="DPH269" s="20"/>
      <c r="DPI269" s="20"/>
      <c r="DPJ269" s="20"/>
      <c r="DPK269" s="20"/>
      <c r="DPL269" s="20"/>
      <c r="DPM269" s="20"/>
      <c r="DPN269" s="20"/>
      <c r="DPO269" s="20"/>
      <c r="DPP269" s="20"/>
      <c r="DPQ269" s="20"/>
      <c r="DPR269" s="20"/>
      <c r="DPS269" s="20"/>
      <c r="DPT269" s="20"/>
      <c r="DPU269" s="20"/>
      <c r="DPV269" s="20"/>
      <c r="DPW269" s="20"/>
      <c r="DPX269" s="20"/>
      <c r="DPY269" s="20"/>
      <c r="DPZ269" s="20"/>
      <c r="DQA269" s="20"/>
      <c r="DQB269" s="20"/>
      <c r="DQC269" s="20"/>
      <c r="DQD269" s="20"/>
      <c r="DQE269" s="20"/>
      <c r="DQF269" s="20"/>
      <c r="DQG269" s="20"/>
      <c r="DQH269" s="20"/>
      <c r="DQI269" s="20"/>
      <c r="DQJ269" s="20"/>
      <c r="DQK269" s="20"/>
      <c r="DQL269" s="20"/>
      <c r="DQM269" s="20"/>
      <c r="DQN269" s="20"/>
      <c r="DQO269" s="20"/>
      <c r="DQP269" s="20"/>
      <c r="DQQ269" s="20"/>
      <c r="DQR269" s="20"/>
      <c r="DQS269" s="20"/>
      <c r="DQT269" s="20"/>
      <c r="DQU269" s="20"/>
      <c r="DQV269" s="20"/>
      <c r="DQW269" s="20"/>
      <c r="DQX269" s="20"/>
      <c r="DQY269" s="20"/>
      <c r="DQZ269" s="20"/>
      <c r="DRA269" s="20"/>
      <c r="DRB269" s="20"/>
      <c r="DRC269" s="20"/>
      <c r="DRD269" s="20"/>
      <c r="DRE269" s="20"/>
      <c r="DRF269" s="20"/>
      <c r="DRG269" s="20"/>
      <c r="DRH269" s="20"/>
      <c r="DRI269" s="20"/>
      <c r="DRJ269" s="20"/>
      <c r="DRK269" s="20"/>
      <c r="DRL269" s="20"/>
      <c r="DRM269" s="20"/>
      <c r="DRN269" s="20"/>
      <c r="DRO269" s="20"/>
      <c r="DRP269" s="20"/>
      <c r="DRQ269" s="20"/>
      <c r="DRR269" s="20"/>
      <c r="DRS269" s="20"/>
      <c r="DRT269" s="20"/>
      <c r="DRU269" s="20"/>
      <c r="DRV269" s="20"/>
      <c r="DRW269" s="20"/>
      <c r="DRX269" s="20"/>
      <c r="DRY269" s="20"/>
      <c r="DRZ269" s="20"/>
      <c r="DSA269" s="20"/>
      <c r="DSB269" s="20"/>
      <c r="DSC269" s="20"/>
      <c r="DSD269" s="20"/>
      <c r="DSE269" s="20"/>
      <c r="DSF269" s="20"/>
      <c r="DSG269" s="20"/>
      <c r="DSH269" s="20"/>
      <c r="DSI269" s="20"/>
      <c r="DSJ269" s="20"/>
      <c r="DSK269" s="20"/>
      <c r="DSL269" s="20"/>
      <c r="DSM269" s="20"/>
      <c r="DSN269" s="20"/>
      <c r="DSO269" s="20"/>
      <c r="DSP269" s="20"/>
      <c r="DSQ269" s="20"/>
      <c r="DSR269" s="20"/>
      <c r="DSS269" s="20"/>
      <c r="DST269" s="20"/>
      <c r="DSU269" s="20"/>
      <c r="DSV269" s="20"/>
      <c r="DSW269" s="20"/>
      <c r="DSX269" s="20"/>
      <c r="DSY269" s="20"/>
      <c r="DSZ269" s="20"/>
      <c r="DTA269" s="20"/>
      <c r="DTB269" s="20"/>
      <c r="DTC269" s="20"/>
      <c r="DTD269" s="20"/>
      <c r="DTE269" s="20"/>
      <c r="DTF269" s="20"/>
      <c r="DTG269" s="20"/>
      <c r="DTH269" s="20"/>
      <c r="DTI269" s="20"/>
      <c r="DTJ269" s="20"/>
      <c r="DTK269" s="20"/>
      <c r="DTL269" s="20"/>
      <c r="DTM269" s="20"/>
      <c r="DTN269" s="20"/>
      <c r="DTO269" s="20"/>
      <c r="DTP269" s="20"/>
      <c r="DTQ269" s="20"/>
      <c r="DTR269" s="20"/>
      <c r="DTS269" s="20"/>
      <c r="DTT269" s="20"/>
      <c r="DTU269" s="20"/>
      <c r="DTV269" s="20"/>
      <c r="DTW269" s="20"/>
      <c r="DTX269" s="20"/>
      <c r="DTY269" s="20"/>
      <c r="DTZ269" s="20"/>
      <c r="DUA269" s="20"/>
      <c r="DUB269" s="20"/>
      <c r="DUC269" s="20"/>
      <c r="DUD269" s="20"/>
      <c r="DUE269" s="20"/>
      <c r="DUF269" s="20"/>
      <c r="DUG269" s="20"/>
      <c r="DUH269" s="20"/>
      <c r="DUI269" s="20"/>
      <c r="DUJ269" s="20"/>
      <c r="DUK269" s="20"/>
      <c r="DUL269" s="20"/>
      <c r="DUM269" s="20"/>
      <c r="DUN269" s="20"/>
      <c r="DUO269" s="20"/>
      <c r="DUP269" s="20"/>
      <c r="DUQ269" s="20"/>
      <c r="DUR269" s="20"/>
      <c r="DUS269" s="20"/>
      <c r="DUT269" s="20"/>
      <c r="DUU269" s="20"/>
      <c r="DUV269" s="20"/>
      <c r="DUW269" s="20"/>
      <c r="DUX269" s="20"/>
      <c r="DUY269" s="20"/>
      <c r="DUZ269" s="20"/>
      <c r="DVA269" s="20"/>
      <c r="DVB269" s="20"/>
      <c r="DVC269" s="20"/>
      <c r="DVD269" s="20"/>
      <c r="DVE269" s="20"/>
      <c r="DVF269" s="20"/>
      <c r="DVG269" s="20"/>
      <c r="DVH269" s="20"/>
      <c r="DVI269" s="20"/>
      <c r="DVJ269" s="20"/>
      <c r="DVK269" s="20"/>
      <c r="DVL269" s="20"/>
      <c r="DVM269" s="20"/>
      <c r="DVN269" s="20"/>
      <c r="DVO269" s="20"/>
      <c r="DVP269" s="20"/>
      <c r="DVQ269" s="20"/>
      <c r="DVR269" s="20"/>
      <c r="DVS269" s="20"/>
      <c r="DVT269" s="20"/>
      <c r="DVU269" s="20"/>
      <c r="DVV269" s="20"/>
      <c r="DVW269" s="20"/>
      <c r="DVX269" s="20"/>
      <c r="DVY269" s="20"/>
      <c r="DVZ269" s="20"/>
      <c r="DWA269" s="20"/>
      <c r="DWB269" s="20"/>
      <c r="DWC269" s="20"/>
      <c r="DWD269" s="20"/>
      <c r="DWE269" s="20"/>
      <c r="DWF269" s="20"/>
      <c r="DWG269" s="20"/>
      <c r="DWH269" s="20"/>
      <c r="DWI269" s="20"/>
      <c r="DWJ269" s="20"/>
      <c r="DWK269" s="20"/>
      <c r="DWL269" s="20"/>
      <c r="DWM269" s="20"/>
      <c r="DWN269" s="20"/>
      <c r="DWO269" s="20"/>
      <c r="DWP269" s="20"/>
      <c r="DWQ269" s="20"/>
      <c r="DWR269" s="20"/>
      <c r="DWS269" s="20"/>
      <c r="DWT269" s="20"/>
      <c r="DWU269" s="20"/>
      <c r="DWV269" s="20"/>
      <c r="DWW269" s="20"/>
      <c r="DWX269" s="20"/>
      <c r="DWY269" s="20"/>
      <c r="DWZ269" s="20"/>
      <c r="DXA269" s="20"/>
      <c r="DXB269" s="20"/>
      <c r="DXC269" s="20"/>
      <c r="DXD269" s="20"/>
      <c r="DXE269" s="20"/>
      <c r="DXF269" s="20"/>
      <c r="DXG269" s="20"/>
      <c r="DXH269" s="20"/>
      <c r="DXI269" s="20"/>
      <c r="DXJ269" s="20"/>
      <c r="DXK269" s="20"/>
      <c r="DXL269" s="20"/>
      <c r="DXM269" s="20"/>
      <c r="DXN269" s="20"/>
      <c r="DXO269" s="20"/>
      <c r="DXP269" s="20"/>
      <c r="DXQ269" s="20"/>
      <c r="DXR269" s="20"/>
      <c r="DXS269" s="20"/>
      <c r="DXT269" s="20"/>
      <c r="DXU269" s="20"/>
      <c r="DXV269" s="20"/>
      <c r="DXW269" s="20"/>
      <c r="DXX269" s="20"/>
      <c r="DXY269" s="20"/>
      <c r="DXZ269" s="20"/>
      <c r="DYA269" s="20"/>
      <c r="DYB269" s="20"/>
      <c r="DYC269" s="20"/>
      <c r="DYD269" s="20"/>
      <c r="DYE269" s="20"/>
      <c r="DYF269" s="20"/>
      <c r="DYG269" s="20"/>
      <c r="DYH269" s="20"/>
      <c r="DYI269" s="20"/>
      <c r="DYJ269" s="20"/>
      <c r="DYK269" s="20"/>
      <c r="DYL269" s="20"/>
      <c r="DYM269" s="20"/>
      <c r="DYN269" s="20"/>
      <c r="DYO269" s="20"/>
      <c r="DYP269" s="20"/>
      <c r="DYQ269" s="20"/>
      <c r="DYR269" s="20"/>
      <c r="DYS269" s="20"/>
      <c r="DYT269" s="20"/>
      <c r="DYU269" s="20"/>
      <c r="DYV269" s="20"/>
      <c r="DYW269" s="20"/>
      <c r="DYX269" s="20"/>
      <c r="DYY269" s="20"/>
      <c r="DYZ269" s="20"/>
      <c r="DZA269" s="20"/>
      <c r="DZB269" s="20"/>
      <c r="DZC269" s="20"/>
      <c r="DZD269" s="20"/>
      <c r="DZE269" s="20"/>
      <c r="DZF269" s="20"/>
      <c r="DZG269" s="20"/>
      <c r="DZH269" s="20"/>
      <c r="DZI269" s="20"/>
      <c r="DZJ269" s="20"/>
      <c r="DZK269" s="20"/>
      <c r="DZL269" s="20"/>
      <c r="DZM269" s="20"/>
      <c r="DZN269" s="20"/>
      <c r="DZO269" s="20"/>
      <c r="DZP269" s="20"/>
      <c r="DZQ269" s="20"/>
      <c r="DZR269" s="20"/>
      <c r="DZS269" s="20"/>
      <c r="DZT269" s="20"/>
      <c r="DZU269" s="20"/>
      <c r="DZV269" s="20"/>
      <c r="DZW269" s="20"/>
      <c r="DZX269" s="20"/>
      <c r="DZY269" s="20"/>
      <c r="DZZ269" s="20"/>
      <c r="EAA269" s="20"/>
      <c r="EAB269" s="20"/>
      <c r="EAC269" s="20"/>
      <c r="EAD269" s="20"/>
      <c r="EAE269" s="20"/>
      <c r="EAF269" s="20"/>
      <c r="EAG269" s="20"/>
      <c r="EAH269" s="20"/>
      <c r="EAI269" s="20"/>
      <c r="EAJ269" s="20"/>
      <c r="EAK269" s="20"/>
      <c r="EAL269" s="20"/>
      <c r="EAM269" s="20"/>
      <c r="EAN269" s="20"/>
      <c r="EAO269" s="20"/>
      <c r="EAP269" s="20"/>
      <c r="EAQ269" s="20"/>
      <c r="EAR269" s="20"/>
      <c r="EAS269" s="20"/>
      <c r="EAT269" s="20"/>
      <c r="EAU269" s="20"/>
      <c r="EAV269" s="20"/>
      <c r="EAW269" s="20"/>
      <c r="EAX269" s="20"/>
      <c r="EAY269" s="20"/>
      <c r="EAZ269" s="20"/>
      <c r="EBA269" s="20"/>
      <c r="EBB269" s="20"/>
      <c r="EBC269" s="20"/>
      <c r="EBD269" s="20"/>
      <c r="EBE269" s="20"/>
      <c r="EBF269" s="20"/>
      <c r="EBG269" s="20"/>
      <c r="EBH269" s="20"/>
      <c r="EBI269" s="20"/>
      <c r="EBJ269" s="20"/>
      <c r="EBK269" s="20"/>
      <c r="EBL269" s="20"/>
      <c r="EBM269" s="20"/>
      <c r="EBN269" s="20"/>
      <c r="EBO269" s="20"/>
      <c r="EBP269" s="20"/>
      <c r="EBQ269" s="20"/>
      <c r="EBR269" s="20"/>
      <c r="EBS269" s="20"/>
      <c r="EBT269" s="20"/>
      <c r="EBU269" s="20"/>
      <c r="EBV269" s="20"/>
      <c r="EBW269" s="20"/>
      <c r="EBX269" s="20"/>
      <c r="EBY269" s="20"/>
      <c r="EBZ269" s="20"/>
      <c r="ECA269" s="20"/>
      <c r="ECB269" s="20"/>
      <c r="ECC269" s="20"/>
      <c r="ECD269" s="20"/>
      <c r="ECE269" s="20"/>
      <c r="ECF269" s="20"/>
      <c r="ECG269" s="20"/>
      <c r="ECH269" s="20"/>
      <c r="ECI269" s="20"/>
      <c r="ECJ269" s="20"/>
      <c r="ECK269" s="20"/>
      <c r="ECL269" s="20"/>
      <c r="ECM269" s="20"/>
      <c r="ECN269" s="20"/>
      <c r="ECO269" s="20"/>
      <c r="ECP269" s="20"/>
      <c r="ECQ269" s="20"/>
      <c r="ECR269" s="20"/>
      <c r="ECS269" s="20"/>
      <c r="ECT269" s="20"/>
      <c r="ECU269" s="20"/>
      <c r="ECV269" s="20"/>
      <c r="ECW269" s="20"/>
      <c r="ECX269" s="20"/>
      <c r="ECY269" s="20"/>
      <c r="ECZ269" s="20"/>
      <c r="EDA269" s="20"/>
      <c r="EDB269" s="20"/>
      <c r="EDC269" s="20"/>
      <c r="EDD269" s="20"/>
      <c r="EDE269" s="20"/>
      <c r="EDF269" s="20"/>
      <c r="EDG269" s="20"/>
      <c r="EDH269" s="20"/>
      <c r="EDI269" s="20"/>
      <c r="EDJ269" s="20"/>
      <c r="EDK269" s="20"/>
      <c r="EDL269" s="20"/>
      <c r="EDM269" s="20"/>
      <c r="EDN269" s="20"/>
      <c r="EDO269" s="20"/>
      <c r="EDP269" s="20"/>
      <c r="EDQ269" s="20"/>
      <c r="EDR269" s="20"/>
      <c r="EDS269" s="20"/>
      <c r="EDT269" s="20"/>
      <c r="EDU269" s="20"/>
      <c r="EDV269" s="20"/>
      <c r="EDW269" s="20"/>
      <c r="EDX269" s="20"/>
      <c r="EDY269" s="20"/>
      <c r="EDZ269" s="20"/>
      <c r="EEA269" s="20"/>
      <c r="EEB269" s="20"/>
      <c r="EEC269" s="20"/>
      <c r="EED269" s="20"/>
      <c r="EEE269" s="20"/>
      <c r="EEF269" s="20"/>
      <c r="EEG269" s="20"/>
      <c r="EEH269" s="20"/>
      <c r="EEI269" s="20"/>
      <c r="EEJ269" s="20"/>
      <c r="EEK269" s="20"/>
      <c r="EEL269" s="20"/>
      <c r="EEM269" s="20"/>
      <c r="EEN269" s="20"/>
      <c r="EEO269" s="20"/>
      <c r="EEP269" s="20"/>
      <c r="EEQ269" s="20"/>
      <c r="EER269" s="20"/>
      <c r="EES269" s="20"/>
      <c r="EET269" s="20"/>
      <c r="EEU269" s="20"/>
      <c r="EEV269" s="20"/>
      <c r="EEW269" s="20"/>
      <c r="EEX269" s="20"/>
      <c r="EEY269" s="20"/>
      <c r="EEZ269" s="20"/>
      <c r="EFA269" s="20"/>
      <c r="EFB269" s="20"/>
      <c r="EFC269" s="20"/>
      <c r="EFD269" s="20"/>
      <c r="EFE269" s="20"/>
      <c r="EFF269" s="20"/>
      <c r="EFG269" s="20"/>
      <c r="EFH269" s="20"/>
      <c r="EFI269" s="20"/>
      <c r="EFJ269" s="20"/>
      <c r="EFK269" s="20"/>
      <c r="EFL269" s="20"/>
      <c r="EFM269" s="20"/>
      <c r="EFN269" s="20"/>
      <c r="EFO269" s="20"/>
      <c r="EFP269" s="20"/>
      <c r="EFQ269" s="20"/>
      <c r="EFR269" s="20"/>
      <c r="EFS269" s="20"/>
      <c r="EFT269" s="20"/>
      <c r="EFU269" s="20"/>
      <c r="EFV269" s="20"/>
      <c r="EFW269" s="20"/>
      <c r="EFX269" s="20"/>
      <c r="EFY269" s="20"/>
      <c r="EFZ269" s="20"/>
      <c r="EGA269" s="20"/>
      <c r="EGB269" s="20"/>
      <c r="EGC269" s="20"/>
      <c r="EGD269" s="20"/>
      <c r="EGE269" s="20"/>
      <c r="EGF269" s="20"/>
      <c r="EGG269" s="20"/>
      <c r="EGH269" s="20"/>
      <c r="EGI269" s="20"/>
      <c r="EGJ269" s="20"/>
      <c r="EGK269" s="20"/>
      <c r="EGL269" s="20"/>
      <c r="EGM269" s="20"/>
      <c r="EGN269" s="20"/>
      <c r="EGO269" s="20"/>
      <c r="EGP269" s="20"/>
      <c r="EGQ269" s="20"/>
      <c r="EGR269" s="20"/>
      <c r="EGS269" s="20"/>
      <c r="EGT269" s="20"/>
      <c r="EGU269" s="20"/>
      <c r="EGV269" s="20"/>
      <c r="EGW269" s="20"/>
      <c r="EGX269" s="20"/>
      <c r="EGY269" s="20"/>
      <c r="EGZ269" s="20"/>
      <c r="EHA269" s="20"/>
      <c r="EHB269" s="20"/>
      <c r="EHC269" s="20"/>
      <c r="EHD269" s="20"/>
      <c r="EHE269" s="20"/>
      <c r="EHF269" s="20"/>
      <c r="EHG269" s="20"/>
      <c r="EHH269" s="20"/>
      <c r="EHI269" s="20"/>
      <c r="EHJ269" s="20"/>
      <c r="EHK269" s="20"/>
      <c r="EHL269" s="20"/>
      <c r="EHM269" s="20"/>
      <c r="EHN269" s="20"/>
      <c r="EHO269" s="20"/>
      <c r="EHP269" s="20"/>
      <c r="EHQ269" s="20"/>
      <c r="EHR269" s="20"/>
      <c r="EHS269" s="20"/>
      <c r="EHT269" s="20"/>
      <c r="EHU269" s="20"/>
      <c r="EHV269" s="20"/>
      <c r="EHW269" s="20"/>
      <c r="EHX269" s="20"/>
      <c r="EHY269" s="20"/>
      <c r="EHZ269" s="20"/>
      <c r="EIA269" s="20"/>
      <c r="EIB269" s="20"/>
      <c r="EIC269" s="20"/>
      <c r="EID269" s="20"/>
      <c r="EIE269" s="20"/>
      <c r="EIF269" s="20"/>
      <c r="EIG269" s="20"/>
      <c r="EIH269" s="20"/>
      <c r="EII269" s="20"/>
      <c r="EIJ269" s="20"/>
      <c r="EIK269" s="20"/>
      <c r="EIL269" s="20"/>
      <c r="EIM269" s="20"/>
      <c r="EIN269" s="20"/>
      <c r="EIO269" s="20"/>
      <c r="EIP269" s="20"/>
      <c r="EIQ269" s="20"/>
      <c r="EIR269" s="20"/>
      <c r="EIS269" s="20"/>
      <c r="EIT269" s="20"/>
      <c r="EIU269" s="20"/>
      <c r="EIV269" s="20"/>
      <c r="EIW269" s="20"/>
      <c r="EIX269" s="20"/>
      <c r="EIY269" s="20"/>
      <c r="EIZ269" s="20"/>
      <c r="EJA269" s="20"/>
      <c r="EJB269" s="20"/>
      <c r="EJC269" s="20"/>
      <c r="EJD269" s="20"/>
      <c r="EJE269" s="20"/>
      <c r="EJF269" s="20"/>
      <c r="EJG269" s="20"/>
      <c r="EJH269" s="20"/>
      <c r="EJI269" s="20"/>
      <c r="EJJ269" s="20"/>
      <c r="EJK269" s="20"/>
      <c r="EJL269" s="20"/>
      <c r="EJM269" s="20"/>
      <c r="EJN269" s="20"/>
      <c r="EJO269" s="20"/>
      <c r="EJP269" s="20"/>
      <c r="EJQ269" s="20"/>
      <c r="EJR269" s="20"/>
      <c r="EJS269" s="20"/>
      <c r="EJT269" s="20"/>
      <c r="EJU269" s="20"/>
      <c r="EJV269" s="20"/>
      <c r="EJW269" s="20"/>
      <c r="EJX269" s="20"/>
      <c r="EJY269" s="20"/>
      <c r="EJZ269" s="20"/>
      <c r="EKA269" s="20"/>
      <c r="EKB269" s="20"/>
      <c r="EKC269" s="20"/>
      <c r="EKD269" s="20"/>
      <c r="EKE269" s="20"/>
      <c r="EKF269" s="20"/>
      <c r="EKG269" s="20"/>
      <c r="EKH269" s="20"/>
      <c r="EKI269" s="20"/>
      <c r="EKJ269" s="20"/>
      <c r="EKK269" s="20"/>
      <c r="EKL269" s="20"/>
      <c r="EKM269" s="20"/>
      <c r="EKN269" s="20"/>
      <c r="EKO269" s="20"/>
      <c r="EKP269" s="20"/>
      <c r="EKQ269" s="20"/>
      <c r="EKR269" s="20"/>
      <c r="EKS269" s="20"/>
      <c r="EKT269" s="20"/>
      <c r="EKU269" s="20"/>
      <c r="EKV269" s="20"/>
      <c r="EKW269" s="20"/>
      <c r="EKX269" s="20"/>
      <c r="EKY269" s="20"/>
      <c r="EKZ269" s="20"/>
      <c r="ELA269" s="20"/>
      <c r="ELB269" s="20"/>
      <c r="ELC269" s="20"/>
      <c r="ELD269" s="20"/>
      <c r="ELE269" s="20"/>
      <c r="ELF269" s="20"/>
      <c r="ELG269" s="20"/>
      <c r="ELH269" s="20"/>
      <c r="ELI269" s="20"/>
      <c r="ELJ269" s="20"/>
      <c r="ELK269" s="20"/>
      <c r="ELL269" s="20"/>
      <c r="ELM269" s="20"/>
      <c r="ELN269" s="20"/>
      <c r="ELO269" s="20"/>
      <c r="ELP269" s="20"/>
      <c r="ELQ269" s="20"/>
      <c r="ELR269" s="20"/>
      <c r="ELS269" s="20"/>
      <c r="ELT269" s="20"/>
      <c r="ELU269" s="20"/>
      <c r="ELV269" s="20"/>
      <c r="ELW269" s="20"/>
      <c r="ELX269" s="20"/>
      <c r="ELY269" s="20"/>
      <c r="ELZ269" s="20"/>
      <c r="EMA269" s="20"/>
      <c r="EMB269" s="20"/>
      <c r="EMC269" s="20"/>
      <c r="EMD269" s="20"/>
      <c r="EME269" s="20"/>
      <c r="EMF269" s="20"/>
      <c r="EMG269" s="20"/>
      <c r="EMH269" s="20"/>
      <c r="EMI269" s="20"/>
      <c r="EMJ269" s="20"/>
      <c r="EMK269" s="20"/>
      <c r="EML269" s="20"/>
      <c r="EMM269" s="20"/>
      <c r="EMN269" s="20"/>
      <c r="EMO269" s="20"/>
      <c r="EMP269" s="20"/>
      <c r="EMQ269" s="20"/>
      <c r="EMR269" s="20"/>
      <c r="EMS269" s="20"/>
      <c r="EMT269" s="20"/>
      <c r="EMU269" s="20"/>
      <c r="EMV269" s="20"/>
      <c r="EMW269" s="20"/>
      <c r="EMX269" s="20"/>
      <c r="EMY269" s="20"/>
      <c r="EMZ269" s="20"/>
      <c r="ENA269" s="20"/>
      <c r="ENB269" s="20"/>
      <c r="ENC269" s="20"/>
      <c r="END269" s="20"/>
      <c r="ENE269" s="20"/>
      <c r="ENF269" s="20"/>
      <c r="ENG269" s="20"/>
      <c r="ENH269" s="20"/>
      <c r="ENI269" s="20"/>
      <c r="ENJ269" s="20"/>
      <c r="ENK269" s="20"/>
      <c r="ENL269" s="20"/>
      <c r="ENM269" s="20"/>
      <c r="ENN269" s="20"/>
      <c r="ENO269" s="20"/>
      <c r="ENP269" s="20"/>
      <c r="ENQ269" s="20"/>
      <c r="ENR269" s="20"/>
      <c r="ENS269" s="20"/>
      <c r="ENT269" s="20"/>
      <c r="ENU269" s="20"/>
      <c r="ENV269" s="20"/>
      <c r="ENW269" s="20"/>
      <c r="ENX269" s="20"/>
      <c r="ENY269" s="20"/>
      <c r="ENZ269" s="20"/>
      <c r="EOA269" s="20"/>
      <c r="EOB269" s="20"/>
      <c r="EOC269" s="20"/>
      <c r="EOD269" s="20"/>
      <c r="EOE269" s="20"/>
      <c r="EOF269" s="20"/>
      <c r="EOG269" s="20"/>
      <c r="EOH269" s="20"/>
      <c r="EOI269" s="20"/>
      <c r="EOJ269" s="20"/>
      <c r="EOK269" s="20"/>
      <c r="EOL269" s="20"/>
      <c r="EOM269" s="20"/>
      <c r="EON269" s="20"/>
      <c r="EOO269" s="20"/>
      <c r="EOP269" s="20"/>
      <c r="EOQ269" s="20"/>
      <c r="EOR269" s="20"/>
      <c r="EOS269" s="20"/>
      <c r="EOT269" s="20"/>
      <c r="EOU269" s="20"/>
      <c r="EOV269" s="20"/>
      <c r="EOW269" s="20"/>
      <c r="EOX269" s="20"/>
      <c r="EOY269" s="20"/>
      <c r="EOZ269" s="20"/>
      <c r="EPA269" s="20"/>
      <c r="EPB269" s="20"/>
      <c r="EPC269" s="20"/>
      <c r="EPD269" s="20"/>
      <c r="EPE269" s="20"/>
      <c r="EPF269" s="20"/>
      <c r="EPG269" s="20"/>
      <c r="EPH269" s="20"/>
      <c r="EPI269" s="20"/>
      <c r="EPJ269" s="20"/>
      <c r="EPK269" s="20"/>
      <c r="EPL269" s="20"/>
      <c r="EPM269" s="20"/>
      <c r="EPN269" s="20"/>
      <c r="EPO269" s="20"/>
      <c r="EPP269" s="20"/>
      <c r="EPQ269" s="20"/>
      <c r="EPR269" s="20"/>
      <c r="EPS269" s="20"/>
      <c r="EPT269" s="20"/>
      <c r="EPU269" s="20"/>
      <c r="EPV269" s="20"/>
      <c r="EPW269" s="20"/>
      <c r="EPX269" s="20"/>
      <c r="EPY269" s="20"/>
      <c r="EPZ269" s="20"/>
      <c r="EQA269" s="20"/>
      <c r="EQB269" s="20"/>
      <c r="EQC269" s="20"/>
      <c r="EQD269" s="20"/>
      <c r="EQE269" s="20"/>
      <c r="EQF269" s="20"/>
      <c r="EQG269" s="20"/>
      <c r="EQH269" s="20"/>
      <c r="EQI269" s="20"/>
      <c r="EQJ269" s="20"/>
      <c r="EQK269" s="20"/>
      <c r="EQL269" s="20"/>
      <c r="EQM269" s="20"/>
      <c r="EQN269" s="20"/>
      <c r="EQO269" s="20"/>
      <c r="EQP269" s="20"/>
      <c r="EQQ269" s="20"/>
      <c r="EQR269" s="20"/>
      <c r="EQS269" s="20"/>
      <c r="EQT269" s="20"/>
      <c r="EQU269" s="20"/>
      <c r="EQV269" s="20"/>
      <c r="EQW269" s="20"/>
      <c r="EQX269" s="20"/>
      <c r="EQY269" s="20"/>
      <c r="EQZ269" s="20"/>
      <c r="ERA269" s="20"/>
      <c r="ERB269" s="20"/>
      <c r="ERC269" s="20"/>
      <c r="ERD269" s="20"/>
      <c r="ERE269" s="20"/>
      <c r="ERF269" s="20"/>
      <c r="ERG269" s="20"/>
      <c r="ERH269" s="20"/>
      <c r="ERI269" s="20"/>
      <c r="ERJ269" s="20"/>
      <c r="ERK269" s="20"/>
      <c r="ERL269" s="20"/>
      <c r="ERM269" s="20"/>
      <c r="ERN269" s="20"/>
      <c r="ERO269" s="20"/>
      <c r="ERP269" s="20"/>
      <c r="ERQ269" s="20"/>
      <c r="ERR269" s="20"/>
      <c r="ERS269" s="20"/>
      <c r="ERT269" s="20"/>
      <c r="ERU269" s="20"/>
      <c r="ERV269" s="20"/>
      <c r="ERW269" s="20"/>
      <c r="ERX269" s="20"/>
      <c r="ERY269" s="20"/>
      <c r="ERZ269" s="20"/>
      <c r="ESA269" s="20"/>
      <c r="ESB269" s="20"/>
      <c r="ESC269" s="20"/>
      <c r="ESD269" s="20"/>
      <c r="ESE269" s="20"/>
      <c r="ESF269" s="20"/>
      <c r="ESG269" s="20"/>
      <c r="ESH269" s="20"/>
      <c r="ESI269" s="20"/>
      <c r="ESJ269" s="20"/>
      <c r="ESK269" s="20"/>
      <c r="ESL269" s="20"/>
      <c r="ESM269" s="20"/>
      <c r="ESN269" s="20"/>
      <c r="ESO269" s="20"/>
      <c r="ESP269" s="20"/>
      <c r="ESQ269" s="20"/>
      <c r="ESR269" s="20"/>
      <c r="ESS269" s="20"/>
      <c r="EST269" s="20"/>
      <c r="ESU269" s="20"/>
      <c r="ESV269" s="20"/>
      <c r="ESW269" s="20"/>
      <c r="ESX269" s="20"/>
      <c r="ESY269" s="20"/>
      <c r="ESZ269" s="20"/>
      <c r="ETA269" s="20"/>
      <c r="ETB269" s="20"/>
      <c r="ETC269" s="20"/>
      <c r="ETD269" s="20"/>
      <c r="ETE269" s="20"/>
      <c r="ETF269" s="20"/>
      <c r="ETG269" s="20"/>
      <c r="ETH269" s="20"/>
      <c r="ETI269" s="20"/>
      <c r="ETJ269" s="20"/>
      <c r="ETK269" s="20"/>
      <c r="ETL269" s="20"/>
      <c r="ETM269" s="20"/>
      <c r="ETN269" s="20"/>
      <c r="ETO269" s="20"/>
      <c r="ETP269" s="20"/>
      <c r="ETQ269" s="20"/>
      <c r="ETR269" s="20"/>
      <c r="ETS269" s="20"/>
      <c r="ETT269" s="20"/>
      <c r="ETU269" s="20"/>
      <c r="ETV269" s="20"/>
      <c r="ETW269" s="20"/>
      <c r="ETX269" s="20"/>
      <c r="ETY269" s="20"/>
      <c r="ETZ269" s="20"/>
      <c r="EUA269" s="20"/>
      <c r="EUB269" s="20"/>
      <c r="EUC269" s="20"/>
      <c r="EUD269" s="20"/>
      <c r="EUE269" s="20"/>
      <c r="EUF269" s="20"/>
      <c r="EUG269" s="20"/>
      <c r="EUH269" s="20"/>
      <c r="EUI269" s="20"/>
      <c r="EUJ269" s="20"/>
      <c r="EUK269" s="20"/>
      <c r="EUL269" s="20"/>
      <c r="EUM269" s="20"/>
      <c r="EUN269" s="20"/>
      <c r="EUO269" s="20"/>
      <c r="EUP269" s="20"/>
      <c r="EUQ269" s="20"/>
      <c r="EUR269" s="20"/>
      <c r="EUS269" s="20"/>
      <c r="EUT269" s="20"/>
      <c r="EUU269" s="20"/>
      <c r="EUV269" s="20"/>
      <c r="EUW269" s="20"/>
      <c r="EUX269" s="20"/>
      <c r="EUY269" s="20"/>
      <c r="EUZ269" s="20"/>
      <c r="EVA269" s="20"/>
      <c r="EVB269" s="20"/>
      <c r="EVC269" s="20"/>
      <c r="EVD269" s="20"/>
      <c r="EVE269" s="20"/>
      <c r="EVF269" s="20"/>
      <c r="EVG269" s="20"/>
      <c r="EVH269" s="20"/>
      <c r="EVI269" s="20"/>
      <c r="EVJ269" s="20"/>
      <c r="EVK269" s="20"/>
      <c r="EVL269" s="20"/>
      <c r="EVM269" s="20"/>
      <c r="EVN269" s="20"/>
      <c r="EVO269" s="20"/>
      <c r="EVP269" s="20"/>
      <c r="EVQ269" s="20"/>
      <c r="EVR269" s="20"/>
      <c r="EVS269" s="20"/>
      <c r="EVT269" s="20"/>
      <c r="EVU269" s="20"/>
      <c r="EVV269" s="20"/>
      <c r="EVW269" s="20"/>
      <c r="EVX269" s="20"/>
      <c r="EVY269" s="20"/>
      <c r="EVZ269" s="20"/>
      <c r="EWA269" s="20"/>
      <c r="EWB269" s="20"/>
      <c r="EWC269" s="20"/>
      <c r="EWD269" s="20"/>
      <c r="EWE269" s="20"/>
      <c r="EWF269" s="20"/>
      <c r="EWG269" s="20"/>
      <c r="EWH269" s="20"/>
      <c r="EWI269" s="20"/>
      <c r="EWJ269" s="20"/>
      <c r="EWK269" s="20"/>
      <c r="EWL269" s="20"/>
      <c r="EWM269" s="20"/>
      <c r="EWN269" s="20"/>
      <c r="EWO269" s="20"/>
      <c r="EWP269" s="20"/>
      <c r="EWQ269" s="20"/>
      <c r="EWR269" s="20"/>
      <c r="EWS269" s="20"/>
      <c r="EWT269" s="20"/>
      <c r="EWU269" s="20"/>
      <c r="EWV269" s="20"/>
      <c r="EWW269" s="20"/>
      <c r="EWX269" s="20"/>
      <c r="EWY269" s="20"/>
      <c r="EWZ269" s="20"/>
      <c r="EXA269" s="20"/>
      <c r="EXB269" s="20"/>
      <c r="EXC269" s="20"/>
      <c r="EXD269" s="20"/>
      <c r="EXE269" s="20"/>
      <c r="EXF269" s="20"/>
      <c r="EXG269" s="20"/>
      <c r="EXH269" s="20"/>
      <c r="EXI269" s="20"/>
      <c r="EXJ269" s="20"/>
      <c r="EXK269" s="20"/>
      <c r="EXL269" s="20"/>
      <c r="EXM269" s="20"/>
      <c r="EXN269" s="20"/>
      <c r="EXO269" s="20"/>
      <c r="EXP269" s="20"/>
      <c r="EXQ269" s="20"/>
      <c r="EXR269" s="20"/>
      <c r="EXS269" s="20"/>
      <c r="EXT269" s="20"/>
      <c r="EXU269" s="20"/>
      <c r="EXV269" s="20"/>
      <c r="EXW269" s="20"/>
      <c r="EXX269" s="20"/>
      <c r="EXY269" s="20"/>
      <c r="EXZ269" s="20"/>
      <c r="EYA269" s="20"/>
      <c r="EYB269" s="20"/>
      <c r="EYC269" s="20"/>
      <c r="EYD269" s="20"/>
      <c r="EYE269" s="20"/>
      <c r="EYF269" s="20"/>
      <c r="EYG269" s="20"/>
      <c r="EYH269" s="20"/>
      <c r="EYI269" s="20"/>
      <c r="EYJ269" s="20"/>
      <c r="EYK269" s="20"/>
      <c r="EYL269" s="20"/>
      <c r="EYM269" s="20"/>
      <c r="EYN269" s="20"/>
      <c r="EYO269" s="20"/>
      <c r="EYP269" s="20"/>
      <c r="EYQ269" s="20"/>
      <c r="EYR269" s="20"/>
      <c r="EYS269" s="20"/>
      <c r="EYT269" s="20"/>
      <c r="EYU269" s="20"/>
      <c r="EYV269" s="20"/>
      <c r="EYW269" s="20"/>
      <c r="EYX269" s="20"/>
      <c r="EYY269" s="20"/>
      <c r="EYZ269" s="20"/>
      <c r="EZA269" s="20"/>
      <c r="EZB269" s="20"/>
      <c r="EZC269" s="20"/>
      <c r="EZD269" s="20"/>
      <c r="EZE269" s="20"/>
      <c r="EZF269" s="20"/>
      <c r="EZG269" s="20"/>
      <c r="EZH269" s="20"/>
      <c r="EZI269" s="20"/>
      <c r="EZJ269" s="20"/>
      <c r="EZK269" s="20"/>
      <c r="EZL269" s="20"/>
      <c r="EZM269" s="20"/>
      <c r="EZN269" s="20"/>
      <c r="EZO269" s="20"/>
      <c r="EZP269" s="20"/>
      <c r="EZQ269" s="20"/>
      <c r="EZR269" s="20"/>
      <c r="EZS269" s="20"/>
      <c r="EZT269" s="20"/>
      <c r="EZU269" s="20"/>
      <c r="EZV269" s="20"/>
      <c r="EZW269" s="20"/>
      <c r="EZX269" s="20"/>
      <c r="EZY269" s="20"/>
      <c r="EZZ269" s="20"/>
      <c r="FAA269" s="20"/>
      <c r="FAB269" s="20"/>
      <c r="FAC269" s="20"/>
      <c r="FAD269" s="20"/>
      <c r="FAE269" s="20"/>
      <c r="FAF269" s="20"/>
      <c r="FAG269" s="20"/>
      <c r="FAH269" s="20"/>
      <c r="FAI269" s="20"/>
      <c r="FAJ269" s="20"/>
      <c r="FAK269" s="20"/>
      <c r="FAL269" s="20"/>
      <c r="FAM269" s="20"/>
      <c r="FAN269" s="20"/>
      <c r="FAO269" s="20"/>
      <c r="FAP269" s="20"/>
      <c r="FAQ269" s="20"/>
      <c r="FAR269" s="20"/>
      <c r="FAS269" s="20"/>
      <c r="FAT269" s="20"/>
      <c r="FAU269" s="20"/>
      <c r="FAV269" s="20"/>
      <c r="FAW269" s="20"/>
      <c r="FAX269" s="20"/>
      <c r="FAY269" s="20"/>
      <c r="FAZ269" s="20"/>
      <c r="FBA269" s="20"/>
      <c r="FBB269" s="20"/>
      <c r="FBC269" s="20"/>
      <c r="FBD269" s="20"/>
      <c r="FBE269" s="20"/>
      <c r="FBF269" s="20"/>
      <c r="FBG269" s="20"/>
      <c r="FBH269" s="20"/>
      <c r="FBI269" s="20"/>
      <c r="FBJ269" s="20"/>
      <c r="FBK269" s="20"/>
      <c r="FBL269" s="20"/>
      <c r="FBM269" s="20"/>
      <c r="FBN269" s="20"/>
      <c r="FBO269" s="20"/>
      <c r="FBP269" s="20"/>
      <c r="FBQ269" s="20"/>
      <c r="FBR269" s="20"/>
      <c r="FBS269" s="20"/>
      <c r="FBT269" s="20"/>
      <c r="FBU269" s="20"/>
      <c r="FBV269" s="20"/>
      <c r="FBW269" s="20"/>
      <c r="FBX269" s="20"/>
      <c r="FBY269" s="20"/>
      <c r="FBZ269" s="20"/>
      <c r="FCA269" s="20"/>
      <c r="FCB269" s="20"/>
      <c r="FCC269" s="20"/>
      <c r="FCD269" s="20"/>
      <c r="FCE269" s="20"/>
      <c r="FCF269" s="20"/>
      <c r="FCG269" s="20"/>
      <c r="FCH269" s="20"/>
      <c r="FCI269" s="20"/>
      <c r="FCJ269" s="20"/>
      <c r="FCK269" s="20"/>
      <c r="FCL269" s="20"/>
      <c r="FCM269" s="20"/>
      <c r="FCN269" s="20"/>
      <c r="FCO269" s="20"/>
      <c r="FCP269" s="20"/>
      <c r="FCQ269" s="20"/>
      <c r="FCR269" s="20"/>
      <c r="FCS269" s="20"/>
      <c r="FCT269" s="20"/>
      <c r="FCU269" s="20"/>
      <c r="FCV269" s="20"/>
      <c r="FCW269" s="20"/>
      <c r="FCX269" s="20"/>
      <c r="FCY269" s="20"/>
      <c r="FCZ269" s="20"/>
      <c r="FDA269" s="20"/>
      <c r="FDB269" s="20"/>
      <c r="FDC269" s="20"/>
      <c r="FDD269" s="20"/>
      <c r="FDE269" s="20"/>
      <c r="FDF269" s="20"/>
      <c r="FDG269" s="20"/>
      <c r="FDH269" s="20"/>
      <c r="FDI269" s="20"/>
      <c r="FDJ269" s="20"/>
      <c r="FDK269" s="20"/>
      <c r="FDL269" s="20"/>
      <c r="FDM269" s="20"/>
      <c r="FDN269" s="20"/>
      <c r="FDO269" s="20"/>
      <c r="FDP269" s="20"/>
      <c r="FDQ269" s="20"/>
      <c r="FDR269" s="20"/>
      <c r="FDS269" s="20"/>
      <c r="FDT269" s="20"/>
      <c r="FDU269" s="20"/>
      <c r="FDV269" s="20"/>
      <c r="FDW269" s="20"/>
      <c r="FDX269" s="20"/>
      <c r="FDY269" s="20"/>
      <c r="FDZ269" s="20"/>
      <c r="FEA269" s="20"/>
      <c r="FEB269" s="20"/>
      <c r="FEC269" s="20"/>
      <c r="FED269" s="20"/>
      <c r="FEE269" s="20"/>
      <c r="FEF269" s="20"/>
      <c r="FEG269" s="20"/>
      <c r="FEH269" s="20"/>
      <c r="FEI269" s="20"/>
      <c r="FEJ269" s="20"/>
      <c r="FEK269" s="20"/>
      <c r="FEL269" s="20"/>
      <c r="FEM269" s="20"/>
      <c r="FEN269" s="20"/>
      <c r="FEO269" s="20"/>
      <c r="FEP269" s="20"/>
      <c r="FEQ269" s="20"/>
      <c r="FER269" s="20"/>
      <c r="FES269" s="20"/>
      <c r="FET269" s="20"/>
      <c r="FEU269" s="20"/>
      <c r="FEV269" s="20"/>
      <c r="FEW269" s="20"/>
      <c r="FEX269" s="20"/>
      <c r="FEY269" s="20"/>
      <c r="FEZ269" s="20"/>
      <c r="FFA269" s="20"/>
      <c r="FFB269" s="20"/>
      <c r="FFC269" s="20"/>
      <c r="FFD269" s="20"/>
      <c r="FFE269" s="20"/>
      <c r="FFF269" s="20"/>
      <c r="FFG269" s="20"/>
      <c r="FFH269" s="20"/>
      <c r="FFI269" s="20"/>
      <c r="FFJ269" s="20"/>
      <c r="FFK269" s="20"/>
      <c r="FFL269" s="20"/>
      <c r="FFM269" s="20"/>
      <c r="FFN269" s="20"/>
      <c r="FFO269" s="20"/>
      <c r="FFP269" s="20"/>
      <c r="FFQ269" s="20"/>
      <c r="FFR269" s="20"/>
      <c r="FFS269" s="20"/>
      <c r="FFT269" s="20"/>
      <c r="FFU269" s="20"/>
      <c r="FFV269" s="20"/>
      <c r="FFW269" s="20"/>
      <c r="FFX269" s="20"/>
      <c r="FFY269" s="20"/>
      <c r="FFZ269" s="20"/>
      <c r="FGA269" s="20"/>
      <c r="FGB269" s="20"/>
      <c r="FGC269" s="20"/>
      <c r="FGD269" s="20"/>
      <c r="FGE269" s="20"/>
      <c r="FGF269" s="20"/>
      <c r="FGG269" s="20"/>
      <c r="FGH269" s="20"/>
      <c r="FGI269" s="20"/>
      <c r="FGJ269" s="20"/>
      <c r="FGK269" s="20"/>
      <c r="FGL269" s="20"/>
      <c r="FGM269" s="20"/>
      <c r="FGN269" s="20"/>
      <c r="FGO269" s="20"/>
      <c r="FGP269" s="20"/>
      <c r="FGQ269" s="20"/>
      <c r="FGR269" s="20"/>
      <c r="FGS269" s="20"/>
      <c r="FGT269" s="20"/>
      <c r="FGU269" s="20"/>
      <c r="FGV269" s="20"/>
      <c r="FGW269" s="20"/>
      <c r="FGX269" s="20"/>
      <c r="FGY269" s="20"/>
      <c r="FGZ269" s="20"/>
      <c r="FHA269" s="20"/>
      <c r="FHB269" s="20"/>
      <c r="FHC269" s="20"/>
      <c r="FHD269" s="20"/>
      <c r="FHE269" s="20"/>
      <c r="FHF269" s="20"/>
      <c r="FHG269" s="20"/>
      <c r="FHH269" s="20"/>
      <c r="FHI269" s="20"/>
      <c r="FHJ269" s="20"/>
      <c r="FHK269" s="20"/>
      <c r="FHL269" s="20"/>
      <c r="FHM269" s="20"/>
      <c r="FHN269" s="20"/>
      <c r="FHO269" s="20"/>
      <c r="FHP269" s="20"/>
      <c r="FHQ269" s="20"/>
      <c r="FHR269" s="20"/>
      <c r="FHS269" s="20"/>
      <c r="FHT269" s="20"/>
      <c r="FHU269" s="20"/>
      <c r="FHV269" s="20"/>
      <c r="FHW269" s="20"/>
      <c r="FHX269" s="20"/>
      <c r="FHY269" s="20"/>
      <c r="FHZ269" s="20"/>
      <c r="FIA269" s="20"/>
      <c r="FIB269" s="20"/>
      <c r="FIC269" s="20"/>
      <c r="FID269" s="20"/>
      <c r="FIE269" s="20"/>
      <c r="FIF269" s="20"/>
      <c r="FIG269" s="20"/>
      <c r="FIH269" s="20"/>
      <c r="FII269" s="20"/>
      <c r="FIJ269" s="20"/>
      <c r="FIK269" s="20"/>
      <c r="FIL269" s="20"/>
      <c r="FIM269" s="20"/>
      <c r="FIN269" s="20"/>
      <c r="FIO269" s="20"/>
      <c r="FIP269" s="20"/>
      <c r="FIQ269" s="20"/>
      <c r="FIR269" s="20"/>
      <c r="FIS269" s="20"/>
      <c r="FIT269" s="20"/>
      <c r="FIU269" s="20"/>
      <c r="FIV269" s="20"/>
      <c r="FIW269" s="20"/>
      <c r="FIX269" s="20"/>
      <c r="FIY269" s="20"/>
      <c r="FIZ269" s="20"/>
      <c r="FJA269" s="20"/>
      <c r="FJB269" s="20"/>
      <c r="FJC269" s="20"/>
      <c r="FJD269" s="20"/>
      <c r="FJE269" s="20"/>
      <c r="FJF269" s="20"/>
      <c r="FJG269" s="20"/>
      <c r="FJH269" s="20"/>
      <c r="FJI269" s="20"/>
      <c r="FJJ269" s="20"/>
      <c r="FJK269" s="20"/>
      <c r="FJL269" s="20"/>
      <c r="FJM269" s="20"/>
      <c r="FJN269" s="20"/>
      <c r="FJO269" s="20"/>
      <c r="FJP269" s="20"/>
      <c r="FJQ269" s="20"/>
      <c r="FJR269" s="20"/>
      <c r="FJS269" s="20"/>
      <c r="FJT269" s="20"/>
      <c r="FJU269" s="20"/>
      <c r="FJV269" s="20"/>
      <c r="FJW269" s="20"/>
      <c r="FJX269" s="20"/>
      <c r="FJY269" s="20"/>
      <c r="FJZ269" s="20"/>
      <c r="FKA269" s="20"/>
      <c r="FKB269" s="20"/>
      <c r="FKC269" s="20"/>
      <c r="FKD269" s="20"/>
      <c r="FKE269" s="20"/>
      <c r="FKF269" s="20"/>
      <c r="FKG269" s="20"/>
      <c r="FKH269" s="20"/>
      <c r="FKI269" s="20"/>
      <c r="FKJ269" s="20"/>
      <c r="FKK269" s="20"/>
      <c r="FKL269" s="20"/>
      <c r="FKM269" s="20"/>
      <c r="FKN269" s="20"/>
      <c r="FKO269" s="20"/>
      <c r="FKP269" s="20"/>
      <c r="FKQ269" s="20"/>
      <c r="FKR269" s="20"/>
      <c r="FKS269" s="20"/>
      <c r="FKT269" s="20"/>
      <c r="FKU269" s="20"/>
      <c r="FKV269" s="20"/>
      <c r="FKW269" s="20"/>
      <c r="FKX269" s="20"/>
      <c r="FKY269" s="20"/>
      <c r="FKZ269" s="20"/>
      <c r="FLA269" s="20"/>
      <c r="FLB269" s="20"/>
      <c r="FLC269" s="20"/>
      <c r="FLD269" s="20"/>
      <c r="FLE269" s="20"/>
      <c r="FLF269" s="20"/>
      <c r="FLG269" s="20"/>
      <c r="FLH269" s="20"/>
      <c r="FLI269" s="20"/>
      <c r="FLJ269" s="20"/>
      <c r="FLK269" s="20"/>
      <c r="FLL269" s="20"/>
      <c r="FLM269" s="20"/>
      <c r="FLN269" s="20"/>
      <c r="FLO269" s="20"/>
      <c r="FLP269" s="20"/>
      <c r="FLQ269" s="20"/>
      <c r="FLR269" s="20"/>
      <c r="FLS269" s="20"/>
      <c r="FLT269" s="20"/>
      <c r="FLU269" s="20"/>
      <c r="FLV269" s="20"/>
      <c r="FLW269" s="20"/>
      <c r="FLX269" s="20"/>
      <c r="FLY269" s="20"/>
      <c r="FLZ269" s="20"/>
      <c r="FMA269" s="20"/>
      <c r="FMB269" s="20"/>
      <c r="FMC269" s="20"/>
      <c r="FMD269" s="20"/>
      <c r="FME269" s="20"/>
      <c r="FMF269" s="20"/>
      <c r="FMG269" s="20"/>
      <c r="FMH269" s="20"/>
      <c r="FMI269" s="20"/>
      <c r="FMJ269" s="20"/>
      <c r="FMK269" s="20"/>
      <c r="FML269" s="20"/>
      <c r="FMM269" s="20"/>
      <c r="FMN269" s="20"/>
      <c r="FMO269" s="20"/>
      <c r="FMP269" s="20"/>
      <c r="FMQ269" s="20"/>
      <c r="FMR269" s="20"/>
      <c r="FMS269" s="20"/>
      <c r="FMT269" s="20"/>
      <c r="FMU269" s="20"/>
      <c r="FMV269" s="20"/>
      <c r="FMW269" s="20"/>
      <c r="FMX269" s="20"/>
      <c r="FMY269" s="20"/>
      <c r="FMZ269" s="20"/>
      <c r="FNA269" s="20"/>
      <c r="FNB269" s="20"/>
      <c r="FNC269" s="20"/>
      <c r="FND269" s="20"/>
      <c r="FNE269" s="20"/>
      <c r="FNF269" s="20"/>
      <c r="FNG269" s="20"/>
      <c r="FNH269" s="20"/>
      <c r="FNI269" s="20"/>
      <c r="FNJ269" s="20"/>
      <c r="FNK269" s="20"/>
      <c r="FNL269" s="20"/>
      <c r="FNM269" s="20"/>
      <c r="FNN269" s="20"/>
      <c r="FNO269" s="20"/>
      <c r="FNP269" s="20"/>
      <c r="FNQ269" s="20"/>
      <c r="FNR269" s="20"/>
      <c r="FNS269" s="20"/>
      <c r="FNT269" s="20"/>
      <c r="FNU269" s="20"/>
      <c r="FNV269" s="20"/>
      <c r="FNW269" s="20"/>
      <c r="FNX269" s="20"/>
      <c r="FNY269" s="20"/>
      <c r="FNZ269" s="20"/>
      <c r="FOA269" s="20"/>
      <c r="FOB269" s="20"/>
      <c r="FOC269" s="20"/>
      <c r="FOD269" s="20"/>
      <c r="FOE269" s="20"/>
      <c r="FOF269" s="20"/>
      <c r="FOG269" s="20"/>
      <c r="FOH269" s="20"/>
      <c r="FOI269" s="20"/>
      <c r="FOJ269" s="20"/>
      <c r="FOK269" s="20"/>
      <c r="FOL269" s="20"/>
      <c r="FOM269" s="20"/>
      <c r="FON269" s="20"/>
      <c r="FOO269" s="20"/>
      <c r="FOP269" s="20"/>
      <c r="FOQ269" s="20"/>
      <c r="FOR269" s="20"/>
      <c r="FOS269" s="20"/>
      <c r="FOT269" s="20"/>
      <c r="FOU269" s="20"/>
      <c r="FOV269" s="20"/>
      <c r="FOW269" s="20"/>
      <c r="FOX269" s="20"/>
      <c r="FOY269" s="20"/>
      <c r="FOZ269" s="20"/>
      <c r="FPA269" s="20"/>
      <c r="FPB269" s="20"/>
      <c r="FPC269" s="20"/>
      <c r="FPD269" s="20"/>
      <c r="FPE269" s="20"/>
      <c r="FPF269" s="20"/>
      <c r="FPG269" s="20"/>
      <c r="FPH269" s="20"/>
      <c r="FPI269" s="20"/>
      <c r="FPJ269" s="20"/>
      <c r="FPK269" s="20"/>
      <c r="FPL269" s="20"/>
      <c r="FPM269" s="20"/>
      <c r="FPN269" s="20"/>
      <c r="FPO269" s="20"/>
      <c r="FPP269" s="20"/>
      <c r="FPQ269" s="20"/>
      <c r="FPR269" s="20"/>
      <c r="FPS269" s="20"/>
      <c r="FPT269" s="20"/>
      <c r="FPU269" s="20"/>
      <c r="FPV269" s="20"/>
      <c r="FPW269" s="20"/>
      <c r="FPX269" s="20"/>
      <c r="FPY269" s="20"/>
      <c r="FPZ269" s="20"/>
      <c r="FQA269" s="20"/>
      <c r="FQB269" s="20"/>
      <c r="FQC269" s="20"/>
      <c r="FQD269" s="20"/>
      <c r="FQE269" s="20"/>
      <c r="FQF269" s="20"/>
      <c r="FQG269" s="20"/>
      <c r="FQH269" s="20"/>
      <c r="FQI269" s="20"/>
      <c r="FQJ269" s="20"/>
      <c r="FQK269" s="20"/>
      <c r="FQL269" s="20"/>
      <c r="FQM269" s="20"/>
      <c r="FQN269" s="20"/>
      <c r="FQO269" s="20"/>
      <c r="FQP269" s="20"/>
      <c r="FQQ269" s="20"/>
      <c r="FQR269" s="20"/>
      <c r="FQS269" s="20"/>
      <c r="FQT269" s="20"/>
      <c r="FQU269" s="20"/>
      <c r="FQV269" s="20"/>
      <c r="FQW269" s="20"/>
      <c r="FQX269" s="20"/>
      <c r="FQY269" s="20"/>
      <c r="FQZ269" s="20"/>
      <c r="FRA269" s="20"/>
      <c r="FRB269" s="20"/>
      <c r="FRC269" s="20"/>
      <c r="FRD269" s="20"/>
      <c r="FRE269" s="20"/>
      <c r="FRF269" s="20"/>
      <c r="FRG269" s="20"/>
      <c r="FRH269" s="20"/>
      <c r="FRI269" s="20"/>
      <c r="FRJ269" s="20"/>
      <c r="FRK269" s="20"/>
      <c r="FRL269" s="20"/>
      <c r="FRM269" s="20"/>
      <c r="FRN269" s="20"/>
      <c r="FRO269" s="20"/>
      <c r="FRP269" s="20"/>
      <c r="FRQ269" s="20"/>
      <c r="FRR269" s="20"/>
      <c r="FRS269" s="20"/>
      <c r="FRT269" s="20"/>
      <c r="FRU269" s="20"/>
      <c r="FRV269" s="20"/>
      <c r="FRW269" s="20"/>
      <c r="FRX269" s="20"/>
      <c r="FRY269" s="20"/>
      <c r="FRZ269" s="20"/>
      <c r="FSA269" s="20"/>
      <c r="FSB269" s="20"/>
      <c r="FSC269" s="20"/>
      <c r="FSD269" s="20"/>
      <c r="FSE269" s="20"/>
      <c r="FSF269" s="20"/>
      <c r="FSG269" s="20"/>
      <c r="FSH269" s="20"/>
      <c r="FSI269" s="20"/>
      <c r="FSJ269" s="20"/>
      <c r="FSK269" s="20"/>
      <c r="FSL269" s="20"/>
      <c r="FSM269" s="20"/>
      <c r="FSN269" s="20"/>
      <c r="FSO269" s="20"/>
      <c r="FSP269" s="20"/>
      <c r="FSQ269" s="20"/>
      <c r="FSR269" s="20"/>
      <c r="FSS269" s="20"/>
      <c r="FST269" s="20"/>
      <c r="FSU269" s="20"/>
      <c r="FSV269" s="20"/>
      <c r="FSW269" s="20"/>
      <c r="FSX269" s="20"/>
      <c r="FSY269" s="20"/>
      <c r="FSZ269" s="20"/>
      <c r="FTA269" s="20"/>
      <c r="FTB269" s="20"/>
      <c r="FTC269" s="20"/>
      <c r="FTD269" s="20"/>
      <c r="FTE269" s="20"/>
      <c r="FTF269" s="20"/>
      <c r="FTG269" s="20"/>
      <c r="FTH269" s="20"/>
      <c r="FTI269" s="20"/>
      <c r="FTJ269" s="20"/>
      <c r="FTK269" s="20"/>
      <c r="FTL269" s="20"/>
      <c r="FTM269" s="20"/>
      <c r="FTN269" s="20"/>
      <c r="FTO269" s="20"/>
      <c r="FTP269" s="20"/>
      <c r="FTQ269" s="20"/>
      <c r="FTR269" s="20"/>
      <c r="FTS269" s="20"/>
      <c r="FTT269" s="20"/>
      <c r="FTU269" s="20"/>
      <c r="FTV269" s="20"/>
      <c r="FTW269" s="20"/>
      <c r="FTX269" s="20"/>
      <c r="FTY269" s="20"/>
      <c r="FTZ269" s="20"/>
      <c r="FUA269" s="20"/>
      <c r="FUB269" s="20"/>
      <c r="FUC269" s="20"/>
      <c r="FUD269" s="20"/>
      <c r="FUE269" s="20"/>
      <c r="FUF269" s="20"/>
      <c r="FUG269" s="20"/>
      <c r="FUH269" s="20"/>
      <c r="FUI269" s="20"/>
      <c r="FUJ269" s="20"/>
      <c r="FUK269" s="20"/>
      <c r="FUL269" s="20"/>
      <c r="FUM269" s="20"/>
      <c r="FUN269" s="20"/>
      <c r="FUO269" s="20"/>
      <c r="FUP269" s="20"/>
      <c r="FUQ269" s="20"/>
      <c r="FUR269" s="20"/>
      <c r="FUS269" s="20"/>
      <c r="FUT269" s="20"/>
      <c r="FUU269" s="20"/>
      <c r="FUV269" s="20"/>
      <c r="FUW269" s="20"/>
      <c r="FUX269" s="20"/>
      <c r="FUY269" s="20"/>
      <c r="FUZ269" s="20"/>
      <c r="FVA269" s="20"/>
      <c r="FVB269" s="20"/>
      <c r="FVC269" s="20"/>
      <c r="FVD269" s="20"/>
      <c r="FVE269" s="20"/>
      <c r="FVF269" s="20"/>
      <c r="FVG269" s="20"/>
      <c r="FVH269" s="20"/>
      <c r="FVI269" s="20"/>
      <c r="FVJ269" s="20"/>
      <c r="FVK269" s="20"/>
      <c r="FVL269" s="20"/>
      <c r="FVM269" s="20"/>
      <c r="FVN269" s="20"/>
      <c r="FVO269" s="20"/>
      <c r="FVP269" s="20"/>
      <c r="FVQ269" s="20"/>
      <c r="FVR269" s="20"/>
      <c r="FVS269" s="20"/>
      <c r="FVT269" s="20"/>
      <c r="FVU269" s="20"/>
      <c r="FVV269" s="20"/>
      <c r="FVW269" s="20"/>
      <c r="FVX269" s="20"/>
      <c r="FVY269" s="20"/>
      <c r="FVZ269" s="20"/>
      <c r="FWA269" s="20"/>
      <c r="FWB269" s="20"/>
      <c r="FWC269" s="20"/>
      <c r="FWD269" s="20"/>
      <c r="FWE269" s="20"/>
      <c r="FWF269" s="20"/>
      <c r="FWG269" s="20"/>
      <c r="FWH269" s="20"/>
      <c r="FWI269" s="20"/>
      <c r="FWJ269" s="20"/>
      <c r="FWK269" s="20"/>
      <c r="FWL269" s="20"/>
      <c r="FWM269" s="20"/>
      <c r="FWN269" s="20"/>
      <c r="FWO269" s="20"/>
      <c r="FWP269" s="20"/>
      <c r="FWQ269" s="20"/>
      <c r="FWR269" s="20"/>
      <c r="FWS269" s="20"/>
      <c r="FWT269" s="20"/>
      <c r="FWU269" s="20"/>
      <c r="FWV269" s="20"/>
      <c r="FWW269" s="20"/>
      <c r="FWX269" s="20"/>
      <c r="FWY269" s="20"/>
      <c r="FWZ269" s="20"/>
      <c r="FXA269" s="20"/>
      <c r="FXB269" s="20"/>
      <c r="FXC269" s="20"/>
      <c r="FXD269" s="20"/>
      <c r="FXE269" s="20"/>
      <c r="FXF269" s="20"/>
      <c r="FXG269" s="20"/>
      <c r="FXH269" s="20"/>
      <c r="FXI269" s="20"/>
      <c r="FXJ269" s="20"/>
      <c r="FXK269" s="20"/>
      <c r="FXL269" s="20"/>
      <c r="FXM269" s="20"/>
      <c r="FXN269" s="20"/>
      <c r="FXO269" s="20"/>
      <c r="FXP269" s="20"/>
      <c r="FXQ269" s="20"/>
      <c r="FXR269" s="20"/>
      <c r="FXS269" s="20"/>
      <c r="FXT269" s="20"/>
      <c r="FXU269" s="20"/>
      <c r="FXV269" s="20"/>
      <c r="FXW269" s="20"/>
      <c r="FXX269" s="20"/>
      <c r="FXY269" s="20"/>
      <c r="FXZ269" s="20"/>
      <c r="FYA269" s="20"/>
      <c r="FYB269" s="20"/>
      <c r="FYC269" s="20"/>
      <c r="FYD269" s="20"/>
      <c r="FYE269" s="20"/>
      <c r="FYF269" s="20"/>
      <c r="FYG269" s="20"/>
      <c r="FYH269" s="20"/>
      <c r="FYI269" s="20"/>
      <c r="FYJ269" s="20"/>
      <c r="FYK269" s="20"/>
      <c r="FYL269" s="20"/>
      <c r="FYM269" s="20"/>
      <c r="FYN269" s="20"/>
      <c r="FYO269" s="20"/>
      <c r="FYP269" s="20"/>
      <c r="FYQ269" s="20"/>
      <c r="FYR269" s="20"/>
      <c r="FYS269" s="20"/>
      <c r="FYT269" s="20"/>
      <c r="FYU269" s="20"/>
      <c r="FYV269" s="20"/>
      <c r="FYW269" s="20"/>
      <c r="FYX269" s="20"/>
      <c r="FYY269" s="20"/>
      <c r="FYZ269" s="20"/>
      <c r="FZA269" s="20"/>
      <c r="FZB269" s="20"/>
      <c r="FZC269" s="20"/>
      <c r="FZD269" s="20"/>
      <c r="FZE269" s="20"/>
      <c r="FZF269" s="20"/>
      <c r="FZG269" s="20"/>
      <c r="FZH269" s="20"/>
      <c r="FZI269" s="20"/>
      <c r="FZJ269" s="20"/>
      <c r="FZK269" s="20"/>
      <c r="FZL269" s="20"/>
      <c r="FZM269" s="20"/>
      <c r="FZN269" s="20"/>
      <c r="FZO269" s="20"/>
      <c r="FZP269" s="20"/>
      <c r="FZQ269" s="20"/>
      <c r="FZR269" s="20"/>
      <c r="FZS269" s="20"/>
      <c r="FZT269" s="20"/>
      <c r="FZU269" s="20"/>
      <c r="FZV269" s="20"/>
      <c r="FZW269" s="20"/>
      <c r="FZX269" s="20"/>
      <c r="FZY269" s="20"/>
      <c r="FZZ269" s="20"/>
      <c r="GAA269" s="20"/>
      <c r="GAB269" s="20"/>
      <c r="GAC269" s="20"/>
      <c r="GAD269" s="20"/>
      <c r="GAE269" s="20"/>
      <c r="GAF269" s="20"/>
      <c r="GAG269" s="20"/>
      <c r="GAH269" s="20"/>
      <c r="GAI269" s="20"/>
      <c r="GAJ269" s="20"/>
      <c r="GAK269" s="20"/>
      <c r="GAL269" s="20"/>
      <c r="GAM269" s="20"/>
      <c r="GAN269" s="20"/>
      <c r="GAO269" s="20"/>
      <c r="GAP269" s="20"/>
      <c r="GAQ269" s="20"/>
      <c r="GAR269" s="20"/>
      <c r="GAS269" s="20"/>
      <c r="GAT269" s="20"/>
      <c r="GAU269" s="20"/>
      <c r="GAV269" s="20"/>
      <c r="GAW269" s="20"/>
      <c r="GAX269" s="20"/>
      <c r="GAY269" s="20"/>
      <c r="GAZ269" s="20"/>
      <c r="GBA269" s="20"/>
      <c r="GBB269" s="20"/>
      <c r="GBC269" s="20"/>
      <c r="GBD269" s="20"/>
      <c r="GBE269" s="20"/>
      <c r="GBF269" s="20"/>
      <c r="GBG269" s="20"/>
      <c r="GBH269" s="20"/>
      <c r="GBI269" s="20"/>
      <c r="GBJ269" s="20"/>
      <c r="GBK269" s="20"/>
      <c r="GBL269" s="20"/>
      <c r="GBM269" s="20"/>
      <c r="GBN269" s="20"/>
      <c r="GBO269" s="20"/>
      <c r="GBP269" s="20"/>
      <c r="GBQ269" s="20"/>
      <c r="GBR269" s="20"/>
      <c r="GBS269" s="20"/>
      <c r="GBT269" s="20"/>
      <c r="GBU269" s="20"/>
      <c r="GBV269" s="20"/>
      <c r="GBW269" s="20"/>
      <c r="GBX269" s="20"/>
      <c r="GBY269" s="20"/>
      <c r="GBZ269" s="20"/>
      <c r="GCA269" s="20"/>
      <c r="GCB269" s="20"/>
      <c r="GCC269" s="20"/>
      <c r="GCD269" s="20"/>
      <c r="GCE269" s="20"/>
      <c r="GCF269" s="20"/>
      <c r="GCG269" s="20"/>
      <c r="GCH269" s="20"/>
      <c r="GCI269" s="20"/>
      <c r="GCJ269" s="20"/>
      <c r="GCK269" s="20"/>
      <c r="GCL269" s="20"/>
      <c r="GCM269" s="20"/>
      <c r="GCN269" s="20"/>
      <c r="GCO269" s="20"/>
      <c r="GCP269" s="20"/>
      <c r="GCQ269" s="20"/>
      <c r="GCR269" s="20"/>
      <c r="GCS269" s="20"/>
      <c r="GCT269" s="20"/>
      <c r="GCU269" s="20"/>
      <c r="GCV269" s="20"/>
      <c r="GCW269" s="20"/>
      <c r="GCX269" s="20"/>
      <c r="GCY269" s="20"/>
      <c r="GCZ269" s="20"/>
      <c r="GDA269" s="20"/>
      <c r="GDB269" s="20"/>
      <c r="GDC269" s="20"/>
      <c r="GDD269" s="20"/>
      <c r="GDE269" s="20"/>
      <c r="GDF269" s="20"/>
      <c r="GDG269" s="20"/>
      <c r="GDH269" s="20"/>
      <c r="GDI269" s="20"/>
      <c r="GDJ269" s="20"/>
      <c r="GDK269" s="20"/>
      <c r="GDL269" s="20"/>
      <c r="GDM269" s="20"/>
      <c r="GDN269" s="20"/>
      <c r="GDO269" s="20"/>
      <c r="GDP269" s="20"/>
      <c r="GDQ269" s="20"/>
      <c r="GDR269" s="20"/>
      <c r="GDS269" s="20"/>
      <c r="GDT269" s="20"/>
      <c r="GDU269" s="20"/>
      <c r="GDV269" s="20"/>
      <c r="GDW269" s="20"/>
      <c r="GDX269" s="20"/>
      <c r="GDY269" s="20"/>
      <c r="GDZ269" s="20"/>
      <c r="GEA269" s="20"/>
      <c r="GEB269" s="20"/>
      <c r="GEC269" s="20"/>
      <c r="GED269" s="20"/>
      <c r="GEE269" s="20"/>
      <c r="GEF269" s="20"/>
      <c r="GEG269" s="20"/>
      <c r="GEH269" s="20"/>
      <c r="GEI269" s="20"/>
      <c r="GEJ269" s="20"/>
      <c r="GEK269" s="20"/>
      <c r="GEL269" s="20"/>
      <c r="GEM269" s="20"/>
      <c r="GEN269" s="20"/>
      <c r="GEO269" s="20"/>
      <c r="GEP269" s="20"/>
      <c r="GEQ269" s="20"/>
      <c r="GER269" s="20"/>
      <c r="GES269" s="20"/>
      <c r="GET269" s="20"/>
      <c r="GEU269" s="20"/>
      <c r="GEV269" s="20"/>
      <c r="GEW269" s="20"/>
      <c r="GEX269" s="20"/>
      <c r="GEY269" s="20"/>
      <c r="GEZ269" s="20"/>
      <c r="GFA269" s="20"/>
      <c r="GFB269" s="20"/>
      <c r="GFC269" s="20"/>
      <c r="GFD269" s="20"/>
      <c r="GFE269" s="20"/>
      <c r="GFF269" s="20"/>
      <c r="GFG269" s="20"/>
      <c r="GFH269" s="20"/>
      <c r="GFI269" s="20"/>
      <c r="GFJ269" s="20"/>
      <c r="GFK269" s="20"/>
      <c r="GFL269" s="20"/>
      <c r="GFM269" s="20"/>
      <c r="GFN269" s="20"/>
      <c r="GFO269" s="20"/>
      <c r="GFP269" s="20"/>
      <c r="GFQ269" s="20"/>
      <c r="GFR269" s="20"/>
      <c r="GFS269" s="20"/>
      <c r="GFT269" s="20"/>
      <c r="GFU269" s="20"/>
      <c r="GFV269" s="20"/>
      <c r="GFW269" s="20"/>
      <c r="GFX269" s="20"/>
      <c r="GFY269" s="20"/>
      <c r="GFZ269" s="20"/>
      <c r="GGA269" s="20"/>
      <c r="GGB269" s="20"/>
      <c r="GGC269" s="20"/>
      <c r="GGD269" s="20"/>
      <c r="GGE269" s="20"/>
      <c r="GGF269" s="20"/>
      <c r="GGG269" s="20"/>
      <c r="GGH269" s="20"/>
      <c r="GGI269" s="20"/>
      <c r="GGJ269" s="20"/>
      <c r="GGK269" s="20"/>
      <c r="GGL269" s="20"/>
      <c r="GGM269" s="20"/>
      <c r="GGN269" s="20"/>
      <c r="GGO269" s="20"/>
      <c r="GGP269" s="20"/>
      <c r="GGQ269" s="20"/>
      <c r="GGR269" s="20"/>
      <c r="GGS269" s="20"/>
      <c r="GGT269" s="20"/>
      <c r="GGU269" s="20"/>
      <c r="GGV269" s="20"/>
      <c r="GGW269" s="20"/>
      <c r="GGX269" s="20"/>
      <c r="GGY269" s="20"/>
      <c r="GGZ269" s="20"/>
      <c r="GHA269" s="20"/>
      <c r="GHB269" s="20"/>
      <c r="GHC269" s="20"/>
      <c r="GHD269" s="20"/>
      <c r="GHE269" s="20"/>
      <c r="GHF269" s="20"/>
      <c r="GHG269" s="20"/>
      <c r="GHH269" s="20"/>
      <c r="GHI269" s="20"/>
      <c r="GHJ269" s="20"/>
      <c r="GHK269" s="20"/>
      <c r="GHL269" s="20"/>
      <c r="GHM269" s="20"/>
      <c r="GHN269" s="20"/>
      <c r="GHO269" s="20"/>
      <c r="GHP269" s="20"/>
      <c r="GHQ269" s="20"/>
      <c r="GHR269" s="20"/>
      <c r="GHS269" s="20"/>
      <c r="GHT269" s="20"/>
      <c r="GHU269" s="20"/>
      <c r="GHV269" s="20"/>
      <c r="GHW269" s="20"/>
      <c r="GHX269" s="20"/>
      <c r="GHY269" s="20"/>
      <c r="GHZ269" s="20"/>
      <c r="GIA269" s="20"/>
      <c r="GIB269" s="20"/>
      <c r="GIC269" s="20"/>
      <c r="GID269" s="20"/>
      <c r="GIE269" s="20"/>
      <c r="GIF269" s="20"/>
      <c r="GIG269" s="20"/>
      <c r="GIH269" s="20"/>
      <c r="GII269" s="20"/>
      <c r="GIJ269" s="20"/>
      <c r="GIK269" s="20"/>
      <c r="GIL269" s="20"/>
      <c r="GIM269" s="20"/>
      <c r="GIN269" s="20"/>
      <c r="GIO269" s="20"/>
      <c r="GIP269" s="20"/>
      <c r="GIQ269" s="20"/>
      <c r="GIR269" s="20"/>
      <c r="GIS269" s="20"/>
      <c r="GIT269" s="20"/>
      <c r="GIU269" s="20"/>
      <c r="GIV269" s="20"/>
      <c r="GIW269" s="20"/>
      <c r="GIX269" s="20"/>
      <c r="GIY269" s="20"/>
      <c r="GIZ269" s="20"/>
      <c r="GJA269" s="20"/>
      <c r="GJB269" s="20"/>
      <c r="GJC269" s="20"/>
      <c r="GJD269" s="20"/>
      <c r="GJE269" s="20"/>
      <c r="GJF269" s="20"/>
      <c r="GJG269" s="20"/>
      <c r="GJH269" s="20"/>
      <c r="GJI269" s="20"/>
      <c r="GJJ269" s="20"/>
      <c r="GJK269" s="20"/>
      <c r="GJL269" s="20"/>
      <c r="GJM269" s="20"/>
      <c r="GJN269" s="20"/>
      <c r="GJO269" s="20"/>
      <c r="GJP269" s="20"/>
      <c r="GJQ269" s="20"/>
      <c r="GJR269" s="20"/>
      <c r="GJS269" s="20"/>
      <c r="GJT269" s="20"/>
      <c r="GJU269" s="20"/>
      <c r="GJV269" s="20"/>
      <c r="GJW269" s="20"/>
      <c r="GJX269" s="20"/>
      <c r="GJY269" s="20"/>
      <c r="GJZ269" s="20"/>
      <c r="GKA269" s="20"/>
      <c r="GKB269" s="20"/>
      <c r="GKC269" s="20"/>
      <c r="GKD269" s="20"/>
      <c r="GKE269" s="20"/>
      <c r="GKF269" s="20"/>
      <c r="GKG269" s="20"/>
      <c r="GKH269" s="20"/>
      <c r="GKI269" s="20"/>
      <c r="GKJ269" s="20"/>
      <c r="GKK269" s="20"/>
      <c r="GKL269" s="20"/>
      <c r="GKM269" s="20"/>
      <c r="GKN269" s="20"/>
      <c r="GKO269" s="20"/>
      <c r="GKP269" s="20"/>
      <c r="GKQ269" s="20"/>
      <c r="GKR269" s="20"/>
      <c r="GKS269" s="20"/>
      <c r="GKT269" s="20"/>
      <c r="GKU269" s="20"/>
      <c r="GKV269" s="20"/>
      <c r="GKW269" s="20"/>
      <c r="GKX269" s="20"/>
      <c r="GKY269" s="20"/>
      <c r="GKZ269" s="20"/>
      <c r="GLA269" s="20"/>
      <c r="GLB269" s="20"/>
      <c r="GLC269" s="20"/>
      <c r="GLD269" s="20"/>
      <c r="GLE269" s="20"/>
      <c r="GLF269" s="20"/>
      <c r="GLG269" s="20"/>
      <c r="GLH269" s="20"/>
      <c r="GLI269" s="20"/>
      <c r="GLJ269" s="20"/>
      <c r="GLK269" s="20"/>
      <c r="GLL269" s="20"/>
      <c r="GLM269" s="20"/>
      <c r="GLN269" s="20"/>
      <c r="GLO269" s="20"/>
      <c r="GLP269" s="20"/>
      <c r="GLQ269" s="20"/>
      <c r="GLR269" s="20"/>
      <c r="GLS269" s="20"/>
      <c r="GLT269" s="20"/>
      <c r="GLU269" s="20"/>
      <c r="GLV269" s="20"/>
      <c r="GLW269" s="20"/>
      <c r="GLX269" s="20"/>
      <c r="GLY269" s="20"/>
      <c r="GLZ269" s="20"/>
      <c r="GMA269" s="20"/>
      <c r="GMB269" s="20"/>
      <c r="GMC269" s="20"/>
      <c r="GMD269" s="20"/>
      <c r="GME269" s="20"/>
      <c r="GMF269" s="20"/>
      <c r="GMG269" s="20"/>
      <c r="GMH269" s="20"/>
      <c r="GMI269" s="20"/>
      <c r="GMJ269" s="20"/>
      <c r="GMK269" s="20"/>
      <c r="GML269" s="20"/>
      <c r="GMM269" s="20"/>
      <c r="GMN269" s="20"/>
      <c r="GMO269" s="20"/>
      <c r="GMP269" s="20"/>
      <c r="GMQ269" s="20"/>
      <c r="GMR269" s="20"/>
      <c r="GMS269" s="20"/>
      <c r="GMT269" s="20"/>
      <c r="GMU269" s="20"/>
      <c r="GMV269" s="20"/>
      <c r="GMW269" s="20"/>
      <c r="GMX269" s="20"/>
      <c r="GMY269" s="20"/>
      <c r="GMZ269" s="20"/>
      <c r="GNA269" s="20"/>
      <c r="GNB269" s="20"/>
      <c r="GNC269" s="20"/>
      <c r="GND269" s="20"/>
      <c r="GNE269" s="20"/>
      <c r="GNF269" s="20"/>
      <c r="GNG269" s="20"/>
      <c r="GNH269" s="20"/>
      <c r="GNI269" s="20"/>
      <c r="GNJ269" s="20"/>
      <c r="GNK269" s="20"/>
      <c r="GNL269" s="20"/>
      <c r="GNM269" s="20"/>
      <c r="GNN269" s="20"/>
      <c r="GNO269" s="20"/>
      <c r="GNP269" s="20"/>
      <c r="GNQ269" s="20"/>
      <c r="GNR269" s="20"/>
      <c r="GNS269" s="20"/>
      <c r="GNT269" s="20"/>
      <c r="GNU269" s="20"/>
      <c r="GNV269" s="20"/>
      <c r="GNW269" s="20"/>
      <c r="GNX269" s="20"/>
      <c r="GNY269" s="20"/>
      <c r="GNZ269" s="20"/>
      <c r="GOA269" s="20"/>
      <c r="GOB269" s="20"/>
      <c r="GOC269" s="20"/>
      <c r="GOD269" s="20"/>
      <c r="GOE269" s="20"/>
      <c r="GOF269" s="20"/>
      <c r="GOG269" s="20"/>
      <c r="GOH269" s="20"/>
      <c r="GOI269" s="20"/>
      <c r="GOJ269" s="20"/>
      <c r="GOK269" s="20"/>
      <c r="GOL269" s="20"/>
      <c r="GOM269" s="20"/>
      <c r="GON269" s="20"/>
      <c r="GOO269" s="20"/>
      <c r="GOP269" s="20"/>
      <c r="GOQ269" s="20"/>
      <c r="GOR269" s="20"/>
      <c r="GOS269" s="20"/>
      <c r="GOT269" s="20"/>
      <c r="GOU269" s="20"/>
      <c r="GOV269" s="20"/>
      <c r="GOW269" s="20"/>
      <c r="GOX269" s="20"/>
      <c r="GOY269" s="20"/>
      <c r="GOZ269" s="20"/>
      <c r="GPA269" s="20"/>
      <c r="GPB269" s="20"/>
      <c r="GPC269" s="20"/>
      <c r="GPD269" s="20"/>
      <c r="GPE269" s="20"/>
      <c r="GPF269" s="20"/>
      <c r="GPG269" s="20"/>
      <c r="GPH269" s="20"/>
      <c r="GPI269" s="20"/>
      <c r="GPJ269" s="20"/>
      <c r="GPK269" s="20"/>
      <c r="GPL269" s="20"/>
      <c r="GPM269" s="20"/>
      <c r="GPN269" s="20"/>
      <c r="GPO269" s="20"/>
      <c r="GPP269" s="20"/>
      <c r="GPQ269" s="20"/>
      <c r="GPR269" s="20"/>
      <c r="GPS269" s="20"/>
      <c r="GPT269" s="20"/>
      <c r="GPU269" s="20"/>
      <c r="GPV269" s="20"/>
      <c r="GPW269" s="20"/>
      <c r="GPX269" s="20"/>
      <c r="GPY269" s="20"/>
      <c r="GPZ269" s="20"/>
      <c r="GQA269" s="20"/>
      <c r="GQB269" s="20"/>
      <c r="GQC269" s="20"/>
      <c r="GQD269" s="20"/>
      <c r="GQE269" s="20"/>
      <c r="GQF269" s="20"/>
      <c r="GQG269" s="20"/>
      <c r="GQH269" s="20"/>
      <c r="GQI269" s="20"/>
      <c r="GQJ269" s="20"/>
      <c r="GQK269" s="20"/>
      <c r="GQL269" s="20"/>
      <c r="GQM269" s="20"/>
      <c r="GQN269" s="20"/>
      <c r="GQO269" s="20"/>
      <c r="GQP269" s="20"/>
      <c r="GQQ269" s="20"/>
      <c r="GQR269" s="20"/>
      <c r="GQS269" s="20"/>
      <c r="GQT269" s="20"/>
      <c r="GQU269" s="20"/>
      <c r="GQV269" s="20"/>
      <c r="GQW269" s="20"/>
      <c r="GQX269" s="20"/>
      <c r="GQY269" s="20"/>
      <c r="GQZ269" s="20"/>
      <c r="GRA269" s="20"/>
      <c r="GRB269" s="20"/>
      <c r="GRC269" s="20"/>
      <c r="GRD269" s="20"/>
      <c r="GRE269" s="20"/>
      <c r="GRF269" s="20"/>
      <c r="GRG269" s="20"/>
      <c r="GRH269" s="20"/>
      <c r="GRI269" s="20"/>
      <c r="GRJ269" s="20"/>
      <c r="GRK269" s="20"/>
      <c r="GRL269" s="20"/>
      <c r="GRM269" s="20"/>
      <c r="GRN269" s="20"/>
      <c r="GRO269" s="20"/>
      <c r="GRP269" s="20"/>
      <c r="GRQ269" s="20"/>
      <c r="GRR269" s="20"/>
      <c r="GRS269" s="20"/>
      <c r="GRT269" s="20"/>
      <c r="GRU269" s="20"/>
      <c r="GRV269" s="20"/>
      <c r="GRW269" s="20"/>
      <c r="GRX269" s="20"/>
      <c r="GRY269" s="20"/>
      <c r="GRZ269" s="20"/>
      <c r="GSA269" s="20"/>
      <c r="GSB269" s="20"/>
      <c r="GSC269" s="20"/>
      <c r="GSD269" s="20"/>
      <c r="GSE269" s="20"/>
      <c r="GSF269" s="20"/>
      <c r="GSG269" s="20"/>
      <c r="GSH269" s="20"/>
      <c r="GSI269" s="20"/>
      <c r="GSJ269" s="20"/>
      <c r="GSK269" s="20"/>
      <c r="GSL269" s="20"/>
      <c r="GSM269" s="20"/>
      <c r="GSN269" s="20"/>
      <c r="GSO269" s="20"/>
      <c r="GSP269" s="20"/>
      <c r="GSQ269" s="20"/>
      <c r="GSR269" s="20"/>
      <c r="GSS269" s="20"/>
      <c r="GST269" s="20"/>
      <c r="GSU269" s="20"/>
      <c r="GSV269" s="20"/>
      <c r="GSW269" s="20"/>
      <c r="GSX269" s="20"/>
      <c r="GSY269" s="20"/>
      <c r="GSZ269" s="20"/>
      <c r="GTA269" s="20"/>
      <c r="GTB269" s="20"/>
      <c r="GTC269" s="20"/>
      <c r="GTD269" s="20"/>
      <c r="GTE269" s="20"/>
      <c r="GTF269" s="20"/>
      <c r="GTG269" s="20"/>
      <c r="GTH269" s="20"/>
      <c r="GTI269" s="20"/>
      <c r="GTJ269" s="20"/>
      <c r="GTK269" s="20"/>
      <c r="GTL269" s="20"/>
      <c r="GTM269" s="20"/>
      <c r="GTN269" s="20"/>
      <c r="GTO269" s="20"/>
      <c r="GTP269" s="20"/>
      <c r="GTQ269" s="20"/>
      <c r="GTR269" s="20"/>
      <c r="GTS269" s="20"/>
      <c r="GTT269" s="20"/>
      <c r="GTU269" s="20"/>
      <c r="GTV269" s="20"/>
      <c r="GTW269" s="20"/>
      <c r="GTX269" s="20"/>
      <c r="GTY269" s="20"/>
      <c r="GTZ269" s="20"/>
      <c r="GUA269" s="20"/>
      <c r="GUB269" s="20"/>
      <c r="GUC269" s="20"/>
      <c r="GUD269" s="20"/>
      <c r="GUE269" s="20"/>
      <c r="GUF269" s="20"/>
      <c r="GUG269" s="20"/>
      <c r="GUH269" s="20"/>
      <c r="GUI269" s="20"/>
      <c r="GUJ269" s="20"/>
      <c r="GUK269" s="20"/>
      <c r="GUL269" s="20"/>
      <c r="GUM269" s="20"/>
      <c r="GUN269" s="20"/>
      <c r="GUO269" s="20"/>
      <c r="GUP269" s="20"/>
      <c r="GUQ269" s="20"/>
      <c r="GUR269" s="20"/>
      <c r="GUS269" s="20"/>
      <c r="GUT269" s="20"/>
      <c r="GUU269" s="20"/>
      <c r="GUV269" s="20"/>
      <c r="GUW269" s="20"/>
      <c r="GUX269" s="20"/>
      <c r="GUY269" s="20"/>
      <c r="GUZ269" s="20"/>
      <c r="GVA269" s="20"/>
      <c r="GVB269" s="20"/>
      <c r="GVC269" s="20"/>
      <c r="GVD269" s="20"/>
      <c r="GVE269" s="20"/>
      <c r="GVF269" s="20"/>
      <c r="GVG269" s="20"/>
      <c r="GVH269" s="20"/>
      <c r="GVI269" s="20"/>
      <c r="GVJ269" s="20"/>
      <c r="GVK269" s="20"/>
      <c r="GVL269" s="20"/>
      <c r="GVM269" s="20"/>
      <c r="GVN269" s="20"/>
      <c r="GVO269" s="20"/>
      <c r="GVP269" s="20"/>
      <c r="GVQ269" s="20"/>
      <c r="GVR269" s="20"/>
      <c r="GVS269" s="20"/>
      <c r="GVT269" s="20"/>
      <c r="GVU269" s="20"/>
      <c r="GVV269" s="20"/>
      <c r="GVW269" s="20"/>
      <c r="GVX269" s="20"/>
      <c r="GVY269" s="20"/>
      <c r="GVZ269" s="20"/>
      <c r="GWA269" s="20"/>
      <c r="GWB269" s="20"/>
      <c r="GWC269" s="20"/>
      <c r="GWD269" s="20"/>
      <c r="GWE269" s="20"/>
      <c r="GWF269" s="20"/>
      <c r="GWG269" s="20"/>
      <c r="GWH269" s="20"/>
      <c r="GWI269" s="20"/>
      <c r="GWJ269" s="20"/>
      <c r="GWK269" s="20"/>
      <c r="GWL269" s="20"/>
      <c r="GWM269" s="20"/>
      <c r="GWN269" s="20"/>
      <c r="GWO269" s="20"/>
      <c r="GWP269" s="20"/>
      <c r="GWQ269" s="20"/>
      <c r="GWR269" s="20"/>
      <c r="GWS269" s="20"/>
      <c r="GWT269" s="20"/>
      <c r="GWU269" s="20"/>
      <c r="GWV269" s="20"/>
      <c r="GWW269" s="20"/>
      <c r="GWX269" s="20"/>
      <c r="GWY269" s="20"/>
      <c r="GWZ269" s="20"/>
      <c r="GXA269" s="20"/>
      <c r="GXB269" s="20"/>
      <c r="GXC269" s="20"/>
      <c r="GXD269" s="20"/>
      <c r="GXE269" s="20"/>
      <c r="GXF269" s="20"/>
      <c r="GXG269" s="20"/>
      <c r="GXH269" s="20"/>
      <c r="GXI269" s="20"/>
      <c r="GXJ269" s="20"/>
      <c r="GXK269" s="20"/>
      <c r="GXL269" s="20"/>
      <c r="GXM269" s="20"/>
      <c r="GXN269" s="20"/>
      <c r="GXO269" s="20"/>
      <c r="GXP269" s="20"/>
      <c r="GXQ269" s="20"/>
      <c r="GXR269" s="20"/>
      <c r="GXS269" s="20"/>
      <c r="GXT269" s="20"/>
      <c r="GXU269" s="20"/>
      <c r="GXV269" s="20"/>
      <c r="GXW269" s="20"/>
      <c r="GXX269" s="20"/>
      <c r="GXY269" s="20"/>
      <c r="GXZ269" s="20"/>
      <c r="GYA269" s="20"/>
      <c r="GYB269" s="20"/>
      <c r="GYC269" s="20"/>
      <c r="GYD269" s="20"/>
      <c r="GYE269" s="20"/>
      <c r="GYF269" s="20"/>
      <c r="GYG269" s="20"/>
      <c r="GYH269" s="20"/>
      <c r="GYI269" s="20"/>
      <c r="GYJ269" s="20"/>
      <c r="GYK269" s="20"/>
      <c r="GYL269" s="20"/>
      <c r="GYM269" s="20"/>
      <c r="GYN269" s="20"/>
      <c r="GYO269" s="20"/>
      <c r="GYP269" s="20"/>
      <c r="GYQ269" s="20"/>
      <c r="GYR269" s="20"/>
      <c r="GYS269" s="20"/>
      <c r="GYT269" s="20"/>
      <c r="GYU269" s="20"/>
      <c r="GYV269" s="20"/>
      <c r="GYW269" s="20"/>
      <c r="GYX269" s="20"/>
      <c r="GYY269" s="20"/>
      <c r="GYZ269" s="20"/>
      <c r="GZA269" s="20"/>
      <c r="GZB269" s="20"/>
      <c r="GZC269" s="20"/>
      <c r="GZD269" s="20"/>
      <c r="GZE269" s="20"/>
      <c r="GZF269" s="20"/>
      <c r="GZG269" s="20"/>
      <c r="GZH269" s="20"/>
      <c r="GZI269" s="20"/>
      <c r="GZJ269" s="20"/>
      <c r="GZK269" s="20"/>
      <c r="GZL269" s="20"/>
      <c r="GZM269" s="20"/>
      <c r="GZN269" s="20"/>
      <c r="GZO269" s="20"/>
      <c r="GZP269" s="20"/>
      <c r="GZQ269" s="20"/>
      <c r="GZR269" s="20"/>
      <c r="GZS269" s="20"/>
      <c r="GZT269" s="20"/>
      <c r="GZU269" s="20"/>
      <c r="GZV269" s="20"/>
      <c r="GZW269" s="20"/>
      <c r="GZX269" s="20"/>
      <c r="GZY269" s="20"/>
      <c r="GZZ269" s="20"/>
      <c r="HAA269" s="20"/>
      <c r="HAB269" s="20"/>
      <c r="HAC269" s="20"/>
      <c r="HAD269" s="20"/>
      <c r="HAE269" s="20"/>
      <c r="HAF269" s="20"/>
      <c r="HAG269" s="20"/>
      <c r="HAH269" s="20"/>
      <c r="HAI269" s="20"/>
      <c r="HAJ269" s="20"/>
      <c r="HAK269" s="20"/>
      <c r="HAL269" s="20"/>
      <c r="HAM269" s="20"/>
      <c r="HAN269" s="20"/>
      <c r="HAO269" s="20"/>
      <c r="HAP269" s="20"/>
      <c r="HAQ269" s="20"/>
      <c r="HAR269" s="20"/>
      <c r="HAS269" s="20"/>
      <c r="HAT269" s="20"/>
      <c r="HAU269" s="20"/>
      <c r="HAV269" s="20"/>
      <c r="HAW269" s="20"/>
      <c r="HAX269" s="20"/>
      <c r="HAY269" s="20"/>
      <c r="HAZ269" s="20"/>
      <c r="HBA269" s="20"/>
      <c r="HBB269" s="20"/>
      <c r="HBC269" s="20"/>
      <c r="HBD269" s="20"/>
      <c r="HBE269" s="20"/>
      <c r="HBF269" s="20"/>
      <c r="HBG269" s="20"/>
      <c r="HBH269" s="20"/>
      <c r="HBI269" s="20"/>
      <c r="HBJ269" s="20"/>
      <c r="HBK269" s="20"/>
      <c r="HBL269" s="20"/>
      <c r="HBM269" s="20"/>
      <c r="HBN269" s="20"/>
      <c r="HBO269" s="20"/>
      <c r="HBP269" s="20"/>
      <c r="HBQ269" s="20"/>
      <c r="HBR269" s="20"/>
      <c r="HBS269" s="20"/>
      <c r="HBT269" s="20"/>
      <c r="HBU269" s="20"/>
      <c r="HBV269" s="20"/>
      <c r="HBW269" s="20"/>
      <c r="HBX269" s="20"/>
      <c r="HBY269" s="20"/>
      <c r="HBZ269" s="20"/>
      <c r="HCA269" s="20"/>
      <c r="HCB269" s="20"/>
      <c r="HCC269" s="20"/>
      <c r="HCD269" s="20"/>
      <c r="HCE269" s="20"/>
      <c r="HCF269" s="20"/>
      <c r="HCG269" s="20"/>
      <c r="HCH269" s="20"/>
      <c r="HCI269" s="20"/>
      <c r="HCJ269" s="20"/>
      <c r="HCK269" s="20"/>
      <c r="HCL269" s="20"/>
      <c r="HCM269" s="20"/>
      <c r="HCN269" s="20"/>
      <c r="HCO269" s="20"/>
      <c r="HCP269" s="20"/>
      <c r="HCQ269" s="20"/>
      <c r="HCR269" s="20"/>
      <c r="HCS269" s="20"/>
      <c r="HCT269" s="20"/>
      <c r="HCU269" s="20"/>
      <c r="HCV269" s="20"/>
      <c r="HCW269" s="20"/>
      <c r="HCX269" s="20"/>
      <c r="HCY269" s="20"/>
      <c r="HCZ269" s="20"/>
      <c r="HDA269" s="20"/>
      <c r="HDB269" s="20"/>
      <c r="HDC269" s="20"/>
      <c r="HDD269" s="20"/>
      <c r="HDE269" s="20"/>
      <c r="HDF269" s="20"/>
      <c r="HDG269" s="20"/>
      <c r="HDH269" s="20"/>
      <c r="HDI269" s="20"/>
      <c r="HDJ269" s="20"/>
      <c r="HDK269" s="20"/>
      <c r="HDL269" s="20"/>
      <c r="HDM269" s="20"/>
      <c r="HDN269" s="20"/>
      <c r="HDO269" s="20"/>
      <c r="HDP269" s="20"/>
      <c r="HDQ269" s="20"/>
      <c r="HDR269" s="20"/>
      <c r="HDS269" s="20"/>
      <c r="HDT269" s="20"/>
      <c r="HDU269" s="20"/>
      <c r="HDV269" s="20"/>
      <c r="HDW269" s="20"/>
      <c r="HDX269" s="20"/>
      <c r="HDY269" s="20"/>
      <c r="HDZ269" s="20"/>
      <c r="HEA269" s="20"/>
      <c r="HEB269" s="20"/>
      <c r="HEC269" s="20"/>
      <c r="HED269" s="20"/>
      <c r="HEE269" s="20"/>
      <c r="HEF269" s="20"/>
      <c r="HEG269" s="20"/>
      <c r="HEH269" s="20"/>
      <c r="HEI269" s="20"/>
      <c r="HEJ269" s="20"/>
      <c r="HEK269" s="20"/>
      <c r="HEL269" s="20"/>
      <c r="HEM269" s="20"/>
      <c r="HEN269" s="20"/>
      <c r="HEO269" s="20"/>
      <c r="HEP269" s="20"/>
      <c r="HEQ269" s="20"/>
      <c r="HER269" s="20"/>
      <c r="HES269" s="20"/>
      <c r="HET269" s="20"/>
      <c r="HEU269" s="20"/>
      <c r="HEV269" s="20"/>
      <c r="HEW269" s="20"/>
      <c r="HEX269" s="20"/>
      <c r="HEY269" s="20"/>
      <c r="HEZ269" s="20"/>
      <c r="HFA269" s="20"/>
      <c r="HFB269" s="20"/>
      <c r="HFC269" s="20"/>
      <c r="HFD269" s="20"/>
      <c r="HFE269" s="20"/>
      <c r="HFF269" s="20"/>
      <c r="HFG269" s="20"/>
      <c r="HFH269" s="20"/>
      <c r="HFI269" s="20"/>
      <c r="HFJ269" s="20"/>
      <c r="HFK269" s="20"/>
      <c r="HFL269" s="20"/>
      <c r="HFM269" s="20"/>
      <c r="HFN269" s="20"/>
      <c r="HFO269" s="20"/>
      <c r="HFP269" s="20"/>
      <c r="HFQ269" s="20"/>
      <c r="HFR269" s="20"/>
      <c r="HFS269" s="20"/>
      <c r="HFT269" s="20"/>
      <c r="HFU269" s="20"/>
      <c r="HFV269" s="20"/>
      <c r="HFW269" s="20"/>
      <c r="HFX269" s="20"/>
      <c r="HFY269" s="20"/>
      <c r="HFZ269" s="20"/>
      <c r="HGA269" s="20"/>
      <c r="HGB269" s="20"/>
      <c r="HGC269" s="20"/>
      <c r="HGD269" s="20"/>
      <c r="HGE269" s="20"/>
      <c r="HGF269" s="20"/>
      <c r="HGG269" s="20"/>
      <c r="HGH269" s="20"/>
      <c r="HGI269" s="20"/>
      <c r="HGJ269" s="20"/>
      <c r="HGK269" s="20"/>
      <c r="HGL269" s="20"/>
      <c r="HGM269" s="20"/>
      <c r="HGN269" s="20"/>
      <c r="HGO269" s="20"/>
      <c r="HGP269" s="20"/>
      <c r="HGQ269" s="20"/>
      <c r="HGR269" s="20"/>
      <c r="HGS269" s="20"/>
      <c r="HGT269" s="20"/>
      <c r="HGU269" s="20"/>
      <c r="HGV269" s="20"/>
      <c r="HGW269" s="20"/>
      <c r="HGX269" s="20"/>
      <c r="HGY269" s="20"/>
      <c r="HGZ269" s="20"/>
      <c r="HHA269" s="20"/>
      <c r="HHB269" s="20"/>
      <c r="HHC269" s="20"/>
      <c r="HHD269" s="20"/>
      <c r="HHE269" s="20"/>
      <c r="HHF269" s="20"/>
      <c r="HHG269" s="20"/>
      <c r="HHH269" s="20"/>
      <c r="HHI269" s="20"/>
      <c r="HHJ269" s="20"/>
      <c r="HHK269" s="20"/>
      <c r="HHL269" s="20"/>
      <c r="HHM269" s="20"/>
      <c r="HHN269" s="20"/>
      <c r="HHO269" s="20"/>
      <c r="HHP269" s="20"/>
      <c r="HHQ269" s="20"/>
      <c r="HHR269" s="20"/>
      <c r="HHS269" s="20"/>
      <c r="HHT269" s="20"/>
      <c r="HHU269" s="20"/>
      <c r="HHV269" s="20"/>
      <c r="HHW269" s="20"/>
      <c r="HHX269" s="20"/>
      <c r="HHY269" s="20"/>
      <c r="HHZ269" s="20"/>
      <c r="HIA269" s="20"/>
      <c r="HIB269" s="20"/>
      <c r="HIC269" s="20"/>
      <c r="HID269" s="20"/>
      <c r="HIE269" s="20"/>
      <c r="HIF269" s="20"/>
      <c r="HIG269" s="20"/>
      <c r="HIH269" s="20"/>
      <c r="HII269" s="20"/>
      <c r="HIJ269" s="20"/>
      <c r="HIK269" s="20"/>
      <c r="HIL269" s="20"/>
      <c r="HIM269" s="20"/>
      <c r="HIN269" s="20"/>
      <c r="HIO269" s="20"/>
      <c r="HIP269" s="20"/>
      <c r="HIQ269" s="20"/>
      <c r="HIR269" s="20"/>
      <c r="HIS269" s="20"/>
      <c r="HIT269" s="20"/>
      <c r="HIU269" s="20"/>
      <c r="HIV269" s="20"/>
      <c r="HIW269" s="20"/>
      <c r="HIX269" s="20"/>
      <c r="HIY269" s="20"/>
      <c r="HIZ269" s="20"/>
      <c r="HJA269" s="20"/>
      <c r="HJB269" s="20"/>
      <c r="HJC269" s="20"/>
      <c r="HJD269" s="20"/>
      <c r="HJE269" s="20"/>
      <c r="HJF269" s="20"/>
      <c r="HJG269" s="20"/>
      <c r="HJH269" s="20"/>
      <c r="HJI269" s="20"/>
      <c r="HJJ269" s="20"/>
      <c r="HJK269" s="20"/>
      <c r="HJL269" s="20"/>
      <c r="HJM269" s="20"/>
      <c r="HJN269" s="20"/>
      <c r="HJO269" s="20"/>
      <c r="HJP269" s="20"/>
      <c r="HJQ269" s="20"/>
      <c r="HJR269" s="20"/>
      <c r="HJS269" s="20"/>
      <c r="HJT269" s="20"/>
      <c r="HJU269" s="20"/>
      <c r="HJV269" s="20"/>
      <c r="HJW269" s="20"/>
      <c r="HJX269" s="20"/>
      <c r="HJY269" s="20"/>
      <c r="HJZ269" s="20"/>
      <c r="HKA269" s="20"/>
      <c r="HKB269" s="20"/>
      <c r="HKC269" s="20"/>
      <c r="HKD269" s="20"/>
      <c r="HKE269" s="20"/>
      <c r="HKF269" s="20"/>
      <c r="HKG269" s="20"/>
      <c r="HKH269" s="20"/>
      <c r="HKI269" s="20"/>
      <c r="HKJ269" s="20"/>
      <c r="HKK269" s="20"/>
      <c r="HKL269" s="20"/>
      <c r="HKM269" s="20"/>
      <c r="HKN269" s="20"/>
      <c r="HKO269" s="20"/>
      <c r="HKP269" s="20"/>
      <c r="HKQ269" s="20"/>
      <c r="HKR269" s="20"/>
      <c r="HKS269" s="20"/>
      <c r="HKT269" s="20"/>
      <c r="HKU269" s="20"/>
      <c r="HKV269" s="20"/>
      <c r="HKW269" s="20"/>
      <c r="HKX269" s="20"/>
      <c r="HKY269" s="20"/>
      <c r="HKZ269" s="20"/>
      <c r="HLA269" s="20"/>
      <c r="HLB269" s="20"/>
      <c r="HLC269" s="20"/>
      <c r="HLD269" s="20"/>
      <c r="HLE269" s="20"/>
      <c r="HLF269" s="20"/>
      <c r="HLG269" s="20"/>
      <c r="HLH269" s="20"/>
      <c r="HLI269" s="20"/>
      <c r="HLJ269" s="20"/>
      <c r="HLK269" s="20"/>
      <c r="HLL269" s="20"/>
      <c r="HLM269" s="20"/>
      <c r="HLN269" s="20"/>
      <c r="HLO269" s="20"/>
      <c r="HLP269" s="20"/>
      <c r="HLQ269" s="20"/>
      <c r="HLR269" s="20"/>
      <c r="HLS269" s="20"/>
      <c r="HLT269" s="20"/>
      <c r="HLU269" s="20"/>
      <c r="HLV269" s="20"/>
      <c r="HLW269" s="20"/>
      <c r="HLX269" s="20"/>
      <c r="HLY269" s="20"/>
      <c r="HLZ269" s="20"/>
      <c r="HMA269" s="20"/>
      <c r="HMB269" s="20"/>
      <c r="HMC269" s="20"/>
      <c r="HMD269" s="20"/>
      <c r="HME269" s="20"/>
      <c r="HMF269" s="20"/>
      <c r="HMG269" s="20"/>
      <c r="HMH269" s="20"/>
      <c r="HMI269" s="20"/>
      <c r="HMJ269" s="20"/>
      <c r="HMK269" s="20"/>
      <c r="HML269" s="20"/>
      <c r="HMM269" s="20"/>
      <c r="HMN269" s="20"/>
      <c r="HMO269" s="20"/>
      <c r="HMP269" s="20"/>
      <c r="HMQ269" s="20"/>
      <c r="HMR269" s="20"/>
      <c r="HMS269" s="20"/>
      <c r="HMT269" s="20"/>
      <c r="HMU269" s="20"/>
      <c r="HMV269" s="20"/>
      <c r="HMW269" s="20"/>
      <c r="HMX269" s="20"/>
      <c r="HMY269" s="20"/>
      <c r="HMZ269" s="20"/>
      <c r="HNA269" s="20"/>
      <c r="HNB269" s="20"/>
      <c r="HNC269" s="20"/>
      <c r="HND269" s="20"/>
      <c r="HNE269" s="20"/>
      <c r="HNF269" s="20"/>
      <c r="HNG269" s="20"/>
      <c r="HNH269" s="20"/>
      <c r="HNI269" s="20"/>
      <c r="HNJ269" s="20"/>
      <c r="HNK269" s="20"/>
      <c r="HNL269" s="20"/>
      <c r="HNM269" s="20"/>
      <c r="HNN269" s="20"/>
      <c r="HNO269" s="20"/>
      <c r="HNP269" s="20"/>
      <c r="HNQ269" s="20"/>
      <c r="HNR269" s="20"/>
      <c r="HNS269" s="20"/>
      <c r="HNT269" s="20"/>
      <c r="HNU269" s="20"/>
      <c r="HNV269" s="20"/>
      <c r="HNW269" s="20"/>
      <c r="HNX269" s="20"/>
      <c r="HNY269" s="20"/>
      <c r="HNZ269" s="20"/>
      <c r="HOA269" s="20"/>
      <c r="HOB269" s="20"/>
      <c r="HOC269" s="20"/>
      <c r="HOD269" s="20"/>
      <c r="HOE269" s="20"/>
      <c r="HOF269" s="20"/>
      <c r="HOG269" s="20"/>
      <c r="HOH269" s="20"/>
      <c r="HOI269" s="20"/>
      <c r="HOJ269" s="20"/>
      <c r="HOK269" s="20"/>
      <c r="HOL269" s="20"/>
      <c r="HOM269" s="20"/>
      <c r="HON269" s="20"/>
      <c r="HOO269" s="20"/>
      <c r="HOP269" s="20"/>
      <c r="HOQ269" s="20"/>
      <c r="HOR269" s="20"/>
      <c r="HOS269" s="20"/>
      <c r="HOT269" s="20"/>
      <c r="HOU269" s="20"/>
      <c r="HOV269" s="20"/>
      <c r="HOW269" s="20"/>
      <c r="HOX269" s="20"/>
      <c r="HOY269" s="20"/>
      <c r="HOZ269" s="20"/>
      <c r="HPA269" s="20"/>
      <c r="HPB269" s="20"/>
      <c r="HPC269" s="20"/>
      <c r="HPD269" s="20"/>
      <c r="HPE269" s="20"/>
      <c r="HPF269" s="20"/>
      <c r="HPG269" s="20"/>
      <c r="HPH269" s="20"/>
      <c r="HPI269" s="20"/>
      <c r="HPJ269" s="20"/>
      <c r="HPK269" s="20"/>
      <c r="HPL269" s="20"/>
      <c r="HPM269" s="20"/>
      <c r="HPN269" s="20"/>
      <c r="HPO269" s="20"/>
      <c r="HPP269" s="20"/>
      <c r="HPQ269" s="20"/>
      <c r="HPR269" s="20"/>
      <c r="HPS269" s="20"/>
      <c r="HPT269" s="20"/>
      <c r="HPU269" s="20"/>
      <c r="HPV269" s="20"/>
      <c r="HPW269" s="20"/>
      <c r="HPX269" s="20"/>
      <c r="HPY269" s="20"/>
      <c r="HPZ269" s="20"/>
      <c r="HQA269" s="20"/>
      <c r="HQB269" s="20"/>
      <c r="HQC269" s="20"/>
      <c r="HQD269" s="20"/>
      <c r="HQE269" s="20"/>
      <c r="HQF269" s="20"/>
      <c r="HQG269" s="20"/>
      <c r="HQH269" s="20"/>
      <c r="HQI269" s="20"/>
      <c r="HQJ269" s="20"/>
      <c r="HQK269" s="20"/>
      <c r="HQL269" s="20"/>
      <c r="HQM269" s="20"/>
      <c r="HQN269" s="20"/>
      <c r="HQO269" s="20"/>
      <c r="HQP269" s="20"/>
      <c r="HQQ269" s="20"/>
      <c r="HQR269" s="20"/>
      <c r="HQS269" s="20"/>
      <c r="HQT269" s="20"/>
      <c r="HQU269" s="20"/>
      <c r="HQV269" s="20"/>
      <c r="HQW269" s="20"/>
      <c r="HQX269" s="20"/>
      <c r="HQY269" s="20"/>
      <c r="HQZ269" s="20"/>
      <c r="HRA269" s="20"/>
      <c r="HRB269" s="20"/>
      <c r="HRC269" s="20"/>
      <c r="HRD269" s="20"/>
      <c r="HRE269" s="20"/>
      <c r="HRF269" s="20"/>
      <c r="HRG269" s="20"/>
      <c r="HRH269" s="20"/>
      <c r="HRI269" s="20"/>
      <c r="HRJ269" s="20"/>
      <c r="HRK269" s="20"/>
      <c r="HRL269" s="20"/>
      <c r="HRM269" s="20"/>
      <c r="HRN269" s="20"/>
      <c r="HRO269" s="20"/>
      <c r="HRP269" s="20"/>
      <c r="HRQ269" s="20"/>
      <c r="HRR269" s="20"/>
      <c r="HRS269" s="20"/>
      <c r="HRT269" s="20"/>
      <c r="HRU269" s="20"/>
      <c r="HRV269" s="20"/>
      <c r="HRW269" s="20"/>
      <c r="HRX269" s="20"/>
      <c r="HRY269" s="20"/>
      <c r="HRZ269" s="20"/>
      <c r="HSA269" s="20"/>
      <c r="HSB269" s="20"/>
      <c r="HSC269" s="20"/>
      <c r="HSD269" s="20"/>
      <c r="HSE269" s="20"/>
      <c r="HSF269" s="20"/>
      <c r="HSG269" s="20"/>
      <c r="HSH269" s="20"/>
      <c r="HSI269" s="20"/>
      <c r="HSJ269" s="20"/>
      <c r="HSK269" s="20"/>
      <c r="HSL269" s="20"/>
      <c r="HSM269" s="20"/>
      <c r="HSN269" s="20"/>
      <c r="HSO269" s="20"/>
      <c r="HSP269" s="20"/>
      <c r="HSQ269" s="20"/>
      <c r="HSR269" s="20"/>
      <c r="HSS269" s="20"/>
      <c r="HST269" s="20"/>
      <c r="HSU269" s="20"/>
      <c r="HSV269" s="20"/>
      <c r="HSW269" s="20"/>
      <c r="HSX269" s="20"/>
      <c r="HSY269" s="20"/>
      <c r="HSZ269" s="20"/>
      <c r="HTA269" s="20"/>
      <c r="HTB269" s="20"/>
      <c r="HTC269" s="20"/>
      <c r="HTD269" s="20"/>
      <c r="HTE269" s="20"/>
      <c r="HTF269" s="20"/>
      <c r="HTG269" s="20"/>
      <c r="HTH269" s="20"/>
      <c r="HTI269" s="20"/>
      <c r="HTJ269" s="20"/>
      <c r="HTK269" s="20"/>
      <c r="HTL269" s="20"/>
      <c r="HTM269" s="20"/>
      <c r="HTN269" s="20"/>
      <c r="HTO269" s="20"/>
      <c r="HTP269" s="20"/>
      <c r="HTQ269" s="20"/>
      <c r="HTR269" s="20"/>
      <c r="HTS269" s="20"/>
      <c r="HTT269" s="20"/>
      <c r="HTU269" s="20"/>
      <c r="HTV269" s="20"/>
      <c r="HTW269" s="20"/>
      <c r="HTX269" s="20"/>
      <c r="HTY269" s="20"/>
      <c r="HTZ269" s="20"/>
      <c r="HUA269" s="20"/>
      <c r="HUB269" s="20"/>
      <c r="HUC269" s="20"/>
      <c r="HUD269" s="20"/>
      <c r="HUE269" s="20"/>
      <c r="HUF269" s="20"/>
      <c r="HUG269" s="20"/>
      <c r="HUH269" s="20"/>
      <c r="HUI269" s="20"/>
      <c r="HUJ269" s="20"/>
      <c r="HUK269" s="20"/>
      <c r="HUL269" s="20"/>
      <c r="HUM269" s="20"/>
      <c r="HUN269" s="20"/>
      <c r="HUO269" s="20"/>
      <c r="HUP269" s="20"/>
      <c r="HUQ269" s="20"/>
      <c r="HUR269" s="20"/>
      <c r="HUS269" s="20"/>
      <c r="HUT269" s="20"/>
      <c r="HUU269" s="20"/>
      <c r="HUV269" s="20"/>
      <c r="HUW269" s="20"/>
      <c r="HUX269" s="20"/>
      <c r="HUY269" s="20"/>
      <c r="HUZ269" s="20"/>
      <c r="HVA269" s="20"/>
      <c r="HVB269" s="20"/>
      <c r="HVC269" s="20"/>
      <c r="HVD269" s="20"/>
      <c r="HVE269" s="20"/>
      <c r="HVF269" s="20"/>
      <c r="HVG269" s="20"/>
      <c r="HVH269" s="20"/>
      <c r="HVI269" s="20"/>
      <c r="HVJ269" s="20"/>
      <c r="HVK269" s="20"/>
      <c r="HVL269" s="20"/>
      <c r="HVM269" s="20"/>
      <c r="HVN269" s="20"/>
      <c r="HVO269" s="20"/>
      <c r="HVP269" s="20"/>
      <c r="HVQ269" s="20"/>
      <c r="HVR269" s="20"/>
      <c r="HVS269" s="20"/>
      <c r="HVT269" s="20"/>
      <c r="HVU269" s="20"/>
      <c r="HVV269" s="20"/>
      <c r="HVW269" s="20"/>
      <c r="HVX269" s="20"/>
      <c r="HVY269" s="20"/>
      <c r="HVZ269" s="20"/>
      <c r="HWA269" s="20"/>
      <c r="HWB269" s="20"/>
      <c r="HWC269" s="20"/>
      <c r="HWD269" s="20"/>
      <c r="HWE269" s="20"/>
      <c r="HWF269" s="20"/>
      <c r="HWG269" s="20"/>
      <c r="HWH269" s="20"/>
      <c r="HWI269" s="20"/>
      <c r="HWJ269" s="20"/>
      <c r="HWK269" s="20"/>
      <c r="HWL269" s="20"/>
      <c r="HWM269" s="20"/>
      <c r="HWN269" s="20"/>
      <c r="HWO269" s="20"/>
      <c r="HWP269" s="20"/>
      <c r="HWQ269" s="20"/>
      <c r="HWR269" s="20"/>
      <c r="HWS269" s="20"/>
      <c r="HWT269" s="20"/>
      <c r="HWU269" s="20"/>
      <c r="HWV269" s="20"/>
      <c r="HWW269" s="20"/>
      <c r="HWX269" s="20"/>
      <c r="HWY269" s="20"/>
      <c r="HWZ269" s="20"/>
      <c r="HXA269" s="20"/>
      <c r="HXB269" s="20"/>
      <c r="HXC269" s="20"/>
      <c r="HXD269" s="20"/>
      <c r="HXE269" s="20"/>
      <c r="HXF269" s="20"/>
      <c r="HXG269" s="20"/>
      <c r="HXH269" s="20"/>
      <c r="HXI269" s="20"/>
      <c r="HXJ269" s="20"/>
      <c r="HXK269" s="20"/>
      <c r="HXL269" s="20"/>
      <c r="HXM269" s="20"/>
      <c r="HXN269" s="20"/>
      <c r="HXO269" s="20"/>
      <c r="HXP269" s="20"/>
      <c r="HXQ269" s="20"/>
      <c r="HXR269" s="20"/>
      <c r="HXS269" s="20"/>
      <c r="HXT269" s="20"/>
      <c r="HXU269" s="20"/>
      <c r="HXV269" s="20"/>
      <c r="HXW269" s="20"/>
      <c r="HXX269" s="20"/>
      <c r="HXY269" s="20"/>
      <c r="HXZ269" s="20"/>
      <c r="HYA269" s="20"/>
      <c r="HYB269" s="20"/>
      <c r="HYC269" s="20"/>
      <c r="HYD269" s="20"/>
      <c r="HYE269" s="20"/>
      <c r="HYF269" s="20"/>
      <c r="HYG269" s="20"/>
      <c r="HYH269" s="20"/>
      <c r="HYI269" s="20"/>
      <c r="HYJ269" s="20"/>
      <c r="HYK269" s="20"/>
      <c r="HYL269" s="20"/>
      <c r="HYM269" s="20"/>
      <c r="HYN269" s="20"/>
      <c r="HYO269" s="20"/>
      <c r="HYP269" s="20"/>
      <c r="HYQ269" s="20"/>
      <c r="HYR269" s="20"/>
      <c r="HYS269" s="20"/>
      <c r="HYT269" s="20"/>
      <c r="HYU269" s="20"/>
      <c r="HYV269" s="20"/>
      <c r="HYW269" s="20"/>
      <c r="HYX269" s="20"/>
      <c r="HYY269" s="20"/>
      <c r="HYZ269" s="20"/>
      <c r="HZA269" s="20"/>
      <c r="HZB269" s="20"/>
      <c r="HZC269" s="20"/>
      <c r="HZD269" s="20"/>
      <c r="HZE269" s="20"/>
      <c r="HZF269" s="20"/>
      <c r="HZG269" s="20"/>
      <c r="HZH269" s="20"/>
      <c r="HZI269" s="20"/>
      <c r="HZJ269" s="20"/>
      <c r="HZK269" s="20"/>
      <c r="HZL269" s="20"/>
      <c r="HZM269" s="20"/>
      <c r="HZN269" s="20"/>
      <c r="HZO269" s="20"/>
      <c r="HZP269" s="20"/>
      <c r="HZQ269" s="20"/>
      <c r="HZR269" s="20"/>
      <c r="HZS269" s="20"/>
      <c r="HZT269" s="20"/>
      <c r="HZU269" s="20"/>
      <c r="HZV269" s="20"/>
      <c r="HZW269" s="20"/>
      <c r="HZX269" s="20"/>
      <c r="HZY269" s="20"/>
      <c r="HZZ269" s="20"/>
      <c r="IAA269" s="20"/>
      <c r="IAB269" s="20"/>
      <c r="IAC269" s="20"/>
      <c r="IAD269" s="20"/>
      <c r="IAE269" s="20"/>
      <c r="IAF269" s="20"/>
      <c r="IAG269" s="20"/>
      <c r="IAH269" s="20"/>
      <c r="IAI269" s="20"/>
      <c r="IAJ269" s="20"/>
      <c r="IAK269" s="20"/>
      <c r="IAL269" s="20"/>
      <c r="IAM269" s="20"/>
      <c r="IAN269" s="20"/>
      <c r="IAO269" s="20"/>
      <c r="IAP269" s="20"/>
      <c r="IAQ269" s="20"/>
      <c r="IAR269" s="20"/>
      <c r="IAS269" s="20"/>
      <c r="IAT269" s="20"/>
      <c r="IAU269" s="20"/>
      <c r="IAV269" s="20"/>
      <c r="IAW269" s="20"/>
      <c r="IAX269" s="20"/>
      <c r="IAY269" s="20"/>
      <c r="IAZ269" s="20"/>
      <c r="IBA269" s="20"/>
      <c r="IBB269" s="20"/>
      <c r="IBC269" s="20"/>
      <c r="IBD269" s="20"/>
      <c r="IBE269" s="20"/>
      <c r="IBF269" s="20"/>
      <c r="IBG269" s="20"/>
      <c r="IBH269" s="20"/>
      <c r="IBI269" s="20"/>
      <c r="IBJ269" s="20"/>
      <c r="IBK269" s="20"/>
      <c r="IBL269" s="20"/>
      <c r="IBM269" s="20"/>
      <c r="IBN269" s="20"/>
      <c r="IBO269" s="20"/>
      <c r="IBP269" s="20"/>
      <c r="IBQ269" s="20"/>
      <c r="IBR269" s="20"/>
      <c r="IBS269" s="20"/>
      <c r="IBT269" s="20"/>
      <c r="IBU269" s="20"/>
      <c r="IBV269" s="20"/>
      <c r="IBW269" s="20"/>
      <c r="IBX269" s="20"/>
      <c r="IBY269" s="20"/>
      <c r="IBZ269" s="20"/>
      <c r="ICA269" s="20"/>
      <c r="ICB269" s="20"/>
      <c r="ICC269" s="20"/>
      <c r="ICD269" s="20"/>
      <c r="ICE269" s="20"/>
      <c r="ICF269" s="20"/>
      <c r="ICG269" s="20"/>
      <c r="ICH269" s="20"/>
      <c r="ICI269" s="20"/>
      <c r="ICJ269" s="20"/>
      <c r="ICK269" s="20"/>
      <c r="ICL269" s="20"/>
      <c r="ICM269" s="20"/>
      <c r="ICN269" s="20"/>
      <c r="ICO269" s="20"/>
      <c r="ICP269" s="20"/>
      <c r="ICQ269" s="20"/>
      <c r="ICR269" s="20"/>
      <c r="ICS269" s="20"/>
      <c r="ICT269" s="20"/>
      <c r="ICU269" s="20"/>
      <c r="ICV269" s="20"/>
      <c r="ICW269" s="20"/>
      <c r="ICX269" s="20"/>
      <c r="ICY269" s="20"/>
      <c r="ICZ269" s="20"/>
      <c r="IDA269" s="20"/>
      <c r="IDB269" s="20"/>
      <c r="IDC269" s="20"/>
      <c r="IDD269" s="20"/>
      <c r="IDE269" s="20"/>
      <c r="IDF269" s="20"/>
      <c r="IDG269" s="20"/>
      <c r="IDH269" s="20"/>
      <c r="IDI269" s="20"/>
      <c r="IDJ269" s="20"/>
      <c r="IDK269" s="20"/>
      <c r="IDL269" s="20"/>
      <c r="IDM269" s="20"/>
      <c r="IDN269" s="20"/>
      <c r="IDO269" s="20"/>
      <c r="IDP269" s="20"/>
      <c r="IDQ269" s="20"/>
      <c r="IDR269" s="20"/>
      <c r="IDS269" s="20"/>
      <c r="IDT269" s="20"/>
      <c r="IDU269" s="20"/>
      <c r="IDV269" s="20"/>
      <c r="IDW269" s="20"/>
      <c r="IDX269" s="20"/>
      <c r="IDY269" s="20"/>
      <c r="IDZ269" s="20"/>
      <c r="IEA269" s="20"/>
      <c r="IEB269" s="20"/>
      <c r="IEC269" s="20"/>
      <c r="IED269" s="20"/>
      <c r="IEE269" s="20"/>
      <c r="IEF269" s="20"/>
      <c r="IEG269" s="20"/>
      <c r="IEH269" s="20"/>
      <c r="IEI269" s="20"/>
      <c r="IEJ269" s="20"/>
      <c r="IEK269" s="20"/>
      <c r="IEL269" s="20"/>
      <c r="IEM269" s="20"/>
      <c r="IEN269" s="20"/>
      <c r="IEO269" s="20"/>
      <c r="IEP269" s="20"/>
      <c r="IEQ269" s="20"/>
      <c r="IER269" s="20"/>
      <c r="IES269" s="20"/>
      <c r="IET269" s="20"/>
      <c r="IEU269" s="20"/>
      <c r="IEV269" s="20"/>
      <c r="IEW269" s="20"/>
      <c r="IEX269" s="20"/>
      <c r="IEY269" s="20"/>
      <c r="IEZ269" s="20"/>
      <c r="IFA269" s="20"/>
      <c r="IFB269" s="20"/>
      <c r="IFC269" s="20"/>
      <c r="IFD269" s="20"/>
      <c r="IFE269" s="20"/>
      <c r="IFF269" s="20"/>
      <c r="IFG269" s="20"/>
      <c r="IFH269" s="20"/>
      <c r="IFI269" s="20"/>
      <c r="IFJ269" s="20"/>
      <c r="IFK269" s="20"/>
      <c r="IFL269" s="20"/>
      <c r="IFM269" s="20"/>
      <c r="IFN269" s="20"/>
      <c r="IFO269" s="20"/>
      <c r="IFP269" s="20"/>
      <c r="IFQ269" s="20"/>
      <c r="IFR269" s="20"/>
      <c r="IFS269" s="20"/>
      <c r="IFT269" s="20"/>
      <c r="IFU269" s="20"/>
      <c r="IFV269" s="20"/>
      <c r="IFW269" s="20"/>
      <c r="IFX269" s="20"/>
      <c r="IFY269" s="20"/>
      <c r="IFZ269" s="20"/>
      <c r="IGA269" s="20"/>
      <c r="IGB269" s="20"/>
      <c r="IGC269" s="20"/>
      <c r="IGD269" s="20"/>
      <c r="IGE269" s="20"/>
      <c r="IGF269" s="20"/>
      <c r="IGG269" s="20"/>
      <c r="IGH269" s="20"/>
      <c r="IGI269" s="20"/>
      <c r="IGJ269" s="20"/>
      <c r="IGK269" s="20"/>
      <c r="IGL269" s="20"/>
      <c r="IGM269" s="20"/>
      <c r="IGN269" s="20"/>
      <c r="IGO269" s="20"/>
      <c r="IGP269" s="20"/>
      <c r="IGQ269" s="20"/>
      <c r="IGR269" s="20"/>
      <c r="IGS269" s="20"/>
      <c r="IGT269" s="20"/>
      <c r="IGU269" s="20"/>
      <c r="IGV269" s="20"/>
      <c r="IGW269" s="20"/>
      <c r="IGX269" s="20"/>
      <c r="IGY269" s="20"/>
      <c r="IGZ269" s="20"/>
      <c r="IHA269" s="20"/>
      <c r="IHB269" s="20"/>
      <c r="IHC269" s="20"/>
      <c r="IHD269" s="20"/>
      <c r="IHE269" s="20"/>
      <c r="IHF269" s="20"/>
      <c r="IHG269" s="20"/>
      <c r="IHH269" s="20"/>
      <c r="IHI269" s="20"/>
      <c r="IHJ269" s="20"/>
      <c r="IHK269" s="20"/>
      <c r="IHL269" s="20"/>
      <c r="IHM269" s="20"/>
      <c r="IHN269" s="20"/>
      <c r="IHO269" s="20"/>
      <c r="IHP269" s="20"/>
      <c r="IHQ269" s="20"/>
      <c r="IHR269" s="20"/>
      <c r="IHS269" s="20"/>
      <c r="IHT269" s="20"/>
      <c r="IHU269" s="20"/>
      <c r="IHV269" s="20"/>
      <c r="IHW269" s="20"/>
      <c r="IHX269" s="20"/>
      <c r="IHY269" s="20"/>
      <c r="IHZ269" s="20"/>
      <c r="IIA269" s="20"/>
      <c r="IIB269" s="20"/>
      <c r="IIC269" s="20"/>
      <c r="IID269" s="20"/>
      <c r="IIE269" s="20"/>
      <c r="IIF269" s="20"/>
      <c r="IIG269" s="20"/>
      <c r="IIH269" s="20"/>
      <c r="III269" s="20"/>
      <c r="IIJ269" s="20"/>
      <c r="IIK269" s="20"/>
      <c r="IIL269" s="20"/>
      <c r="IIM269" s="20"/>
      <c r="IIN269" s="20"/>
      <c r="IIO269" s="20"/>
      <c r="IIP269" s="20"/>
      <c r="IIQ269" s="20"/>
      <c r="IIR269" s="20"/>
      <c r="IIS269" s="20"/>
      <c r="IIT269" s="20"/>
      <c r="IIU269" s="20"/>
      <c r="IIV269" s="20"/>
      <c r="IIW269" s="20"/>
      <c r="IIX269" s="20"/>
      <c r="IIY269" s="20"/>
      <c r="IIZ269" s="20"/>
      <c r="IJA269" s="20"/>
      <c r="IJB269" s="20"/>
      <c r="IJC269" s="20"/>
      <c r="IJD269" s="20"/>
      <c r="IJE269" s="20"/>
      <c r="IJF269" s="20"/>
      <c r="IJG269" s="20"/>
      <c r="IJH269" s="20"/>
      <c r="IJI269" s="20"/>
      <c r="IJJ269" s="20"/>
      <c r="IJK269" s="20"/>
      <c r="IJL269" s="20"/>
      <c r="IJM269" s="20"/>
      <c r="IJN269" s="20"/>
      <c r="IJO269" s="20"/>
      <c r="IJP269" s="20"/>
      <c r="IJQ269" s="20"/>
      <c r="IJR269" s="20"/>
      <c r="IJS269" s="20"/>
      <c r="IJT269" s="20"/>
      <c r="IJU269" s="20"/>
      <c r="IJV269" s="20"/>
      <c r="IJW269" s="20"/>
      <c r="IJX269" s="20"/>
      <c r="IJY269" s="20"/>
      <c r="IJZ269" s="20"/>
      <c r="IKA269" s="20"/>
      <c r="IKB269" s="20"/>
      <c r="IKC269" s="20"/>
      <c r="IKD269" s="20"/>
      <c r="IKE269" s="20"/>
      <c r="IKF269" s="20"/>
      <c r="IKG269" s="20"/>
      <c r="IKH269" s="20"/>
      <c r="IKI269" s="20"/>
      <c r="IKJ269" s="20"/>
      <c r="IKK269" s="20"/>
      <c r="IKL269" s="20"/>
      <c r="IKM269" s="20"/>
      <c r="IKN269" s="20"/>
      <c r="IKO269" s="20"/>
      <c r="IKP269" s="20"/>
      <c r="IKQ269" s="20"/>
      <c r="IKR269" s="20"/>
      <c r="IKS269" s="20"/>
      <c r="IKT269" s="20"/>
      <c r="IKU269" s="20"/>
      <c r="IKV269" s="20"/>
      <c r="IKW269" s="20"/>
      <c r="IKX269" s="20"/>
      <c r="IKY269" s="20"/>
      <c r="IKZ269" s="20"/>
      <c r="ILA269" s="20"/>
      <c r="ILB269" s="20"/>
      <c r="ILC269" s="20"/>
      <c r="ILD269" s="20"/>
      <c r="ILE269" s="20"/>
      <c r="ILF269" s="20"/>
      <c r="ILG269" s="20"/>
      <c r="ILH269" s="20"/>
      <c r="ILI269" s="20"/>
      <c r="ILJ269" s="20"/>
      <c r="ILK269" s="20"/>
      <c r="ILL269" s="20"/>
      <c r="ILM269" s="20"/>
      <c r="ILN269" s="20"/>
      <c r="ILO269" s="20"/>
      <c r="ILP269" s="20"/>
      <c r="ILQ269" s="20"/>
      <c r="ILR269" s="20"/>
      <c r="ILS269" s="20"/>
      <c r="ILT269" s="20"/>
      <c r="ILU269" s="20"/>
      <c r="ILV269" s="20"/>
      <c r="ILW269" s="20"/>
      <c r="ILX269" s="20"/>
      <c r="ILY269" s="20"/>
      <c r="ILZ269" s="20"/>
      <c r="IMA269" s="20"/>
      <c r="IMB269" s="20"/>
      <c r="IMC269" s="20"/>
      <c r="IMD269" s="20"/>
      <c r="IME269" s="20"/>
      <c r="IMF269" s="20"/>
      <c r="IMG269" s="20"/>
      <c r="IMH269" s="20"/>
      <c r="IMI269" s="20"/>
      <c r="IMJ269" s="20"/>
      <c r="IMK269" s="20"/>
      <c r="IML269" s="20"/>
      <c r="IMM269" s="20"/>
      <c r="IMN269" s="20"/>
      <c r="IMO269" s="20"/>
      <c r="IMP269" s="20"/>
      <c r="IMQ269" s="20"/>
      <c r="IMR269" s="20"/>
      <c r="IMS269" s="20"/>
      <c r="IMT269" s="20"/>
      <c r="IMU269" s="20"/>
      <c r="IMV269" s="20"/>
      <c r="IMW269" s="20"/>
      <c r="IMX269" s="20"/>
      <c r="IMY269" s="20"/>
      <c r="IMZ269" s="20"/>
      <c r="INA269" s="20"/>
      <c r="INB269" s="20"/>
      <c r="INC269" s="20"/>
      <c r="IND269" s="20"/>
      <c r="INE269" s="20"/>
      <c r="INF269" s="20"/>
      <c r="ING269" s="20"/>
      <c r="INH269" s="20"/>
      <c r="INI269" s="20"/>
      <c r="INJ269" s="20"/>
      <c r="INK269" s="20"/>
      <c r="INL269" s="20"/>
      <c r="INM269" s="20"/>
      <c r="INN269" s="20"/>
      <c r="INO269" s="20"/>
      <c r="INP269" s="20"/>
      <c r="INQ269" s="20"/>
      <c r="INR269" s="20"/>
      <c r="INS269" s="20"/>
      <c r="INT269" s="20"/>
      <c r="INU269" s="20"/>
      <c r="INV269" s="20"/>
      <c r="INW269" s="20"/>
      <c r="INX269" s="20"/>
      <c r="INY269" s="20"/>
      <c r="INZ269" s="20"/>
      <c r="IOA269" s="20"/>
      <c r="IOB269" s="20"/>
      <c r="IOC269" s="20"/>
      <c r="IOD269" s="20"/>
      <c r="IOE269" s="20"/>
      <c r="IOF269" s="20"/>
      <c r="IOG269" s="20"/>
      <c r="IOH269" s="20"/>
      <c r="IOI269" s="20"/>
      <c r="IOJ269" s="20"/>
      <c r="IOK269" s="20"/>
      <c r="IOL269" s="20"/>
      <c r="IOM269" s="20"/>
      <c r="ION269" s="20"/>
      <c r="IOO269" s="20"/>
      <c r="IOP269" s="20"/>
      <c r="IOQ269" s="20"/>
      <c r="IOR269" s="20"/>
      <c r="IOS269" s="20"/>
      <c r="IOT269" s="20"/>
      <c r="IOU269" s="20"/>
      <c r="IOV269" s="20"/>
      <c r="IOW269" s="20"/>
      <c r="IOX269" s="20"/>
      <c r="IOY269" s="20"/>
      <c r="IOZ269" s="20"/>
      <c r="IPA269" s="20"/>
      <c r="IPB269" s="20"/>
      <c r="IPC269" s="20"/>
      <c r="IPD269" s="20"/>
      <c r="IPE269" s="20"/>
      <c r="IPF269" s="20"/>
      <c r="IPG269" s="20"/>
      <c r="IPH269" s="20"/>
      <c r="IPI269" s="20"/>
      <c r="IPJ269" s="20"/>
      <c r="IPK269" s="20"/>
      <c r="IPL269" s="20"/>
      <c r="IPM269" s="20"/>
      <c r="IPN269" s="20"/>
      <c r="IPO269" s="20"/>
      <c r="IPP269" s="20"/>
      <c r="IPQ269" s="20"/>
      <c r="IPR269" s="20"/>
      <c r="IPS269" s="20"/>
      <c r="IPT269" s="20"/>
      <c r="IPU269" s="20"/>
      <c r="IPV269" s="20"/>
      <c r="IPW269" s="20"/>
      <c r="IPX269" s="20"/>
      <c r="IPY269" s="20"/>
      <c r="IPZ269" s="20"/>
      <c r="IQA269" s="20"/>
      <c r="IQB269" s="20"/>
      <c r="IQC269" s="20"/>
      <c r="IQD269" s="20"/>
      <c r="IQE269" s="20"/>
      <c r="IQF269" s="20"/>
      <c r="IQG269" s="20"/>
      <c r="IQH269" s="20"/>
      <c r="IQI269" s="20"/>
      <c r="IQJ269" s="20"/>
      <c r="IQK269" s="20"/>
      <c r="IQL269" s="20"/>
      <c r="IQM269" s="20"/>
      <c r="IQN269" s="20"/>
      <c r="IQO269" s="20"/>
      <c r="IQP269" s="20"/>
      <c r="IQQ269" s="20"/>
      <c r="IQR269" s="20"/>
      <c r="IQS269" s="20"/>
      <c r="IQT269" s="20"/>
      <c r="IQU269" s="20"/>
      <c r="IQV269" s="20"/>
      <c r="IQW269" s="20"/>
      <c r="IQX269" s="20"/>
      <c r="IQY269" s="20"/>
      <c r="IQZ269" s="20"/>
      <c r="IRA269" s="20"/>
      <c r="IRB269" s="20"/>
      <c r="IRC269" s="20"/>
      <c r="IRD269" s="20"/>
      <c r="IRE269" s="20"/>
      <c r="IRF269" s="20"/>
      <c r="IRG269" s="20"/>
      <c r="IRH269" s="20"/>
      <c r="IRI269" s="20"/>
      <c r="IRJ269" s="20"/>
      <c r="IRK269" s="20"/>
      <c r="IRL269" s="20"/>
      <c r="IRM269" s="20"/>
      <c r="IRN269" s="20"/>
      <c r="IRO269" s="20"/>
      <c r="IRP269" s="20"/>
      <c r="IRQ269" s="20"/>
      <c r="IRR269" s="20"/>
      <c r="IRS269" s="20"/>
      <c r="IRT269" s="20"/>
      <c r="IRU269" s="20"/>
      <c r="IRV269" s="20"/>
      <c r="IRW269" s="20"/>
      <c r="IRX269" s="20"/>
      <c r="IRY269" s="20"/>
      <c r="IRZ269" s="20"/>
      <c r="ISA269" s="20"/>
      <c r="ISB269" s="20"/>
      <c r="ISC269" s="20"/>
      <c r="ISD269" s="20"/>
      <c r="ISE269" s="20"/>
      <c r="ISF269" s="20"/>
      <c r="ISG269" s="20"/>
      <c r="ISH269" s="20"/>
      <c r="ISI269" s="20"/>
      <c r="ISJ269" s="20"/>
      <c r="ISK269" s="20"/>
      <c r="ISL269" s="20"/>
      <c r="ISM269" s="20"/>
      <c r="ISN269" s="20"/>
      <c r="ISO269" s="20"/>
      <c r="ISP269" s="20"/>
      <c r="ISQ269" s="20"/>
      <c r="ISR269" s="20"/>
      <c r="ISS269" s="20"/>
      <c r="IST269" s="20"/>
      <c r="ISU269" s="20"/>
      <c r="ISV269" s="20"/>
      <c r="ISW269" s="20"/>
      <c r="ISX269" s="20"/>
      <c r="ISY269" s="20"/>
      <c r="ISZ269" s="20"/>
      <c r="ITA269" s="20"/>
      <c r="ITB269" s="20"/>
      <c r="ITC269" s="20"/>
      <c r="ITD269" s="20"/>
      <c r="ITE269" s="20"/>
      <c r="ITF269" s="20"/>
      <c r="ITG269" s="20"/>
      <c r="ITH269" s="20"/>
      <c r="ITI269" s="20"/>
      <c r="ITJ269" s="20"/>
      <c r="ITK269" s="20"/>
      <c r="ITL269" s="20"/>
      <c r="ITM269" s="20"/>
      <c r="ITN269" s="20"/>
      <c r="ITO269" s="20"/>
      <c r="ITP269" s="20"/>
      <c r="ITQ269" s="20"/>
      <c r="ITR269" s="20"/>
      <c r="ITS269" s="20"/>
      <c r="ITT269" s="20"/>
      <c r="ITU269" s="20"/>
      <c r="ITV269" s="20"/>
      <c r="ITW269" s="20"/>
      <c r="ITX269" s="20"/>
      <c r="ITY269" s="20"/>
      <c r="ITZ269" s="20"/>
      <c r="IUA269" s="20"/>
      <c r="IUB269" s="20"/>
      <c r="IUC269" s="20"/>
      <c r="IUD269" s="20"/>
      <c r="IUE269" s="20"/>
      <c r="IUF269" s="20"/>
      <c r="IUG269" s="20"/>
      <c r="IUH269" s="20"/>
      <c r="IUI269" s="20"/>
      <c r="IUJ269" s="20"/>
      <c r="IUK269" s="20"/>
      <c r="IUL269" s="20"/>
      <c r="IUM269" s="20"/>
      <c r="IUN269" s="20"/>
      <c r="IUO269" s="20"/>
      <c r="IUP269" s="20"/>
      <c r="IUQ269" s="20"/>
      <c r="IUR269" s="20"/>
      <c r="IUS269" s="20"/>
      <c r="IUT269" s="20"/>
      <c r="IUU269" s="20"/>
      <c r="IUV269" s="20"/>
      <c r="IUW269" s="20"/>
      <c r="IUX269" s="20"/>
      <c r="IUY269" s="20"/>
      <c r="IUZ269" s="20"/>
      <c r="IVA269" s="20"/>
      <c r="IVB269" s="20"/>
      <c r="IVC269" s="20"/>
      <c r="IVD269" s="20"/>
      <c r="IVE269" s="20"/>
      <c r="IVF269" s="20"/>
      <c r="IVG269" s="20"/>
      <c r="IVH269" s="20"/>
      <c r="IVI269" s="20"/>
      <c r="IVJ269" s="20"/>
      <c r="IVK269" s="20"/>
      <c r="IVL269" s="20"/>
      <c r="IVM269" s="20"/>
      <c r="IVN269" s="20"/>
      <c r="IVO269" s="20"/>
      <c r="IVP269" s="20"/>
      <c r="IVQ269" s="20"/>
      <c r="IVR269" s="20"/>
      <c r="IVS269" s="20"/>
      <c r="IVT269" s="20"/>
      <c r="IVU269" s="20"/>
      <c r="IVV269" s="20"/>
      <c r="IVW269" s="20"/>
      <c r="IVX269" s="20"/>
      <c r="IVY269" s="20"/>
      <c r="IVZ269" s="20"/>
      <c r="IWA269" s="20"/>
      <c r="IWB269" s="20"/>
      <c r="IWC269" s="20"/>
      <c r="IWD269" s="20"/>
      <c r="IWE269" s="20"/>
      <c r="IWF269" s="20"/>
      <c r="IWG269" s="20"/>
      <c r="IWH269" s="20"/>
      <c r="IWI269" s="20"/>
      <c r="IWJ269" s="20"/>
      <c r="IWK269" s="20"/>
      <c r="IWL269" s="20"/>
      <c r="IWM269" s="20"/>
      <c r="IWN269" s="20"/>
      <c r="IWO269" s="20"/>
      <c r="IWP269" s="20"/>
      <c r="IWQ269" s="20"/>
      <c r="IWR269" s="20"/>
      <c r="IWS269" s="20"/>
      <c r="IWT269" s="20"/>
      <c r="IWU269" s="20"/>
      <c r="IWV269" s="20"/>
      <c r="IWW269" s="20"/>
      <c r="IWX269" s="20"/>
      <c r="IWY269" s="20"/>
      <c r="IWZ269" s="20"/>
      <c r="IXA269" s="20"/>
      <c r="IXB269" s="20"/>
      <c r="IXC269" s="20"/>
      <c r="IXD269" s="20"/>
      <c r="IXE269" s="20"/>
      <c r="IXF269" s="20"/>
      <c r="IXG269" s="20"/>
      <c r="IXH269" s="20"/>
      <c r="IXI269" s="20"/>
      <c r="IXJ269" s="20"/>
      <c r="IXK269" s="20"/>
      <c r="IXL269" s="20"/>
      <c r="IXM269" s="20"/>
      <c r="IXN269" s="20"/>
      <c r="IXO269" s="20"/>
      <c r="IXP269" s="20"/>
      <c r="IXQ269" s="20"/>
      <c r="IXR269" s="20"/>
      <c r="IXS269" s="20"/>
      <c r="IXT269" s="20"/>
      <c r="IXU269" s="20"/>
      <c r="IXV269" s="20"/>
      <c r="IXW269" s="20"/>
      <c r="IXX269" s="20"/>
      <c r="IXY269" s="20"/>
      <c r="IXZ269" s="20"/>
      <c r="IYA269" s="20"/>
      <c r="IYB269" s="20"/>
      <c r="IYC269" s="20"/>
      <c r="IYD269" s="20"/>
      <c r="IYE269" s="20"/>
      <c r="IYF269" s="20"/>
      <c r="IYG269" s="20"/>
      <c r="IYH269" s="20"/>
      <c r="IYI269" s="20"/>
      <c r="IYJ269" s="20"/>
      <c r="IYK269" s="20"/>
      <c r="IYL269" s="20"/>
      <c r="IYM269" s="20"/>
      <c r="IYN269" s="20"/>
      <c r="IYO269" s="20"/>
      <c r="IYP269" s="20"/>
      <c r="IYQ269" s="20"/>
      <c r="IYR269" s="20"/>
      <c r="IYS269" s="20"/>
      <c r="IYT269" s="20"/>
      <c r="IYU269" s="20"/>
      <c r="IYV269" s="20"/>
      <c r="IYW269" s="20"/>
      <c r="IYX269" s="20"/>
      <c r="IYY269" s="20"/>
      <c r="IYZ269" s="20"/>
      <c r="IZA269" s="20"/>
      <c r="IZB269" s="20"/>
      <c r="IZC269" s="20"/>
      <c r="IZD269" s="20"/>
      <c r="IZE269" s="20"/>
      <c r="IZF269" s="20"/>
      <c r="IZG269" s="20"/>
      <c r="IZH269" s="20"/>
      <c r="IZI269" s="20"/>
      <c r="IZJ269" s="20"/>
      <c r="IZK269" s="20"/>
      <c r="IZL269" s="20"/>
      <c r="IZM269" s="20"/>
      <c r="IZN269" s="20"/>
      <c r="IZO269" s="20"/>
      <c r="IZP269" s="20"/>
      <c r="IZQ269" s="20"/>
      <c r="IZR269" s="20"/>
      <c r="IZS269" s="20"/>
      <c r="IZT269" s="20"/>
      <c r="IZU269" s="20"/>
      <c r="IZV269" s="20"/>
      <c r="IZW269" s="20"/>
      <c r="IZX269" s="20"/>
      <c r="IZY269" s="20"/>
      <c r="IZZ269" s="20"/>
      <c r="JAA269" s="20"/>
      <c r="JAB269" s="20"/>
      <c r="JAC269" s="20"/>
      <c r="JAD269" s="20"/>
      <c r="JAE269" s="20"/>
      <c r="JAF269" s="20"/>
      <c r="JAG269" s="20"/>
      <c r="JAH269" s="20"/>
      <c r="JAI269" s="20"/>
      <c r="JAJ269" s="20"/>
      <c r="JAK269" s="20"/>
      <c r="JAL269" s="20"/>
      <c r="JAM269" s="20"/>
      <c r="JAN269" s="20"/>
      <c r="JAO269" s="20"/>
      <c r="JAP269" s="20"/>
      <c r="JAQ269" s="20"/>
      <c r="JAR269" s="20"/>
      <c r="JAS269" s="20"/>
      <c r="JAT269" s="20"/>
      <c r="JAU269" s="20"/>
      <c r="JAV269" s="20"/>
      <c r="JAW269" s="20"/>
      <c r="JAX269" s="20"/>
      <c r="JAY269" s="20"/>
      <c r="JAZ269" s="20"/>
      <c r="JBA269" s="20"/>
      <c r="JBB269" s="20"/>
      <c r="JBC269" s="20"/>
      <c r="JBD269" s="20"/>
      <c r="JBE269" s="20"/>
      <c r="JBF269" s="20"/>
      <c r="JBG269" s="20"/>
      <c r="JBH269" s="20"/>
      <c r="JBI269" s="20"/>
      <c r="JBJ269" s="20"/>
      <c r="JBK269" s="20"/>
      <c r="JBL269" s="20"/>
      <c r="JBM269" s="20"/>
      <c r="JBN269" s="20"/>
      <c r="JBO269" s="20"/>
      <c r="JBP269" s="20"/>
      <c r="JBQ269" s="20"/>
      <c r="JBR269" s="20"/>
      <c r="JBS269" s="20"/>
      <c r="JBT269" s="20"/>
      <c r="JBU269" s="20"/>
      <c r="JBV269" s="20"/>
      <c r="JBW269" s="20"/>
      <c r="JBX269" s="20"/>
      <c r="JBY269" s="20"/>
      <c r="JBZ269" s="20"/>
      <c r="JCA269" s="20"/>
      <c r="JCB269" s="20"/>
      <c r="JCC269" s="20"/>
      <c r="JCD269" s="20"/>
      <c r="JCE269" s="20"/>
      <c r="JCF269" s="20"/>
      <c r="JCG269" s="20"/>
      <c r="JCH269" s="20"/>
      <c r="JCI269" s="20"/>
      <c r="JCJ269" s="20"/>
      <c r="JCK269" s="20"/>
      <c r="JCL269" s="20"/>
      <c r="JCM269" s="20"/>
      <c r="JCN269" s="20"/>
      <c r="JCO269" s="20"/>
      <c r="JCP269" s="20"/>
      <c r="JCQ269" s="20"/>
      <c r="JCR269" s="20"/>
      <c r="JCS269" s="20"/>
      <c r="JCT269" s="20"/>
      <c r="JCU269" s="20"/>
      <c r="JCV269" s="20"/>
      <c r="JCW269" s="20"/>
      <c r="JCX269" s="20"/>
      <c r="JCY269" s="20"/>
      <c r="JCZ269" s="20"/>
      <c r="JDA269" s="20"/>
      <c r="JDB269" s="20"/>
      <c r="JDC269" s="20"/>
      <c r="JDD269" s="20"/>
      <c r="JDE269" s="20"/>
      <c r="JDF269" s="20"/>
      <c r="JDG269" s="20"/>
      <c r="JDH269" s="20"/>
      <c r="JDI269" s="20"/>
      <c r="JDJ269" s="20"/>
      <c r="JDK269" s="20"/>
      <c r="JDL269" s="20"/>
      <c r="JDM269" s="20"/>
      <c r="JDN269" s="20"/>
      <c r="JDO269" s="20"/>
      <c r="JDP269" s="20"/>
      <c r="JDQ269" s="20"/>
      <c r="JDR269" s="20"/>
      <c r="JDS269" s="20"/>
      <c r="JDT269" s="20"/>
      <c r="JDU269" s="20"/>
      <c r="JDV269" s="20"/>
      <c r="JDW269" s="20"/>
      <c r="JDX269" s="20"/>
      <c r="JDY269" s="20"/>
      <c r="JDZ269" s="20"/>
      <c r="JEA269" s="20"/>
      <c r="JEB269" s="20"/>
      <c r="JEC269" s="20"/>
      <c r="JED269" s="20"/>
      <c r="JEE269" s="20"/>
      <c r="JEF269" s="20"/>
      <c r="JEG269" s="20"/>
      <c r="JEH269" s="20"/>
      <c r="JEI269" s="20"/>
      <c r="JEJ269" s="20"/>
      <c r="JEK269" s="20"/>
      <c r="JEL269" s="20"/>
      <c r="JEM269" s="20"/>
      <c r="JEN269" s="20"/>
      <c r="JEO269" s="20"/>
      <c r="JEP269" s="20"/>
      <c r="JEQ269" s="20"/>
      <c r="JER269" s="20"/>
      <c r="JES269" s="20"/>
      <c r="JET269" s="20"/>
      <c r="JEU269" s="20"/>
      <c r="JEV269" s="20"/>
      <c r="JEW269" s="20"/>
      <c r="JEX269" s="20"/>
      <c r="JEY269" s="20"/>
      <c r="JEZ269" s="20"/>
      <c r="JFA269" s="20"/>
      <c r="JFB269" s="20"/>
      <c r="JFC269" s="20"/>
      <c r="JFD269" s="20"/>
      <c r="JFE269" s="20"/>
      <c r="JFF269" s="20"/>
      <c r="JFG269" s="20"/>
      <c r="JFH269" s="20"/>
      <c r="JFI269" s="20"/>
      <c r="JFJ269" s="20"/>
      <c r="JFK269" s="20"/>
      <c r="JFL269" s="20"/>
      <c r="JFM269" s="20"/>
      <c r="JFN269" s="20"/>
      <c r="JFO269" s="20"/>
      <c r="JFP269" s="20"/>
      <c r="JFQ269" s="20"/>
      <c r="JFR269" s="20"/>
      <c r="JFS269" s="20"/>
      <c r="JFT269" s="20"/>
      <c r="JFU269" s="20"/>
      <c r="JFV269" s="20"/>
      <c r="JFW269" s="20"/>
      <c r="JFX269" s="20"/>
      <c r="JFY269" s="20"/>
      <c r="JFZ269" s="20"/>
      <c r="JGA269" s="20"/>
      <c r="JGB269" s="20"/>
      <c r="JGC269" s="20"/>
      <c r="JGD269" s="20"/>
      <c r="JGE269" s="20"/>
      <c r="JGF269" s="20"/>
      <c r="JGG269" s="20"/>
      <c r="JGH269" s="20"/>
      <c r="JGI269" s="20"/>
      <c r="JGJ269" s="20"/>
      <c r="JGK269" s="20"/>
      <c r="JGL269" s="20"/>
      <c r="JGM269" s="20"/>
      <c r="JGN269" s="20"/>
      <c r="JGO269" s="20"/>
      <c r="JGP269" s="20"/>
      <c r="JGQ269" s="20"/>
      <c r="JGR269" s="20"/>
      <c r="JGS269" s="20"/>
      <c r="JGT269" s="20"/>
      <c r="JGU269" s="20"/>
      <c r="JGV269" s="20"/>
      <c r="JGW269" s="20"/>
      <c r="JGX269" s="20"/>
      <c r="JGY269" s="20"/>
      <c r="JGZ269" s="20"/>
      <c r="JHA269" s="20"/>
      <c r="JHB269" s="20"/>
      <c r="JHC269" s="20"/>
      <c r="JHD269" s="20"/>
      <c r="JHE269" s="20"/>
      <c r="JHF269" s="20"/>
      <c r="JHG269" s="20"/>
      <c r="JHH269" s="20"/>
      <c r="JHI269" s="20"/>
      <c r="JHJ269" s="20"/>
      <c r="JHK269" s="20"/>
      <c r="JHL269" s="20"/>
      <c r="JHM269" s="20"/>
      <c r="JHN269" s="20"/>
      <c r="JHO269" s="20"/>
      <c r="JHP269" s="20"/>
      <c r="JHQ269" s="20"/>
      <c r="JHR269" s="20"/>
      <c r="JHS269" s="20"/>
      <c r="JHT269" s="20"/>
      <c r="JHU269" s="20"/>
      <c r="JHV269" s="20"/>
      <c r="JHW269" s="20"/>
      <c r="JHX269" s="20"/>
      <c r="JHY269" s="20"/>
      <c r="JHZ269" s="20"/>
      <c r="JIA269" s="20"/>
      <c r="JIB269" s="20"/>
      <c r="JIC269" s="20"/>
      <c r="JID269" s="20"/>
      <c r="JIE269" s="20"/>
      <c r="JIF269" s="20"/>
      <c r="JIG269" s="20"/>
      <c r="JIH269" s="20"/>
      <c r="JII269" s="20"/>
      <c r="JIJ269" s="20"/>
      <c r="JIK269" s="20"/>
      <c r="JIL269" s="20"/>
      <c r="JIM269" s="20"/>
      <c r="JIN269" s="20"/>
      <c r="JIO269" s="20"/>
      <c r="JIP269" s="20"/>
      <c r="JIQ269" s="20"/>
      <c r="JIR269" s="20"/>
      <c r="JIS269" s="20"/>
      <c r="JIT269" s="20"/>
      <c r="JIU269" s="20"/>
      <c r="JIV269" s="20"/>
      <c r="JIW269" s="20"/>
      <c r="JIX269" s="20"/>
      <c r="JIY269" s="20"/>
      <c r="JIZ269" s="20"/>
      <c r="JJA269" s="20"/>
      <c r="JJB269" s="20"/>
      <c r="JJC269" s="20"/>
      <c r="JJD269" s="20"/>
      <c r="JJE269" s="20"/>
      <c r="JJF269" s="20"/>
      <c r="JJG269" s="20"/>
      <c r="JJH269" s="20"/>
      <c r="JJI269" s="20"/>
      <c r="JJJ269" s="20"/>
      <c r="JJK269" s="20"/>
      <c r="JJL269" s="20"/>
      <c r="JJM269" s="20"/>
      <c r="JJN269" s="20"/>
      <c r="JJO269" s="20"/>
      <c r="JJP269" s="20"/>
      <c r="JJQ269" s="20"/>
      <c r="JJR269" s="20"/>
      <c r="JJS269" s="20"/>
      <c r="JJT269" s="20"/>
      <c r="JJU269" s="20"/>
      <c r="JJV269" s="20"/>
      <c r="JJW269" s="20"/>
      <c r="JJX269" s="20"/>
      <c r="JJY269" s="20"/>
      <c r="JJZ269" s="20"/>
      <c r="JKA269" s="20"/>
      <c r="JKB269" s="20"/>
      <c r="JKC269" s="20"/>
      <c r="JKD269" s="20"/>
      <c r="JKE269" s="20"/>
      <c r="JKF269" s="20"/>
      <c r="JKG269" s="20"/>
      <c r="JKH269" s="20"/>
      <c r="JKI269" s="20"/>
      <c r="JKJ269" s="20"/>
      <c r="JKK269" s="20"/>
      <c r="JKL269" s="20"/>
      <c r="JKM269" s="20"/>
      <c r="JKN269" s="20"/>
      <c r="JKO269" s="20"/>
      <c r="JKP269" s="20"/>
      <c r="JKQ269" s="20"/>
      <c r="JKR269" s="20"/>
      <c r="JKS269" s="20"/>
      <c r="JKT269" s="20"/>
      <c r="JKU269" s="20"/>
      <c r="JKV269" s="20"/>
      <c r="JKW269" s="20"/>
      <c r="JKX269" s="20"/>
      <c r="JKY269" s="20"/>
      <c r="JKZ269" s="20"/>
      <c r="JLA269" s="20"/>
      <c r="JLB269" s="20"/>
      <c r="JLC269" s="20"/>
      <c r="JLD269" s="20"/>
      <c r="JLE269" s="20"/>
      <c r="JLF269" s="20"/>
      <c r="JLG269" s="20"/>
      <c r="JLH269" s="20"/>
      <c r="JLI269" s="20"/>
      <c r="JLJ269" s="20"/>
      <c r="JLK269" s="20"/>
      <c r="JLL269" s="20"/>
      <c r="JLM269" s="20"/>
      <c r="JLN269" s="20"/>
      <c r="JLO269" s="20"/>
      <c r="JLP269" s="20"/>
      <c r="JLQ269" s="20"/>
      <c r="JLR269" s="20"/>
      <c r="JLS269" s="20"/>
      <c r="JLT269" s="20"/>
      <c r="JLU269" s="20"/>
      <c r="JLV269" s="20"/>
      <c r="JLW269" s="20"/>
      <c r="JLX269" s="20"/>
      <c r="JLY269" s="20"/>
      <c r="JLZ269" s="20"/>
      <c r="JMA269" s="20"/>
      <c r="JMB269" s="20"/>
      <c r="JMC269" s="20"/>
      <c r="JMD269" s="20"/>
      <c r="JME269" s="20"/>
      <c r="JMF269" s="20"/>
      <c r="JMG269" s="20"/>
      <c r="JMH269" s="20"/>
      <c r="JMI269" s="20"/>
      <c r="JMJ269" s="20"/>
      <c r="JMK269" s="20"/>
      <c r="JML269" s="20"/>
      <c r="JMM269" s="20"/>
      <c r="JMN269" s="20"/>
      <c r="JMO269" s="20"/>
      <c r="JMP269" s="20"/>
      <c r="JMQ269" s="20"/>
      <c r="JMR269" s="20"/>
      <c r="JMS269" s="20"/>
      <c r="JMT269" s="20"/>
      <c r="JMU269" s="20"/>
      <c r="JMV269" s="20"/>
      <c r="JMW269" s="20"/>
      <c r="JMX269" s="20"/>
      <c r="JMY269" s="20"/>
      <c r="JMZ269" s="20"/>
      <c r="JNA269" s="20"/>
      <c r="JNB269" s="20"/>
      <c r="JNC269" s="20"/>
      <c r="JND269" s="20"/>
      <c r="JNE269" s="20"/>
      <c r="JNF269" s="20"/>
      <c r="JNG269" s="20"/>
      <c r="JNH269" s="20"/>
      <c r="JNI269" s="20"/>
      <c r="JNJ269" s="20"/>
      <c r="JNK269" s="20"/>
      <c r="JNL269" s="20"/>
      <c r="JNM269" s="20"/>
      <c r="JNN269" s="20"/>
      <c r="JNO269" s="20"/>
      <c r="JNP269" s="20"/>
      <c r="JNQ269" s="20"/>
      <c r="JNR269" s="20"/>
      <c r="JNS269" s="20"/>
      <c r="JNT269" s="20"/>
      <c r="JNU269" s="20"/>
      <c r="JNV269" s="20"/>
      <c r="JNW269" s="20"/>
      <c r="JNX269" s="20"/>
      <c r="JNY269" s="20"/>
      <c r="JNZ269" s="20"/>
      <c r="JOA269" s="20"/>
      <c r="JOB269" s="20"/>
      <c r="JOC269" s="20"/>
      <c r="JOD269" s="20"/>
      <c r="JOE269" s="20"/>
      <c r="JOF269" s="20"/>
      <c r="JOG269" s="20"/>
      <c r="JOH269" s="20"/>
      <c r="JOI269" s="20"/>
      <c r="JOJ269" s="20"/>
      <c r="JOK269" s="20"/>
      <c r="JOL269" s="20"/>
      <c r="JOM269" s="20"/>
      <c r="JON269" s="20"/>
      <c r="JOO269" s="20"/>
      <c r="JOP269" s="20"/>
      <c r="JOQ269" s="20"/>
      <c r="JOR269" s="20"/>
      <c r="JOS269" s="20"/>
      <c r="JOT269" s="20"/>
      <c r="JOU269" s="20"/>
      <c r="JOV269" s="20"/>
      <c r="JOW269" s="20"/>
      <c r="JOX269" s="20"/>
      <c r="JOY269" s="20"/>
      <c r="JOZ269" s="20"/>
      <c r="JPA269" s="20"/>
      <c r="JPB269" s="20"/>
      <c r="JPC269" s="20"/>
      <c r="JPD269" s="20"/>
      <c r="JPE269" s="20"/>
      <c r="JPF269" s="20"/>
      <c r="JPG269" s="20"/>
      <c r="JPH269" s="20"/>
      <c r="JPI269" s="20"/>
      <c r="JPJ269" s="20"/>
      <c r="JPK269" s="20"/>
      <c r="JPL269" s="20"/>
      <c r="JPM269" s="20"/>
      <c r="JPN269" s="20"/>
      <c r="JPO269" s="20"/>
      <c r="JPP269" s="20"/>
      <c r="JPQ269" s="20"/>
      <c r="JPR269" s="20"/>
      <c r="JPS269" s="20"/>
      <c r="JPT269" s="20"/>
      <c r="JPU269" s="20"/>
      <c r="JPV269" s="20"/>
      <c r="JPW269" s="20"/>
      <c r="JPX269" s="20"/>
      <c r="JPY269" s="20"/>
      <c r="JPZ269" s="20"/>
      <c r="JQA269" s="20"/>
      <c r="JQB269" s="20"/>
      <c r="JQC269" s="20"/>
      <c r="JQD269" s="20"/>
      <c r="JQE269" s="20"/>
      <c r="JQF269" s="20"/>
      <c r="JQG269" s="20"/>
      <c r="JQH269" s="20"/>
      <c r="JQI269" s="20"/>
      <c r="JQJ269" s="20"/>
      <c r="JQK269" s="20"/>
      <c r="JQL269" s="20"/>
      <c r="JQM269" s="20"/>
      <c r="JQN269" s="20"/>
      <c r="JQO269" s="20"/>
      <c r="JQP269" s="20"/>
      <c r="JQQ269" s="20"/>
      <c r="JQR269" s="20"/>
      <c r="JQS269" s="20"/>
      <c r="JQT269" s="20"/>
      <c r="JQU269" s="20"/>
      <c r="JQV269" s="20"/>
      <c r="JQW269" s="20"/>
      <c r="JQX269" s="20"/>
      <c r="JQY269" s="20"/>
      <c r="JQZ269" s="20"/>
      <c r="JRA269" s="20"/>
      <c r="JRB269" s="20"/>
      <c r="JRC269" s="20"/>
      <c r="JRD269" s="20"/>
      <c r="JRE269" s="20"/>
      <c r="JRF269" s="20"/>
      <c r="JRG269" s="20"/>
      <c r="JRH269" s="20"/>
      <c r="JRI269" s="20"/>
      <c r="JRJ269" s="20"/>
      <c r="JRK269" s="20"/>
      <c r="JRL269" s="20"/>
      <c r="JRM269" s="20"/>
      <c r="JRN269" s="20"/>
      <c r="JRO269" s="20"/>
      <c r="JRP269" s="20"/>
      <c r="JRQ269" s="20"/>
      <c r="JRR269" s="20"/>
      <c r="JRS269" s="20"/>
      <c r="JRT269" s="20"/>
      <c r="JRU269" s="20"/>
      <c r="JRV269" s="20"/>
      <c r="JRW269" s="20"/>
      <c r="JRX269" s="20"/>
      <c r="JRY269" s="20"/>
      <c r="JRZ269" s="20"/>
      <c r="JSA269" s="20"/>
      <c r="JSB269" s="20"/>
      <c r="JSC269" s="20"/>
      <c r="JSD269" s="20"/>
      <c r="JSE269" s="20"/>
      <c r="JSF269" s="20"/>
      <c r="JSG269" s="20"/>
      <c r="JSH269" s="20"/>
      <c r="JSI269" s="20"/>
      <c r="JSJ269" s="20"/>
      <c r="JSK269" s="20"/>
      <c r="JSL269" s="20"/>
      <c r="JSM269" s="20"/>
      <c r="JSN269" s="20"/>
      <c r="JSO269" s="20"/>
      <c r="JSP269" s="20"/>
      <c r="JSQ269" s="20"/>
      <c r="JSR269" s="20"/>
      <c r="JSS269" s="20"/>
      <c r="JST269" s="20"/>
      <c r="JSU269" s="20"/>
      <c r="JSV269" s="20"/>
      <c r="JSW269" s="20"/>
      <c r="JSX269" s="20"/>
      <c r="JSY269" s="20"/>
      <c r="JSZ269" s="20"/>
      <c r="JTA269" s="20"/>
      <c r="JTB269" s="20"/>
      <c r="JTC269" s="20"/>
      <c r="JTD269" s="20"/>
      <c r="JTE269" s="20"/>
      <c r="JTF269" s="20"/>
      <c r="JTG269" s="20"/>
      <c r="JTH269" s="20"/>
      <c r="JTI269" s="20"/>
      <c r="JTJ269" s="20"/>
      <c r="JTK269" s="20"/>
      <c r="JTL269" s="20"/>
      <c r="JTM269" s="20"/>
      <c r="JTN269" s="20"/>
      <c r="JTO269" s="20"/>
      <c r="JTP269" s="20"/>
      <c r="JTQ269" s="20"/>
      <c r="JTR269" s="20"/>
      <c r="JTS269" s="20"/>
      <c r="JTT269" s="20"/>
      <c r="JTU269" s="20"/>
      <c r="JTV269" s="20"/>
      <c r="JTW269" s="20"/>
      <c r="JTX269" s="20"/>
      <c r="JTY269" s="20"/>
      <c r="JTZ269" s="20"/>
      <c r="JUA269" s="20"/>
      <c r="JUB269" s="20"/>
      <c r="JUC269" s="20"/>
      <c r="JUD269" s="20"/>
      <c r="JUE269" s="20"/>
      <c r="JUF269" s="20"/>
      <c r="JUG269" s="20"/>
      <c r="JUH269" s="20"/>
      <c r="JUI269" s="20"/>
      <c r="JUJ269" s="20"/>
      <c r="JUK269" s="20"/>
      <c r="JUL269" s="20"/>
      <c r="JUM269" s="20"/>
      <c r="JUN269" s="20"/>
      <c r="JUO269" s="20"/>
      <c r="JUP269" s="20"/>
      <c r="JUQ269" s="20"/>
      <c r="JUR269" s="20"/>
      <c r="JUS269" s="20"/>
      <c r="JUT269" s="20"/>
      <c r="JUU269" s="20"/>
      <c r="JUV269" s="20"/>
      <c r="JUW269" s="20"/>
      <c r="JUX269" s="20"/>
      <c r="JUY269" s="20"/>
      <c r="JUZ269" s="20"/>
      <c r="JVA269" s="20"/>
      <c r="JVB269" s="20"/>
      <c r="JVC269" s="20"/>
      <c r="JVD269" s="20"/>
      <c r="JVE269" s="20"/>
      <c r="JVF269" s="20"/>
      <c r="JVG269" s="20"/>
      <c r="JVH269" s="20"/>
      <c r="JVI269" s="20"/>
      <c r="JVJ269" s="20"/>
      <c r="JVK269" s="20"/>
      <c r="JVL269" s="20"/>
      <c r="JVM269" s="20"/>
      <c r="JVN269" s="20"/>
      <c r="JVO269" s="20"/>
      <c r="JVP269" s="20"/>
      <c r="JVQ269" s="20"/>
      <c r="JVR269" s="20"/>
      <c r="JVS269" s="20"/>
      <c r="JVT269" s="20"/>
      <c r="JVU269" s="20"/>
      <c r="JVV269" s="20"/>
      <c r="JVW269" s="20"/>
      <c r="JVX269" s="20"/>
      <c r="JVY269" s="20"/>
      <c r="JVZ269" s="20"/>
      <c r="JWA269" s="20"/>
      <c r="JWB269" s="20"/>
      <c r="JWC269" s="20"/>
      <c r="JWD269" s="20"/>
      <c r="JWE269" s="20"/>
      <c r="JWF269" s="20"/>
      <c r="JWG269" s="20"/>
      <c r="JWH269" s="20"/>
      <c r="JWI269" s="20"/>
      <c r="JWJ269" s="20"/>
      <c r="JWK269" s="20"/>
      <c r="JWL269" s="20"/>
      <c r="JWM269" s="20"/>
      <c r="JWN269" s="20"/>
      <c r="JWO269" s="20"/>
      <c r="JWP269" s="20"/>
      <c r="JWQ269" s="20"/>
      <c r="JWR269" s="20"/>
      <c r="JWS269" s="20"/>
      <c r="JWT269" s="20"/>
      <c r="JWU269" s="20"/>
      <c r="JWV269" s="20"/>
      <c r="JWW269" s="20"/>
      <c r="JWX269" s="20"/>
      <c r="JWY269" s="20"/>
      <c r="JWZ269" s="20"/>
      <c r="JXA269" s="20"/>
      <c r="JXB269" s="20"/>
      <c r="JXC269" s="20"/>
      <c r="JXD269" s="20"/>
      <c r="JXE269" s="20"/>
      <c r="JXF269" s="20"/>
      <c r="JXG269" s="20"/>
      <c r="JXH269" s="20"/>
      <c r="JXI269" s="20"/>
      <c r="JXJ269" s="20"/>
      <c r="JXK269" s="20"/>
      <c r="JXL269" s="20"/>
      <c r="JXM269" s="20"/>
      <c r="JXN269" s="20"/>
      <c r="JXO269" s="20"/>
      <c r="JXP269" s="20"/>
      <c r="JXQ269" s="20"/>
      <c r="JXR269" s="20"/>
      <c r="JXS269" s="20"/>
      <c r="JXT269" s="20"/>
      <c r="JXU269" s="20"/>
      <c r="JXV269" s="20"/>
      <c r="JXW269" s="20"/>
      <c r="JXX269" s="20"/>
      <c r="JXY269" s="20"/>
      <c r="JXZ269" s="20"/>
      <c r="JYA269" s="20"/>
      <c r="JYB269" s="20"/>
      <c r="JYC269" s="20"/>
      <c r="JYD269" s="20"/>
      <c r="JYE269" s="20"/>
      <c r="JYF269" s="20"/>
      <c r="JYG269" s="20"/>
      <c r="JYH269" s="20"/>
      <c r="JYI269" s="20"/>
      <c r="JYJ269" s="20"/>
      <c r="JYK269" s="20"/>
      <c r="JYL269" s="20"/>
      <c r="JYM269" s="20"/>
      <c r="JYN269" s="20"/>
      <c r="JYO269" s="20"/>
      <c r="JYP269" s="20"/>
      <c r="JYQ269" s="20"/>
      <c r="JYR269" s="20"/>
      <c r="JYS269" s="20"/>
      <c r="JYT269" s="20"/>
      <c r="JYU269" s="20"/>
      <c r="JYV269" s="20"/>
      <c r="JYW269" s="20"/>
      <c r="JYX269" s="20"/>
      <c r="JYY269" s="20"/>
      <c r="JYZ269" s="20"/>
      <c r="JZA269" s="20"/>
      <c r="JZB269" s="20"/>
      <c r="JZC269" s="20"/>
      <c r="JZD269" s="20"/>
      <c r="JZE269" s="20"/>
      <c r="JZF269" s="20"/>
      <c r="JZG269" s="20"/>
      <c r="JZH269" s="20"/>
      <c r="JZI269" s="20"/>
      <c r="JZJ269" s="20"/>
      <c r="JZK269" s="20"/>
      <c r="JZL269" s="20"/>
      <c r="JZM269" s="20"/>
      <c r="JZN269" s="20"/>
      <c r="JZO269" s="20"/>
      <c r="JZP269" s="20"/>
      <c r="JZQ269" s="20"/>
      <c r="JZR269" s="20"/>
      <c r="JZS269" s="20"/>
      <c r="JZT269" s="20"/>
      <c r="JZU269" s="20"/>
      <c r="JZV269" s="20"/>
      <c r="JZW269" s="20"/>
      <c r="JZX269" s="20"/>
      <c r="JZY269" s="20"/>
      <c r="JZZ269" s="20"/>
      <c r="KAA269" s="20"/>
      <c r="KAB269" s="20"/>
      <c r="KAC269" s="20"/>
      <c r="KAD269" s="20"/>
      <c r="KAE269" s="20"/>
      <c r="KAF269" s="20"/>
      <c r="KAG269" s="20"/>
      <c r="KAH269" s="20"/>
      <c r="KAI269" s="20"/>
      <c r="KAJ269" s="20"/>
      <c r="KAK269" s="20"/>
      <c r="KAL269" s="20"/>
      <c r="KAM269" s="20"/>
      <c r="KAN269" s="20"/>
      <c r="KAO269" s="20"/>
      <c r="KAP269" s="20"/>
      <c r="KAQ269" s="20"/>
      <c r="KAR269" s="20"/>
      <c r="KAS269" s="20"/>
      <c r="KAT269" s="20"/>
      <c r="KAU269" s="20"/>
      <c r="KAV269" s="20"/>
      <c r="KAW269" s="20"/>
      <c r="KAX269" s="20"/>
      <c r="KAY269" s="20"/>
      <c r="KAZ269" s="20"/>
      <c r="KBA269" s="20"/>
      <c r="KBB269" s="20"/>
      <c r="KBC269" s="20"/>
      <c r="KBD269" s="20"/>
      <c r="KBE269" s="20"/>
      <c r="KBF269" s="20"/>
      <c r="KBG269" s="20"/>
      <c r="KBH269" s="20"/>
      <c r="KBI269" s="20"/>
      <c r="KBJ269" s="20"/>
      <c r="KBK269" s="20"/>
      <c r="KBL269" s="20"/>
      <c r="KBM269" s="20"/>
      <c r="KBN269" s="20"/>
      <c r="KBO269" s="20"/>
      <c r="KBP269" s="20"/>
      <c r="KBQ269" s="20"/>
      <c r="KBR269" s="20"/>
      <c r="KBS269" s="20"/>
      <c r="KBT269" s="20"/>
      <c r="KBU269" s="20"/>
      <c r="KBV269" s="20"/>
      <c r="KBW269" s="20"/>
      <c r="KBX269" s="20"/>
      <c r="KBY269" s="20"/>
      <c r="KBZ269" s="20"/>
      <c r="KCA269" s="20"/>
      <c r="KCB269" s="20"/>
      <c r="KCC269" s="20"/>
      <c r="KCD269" s="20"/>
      <c r="KCE269" s="20"/>
      <c r="KCF269" s="20"/>
      <c r="KCG269" s="20"/>
      <c r="KCH269" s="20"/>
      <c r="KCI269" s="20"/>
      <c r="KCJ269" s="20"/>
      <c r="KCK269" s="20"/>
      <c r="KCL269" s="20"/>
      <c r="KCM269" s="20"/>
      <c r="KCN269" s="20"/>
      <c r="KCO269" s="20"/>
      <c r="KCP269" s="20"/>
      <c r="KCQ269" s="20"/>
      <c r="KCR269" s="20"/>
      <c r="KCS269" s="20"/>
      <c r="KCT269" s="20"/>
      <c r="KCU269" s="20"/>
      <c r="KCV269" s="20"/>
      <c r="KCW269" s="20"/>
      <c r="KCX269" s="20"/>
      <c r="KCY269" s="20"/>
      <c r="KCZ269" s="20"/>
      <c r="KDA269" s="20"/>
      <c r="KDB269" s="20"/>
      <c r="KDC269" s="20"/>
      <c r="KDD269" s="20"/>
      <c r="KDE269" s="20"/>
      <c r="KDF269" s="20"/>
      <c r="KDG269" s="20"/>
      <c r="KDH269" s="20"/>
      <c r="KDI269" s="20"/>
      <c r="KDJ269" s="20"/>
      <c r="KDK269" s="20"/>
      <c r="KDL269" s="20"/>
      <c r="KDM269" s="20"/>
      <c r="KDN269" s="20"/>
      <c r="KDO269" s="20"/>
      <c r="KDP269" s="20"/>
      <c r="KDQ269" s="20"/>
      <c r="KDR269" s="20"/>
      <c r="KDS269" s="20"/>
      <c r="KDT269" s="20"/>
      <c r="KDU269" s="20"/>
      <c r="KDV269" s="20"/>
      <c r="KDW269" s="20"/>
      <c r="KDX269" s="20"/>
      <c r="KDY269" s="20"/>
      <c r="KDZ269" s="20"/>
      <c r="KEA269" s="20"/>
      <c r="KEB269" s="20"/>
      <c r="KEC269" s="20"/>
      <c r="KED269" s="20"/>
      <c r="KEE269" s="20"/>
      <c r="KEF269" s="20"/>
      <c r="KEG269" s="20"/>
      <c r="KEH269" s="20"/>
      <c r="KEI269" s="20"/>
      <c r="KEJ269" s="20"/>
      <c r="KEK269" s="20"/>
      <c r="KEL269" s="20"/>
      <c r="KEM269" s="20"/>
      <c r="KEN269" s="20"/>
      <c r="KEO269" s="20"/>
      <c r="KEP269" s="20"/>
      <c r="KEQ269" s="20"/>
      <c r="KER269" s="20"/>
      <c r="KES269" s="20"/>
      <c r="KET269" s="20"/>
      <c r="KEU269" s="20"/>
      <c r="KEV269" s="20"/>
      <c r="KEW269" s="20"/>
      <c r="KEX269" s="20"/>
      <c r="KEY269" s="20"/>
      <c r="KEZ269" s="20"/>
      <c r="KFA269" s="20"/>
      <c r="KFB269" s="20"/>
      <c r="KFC269" s="20"/>
      <c r="KFD269" s="20"/>
      <c r="KFE269" s="20"/>
      <c r="KFF269" s="20"/>
      <c r="KFG269" s="20"/>
      <c r="KFH269" s="20"/>
      <c r="KFI269" s="20"/>
      <c r="KFJ269" s="20"/>
      <c r="KFK269" s="20"/>
      <c r="KFL269" s="20"/>
      <c r="KFM269" s="20"/>
      <c r="KFN269" s="20"/>
      <c r="KFO269" s="20"/>
      <c r="KFP269" s="20"/>
      <c r="KFQ269" s="20"/>
      <c r="KFR269" s="20"/>
      <c r="KFS269" s="20"/>
      <c r="KFT269" s="20"/>
      <c r="KFU269" s="20"/>
      <c r="KFV269" s="20"/>
      <c r="KFW269" s="20"/>
      <c r="KFX269" s="20"/>
      <c r="KFY269" s="20"/>
      <c r="KFZ269" s="20"/>
      <c r="KGA269" s="20"/>
      <c r="KGB269" s="20"/>
      <c r="KGC269" s="20"/>
      <c r="KGD269" s="20"/>
      <c r="KGE269" s="20"/>
      <c r="KGF269" s="20"/>
      <c r="KGG269" s="20"/>
      <c r="KGH269" s="20"/>
      <c r="KGI269" s="20"/>
      <c r="KGJ269" s="20"/>
      <c r="KGK269" s="20"/>
      <c r="KGL269" s="20"/>
      <c r="KGM269" s="20"/>
      <c r="KGN269" s="20"/>
      <c r="KGO269" s="20"/>
      <c r="KGP269" s="20"/>
      <c r="KGQ269" s="20"/>
      <c r="KGR269" s="20"/>
      <c r="KGS269" s="20"/>
      <c r="KGT269" s="20"/>
      <c r="KGU269" s="20"/>
      <c r="KGV269" s="20"/>
      <c r="KGW269" s="20"/>
      <c r="KGX269" s="20"/>
      <c r="KGY269" s="20"/>
      <c r="KGZ269" s="20"/>
      <c r="KHA269" s="20"/>
      <c r="KHB269" s="20"/>
      <c r="KHC269" s="20"/>
      <c r="KHD269" s="20"/>
      <c r="KHE269" s="20"/>
      <c r="KHF269" s="20"/>
      <c r="KHG269" s="20"/>
      <c r="KHH269" s="20"/>
      <c r="KHI269" s="20"/>
      <c r="KHJ269" s="20"/>
      <c r="KHK269" s="20"/>
      <c r="KHL269" s="20"/>
      <c r="KHM269" s="20"/>
      <c r="KHN269" s="20"/>
      <c r="KHO269" s="20"/>
      <c r="KHP269" s="20"/>
      <c r="KHQ269" s="20"/>
      <c r="KHR269" s="20"/>
      <c r="KHS269" s="20"/>
      <c r="KHT269" s="20"/>
      <c r="KHU269" s="20"/>
      <c r="KHV269" s="20"/>
      <c r="KHW269" s="20"/>
      <c r="KHX269" s="20"/>
      <c r="KHY269" s="20"/>
      <c r="KHZ269" s="20"/>
      <c r="KIA269" s="20"/>
      <c r="KIB269" s="20"/>
      <c r="KIC269" s="20"/>
      <c r="KID269" s="20"/>
      <c r="KIE269" s="20"/>
      <c r="KIF269" s="20"/>
      <c r="KIG269" s="20"/>
      <c r="KIH269" s="20"/>
      <c r="KII269" s="20"/>
      <c r="KIJ269" s="20"/>
      <c r="KIK269" s="20"/>
      <c r="KIL269" s="20"/>
      <c r="KIM269" s="20"/>
      <c r="KIN269" s="20"/>
      <c r="KIO269" s="20"/>
      <c r="KIP269" s="20"/>
      <c r="KIQ269" s="20"/>
      <c r="KIR269" s="20"/>
      <c r="KIS269" s="20"/>
      <c r="KIT269" s="20"/>
      <c r="KIU269" s="20"/>
      <c r="KIV269" s="20"/>
      <c r="KIW269" s="20"/>
      <c r="KIX269" s="20"/>
      <c r="KIY269" s="20"/>
      <c r="KIZ269" s="20"/>
      <c r="KJA269" s="20"/>
      <c r="KJB269" s="20"/>
      <c r="KJC269" s="20"/>
      <c r="KJD269" s="20"/>
      <c r="KJE269" s="20"/>
      <c r="KJF269" s="20"/>
      <c r="KJG269" s="20"/>
      <c r="KJH269" s="20"/>
      <c r="KJI269" s="20"/>
      <c r="KJJ269" s="20"/>
      <c r="KJK269" s="20"/>
      <c r="KJL269" s="20"/>
      <c r="KJM269" s="20"/>
      <c r="KJN269" s="20"/>
      <c r="KJO269" s="20"/>
      <c r="KJP269" s="20"/>
      <c r="KJQ269" s="20"/>
      <c r="KJR269" s="20"/>
      <c r="KJS269" s="20"/>
      <c r="KJT269" s="20"/>
      <c r="KJU269" s="20"/>
      <c r="KJV269" s="20"/>
      <c r="KJW269" s="20"/>
      <c r="KJX269" s="20"/>
      <c r="KJY269" s="20"/>
      <c r="KJZ269" s="20"/>
      <c r="KKA269" s="20"/>
      <c r="KKB269" s="20"/>
      <c r="KKC269" s="20"/>
      <c r="KKD269" s="20"/>
      <c r="KKE269" s="20"/>
      <c r="KKF269" s="20"/>
      <c r="KKG269" s="20"/>
      <c r="KKH269" s="20"/>
      <c r="KKI269" s="20"/>
      <c r="KKJ269" s="20"/>
      <c r="KKK269" s="20"/>
      <c r="KKL269" s="20"/>
      <c r="KKM269" s="20"/>
      <c r="KKN269" s="20"/>
      <c r="KKO269" s="20"/>
      <c r="KKP269" s="20"/>
      <c r="KKQ269" s="20"/>
      <c r="KKR269" s="20"/>
      <c r="KKS269" s="20"/>
      <c r="KKT269" s="20"/>
      <c r="KKU269" s="20"/>
      <c r="KKV269" s="20"/>
      <c r="KKW269" s="20"/>
      <c r="KKX269" s="20"/>
      <c r="KKY269" s="20"/>
      <c r="KKZ269" s="20"/>
      <c r="KLA269" s="20"/>
      <c r="KLB269" s="20"/>
      <c r="KLC269" s="20"/>
      <c r="KLD269" s="20"/>
      <c r="KLE269" s="20"/>
      <c r="KLF269" s="20"/>
      <c r="KLG269" s="20"/>
      <c r="KLH269" s="20"/>
      <c r="KLI269" s="20"/>
      <c r="KLJ269" s="20"/>
      <c r="KLK269" s="20"/>
      <c r="KLL269" s="20"/>
      <c r="KLM269" s="20"/>
      <c r="KLN269" s="20"/>
      <c r="KLO269" s="20"/>
      <c r="KLP269" s="20"/>
      <c r="KLQ269" s="20"/>
      <c r="KLR269" s="20"/>
      <c r="KLS269" s="20"/>
      <c r="KLT269" s="20"/>
      <c r="KLU269" s="20"/>
      <c r="KLV269" s="20"/>
      <c r="KLW269" s="20"/>
      <c r="KLX269" s="20"/>
      <c r="KLY269" s="20"/>
      <c r="KLZ269" s="20"/>
      <c r="KMA269" s="20"/>
      <c r="KMB269" s="20"/>
      <c r="KMC269" s="20"/>
      <c r="KMD269" s="20"/>
      <c r="KME269" s="20"/>
      <c r="KMF269" s="20"/>
      <c r="KMG269" s="20"/>
      <c r="KMH269" s="20"/>
      <c r="KMI269" s="20"/>
      <c r="KMJ269" s="20"/>
      <c r="KMK269" s="20"/>
      <c r="KML269" s="20"/>
      <c r="KMM269" s="20"/>
      <c r="KMN269" s="20"/>
      <c r="KMO269" s="20"/>
      <c r="KMP269" s="20"/>
      <c r="KMQ269" s="20"/>
      <c r="KMR269" s="20"/>
      <c r="KMS269" s="20"/>
      <c r="KMT269" s="20"/>
      <c r="KMU269" s="20"/>
      <c r="KMV269" s="20"/>
      <c r="KMW269" s="20"/>
      <c r="KMX269" s="20"/>
      <c r="KMY269" s="20"/>
      <c r="KMZ269" s="20"/>
      <c r="KNA269" s="20"/>
      <c r="KNB269" s="20"/>
      <c r="KNC269" s="20"/>
      <c r="KND269" s="20"/>
      <c r="KNE269" s="20"/>
      <c r="KNF269" s="20"/>
      <c r="KNG269" s="20"/>
      <c r="KNH269" s="20"/>
      <c r="KNI269" s="20"/>
      <c r="KNJ269" s="20"/>
      <c r="KNK269" s="20"/>
      <c r="KNL269" s="20"/>
      <c r="KNM269" s="20"/>
      <c r="KNN269" s="20"/>
      <c r="KNO269" s="20"/>
      <c r="KNP269" s="20"/>
      <c r="KNQ269" s="20"/>
      <c r="KNR269" s="20"/>
      <c r="KNS269" s="20"/>
      <c r="KNT269" s="20"/>
      <c r="KNU269" s="20"/>
      <c r="KNV269" s="20"/>
      <c r="KNW269" s="20"/>
      <c r="KNX269" s="20"/>
      <c r="KNY269" s="20"/>
      <c r="KNZ269" s="20"/>
      <c r="KOA269" s="20"/>
      <c r="KOB269" s="20"/>
      <c r="KOC269" s="20"/>
      <c r="KOD269" s="20"/>
      <c r="KOE269" s="20"/>
      <c r="KOF269" s="20"/>
      <c r="KOG269" s="20"/>
      <c r="KOH269" s="20"/>
      <c r="KOI269" s="20"/>
      <c r="KOJ269" s="20"/>
      <c r="KOK269" s="20"/>
      <c r="KOL269" s="20"/>
      <c r="KOM269" s="20"/>
      <c r="KON269" s="20"/>
      <c r="KOO269" s="20"/>
      <c r="KOP269" s="20"/>
      <c r="KOQ269" s="20"/>
      <c r="KOR269" s="20"/>
      <c r="KOS269" s="20"/>
      <c r="KOT269" s="20"/>
      <c r="KOU269" s="20"/>
      <c r="KOV269" s="20"/>
      <c r="KOW269" s="20"/>
      <c r="KOX269" s="20"/>
      <c r="KOY269" s="20"/>
      <c r="KOZ269" s="20"/>
      <c r="KPA269" s="20"/>
      <c r="KPB269" s="20"/>
      <c r="KPC269" s="20"/>
      <c r="KPD269" s="20"/>
      <c r="KPE269" s="20"/>
      <c r="KPF269" s="20"/>
      <c r="KPG269" s="20"/>
      <c r="KPH269" s="20"/>
      <c r="KPI269" s="20"/>
      <c r="KPJ269" s="20"/>
      <c r="KPK269" s="20"/>
      <c r="KPL269" s="20"/>
      <c r="KPM269" s="20"/>
      <c r="KPN269" s="20"/>
      <c r="KPO269" s="20"/>
      <c r="KPP269" s="20"/>
      <c r="KPQ269" s="20"/>
      <c r="KPR269" s="20"/>
      <c r="KPS269" s="20"/>
      <c r="KPT269" s="20"/>
      <c r="KPU269" s="20"/>
      <c r="KPV269" s="20"/>
      <c r="KPW269" s="20"/>
      <c r="KPX269" s="20"/>
      <c r="KPY269" s="20"/>
      <c r="KPZ269" s="20"/>
      <c r="KQA269" s="20"/>
      <c r="KQB269" s="20"/>
      <c r="KQC269" s="20"/>
      <c r="KQD269" s="20"/>
      <c r="KQE269" s="20"/>
      <c r="KQF269" s="20"/>
      <c r="KQG269" s="20"/>
      <c r="KQH269" s="20"/>
      <c r="KQI269" s="20"/>
      <c r="KQJ269" s="20"/>
      <c r="KQK269" s="20"/>
      <c r="KQL269" s="20"/>
      <c r="KQM269" s="20"/>
      <c r="KQN269" s="20"/>
      <c r="KQO269" s="20"/>
      <c r="KQP269" s="20"/>
      <c r="KQQ269" s="20"/>
      <c r="KQR269" s="20"/>
      <c r="KQS269" s="20"/>
      <c r="KQT269" s="20"/>
      <c r="KQU269" s="20"/>
      <c r="KQV269" s="20"/>
      <c r="KQW269" s="20"/>
      <c r="KQX269" s="20"/>
      <c r="KQY269" s="20"/>
      <c r="KQZ269" s="20"/>
      <c r="KRA269" s="20"/>
      <c r="KRB269" s="20"/>
      <c r="KRC269" s="20"/>
      <c r="KRD269" s="20"/>
      <c r="KRE269" s="20"/>
      <c r="KRF269" s="20"/>
      <c r="KRG269" s="20"/>
      <c r="KRH269" s="20"/>
      <c r="KRI269" s="20"/>
      <c r="KRJ269" s="20"/>
      <c r="KRK269" s="20"/>
      <c r="KRL269" s="20"/>
      <c r="KRM269" s="20"/>
      <c r="KRN269" s="20"/>
      <c r="KRO269" s="20"/>
      <c r="KRP269" s="20"/>
      <c r="KRQ269" s="20"/>
      <c r="KRR269" s="20"/>
      <c r="KRS269" s="20"/>
      <c r="KRT269" s="20"/>
      <c r="KRU269" s="20"/>
      <c r="KRV269" s="20"/>
      <c r="KRW269" s="20"/>
      <c r="KRX269" s="20"/>
      <c r="KRY269" s="20"/>
      <c r="KRZ269" s="20"/>
      <c r="KSA269" s="20"/>
      <c r="KSB269" s="20"/>
      <c r="KSC269" s="20"/>
      <c r="KSD269" s="20"/>
      <c r="KSE269" s="20"/>
      <c r="KSF269" s="20"/>
      <c r="KSG269" s="20"/>
      <c r="KSH269" s="20"/>
      <c r="KSI269" s="20"/>
      <c r="KSJ269" s="20"/>
      <c r="KSK269" s="20"/>
      <c r="KSL269" s="20"/>
      <c r="KSM269" s="20"/>
      <c r="KSN269" s="20"/>
      <c r="KSO269" s="20"/>
      <c r="KSP269" s="20"/>
      <c r="KSQ269" s="20"/>
      <c r="KSR269" s="20"/>
      <c r="KSS269" s="20"/>
      <c r="KST269" s="20"/>
      <c r="KSU269" s="20"/>
      <c r="KSV269" s="20"/>
      <c r="KSW269" s="20"/>
      <c r="KSX269" s="20"/>
      <c r="KSY269" s="20"/>
      <c r="KSZ269" s="20"/>
      <c r="KTA269" s="20"/>
      <c r="KTB269" s="20"/>
      <c r="KTC269" s="20"/>
      <c r="KTD269" s="20"/>
      <c r="KTE269" s="20"/>
      <c r="KTF269" s="20"/>
      <c r="KTG269" s="20"/>
      <c r="KTH269" s="20"/>
      <c r="KTI269" s="20"/>
      <c r="KTJ269" s="20"/>
      <c r="KTK269" s="20"/>
      <c r="KTL269" s="20"/>
      <c r="KTM269" s="20"/>
      <c r="KTN269" s="20"/>
      <c r="KTO269" s="20"/>
      <c r="KTP269" s="20"/>
      <c r="KTQ269" s="20"/>
      <c r="KTR269" s="20"/>
      <c r="KTS269" s="20"/>
      <c r="KTT269" s="20"/>
      <c r="KTU269" s="20"/>
      <c r="KTV269" s="20"/>
      <c r="KTW269" s="20"/>
      <c r="KTX269" s="20"/>
      <c r="KTY269" s="20"/>
      <c r="KTZ269" s="20"/>
      <c r="KUA269" s="20"/>
      <c r="KUB269" s="20"/>
      <c r="KUC269" s="20"/>
      <c r="KUD269" s="20"/>
      <c r="KUE269" s="20"/>
      <c r="KUF269" s="20"/>
      <c r="KUG269" s="20"/>
      <c r="KUH269" s="20"/>
      <c r="KUI269" s="20"/>
      <c r="KUJ269" s="20"/>
      <c r="KUK269" s="20"/>
      <c r="KUL269" s="20"/>
      <c r="KUM269" s="20"/>
      <c r="KUN269" s="20"/>
      <c r="KUO269" s="20"/>
      <c r="KUP269" s="20"/>
      <c r="KUQ269" s="20"/>
      <c r="KUR269" s="20"/>
      <c r="KUS269" s="20"/>
      <c r="KUT269" s="20"/>
      <c r="KUU269" s="20"/>
      <c r="KUV269" s="20"/>
      <c r="KUW269" s="20"/>
      <c r="KUX269" s="20"/>
      <c r="KUY269" s="20"/>
      <c r="KUZ269" s="20"/>
      <c r="KVA269" s="20"/>
      <c r="KVB269" s="20"/>
      <c r="KVC269" s="20"/>
      <c r="KVD269" s="20"/>
      <c r="KVE269" s="20"/>
      <c r="KVF269" s="20"/>
      <c r="KVG269" s="20"/>
      <c r="KVH269" s="20"/>
      <c r="KVI269" s="20"/>
      <c r="KVJ269" s="20"/>
      <c r="KVK269" s="20"/>
      <c r="KVL269" s="20"/>
      <c r="KVM269" s="20"/>
      <c r="KVN269" s="20"/>
      <c r="KVO269" s="20"/>
      <c r="KVP269" s="20"/>
      <c r="KVQ269" s="20"/>
      <c r="KVR269" s="20"/>
      <c r="KVS269" s="20"/>
      <c r="KVT269" s="20"/>
      <c r="KVU269" s="20"/>
      <c r="KVV269" s="20"/>
      <c r="KVW269" s="20"/>
      <c r="KVX269" s="20"/>
      <c r="KVY269" s="20"/>
      <c r="KVZ269" s="20"/>
      <c r="KWA269" s="20"/>
      <c r="KWB269" s="20"/>
      <c r="KWC269" s="20"/>
      <c r="KWD269" s="20"/>
      <c r="KWE269" s="20"/>
      <c r="KWF269" s="20"/>
      <c r="KWG269" s="20"/>
      <c r="KWH269" s="20"/>
      <c r="KWI269" s="20"/>
      <c r="KWJ269" s="20"/>
      <c r="KWK269" s="20"/>
      <c r="KWL269" s="20"/>
      <c r="KWM269" s="20"/>
      <c r="KWN269" s="20"/>
      <c r="KWO269" s="20"/>
      <c r="KWP269" s="20"/>
      <c r="KWQ269" s="20"/>
      <c r="KWR269" s="20"/>
      <c r="KWS269" s="20"/>
      <c r="KWT269" s="20"/>
      <c r="KWU269" s="20"/>
      <c r="KWV269" s="20"/>
      <c r="KWW269" s="20"/>
      <c r="KWX269" s="20"/>
      <c r="KWY269" s="20"/>
      <c r="KWZ269" s="20"/>
      <c r="KXA269" s="20"/>
      <c r="KXB269" s="20"/>
      <c r="KXC269" s="20"/>
      <c r="KXD269" s="20"/>
      <c r="KXE269" s="20"/>
      <c r="KXF269" s="20"/>
      <c r="KXG269" s="20"/>
      <c r="KXH269" s="20"/>
      <c r="KXI269" s="20"/>
      <c r="KXJ269" s="20"/>
      <c r="KXK269" s="20"/>
      <c r="KXL269" s="20"/>
      <c r="KXM269" s="20"/>
      <c r="KXN269" s="20"/>
      <c r="KXO269" s="20"/>
      <c r="KXP269" s="20"/>
      <c r="KXQ269" s="20"/>
      <c r="KXR269" s="20"/>
      <c r="KXS269" s="20"/>
      <c r="KXT269" s="20"/>
      <c r="KXU269" s="20"/>
      <c r="KXV269" s="20"/>
      <c r="KXW269" s="20"/>
      <c r="KXX269" s="20"/>
      <c r="KXY269" s="20"/>
      <c r="KXZ269" s="20"/>
      <c r="KYA269" s="20"/>
      <c r="KYB269" s="20"/>
      <c r="KYC269" s="20"/>
      <c r="KYD269" s="20"/>
      <c r="KYE269" s="20"/>
      <c r="KYF269" s="20"/>
      <c r="KYG269" s="20"/>
      <c r="KYH269" s="20"/>
      <c r="KYI269" s="20"/>
      <c r="KYJ269" s="20"/>
      <c r="KYK269" s="20"/>
      <c r="KYL269" s="20"/>
      <c r="KYM269" s="20"/>
      <c r="KYN269" s="20"/>
      <c r="KYO269" s="20"/>
      <c r="KYP269" s="20"/>
      <c r="KYQ269" s="20"/>
      <c r="KYR269" s="20"/>
      <c r="KYS269" s="20"/>
      <c r="KYT269" s="20"/>
      <c r="KYU269" s="20"/>
      <c r="KYV269" s="20"/>
      <c r="KYW269" s="20"/>
      <c r="KYX269" s="20"/>
      <c r="KYY269" s="20"/>
      <c r="KYZ269" s="20"/>
      <c r="KZA269" s="20"/>
      <c r="KZB269" s="20"/>
      <c r="KZC269" s="20"/>
      <c r="KZD269" s="20"/>
      <c r="KZE269" s="20"/>
      <c r="KZF269" s="20"/>
      <c r="KZG269" s="20"/>
      <c r="KZH269" s="20"/>
      <c r="KZI269" s="20"/>
      <c r="KZJ269" s="20"/>
      <c r="KZK269" s="20"/>
      <c r="KZL269" s="20"/>
      <c r="KZM269" s="20"/>
      <c r="KZN269" s="20"/>
      <c r="KZO269" s="20"/>
      <c r="KZP269" s="20"/>
      <c r="KZQ269" s="20"/>
      <c r="KZR269" s="20"/>
      <c r="KZS269" s="20"/>
      <c r="KZT269" s="20"/>
      <c r="KZU269" s="20"/>
      <c r="KZV269" s="20"/>
      <c r="KZW269" s="20"/>
      <c r="KZX269" s="20"/>
      <c r="KZY269" s="20"/>
      <c r="KZZ269" s="20"/>
      <c r="LAA269" s="20"/>
      <c r="LAB269" s="20"/>
      <c r="LAC269" s="20"/>
      <c r="LAD269" s="20"/>
      <c r="LAE269" s="20"/>
      <c r="LAF269" s="20"/>
      <c r="LAG269" s="20"/>
      <c r="LAH269" s="20"/>
      <c r="LAI269" s="20"/>
      <c r="LAJ269" s="20"/>
      <c r="LAK269" s="20"/>
      <c r="LAL269" s="20"/>
      <c r="LAM269" s="20"/>
      <c r="LAN269" s="20"/>
      <c r="LAO269" s="20"/>
      <c r="LAP269" s="20"/>
      <c r="LAQ269" s="20"/>
      <c r="LAR269" s="20"/>
      <c r="LAS269" s="20"/>
      <c r="LAT269" s="20"/>
      <c r="LAU269" s="20"/>
      <c r="LAV269" s="20"/>
      <c r="LAW269" s="20"/>
      <c r="LAX269" s="20"/>
      <c r="LAY269" s="20"/>
      <c r="LAZ269" s="20"/>
      <c r="LBA269" s="20"/>
      <c r="LBB269" s="20"/>
      <c r="LBC269" s="20"/>
      <c r="LBD269" s="20"/>
      <c r="LBE269" s="20"/>
      <c r="LBF269" s="20"/>
      <c r="LBG269" s="20"/>
      <c r="LBH269" s="20"/>
      <c r="LBI269" s="20"/>
      <c r="LBJ269" s="20"/>
      <c r="LBK269" s="20"/>
      <c r="LBL269" s="20"/>
      <c r="LBM269" s="20"/>
      <c r="LBN269" s="20"/>
      <c r="LBO269" s="20"/>
      <c r="LBP269" s="20"/>
      <c r="LBQ269" s="20"/>
      <c r="LBR269" s="20"/>
      <c r="LBS269" s="20"/>
      <c r="LBT269" s="20"/>
      <c r="LBU269" s="20"/>
      <c r="LBV269" s="20"/>
      <c r="LBW269" s="20"/>
      <c r="LBX269" s="20"/>
      <c r="LBY269" s="20"/>
      <c r="LBZ269" s="20"/>
      <c r="LCA269" s="20"/>
      <c r="LCB269" s="20"/>
      <c r="LCC269" s="20"/>
      <c r="LCD269" s="20"/>
      <c r="LCE269" s="20"/>
      <c r="LCF269" s="20"/>
      <c r="LCG269" s="20"/>
      <c r="LCH269" s="20"/>
      <c r="LCI269" s="20"/>
      <c r="LCJ269" s="20"/>
      <c r="LCK269" s="20"/>
      <c r="LCL269" s="20"/>
      <c r="LCM269" s="20"/>
      <c r="LCN269" s="20"/>
      <c r="LCO269" s="20"/>
      <c r="LCP269" s="20"/>
      <c r="LCQ269" s="20"/>
      <c r="LCR269" s="20"/>
      <c r="LCS269" s="20"/>
      <c r="LCT269" s="20"/>
      <c r="LCU269" s="20"/>
      <c r="LCV269" s="20"/>
      <c r="LCW269" s="20"/>
      <c r="LCX269" s="20"/>
      <c r="LCY269" s="20"/>
      <c r="LCZ269" s="20"/>
      <c r="LDA269" s="20"/>
      <c r="LDB269" s="20"/>
      <c r="LDC269" s="20"/>
      <c r="LDD269" s="20"/>
      <c r="LDE269" s="20"/>
      <c r="LDF269" s="20"/>
      <c r="LDG269" s="20"/>
      <c r="LDH269" s="20"/>
      <c r="LDI269" s="20"/>
      <c r="LDJ269" s="20"/>
      <c r="LDK269" s="20"/>
      <c r="LDL269" s="20"/>
      <c r="LDM269" s="20"/>
      <c r="LDN269" s="20"/>
      <c r="LDO269" s="20"/>
      <c r="LDP269" s="20"/>
      <c r="LDQ269" s="20"/>
      <c r="LDR269" s="20"/>
      <c r="LDS269" s="20"/>
      <c r="LDT269" s="20"/>
      <c r="LDU269" s="20"/>
      <c r="LDV269" s="20"/>
      <c r="LDW269" s="20"/>
      <c r="LDX269" s="20"/>
      <c r="LDY269" s="20"/>
      <c r="LDZ269" s="20"/>
      <c r="LEA269" s="20"/>
      <c r="LEB269" s="20"/>
      <c r="LEC269" s="20"/>
      <c r="LED269" s="20"/>
      <c r="LEE269" s="20"/>
      <c r="LEF269" s="20"/>
      <c r="LEG269" s="20"/>
      <c r="LEH269" s="20"/>
      <c r="LEI269" s="20"/>
      <c r="LEJ269" s="20"/>
      <c r="LEK269" s="20"/>
      <c r="LEL269" s="20"/>
      <c r="LEM269" s="20"/>
      <c r="LEN269" s="20"/>
      <c r="LEO269" s="20"/>
      <c r="LEP269" s="20"/>
      <c r="LEQ269" s="20"/>
      <c r="LER269" s="20"/>
      <c r="LES269" s="20"/>
      <c r="LET269" s="20"/>
      <c r="LEU269" s="20"/>
      <c r="LEV269" s="20"/>
      <c r="LEW269" s="20"/>
      <c r="LEX269" s="20"/>
      <c r="LEY269" s="20"/>
      <c r="LEZ269" s="20"/>
      <c r="LFA269" s="20"/>
      <c r="LFB269" s="20"/>
      <c r="LFC269" s="20"/>
      <c r="LFD269" s="20"/>
      <c r="LFE269" s="20"/>
      <c r="LFF269" s="20"/>
      <c r="LFG269" s="20"/>
      <c r="LFH269" s="20"/>
      <c r="LFI269" s="20"/>
      <c r="LFJ269" s="20"/>
      <c r="LFK269" s="20"/>
      <c r="LFL269" s="20"/>
      <c r="LFM269" s="20"/>
      <c r="LFN269" s="20"/>
      <c r="LFO269" s="20"/>
      <c r="LFP269" s="20"/>
      <c r="LFQ269" s="20"/>
      <c r="LFR269" s="20"/>
      <c r="LFS269" s="20"/>
      <c r="LFT269" s="20"/>
      <c r="LFU269" s="20"/>
      <c r="LFV269" s="20"/>
      <c r="LFW269" s="20"/>
      <c r="LFX269" s="20"/>
      <c r="LFY269" s="20"/>
      <c r="LFZ269" s="20"/>
      <c r="LGA269" s="20"/>
      <c r="LGB269" s="20"/>
      <c r="LGC269" s="20"/>
      <c r="LGD269" s="20"/>
      <c r="LGE269" s="20"/>
      <c r="LGF269" s="20"/>
      <c r="LGG269" s="20"/>
      <c r="LGH269" s="20"/>
      <c r="LGI269" s="20"/>
      <c r="LGJ269" s="20"/>
      <c r="LGK269" s="20"/>
      <c r="LGL269" s="20"/>
      <c r="LGM269" s="20"/>
      <c r="LGN269" s="20"/>
      <c r="LGO269" s="20"/>
      <c r="LGP269" s="20"/>
      <c r="LGQ269" s="20"/>
      <c r="LGR269" s="20"/>
      <c r="LGS269" s="20"/>
      <c r="LGT269" s="20"/>
      <c r="LGU269" s="20"/>
      <c r="LGV269" s="20"/>
      <c r="LGW269" s="20"/>
      <c r="LGX269" s="20"/>
      <c r="LGY269" s="20"/>
      <c r="LGZ269" s="20"/>
      <c r="LHA269" s="20"/>
      <c r="LHB269" s="20"/>
      <c r="LHC269" s="20"/>
      <c r="LHD269" s="20"/>
      <c r="LHE269" s="20"/>
      <c r="LHF269" s="20"/>
      <c r="LHG269" s="20"/>
      <c r="LHH269" s="20"/>
      <c r="LHI269" s="20"/>
      <c r="LHJ269" s="20"/>
      <c r="LHK269" s="20"/>
      <c r="LHL269" s="20"/>
      <c r="LHM269" s="20"/>
      <c r="LHN269" s="20"/>
      <c r="LHO269" s="20"/>
      <c r="LHP269" s="20"/>
      <c r="LHQ269" s="20"/>
      <c r="LHR269" s="20"/>
      <c r="LHS269" s="20"/>
      <c r="LHT269" s="20"/>
      <c r="LHU269" s="20"/>
      <c r="LHV269" s="20"/>
      <c r="LHW269" s="20"/>
      <c r="LHX269" s="20"/>
      <c r="LHY269" s="20"/>
      <c r="LHZ269" s="20"/>
      <c r="LIA269" s="20"/>
      <c r="LIB269" s="20"/>
      <c r="LIC269" s="20"/>
      <c r="LID269" s="20"/>
      <c r="LIE269" s="20"/>
      <c r="LIF269" s="20"/>
      <c r="LIG269" s="20"/>
      <c r="LIH269" s="20"/>
      <c r="LII269" s="20"/>
      <c r="LIJ269" s="20"/>
      <c r="LIK269" s="20"/>
      <c r="LIL269" s="20"/>
      <c r="LIM269" s="20"/>
      <c r="LIN269" s="20"/>
      <c r="LIO269" s="20"/>
      <c r="LIP269" s="20"/>
      <c r="LIQ269" s="20"/>
      <c r="LIR269" s="20"/>
      <c r="LIS269" s="20"/>
      <c r="LIT269" s="20"/>
      <c r="LIU269" s="20"/>
      <c r="LIV269" s="20"/>
      <c r="LIW269" s="20"/>
      <c r="LIX269" s="20"/>
      <c r="LIY269" s="20"/>
      <c r="LIZ269" s="20"/>
      <c r="LJA269" s="20"/>
      <c r="LJB269" s="20"/>
      <c r="LJC269" s="20"/>
      <c r="LJD269" s="20"/>
      <c r="LJE269" s="20"/>
      <c r="LJF269" s="20"/>
      <c r="LJG269" s="20"/>
      <c r="LJH269" s="20"/>
      <c r="LJI269" s="20"/>
      <c r="LJJ269" s="20"/>
      <c r="LJK269" s="20"/>
      <c r="LJL269" s="20"/>
      <c r="LJM269" s="20"/>
      <c r="LJN269" s="20"/>
      <c r="LJO269" s="20"/>
      <c r="LJP269" s="20"/>
      <c r="LJQ269" s="20"/>
      <c r="LJR269" s="20"/>
      <c r="LJS269" s="20"/>
      <c r="LJT269" s="20"/>
      <c r="LJU269" s="20"/>
      <c r="LJV269" s="20"/>
      <c r="LJW269" s="20"/>
      <c r="LJX269" s="20"/>
      <c r="LJY269" s="20"/>
      <c r="LJZ269" s="20"/>
      <c r="LKA269" s="20"/>
      <c r="LKB269" s="20"/>
      <c r="LKC269" s="20"/>
      <c r="LKD269" s="20"/>
      <c r="LKE269" s="20"/>
      <c r="LKF269" s="20"/>
      <c r="LKG269" s="20"/>
      <c r="LKH269" s="20"/>
      <c r="LKI269" s="20"/>
      <c r="LKJ269" s="20"/>
      <c r="LKK269" s="20"/>
      <c r="LKL269" s="20"/>
      <c r="LKM269" s="20"/>
      <c r="LKN269" s="20"/>
      <c r="LKO269" s="20"/>
      <c r="LKP269" s="20"/>
      <c r="LKQ269" s="20"/>
      <c r="LKR269" s="20"/>
      <c r="LKS269" s="20"/>
      <c r="LKT269" s="20"/>
      <c r="LKU269" s="20"/>
      <c r="LKV269" s="20"/>
      <c r="LKW269" s="20"/>
      <c r="LKX269" s="20"/>
      <c r="LKY269" s="20"/>
      <c r="LKZ269" s="20"/>
      <c r="LLA269" s="20"/>
      <c r="LLB269" s="20"/>
      <c r="LLC269" s="20"/>
      <c r="LLD269" s="20"/>
      <c r="LLE269" s="20"/>
      <c r="LLF269" s="20"/>
      <c r="LLG269" s="20"/>
      <c r="LLH269" s="20"/>
      <c r="LLI269" s="20"/>
      <c r="LLJ269" s="20"/>
      <c r="LLK269" s="20"/>
      <c r="LLL269" s="20"/>
      <c r="LLM269" s="20"/>
      <c r="LLN269" s="20"/>
      <c r="LLO269" s="20"/>
      <c r="LLP269" s="20"/>
      <c r="LLQ269" s="20"/>
      <c r="LLR269" s="20"/>
      <c r="LLS269" s="20"/>
      <c r="LLT269" s="20"/>
      <c r="LLU269" s="20"/>
      <c r="LLV269" s="20"/>
      <c r="LLW269" s="20"/>
      <c r="LLX269" s="20"/>
      <c r="LLY269" s="20"/>
      <c r="LLZ269" s="20"/>
      <c r="LMA269" s="20"/>
      <c r="LMB269" s="20"/>
      <c r="LMC269" s="20"/>
      <c r="LMD269" s="20"/>
      <c r="LME269" s="20"/>
      <c r="LMF269" s="20"/>
      <c r="LMG269" s="20"/>
      <c r="LMH269" s="20"/>
      <c r="LMI269" s="20"/>
      <c r="LMJ269" s="20"/>
      <c r="LMK269" s="20"/>
      <c r="LML269" s="20"/>
      <c r="LMM269" s="20"/>
      <c r="LMN269" s="20"/>
      <c r="LMO269" s="20"/>
      <c r="LMP269" s="20"/>
      <c r="LMQ269" s="20"/>
      <c r="LMR269" s="20"/>
      <c r="LMS269" s="20"/>
      <c r="LMT269" s="20"/>
      <c r="LMU269" s="20"/>
      <c r="LMV269" s="20"/>
      <c r="LMW269" s="20"/>
      <c r="LMX269" s="20"/>
      <c r="LMY269" s="20"/>
      <c r="LMZ269" s="20"/>
      <c r="LNA269" s="20"/>
      <c r="LNB269" s="20"/>
      <c r="LNC269" s="20"/>
      <c r="LND269" s="20"/>
      <c r="LNE269" s="20"/>
      <c r="LNF269" s="20"/>
      <c r="LNG269" s="20"/>
      <c r="LNH269" s="20"/>
      <c r="LNI269" s="20"/>
      <c r="LNJ269" s="20"/>
      <c r="LNK269" s="20"/>
      <c r="LNL269" s="20"/>
      <c r="LNM269" s="20"/>
      <c r="LNN269" s="20"/>
      <c r="LNO269" s="20"/>
      <c r="LNP269" s="20"/>
      <c r="LNQ269" s="20"/>
      <c r="LNR269" s="20"/>
      <c r="LNS269" s="20"/>
      <c r="LNT269" s="20"/>
      <c r="LNU269" s="20"/>
      <c r="LNV269" s="20"/>
      <c r="LNW269" s="20"/>
      <c r="LNX269" s="20"/>
      <c r="LNY269" s="20"/>
      <c r="LNZ269" s="20"/>
      <c r="LOA269" s="20"/>
      <c r="LOB269" s="20"/>
      <c r="LOC269" s="20"/>
      <c r="LOD269" s="20"/>
      <c r="LOE269" s="20"/>
      <c r="LOF269" s="20"/>
      <c r="LOG269" s="20"/>
      <c r="LOH269" s="20"/>
      <c r="LOI269" s="20"/>
      <c r="LOJ269" s="20"/>
      <c r="LOK269" s="20"/>
      <c r="LOL269" s="20"/>
      <c r="LOM269" s="20"/>
      <c r="LON269" s="20"/>
      <c r="LOO269" s="20"/>
      <c r="LOP269" s="20"/>
      <c r="LOQ269" s="20"/>
      <c r="LOR269" s="20"/>
      <c r="LOS269" s="20"/>
      <c r="LOT269" s="20"/>
      <c r="LOU269" s="20"/>
      <c r="LOV269" s="20"/>
      <c r="LOW269" s="20"/>
      <c r="LOX269" s="20"/>
      <c r="LOY269" s="20"/>
      <c r="LOZ269" s="20"/>
      <c r="LPA269" s="20"/>
      <c r="LPB269" s="20"/>
      <c r="LPC269" s="20"/>
      <c r="LPD269" s="20"/>
      <c r="LPE269" s="20"/>
      <c r="LPF269" s="20"/>
      <c r="LPG269" s="20"/>
      <c r="LPH269" s="20"/>
      <c r="LPI269" s="20"/>
      <c r="LPJ269" s="20"/>
      <c r="LPK269" s="20"/>
      <c r="LPL269" s="20"/>
      <c r="LPM269" s="20"/>
      <c r="LPN269" s="20"/>
      <c r="LPO269" s="20"/>
      <c r="LPP269" s="20"/>
      <c r="LPQ269" s="20"/>
      <c r="LPR269" s="20"/>
      <c r="LPS269" s="20"/>
      <c r="LPT269" s="20"/>
      <c r="LPU269" s="20"/>
      <c r="LPV269" s="20"/>
      <c r="LPW269" s="20"/>
      <c r="LPX269" s="20"/>
      <c r="LPY269" s="20"/>
      <c r="LPZ269" s="20"/>
      <c r="LQA269" s="20"/>
      <c r="LQB269" s="20"/>
      <c r="LQC269" s="20"/>
      <c r="LQD269" s="20"/>
      <c r="LQE269" s="20"/>
      <c r="LQF269" s="20"/>
      <c r="LQG269" s="20"/>
      <c r="LQH269" s="20"/>
      <c r="LQI269" s="20"/>
      <c r="LQJ269" s="20"/>
      <c r="LQK269" s="20"/>
      <c r="LQL269" s="20"/>
      <c r="LQM269" s="20"/>
      <c r="LQN269" s="20"/>
      <c r="LQO269" s="20"/>
      <c r="LQP269" s="20"/>
      <c r="LQQ269" s="20"/>
      <c r="LQR269" s="20"/>
      <c r="LQS269" s="20"/>
      <c r="LQT269" s="20"/>
      <c r="LQU269" s="20"/>
      <c r="LQV269" s="20"/>
      <c r="LQW269" s="20"/>
      <c r="LQX269" s="20"/>
      <c r="LQY269" s="20"/>
      <c r="LQZ269" s="20"/>
      <c r="LRA269" s="20"/>
      <c r="LRB269" s="20"/>
      <c r="LRC269" s="20"/>
      <c r="LRD269" s="20"/>
      <c r="LRE269" s="20"/>
      <c r="LRF269" s="20"/>
      <c r="LRG269" s="20"/>
      <c r="LRH269" s="20"/>
      <c r="LRI269" s="20"/>
      <c r="LRJ269" s="20"/>
      <c r="LRK269" s="20"/>
      <c r="LRL269" s="20"/>
      <c r="LRM269" s="20"/>
      <c r="LRN269" s="20"/>
      <c r="LRO269" s="20"/>
      <c r="LRP269" s="20"/>
      <c r="LRQ269" s="20"/>
      <c r="LRR269" s="20"/>
      <c r="LRS269" s="20"/>
      <c r="LRT269" s="20"/>
      <c r="LRU269" s="20"/>
      <c r="LRV269" s="20"/>
      <c r="LRW269" s="20"/>
      <c r="LRX269" s="20"/>
      <c r="LRY269" s="20"/>
      <c r="LRZ269" s="20"/>
      <c r="LSA269" s="20"/>
      <c r="LSB269" s="20"/>
      <c r="LSC269" s="20"/>
      <c r="LSD269" s="20"/>
      <c r="LSE269" s="20"/>
      <c r="LSF269" s="20"/>
      <c r="LSG269" s="20"/>
      <c r="LSH269" s="20"/>
      <c r="LSI269" s="20"/>
      <c r="LSJ269" s="20"/>
      <c r="LSK269" s="20"/>
      <c r="LSL269" s="20"/>
      <c r="LSM269" s="20"/>
      <c r="LSN269" s="20"/>
      <c r="LSO269" s="20"/>
      <c r="LSP269" s="20"/>
      <c r="LSQ269" s="20"/>
      <c r="LSR269" s="20"/>
      <c r="LSS269" s="20"/>
      <c r="LST269" s="20"/>
      <c r="LSU269" s="20"/>
      <c r="LSV269" s="20"/>
      <c r="LSW269" s="20"/>
      <c r="LSX269" s="20"/>
      <c r="LSY269" s="20"/>
      <c r="LSZ269" s="20"/>
      <c r="LTA269" s="20"/>
      <c r="LTB269" s="20"/>
      <c r="LTC269" s="20"/>
      <c r="LTD269" s="20"/>
      <c r="LTE269" s="20"/>
      <c r="LTF269" s="20"/>
      <c r="LTG269" s="20"/>
      <c r="LTH269" s="20"/>
      <c r="LTI269" s="20"/>
      <c r="LTJ269" s="20"/>
      <c r="LTK269" s="20"/>
      <c r="LTL269" s="20"/>
      <c r="LTM269" s="20"/>
      <c r="LTN269" s="20"/>
      <c r="LTO269" s="20"/>
      <c r="LTP269" s="20"/>
      <c r="LTQ269" s="20"/>
      <c r="LTR269" s="20"/>
      <c r="LTS269" s="20"/>
      <c r="LTT269" s="20"/>
      <c r="LTU269" s="20"/>
      <c r="LTV269" s="20"/>
      <c r="LTW269" s="20"/>
      <c r="LTX269" s="20"/>
      <c r="LTY269" s="20"/>
      <c r="LTZ269" s="20"/>
      <c r="LUA269" s="20"/>
      <c r="LUB269" s="20"/>
      <c r="LUC269" s="20"/>
      <c r="LUD269" s="20"/>
      <c r="LUE269" s="20"/>
      <c r="LUF269" s="20"/>
      <c r="LUG269" s="20"/>
      <c r="LUH269" s="20"/>
      <c r="LUI269" s="20"/>
      <c r="LUJ269" s="20"/>
      <c r="LUK269" s="20"/>
      <c r="LUL269" s="20"/>
      <c r="LUM269" s="20"/>
      <c r="LUN269" s="20"/>
      <c r="LUO269" s="20"/>
      <c r="LUP269" s="20"/>
      <c r="LUQ269" s="20"/>
      <c r="LUR269" s="20"/>
      <c r="LUS269" s="20"/>
      <c r="LUT269" s="20"/>
      <c r="LUU269" s="20"/>
      <c r="LUV269" s="20"/>
      <c r="LUW269" s="20"/>
      <c r="LUX269" s="20"/>
      <c r="LUY269" s="20"/>
      <c r="LUZ269" s="20"/>
      <c r="LVA269" s="20"/>
      <c r="LVB269" s="20"/>
      <c r="LVC269" s="20"/>
      <c r="LVD269" s="20"/>
      <c r="LVE269" s="20"/>
      <c r="LVF269" s="20"/>
      <c r="LVG269" s="20"/>
      <c r="LVH269" s="20"/>
      <c r="LVI269" s="20"/>
      <c r="LVJ269" s="20"/>
      <c r="LVK269" s="20"/>
      <c r="LVL269" s="20"/>
      <c r="LVM269" s="20"/>
      <c r="LVN269" s="20"/>
      <c r="LVO269" s="20"/>
      <c r="LVP269" s="20"/>
      <c r="LVQ269" s="20"/>
      <c r="LVR269" s="20"/>
      <c r="LVS269" s="20"/>
      <c r="LVT269" s="20"/>
      <c r="LVU269" s="20"/>
      <c r="LVV269" s="20"/>
      <c r="LVW269" s="20"/>
      <c r="LVX269" s="20"/>
      <c r="LVY269" s="20"/>
      <c r="LVZ269" s="20"/>
      <c r="LWA269" s="20"/>
      <c r="LWB269" s="20"/>
      <c r="LWC269" s="20"/>
      <c r="LWD269" s="20"/>
      <c r="LWE269" s="20"/>
      <c r="LWF269" s="20"/>
      <c r="LWG269" s="20"/>
      <c r="LWH269" s="20"/>
      <c r="LWI269" s="20"/>
      <c r="LWJ269" s="20"/>
      <c r="LWK269" s="20"/>
      <c r="LWL269" s="20"/>
      <c r="LWM269" s="20"/>
      <c r="LWN269" s="20"/>
      <c r="LWO269" s="20"/>
      <c r="LWP269" s="20"/>
      <c r="LWQ269" s="20"/>
      <c r="LWR269" s="20"/>
      <c r="LWS269" s="20"/>
      <c r="LWT269" s="20"/>
      <c r="LWU269" s="20"/>
      <c r="LWV269" s="20"/>
      <c r="LWW269" s="20"/>
      <c r="LWX269" s="20"/>
      <c r="LWY269" s="20"/>
      <c r="LWZ269" s="20"/>
      <c r="LXA269" s="20"/>
      <c r="LXB269" s="20"/>
      <c r="LXC269" s="20"/>
      <c r="LXD269" s="20"/>
      <c r="LXE269" s="20"/>
      <c r="LXF269" s="20"/>
      <c r="LXG269" s="20"/>
      <c r="LXH269" s="20"/>
      <c r="LXI269" s="20"/>
      <c r="LXJ269" s="20"/>
      <c r="LXK269" s="20"/>
      <c r="LXL269" s="20"/>
      <c r="LXM269" s="20"/>
      <c r="LXN269" s="20"/>
      <c r="LXO269" s="20"/>
      <c r="LXP269" s="20"/>
      <c r="LXQ269" s="20"/>
      <c r="LXR269" s="20"/>
      <c r="LXS269" s="20"/>
      <c r="LXT269" s="20"/>
      <c r="LXU269" s="20"/>
      <c r="LXV269" s="20"/>
      <c r="LXW269" s="20"/>
      <c r="LXX269" s="20"/>
      <c r="LXY269" s="20"/>
      <c r="LXZ269" s="20"/>
      <c r="LYA269" s="20"/>
      <c r="LYB269" s="20"/>
      <c r="LYC269" s="20"/>
      <c r="LYD269" s="20"/>
      <c r="LYE269" s="20"/>
      <c r="LYF269" s="20"/>
      <c r="LYG269" s="20"/>
      <c r="LYH269" s="20"/>
      <c r="LYI269" s="20"/>
      <c r="LYJ269" s="20"/>
      <c r="LYK269" s="20"/>
      <c r="LYL269" s="20"/>
      <c r="LYM269" s="20"/>
      <c r="LYN269" s="20"/>
      <c r="LYO269" s="20"/>
      <c r="LYP269" s="20"/>
      <c r="LYQ269" s="20"/>
      <c r="LYR269" s="20"/>
      <c r="LYS269" s="20"/>
      <c r="LYT269" s="20"/>
      <c r="LYU269" s="20"/>
      <c r="LYV269" s="20"/>
      <c r="LYW269" s="20"/>
      <c r="LYX269" s="20"/>
      <c r="LYY269" s="20"/>
      <c r="LYZ269" s="20"/>
      <c r="LZA269" s="20"/>
      <c r="LZB269" s="20"/>
      <c r="LZC269" s="20"/>
      <c r="LZD269" s="20"/>
      <c r="LZE269" s="20"/>
      <c r="LZF269" s="20"/>
      <c r="LZG269" s="20"/>
      <c r="LZH269" s="20"/>
      <c r="LZI269" s="20"/>
      <c r="LZJ269" s="20"/>
      <c r="LZK269" s="20"/>
      <c r="LZL269" s="20"/>
      <c r="LZM269" s="20"/>
      <c r="LZN269" s="20"/>
      <c r="LZO269" s="20"/>
      <c r="LZP269" s="20"/>
      <c r="LZQ269" s="20"/>
      <c r="LZR269" s="20"/>
      <c r="LZS269" s="20"/>
      <c r="LZT269" s="20"/>
      <c r="LZU269" s="20"/>
      <c r="LZV269" s="20"/>
      <c r="LZW269" s="20"/>
      <c r="LZX269" s="20"/>
      <c r="LZY269" s="20"/>
      <c r="LZZ269" s="20"/>
      <c r="MAA269" s="20"/>
      <c r="MAB269" s="20"/>
      <c r="MAC269" s="20"/>
      <c r="MAD269" s="20"/>
      <c r="MAE269" s="20"/>
      <c r="MAF269" s="20"/>
      <c r="MAG269" s="20"/>
      <c r="MAH269" s="20"/>
      <c r="MAI269" s="20"/>
      <c r="MAJ269" s="20"/>
      <c r="MAK269" s="20"/>
      <c r="MAL269" s="20"/>
      <c r="MAM269" s="20"/>
      <c r="MAN269" s="20"/>
      <c r="MAO269" s="20"/>
      <c r="MAP269" s="20"/>
      <c r="MAQ269" s="20"/>
      <c r="MAR269" s="20"/>
      <c r="MAS269" s="20"/>
      <c r="MAT269" s="20"/>
      <c r="MAU269" s="20"/>
      <c r="MAV269" s="20"/>
      <c r="MAW269" s="20"/>
      <c r="MAX269" s="20"/>
      <c r="MAY269" s="20"/>
      <c r="MAZ269" s="20"/>
      <c r="MBA269" s="20"/>
      <c r="MBB269" s="20"/>
      <c r="MBC269" s="20"/>
      <c r="MBD269" s="20"/>
      <c r="MBE269" s="20"/>
      <c r="MBF269" s="20"/>
      <c r="MBG269" s="20"/>
      <c r="MBH269" s="20"/>
      <c r="MBI269" s="20"/>
      <c r="MBJ269" s="20"/>
      <c r="MBK269" s="20"/>
      <c r="MBL269" s="20"/>
      <c r="MBM269" s="20"/>
      <c r="MBN269" s="20"/>
      <c r="MBO269" s="20"/>
      <c r="MBP269" s="20"/>
      <c r="MBQ269" s="20"/>
      <c r="MBR269" s="20"/>
      <c r="MBS269" s="20"/>
      <c r="MBT269" s="20"/>
      <c r="MBU269" s="20"/>
      <c r="MBV269" s="20"/>
      <c r="MBW269" s="20"/>
      <c r="MBX269" s="20"/>
      <c r="MBY269" s="20"/>
      <c r="MBZ269" s="20"/>
      <c r="MCA269" s="20"/>
      <c r="MCB269" s="20"/>
      <c r="MCC269" s="20"/>
      <c r="MCD269" s="20"/>
      <c r="MCE269" s="20"/>
      <c r="MCF269" s="20"/>
      <c r="MCG269" s="20"/>
      <c r="MCH269" s="20"/>
      <c r="MCI269" s="20"/>
      <c r="MCJ269" s="20"/>
      <c r="MCK269" s="20"/>
      <c r="MCL269" s="20"/>
      <c r="MCM269" s="20"/>
      <c r="MCN269" s="20"/>
      <c r="MCO269" s="20"/>
      <c r="MCP269" s="20"/>
      <c r="MCQ269" s="20"/>
      <c r="MCR269" s="20"/>
      <c r="MCS269" s="20"/>
      <c r="MCT269" s="20"/>
      <c r="MCU269" s="20"/>
      <c r="MCV269" s="20"/>
      <c r="MCW269" s="20"/>
      <c r="MCX269" s="20"/>
      <c r="MCY269" s="20"/>
      <c r="MCZ269" s="20"/>
      <c r="MDA269" s="20"/>
      <c r="MDB269" s="20"/>
      <c r="MDC269" s="20"/>
      <c r="MDD269" s="20"/>
      <c r="MDE269" s="20"/>
      <c r="MDF269" s="20"/>
      <c r="MDG269" s="20"/>
      <c r="MDH269" s="20"/>
      <c r="MDI269" s="20"/>
      <c r="MDJ269" s="20"/>
      <c r="MDK269" s="20"/>
      <c r="MDL269" s="20"/>
      <c r="MDM269" s="20"/>
      <c r="MDN269" s="20"/>
      <c r="MDO269" s="20"/>
      <c r="MDP269" s="20"/>
      <c r="MDQ269" s="20"/>
      <c r="MDR269" s="20"/>
      <c r="MDS269" s="20"/>
      <c r="MDT269" s="20"/>
      <c r="MDU269" s="20"/>
      <c r="MDV269" s="20"/>
      <c r="MDW269" s="20"/>
      <c r="MDX269" s="20"/>
      <c r="MDY269" s="20"/>
      <c r="MDZ269" s="20"/>
      <c r="MEA269" s="20"/>
      <c r="MEB269" s="20"/>
      <c r="MEC269" s="20"/>
      <c r="MED269" s="20"/>
      <c r="MEE269" s="20"/>
      <c r="MEF269" s="20"/>
      <c r="MEG269" s="20"/>
      <c r="MEH269" s="20"/>
      <c r="MEI269" s="20"/>
      <c r="MEJ269" s="20"/>
      <c r="MEK269" s="20"/>
      <c r="MEL269" s="20"/>
      <c r="MEM269" s="20"/>
      <c r="MEN269" s="20"/>
      <c r="MEO269" s="20"/>
      <c r="MEP269" s="20"/>
      <c r="MEQ269" s="20"/>
      <c r="MER269" s="20"/>
      <c r="MES269" s="20"/>
      <c r="MET269" s="20"/>
      <c r="MEU269" s="20"/>
      <c r="MEV269" s="20"/>
      <c r="MEW269" s="20"/>
      <c r="MEX269" s="20"/>
      <c r="MEY269" s="20"/>
      <c r="MEZ269" s="20"/>
      <c r="MFA269" s="20"/>
      <c r="MFB269" s="20"/>
      <c r="MFC269" s="20"/>
      <c r="MFD269" s="20"/>
      <c r="MFE269" s="20"/>
      <c r="MFF269" s="20"/>
      <c r="MFG269" s="20"/>
      <c r="MFH269" s="20"/>
      <c r="MFI269" s="20"/>
      <c r="MFJ269" s="20"/>
      <c r="MFK269" s="20"/>
      <c r="MFL269" s="20"/>
      <c r="MFM269" s="20"/>
      <c r="MFN269" s="20"/>
      <c r="MFO269" s="20"/>
      <c r="MFP269" s="20"/>
      <c r="MFQ269" s="20"/>
      <c r="MFR269" s="20"/>
      <c r="MFS269" s="20"/>
      <c r="MFT269" s="20"/>
      <c r="MFU269" s="20"/>
      <c r="MFV269" s="20"/>
      <c r="MFW269" s="20"/>
      <c r="MFX269" s="20"/>
      <c r="MFY269" s="20"/>
      <c r="MFZ269" s="20"/>
      <c r="MGA269" s="20"/>
      <c r="MGB269" s="20"/>
      <c r="MGC269" s="20"/>
      <c r="MGD269" s="20"/>
      <c r="MGE269" s="20"/>
      <c r="MGF269" s="20"/>
      <c r="MGG269" s="20"/>
      <c r="MGH269" s="20"/>
      <c r="MGI269" s="20"/>
      <c r="MGJ269" s="20"/>
      <c r="MGK269" s="20"/>
      <c r="MGL269" s="20"/>
      <c r="MGM269" s="20"/>
      <c r="MGN269" s="20"/>
      <c r="MGO269" s="20"/>
      <c r="MGP269" s="20"/>
      <c r="MGQ269" s="20"/>
      <c r="MGR269" s="20"/>
      <c r="MGS269" s="20"/>
      <c r="MGT269" s="20"/>
      <c r="MGU269" s="20"/>
      <c r="MGV269" s="20"/>
      <c r="MGW269" s="20"/>
      <c r="MGX269" s="20"/>
      <c r="MGY269" s="20"/>
      <c r="MGZ269" s="20"/>
      <c r="MHA269" s="20"/>
      <c r="MHB269" s="20"/>
      <c r="MHC269" s="20"/>
      <c r="MHD269" s="20"/>
      <c r="MHE269" s="20"/>
      <c r="MHF269" s="20"/>
      <c r="MHG269" s="20"/>
      <c r="MHH269" s="20"/>
      <c r="MHI269" s="20"/>
      <c r="MHJ269" s="20"/>
      <c r="MHK269" s="20"/>
      <c r="MHL269" s="20"/>
      <c r="MHM269" s="20"/>
      <c r="MHN269" s="20"/>
      <c r="MHO269" s="20"/>
      <c r="MHP269" s="20"/>
      <c r="MHQ269" s="20"/>
      <c r="MHR269" s="20"/>
      <c r="MHS269" s="20"/>
      <c r="MHT269" s="20"/>
      <c r="MHU269" s="20"/>
      <c r="MHV269" s="20"/>
      <c r="MHW269" s="20"/>
      <c r="MHX269" s="20"/>
      <c r="MHY269" s="20"/>
      <c r="MHZ269" s="20"/>
      <c r="MIA269" s="20"/>
      <c r="MIB269" s="20"/>
      <c r="MIC269" s="20"/>
      <c r="MID269" s="20"/>
      <c r="MIE269" s="20"/>
      <c r="MIF269" s="20"/>
      <c r="MIG269" s="20"/>
      <c r="MIH269" s="20"/>
      <c r="MII269" s="20"/>
      <c r="MIJ269" s="20"/>
      <c r="MIK269" s="20"/>
      <c r="MIL269" s="20"/>
      <c r="MIM269" s="20"/>
      <c r="MIN269" s="20"/>
      <c r="MIO269" s="20"/>
      <c r="MIP269" s="20"/>
      <c r="MIQ269" s="20"/>
      <c r="MIR269" s="20"/>
      <c r="MIS269" s="20"/>
      <c r="MIT269" s="20"/>
      <c r="MIU269" s="20"/>
      <c r="MIV269" s="20"/>
      <c r="MIW269" s="20"/>
      <c r="MIX269" s="20"/>
      <c r="MIY269" s="20"/>
      <c r="MIZ269" s="20"/>
      <c r="MJA269" s="20"/>
      <c r="MJB269" s="20"/>
      <c r="MJC269" s="20"/>
      <c r="MJD269" s="20"/>
      <c r="MJE269" s="20"/>
      <c r="MJF269" s="20"/>
      <c r="MJG269" s="20"/>
      <c r="MJH269" s="20"/>
      <c r="MJI269" s="20"/>
      <c r="MJJ269" s="20"/>
      <c r="MJK269" s="20"/>
      <c r="MJL269" s="20"/>
      <c r="MJM269" s="20"/>
      <c r="MJN269" s="20"/>
      <c r="MJO269" s="20"/>
      <c r="MJP269" s="20"/>
      <c r="MJQ269" s="20"/>
      <c r="MJR269" s="20"/>
      <c r="MJS269" s="20"/>
      <c r="MJT269" s="20"/>
      <c r="MJU269" s="20"/>
      <c r="MJV269" s="20"/>
      <c r="MJW269" s="20"/>
      <c r="MJX269" s="20"/>
      <c r="MJY269" s="20"/>
      <c r="MJZ269" s="20"/>
      <c r="MKA269" s="20"/>
      <c r="MKB269" s="20"/>
      <c r="MKC269" s="20"/>
      <c r="MKD269" s="20"/>
      <c r="MKE269" s="20"/>
      <c r="MKF269" s="20"/>
      <c r="MKG269" s="20"/>
      <c r="MKH269" s="20"/>
      <c r="MKI269" s="20"/>
      <c r="MKJ269" s="20"/>
      <c r="MKK269" s="20"/>
      <c r="MKL269" s="20"/>
      <c r="MKM269" s="20"/>
      <c r="MKN269" s="20"/>
      <c r="MKO269" s="20"/>
      <c r="MKP269" s="20"/>
      <c r="MKQ269" s="20"/>
      <c r="MKR269" s="20"/>
      <c r="MKS269" s="20"/>
      <c r="MKT269" s="20"/>
      <c r="MKU269" s="20"/>
      <c r="MKV269" s="20"/>
      <c r="MKW269" s="20"/>
      <c r="MKX269" s="20"/>
      <c r="MKY269" s="20"/>
      <c r="MKZ269" s="20"/>
      <c r="MLA269" s="20"/>
      <c r="MLB269" s="20"/>
      <c r="MLC269" s="20"/>
      <c r="MLD269" s="20"/>
      <c r="MLE269" s="20"/>
      <c r="MLF269" s="20"/>
      <c r="MLG269" s="20"/>
      <c r="MLH269" s="20"/>
      <c r="MLI269" s="20"/>
      <c r="MLJ269" s="20"/>
      <c r="MLK269" s="20"/>
      <c r="MLL269" s="20"/>
      <c r="MLM269" s="20"/>
      <c r="MLN269" s="20"/>
      <c r="MLO269" s="20"/>
      <c r="MLP269" s="20"/>
      <c r="MLQ269" s="20"/>
      <c r="MLR269" s="20"/>
      <c r="MLS269" s="20"/>
      <c r="MLT269" s="20"/>
      <c r="MLU269" s="20"/>
      <c r="MLV269" s="20"/>
      <c r="MLW269" s="20"/>
      <c r="MLX269" s="20"/>
      <c r="MLY269" s="20"/>
      <c r="MLZ269" s="20"/>
      <c r="MMA269" s="20"/>
      <c r="MMB269" s="20"/>
      <c r="MMC269" s="20"/>
      <c r="MMD269" s="20"/>
      <c r="MME269" s="20"/>
      <c r="MMF269" s="20"/>
      <c r="MMG269" s="20"/>
      <c r="MMH269" s="20"/>
      <c r="MMI269" s="20"/>
      <c r="MMJ269" s="20"/>
      <c r="MMK269" s="20"/>
      <c r="MML269" s="20"/>
      <c r="MMM269" s="20"/>
      <c r="MMN269" s="20"/>
      <c r="MMO269" s="20"/>
      <c r="MMP269" s="20"/>
      <c r="MMQ269" s="20"/>
      <c r="MMR269" s="20"/>
      <c r="MMS269" s="20"/>
      <c r="MMT269" s="20"/>
      <c r="MMU269" s="20"/>
      <c r="MMV269" s="20"/>
      <c r="MMW269" s="20"/>
      <c r="MMX269" s="20"/>
      <c r="MMY269" s="20"/>
      <c r="MMZ269" s="20"/>
      <c r="MNA269" s="20"/>
      <c r="MNB269" s="20"/>
      <c r="MNC269" s="20"/>
      <c r="MND269" s="20"/>
      <c r="MNE269" s="20"/>
      <c r="MNF269" s="20"/>
      <c r="MNG269" s="20"/>
      <c r="MNH269" s="20"/>
      <c r="MNI269" s="20"/>
      <c r="MNJ269" s="20"/>
      <c r="MNK269" s="20"/>
      <c r="MNL269" s="20"/>
      <c r="MNM269" s="20"/>
      <c r="MNN269" s="20"/>
      <c r="MNO269" s="20"/>
      <c r="MNP269" s="20"/>
      <c r="MNQ269" s="20"/>
      <c r="MNR269" s="20"/>
      <c r="MNS269" s="20"/>
      <c r="MNT269" s="20"/>
      <c r="MNU269" s="20"/>
      <c r="MNV269" s="20"/>
      <c r="MNW269" s="20"/>
      <c r="MNX269" s="20"/>
      <c r="MNY269" s="20"/>
      <c r="MNZ269" s="20"/>
      <c r="MOA269" s="20"/>
      <c r="MOB269" s="20"/>
      <c r="MOC269" s="20"/>
      <c r="MOD269" s="20"/>
      <c r="MOE269" s="20"/>
      <c r="MOF269" s="20"/>
      <c r="MOG269" s="20"/>
      <c r="MOH269" s="20"/>
      <c r="MOI269" s="20"/>
      <c r="MOJ269" s="20"/>
      <c r="MOK269" s="20"/>
      <c r="MOL269" s="20"/>
      <c r="MOM269" s="20"/>
      <c r="MON269" s="20"/>
      <c r="MOO269" s="20"/>
      <c r="MOP269" s="20"/>
      <c r="MOQ269" s="20"/>
      <c r="MOR269" s="20"/>
      <c r="MOS269" s="20"/>
      <c r="MOT269" s="20"/>
      <c r="MOU269" s="20"/>
      <c r="MOV269" s="20"/>
      <c r="MOW269" s="20"/>
      <c r="MOX269" s="20"/>
      <c r="MOY269" s="20"/>
      <c r="MOZ269" s="20"/>
      <c r="MPA269" s="20"/>
      <c r="MPB269" s="20"/>
      <c r="MPC269" s="20"/>
      <c r="MPD269" s="20"/>
      <c r="MPE269" s="20"/>
      <c r="MPF269" s="20"/>
      <c r="MPG269" s="20"/>
      <c r="MPH269" s="20"/>
      <c r="MPI269" s="20"/>
      <c r="MPJ269" s="20"/>
      <c r="MPK269" s="20"/>
      <c r="MPL269" s="20"/>
      <c r="MPM269" s="20"/>
      <c r="MPN269" s="20"/>
      <c r="MPO269" s="20"/>
      <c r="MPP269" s="20"/>
      <c r="MPQ269" s="20"/>
      <c r="MPR269" s="20"/>
      <c r="MPS269" s="20"/>
      <c r="MPT269" s="20"/>
      <c r="MPU269" s="20"/>
      <c r="MPV269" s="20"/>
      <c r="MPW269" s="20"/>
      <c r="MPX269" s="20"/>
      <c r="MPY269" s="20"/>
      <c r="MPZ269" s="20"/>
      <c r="MQA269" s="20"/>
      <c r="MQB269" s="20"/>
      <c r="MQC269" s="20"/>
      <c r="MQD269" s="20"/>
      <c r="MQE269" s="20"/>
      <c r="MQF269" s="20"/>
      <c r="MQG269" s="20"/>
      <c r="MQH269" s="20"/>
      <c r="MQI269" s="20"/>
      <c r="MQJ269" s="20"/>
      <c r="MQK269" s="20"/>
      <c r="MQL269" s="20"/>
      <c r="MQM269" s="20"/>
      <c r="MQN269" s="20"/>
      <c r="MQO269" s="20"/>
      <c r="MQP269" s="20"/>
      <c r="MQQ269" s="20"/>
      <c r="MQR269" s="20"/>
      <c r="MQS269" s="20"/>
      <c r="MQT269" s="20"/>
      <c r="MQU269" s="20"/>
      <c r="MQV269" s="20"/>
      <c r="MQW269" s="20"/>
      <c r="MQX269" s="20"/>
      <c r="MQY269" s="20"/>
      <c r="MQZ269" s="20"/>
      <c r="MRA269" s="20"/>
      <c r="MRB269" s="20"/>
      <c r="MRC269" s="20"/>
      <c r="MRD269" s="20"/>
      <c r="MRE269" s="20"/>
      <c r="MRF269" s="20"/>
      <c r="MRG269" s="20"/>
      <c r="MRH269" s="20"/>
      <c r="MRI269" s="20"/>
      <c r="MRJ269" s="20"/>
      <c r="MRK269" s="20"/>
      <c r="MRL269" s="20"/>
      <c r="MRM269" s="20"/>
      <c r="MRN269" s="20"/>
      <c r="MRO269" s="20"/>
      <c r="MRP269" s="20"/>
      <c r="MRQ269" s="20"/>
      <c r="MRR269" s="20"/>
      <c r="MRS269" s="20"/>
      <c r="MRT269" s="20"/>
      <c r="MRU269" s="20"/>
      <c r="MRV269" s="20"/>
      <c r="MRW269" s="20"/>
      <c r="MRX269" s="20"/>
      <c r="MRY269" s="20"/>
      <c r="MRZ269" s="20"/>
      <c r="MSA269" s="20"/>
      <c r="MSB269" s="20"/>
      <c r="MSC269" s="20"/>
      <c r="MSD269" s="20"/>
      <c r="MSE269" s="20"/>
      <c r="MSF269" s="20"/>
      <c r="MSG269" s="20"/>
      <c r="MSH269" s="20"/>
      <c r="MSI269" s="20"/>
      <c r="MSJ269" s="20"/>
      <c r="MSK269" s="20"/>
      <c r="MSL269" s="20"/>
      <c r="MSM269" s="20"/>
      <c r="MSN269" s="20"/>
      <c r="MSO269" s="20"/>
      <c r="MSP269" s="20"/>
      <c r="MSQ269" s="20"/>
      <c r="MSR269" s="20"/>
      <c r="MSS269" s="20"/>
      <c r="MST269" s="20"/>
      <c r="MSU269" s="20"/>
      <c r="MSV269" s="20"/>
      <c r="MSW269" s="20"/>
      <c r="MSX269" s="20"/>
      <c r="MSY269" s="20"/>
      <c r="MSZ269" s="20"/>
      <c r="MTA269" s="20"/>
      <c r="MTB269" s="20"/>
      <c r="MTC269" s="20"/>
      <c r="MTD269" s="20"/>
      <c r="MTE269" s="20"/>
      <c r="MTF269" s="20"/>
      <c r="MTG269" s="20"/>
      <c r="MTH269" s="20"/>
      <c r="MTI269" s="20"/>
      <c r="MTJ269" s="20"/>
      <c r="MTK269" s="20"/>
      <c r="MTL269" s="20"/>
      <c r="MTM269" s="20"/>
      <c r="MTN269" s="20"/>
      <c r="MTO269" s="20"/>
      <c r="MTP269" s="20"/>
      <c r="MTQ269" s="20"/>
      <c r="MTR269" s="20"/>
      <c r="MTS269" s="20"/>
      <c r="MTT269" s="20"/>
      <c r="MTU269" s="20"/>
      <c r="MTV269" s="20"/>
      <c r="MTW269" s="20"/>
      <c r="MTX269" s="20"/>
      <c r="MTY269" s="20"/>
      <c r="MTZ269" s="20"/>
      <c r="MUA269" s="20"/>
      <c r="MUB269" s="20"/>
      <c r="MUC269" s="20"/>
      <c r="MUD269" s="20"/>
      <c r="MUE269" s="20"/>
      <c r="MUF269" s="20"/>
      <c r="MUG269" s="20"/>
      <c r="MUH269" s="20"/>
      <c r="MUI269" s="20"/>
      <c r="MUJ269" s="20"/>
      <c r="MUK269" s="20"/>
      <c r="MUL269" s="20"/>
      <c r="MUM269" s="20"/>
      <c r="MUN269" s="20"/>
      <c r="MUO269" s="20"/>
      <c r="MUP269" s="20"/>
      <c r="MUQ269" s="20"/>
      <c r="MUR269" s="20"/>
      <c r="MUS269" s="20"/>
      <c r="MUT269" s="20"/>
      <c r="MUU269" s="20"/>
      <c r="MUV269" s="20"/>
      <c r="MUW269" s="20"/>
      <c r="MUX269" s="20"/>
      <c r="MUY269" s="20"/>
      <c r="MUZ269" s="20"/>
      <c r="MVA269" s="20"/>
      <c r="MVB269" s="20"/>
      <c r="MVC269" s="20"/>
      <c r="MVD269" s="20"/>
      <c r="MVE269" s="20"/>
      <c r="MVF269" s="20"/>
      <c r="MVG269" s="20"/>
      <c r="MVH269" s="20"/>
      <c r="MVI269" s="20"/>
      <c r="MVJ269" s="20"/>
      <c r="MVK269" s="20"/>
      <c r="MVL269" s="20"/>
      <c r="MVM269" s="20"/>
      <c r="MVN269" s="20"/>
      <c r="MVO269" s="20"/>
      <c r="MVP269" s="20"/>
      <c r="MVQ269" s="20"/>
      <c r="MVR269" s="20"/>
      <c r="MVS269" s="20"/>
      <c r="MVT269" s="20"/>
      <c r="MVU269" s="20"/>
      <c r="MVV269" s="20"/>
      <c r="MVW269" s="20"/>
      <c r="MVX269" s="20"/>
      <c r="MVY269" s="20"/>
      <c r="MVZ269" s="20"/>
      <c r="MWA269" s="20"/>
      <c r="MWB269" s="20"/>
      <c r="MWC269" s="20"/>
      <c r="MWD269" s="20"/>
      <c r="MWE269" s="20"/>
      <c r="MWF269" s="20"/>
      <c r="MWG269" s="20"/>
      <c r="MWH269" s="20"/>
      <c r="MWI269" s="20"/>
      <c r="MWJ269" s="20"/>
      <c r="MWK269" s="20"/>
      <c r="MWL269" s="20"/>
      <c r="MWM269" s="20"/>
      <c r="MWN269" s="20"/>
      <c r="MWO269" s="20"/>
      <c r="MWP269" s="20"/>
      <c r="MWQ269" s="20"/>
      <c r="MWR269" s="20"/>
      <c r="MWS269" s="20"/>
      <c r="MWT269" s="20"/>
      <c r="MWU269" s="20"/>
      <c r="MWV269" s="20"/>
      <c r="MWW269" s="20"/>
      <c r="MWX269" s="20"/>
      <c r="MWY269" s="20"/>
      <c r="MWZ269" s="20"/>
      <c r="MXA269" s="20"/>
      <c r="MXB269" s="20"/>
      <c r="MXC269" s="20"/>
      <c r="MXD269" s="20"/>
      <c r="MXE269" s="20"/>
      <c r="MXF269" s="20"/>
      <c r="MXG269" s="20"/>
      <c r="MXH269" s="20"/>
      <c r="MXI269" s="20"/>
      <c r="MXJ269" s="20"/>
      <c r="MXK269" s="20"/>
      <c r="MXL269" s="20"/>
      <c r="MXM269" s="20"/>
      <c r="MXN269" s="20"/>
      <c r="MXO269" s="20"/>
      <c r="MXP269" s="20"/>
      <c r="MXQ269" s="20"/>
      <c r="MXR269" s="20"/>
      <c r="MXS269" s="20"/>
      <c r="MXT269" s="20"/>
      <c r="MXU269" s="20"/>
      <c r="MXV269" s="20"/>
      <c r="MXW269" s="20"/>
      <c r="MXX269" s="20"/>
      <c r="MXY269" s="20"/>
      <c r="MXZ269" s="20"/>
      <c r="MYA269" s="20"/>
      <c r="MYB269" s="20"/>
      <c r="MYC269" s="20"/>
      <c r="MYD269" s="20"/>
      <c r="MYE269" s="20"/>
      <c r="MYF269" s="20"/>
      <c r="MYG269" s="20"/>
      <c r="MYH269" s="20"/>
      <c r="MYI269" s="20"/>
      <c r="MYJ269" s="20"/>
      <c r="MYK269" s="20"/>
      <c r="MYL269" s="20"/>
      <c r="MYM269" s="20"/>
      <c r="MYN269" s="20"/>
      <c r="MYO269" s="20"/>
      <c r="MYP269" s="20"/>
      <c r="MYQ269" s="20"/>
      <c r="MYR269" s="20"/>
      <c r="MYS269" s="20"/>
      <c r="MYT269" s="20"/>
      <c r="MYU269" s="20"/>
      <c r="MYV269" s="20"/>
      <c r="MYW269" s="20"/>
      <c r="MYX269" s="20"/>
      <c r="MYY269" s="20"/>
      <c r="MYZ269" s="20"/>
      <c r="MZA269" s="20"/>
      <c r="MZB269" s="20"/>
      <c r="MZC269" s="20"/>
      <c r="MZD269" s="20"/>
      <c r="MZE269" s="20"/>
      <c r="MZF269" s="20"/>
      <c r="MZG269" s="20"/>
      <c r="MZH269" s="20"/>
      <c r="MZI269" s="20"/>
      <c r="MZJ269" s="20"/>
      <c r="MZK269" s="20"/>
      <c r="MZL269" s="20"/>
      <c r="MZM269" s="20"/>
      <c r="MZN269" s="20"/>
      <c r="MZO269" s="20"/>
      <c r="MZP269" s="20"/>
      <c r="MZQ269" s="20"/>
      <c r="MZR269" s="20"/>
      <c r="MZS269" s="20"/>
      <c r="MZT269" s="20"/>
      <c r="MZU269" s="20"/>
      <c r="MZV269" s="20"/>
      <c r="MZW269" s="20"/>
      <c r="MZX269" s="20"/>
      <c r="MZY269" s="20"/>
      <c r="MZZ269" s="20"/>
      <c r="NAA269" s="20"/>
      <c r="NAB269" s="20"/>
      <c r="NAC269" s="20"/>
      <c r="NAD269" s="20"/>
      <c r="NAE269" s="20"/>
      <c r="NAF269" s="20"/>
      <c r="NAG269" s="20"/>
      <c r="NAH269" s="20"/>
      <c r="NAI269" s="20"/>
      <c r="NAJ269" s="20"/>
      <c r="NAK269" s="20"/>
      <c r="NAL269" s="20"/>
      <c r="NAM269" s="20"/>
      <c r="NAN269" s="20"/>
      <c r="NAO269" s="20"/>
      <c r="NAP269" s="20"/>
      <c r="NAQ269" s="20"/>
      <c r="NAR269" s="20"/>
      <c r="NAS269" s="20"/>
      <c r="NAT269" s="20"/>
      <c r="NAU269" s="20"/>
      <c r="NAV269" s="20"/>
      <c r="NAW269" s="20"/>
      <c r="NAX269" s="20"/>
      <c r="NAY269" s="20"/>
      <c r="NAZ269" s="20"/>
      <c r="NBA269" s="20"/>
      <c r="NBB269" s="20"/>
      <c r="NBC269" s="20"/>
      <c r="NBD269" s="20"/>
      <c r="NBE269" s="20"/>
      <c r="NBF269" s="20"/>
      <c r="NBG269" s="20"/>
      <c r="NBH269" s="20"/>
      <c r="NBI269" s="20"/>
      <c r="NBJ269" s="20"/>
      <c r="NBK269" s="20"/>
      <c r="NBL269" s="20"/>
      <c r="NBM269" s="20"/>
      <c r="NBN269" s="20"/>
      <c r="NBO269" s="20"/>
      <c r="NBP269" s="20"/>
      <c r="NBQ269" s="20"/>
      <c r="NBR269" s="20"/>
      <c r="NBS269" s="20"/>
      <c r="NBT269" s="20"/>
      <c r="NBU269" s="20"/>
      <c r="NBV269" s="20"/>
      <c r="NBW269" s="20"/>
      <c r="NBX269" s="20"/>
      <c r="NBY269" s="20"/>
      <c r="NBZ269" s="20"/>
      <c r="NCA269" s="20"/>
      <c r="NCB269" s="20"/>
      <c r="NCC269" s="20"/>
      <c r="NCD269" s="20"/>
      <c r="NCE269" s="20"/>
      <c r="NCF269" s="20"/>
      <c r="NCG269" s="20"/>
      <c r="NCH269" s="20"/>
      <c r="NCI269" s="20"/>
      <c r="NCJ269" s="20"/>
      <c r="NCK269" s="20"/>
      <c r="NCL269" s="20"/>
      <c r="NCM269" s="20"/>
      <c r="NCN269" s="20"/>
      <c r="NCO269" s="20"/>
      <c r="NCP269" s="20"/>
      <c r="NCQ269" s="20"/>
      <c r="NCR269" s="20"/>
      <c r="NCS269" s="20"/>
      <c r="NCT269" s="20"/>
      <c r="NCU269" s="20"/>
      <c r="NCV269" s="20"/>
      <c r="NCW269" s="20"/>
      <c r="NCX269" s="20"/>
      <c r="NCY269" s="20"/>
      <c r="NCZ269" s="20"/>
      <c r="NDA269" s="20"/>
      <c r="NDB269" s="20"/>
      <c r="NDC269" s="20"/>
      <c r="NDD269" s="20"/>
      <c r="NDE269" s="20"/>
      <c r="NDF269" s="20"/>
      <c r="NDG269" s="20"/>
      <c r="NDH269" s="20"/>
      <c r="NDI269" s="20"/>
      <c r="NDJ269" s="20"/>
      <c r="NDK269" s="20"/>
      <c r="NDL269" s="20"/>
      <c r="NDM269" s="20"/>
      <c r="NDN269" s="20"/>
      <c r="NDO269" s="20"/>
      <c r="NDP269" s="20"/>
      <c r="NDQ269" s="20"/>
      <c r="NDR269" s="20"/>
      <c r="NDS269" s="20"/>
      <c r="NDT269" s="20"/>
      <c r="NDU269" s="20"/>
      <c r="NDV269" s="20"/>
      <c r="NDW269" s="20"/>
      <c r="NDX269" s="20"/>
      <c r="NDY269" s="20"/>
      <c r="NDZ269" s="20"/>
      <c r="NEA269" s="20"/>
      <c r="NEB269" s="20"/>
      <c r="NEC269" s="20"/>
      <c r="NED269" s="20"/>
      <c r="NEE269" s="20"/>
      <c r="NEF269" s="20"/>
      <c r="NEG269" s="20"/>
      <c r="NEH269" s="20"/>
      <c r="NEI269" s="20"/>
      <c r="NEJ269" s="20"/>
      <c r="NEK269" s="20"/>
      <c r="NEL269" s="20"/>
      <c r="NEM269" s="20"/>
      <c r="NEN269" s="20"/>
      <c r="NEO269" s="20"/>
      <c r="NEP269" s="20"/>
      <c r="NEQ269" s="20"/>
      <c r="NER269" s="20"/>
      <c r="NES269" s="20"/>
      <c r="NET269" s="20"/>
      <c r="NEU269" s="20"/>
      <c r="NEV269" s="20"/>
      <c r="NEW269" s="20"/>
      <c r="NEX269" s="20"/>
      <c r="NEY269" s="20"/>
      <c r="NEZ269" s="20"/>
      <c r="NFA269" s="20"/>
      <c r="NFB269" s="20"/>
      <c r="NFC269" s="20"/>
      <c r="NFD269" s="20"/>
      <c r="NFE269" s="20"/>
      <c r="NFF269" s="20"/>
      <c r="NFG269" s="20"/>
      <c r="NFH269" s="20"/>
      <c r="NFI269" s="20"/>
      <c r="NFJ269" s="20"/>
      <c r="NFK269" s="20"/>
      <c r="NFL269" s="20"/>
      <c r="NFM269" s="20"/>
      <c r="NFN269" s="20"/>
      <c r="NFO269" s="20"/>
      <c r="NFP269" s="20"/>
      <c r="NFQ269" s="20"/>
      <c r="NFR269" s="20"/>
      <c r="NFS269" s="20"/>
      <c r="NFT269" s="20"/>
      <c r="NFU269" s="20"/>
      <c r="NFV269" s="20"/>
      <c r="NFW269" s="20"/>
      <c r="NFX269" s="20"/>
      <c r="NFY269" s="20"/>
      <c r="NFZ269" s="20"/>
      <c r="NGA269" s="20"/>
      <c r="NGB269" s="20"/>
      <c r="NGC269" s="20"/>
      <c r="NGD269" s="20"/>
      <c r="NGE269" s="20"/>
      <c r="NGF269" s="20"/>
      <c r="NGG269" s="20"/>
      <c r="NGH269" s="20"/>
      <c r="NGI269" s="20"/>
      <c r="NGJ269" s="20"/>
      <c r="NGK269" s="20"/>
      <c r="NGL269" s="20"/>
      <c r="NGM269" s="20"/>
      <c r="NGN269" s="20"/>
      <c r="NGO269" s="20"/>
      <c r="NGP269" s="20"/>
      <c r="NGQ269" s="20"/>
      <c r="NGR269" s="20"/>
      <c r="NGS269" s="20"/>
      <c r="NGT269" s="20"/>
      <c r="NGU269" s="20"/>
      <c r="NGV269" s="20"/>
      <c r="NGW269" s="20"/>
      <c r="NGX269" s="20"/>
      <c r="NGY269" s="20"/>
      <c r="NGZ269" s="20"/>
      <c r="NHA269" s="20"/>
      <c r="NHB269" s="20"/>
      <c r="NHC269" s="20"/>
      <c r="NHD269" s="20"/>
      <c r="NHE269" s="20"/>
      <c r="NHF269" s="20"/>
      <c r="NHG269" s="20"/>
      <c r="NHH269" s="20"/>
      <c r="NHI269" s="20"/>
      <c r="NHJ269" s="20"/>
      <c r="NHK269" s="20"/>
      <c r="NHL269" s="20"/>
      <c r="NHM269" s="20"/>
      <c r="NHN269" s="20"/>
      <c r="NHO269" s="20"/>
      <c r="NHP269" s="20"/>
      <c r="NHQ269" s="20"/>
      <c r="NHR269" s="20"/>
      <c r="NHS269" s="20"/>
      <c r="NHT269" s="20"/>
      <c r="NHU269" s="20"/>
      <c r="NHV269" s="20"/>
      <c r="NHW269" s="20"/>
      <c r="NHX269" s="20"/>
      <c r="NHY269" s="20"/>
      <c r="NHZ269" s="20"/>
      <c r="NIA269" s="20"/>
      <c r="NIB269" s="20"/>
      <c r="NIC269" s="20"/>
      <c r="NID269" s="20"/>
      <c r="NIE269" s="20"/>
      <c r="NIF269" s="20"/>
      <c r="NIG269" s="20"/>
      <c r="NIH269" s="20"/>
      <c r="NII269" s="20"/>
      <c r="NIJ269" s="20"/>
      <c r="NIK269" s="20"/>
      <c r="NIL269" s="20"/>
      <c r="NIM269" s="20"/>
      <c r="NIN269" s="20"/>
      <c r="NIO269" s="20"/>
      <c r="NIP269" s="20"/>
      <c r="NIQ269" s="20"/>
      <c r="NIR269" s="20"/>
      <c r="NIS269" s="20"/>
      <c r="NIT269" s="20"/>
      <c r="NIU269" s="20"/>
      <c r="NIV269" s="20"/>
      <c r="NIW269" s="20"/>
      <c r="NIX269" s="20"/>
      <c r="NIY269" s="20"/>
      <c r="NIZ269" s="20"/>
      <c r="NJA269" s="20"/>
      <c r="NJB269" s="20"/>
      <c r="NJC269" s="20"/>
      <c r="NJD269" s="20"/>
      <c r="NJE269" s="20"/>
      <c r="NJF269" s="20"/>
      <c r="NJG269" s="20"/>
      <c r="NJH269" s="20"/>
      <c r="NJI269" s="20"/>
      <c r="NJJ269" s="20"/>
      <c r="NJK269" s="20"/>
      <c r="NJL269" s="20"/>
      <c r="NJM269" s="20"/>
      <c r="NJN269" s="20"/>
      <c r="NJO269" s="20"/>
      <c r="NJP269" s="20"/>
      <c r="NJQ269" s="20"/>
      <c r="NJR269" s="20"/>
      <c r="NJS269" s="20"/>
      <c r="NJT269" s="20"/>
      <c r="NJU269" s="20"/>
      <c r="NJV269" s="20"/>
      <c r="NJW269" s="20"/>
      <c r="NJX269" s="20"/>
      <c r="NJY269" s="20"/>
      <c r="NJZ269" s="20"/>
      <c r="NKA269" s="20"/>
      <c r="NKB269" s="20"/>
      <c r="NKC269" s="20"/>
      <c r="NKD269" s="20"/>
      <c r="NKE269" s="20"/>
      <c r="NKF269" s="20"/>
      <c r="NKG269" s="20"/>
      <c r="NKH269" s="20"/>
      <c r="NKI269" s="20"/>
      <c r="NKJ269" s="20"/>
      <c r="NKK269" s="20"/>
      <c r="NKL269" s="20"/>
      <c r="NKM269" s="20"/>
      <c r="NKN269" s="20"/>
      <c r="NKO269" s="20"/>
      <c r="NKP269" s="20"/>
      <c r="NKQ269" s="20"/>
      <c r="NKR269" s="20"/>
      <c r="NKS269" s="20"/>
      <c r="NKT269" s="20"/>
      <c r="NKU269" s="20"/>
      <c r="NKV269" s="20"/>
      <c r="NKW269" s="20"/>
      <c r="NKX269" s="20"/>
      <c r="NKY269" s="20"/>
      <c r="NKZ269" s="20"/>
      <c r="NLA269" s="20"/>
      <c r="NLB269" s="20"/>
      <c r="NLC269" s="20"/>
      <c r="NLD269" s="20"/>
      <c r="NLE269" s="20"/>
      <c r="NLF269" s="20"/>
      <c r="NLG269" s="20"/>
      <c r="NLH269" s="20"/>
      <c r="NLI269" s="20"/>
      <c r="NLJ269" s="20"/>
      <c r="NLK269" s="20"/>
      <c r="NLL269" s="20"/>
      <c r="NLM269" s="20"/>
      <c r="NLN269" s="20"/>
      <c r="NLO269" s="20"/>
      <c r="NLP269" s="20"/>
      <c r="NLQ269" s="20"/>
      <c r="NLR269" s="20"/>
      <c r="NLS269" s="20"/>
      <c r="NLT269" s="20"/>
      <c r="NLU269" s="20"/>
      <c r="NLV269" s="20"/>
      <c r="NLW269" s="20"/>
      <c r="NLX269" s="20"/>
      <c r="NLY269" s="20"/>
      <c r="NLZ269" s="20"/>
      <c r="NMA269" s="20"/>
      <c r="NMB269" s="20"/>
      <c r="NMC269" s="20"/>
      <c r="NMD269" s="20"/>
      <c r="NME269" s="20"/>
      <c r="NMF269" s="20"/>
      <c r="NMG269" s="20"/>
      <c r="NMH269" s="20"/>
      <c r="NMI269" s="20"/>
      <c r="NMJ269" s="20"/>
      <c r="NMK269" s="20"/>
      <c r="NML269" s="20"/>
      <c r="NMM269" s="20"/>
      <c r="NMN269" s="20"/>
      <c r="NMO269" s="20"/>
      <c r="NMP269" s="20"/>
      <c r="NMQ269" s="20"/>
      <c r="NMR269" s="20"/>
      <c r="NMS269" s="20"/>
      <c r="NMT269" s="20"/>
      <c r="NMU269" s="20"/>
      <c r="NMV269" s="20"/>
      <c r="NMW269" s="20"/>
      <c r="NMX269" s="20"/>
      <c r="NMY269" s="20"/>
      <c r="NMZ269" s="20"/>
      <c r="NNA269" s="20"/>
      <c r="NNB269" s="20"/>
      <c r="NNC269" s="20"/>
      <c r="NND269" s="20"/>
      <c r="NNE269" s="20"/>
      <c r="NNF269" s="20"/>
      <c r="NNG269" s="20"/>
      <c r="NNH269" s="20"/>
      <c r="NNI269" s="20"/>
      <c r="NNJ269" s="20"/>
      <c r="NNK269" s="20"/>
      <c r="NNL269" s="20"/>
      <c r="NNM269" s="20"/>
      <c r="NNN269" s="20"/>
      <c r="NNO269" s="20"/>
      <c r="NNP269" s="20"/>
      <c r="NNQ269" s="20"/>
      <c r="NNR269" s="20"/>
      <c r="NNS269" s="20"/>
      <c r="NNT269" s="20"/>
      <c r="NNU269" s="20"/>
      <c r="NNV269" s="20"/>
      <c r="NNW269" s="20"/>
      <c r="NNX269" s="20"/>
      <c r="NNY269" s="20"/>
      <c r="NNZ269" s="20"/>
      <c r="NOA269" s="20"/>
      <c r="NOB269" s="20"/>
      <c r="NOC269" s="20"/>
      <c r="NOD269" s="20"/>
      <c r="NOE269" s="20"/>
      <c r="NOF269" s="20"/>
      <c r="NOG269" s="20"/>
      <c r="NOH269" s="20"/>
      <c r="NOI269" s="20"/>
      <c r="NOJ269" s="20"/>
      <c r="NOK269" s="20"/>
      <c r="NOL269" s="20"/>
      <c r="NOM269" s="20"/>
      <c r="NON269" s="20"/>
      <c r="NOO269" s="20"/>
      <c r="NOP269" s="20"/>
      <c r="NOQ269" s="20"/>
      <c r="NOR269" s="20"/>
      <c r="NOS269" s="20"/>
      <c r="NOT269" s="20"/>
      <c r="NOU269" s="20"/>
      <c r="NOV269" s="20"/>
      <c r="NOW269" s="20"/>
      <c r="NOX269" s="20"/>
      <c r="NOY269" s="20"/>
      <c r="NOZ269" s="20"/>
      <c r="NPA269" s="20"/>
      <c r="NPB269" s="20"/>
      <c r="NPC269" s="20"/>
      <c r="NPD269" s="20"/>
      <c r="NPE269" s="20"/>
      <c r="NPF269" s="20"/>
      <c r="NPG269" s="20"/>
      <c r="NPH269" s="20"/>
      <c r="NPI269" s="20"/>
      <c r="NPJ269" s="20"/>
      <c r="NPK269" s="20"/>
      <c r="NPL269" s="20"/>
      <c r="NPM269" s="20"/>
      <c r="NPN269" s="20"/>
      <c r="NPO269" s="20"/>
      <c r="NPP269" s="20"/>
      <c r="NPQ269" s="20"/>
      <c r="NPR269" s="20"/>
      <c r="NPS269" s="20"/>
      <c r="NPT269" s="20"/>
      <c r="NPU269" s="20"/>
      <c r="NPV269" s="20"/>
      <c r="NPW269" s="20"/>
      <c r="NPX269" s="20"/>
      <c r="NPY269" s="20"/>
      <c r="NPZ269" s="20"/>
      <c r="NQA269" s="20"/>
      <c r="NQB269" s="20"/>
      <c r="NQC269" s="20"/>
      <c r="NQD269" s="20"/>
      <c r="NQE269" s="20"/>
      <c r="NQF269" s="20"/>
      <c r="NQG269" s="20"/>
      <c r="NQH269" s="20"/>
      <c r="NQI269" s="20"/>
      <c r="NQJ269" s="20"/>
      <c r="NQK269" s="20"/>
      <c r="NQL269" s="20"/>
      <c r="NQM269" s="20"/>
      <c r="NQN269" s="20"/>
      <c r="NQO269" s="20"/>
      <c r="NQP269" s="20"/>
      <c r="NQQ269" s="20"/>
      <c r="NQR269" s="20"/>
      <c r="NQS269" s="20"/>
      <c r="NQT269" s="20"/>
      <c r="NQU269" s="20"/>
      <c r="NQV269" s="20"/>
      <c r="NQW269" s="20"/>
      <c r="NQX269" s="20"/>
      <c r="NQY269" s="20"/>
      <c r="NQZ269" s="20"/>
      <c r="NRA269" s="20"/>
      <c r="NRB269" s="20"/>
      <c r="NRC269" s="20"/>
      <c r="NRD269" s="20"/>
      <c r="NRE269" s="20"/>
      <c r="NRF269" s="20"/>
      <c r="NRG269" s="20"/>
      <c r="NRH269" s="20"/>
      <c r="NRI269" s="20"/>
      <c r="NRJ269" s="20"/>
      <c r="NRK269" s="20"/>
      <c r="NRL269" s="20"/>
      <c r="NRM269" s="20"/>
      <c r="NRN269" s="20"/>
      <c r="NRO269" s="20"/>
      <c r="NRP269" s="20"/>
      <c r="NRQ269" s="20"/>
      <c r="NRR269" s="20"/>
      <c r="NRS269" s="20"/>
      <c r="NRT269" s="20"/>
      <c r="NRU269" s="20"/>
      <c r="NRV269" s="20"/>
      <c r="NRW269" s="20"/>
      <c r="NRX269" s="20"/>
      <c r="NRY269" s="20"/>
      <c r="NRZ269" s="20"/>
      <c r="NSA269" s="20"/>
      <c r="NSB269" s="20"/>
      <c r="NSC269" s="20"/>
      <c r="NSD269" s="20"/>
      <c r="NSE269" s="20"/>
      <c r="NSF269" s="20"/>
      <c r="NSG269" s="20"/>
      <c r="NSH269" s="20"/>
      <c r="NSI269" s="20"/>
      <c r="NSJ269" s="20"/>
      <c r="NSK269" s="20"/>
      <c r="NSL269" s="20"/>
      <c r="NSM269" s="20"/>
      <c r="NSN269" s="20"/>
      <c r="NSO269" s="20"/>
      <c r="NSP269" s="20"/>
      <c r="NSQ269" s="20"/>
      <c r="NSR269" s="20"/>
      <c r="NSS269" s="20"/>
      <c r="NST269" s="20"/>
      <c r="NSU269" s="20"/>
      <c r="NSV269" s="20"/>
      <c r="NSW269" s="20"/>
      <c r="NSX269" s="20"/>
      <c r="NSY269" s="20"/>
      <c r="NSZ269" s="20"/>
      <c r="NTA269" s="20"/>
      <c r="NTB269" s="20"/>
      <c r="NTC269" s="20"/>
      <c r="NTD269" s="20"/>
      <c r="NTE269" s="20"/>
      <c r="NTF269" s="20"/>
      <c r="NTG269" s="20"/>
      <c r="NTH269" s="20"/>
      <c r="NTI269" s="20"/>
      <c r="NTJ269" s="20"/>
      <c r="NTK269" s="20"/>
      <c r="NTL269" s="20"/>
      <c r="NTM269" s="20"/>
      <c r="NTN269" s="20"/>
      <c r="NTO269" s="20"/>
      <c r="NTP269" s="20"/>
      <c r="NTQ269" s="20"/>
      <c r="NTR269" s="20"/>
      <c r="NTS269" s="20"/>
      <c r="NTT269" s="20"/>
      <c r="NTU269" s="20"/>
      <c r="NTV269" s="20"/>
      <c r="NTW269" s="20"/>
      <c r="NTX269" s="20"/>
      <c r="NTY269" s="20"/>
      <c r="NTZ269" s="20"/>
      <c r="NUA269" s="20"/>
      <c r="NUB269" s="20"/>
      <c r="NUC269" s="20"/>
      <c r="NUD269" s="20"/>
      <c r="NUE269" s="20"/>
      <c r="NUF269" s="20"/>
      <c r="NUG269" s="20"/>
      <c r="NUH269" s="20"/>
      <c r="NUI269" s="20"/>
      <c r="NUJ269" s="20"/>
      <c r="NUK269" s="20"/>
      <c r="NUL269" s="20"/>
      <c r="NUM269" s="20"/>
      <c r="NUN269" s="20"/>
      <c r="NUO269" s="20"/>
      <c r="NUP269" s="20"/>
      <c r="NUQ269" s="20"/>
      <c r="NUR269" s="20"/>
      <c r="NUS269" s="20"/>
      <c r="NUT269" s="20"/>
      <c r="NUU269" s="20"/>
      <c r="NUV269" s="20"/>
      <c r="NUW269" s="20"/>
      <c r="NUX269" s="20"/>
      <c r="NUY269" s="20"/>
      <c r="NUZ269" s="20"/>
      <c r="NVA269" s="20"/>
      <c r="NVB269" s="20"/>
      <c r="NVC269" s="20"/>
      <c r="NVD269" s="20"/>
      <c r="NVE269" s="20"/>
      <c r="NVF269" s="20"/>
      <c r="NVG269" s="20"/>
      <c r="NVH269" s="20"/>
      <c r="NVI269" s="20"/>
      <c r="NVJ269" s="20"/>
      <c r="NVK269" s="20"/>
      <c r="NVL269" s="20"/>
      <c r="NVM269" s="20"/>
      <c r="NVN269" s="20"/>
      <c r="NVO269" s="20"/>
      <c r="NVP269" s="20"/>
      <c r="NVQ269" s="20"/>
      <c r="NVR269" s="20"/>
      <c r="NVS269" s="20"/>
      <c r="NVT269" s="20"/>
      <c r="NVU269" s="20"/>
      <c r="NVV269" s="20"/>
      <c r="NVW269" s="20"/>
      <c r="NVX269" s="20"/>
      <c r="NVY269" s="20"/>
      <c r="NVZ269" s="20"/>
      <c r="NWA269" s="20"/>
      <c r="NWB269" s="20"/>
      <c r="NWC269" s="20"/>
      <c r="NWD269" s="20"/>
      <c r="NWE269" s="20"/>
      <c r="NWF269" s="20"/>
      <c r="NWG269" s="20"/>
      <c r="NWH269" s="20"/>
      <c r="NWI269" s="20"/>
      <c r="NWJ269" s="20"/>
      <c r="NWK269" s="20"/>
      <c r="NWL269" s="20"/>
      <c r="NWM269" s="20"/>
      <c r="NWN269" s="20"/>
      <c r="NWO269" s="20"/>
      <c r="NWP269" s="20"/>
      <c r="NWQ269" s="20"/>
      <c r="NWR269" s="20"/>
      <c r="NWS269" s="20"/>
      <c r="NWT269" s="20"/>
      <c r="NWU269" s="20"/>
      <c r="NWV269" s="20"/>
      <c r="NWW269" s="20"/>
      <c r="NWX269" s="20"/>
      <c r="NWY269" s="20"/>
      <c r="NWZ269" s="20"/>
      <c r="NXA269" s="20"/>
      <c r="NXB269" s="20"/>
      <c r="NXC269" s="20"/>
      <c r="NXD269" s="20"/>
      <c r="NXE269" s="20"/>
      <c r="NXF269" s="20"/>
      <c r="NXG269" s="20"/>
      <c r="NXH269" s="20"/>
      <c r="NXI269" s="20"/>
      <c r="NXJ269" s="20"/>
      <c r="NXK269" s="20"/>
      <c r="NXL269" s="20"/>
      <c r="NXM269" s="20"/>
      <c r="NXN269" s="20"/>
      <c r="NXO269" s="20"/>
      <c r="NXP269" s="20"/>
      <c r="NXQ269" s="20"/>
      <c r="NXR269" s="20"/>
      <c r="NXS269" s="20"/>
      <c r="NXT269" s="20"/>
      <c r="NXU269" s="20"/>
      <c r="NXV269" s="20"/>
      <c r="NXW269" s="20"/>
      <c r="NXX269" s="20"/>
      <c r="NXY269" s="20"/>
      <c r="NXZ269" s="20"/>
      <c r="NYA269" s="20"/>
      <c r="NYB269" s="20"/>
      <c r="NYC269" s="20"/>
      <c r="NYD269" s="20"/>
      <c r="NYE269" s="20"/>
      <c r="NYF269" s="20"/>
      <c r="NYG269" s="20"/>
      <c r="NYH269" s="20"/>
      <c r="NYI269" s="20"/>
      <c r="NYJ269" s="20"/>
      <c r="NYK269" s="20"/>
      <c r="NYL269" s="20"/>
      <c r="NYM269" s="20"/>
      <c r="NYN269" s="20"/>
      <c r="NYO269" s="20"/>
      <c r="NYP269" s="20"/>
      <c r="NYQ269" s="20"/>
      <c r="NYR269" s="20"/>
      <c r="NYS269" s="20"/>
      <c r="NYT269" s="20"/>
      <c r="NYU269" s="20"/>
      <c r="NYV269" s="20"/>
      <c r="NYW269" s="20"/>
      <c r="NYX269" s="20"/>
      <c r="NYY269" s="20"/>
      <c r="NYZ269" s="20"/>
      <c r="NZA269" s="20"/>
      <c r="NZB269" s="20"/>
      <c r="NZC269" s="20"/>
      <c r="NZD269" s="20"/>
      <c r="NZE269" s="20"/>
      <c r="NZF269" s="20"/>
      <c r="NZG269" s="20"/>
      <c r="NZH269" s="20"/>
      <c r="NZI269" s="20"/>
      <c r="NZJ269" s="20"/>
      <c r="NZK269" s="20"/>
      <c r="NZL269" s="20"/>
      <c r="NZM269" s="20"/>
      <c r="NZN269" s="20"/>
      <c r="NZO269" s="20"/>
      <c r="NZP269" s="20"/>
      <c r="NZQ269" s="20"/>
      <c r="NZR269" s="20"/>
      <c r="NZS269" s="20"/>
      <c r="NZT269" s="20"/>
      <c r="NZU269" s="20"/>
      <c r="NZV269" s="20"/>
      <c r="NZW269" s="20"/>
      <c r="NZX269" s="20"/>
      <c r="NZY269" s="20"/>
      <c r="NZZ269" s="20"/>
      <c r="OAA269" s="20"/>
      <c r="OAB269" s="20"/>
      <c r="OAC269" s="20"/>
      <c r="OAD269" s="20"/>
      <c r="OAE269" s="20"/>
      <c r="OAF269" s="20"/>
      <c r="OAG269" s="20"/>
      <c r="OAH269" s="20"/>
      <c r="OAI269" s="20"/>
      <c r="OAJ269" s="20"/>
      <c r="OAK269" s="20"/>
      <c r="OAL269" s="20"/>
      <c r="OAM269" s="20"/>
      <c r="OAN269" s="20"/>
      <c r="OAO269" s="20"/>
      <c r="OAP269" s="20"/>
      <c r="OAQ269" s="20"/>
      <c r="OAR269" s="20"/>
      <c r="OAS269" s="20"/>
      <c r="OAT269" s="20"/>
      <c r="OAU269" s="20"/>
      <c r="OAV269" s="20"/>
      <c r="OAW269" s="20"/>
      <c r="OAX269" s="20"/>
      <c r="OAY269" s="20"/>
      <c r="OAZ269" s="20"/>
      <c r="OBA269" s="20"/>
      <c r="OBB269" s="20"/>
      <c r="OBC269" s="20"/>
      <c r="OBD269" s="20"/>
      <c r="OBE269" s="20"/>
      <c r="OBF269" s="20"/>
      <c r="OBG269" s="20"/>
      <c r="OBH269" s="20"/>
      <c r="OBI269" s="20"/>
      <c r="OBJ269" s="20"/>
      <c r="OBK269" s="20"/>
      <c r="OBL269" s="20"/>
      <c r="OBM269" s="20"/>
      <c r="OBN269" s="20"/>
      <c r="OBO269" s="20"/>
      <c r="OBP269" s="20"/>
      <c r="OBQ269" s="20"/>
      <c r="OBR269" s="20"/>
      <c r="OBS269" s="20"/>
      <c r="OBT269" s="20"/>
      <c r="OBU269" s="20"/>
      <c r="OBV269" s="20"/>
      <c r="OBW269" s="20"/>
      <c r="OBX269" s="20"/>
      <c r="OBY269" s="20"/>
      <c r="OBZ269" s="20"/>
      <c r="OCA269" s="20"/>
      <c r="OCB269" s="20"/>
      <c r="OCC269" s="20"/>
      <c r="OCD269" s="20"/>
      <c r="OCE269" s="20"/>
      <c r="OCF269" s="20"/>
      <c r="OCG269" s="20"/>
      <c r="OCH269" s="20"/>
      <c r="OCI269" s="20"/>
      <c r="OCJ269" s="20"/>
      <c r="OCK269" s="20"/>
      <c r="OCL269" s="20"/>
      <c r="OCM269" s="20"/>
      <c r="OCN269" s="20"/>
      <c r="OCO269" s="20"/>
      <c r="OCP269" s="20"/>
      <c r="OCQ269" s="20"/>
      <c r="OCR269" s="20"/>
      <c r="OCS269" s="20"/>
      <c r="OCT269" s="20"/>
      <c r="OCU269" s="20"/>
      <c r="OCV269" s="20"/>
      <c r="OCW269" s="20"/>
      <c r="OCX269" s="20"/>
      <c r="OCY269" s="20"/>
      <c r="OCZ269" s="20"/>
      <c r="ODA269" s="20"/>
      <c r="ODB269" s="20"/>
      <c r="ODC269" s="20"/>
      <c r="ODD269" s="20"/>
      <c r="ODE269" s="20"/>
      <c r="ODF269" s="20"/>
      <c r="ODG269" s="20"/>
      <c r="ODH269" s="20"/>
      <c r="ODI269" s="20"/>
      <c r="ODJ269" s="20"/>
      <c r="ODK269" s="20"/>
      <c r="ODL269" s="20"/>
      <c r="ODM269" s="20"/>
      <c r="ODN269" s="20"/>
      <c r="ODO269" s="20"/>
      <c r="ODP269" s="20"/>
      <c r="ODQ269" s="20"/>
      <c r="ODR269" s="20"/>
      <c r="ODS269" s="20"/>
      <c r="ODT269" s="20"/>
      <c r="ODU269" s="20"/>
      <c r="ODV269" s="20"/>
      <c r="ODW269" s="20"/>
      <c r="ODX269" s="20"/>
      <c r="ODY269" s="20"/>
      <c r="ODZ269" s="20"/>
      <c r="OEA269" s="20"/>
      <c r="OEB269" s="20"/>
      <c r="OEC269" s="20"/>
      <c r="OED269" s="20"/>
      <c r="OEE269" s="20"/>
      <c r="OEF269" s="20"/>
      <c r="OEG269" s="20"/>
      <c r="OEH269" s="20"/>
      <c r="OEI269" s="20"/>
      <c r="OEJ269" s="20"/>
      <c r="OEK269" s="20"/>
      <c r="OEL269" s="20"/>
      <c r="OEM269" s="20"/>
      <c r="OEN269" s="20"/>
      <c r="OEO269" s="20"/>
      <c r="OEP269" s="20"/>
      <c r="OEQ269" s="20"/>
      <c r="OER269" s="20"/>
      <c r="OES269" s="20"/>
      <c r="OET269" s="20"/>
      <c r="OEU269" s="20"/>
      <c r="OEV269" s="20"/>
      <c r="OEW269" s="20"/>
      <c r="OEX269" s="20"/>
      <c r="OEY269" s="20"/>
      <c r="OEZ269" s="20"/>
      <c r="OFA269" s="20"/>
      <c r="OFB269" s="20"/>
      <c r="OFC269" s="20"/>
      <c r="OFD269" s="20"/>
      <c r="OFE269" s="20"/>
      <c r="OFF269" s="20"/>
      <c r="OFG269" s="20"/>
      <c r="OFH269" s="20"/>
      <c r="OFI269" s="20"/>
      <c r="OFJ269" s="20"/>
      <c r="OFK269" s="20"/>
      <c r="OFL269" s="20"/>
      <c r="OFM269" s="20"/>
      <c r="OFN269" s="20"/>
      <c r="OFO269" s="20"/>
      <c r="OFP269" s="20"/>
      <c r="OFQ269" s="20"/>
      <c r="OFR269" s="20"/>
      <c r="OFS269" s="20"/>
      <c r="OFT269" s="20"/>
      <c r="OFU269" s="20"/>
      <c r="OFV269" s="20"/>
      <c r="OFW269" s="20"/>
      <c r="OFX269" s="20"/>
      <c r="OFY269" s="20"/>
      <c r="OFZ269" s="20"/>
      <c r="OGA269" s="20"/>
      <c r="OGB269" s="20"/>
      <c r="OGC269" s="20"/>
      <c r="OGD269" s="20"/>
      <c r="OGE269" s="20"/>
      <c r="OGF269" s="20"/>
      <c r="OGG269" s="20"/>
      <c r="OGH269" s="20"/>
      <c r="OGI269" s="20"/>
      <c r="OGJ269" s="20"/>
      <c r="OGK269" s="20"/>
      <c r="OGL269" s="20"/>
      <c r="OGM269" s="20"/>
      <c r="OGN269" s="20"/>
      <c r="OGO269" s="20"/>
      <c r="OGP269" s="20"/>
      <c r="OGQ269" s="20"/>
      <c r="OGR269" s="20"/>
      <c r="OGS269" s="20"/>
      <c r="OGT269" s="20"/>
      <c r="OGU269" s="20"/>
      <c r="OGV269" s="20"/>
      <c r="OGW269" s="20"/>
      <c r="OGX269" s="20"/>
      <c r="OGY269" s="20"/>
      <c r="OGZ269" s="20"/>
      <c r="OHA269" s="20"/>
      <c r="OHB269" s="20"/>
      <c r="OHC269" s="20"/>
      <c r="OHD269" s="20"/>
      <c r="OHE269" s="20"/>
      <c r="OHF269" s="20"/>
      <c r="OHG269" s="20"/>
      <c r="OHH269" s="20"/>
      <c r="OHI269" s="20"/>
      <c r="OHJ269" s="20"/>
      <c r="OHK269" s="20"/>
      <c r="OHL269" s="20"/>
      <c r="OHM269" s="20"/>
      <c r="OHN269" s="20"/>
      <c r="OHO269" s="20"/>
      <c r="OHP269" s="20"/>
      <c r="OHQ269" s="20"/>
      <c r="OHR269" s="20"/>
      <c r="OHS269" s="20"/>
      <c r="OHT269" s="20"/>
      <c r="OHU269" s="20"/>
      <c r="OHV269" s="20"/>
      <c r="OHW269" s="20"/>
      <c r="OHX269" s="20"/>
      <c r="OHY269" s="20"/>
      <c r="OHZ269" s="20"/>
      <c r="OIA269" s="20"/>
      <c r="OIB269" s="20"/>
      <c r="OIC269" s="20"/>
      <c r="OID269" s="20"/>
      <c r="OIE269" s="20"/>
      <c r="OIF269" s="20"/>
      <c r="OIG269" s="20"/>
      <c r="OIH269" s="20"/>
      <c r="OII269" s="20"/>
      <c r="OIJ269" s="20"/>
      <c r="OIK269" s="20"/>
      <c r="OIL269" s="20"/>
      <c r="OIM269" s="20"/>
      <c r="OIN269" s="20"/>
      <c r="OIO269" s="20"/>
      <c r="OIP269" s="20"/>
      <c r="OIQ269" s="20"/>
      <c r="OIR269" s="20"/>
      <c r="OIS269" s="20"/>
      <c r="OIT269" s="20"/>
      <c r="OIU269" s="20"/>
      <c r="OIV269" s="20"/>
      <c r="OIW269" s="20"/>
      <c r="OIX269" s="20"/>
      <c r="OIY269" s="20"/>
      <c r="OIZ269" s="20"/>
      <c r="OJA269" s="20"/>
      <c r="OJB269" s="20"/>
      <c r="OJC269" s="20"/>
      <c r="OJD269" s="20"/>
      <c r="OJE269" s="20"/>
      <c r="OJF269" s="20"/>
      <c r="OJG269" s="20"/>
      <c r="OJH269" s="20"/>
      <c r="OJI269" s="20"/>
      <c r="OJJ269" s="20"/>
      <c r="OJK269" s="20"/>
      <c r="OJL269" s="20"/>
      <c r="OJM269" s="20"/>
      <c r="OJN269" s="20"/>
      <c r="OJO269" s="20"/>
      <c r="OJP269" s="20"/>
      <c r="OJQ269" s="20"/>
      <c r="OJR269" s="20"/>
      <c r="OJS269" s="20"/>
      <c r="OJT269" s="20"/>
      <c r="OJU269" s="20"/>
      <c r="OJV269" s="20"/>
      <c r="OJW269" s="20"/>
      <c r="OJX269" s="20"/>
      <c r="OJY269" s="20"/>
      <c r="OJZ269" s="20"/>
      <c r="OKA269" s="20"/>
      <c r="OKB269" s="20"/>
      <c r="OKC269" s="20"/>
      <c r="OKD269" s="20"/>
      <c r="OKE269" s="20"/>
      <c r="OKF269" s="20"/>
      <c r="OKG269" s="20"/>
      <c r="OKH269" s="20"/>
      <c r="OKI269" s="20"/>
      <c r="OKJ269" s="20"/>
      <c r="OKK269" s="20"/>
      <c r="OKL269" s="20"/>
      <c r="OKM269" s="20"/>
      <c r="OKN269" s="20"/>
      <c r="OKO269" s="20"/>
      <c r="OKP269" s="20"/>
      <c r="OKQ269" s="20"/>
      <c r="OKR269" s="20"/>
      <c r="OKS269" s="20"/>
      <c r="OKT269" s="20"/>
      <c r="OKU269" s="20"/>
      <c r="OKV269" s="20"/>
      <c r="OKW269" s="20"/>
      <c r="OKX269" s="20"/>
      <c r="OKY269" s="20"/>
      <c r="OKZ269" s="20"/>
      <c r="OLA269" s="20"/>
      <c r="OLB269" s="20"/>
      <c r="OLC269" s="20"/>
      <c r="OLD269" s="20"/>
      <c r="OLE269" s="20"/>
      <c r="OLF269" s="20"/>
      <c r="OLG269" s="20"/>
      <c r="OLH269" s="20"/>
      <c r="OLI269" s="20"/>
      <c r="OLJ269" s="20"/>
      <c r="OLK269" s="20"/>
      <c r="OLL269" s="20"/>
      <c r="OLM269" s="20"/>
      <c r="OLN269" s="20"/>
      <c r="OLO269" s="20"/>
      <c r="OLP269" s="20"/>
      <c r="OLQ269" s="20"/>
      <c r="OLR269" s="20"/>
      <c r="OLS269" s="20"/>
      <c r="OLT269" s="20"/>
      <c r="OLU269" s="20"/>
      <c r="OLV269" s="20"/>
      <c r="OLW269" s="20"/>
      <c r="OLX269" s="20"/>
      <c r="OLY269" s="20"/>
      <c r="OLZ269" s="20"/>
      <c r="OMA269" s="20"/>
      <c r="OMB269" s="20"/>
      <c r="OMC269" s="20"/>
      <c r="OMD269" s="20"/>
      <c r="OME269" s="20"/>
      <c r="OMF269" s="20"/>
      <c r="OMG269" s="20"/>
      <c r="OMH269" s="20"/>
      <c r="OMI269" s="20"/>
      <c r="OMJ269" s="20"/>
      <c r="OMK269" s="20"/>
      <c r="OML269" s="20"/>
      <c r="OMM269" s="20"/>
      <c r="OMN269" s="20"/>
      <c r="OMO269" s="20"/>
      <c r="OMP269" s="20"/>
      <c r="OMQ269" s="20"/>
      <c r="OMR269" s="20"/>
      <c r="OMS269" s="20"/>
      <c r="OMT269" s="20"/>
      <c r="OMU269" s="20"/>
      <c r="OMV269" s="20"/>
      <c r="OMW269" s="20"/>
      <c r="OMX269" s="20"/>
      <c r="OMY269" s="20"/>
      <c r="OMZ269" s="20"/>
      <c r="ONA269" s="20"/>
      <c r="ONB269" s="20"/>
      <c r="ONC269" s="20"/>
      <c r="OND269" s="20"/>
      <c r="ONE269" s="20"/>
      <c r="ONF269" s="20"/>
      <c r="ONG269" s="20"/>
      <c r="ONH269" s="20"/>
      <c r="ONI269" s="20"/>
      <c r="ONJ269" s="20"/>
      <c r="ONK269" s="20"/>
      <c r="ONL269" s="20"/>
      <c r="ONM269" s="20"/>
      <c r="ONN269" s="20"/>
      <c r="ONO269" s="20"/>
      <c r="ONP269" s="20"/>
      <c r="ONQ269" s="20"/>
      <c r="ONR269" s="20"/>
      <c r="ONS269" s="20"/>
      <c r="ONT269" s="20"/>
      <c r="ONU269" s="20"/>
      <c r="ONV269" s="20"/>
      <c r="ONW269" s="20"/>
      <c r="ONX269" s="20"/>
      <c r="ONY269" s="20"/>
      <c r="ONZ269" s="20"/>
      <c r="OOA269" s="20"/>
      <c r="OOB269" s="20"/>
      <c r="OOC269" s="20"/>
      <c r="OOD269" s="20"/>
      <c r="OOE269" s="20"/>
      <c r="OOF269" s="20"/>
      <c r="OOG269" s="20"/>
      <c r="OOH269" s="20"/>
      <c r="OOI269" s="20"/>
      <c r="OOJ269" s="20"/>
      <c r="OOK269" s="20"/>
      <c r="OOL269" s="20"/>
      <c r="OOM269" s="20"/>
      <c r="OON269" s="20"/>
      <c r="OOO269" s="20"/>
      <c r="OOP269" s="20"/>
      <c r="OOQ269" s="20"/>
      <c r="OOR269" s="20"/>
      <c r="OOS269" s="20"/>
      <c r="OOT269" s="20"/>
      <c r="OOU269" s="20"/>
      <c r="OOV269" s="20"/>
      <c r="OOW269" s="20"/>
      <c r="OOX269" s="20"/>
      <c r="OOY269" s="20"/>
      <c r="OOZ269" s="20"/>
      <c r="OPA269" s="20"/>
      <c r="OPB269" s="20"/>
      <c r="OPC269" s="20"/>
      <c r="OPD269" s="20"/>
      <c r="OPE269" s="20"/>
      <c r="OPF269" s="20"/>
      <c r="OPG269" s="20"/>
      <c r="OPH269" s="20"/>
      <c r="OPI269" s="20"/>
      <c r="OPJ269" s="20"/>
      <c r="OPK269" s="20"/>
      <c r="OPL269" s="20"/>
      <c r="OPM269" s="20"/>
      <c r="OPN269" s="20"/>
      <c r="OPO269" s="20"/>
      <c r="OPP269" s="20"/>
      <c r="OPQ269" s="20"/>
      <c r="OPR269" s="20"/>
      <c r="OPS269" s="20"/>
      <c r="OPT269" s="20"/>
      <c r="OPU269" s="20"/>
      <c r="OPV269" s="20"/>
      <c r="OPW269" s="20"/>
      <c r="OPX269" s="20"/>
      <c r="OPY269" s="20"/>
      <c r="OPZ269" s="20"/>
      <c r="OQA269" s="20"/>
      <c r="OQB269" s="20"/>
      <c r="OQC269" s="20"/>
      <c r="OQD269" s="20"/>
      <c r="OQE269" s="20"/>
      <c r="OQF269" s="20"/>
      <c r="OQG269" s="20"/>
      <c r="OQH269" s="20"/>
      <c r="OQI269" s="20"/>
      <c r="OQJ269" s="20"/>
      <c r="OQK269" s="20"/>
      <c r="OQL269" s="20"/>
      <c r="OQM269" s="20"/>
      <c r="OQN269" s="20"/>
      <c r="OQO269" s="20"/>
      <c r="OQP269" s="20"/>
      <c r="OQQ269" s="20"/>
      <c r="OQR269" s="20"/>
      <c r="OQS269" s="20"/>
      <c r="OQT269" s="20"/>
      <c r="OQU269" s="20"/>
      <c r="OQV269" s="20"/>
      <c r="OQW269" s="20"/>
      <c r="OQX269" s="20"/>
      <c r="OQY269" s="20"/>
      <c r="OQZ269" s="20"/>
      <c r="ORA269" s="20"/>
      <c r="ORB269" s="20"/>
      <c r="ORC269" s="20"/>
      <c r="ORD269" s="20"/>
      <c r="ORE269" s="20"/>
      <c r="ORF269" s="20"/>
      <c r="ORG269" s="20"/>
      <c r="ORH269" s="20"/>
      <c r="ORI269" s="20"/>
      <c r="ORJ269" s="20"/>
      <c r="ORK269" s="20"/>
      <c r="ORL269" s="20"/>
      <c r="ORM269" s="20"/>
      <c r="ORN269" s="20"/>
      <c r="ORO269" s="20"/>
      <c r="ORP269" s="20"/>
      <c r="ORQ269" s="20"/>
      <c r="ORR269" s="20"/>
      <c r="ORS269" s="20"/>
      <c r="ORT269" s="20"/>
      <c r="ORU269" s="20"/>
      <c r="ORV269" s="20"/>
      <c r="ORW269" s="20"/>
      <c r="ORX269" s="20"/>
      <c r="ORY269" s="20"/>
      <c r="ORZ269" s="20"/>
      <c r="OSA269" s="20"/>
      <c r="OSB269" s="20"/>
      <c r="OSC269" s="20"/>
      <c r="OSD269" s="20"/>
      <c r="OSE269" s="20"/>
      <c r="OSF269" s="20"/>
      <c r="OSG269" s="20"/>
      <c r="OSH269" s="20"/>
      <c r="OSI269" s="20"/>
      <c r="OSJ269" s="20"/>
      <c r="OSK269" s="20"/>
      <c r="OSL269" s="20"/>
      <c r="OSM269" s="20"/>
      <c r="OSN269" s="20"/>
      <c r="OSO269" s="20"/>
      <c r="OSP269" s="20"/>
      <c r="OSQ269" s="20"/>
      <c r="OSR269" s="20"/>
      <c r="OSS269" s="20"/>
      <c r="OST269" s="20"/>
      <c r="OSU269" s="20"/>
      <c r="OSV269" s="20"/>
      <c r="OSW269" s="20"/>
      <c r="OSX269" s="20"/>
      <c r="OSY269" s="20"/>
      <c r="OSZ269" s="20"/>
      <c r="OTA269" s="20"/>
      <c r="OTB269" s="20"/>
      <c r="OTC269" s="20"/>
      <c r="OTD269" s="20"/>
      <c r="OTE269" s="20"/>
      <c r="OTF269" s="20"/>
      <c r="OTG269" s="20"/>
      <c r="OTH269" s="20"/>
      <c r="OTI269" s="20"/>
      <c r="OTJ269" s="20"/>
      <c r="OTK269" s="20"/>
      <c r="OTL269" s="20"/>
      <c r="OTM269" s="20"/>
      <c r="OTN269" s="20"/>
      <c r="OTO269" s="20"/>
      <c r="OTP269" s="20"/>
      <c r="OTQ269" s="20"/>
      <c r="OTR269" s="20"/>
      <c r="OTS269" s="20"/>
      <c r="OTT269" s="20"/>
      <c r="OTU269" s="20"/>
      <c r="OTV269" s="20"/>
      <c r="OTW269" s="20"/>
      <c r="OTX269" s="20"/>
      <c r="OTY269" s="20"/>
      <c r="OTZ269" s="20"/>
      <c r="OUA269" s="20"/>
      <c r="OUB269" s="20"/>
      <c r="OUC269" s="20"/>
      <c r="OUD269" s="20"/>
      <c r="OUE269" s="20"/>
      <c r="OUF269" s="20"/>
      <c r="OUG269" s="20"/>
      <c r="OUH269" s="20"/>
      <c r="OUI269" s="20"/>
      <c r="OUJ269" s="20"/>
      <c r="OUK269" s="20"/>
      <c r="OUL269" s="20"/>
      <c r="OUM269" s="20"/>
      <c r="OUN269" s="20"/>
      <c r="OUO269" s="20"/>
      <c r="OUP269" s="20"/>
      <c r="OUQ269" s="20"/>
      <c r="OUR269" s="20"/>
      <c r="OUS269" s="20"/>
      <c r="OUT269" s="20"/>
      <c r="OUU269" s="20"/>
      <c r="OUV269" s="20"/>
      <c r="OUW269" s="20"/>
      <c r="OUX269" s="20"/>
      <c r="OUY269" s="20"/>
      <c r="OUZ269" s="20"/>
      <c r="OVA269" s="20"/>
      <c r="OVB269" s="20"/>
      <c r="OVC269" s="20"/>
      <c r="OVD269" s="20"/>
      <c r="OVE269" s="20"/>
      <c r="OVF269" s="20"/>
      <c r="OVG269" s="20"/>
      <c r="OVH269" s="20"/>
      <c r="OVI269" s="20"/>
      <c r="OVJ269" s="20"/>
      <c r="OVK269" s="20"/>
      <c r="OVL269" s="20"/>
      <c r="OVM269" s="20"/>
      <c r="OVN269" s="20"/>
      <c r="OVO269" s="20"/>
      <c r="OVP269" s="20"/>
      <c r="OVQ269" s="20"/>
      <c r="OVR269" s="20"/>
      <c r="OVS269" s="20"/>
      <c r="OVT269" s="20"/>
      <c r="OVU269" s="20"/>
      <c r="OVV269" s="20"/>
      <c r="OVW269" s="20"/>
      <c r="OVX269" s="20"/>
      <c r="OVY269" s="20"/>
      <c r="OVZ269" s="20"/>
      <c r="OWA269" s="20"/>
      <c r="OWB269" s="20"/>
      <c r="OWC269" s="20"/>
      <c r="OWD269" s="20"/>
      <c r="OWE269" s="20"/>
      <c r="OWF269" s="20"/>
      <c r="OWG269" s="20"/>
      <c r="OWH269" s="20"/>
      <c r="OWI269" s="20"/>
      <c r="OWJ269" s="20"/>
      <c r="OWK269" s="20"/>
      <c r="OWL269" s="20"/>
      <c r="OWM269" s="20"/>
      <c r="OWN269" s="20"/>
      <c r="OWO269" s="20"/>
      <c r="OWP269" s="20"/>
      <c r="OWQ269" s="20"/>
      <c r="OWR269" s="20"/>
      <c r="OWS269" s="20"/>
      <c r="OWT269" s="20"/>
      <c r="OWU269" s="20"/>
      <c r="OWV269" s="20"/>
      <c r="OWW269" s="20"/>
      <c r="OWX269" s="20"/>
      <c r="OWY269" s="20"/>
      <c r="OWZ269" s="20"/>
      <c r="OXA269" s="20"/>
      <c r="OXB269" s="20"/>
      <c r="OXC269" s="20"/>
      <c r="OXD269" s="20"/>
      <c r="OXE269" s="20"/>
      <c r="OXF269" s="20"/>
      <c r="OXG269" s="20"/>
      <c r="OXH269" s="20"/>
      <c r="OXI269" s="20"/>
      <c r="OXJ269" s="20"/>
      <c r="OXK269" s="20"/>
      <c r="OXL269" s="20"/>
      <c r="OXM269" s="20"/>
      <c r="OXN269" s="20"/>
      <c r="OXO269" s="20"/>
      <c r="OXP269" s="20"/>
      <c r="OXQ269" s="20"/>
      <c r="OXR269" s="20"/>
      <c r="OXS269" s="20"/>
      <c r="OXT269" s="20"/>
      <c r="OXU269" s="20"/>
      <c r="OXV269" s="20"/>
      <c r="OXW269" s="20"/>
      <c r="OXX269" s="20"/>
      <c r="OXY269" s="20"/>
      <c r="OXZ269" s="20"/>
      <c r="OYA269" s="20"/>
      <c r="OYB269" s="20"/>
      <c r="OYC269" s="20"/>
      <c r="OYD269" s="20"/>
      <c r="OYE269" s="20"/>
      <c r="OYF269" s="20"/>
      <c r="OYG269" s="20"/>
      <c r="OYH269" s="20"/>
      <c r="OYI269" s="20"/>
      <c r="OYJ269" s="20"/>
      <c r="OYK269" s="20"/>
      <c r="OYL269" s="20"/>
      <c r="OYM269" s="20"/>
      <c r="OYN269" s="20"/>
      <c r="OYO269" s="20"/>
      <c r="OYP269" s="20"/>
      <c r="OYQ269" s="20"/>
      <c r="OYR269" s="20"/>
      <c r="OYS269" s="20"/>
      <c r="OYT269" s="20"/>
      <c r="OYU269" s="20"/>
      <c r="OYV269" s="20"/>
      <c r="OYW269" s="20"/>
      <c r="OYX269" s="20"/>
      <c r="OYY269" s="20"/>
      <c r="OYZ269" s="20"/>
      <c r="OZA269" s="20"/>
      <c r="OZB269" s="20"/>
      <c r="OZC269" s="20"/>
      <c r="OZD269" s="20"/>
      <c r="OZE269" s="20"/>
      <c r="OZF269" s="20"/>
      <c r="OZG269" s="20"/>
      <c r="OZH269" s="20"/>
      <c r="OZI269" s="20"/>
      <c r="OZJ269" s="20"/>
      <c r="OZK269" s="20"/>
      <c r="OZL269" s="20"/>
      <c r="OZM269" s="20"/>
      <c r="OZN269" s="20"/>
      <c r="OZO269" s="20"/>
      <c r="OZP269" s="20"/>
      <c r="OZQ269" s="20"/>
      <c r="OZR269" s="20"/>
      <c r="OZS269" s="20"/>
      <c r="OZT269" s="20"/>
      <c r="OZU269" s="20"/>
      <c r="OZV269" s="20"/>
      <c r="OZW269" s="20"/>
      <c r="OZX269" s="20"/>
      <c r="OZY269" s="20"/>
      <c r="OZZ269" s="20"/>
      <c r="PAA269" s="20"/>
      <c r="PAB269" s="20"/>
      <c r="PAC269" s="20"/>
      <c r="PAD269" s="20"/>
      <c r="PAE269" s="20"/>
      <c r="PAF269" s="20"/>
      <c r="PAG269" s="20"/>
      <c r="PAH269" s="20"/>
      <c r="PAI269" s="20"/>
      <c r="PAJ269" s="20"/>
      <c r="PAK269" s="20"/>
      <c r="PAL269" s="20"/>
      <c r="PAM269" s="20"/>
      <c r="PAN269" s="20"/>
      <c r="PAO269" s="20"/>
      <c r="PAP269" s="20"/>
      <c r="PAQ269" s="20"/>
      <c r="PAR269" s="20"/>
      <c r="PAS269" s="20"/>
      <c r="PAT269" s="20"/>
      <c r="PAU269" s="20"/>
      <c r="PAV269" s="20"/>
      <c r="PAW269" s="20"/>
      <c r="PAX269" s="20"/>
      <c r="PAY269" s="20"/>
      <c r="PAZ269" s="20"/>
      <c r="PBA269" s="20"/>
      <c r="PBB269" s="20"/>
      <c r="PBC269" s="20"/>
      <c r="PBD269" s="20"/>
      <c r="PBE269" s="20"/>
      <c r="PBF269" s="20"/>
      <c r="PBG269" s="20"/>
      <c r="PBH269" s="20"/>
      <c r="PBI269" s="20"/>
      <c r="PBJ269" s="20"/>
      <c r="PBK269" s="20"/>
      <c r="PBL269" s="20"/>
      <c r="PBM269" s="20"/>
      <c r="PBN269" s="20"/>
      <c r="PBO269" s="20"/>
      <c r="PBP269" s="20"/>
      <c r="PBQ269" s="20"/>
      <c r="PBR269" s="20"/>
      <c r="PBS269" s="20"/>
      <c r="PBT269" s="20"/>
      <c r="PBU269" s="20"/>
      <c r="PBV269" s="20"/>
      <c r="PBW269" s="20"/>
      <c r="PBX269" s="20"/>
      <c r="PBY269" s="20"/>
      <c r="PBZ269" s="20"/>
      <c r="PCA269" s="20"/>
      <c r="PCB269" s="20"/>
      <c r="PCC269" s="20"/>
      <c r="PCD269" s="20"/>
      <c r="PCE269" s="20"/>
      <c r="PCF269" s="20"/>
      <c r="PCG269" s="20"/>
      <c r="PCH269" s="20"/>
      <c r="PCI269" s="20"/>
      <c r="PCJ269" s="20"/>
      <c r="PCK269" s="20"/>
      <c r="PCL269" s="20"/>
      <c r="PCM269" s="20"/>
      <c r="PCN269" s="20"/>
      <c r="PCO269" s="20"/>
      <c r="PCP269" s="20"/>
      <c r="PCQ269" s="20"/>
      <c r="PCR269" s="20"/>
      <c r="PCS269" s="20"/>
      <c r="PCT269" s="20"/>
      <c r="PCU269" s="20"/>
      <c r="PCV269" s="20"/>
      <c r="PCW269" s="20"/>
      <c r="PCX269" s="20"/>
      <c r="PCY269" s="20"/>
      <c r="PCZ269" s="20"/>
      <c r="PDA269" s="20"/>
      <c r="PDB269" s="20"/>
      <c r="PDC269" s="20"/>
      <c r="PDD269" s="20"/>
      <c r="PDE269" s="20"/>
      <c r="PDF269" s="20"/>
      <c r="PDG269" s="20"/>
      <c r="PDH269" s="20"/>
      <c r="PDI269" s="20"/>
      <c r="PDJ269" s="20"/>
      <c r="PDK269" s="20"/>
      <c r="PDL269" s="20"/>
      <c r="PDM269" s="20"/>
      <c r="PDN269" s="20"/>
      <c r="PDO269" s="20"/>
      <c r="PDP269" s="20"/>
      <c r="PDQ269" s="20"/>
      <c r="PDR269" s="20"/>
      <c r="PDS269" s="20"/>
      <c r="PDT269" s="20"/>
      <c r="PDU269" s="20"/>
      <c r="PDV269" s="20"/>
      <c r="PDW269" s="20"/>
      <c r="PDX269" s="20"/>
      <c r="PDY269" s="20"/>
      <c r="PDZ269" s="20"/>
      <c r="PEA269" s="20"/>
      <c r="PEB269" s="20"/>
      <c r="PEC269" s="20"/>
      <c r="PED269" s="20"/>
      <c r="PEE269" s="20"/>
      <c r="PEF269" s="20"/>
      <c r="PEG269" s="20"/>
      <c r="PEH269" s="20"/>
      <c r="PEI269" s="20"/>
      <c r="PEJ269" s="20"/>
      <c r="PEK269" s="20"/>
      <c r="PEL269" s="20"/>
      <c r="PEM269" s="20"/>
      <c r="PEN269" s="20"/>
      <c r="PEO269" s="20"/>
      <c r="PEP269" s="20"/>
      <c r="PEQ269" s="20"/>
      <c r="PER269" s="20"/>
      <c r="PES269" s="20"/>
      <c r="PET269" s="20"/>
      <c r="PEU269" s="20"/>
      <c r="PEV269" s="20"/>
      <c r="PEW269" s="20"/>
      <c r="PEX269" s="20"/>
      <c r="PEY269" s="20"/>
      <c r="PEZ269" s="20"/>
      <c r="PFA269" s="20"/>
      <c r="PFB269" s="20"/>
      <c r="PFC269" s="20"/>
      <c r="PFD269" s="20"/>
      <c r="PFE269" s="20"/>
      <c r="PFF269" s="20"/>
      <c r="PFG269" s="20"/>
      <c r="PFH269" s="20"/>
      <c r="PFI269" s="20"/>
      <c r="PFJ269" s="20"/>
      <c r="PFK269" s="20"/>
      <c r="PFL269" s="20"/>
      <c r="PFM269" s="20"/>
      <c r="PFN269" s="20"/>
      <c r="PFO269" s="20"/>
      <c r="PFP269" s="20"/>
      <c r="PFQ269" s="20"/>
      <c r="PFR269" s="20"/>
      <c r="PFS269" s="20"/>
      <c r="PFT269" s="20"/>
      <c r="PFU269" s="20"/>
      <c r="PFV269" s="20"/>
      <c r="PFW269" s="20"/>
      <c r="PFX269" s="20"/>
      <c r="PFY269" s="20"/>
      <c r="PFZ269" s="20"/>
      <c r="PGA269" s="20"/>
      <c r="PGB269" s="20"/>
      <c r="PGC269" s="20"/>
      <c r="PGD269" s="20"/>
      <c r="PGE269" s="20"/>
      <c r="PGF269" s="20"/>
      <c r="PGG269" s="20"/>
      <c r="PGH269" s="20"/>
      <c r="PGI269" s="20"/>
      <c r="PGJ269" s="20"/>
      <c r="PGK269" s="20"/>
      <c r="PGL269" s="20"/>
      <c r="PGM269" s="20"/>
      <c r="PGN269" s="20"/>
      <c r="PGO269" s="20"/>
      <c r="PGP269" s="20"/>
      <c r="PGQ269" s="20"/>
      <c r="PGR269" s="20"/>
      <c r="PGS269" s="20"/>
      <c r="PGT269" s="20"/>
      <c r="PGU269" s="20"/>
      <c r="PGV269" s="20"/>
      <c r="PGW269" s="20"/>
      <c r="PGX269" s="20"/>
      <c r="PGY269" s="20"/>
      <c r="PGZ269" s="20"/>
      <c r="PHA269" s="20"/>
      <c r="PHB269" s="20"/>
      <c r="PHC269" s="20"/>
      <c r="PHD269" s="20"/>
      <c r="PHE269" s="20"/>
      <c r="PHF269" s="20"/>
      <c r="PHG269" s="20"/>
      <c r="PHH269" s="20"/>
      <c r="PHI269" s="20"/>
      <c r="PHJ269" s="20"/>
      <c r="PHK269" s="20"/>
      <c r="PHL269" s="20"/>
      <c r="PHM269" s="20"/>
      <c r="PHN269" s="20"/>
      <c r="PHO269" s="20"/>
      <c r="PHP269" s="20"/>
      <c r="PHQ269" s="20"/>
      <c r="PHR269" s="20"/>
      <c r="PHS269" s="20"/>
      <c r="PHT269" s="20"/>
      <c r="PHU269" s="20"/>
      <c r="PHV269" s="20"/>
      <c r="PHW269" s="20"/>
      <c r="PHX269" s="20"/>
      <c r="PHY269" s="20"/>
      <c r="PHZ269" s="20"/>
      <c r="PIA269" s="20"/>
      <c r="PIB269" s="20"/>
      <c r="PIC269" s="20"/>
      <c r="PID269" s="20"/>
      <c r="PIE269" s="20"/>
      <c r="PIF269" s="20"/>
      <c r="PIG269" s="20"/>
      <c r="PIH269" s="20"/>
      <c r="PII269" s="20"/>
      <c r="PIJ269" s="20"/>
      <c r="PIK269" s="20"/>
      <c r="PIL269" s="20"/>
      <c r="PIM269" s="20"/>
      <c r="PIN269" s="20"/>
      <c r="PIO269" s="20"/>
      <c r="PIP269" s="20"/>
      <c r="PIQ269" s="20"/>
      <c r="PIR269" s="20"/>
      <c r="PIS269" s="20"/>
      <c r="PIT269" s="20"/>
      <c r="PIU269" s="20"/>
      <c r="PIV269" s="20"/>
      <c r="PIW269" s="20"/>
      <c r="PIX269" s="20"/>
      <c r="PIY269" s="20"/>
      <c r="PIZ269" s="20"/>
      <c r="PJA269" s="20"/>
      <c r="PJB269" s="20"/>
      <c r="PJC269" s="20"/>
      <c r="PJD269" s="20"/>
      <c r="PJE269" s="20"/>
      <c r="PJF269" s="20"/>
      <c r="PJG269" s="20"/>
      <c r="PJH269" s="20"/>
      <c r="PJI269" s="20"/>
      <c r="PJJ269" s="20"/>
      <c r="PJK269" s="20"/>
      <c r="PJL269" s="20"/>
      <c r="PJM269" s="20"/>
      <c r="PJN269" s="20"/>
      <c r="PJO269" s="20"/>
      <c r="PJP269" s="20"/>
      <c r="PJQ269" s="20"/>
      <c r="PJR269" s="20"/>
      <c r="PJS269" s="20"/>
      <c r="PJT269" s="20"/>
      <c r="PJU269" s="20"/>
      <c r="PJV269" s="20"/>
      <c r="PJW269" s="20"/>
      <c r="PJX269" s="20"/>
      <c r="PJY269" s="20"/>
      <c r="PJZ269" s="20"/>
      <c r="PKA269" s="20"/>
      <c r="PKB269" s="20"/>
      <c r="PKC269" s="20"/>
      <c r="PKD269" s="20"/>
      <c r="PKE269" s="20"/>
      <c r="PKF269" s="20"/>
      <c r="PKG269" s="20"/>
      <c r="PKH269" s="20"/>
      <c r="PKI269" s="20"/>
      <c r="PKJ269" s="20"/>
      <c r="PKK269" s="20"/>
      <c r="PKL269" s="20"/>
      <c r="PKM269" s="20"/>
      <c r="PKN269" s="20"/>
      <c r="PKO269" s="20"/>
      <c r="PKP269" s="20"/>
      <c r="PKQ269" s="20"/>
      <c r="PKR269" s="20"/>
      <c r="PKS269" s="20"/>
      <c r="PKT269" s="20"/>
      <c r="PKU269" s="20"/>
      <c r="PKV269" s="20"/>
      <c r="PKW269" s="20"/>
      <c r="PKX269" s="20"/>
      <c r="PKY269" s="20"/>
      <c r="PKZ269" s="20"/>
      <c r="PLA269" s="20"/>
      <c r="PLB269" s="20"/>
      <c r="PLC269" s="20"/>
      <c r="PLD269" s="20"/>
      <c r="PLE269" s="20"/>
      <c r="PLF269" s="20"/>
      <c r="PLG269" s="20"/>
      <c r="PLH269" s="20"/>
      <c r="PLI269" s="20"/>
      <c r="PLJ269" s="20"/>
      <c r="PLK269" s="20"/>
      <c r="PLL269" s="20"/>
      <c r="PLM269" s="20"/>
      <c r="PLN269" s="20"/>
      <c r="PLO269" s="20"/>
      <c r="PLP269" s="20"/>
      <c r="PLQ269" s="20"/>
      <c r="PLR269" s="20"/>
      <c r="PLS269" s="20"/>
      <c r="PLT269" s="20"/>
      <c r="PLU269" s="20"/>
      <c r="PLV269" s="20"/>
      <c r="PLW269" s="20"/>
      <c r="PLX269" s="20"/>
      <c r="PLY269" s="20"/>
      <c r="PLZ269" s="20"/>
      <c r="PMA269" s="20"/>
      <c r="PMB269" s="20"/>
      <c r="PMC269" s="20"/>
      <c r="PMD269" s="20"/>
      <c r="PME269" s="20"/>
      <c r="PMF269" s="20"/>
      <c r="PMG269" s="20"/>
      <c r="PMH269" s="20"/>
      <c r="PMI269" s="20"/>
      <c r="PMJ269" s="20"/>
      <c r="PMK269" s="20"/>
      <c r="PML269" s="20"/>
      <c r="PMM269" s="20"/>
      <c r="PMN269" s="20"/>
      <c r="PMO269" s="20"/>
      <c r="PMP269" s="20"/>
      <c r="PMQ269" s="20"/>
      <c r="PMR269" s="20"/>
      <c r="PMS269" s="20"/>
      <c r="PMT269" s="20"/>
      <c r="PMU269" s="20"/>
      <c r="PMV269" s="20"/>
      <c r="PMW269" s="20"/>
      <c r="PMX269" s="20"/>
      <c r="PMY269" s="20"/>
      <c r="PMZ269" s="20"/>
      <c r="PNA269" s="20"/>
      <c r="PNB269" s="20"/>
      <c r="PNC269" s="20"/>
      <c r="PND269" s="20"/>
      <c r="PNE269" s="20"/>
      <c r="PNF269" s="20"/>
      <c r="PNG269" s="20"/>
      <c r="PNH269" s="20"/>
      <c r="PNI269" s="20"/>
      <c r="PNJ269" s="20"/>
      <c r="PNK269" s="20"/>
      <c r="PNL269" s="20"/>
      <c r="PNM269" s="20"/>
      <c r="PNN269" s="20"/>
      <c r="PNO269" s="20"/>
      <c r="PNP269" s="20"/>
      <c r="PNQ269" s="20"/>
      <c r="PNR269" s="20"/>
      <c r="PNS269" s="20"/>
      <c r="PNT269" s="20"/>
      <c r="PNU269" s="20"/>
      <c r="PNV269" s="20"/>
      <c r="PNW269" s="20"/>
      <c r="PNX269" s="20"/>
      <c r="PNY269" s="20"/>
      <c r="PNZ269" s="20"/>
      <c r="POA269" s="20"/>
      <c r="POB269" s="20"/>
      <c r="POC269" s="20"/>
      <c r="POD269" s="20"/>
      <c r="POE269" s="20"/>
      <c r="POF269" s="20"/>
      <c r="POG269" s="20"/>
      <c r="POH269" s="20"/>
      <c r="POI269" s="20"/>
      <c r="POJ269" s="20"/>
      <c r="POK269" s="20"/>
      <c r="POL269" s="20"/>
      <c r="POM269" s="20"/>
      <c r="PON269" s="20"/>
      <c r="POO269" s="20"/>
      <c r="POP269" s="20"/>
      <c r="POQ269" s="20"/>
      <c r="POR269" s="20"/>
      <c r="POS269" s="20"/>
      <c r="POT269" s="20"/>
      <c r="POU269" s="20"/>
      <c r="POV269" s="20"/>
      <c r="POW269" s="20"/>
      <c r="POX269" s="20"/>
      <c r="POY269" s="20"/>
      <c r="POZ269" s="20"/>
      <c r="PPA269" s="20"/>
      <c r="PPB269" s="20"/>
      <c r="PPC269" s="20"/>
      <c r="PPD269" s="20"/>
      <c r="PPE269" s="20"/>
      <c r="PPF269" s="20"/>
      <c r="PPG269" s="20"/>
      <c r="PPH269" s="20"/>
      <c r="PPI269" s="20"/>
      <c r="PPJ269" s="20"/>
      <c r="PPK269" s="20"/>
      <c r="PPL269" s="20"/>
      <c r="PPM269" s="20"/>
      <c r="PPN269" s="20"/>
      <c r="PPO269" s="20"/>
      <c r="PPP269" s="20"/>
      <c r="PPQ269" s="20"/>
      <c r="PPR269" s="20"/>
      <c r="PPS269" s="20"/>
      <c r="PPT269" s="20"/>
      <c r="PPU269" s="20"/>
      <c r="PPV269" s="20"/>
      <c r="PPW269" s="20"/>
      <c r="PPX269" s="20"/>
      <c r="PPY269" s="20"/>
      <c r="PPZ269" s="20"/>
      <c r="PQA269" s="20"/>
      <c r="PQB269" s="20"/>
      <c r="PQC269" s="20"/>
      <c r="PQD269" s="20"/>
      <c r="PQE269" s="20"/>
      <c r="PQF269" s="20"/>
      <c r="PQG269" s="20"/>
      <c r="PQH269" s="20"/>
      <c r="PQI269" s="20"/>
      <c r="PQJ269" s="20"/>
      <c r="PQK269" s="20"/>
      <c r="PQL269" s="20"/>
      <c r="PQM269" s="20"/>
      <c r="PQN269" s="20"/>
      <c r="PQO269" s="20"/>
      <c r="PQP269" s="20"/>
      <c r="PQQ269" s="20"/>
      <c r="PQR269" s="20"/>
      <c r="PQS269" s="20"/>
      <c r="PQT269" s="20"/>
      <c r="PQU269" s="20"/>
      <c r="PQV269" s="20"/>
      <c r="PQW269" s="20"/>
      <c r="PQX269" s="20"/>
      <c r="PQY269" s="20"/>
      <c r="PQZ269" s="20"/>
      <c r="PRA269" s="20"/>
      <c r="PRB269" s="20"/>
      <c r="PRC269" s="20"/>
      <c r="PRD269" s="20"/>
      <c r="PRE269" s="20"/>
      <c r="PRF269" s="20"/>
      <c r="PRG269" s="20"/>
      <c r="PRH269" s="20"/>
      <c r="PRI269" s="20"/>
      <c r="PRJ269" s="20"/>
      <c r="PRK269" s="20"/>
      <c r="PRL269" s="20"/>
      <c r="PRM269" s="20"/>
      <c r="PRN269" s="20"/>
      <c r="PRO269" s="20"/>
      <c r="PRP269" s="20"/>
      <c r="PRQ269" s="20"/>
      <c r="PRR269" s="20"/>
      <c r="PRS269" s="20"/>
      <c r="PRT269" s="20"/>
      <c r="PRU269" s="20"/>
      <c r="PRV269" s="20"/>
      <c r="PRW269" s="20"/>
      <c r="PRX269" s="20"/>
      <c r="PRY269" s="20"/>
      <c r="PRZ269" s="20"/>
      <c r="PSA269" s="20"/>
      <c r="PSB269" s="20"/>
      <c r="PSC269" s="20"/>
      <c r="PSD269" s="20"/>
      <c r="PSE269" s="20"/>
      <c r="PSF269" s="20"/>
      <c r="PSG269" s="20"/>
      <c r="PSH269" s="20"/>
      <c r="PSI269" s="20"/>
      <c r="PSJ269" s="20"/>
      <c r="PSK269" s="20"/>
      <c r="PSL269" s="20"/>
      <c r="PSM269" s="20"/>
      <c r="PSN269" s="20"/>
      <c r="PSO269" s="20"/>
      <c r="PSP269" s="20"/>
      <c r="PSQ269" s="20"/>
      <c r="PSR269" s="20"/>
      <c r="PSS269" s="20"/>
      <c r="PST269" s="20"/>
      <c r="PSU269" s="20"/>
      <c r="PSV269" s="20"/>
      <c r="PSW269" s="20"/>
      <c r="PSX269" s="20"/>
      <c r="PSY269" s="20"/>
      <c r="PSZ269" s="20"/>
      <c r="PTA269" s="20"/>
      <c r="PTB269" s="20"/>
      <c r="PTC269" s="20"/>
      <c r="PTD269" s="20"/>
      <c r="PTE269" s="20"/>
      <c r="PTF269" s="20"/>
      <c r="PTG269" s="20"/>
      <c r="PTH269" s="20"/>
      <c r="PTI269" s="20"/>
      <c r="PTJ269" s="20"/>
      <c r="PTK269" s="20"/>
      <c r="PTL269" s="20"/>
      <c r="PTM269" s="20"/>
      <c r="PTN269" s="20"/>
      <c r="PTO269" s="20"/>
      <c r="PTP269" s="20"/>
      <c r="PTQ269" s="20"/>
      <c r="PTR269" s="20"/>
      <c r="PTS269" s="20"/>
      <c r="PTT269" s="20"/>
      <c r="PTU269" s="20"/>
      <c r="PTV269" s="20"/>
      <c r="PTW269" s="20"/>
      <c r="PTX269" s="20"/>
      <c r="PTY269" s="20"/>
      <c r="PTZ269" s="20"/>
      <c r="PUA269" s="20"/>
      <c r="PUB269" s="20"/>
      <c r="PUC269" s="20"/>
      <c r="PUD269" s="20"/>
      <c r="PUE269" s="20"/>
      <c r="PUF269" s="20"/>
      <c r="PUG269" s="20"/>
      <c r="PUH269" s="20"/>
      <c r="PUI269" s="20"/>
      <c r="PUJ269" s="20"/>
      <c r="PUK269" s="20"/>
      <c r="PUL269" s="20"/>
      <c r="PUM269" s="20"/>
      <c r="PUN269" s="20"/>
      <c r="PUO269" s="20"/>
      <c r="PUP269" s="20"/>
      <c r="PUQ269" s="20"/>
      <c r="PUR269" s="20"/>
      <c r="PUS269" s="20"/>
      <c r="PUT269" s="20"/>
      <c r="PUU269" s="20"/>
      <c r="PUV269" s="20"/>
      <c r="PUW269" s="20"/>
      <c r="PUX269" s="20"/>
      <c r="PUY269" s="20"/>
      <c r="PUZ269" s="20"/>
      <c r="PVA269" s="20"/>
      <c r="PVB269" s="20"/>
      <c r="PVC269" s="20"/>
      <c r="PVD269" s="20"/>
      <c r="PVE269" s="20"/>
      <c r="PVF269" s="20"/>
      <c r="PVG269" s="20"/>
      <c r="PVH269" s="20"/>
      <c r="PVI269" s="20"/>
      <c r="PVJ269" s="20"/>
      <c r="PVK269" s="20"/>
      <c r="PVL269" s="20"/>
      <c r="PVM269" s="20"/>
      <c r="PVN269" s="20"/>
      <c r="PVO269" s="20"/>
      <c r="PVP269" s="20"/>
      <c r="PVQ269" s="20"/>
      <c r="PVR269" s="20"/>
      <c r="PVS269" s="20"/>
      <c r="PVT269" s="20"/>
      <c r="PVU269" s="20"/>
      <c r="PVV269" s="20"/>
      <c r="PVW269" s="20"/>
      <c r="PVX269" s="20"/>
      <c r="PVY269" s="20"/>
      <c r="PVZ269" s="20"/>
      <c r="PWA269" s="20"/>
      <c r="PWB269" s="20"/>
      <c r="PWC269" s="20"/>
      <c r="PWD269" s="20"/>
      <c r="PWE269" s="20"/>
      <c r="PWF269" s="20"/>
      <c r="PWG269" s="20"/>
      <c r="PWH269" s="20"/>
      <c r="PWI269" s="20"/>
      <c r="PWJ269" s="20"/>
      <c r="PWK269" s="20"/>
      <c r="PWL269" s="20"/>
      <c r="PWM269" s="20"/>
      <c r="PWN269" s="20"/>
      <c r="PWO269" s="20"/>
      <c r="PWP269" s="20"/>
      <c r="PWQ269" s="20"/>
      <c r="PWR269" s="20"/>
      <c r="PWS269" s="20"/>
      <c r="PWT269" s="20"/>
      <c r="PWU269" s="20"/>
      <c r="PWV269" s="20"/>
      <c r="PWW269" s="20"/>
      <c r="PWX269" s="20"/>
      <c r="PWY269" s="20"/>
      <c r="PWZ269" s="20"/>
      <c r="PXA269" s="20"/>
      <c r="PXB269" s="20"/>
      <c r="PXC269" s="20"/>
      <c r="PXD269" s="20"/>
      <c r="PXE269" s="20"/>
      <c r="PXF269" s="20"/>
      <c r="PXG269" s="20"/>
      <c r="PXH269" s="20"/>
      <c r="PXI269" s="20"/>
      <c r="PXJ269" s="20"/>
      <c r="PXK269" s="20"/>
      <c r="PXL269" s="20"/>
      <c r="PXM269" s="20"/>
      <c r="PXN269" s="20"/>
      <c r="PXO269" s="20"/>
      <c r="PXP269" s="20"/>
      <c r="PXQ269" s="20"/>
      <c r="PXR269" s="20"/>
      <c r="PXS269" s="20"/>
      <c r="PXT269" s="20"/>
      <c r="PXU269" s="20"/>
      <c r="PXV269" s="20"/>
      <c r="PXW269" s="20"/>
      <c r="PXX269" s="20"/>
      <c r="PXY269" s="20"/>
      <c r="PXZ269" s="20"/>
      <c r="PYA269" s="20"/>
      <c r="PYB269" s="20"/>
      <c r="PYC269" s="20"/>
      <c r="PYD269" s="20"/>
      <c r="PYE269" s="20"/>
      <c r="PYF269" s="20"/>
      <c r="PYG269" s="20"/>
      <c r="PYH269" s="20"/>
      <c r="PYI269" s="20"/>
      <c r="PYJ269" s="20"/>
      <c r="PYK269" s="20"/>
      <c r="PYL269" s="20"/>
      <c r="PYM269" s="20"/>
      <c r="PYN269" s="20"/>
      <c r="PYO269" s="20"/>
      <c r="PYP269" s="20"/>
      <c r="PYQ269" s="20"/>
      <c r="PYR269" s="20"/>
      <c r="PYS269" s="20"/>
      <c r="PYT269" s="20"/>
      <c r="PYU269" s="20"/>
      <c r="PYV269" s="20"/>
      <c r="PYW269" s="20"/>
      <c r="PYX269" s="20"/>
      <c r="PYY269" s="20"/>
      <c r="PYZ269" s="20"/>
      <c r="PZA269" s="20"/>
      <c r="PZB269" s="20"/>
      <c r="PZC269" s="20"/>
      <c r="PZD269" s="20"/>
      <c r="PZE269" s="20"/>
      <c r="PZF269" s="20"/>
      <c r="PZG269" s="20"/>
      <c r="PZH269" s="20"/>
      <c r="PZI269" s="20"/>
      <c r="PZJ269" s="20"/>
      <c r="PZK269" s="20"/>
      <c r="PZL269" s="20"/>
      <c r="PZM269" s="20"/>
      <c r="PZN269" s="20"/>
      <c r="PZO269" s="20"/>
      <c r="PZP269" s="20"/>
      <c r="PZQ269" s="20"/>
      <c r="PZR269" s="20"/>
      <c r="PZS269" s="20"/>
      <c r="PZT269" s="20"/>
      <c r="PZU269" s="20"/>
      <c r="PZV269" s="20"/>
      <c r="PZW269" s="20"/>
      <c r="PZX269" s="20"/>
      <c r="PZY269" s="20"/>
      <c r="PZZ269" s="20"/>
      <c r="QAA269" s="20"/>
      <c r="QAB269" s="20"/>
      <c r="QAC269" s="20"/>
      <c r="QAD269" s="20"/>
      <c r="QAE269" s="20"/>
      <c r="QAF269" s="20"/>
      <c r="QAG269" s="20"/>
      <c r="QAH269" s="20"/>
      <c r="QAI269" s="20"/>
      <c r="QAJ269" s="20"/>
      <c r="QAK269" s="20"/>
      <c r="QAL269" s="20"/>
      <c r="QAM269" s="20"/>
      <c r="QAN269" s="20"/>
      <c r="QAO269" s="20"/>
      <c r="QAP269" s="20"/>
      <c r="QAQ269" s="20"/>
      <c r="QAR269" s="20"/>
      <c r="QAS269" s="20"/>
      <c r="QAT269" s="20"/>
      <c r="QAU269" s="20"/>
      <c r="QAV269" s="20"/>
      <c r="QAW269" s="20"/>
      <c r="QAX269" s="20"/>
      <c r="QAY269" s="20"/>
      <c r="QAZ269" s="20"/>
      <c r="QBA269" s="20"/>
      <c r="QBB269" s="20"/>
      <c r="QBC269" s="20"/>
      <c r="QBD269" s="20"/>
      <c r="QBE269" s="20"/>
      <c r="QBF269" s="20"/>
      <c r="QBG269" s="20"/>
      <c r="QBH269" s="20"/>
      <c r="QBI269" s="20"/>
      <c r="QBJ269" s="20"/>
      <c r="QBK269" s="20"/>
      <c r="QBL269" s="20"/>
      <c r="QBM269" s="20"/>
      <c r="QBN269" s="20"/>
      <c r="QBO269" s="20"/>
      <c r="QBP269" s="20"/>
      <c r="QBQ269" s="20"/>
      <c r="QBR269" s="20"/>
      <c r="QBS269" s="20"/>
      <c r="QBT269" s="20"/>
      <c r="QBU269" s="20"/>
      <c r="QBV269" s="20"/>
      <c r="QBW269" s="20"/>
      <c r="QBX269" s="20"/>
      <c r="QBY269" s="20"/>
      <c r="QBZ269" s="20"/>
      <c r="QCA269" s="20"/>
      <c r="QCB269" s="20"/>
      <c r="QCC269" s="20"/>
      <c r="QCD269" s="20"/>
      <c r="QCE269" s="20"/>
      <c r="QCF269" s="20"/>
      <c r="QCG269" s="20"/>
      <c r="QCH269" s="20"/>
      <c r="QCI269" s="20"/>
      <c r="QCJ269" s="20"/>
      <c r="QCK269" s="20"/>
      <c r="QCL269" s="20"/>
      <c r="QCM269" s="20"/>
      <c r="QCN269" s="20"/>
      <c r="QCO269" s="20"/>
      <c r="QCP269" s="20"/>
      <c r="QCQ269" s="20"/>
      <c r="QCR269" s="20"/>
      <c r="QCS269" s="20"/>
      <c r="QCT269" s="20"/>
      <c r="QCU269" s="20"/>
      <c r="QCV269" s="20"/>
      <c r="QCW269" s="20"/>
      <c r="QCX269" s="20"/>
      <c r="QCY269" s="20"/>
      <c r="QCZ269" s="20"/>
      <c r="QDA269" s="20"/>
      <c r="QDB269" s="20"/>
      <c r="QDC269" s="20"/>
      <c r="QDD269" s="20"/>
      <c r="QDE269" s="20"/>
      <c r="QDF269" s="20"/>
      <c r="QDG269" s="20"/>
      <c r="QDH269" s="20"/>
      <c r="QDI269" s="20"/>
      <c r="QDJ269" s="20"/>
      <c r="QDK269" s="20"/>
      <c r="QDL269" s="20"/>
      <c r="QDM269" s="20"/>
      <c r="QDN269" s="20"/>
      <c r="QDO269" s="20"/>
      <c r="QDP269" s="20"/>
      <c r="QDQ269" s="20"/>
      <c r="QDR269" s="20"/>
      <c r="QDS269" s="20"/>
      <c r="QDT269" s="20"/>
      <c r="QDU269" s="20"/>
      <c r="QDV269" s="20"/>
      <c r="QDW269" s="20"/>
      <c r="QDX269" s="20"/>
      <c r="QDY269" s="20"/>
      <c r="QDZ269" s="20"/>
      <c r="QEA269" s="20"/>
      <c r="QEB269" s="20"/>
      <c r="QEC269" s="20"/>
      <c r="QED269" s="20"/>
      <c r="QEE269" s="20"/>
      <c r="QEF269" s="20"/>
      <c r="QEG269" s="20"/>
      <c r="QEH269" s="20"/>
      <c r="QEI269" s="20"/>
      <c r="QEJ269" s="20"/>
      <c r="QEK269" s="20"/>
      <c r="QEL269" s="20"/>
      <c r="QEM269" s="20"/>
      <c r="QEN269" s="20"/>
      <c r="QEO269" s="20"/>
      <c r="QEP269" s="20"/>
      <c r="QEQ269" s="20"/>
      <c r="QER269" s="20"/>
      <c r="QES269" s="20"/>
      <c r="QET269" s="20"/>
      <c r="QEU269" s="20"/>
      <c r="QEV269" s="20"/>
      <c r="QEW269" s="20"/>
      <c r="QEX269" s="20"/>
      <c r="QEY269" s="20"/>
      <c r="QEZ269" s="20"/>
      <c r="QFA269" s="20"/>
      <c r="QFB269" s="20"/>
      <c r="QFC269" s="20"/>
      <c r="QFD269" s="20"/>
      <c r="QFE269" s="20"/>
      <c r="QFF269" s="20"/>
      <c r="QFG269" s="20"/>
      <c r="QFH269" s="20"/>
      <c r="QFI269" s="20"/>
      <c r="QFJ269" s="20"/>
      <c r="QFK269" s="20"/>
      <c r="QFL269" s="20"/>
      <c r="QFM269" s="20"/>
      <c r="QFN269" s="20"/>
      <c r="QFO269" s="20"/>
      <c r="QFP269" s="20"/>
      <c r="QFQ269" s="20"/>
      <c r="QFR269" s="20"/>
      <c r="QFS269" s="20"/>
      <c r="QFT269" s="20"/>
      <c r="QFU269" s="20"/>
      <c r="QFV269" s="20"/>
      <c r="QFW269" s="20"/>
      <c r="QFX269" s="20"/>
      <c r="QFY269" s="20"/>
      <c r="QFZ269" s="20"/>
      <c r="QGA269" s="20"/>
      <c r="QGB269" s="20"/>
      <c r="QGC269" s="20"/>
      <c r="QGD269" s="20"/>
      <c r="QGE269" s="20"/>
      <c r="QGF269" s="20"/>
      <c r="QGG269" s="20"/>
      <c r="QGH269" s="20"/>
      <c r="QGI269" s="20"/>
      <c r="QGJ269" s="20"/>
      <c r="QGK269" s="20"/>
      <c r="QGL269" s="20"/>
      <c r="QGM269" s="20"/>
      <c r="QGN269" s="20"/>
      <c r="QGO269" s="20"/>
      <c r="QGP269" s="20"/>
      <c r="QGQ269" s="20"/>
      <c r="QGR269" s="20"/>
      <c r="QGS269" s="20"/>
      <c r="QGT269" s="20"/>
      <c r="QGU269" s="20"/>
      <c r="QGV269" s="20"/>
      <c r="QGW269" s="20"/>
      <c r="QGX269" s="20"/>
      <c r="QGY269" s="20"/>
      <c r="QGZ269" s="20"/>
      <c r="QHA269" s="20"/>
      <c r="QHB269" s="20"/>
      <c r="QHC269" s="20"/>
      <c r="QHD269" s="20"/>
      <c r="QHE269" s="20"/>
      <c r="QHF269" s="20"/>
      <c r="QHG269" s="20"/>
      <c r="QHH269" s="20"/>
      <c r="QHI269" s="20"/>
      <c r="QHJ269" s="20"/>
      <c r="QHK269" s="20"/>
      <c r="QHL269" s="20"/>
      <c r="QHM269" s="20"/>
      <c r="QHN269" s="20"/>
      <c r="QHO269" s="20"/>
      <c r="QHP269" s="20"/>
      <c r="QHQ269" s="20"/>
      <c r="QHR269" s="20"/>
      <c r="QHS269" s="20"/>
      <c r="QHT269" s="20"/>
      <c r="QHU269" s="20"/>
      <c r="QHV269" s="20"/>
      <c r="QHW269" s="20"/>
      <c r="QHX269" s="20"/>
      <c r="QHY269" s="20"/>
      <c r="QHZ269" s="20"/>
      <c r="QIA269" s="20"/>
      <c r="QIB269" s="20"/>
      <c r="QIC269" s="20"/>
      <c r="QID269" s="20"/>
      <c r="QIE269" s="20"/>
      <c r="QIF269" s="20"/>
      <c r="QIG269" s="20"/>
      <c r="QIH269" s="20"/>
      <c r="QII269" s="20"/>
      <c r="QIJ269" s="20"/>
      <c r="QIK269" s="20"/>
      <c r="QIL269" s="20"/>
      <c r="QIM269" s="20"/>
      <c r="QIN269" s="20"/>
      <c r="QIO269" s="20"/>
      <c r="QIP269" s="20"/>
      <c r="QIQ269" s="20"/>
      <c r="QIR269" s="20"/>
      <c r="QIS269" s="20"/>
      <c r="QIT269" s="20"/>
      <c r="QIU269" s="20"/>
      <c r="QIV269" s="20"/>
      <c r="QIW269" s="20"/>
      <c r="QIX269" s="20"/>
      <c r="QIY269" s="20"/>
      <c r="QIZ269" s="20"/>
      <c r="QJA269" s="20"/>
      <c r="QJB269" s="20"/>
      <c r="QJC269" s="20"/>
      <c r="QJD269" s="20"/>
      <c r="QJE269" s="20"/>
      <c r="QJF269" s="20"/>
      <c r="QJG269" s="20"/>
      <c r="QJH269" s="20"/>
      <c r="QJI269" s="20"/>
      <c r="QJJ269" s="20"/>
      <c r="QJK269" s="20"/>
      <c r="QJL269" s="20"/>
      <c r="QJM269" s="20"/>
      <c r="QJN269" s="20"/>
      <c r="QJO269" s="20"/>
      <c r="QJP269" s="20"/>
      <c r="QJQ269" s="20"/>
      <c r="QJR269" s="20"/>
      <c r="QJS269" s="20"/>
      <c r="QJT269" s="20"/>
      <c r="QJU269" s="20"/>
      <c r="QJV269" s="20"/>
      <c r="QJW269" s="20"/>
      <c r="QJX269" s="20"/>
      <c r="QJY269" s="20"/>
      <c r="QJZ269" s="20"/>
      <c r="QKA269" s="20"/>
      <c r="QKB269" s="20"/>
      <c r="QKC269" s="20"/>
      <c r="QKD269" s="20"/>
      <c r="QKE269" s="20"/>
      <c r="QKF269" s="20"/>
      <c r="QKG269" s="20"/>
      <c r="QKH269" s="20"/>
      <c r="QKI269" s="20"/>
      <c r="QKJ269" s="20"/>
      <c r="QKK269" s="20"/>
      <c r="QKL269" s="20"/>
      <c r="QKM269" s="20"/>
      <c r="QKN269" s="20"/>
      <c r="QKO269" s="20"/>
      <c r="QKP269" s="20"/>
      <c r="QKQ269" s="20"/>
      <c r="QKR269" s="20"/>
      <c r="QKS269" s="20"/>
      <c r="QKT269" s="20"/>
      <c r="QKU269" s="20"/>
      <c r="QKV269" s="20"/>
      <c r="QKW269" s="20"/>
      <c r="QKX269" s="20"/>
      <c r="QKY269" s="20"/>
      <c r="QKZ269" s="20"/>
      <c r="QLA269" s="20"/>
      <c r="QLB269" s="20"/>
      <c r="QLC269" s="20"/>
      <c r="QLD269" s="20"/>
      <c r="QLE269" s="20"/>
      <c r="QLF269" s="20"/>
      <c r="QLG269" s="20"/>
      <c r="QLH269" s="20"/>
      <c r="QLI269" s="20"/>
      <c r="QLJ269" s="20"/>
      <c r="QLK269" s="20"/>
      <c r="QLL269" s="20"/>
      <c r="QLM269" s="20"/>
      <c r="QLN269" s="20"/>
      <c r="QLO269" s="20"/>
      <c r="QLP269" s="20"/>
      <c r="QLQ269" s="20"/>
      <c r="QLR269" s="20"/>
      <c r="QLS269" s="20"/>
      <c r="QLT269" s="20"/>
      <c r="QLU269" s="20"/>
      <c r="QLV269" s="20"/>
      <c r="QLW269" s="20"/>
      <c r="QLX269" s="20"/>
      <c r="QLY269" s="20"/>
      <c r="QLZ269" s="20"/>
      <c r="QMA269" s="20"/>
      <c r="QMB269" s="20"/>
      <c r="QMC269" s="20"/>
      <c r="QMD269" s="20"/>
      <c r="QME269" s="20"/>
      <c r="QMF269" s="20"/>
      <c r="QMG269" s="20"/>
      <c r="QMH269" s="20"/>
      <c r="QMI269" s="20"/>
      <c r="QMJ269" s="20"/>
      <c r="QMK269" s="20"/>
      <c r="QML269" s="20"/>
      <c r="QMM269" s="20"/>
      <c r="QMN269" s="20"/>
      <c r="QMO269" s="20"/>
      <c r="QMP269" s="20"/>
      <c r="QMQ269" s="20"/>
      <c r="QMR269" s="20"/>
      <c r="QMS269" s="20"/>
      <c r="QMT269" s="20"/>
      <c r="QMU269" s="20"/>
      <c r="QMV269" s="20"/>
      <c r="QMW269" s="20"/>
      <c r="QMX269" s="20"/>
      <c r="QMY269" s="20"/>
      <c r="QMZ269" s="20"/>
      <c r="QNA269" s="20"/>
      <c r="QNB269" s="20"/>
      <c r="QNC269" s="20"/>
      <c r="QND269" s="20"/>
      <c r="QNE269" s="20"/>
      <c r="QNF269" s="20"/>
      <c r="QNG269" s="20"/>
      <c r="QNH269" s="20"/>
      <c r="QNI269" s="20"/>
      <c r="QNJ269" s="20"/>
      <c r="QNK269" s="20"/>
      <c r="QNL269" s="20"/>
      <c r="QNM269" s="20"/>
      <c r="QNN269" s="20"/>
      <c r="QNO269" s="20"/>
      <c r="QNP269" s="20"/>
      <c r="QNQ269" s="20"/>
      <c r="QNR269" s="20"/>
      <c r="QNS269" s="20"/>
      <c r="QNT269" s="20"/>
      <c r="QNU269" s="20"/>
      <c r="QNV269" s="20"/>
      <c r="QNW269" s="20"/>
      <c r="QNX269" s="20"/>
      <c r="QNY269" s="20"/>
      <c r="QNZ269" s="20"/>
      <c r="QOA269" s="20"/>
      <c r="QOB269" s="20"/>
      <c r="QOC269" s="20"/>
      <c r="QOD269" s="20"/>
      <c r="QOE269" s="20"/>
      <c r="QOF269" s="20"/>
      <c r="QOG269" s="20"/>
      <c r="QOH269" s="20"/>
      <c r="QOI269" s="20"/>
      <c r="QOJ269" s="20"/>
      <c r="QOK269" s="20"/>
      <c r="QOL269" s="20"/>
      <c r="QOM269" s="20"/>
      <c r="QON269" s="20"/>
      <c r="QOO269" s="20"/>
      <c r="QOP269" s="20"/>
      <c r="QOQ269" s="20"/>
      <c r="QOR269" s="20"/>
      <c r="QOS269" s="20"/>
      <c r="QOT269" s="20"/>
      <c r="QOU269" s="20"/>
      <c r="QOV269" s="20"/>
      <c r="QOW269" s="20"/>
      <c r="QOX269" s="20"/>
      <c r="QOY269" s="20"/>
      <c r="QOZ269" s="20"/>
      <c r="QPA269" s="20"/>
      <c r="QPB269" s="20"/>
      <c r="QPC269" s="20"/>
      <c r="QPD269" s="20"/>
      <c r="QPE269" s="20"/>
      <c r="QPF269" s="20"/>
      <c r="QPG269" s="20"/>
      <c r="QPH269" s="20"/>
      <c r="QPI269" s="20"/>
      <c r="QPJ269" s="20"/>
      <c r="QPK269" s="20"/>
      <c r="QPL269" s="20"/>
      <c r="QPM269" s="20"/>
      <c r="QPN269" s="20"/>
      <c r="QPO269" s="20"/>
      <c r="QPP269" s="20"/>
      <c r="QPQ269" s="20"/>
      <c r="QPR269" s="20"/>
      <c r="QPS269" s="20"/>
      <c r="QPT269" s="20"/>
      <c r="QPU269" s="20"/>
      <c r="QPV269" s="20"/>
      <c r="QPW269" s="20"/>
      <c r="QPX269" s="20"/>
      <c r="QPY269" s="20"/>
      <c r="QPZ269" s="20"/>
      <c r="QQA269" s="20"/>
      <c r="QQB269" s="20"/>
      <c r="QQC269" s="20"/>
      <c r="QQD269" s="20"/>
      <c r="QQE269" s="20"/>
      <c r="QQF269" s="20"/>
      <c r="QQG269" s="20"/>
      <c r="QQH269" s="20"/>
      <c r="QQI269" s="20"/>
      <c r="QQJ269" s="20"/>
      <c r="QQK269" s="20"/>
      <c r="QQL269" s="20"/>
      <c r="QQM269" s="20"/>
      <c r="QQN269" s="20"/>
      <c r="QQO269" s="20"/>
      <c r="QQP269" s="20"/>
      <c r="QQQ269" s="20"/>
      <c r="QQR269" s="20"/>
      <c r="QQS269" s="20"/>
      <c r="QQT269" s="20"/>
      <c r="QQU269" s="20"/>
      <c r="QQV269" s="20"/>
      <c r="QQW269" s="20"/>
      <c r="QQX269" s="20"/>
      <c r="QQY269" s="20"/>
      <c r="QQZ269" s="20"/>
      <c r="QRA269" s="20"/>
      <c r="QRB269" s="20"/>
      <c r="QRC269" s="20"/>
      <c r="QRD269" s="20"/>
      <c r="QRE269" s="20"/>
      <c r="QRF269" s="20"/>
      <c r="QRG269" s="20"/>
      <c r="QRH269" s="20"/>
      <c r="QRI269" s="20"/>
      <c r="QRJ269" s="20"/>
      <c r="QRK269" s="20"/>
      <c r="QRL269" s="20"/>
      <c r="QRM269" s="20"/>
      <c r="QRN269" s="20"/>
      <c r="QRO269" s="20"/>
      <c r="QRP269" s="20"/>
      <c r="QRQ269" s="20"/>
      <c r="QRR269" s="20"/>
      <c r="QRS269" s="20"/>
      <c r="QRT269" s="20"/>
      <c r="QRU269" s="20"/>
      <c r="QRV269" s="20"/>
      <c r="QRW269" s="20"/>
      <c r="QRX269" s="20"/>
      <c r="QRY269" s="20"/>
      <c r="QRZ269" s="20"/>
      <c r="QSA269" s="20"/>
      <c r="QSB269" s="20"/>
      <c r="QSC269" s="20"/>
      <c r="QSD269" s="20"/>
      <c r="QSE269" s="20"/>
      <c r="QSF269" s="20"/>
      <c r="QSG269" s="20"/>
      <c r="QSH269" s="20"/>
      <c r="QSI269" s="20"/>
      <c r="QSJ269" s="20"/>
      <c r="QSK269" s="20"/>
      <c r="QSL269" s="20"/>
      <c r="QSM269" s="20"/>
      <c r="QSN269" s="20"/>
      <c r="QSO269" s="20"/>
      <c r="QSP269" s="20"/>
      <c r="QSQ269" s="20"/>
      <c r="QSR269" s="20"/>
      <c r="QSS269" s="20"/>
      <c r="QST269" s="20"/>
      <c r="QSU269" s="20"/>
      <c r="QSV269" s="20"/>
      <c r="QSW269" s="20"/>
      <c r="QSX269" s="20"/>
      <c r="QSY269" s="20"/>
      <c r="QSZ269" s="20"/>
      <c r="QTA269" s="20"/>
      <c r="QTB269" s="20"/>
      <c r="QTC269" s="20"/>
      <c r="QTD269" s="20"/>
      <c r="QTE269" s="20"/>
      <c r="QTF269" s="20"/>
      <c r="QTG269" s="20"/>
      <c r="QTH269" s="20"/>
      <c r="QTI269" s="20"/>
      <c r="QTJ269" s="20"/>
      <c r="QTK269" s="20"/>
      <c r="QTL269" s="20"/>
      <c r="QTM269" s="20"/>
      <c r="QTN269" s="20"/>
      <c r="QTO269" s="20"/>
      <c r="QTP269" s="20"/>
      <c r="QTQ269" s="20"/>
      <c r="QTR269" s="20"/>
      <c r="QTS269" s="20"/>
      <c r="QTT269" s="20"/>
      <c r="QTU269" s="20"/>
      <c r="QTV269" s="20"/>
      <c r="QTW269" s="20"/>
      <c r="QTX269" s="20"/>
      <c r="QTY269" s="20"/>
      <c r="QTZ269" s="20"/>
      <c r="QUA269" s="20"/>
      <c r="QUB269" s="20"/>
      <c r="QUC269" s="20"/>
      <c r="QUD269" s="20"/>
      <c r="QUE269" s="20"/>
      <c r="QUF269" s="20"/>
      <c r="QUG269" s="20"/>
      <c r="QUH269" s="20"/>
      <c r="QUI269" s="20"/>
      <c r="QUJ269" s="20"/>
      <c r="QUK269" s="20"/>
      <c r="QUL269" s="20"/>
      <c r="QUM269" s="20"/>
      <c r="QUN269" s="20"/>
      <c r="QUO269" s="20"/>
      <c r="QUP269" s="20"/>
      <c r="QUQ269" s="20"/>
      <c r="QUR269" s="20"/>
      <c r="QUS269" s="20"/>
      <c r="QUT269" s="20"/>
      <c r="QUU269" s="20"/>
      <c r="QUV269" s="20"/>
      <c r="QUW269" s="20"/>
      <c r="QUX269" s="20"/>
      <c r="QUY269" s="20"/>
      <c r="QUZ269" s="20"/>
      <c r="QVA269" s="20"/>
      <c r="QVB269" s="20"/>
      <c r="QVC269" s="20"/>
      <c r="QVD269" s="20"/>
      <c r="QVE269" s="20"/>
      <c r="QVF269" s="20"/>
      <c r="QVG269" s="20"/>
      <c r="QVH269" s="20"/>
      <c r="QVI269" s="20"/>
      <c r="QVJ269" s="20"/>
      <c r="QVK269" s="20"/>
      <c r="QVL269" s="20"/>
      <c r="QVM269" s="20"/>
      <c r="QVN269" s="20"/>
      <c r="QVO269" s="20"/>
      <c r="QVP269" s="20"/>
      <c r="QVQ269" s="20"/>
      <c r="QVR269" s="20"/>
      <c r="QVS269" s="20"/>
      <c r="QVT269" s="20"/>
      <c r="QVU269" s="20"/>
      <c r="QVV269" s="20"/>
      <c r="QVW269" s="20"/>
      <c r="QVX269" s="20"/>
      <c r="QVY269" s="20"/>
      <c r="QVZ269" s="20"/>
      <c r="QWA269" s="20"/>
      <c r="QWB269" s="20"/>
      <c r="QWC269" s="20"/>
      <c r="QWD269" s="20"/>
      <c r="QWE269" s="20"/>
      <c r="QWF269" s="20"/>
      <c r="QWG269" s="20"/>
      <c r="QWH269" s="20"/>
      <c r="QWI269" s="20"/>
      <c r="QWJ269" s="20"/>
      <c r="QWK269" s="20"/>
      <c r="QWL269" s="20"/>
      <c r="QWM269" s="20"/>
      <c r="QWN269" s="20"/>
      <c r="QWO269" s="20"/>
      <c r="QWP269" s="20"/>
      <c r="QWQ269" s="20"/>
      <c r="QWR269" s="20"/>
      <c r="QWS269" s="20"/>
      <c r="QWT269" s="20"/>
      <c r="QWU269" s="20"/>
      <c r="QWV269" s="20"/>
      <c r="QWW269" s="20"/>
      <c r="QWX269" s="20"/>
      <c r="QWY269" s="20"/>
      <c r="QWZ269" s="20"/>
      <c r="QXA269" s="20"/>
      <c r="QXB269" s="20"/>
      <c r="QXC269" s="20"/>
      <c r="QXD269" s="20"/>
      <c r="QXE269" s="20"/>
      <c r="QXF269" s="20"/>
      <c r="QXG269" s="20"/>
      <c r="QXH269" s="20"/>
      <c r="QXI269" s="20"/>
      <c r="QXJ269" s="20"/>
      <c r="QXK269" s="20"/>
      <c r="QXL269" s="20"/>
      <c r="QXM269" s="20"/>
      <c r="QXN269" s="20"/>
      <c r="QXO269" s="20"/>
      <c r="QXP269" s="20"/>
      <c r="QXQ269" s="20"/>
      <c r="QXR269" s="20"/>
      <c r="QXS269" s="20"/>
      <c r="QXT269" s="20"/>
      <c r="QXU269" s="20"/>
      <c r="QXV269" s="20"/>
      <c r="QXW269" s="20"/>
      <c r="QXX269" s="20"/>
      <c r="QXY269" s="20"/>
      <c r="QXZ269" s="20"/>
      <c r="QYA269" s="20"/>
      <c r="QYB269" s="20"/>
      <c r="QYC269" s="20"/>
      <c r="QYD269" s="20"/>
      <c r="QYE269" s="20"/>
      <c r="QYF269" s="20"/>
      <c r="QYG269" s="20"/>
      <c r="QYH269" s="20"/>
      <c r="QYI269" s="20"/>
      <c r="QYJ269" s="20"/>
      <c r="QYK269" s="20"/>
      <c r="QYL269" s="20"/>
      <c r="QYM269" s="20"/>
      <c r="QYN269" s="20"/>
      <c r="QYO269" s="20"/>
      <c r="QYP269" s="20"/>
      <c r="QYQ269" s="20"/>
      <c r="QYR269" s="20"/>
      <c r="QYS269" s="20"/>
      <c r="QYT269" s="20"/>
      <c r="QYU269" s="20"/>
      <c r="QYV269" s="20"/>
      <c r="QYW269" s="20"/>
      <c r="QYX269" s="20"/>
      <c r="QYY269" s="20"/>
      <c r="QYZ269" s="20"/>
      <c r="QZA269" s="20"/>
      <c r="QZB269" s="20"/>
      <c r="QZC269" s="20"/>
      <c r="QZD269" s="20"/>
      <c r="QZE269" s="20"/>
      <c r="QZF269" s="20"/>
      <c r="QZG269" s="20"/>
      <c r="QZH269" s="20"/>
      <c r="QZI269" s="20"/>
      <c r="QZJ269" s="20"/>
      <c r="QZK269" s="20"/>
      <c r="QZL269" s="20"/>
      <c r="QZM269" s="20"/>
      <c r="QZN269" s="20"/>
      <c r="QZO269" s="20"/>
      <c r="QZP269" s="20"/>
      <c r="QZQ269" s="20"/>
      <c r="QZR269" s="20"/>
      <c r="QZS269" s="20"/>
      <c r="QZT269" s="20"/>
      <c r="QZU269" s="20"/>
      <c r="QZV269" s="20"/>
      <c r="QZW269" s="20"/>
      <c r="QZX269" s="20"/>
      <c r="QZY269" s="20"/>
      <c r="QZZ269" s="20"/>
      <c r="RAA269" s="20"/>
      <c r="RAB269" s="20"/>
      <c r="RAC269" s="20"/>
      <c r="RAD269" s="20"/>
      <c r="RAE269" s="20"/>
      <c r="RAF269" s="20"/>
      <c r="RAG269" s="20"/>
      <c r="RAH269" s="20"/>
      <c r="RAI269" s="20"/>
      <c r="RAJ269" s="20"/>
      <c r="RAK269" s="20"/>
      <c r="RAL269" s="20"/>
      <c r="RAM269" s="20"/>
      <c r="RAN269" s="20"/>
      <c r="RAO269" s="20"/>
      <c r="RAP269" s="20"/>
      <c r="RAQ269" s="20"/>
      <c r="RAR269" s="20"/>
      <c r="RAS269" s="20"/>
      <c r="RAT269" s="20"/>
      <c r="RAU269" s="20"/>
      <c r="RAV269" s="20"/>
      <c r="RAW269" s="20"/>
      <c r="RAX269" s="20"/>
      <c r="RAY269" s="20"/>
      <c r="RAZ269" s="20"/>
      <c r="RBA269" s="20"/>
      <c r="RBB269" s="20"/>
      <c r="RBC269" s="20"/>
      <c r="RBD269" s="20"/>
      <c r="RBE269" s="20"/>
      <c r="RBF269" s="20"/>
      <c r="RBG269" s="20"/>
      <c r="RBH269" s="20"/>
      <c r="RBI269" s="20"/>
      <c r="RBJ269" s="20"/>
      <c r="RBK269" s="20"/>
      <c r="RBL269" s="20"/>
      <c r="RBM269" s="20"/>
      <c r="RBN269" s="20"/>
      <c r="RBO269" s="20"/>
      <c r="RBP269" s="20"/>
      <c r="RBQ269" s="20"/>
      <c r="RBR269" s="20"/>
      <c r="RBS269" s="20"/>
      <c r="RBT269" s="20"/>
      <c r="RBU269" s="20"/>
      <c r="RBV269" s="20"/>
      <c r="RBW269" s="20"/>
      <c r="RBX269" s="20"/>
      <c r="RBY269" s="20"/>
      <c r="RBZ269" s="20"/>
      <c r="RCA269" s="20"/>
      <c r="RCB269" s="20"/>
      <c r="RCC269" s="20"/>
      <c r="RCD269" s="20"/>
      <c r="RCE269" s="20"/>
      <c r="RCF269" s="20"/>
      <c r="RCG269" s="20"/>
      <c r="RCH269" s="20"/>
      <c r="RCI269" s="20"/>
      <c r="RCJ269" s="20"/>
      <c r="RCK269" s="20"/>
      <c r="RCL269" s="20"/>
      <c r="RCM269" s="20"/>
      <c r="RCN269" s="20"/>
      <c r="RCO269" s="20"/>
      <c r="RCP269" s="20"/>
      <c r="RCQ269" s="20"/>
      <c r="RCR269" s="20"/>
      <c r="RCS269" s="20"/>
      <c r="RCT269" s="20"/>
      <c r="RCU269" s="20"/>
      <c r="RCV269" s="20"/>
      <c r="RCW269" s="20"/>
      <c r="RCX269" s="20"/>
      <c r="RCY269" s="20"/>
      <c r="RCZ269" s="20"/>
      <c r="RDA269" s="20"/>
      <c r="RDB269" s="20"/>
      <c r="RDC269" s="20"/>
      <c r="RDD269" s="20"/>
      <c r="RDE269" s="20"/>
      <c r="RDF269" s="20"/>
      <c r="RDG269" s="20"/>
      <c r="RDH269" s="20"/>
      <c r="RDI269" s="20"/>
      <c r="RDJ269" s="20"/>
      <c r="RDK269" s="20"/>
      <c r="RDL269" s="20"/>
      <c r="RDM269" s="20"/>
      <c r="RDN269" s="20"/>
      <c r="RDO269" s="20"/>
      <c r="RDP269" s="20"/>
      <c r="RDQ269" s="20"/>
      <c r="RDR269" s="20"/>
      <c r="RDS269" s="20"/>
      <c r="RDT269" s="20"/>
      <c r="RDU269" s="20"/>
      <c r="RDV269" s="20"/>
      <c r="RDW269" s="20"/>
      <c r="RDX269" s="20"/>
      <c r="RDY269" s="20"/>
      <c r="RDZ269" s="20"/>
      <c r="REA269" s="20"/>
      <c r="REB269" s="20"/>
      <c r="REC269" s="20"/>
      <c r="RED269" s="20"/>
      <c r="REE269" s="20"/>
      <c r="REF269" s="20"/>
      <c r="REG269" s="20"/>
      <c r="REH269" s="20"/>
      <c r="REI269" s="20"/>
      <c r="REJ269" s="20"/>
      <c r="REK269" s="20"/>
      <c r="REL269" s="20"/>
      <c r="REM269" s="20"/>
      <c r="REN269" s="20"/>
      <c r="REO269" s="20"/>
      <c r="REP269" s="20"/>
      <c r="REQ269" s="20"/>
      <c r="RER269" s="20"/>
      <c r="RES269" s="20"/>
      <c r="RET269" s="20"/>
      <c r="REU269" s="20"/>
      <c r="REV269" s="20"/>
      <c r="REW269" s="20"/>
      <c r="REX269" s="20"/>
      <c r="REY269" s="20"/>
      <c r="REZ269" s="20"/>
      <c r="RFA269" s="20"/>
      <c r="RFB269" s="20"/>
      <c r="RFC269" s="20"/>
      <c r="RFD269" s="20"/>
      <c r="RFE269" s="20"/>
      <c r="RFF269" s="20"/>
      <c r="RFG269" s="20"/>
      <c r="RFH269" s="20"/>
      <c r="RFI269" s="20"/>
      <c r="RFJ269" s="20"/>
      <c r="RFK269" s="20"/>
      <c r="RFL269" s="20"/>
      <c r="RFM269" s="20"/>
      <c r="RFN269" s="20"/>
      <c r="RFO269" s="20"/>
      <c r="RFP269" s="20"/>
      <c r="RFQ269" s="20"/>
      <c r="RFR269" s="20"/>
      <c r="RFS269" s="20"/>
      <c r="RFT269" s="20"/>
      <c r="RFU269" s="20"/>
      <c r="RFV269" s="20"/>
      <c r="RFW269" s="20"/>
      <c r="RFX269" s="20"/>
      <c r="RFY269" s="20"/>
      <c r="RFZ269" s="20"/>
      <c r="RGA269" s="20"/>
      <c r="RGB269" s="20"/>
      <c r="RGC269" s="20"/>
      <c r="RGD269" s="20"/>
      <c r="RGE269" s="20"/>
      <c r="RGF269" s="20"/>
      <c r="RGG269" s="20"/>
      <c r="RGH269" s="20"/>
      <c r="RGI269" s="20"/>
      <c r="RGJ269" s="20"/>
      <c r="RGK269" s="20"/>
      <c r="RGL269" s="20"/>
      <c r="RGM269" s="20"/>
      <c r="RGN269" s="20"/>
      <c r="RGO269" s="20"/>
      <c r="RGP269" s="20"/>
      <c r="RGQ269" s="20"/>
      <c r="RGR269" s="20"/>
      <c r="RGS269" s="20"/>
      <c r="RGT269" s="20"/>
      <c r="RGU269" s="20"/>
      <c r="RGV269" s="20"/>
      <c r="RGW269" s="20"/>
      <c r="RGX269" s="20"/>
      <c r="RGY269" s="20"/>
      <c r="RGZ269" s="20"/>
      <c r="RHA269" s="20"/>
      <c r="RHB269" s="20"/>
      <c r="RHC269" s="20"/>
      <c r="RHD269" s="20"/>
      <c r="RHE269" s="20"/>
      <c r="RHF269" s="20"/>
      <c r="RHG269" s="20"/>
      <c r="RHH269" s="20"/>
      <c r="RHI269" s="20"/>
      <c r="RHJ269" s="20"/>
      <c r="RHK269" s="20"/>
      <c r="RHL269" s="20"/>
      <c r="RHM269" s="20"/>
      <c r="RHN269" s="20"/>
      <c r="RHO269" s="20"/>
      <c r="RHP269" s="20"/>
      <c r="RHQ269" s="20"/>
      <c r="RHR269" s="20"/>
      <c r="RHS269" s="20"/>
      <c r="RHT269" s="20"/>
      <c r="RHU269" s="20"/>
      <c r="RHV269" s="20"/>
      <c r="RHW269" s="20"/>
      <c r="RHX269" s="20"/>
      <c r="RHY269" s="20"/>
      <c r="RHZ269" s="20"/>
      <c r="RIA269" s="20"/>
      <c r="RIB269" s="20"/>
      <c r="RIC269" s="20"/>
      <c r="RID269" s="20"/>
      <c r="RIE269" s="20"/>
      <c r="RIF269" s="20"/>
      <c r="RIG269" s="20"/>
      <c r="RIH269" s="20"/>
      <c r="RII269" s="20"/>
      <c r="RIJ269" s="20"/>
      <c r="RIK269" s="20"/>
      <c r="RIL269" s="20"/>
      <c r="RIM269" s="20"/>
      <c r="RIN269" s="20"/>
      <c r="RIO269" s="20"/>
      <c r="RIP269" s="20"/>
      <c r="RIQ269" s="20"/>
      <c r="RIR269" s="20"/>
      <c r="RIS269" s="20"/>
      <c r="RIT269" s="20"/>
      <c r="RIU269" s="20"/>
      <c r="RIV269" s="20"/>
      <c r="RIW269" s="20"/>
      <c r="RIX269" s="20"/>
      <c r="RIY269" s="20"/>
      <c r="RIZ269" s="20"/>
      <c r="RJA269" s="20"/>
      <c r="RJB269" s="20"/>
      <c r="RJC269" s="20"/>
      <c r="RJD269" s="20"/>
      <c r="RJE269" s="20"/>
      <c r="RJF269" s="20"/>
      <c r="RJG269" s="20"/>
      <c r="RJH269" s="20"/>
      <c r="RJI269" s="20"/>
      <c r="RJJ269" s="20"/>
      <c r="RJK269" s="20"/>
      <c r="RJL269" s="20"/>
      <c r="RJM269" s="20"/>
      <c r="RJN269" s="20"/>
      <c r="RJO269" s="20"/>
      <c r="RJP269" s="20"/>
      <c r="RJQ269" s="20"/>
      <c r="RJR269" s="20"/>
      <c r="RJS269" s="20"/>
      <c r="RJT269" s="20"/>
      <c r="RJU269" s="20"/>
      <c r="RJV269" s="20"/>
      <c r="RJW269" s="20"/>
      <c r="RJX269" s="20"/>
      <c r="RJY269" s="20"/>
      <c r="RJZ269" s="20"/>
      <c r="RKA269" s="20"/>
      <c r="RKB269" s="20"/>
      <c r="RKC269" s="20"/>
      <c r="RKD269" s="20"/>
      <c r="RKE269" s="20"/>
      <c r="RKF269" s="20"/>
      <c r="RKG269" s="20"/>
      <c r="RKH269" s="20"/>
      <c r="RKI269" s="20"/>
      <c r="RKJ269" s="20"/>
      <c r="RKK269" s="20"/>
      <c r="RKL269" s="20"/>
      <c r="RKM269" s="20"/>
      <c r="RKN269" s="20"/>
      <c r="RKO269" s="20"/>
      <c r="RKP269" s="20"/>
      <c r="RKQ269" s="20"/>
      <c r="RKR269" s="20"/>
      <c r="RKS269" s="20"/>
      <c r="RKT269" s="20"/>
      <c r="RKU269" s="20"/>
      <c r="RKV269" s="20"/>
      <c r="RKW269" s="20"/>
      <c r="RKX269" s="20"/>
      <c r="RKY269" s="20"/>
      <c r="RKZ269" s="20"/>
      <c r="RLA269" s="20"/>
      <c r="RLB269" s="20"/>
      <c r="RLC269" s="20"/>
      <c r="RLD269" s="20"/>
      <c r="RLE269" s="20"/>
      <c r="RLF269" s="20"/>
      <c r="RLG269" s="20"/>
      <c r="RLH269" s="20"/>
      <c r="RLI269" s="20"/>
      <c r="RLJ269" s="20"/>
      <c r="RLK269" s="20"/>
      <c r="RLL269" s="20"/>
      <c r="RLM269" s="20"/>
      <c r="RLN269" s="20"/>
      <c r="RLO269" s="20"/>
      <c r="RLP269" s="20"/>
      <c r="RLQ269" s="20"/>
      <c r="RLR269" s="20"/>
      <c r="RLS269" s="20"/>
      <c r="RLT269" s="20"/>
      <c r="RLU269" s="20"/>
      <c r="RLV269" s="20"/>
      <c r="RLW269" s="20"/>
      <c r="RLX269" s="20"/>
      <c r="RLY269" s="20"/>
      <c r="RLZ269" s="20"/>
      <c r="RMA269" s="20"/>
      <c r="RMB269" s="20"/>
      <c r="RMC269" s="20"/>
      <c r="RMD269" s="20"/>
      <c r="RME269" s="20"/>
      <c r="RMF269" s="20"/>
      <c r="RMG269" s="20"/>
      <c r="RMH269" s="20"/>
      <c r="RMI269" s="20"/>
      <c r="RMJ269" s="20"/>
      <c r="RMK269" s="20"/>
      <c r="RML269" s="20"/>
      <c r="RMM269" s="20"/>
      <c r="RMN269" s="20"/>
      <c r="RMO269" s="20"/>
      <c r="RMP269" s="20"/>
      <c r="RMQ269" s="20"/>
      <c r="RMR269" s="20"/>
      <c r="RMS269" s="20"/>
      <c r="RMT269" s="20"/>
      <c r="RMU269" s="20"/>
      <c r="RMV269" s="20"/>
      <c r="RMW269" s="20"/>
      <c r="RMX269" s="20"/>
      <c r="RMY269" s="20"/>
      <c r="RMZ269" s="20"/>
      <c r="RNA269" s="20"/>
      <c r="RNB269" s="20"/>
      <c r="RNC269" s="20"/>
      <c r="RND269" s="20"/>
      <c r="RNE269" s="20"/>
      <c r="RNF269" s="20"/>
      <c r="RNG269" s="20"/>
      <c r="RNH269" s="20"/>
      <c r="RNI269" s="20"/>
      <c r="RNJ269" s="20"/>
      <c r="RNK269" s="20"/>
      <c r="RNL269" s="20"/>
      <c r="RNM269" s="20"/>
      <c r="RNN269" s="20"/>
      <c r="RNO269" s="20"/>
      <c r="RNP269" s="20"/>
      <c r="RNQ269" s="20"/>
      <c r="RNR269" s="20"/>
      <c r="RNS269" s="20"/>
      <c r="RNT269" s="20"/>
      <c r="RNU269" s="20"/>
      <c r="RNV269" s="20"/>
      <c r="RNW269" s="20"/>
      <c r="RNX269" s="20"/>
      <c r="RNY269" s="20"/>
      <c r="RNZ269" s="20"/>
      <c r="ROA269" s="20"/>
      <c r="ROB269" s="20"/>
      <c r="ROC269" s="20"/>
      <c r="ROD269" s="20"/>
      <c r="ROE269" s="20"/>
      <c r="ROF269" s="20"/>
      <c r="ROG269" s="20"/>
      <c r="ROH269" s="20"/>
      <c r="ROI269" s="20"/>
      <c r="ROJ269" s="20"/>
      <c r="ROK269" s="20"/>
      <c r="ROL269" s="20"/>
      <c r="ROM269" s="20"/>
      <c r="RON269" s="20"/>
      <c r="ROO269" s="20"/>
      <c r="ROP269" s="20"/>
      <c r="ROQ269" s="20"/>
      <c r="ROR269" s="20"/>
      <c r="ROS269" s="20"/>
      <c r="ROT269" s="20"/>
      <c r="ROU269" s="20"/>
      <c r="ROV269" s="20"/>
      <c r="ROW269" s="20"/>
      <c r="ROX269" s="20"/>
      <c r="ROY269" s="20"/>
      <c r="ROZ269" s="20"/>
      <c r="RPA269" s="20"/>
      <c r="RPB269" s="20"/>
      <c r="RPC269" s="20"/>
      <c r="RPD269" s="20"/>
      <c r="RPE269" s="20"/>
      <c r="RPF269" s="20"/>
      <c r="RPG269" s="20"/>
      <c r="RPH269" s="20"/>
      <c r="RPI269" s="20"/>
      <c r="RPJ269" s="20"/>
      <c r="RPK269" s="20"/>
      <c r="RPL269" s="20"/>
      <c r="RPM269" s="20"/>
      <c r="RPN269" s="20"/>
      <c r="RPO269" s="20"/>
      <c r="RPP269" s="20"/>
      <c r="RPQ269" s="20"/>
      <c r="RPR269" s="20"/>
      <c r="RPS269" s="20"/>
      <c r="RPT269" s="20"/>
      <c r="RPU269" s="20"/>
      <c r="RPV269" s="20"/>
      <c r="RPW269" s="20"/>
      <c r="RPX269" s="20"/>
      <c r="RPY269" s="20"/>
      <c r="RPZ269" s="20"/>
      <c r="RQA269" s="20"/>
      <c r="RQB269" s="20"/>
      <c r="RQC269" s="20"/>
      <c r="RQD269" s="20"/>
      <c r="RQE269" s="20"/>
      <c r="RQF269" s="20"/>
      <c r="RQG269" s="20"/>
      <c r="RQH269" s="20"/>
      <c r="RQI269" s="20"/>
      <c r="RQJ269" s="20"/>
      <c r="RQK269" s="20"/>
      <c r="RQL269" s="20"/>
      <c r="RQM269" s="20"/>
      <c r="RQN269" s="20"/>
      <c r="RQO269" s="20"/>
      <c r="RQP269" s="20"/>
      <c r="RQQ269" s="20"/>
      <c r="RQR269" s="20"/>
      <c r="RQS269" s="20"/>
      <c r="RQT269" s="20"/>
      <c r="RQU269" s="20"/>
      <c r="RQV269" s="20"/>
      <c r="RQW269" s="20"/>
      <c r="RQX269" s="20"/>
      <c r="RQY269" s="20"/>
      <c r="RQZ269" s="20"/>
      <c r="RRA269" s="20"/>
      <c r="RRB269" s="20"/>
      <c r="RRC269" s="20"/>
      <c r="RRD269" s="20"/>
      <c r="RRE269" s="20"/>
      <c r="RRF269" s="20"/>
      <c r="RRG269" s="20"/>
      <c r="RRH269" s="20"/>
      <c r="RRI269" s="20"/>
      <c r="RRJ269" s="20"/>
      <c r="RRK269" s="20"/>
      <c r="RRL269" s="20"/>
      <c r="RRM269" s="20"/>
      <c r="RRN269" s="20"/>
      <c r="RRO269" s="20"/>
      <c r="RRP269" s="20"/>
      <c r="RRQ269" s="20"/>
      <c r="RRR269" s="20"/>
      <c r="RRS269" s="20"/>
      <c r="RRT269" s="20"/>
      <c r="RRU269" s="20"/>
      <c r="RRV269" s="20"/>
      <c r="RRW269" s="20"/>
      <c r="RRX269" s="20"/>
      <c r="RRY269" s="20"/>
      <c r="RRZ269" s="20"/>
      <c r="RSA269" s="20"/>
      <c r="RSB269" s="20"/>
      <c r="RSC269" s="20"/>
      <c r="RSD269" s="20"/>
      <c r="RSE269" s="20"/>
      <c r="RSF269" s="20"/>
      <c r="RSG269" s="20"/>
      <c r="RSH269" s="20"/>
      <c r="RSI269" s="20"/>
      <c r="RSJ269" s="20"/>
      <c r="RSK269" s="20"/>
      <c r="RSL269" s="20"/>
      <c r="RSM269" s="20"/>
      <c r="RSN269" s="20"/>
      <c r="RSO269" s="20"/>
      <c r="RSP269" s="20"/>
      <c r="RSQ269" s="20"/>
      <c r="RSR269" s="20"/>
      <c r="RSS269" s="20"/>
      <c r="RST269" s="20"/>
      <c r="RSU269" s="20"/>
      <c r="RSV269" s="20"/>
      <c r="RSW269" s="20"/>
      <c r="RSX269" s="20"/>
      <c r="RSY269" s="20"/>
      <c r="RSZ269" s="20"/>
      <c r="RTA269" s="20"/>
      <c r="RTB269" s="20"/>
      <c r="RTC269" s="20"/>
      <c r="RTD269" s="20"/>
      <c r="RTE269" s="20"/>
      <c r="RTF269" s="20"/>
      <c r="RTG269" s="20"/>
      <c r="RTH269" s="20"/>
      <c r="RTI269" s="20"/>
      <c r="RTJ269" s="20"/>
      <c r="RTK269" s="20"/>
      <c r="RTL269" s="20"/>
      <c r="RTM269" s="20"/>
      <c r="RTN269" s="20"/>
      <c r="RTO269" s="20"/>
      <c r="RTP269" s="20"/>
      <c r="RTQ269" s="20"/>
      <c r="RTR269" s="20"/>
      <c r="RTS269" s="20"/>
      <c r="RTT269" s="20"/>
      <c r="RTU269" s="20"/>
      <c r="RTV269" s="20"/>
      <c r="RTW269" s="20"/>
      <c r="RTX269" s="20"/>
      <c r="RTY269" s="20"/>
      <c r="RTZ269" s="20"/>
      <c r="RUA269" s="20"/>
      <c r="RUB269" s="20"/>
      <c r="RUC269" s="20"/>
      <c r="RUD269" s="20"/>
      <c r="RUE269" s="20"/>
      <c r="RUF269" s="20"/>
      <c r="RUG269" s="20"/>
      <c r="RUH269" s="20"/>
      <c r="RUI269" s="20"/>
      <c r="RUJ269" s="20"/>
      <c r="RUK269" s="20"/>
      <c r="RUL269" s="20"/>
      <c r="RUM269" s="20"/>
      <c r="RUN269" s="20"/>
      <c r="RUO269" s="20"/>
      <c r="RUP269" s="20"/>
      <c r="RUQ269" s="20"/>
      <c r="RUR269" s="20"/>
      <c r="RUS269" s="20"/>
      <c r="RUT269" s="20"/>
      <c r="RUU269" s="20"/>
      <c r="RUV269" s="20"/>
      <c r="RUW269" s="20"/>
      <c r="RUX269" s="20"/>
      <c r="RUY269" s="20"/>
      <c r="RUZ269" s="20"/>
      <c r="RVA269" s="20"/>
      <c r="RVB269" s="20"/>
      <c r="RVC269" s="20"/>
      <c r="RVD269" s="20"/>
      <c r="RVE269" s="20"/>
      <c r="RVF269" s="20"/>
      <c r="RVG269" s="20"/>
      <c r="RVH269" s="20"/>
      <c r="RVI269" s="20"/>
      <c r="RVJ269" s="20"/>
      <c r="RVK269" s="20"/>
      <c r="RVL269" s="20"/>
      <c r="RVM269" s="20"/>
      <c r="RVN269" s="20"/>
      <c r="RVO269" s="20"/>
      <c r="RVP269" s="20"/>
      <c r="RVQ269" s="20"/>
      <c r="RVR269" s="20"/>
      <c r="RVS269" s="20"/>
      <c r="RVT269" s="20"/>
      <c r="RVU269" s="20"/>
      <c r="RVV269" s="20"/>
      <c r="RVW269" s="20"/>
      <c r="RVX269" s="20"/>
      <c r="RVY269" s="20"/>
      <c r="RVZ269" s="20"/>
      <c r="RWA269" s="20"/>
      <c r="RWB269" s="20"/>
      <c r="RWC269" s="20"/>
      <c r="RWD269" s="20"/>
      <c r="RWE269" s="20"/>
      <c r="RWF269" s="20"/>
      <c r="RWG269" s="20"/>
      <c r="RWH269" s="20"/>
      <c r="RWI269" s="20"/>
      <c r="RWJ269" s="20"/>
      <c r="RWK269" s="20"/>
      <c r="RWL269" s="20"/>
      <c r="RWM269" s="20"/>
      <c r="RWN269" s="20"/>
      <c r="RWO269" s="20"/>
      <c r="RWP269" s="20"/>
      <c r="RWQ269" s="20"/>
      <c r="RWR269" s="20"/>
      <c r="RWS269" s="20"/>
      <c r="RWT269" s="20"/>
      <c r="RWU269" s="20"/>
      <c r="RWV269" s="20"/>
      <c r="RWW269" s="20"/>
      <c r="RWX269" s="20"/>
      <c r="RWY269" s="20"/>
      <c r="RWZ269" s="20"/>
      <c r="RXA269" s="20"/>
      <c r="RXB269" s="20"/>
      <c r="RXC269" s="20"/>
      <c r="RXD269" s="20"/>
      <c r="RXE269" s="20"/>
      <c r="RXF269" s="20"/>
      <c r="RXG269" s="20"/>
      <c r="RXH269" s="20"/>
      <c r="RXI269" s="20"/>
      <c r="RXJ269" s="20"/>
      <c r="RXK269" s="20"/>
      <c r="RXL269" s="20"/>
      <c r="RXM269" s="20"/>
      <c r="RXN269" s="20"/>
      <c r="RXO269" s="20"/>
      <c r="RXP269" s="20"/>
      <c r="RXQ269" s="20"/>
      <c r="RXR269" s="20"/>
      <c r="RXS269" s="20"/>
      <c r="RXT269" s="20"/>
      <c r="RXU269" s="20"/>
      <c r="RXV269" s="20"/>
      <c r="RXW269" s="20"/>
      <c r="RXX269" s="20"/>
      <c r="RXY269" s="20"/>
      <c r="RXZ269" s="20"/>
      <c r="RYA269" s="20"/>
      <c r="RYB269" s="20"/>
      <c r="RYC269" s="20"/>
      <c r="RYD269" s="20"/>
      <c r="RYE269" s="20"/>
      <c r="RYF269" s="20"/>
      <c r="RYG269" s="20"/>
      <c r="RYH269" s="20"/>
      <c r="RYI269" s="20"/>
      <c r="RYJ269" s="20"/>
      <c r="RYK269" s="20"/>
      <c r="RYL269" s="20"/>
      <c r="RYM269" s="20"/>
      <c r="RYN269" s="20"/>
      <c r="RYO269" s="20"/>
      <c r="RYP269" s="20"/>
      <c r="RYQ269" s="20"/>
      <c r="RYR269" s="20"/>
      <c r="RYS269" s="20"/>
      <c r="RYT269" s="20"/>
      <c r="RYU269" s="20"/>
      <c r="RYV269" s="20"/>
      <c r="RYW269" s="20"/>
      <c r="RYX269" s="20"/>
      <c r="RYY269" s="20"/>
      <c r="RYZ269" s="20"/>
      <c r="RZA269" s="20"/>
      <c r="RZB269" s="20"/>
      <c r="RZC269" s="20"/>
      <c r="RZD269" s="20"/>
      <c r="RZE269" s="20"/>
      <c r="RZF269" s="20"/>
      <c r="RZG269" s="20"/>
      <c r="RZH269" s="20"/>
      <c r="RZI269" s="20"/>
      <c r="RZJ269" s="20"/>
      <c r="RZK269" s="20"/>
      <c r="RZL269" s="20"/>
      <c r="RZM269" s="20"/>
      <c r="RZN269" s="20"/>
      <c r="RZO269" s="20"/>
      <c r="RZP269" s="20"/>
      <c r="RZQ269" s="20"/>
      <c r="RZR269" s="20"/>
      <c r="RZS269" s="20"/>
      <c r="RZT269" s="20"/>
      <c r="RZU269" s="20"/>
      <c r="RZV269" s="20"/>
      <c r="RZW269" s="20"/>
      <c r="RZX269" s="20"/>
      <c r="RZY269" s="20"/>
      <c r="RZZ269" s="20"/>
      <c r="SAA269" s="20"/>
      <c r="SAB269" s="20"/>
      <c r="SAC269" s="20"/>
      <c r="SAD269" s="20"/>
      <c r="SAE269" s="20"/>
      <c r="SAF269" s="20"/>
      <c r="SAG269" s="20"/>
      <c r="SAH269" s="20"/>
      <c r="SAI269" s="20"/>
      <c r="SAJ269" s="20"/>
      <c r="SAK269" s="20"/>
      <c r="SAL269" s="20"/>
      <c r="SAM269" s="20"/>
      <c r="SAN269" s="20"/>
      <c r="SAO269" s="20"/>
      <c r="SAP269" s="20"/>
      <c r="SAQ269" s="20"/>
      <c r="SAR269" s="20"/>
      <c r="SAS269" s="20"/>
      <c r="SAT269" s="20"/>
      <c r="SAU269" s="20"/>
      <c r="SAV269" s="20"/>
      <c r="SAW269" s="20"/>
      <c r="SAX269" s="20"/>
      <c r="SAY269" s="20"/>
      <c r="SAZ269" s="20"/>
      <c r="SBA269" s="20"/>
      <c r="SBB269" s="20"/>
      <c r="SBC269" s="20"/>
      <c r="SBD269" s="20"/>
      <c r="SBE269" s="20"/>
      <c r="SBF269" s="20"/>
      <c r="SBG269" s="20"/>
      <c r="SBH269" s="20"/>
      <c r="SBI269" s="20"/>
      <c r="SBJ269" s="20"/>
      <c r="SBK269" s="20"/>
      <c r="SBL269" s="20"/>
      <c r="SBM269" s="20"/>
      <c r="SBN269" s="20"/>
      <c r="SBO269" s="20"/>
      <c r="SBP269" s="20"/>
      <c r="SBQ269" s="20"/>
      <c r="SBR269" s="20"/>
      <c r="SBS269" s="20"/>
      <c r="SBT269" s="20"/>
      <c r="SBU269" s="20"/>
      <c r="SBV269" s="20"/>
      <c r="SBW269" s="20"/>
      <c r="SBX269" s="20"/>
      <c r="SBY269" s="20"/>
      <c r="SBZ269" s="20"/>
      <c r="SCA269" s="20"/>
      <c r="SCB269" s="20"/>
      <c r="SCC269" s="20"/>
      <c r="SCD269" s="20"/>
      <c r="SCE269" s="20"/>
      <c r="SCF269" s="20"/>
      <c r="SCG269" s="20"/>
      <c r="SCH269" s="20"/>
      <c r="SCI269" s="20"/>
      <c r="SCJ269" s="20"/>
      <c r="SCK269" s="20"/>
      <c r="SCL269" s="20"/>
      <c r="SCM269" s="20"/>
      <c r="SCN269" s="20"/>
      <c r="SCO269" s="20"/>
      <c r="SCP269" s="20"/>
      <c r="SCQ269" s="20"/>
      <c r="SCR269" s="20"/>
      <c r="SCS269" s="20"/>
      <c r="SCT269" s="20"/>
      <c r="SCU269" s="20"/>
      <c r="SCV269" s="20"/>
      <c r="SCW269" s="20"/>
      <c r="SCX269" s="20"/>
      <c r="SCY269" s="20"/>
      <c r="SCZ269" s="20"/>
      <c r="SDA269" s="20"/>
      <c r="SDB269" s="20"/>
      <c r="SDC269" s="20"/>
      <c r="SDD269" s="20"/>
      <c r="SDE269" s="20"/>
      <c r="SDF269" s="20"/>
      <c r="SDG269" s="20"/>
      <c r="SDH269" s="20"/>
      <c r="SDI269" s="20"/>
      <c r="SDJ269" s="20"/>
      <c r="SDK269" s="20"/>
      <c r="SDL269" s="20"/>
      <c r="SDM269" s="20"/>
      <c r="SDN269" s="20"/>
      <c r="SDO269" s="20"/>
      <c r="SDP269" s="20"/>
      <c r="SDQ269" s="20"/>
      <c r="SDR269" s="20"/>
      <c r="SDS269" s="20"/>
      <c r="SDT269" s="20"/>
      <c r="SDU269" s="20"/>
      <c r="SDV269" s="20"/>
      <c r="SDW269" s="20"/>
      <c r="SDX269" s="20"/>
      <c r="SDY269" s="20"/>
      <c r="SDZ269" s="20"/>
      <c r="SEA269" s="20"/>
      <c r="SEB269" s="20"/>
      <c r="SEC269" s="20"/>
      <c r="SED269" s="20"/>
      <c r="SEE269" s="20"/>
      <c r="SEF269" s="20"/>
      <c r="SEG269" s="20"/>
      <c r="SEH269" s="20"/>
      <c r="SEI269" s="20"/>
      <c r="SEJ269" s="20"/>
      <c r="SEK269" s="20"/>
      <c r="SEL269" s="20"/>
      <c r="SEM269" s="20"/>
      <c r="SEN269" s="20"/>
      <c r="SEO269" s="20"/>
      <c r="SEP269" s="20"/>
      <c r="SEQ269" s="20"/>
      <c r="SER269" s="20"/>
      <c r="SES269" s="20"/>
      <c r="SET269" s="20"/>
      <c r="SEU269" s="20"/>
      <c r="SEV269" s="20"/>
      <c r="SEW269" s="20"/>
      <c r="SEX269" s="20"/>
      <c r="SEY269" s="20"/>
      <c r="SEZ269" s="20"/>
      <c r="SFA269" s="20"/>
      <c r="SFB269" s="20"/>
      <c r="SFC269" s="20"/>
      <c r="SFD269" s="20"/>
      <c r="SFE269" s="20"/>
      <c r="SFF269" s="20"/>
      <c r="SFG269" s="20"/>
      <c r="SFH269" s="20"/>
      <c r="SFI269" s="20"/>
      <c r="SFJ269" s="20"/>
      <c r="SFK269" s="20"/>
      <c r="SFL269" s="20"/>
      <c r="SFM269" s="20"/>
      <c r="SFN269" s="20"/>
      <c r="SFO269" s="20"/>
      <c r="SFP269" s="20"/>
      <c r="SFQ269" s="20"/>
      <c r="SFR269" s="20"/>
      <c r="SFS269" s="20"/>
      <c r="SFT269" s="20"/>
      <c r="SFU269" s="20"/>
      <c r="SFV269" s="20"/>
      <c r="SFW269" s="20"/>
      <c r="SFX269" s="20"/>
      <c r="SFY269" s="20"/>
      <c r="SFZ269" s="20"/>
      <c r="SGA269" s="20"/>
      <c r="SGB269" s="20"/>
      <c r="SGC269" s="20"/>
      <c r="SGD269" s="20"/>
      <c r="SGE269" s="20"/>
      <c r="SGF269" s="20"/>
      <c r="SGG269" s="20"/>
      <c r="SGH269" s="20"/>
      <c r="SGI269" s="20"/>
      <c r="SGJ269" s="20"/>
      <c r="SGK269" s="20"/>
      <c r="SGL269" s="20"/>
      <c r="SGM269" s="20"/>
      <c r="SGN269" s="20"/>
      <c r="SGO269" s="20"/>
      <c r="SGP269" s="20"/>
      <c r="SGQ269" s="20"/>
      <c r="SGR269" s="20"/>
      <c r="SGS269" s="20"/>
      <c r="SGT269" s="20"/>
      <c r="SGU269" s="20"/>
      <c r="SGV269" s="20"/>
      <c r="SGW269" s="20"/>
      <c r="SGX269" s="20"/>
      <c r="SGY269" s="20"/>
      <c r="SGZ269" s="20"/>
      <c r="SHA269" s="20"/>
      <c r="SHB269" s="20"/>
      <c r="SHC269" s="20"/>
      <c r="SHD269" s="20"/>
      <c r="SHE269" s="20"/>
      <c r="SHF269" s="20"/>
      <c r="SHG269" s="20"/>
      <c r="SHH269" s="20"/>
      <c r="SHI269" s="20"/>
      <c r="SHJ269" s="20"/>
      <c r="SHK269" s="20"/>
      <c r="SHL269" s="20"/>
      <c r="SHM269" s="20"/>
      <c r="SHN269" s="20"/>
      <c r="SHO269" s="20"/>
      <c r="SHP269" s="20"/>
      <c r="SHQ269" s="20"/>
      <c r="SHR269" s="20"/>
      <c r="SHS269" s="20"/>
      <c r="SHT269" s="20"/>
      <c r="SHU269" s="20"/>
      <c r="SHV269" s="20"/>
      <c r="SHW269" s="20"/>
      <c r="SHX269" s="20"/>
      <c r="SHY269" s="20"/>
      <c r="SHZ269" s="20"/>
      <c r="SIA269" s="20"/>
      <c r="SIB269" s="20"/>
      <c r="SIC269" s="20"/>
      <c r="SID269" s="20"/>
      <c r="SIE269" s="20"/>
      <c r="SIF269" s="20"/>
      <c r="SIG269" s="20"/>
      <c r="SIH269" s="20"/>
      <c r="SII269" s="20"/>
      <c r="SIJ269" s="20"/>
      <c r="SIK269" s="20"/>
      <c r="SIL269" s="20"/>
      <c r="SIM269" s="20"/>
      <c r="SIN269" s="20"/>
      <c r="SIO269" s="20"/>
      <c r="SIP269" s="20"/>
      <c r="SIQ269" s="20"/>
      <c r="SIR269" s="20"/>
      <c r="SIS269" s="20"/>
      <c r="SIT269" s="20"/>
      <c r="SIU269" s="20"/>
      <c r="SIV269" s="20"/>
      <c r="SIW269" s="20"/>
      <c r="SIX269" s="20"/>
      <c r="SIY269" s="20"/>
      <c r="SIZ269" s="20"/>
      <c r="SJA269" s="20"/>
      <c r="SJB269" s="20"/>
      <c r="SJC269" s="20"/>
      <c r="SJD269" s="20"/>
      <c r="SJE269" s="20"/>
      <c r="SJF269" s="20"/>
      <c r="SJG269" s="20"/>
      <c r="SJH269" s="20"/>
      <c r="SJI269" s="20"/>
      <c r="SJJ269" s="20"/>
      <c r="SJK269" s="20"/>
      <c r="SJL269" s="20"/>
      <c r="SJM269" s="20"/>
      <c r="SJN269" s="20"/>
      <c r="SJO269" s="20"/>
      <c r="SJP269" s="20"/>
      <c r="SJQ269" s="20"/>
      <c r="SJR269" s="20"/>
      <c r="SJS269" s="20"/>
      <c r="SJT269" s="20"/>
      <c r="SJU269" s="20"/>
      <c r="SJV269" s="20"/>
      <c r="SJW269" s="20"/>
      <c r="SJX269" s="20"/>
      <c r="SJY269" s="20"/>
      <c r="SJZ269" s="20"/>
      <c r="SKA269" s="20"/>
      <c r="SKB269" s="20"/>
      <c r="SKC269" s="20"/>
      <c r="SKD269" s="20"/>
      <c r="SKE269" s="20"/>
      <c r="SKF269" s="20"/>
      <c r="SKG269" s="20"/>
      <c r="SKH269" s="20"/>
      <c r="SKI269" s="20"/>
      <c r="SKJ269" s="20"/>
      <c r="SKK269" s="20"/>
      <c r="SKL269" s="20"/>
      <c r="SKM269" s="20"/>
      <c r="SKN269" s="20"/>
      <c r="SKO269" s="20"/>
      <c r="SKP269" s="20"/>
      <c r="SKQ269" s="20"/>
      <c r="SKR269" s="20"/>
      <c r="SKS269" s="20"/>
      <c r="SKT269" s="20"/>
      <c r="SKU269" s="20"/>
      <c r="SKV269" s="20"/>
      <c r="SKW269" s="20"/>
      <c r="SKX269" s="20"/>
      <c r="SKY269" s="20"/>
      <c r="SKZ269" s="20"/>
      <c r="SLA269" s="20"/>
      <c r="SLB269" s="20"/>
      <c r="SLC269" s="20"/>
      <c r="SLD269" s="20"/>
      <c r="SLE269" s="20"/>
      <c r="SLF269" s="20"/>
      <c r="SLG269" s="20"/>
      <c r="SLH269" s="20"/>
      <c r="SLI269" s="20"/>
      <c r="SLJ269" s="20"/>
      <c r="SLK269" s="20"/>
      <c r="SLL269" s="20"/>
      <c r="SLM269" s="20"/>
      <c r="SLN269" s="20"/>
      <c r="SLO269" s="20"/>
      <c r="SLP269" s="20"/>
      <c r="SLQ269" s="20"/>
      <c r="SLR269" s="20"/>
      <c r="SLS269" s="20"/>
      <c r="SLT269" s="20"/>
      <c r="SLU269" s="20"/>
      <c r="SLV269" s="20"/>
      <c r="SLW269" s="20"/>
      <c r="SLX269" s="20"/>
      <c r="SLY269" s="20"/>
      <c r="SLZ269" s="20"/>
      <c r="SMA269" s="20"/>
      <c r="SMB269" s="20"/>
      <c r="SMC269" s="20"/>
      <c r="SMD269" s="20"/>
      <c r="SME269" s="20"/>
      <c r="SMF269" s="20"/>
      <c r="SMG269" s="20"/>
      <c r="SMH269" s="20"/>
      <c r="SMI269" s="20"/>
      <c r="SMJ269" s="20"/>
      <c r="SMK269" s="20"/>
      <c r="SML269" s="20"/>
      <c r="SMM269" s="20"/>
      <c r="SMN269" s="20"/>
      <c r="SMO269" s="20"/>
      <c r="SMP269" s="20"/>
      <c r="SMQ269" s="20"/>
      <c r="SMR269" s="20"/>
      <c r="SMS269" s="20"/>
      <c r="SMT269" s="20"/>
      <c r="SMU269" s="20"/>
      <c r="SMV269" s="20"/>
      <c r="SMW269" s="20"/>
      <c r="SMX269" s="20"/>
      <c r="SMY269" s="20"/>
      <c r="SMZ269" s="20"/>
      <c r="SNA269" s="20"/>
      <c r="SNB269" s="20"/>
      <c r="SNC269" s="20"/>
      <c r="SND269" s="20"/>
      <c r="SNE269" s="20"/>
      <c r="SNF269" s="20"/>
      <c r="SNG269" s="20"/>
      <c r="SNH269" s="20"/>
      <c r="SNI269" s="20"/>
      <c r="SNJ269" s="20"/>
      <c r="SNK269" s="20"/>
      <c r="SNL269" s="20"/>
      <c r="SNM269" s="20"/>
      <c r="SNN269" s="20"/>
      <c r="SNO269" s="20"/>
      <c r="SNP269" s="20"/>
      <c r="SNQ269" s="20"/>
      <c r="SNR269" s="20"/>
      <c r="SNS269" s="20"/>
      <c r="SNT269" s="20"/>
      <c r="SNU269" s="20"/>
      <c r="SNV269" s="20"/>
      <c r="SNW269" s="20"/>
      <c r="SNX269" s="20"/>
      <c r="SNY269" s="20"/>
      <c r="SNZ269" s="20"/>
      <c r="SOA269" s="20"/>
      <c r="SOB269" s="20"/>
      <c r="SOC269" s="20"/>
      <c r="SOD269" s="20"/>
      <c r="SOE269" s="20"/>
      <c r="SOF269" s="20"/>
      <c r="SOG269" s="20"/>
      <c r="SOH269" s="20"/>
      <c r="SOI269" s="20"/>
      <c r="SOJ269" s="20"/>
      <c r="SOK269" s="20"/>
      <c r="SOL269" s="20"/>
      <c r="SOM269" s="20"/>
      <c r="SON269" s="20"/>
      <c r="SOO269" s="20"/>
      <c r="SOP269" s="20"/>
      <c r="SOQ269" s="20"/>
      <c r="SOR269" s="20"/>
      <c r="SOS269" s="20"/>
      <c r="SOT269" s="20"/>
      <c r="SOU269" s="20"/>
      <c r="SOV269" s="20"/>
      <c r="SOW269" s="20"/>
      <c r="SOX269" s="20"/>
      <c r="SOY269" s="20"/>
      <c r="SOZ269" s="20"/>
      <c r="SPA269" s="20"/>
      <c r="SPB269" s="20"/>
      <c r="SPC269" s="20"/>
      <c r="SPD269" s="20"/>
      <c r="SPE269" s="20"/>
      <c r="SPF269" s="20"/>
      <c r="SPG269" s="20"/>
      <c r="SPH269" s="20"/>
      <c r="SPI269" s="20"/>
      <c r="SPJ269" s="20"/>
      <c r="SPK269" s="20"/>
      <c r="SPL269" s="20"/>
      <c r="SPM269" s="20"/>
      <c r="SPN269" s="20"/>
      <c r="SPO269" s="20"/>
      <c r="SPP269" s="20"/>
      <c r="SPQ269" s="20"/>
      <c r="SPR269" s="20"/>
      <c r="SPS269" s="20"/>
      <c r="SPT269" s="20"/>
      <c r="SPU269" s="20"/>
      <c r="SPV269" s="20"/>
      <c r="SPW269" s="20"/>
      <c r="SPX269" s="20"/>
      <c r="SPY269" s="20"/>
      <c r="SPZ269" s="20"/>
      <c r="SQA269" s="20"/>
      <c r="SQB269" s="20"/>
      <c r="SQC269" s="20"/>
      <c r="SQD269" s="20"/>
      <c r="SQE269" s="20"/>
      <c r="SQF269" s="20"/>
      <c r="SQG269" s="20"/>
      <c r="SQH269" s="20"/>
      <c r="SQI269" s="20"/>
      <c r="SQJ269" s="20"/>
      <c r="SQK269" s="20"/>
      <c r="SQL269" s="20"/>
      <c r="SQM269" s="20"/>
      <c r="SQN269" s="20"/>
      <c r="SQO269" s="20"/>
      <c r="SQP269" s="20"/>
      <c r="SQQ269" s="20"/>
      <c r="SQR269" s="20"/>
      <c r="SQS269" s="20"/>
      <c r="SQT269" s="20"/>
      <c r="SQU269" s="20"/>
      <c r="SQV269" s="20"/>
      <c r="SQW269" s="20"/>
      <c r="SQX269" s="20"/>
      <c r="SQY269" s="20"/>
      <c r="SQZ269" s="20"/>
      <c r="SRA269" s="20"/>
      <c r="SRB269" s="20"/>
      <c r="SRC269" s="20"/>
      <c r="SRD269" s="20"/>
      <c r="SRE269" s="20"/>
      <c r="SRF269" s="20"/>
      <c r="SRG269" s="20"/>
      <c r="SRH269" s="20"/>
      <c r="SRI269" s="20"/>
      <c r="SRJ269" s="20"/>
      <c r="SRK269" s="20"/>
      <c r="SRL269" s="20"/>
      <c r="SRM269" s="20"/>
      <c r="SRN269" s="20"/>
      <c r="SRO269" s="20"/>
      <c r="SRP269" s="20"/>
      <c r="SRQ269" s="20"/>
      <c r="SRR269" s="20"/>
      <c r="SRS269" s="20"/>
      <c r="SRT269" s="20"/>
      <c r="SRU269" s="20"/>
      <c r="SRV269" s="20"/>
      <c r="SRW269" s="20"/>
      <c r="SRX269" s="20"/>
      <c r="SRY269" s="20"/>
      <c r="SRZ269" s="20"/>
      <c r="SSA269" s="20"/>
      <c r="SSB269" s="20"/>
      <c r="SSC269" s="20"/>
      <c r="SSD269" s="20"/>
      <c r="SSE269" s="20"/>
      <c r="SSF269" s="20"/>
      <c r="SSG269" s="20"/>
      <c r="SSH269" s="20"/>
      <c r="SSI269" s="20"/>
      <c r="SSJ269" s="20"/>
      <c r="SSK269" s="20"/>
      <c r="SSL269" s="20"/>
      <c r="SSM269" s="20"/>
      <c r="SSN269" s="20"/>
      <c r="SSO269" s="20"/>
      <c r="SSP269" s="20"/>
      <c r="SSQ269" s="20"/>
      <c r="SSR269" s="20"/>
      <c r="SSS269" s="20"/>
      <c r="SST269" s="20"/>
      <c r="SSU269" s="20"/>
      <c r="SSV269" s="20"/>
      <c r="SSW269" s="20"/>
      <c r="SSX269" s="20"/>
      <c r="SSY269" s="20"/>
      <c r="SSZ269" s="20"/>
      <c r="STA269" s="20"/>
      <c r="STB269" s="20"/>
      <c r="STC269" s="20"/>
      <c r="STD269" s="20"/>
      <c r="STE269" s="20"/>
      <c r="STF269" s="20"/>
      <c r="STG269" s="20"/>
      <c r="STH269" s="20"/>
      <c r="STI269" s="20"/>
      <c r="STJ269" s="20"/>
      <c r="STK269" s="20"/>
      <c r="STL269" s="20"/>
      <c r="STM269" s="20"/>
      <c r="STN269" s="20"/>
      <c r="STO269" s="20"/>
      <c r="STP269" s="20"/>
      <c r="STQ269" s="20"/>
      <c r="STR269" s="20"/>
      <c r="STS269" s="20"/>
      <c r="STT269" s="20"/>
      <c r="STU269" s="20"/>
      <c r="STV269" s="20"/>
      <c r="STW269" s="20"/>
      <c r="STX269" s="20"/>
      <c r="STY269" s="20"/>
      <c r="STZ269" s="20"/>
      <c r="SUA269" s="20"/>
      <c r="SUB269" s="20"/>
      <c r="SUC269" s="20"/>
      <c r="SUD269" s="20"/>
      <c r="SUE269" s="20"/>
      <c r="SUF269" s="20"/>
      <c r="SUG269" s="20"/>
      <c r="SUH269" s="20"/>
      <c r="SUI269" s="20"/>
      <c r="SUJ269" s="20"/>
      <c r="SUK269" s="20"/>
      <c r="SUL269" s="20"/>
      <c r="SUM269" s="20"/>
      <c r="SUN269" s="20"/>
      <c r="SUO269" s="20"/>
      <c r="SUP269" s="20"/>
      <c r="SUQ269" s="20"/>
      <c r="SUR269" s="20"/>
      <c r="SUS269" s="20"/>
      <c r="SUT269" s="20"/>
      <c r="SUU269" s="20"/>
      <c r="SUV269" s="20"/>
      <c r="SUW269" s="20"/>
      <c r="SUX269" s="20"/>
      <c r="SUY269" s="20"/>
      <c r="SUZ269" s="20"/>
      <c r="SVA269" s="20"/>
      <c r="SVB269" s="20"/>
      <c r="SVC269" s="20"/>
      <c r="SVD269" s="20"/>
      <c r="SVE269" s="20"/>
      <c r="SVF269" s="20"/>
      <c r="SVG269" s="20"/>
      <c r="SVH269" s="20"/>
      <c r="SVI269" s="20"/>
      <c r="SVJ269" s="20"/>
      <c r="SVK269" s="20"/>
      <c r="SVL269" s="20"/>
      <c r="SVM269" s="20"/>
      <c r="SVN269" s="20"/>
      <c r="SVO269" s="20"/>
      <c r="SVP269" s="20"/>
      <c r="SVQ269" s="20"/>
      <c r="SVR269" s="20"/>
      <c r="SVS269" s="20"/>
      <c r="SVT269" s="20"/>
      <c r="SVU269" s="20"/>
      <c r="SVV269" s="20"/>
      <c r="SVW269" s="20"/>
      <c r="SVX269" s="20"/>
      <c r="SVY269" s="20"/>
      <c r="SVZ269" s="20"/>
      <c r="SWA269" s="20"/>
      <c r="SWB269" s="20"/>
      <c r="SWC269" s="20"/>
      <c r="SWD269" s="20"/>
      <c r="SWE269" s="20"/>
      <c r="SWF269" s="20"/>
      <c r="SWG269" s="20"/>
      <c r="SWH269" s="20"/>
      <c r="SWI269" s="20"/>
      <c r="SWJ269" s="20"/>
      <c r="SWK269" s="20"/>
      <c r="SWL269" s="20"/>
      <c r="SWM269" s="20"/>
      <c r="SWN269" s="20"/>
      <c r="SWO269" s="20"/>
      <c r="SWP269" s="20"/>
      <c r="SWQ269" s="20"/>
      <c r="SWR269" s="20"/>
      <c r="SWS269" s="20"/>
      <c r="SWT269" s="20"/>
      <c r="SWU269" s="20"/>
      <c r="SWV269" s="20"/>
      <c r="SWW269" s="20"/>
      <c r="SWX269" s="20"/>
      <c r="SWY269" s="20"/>
      <c r="SWZ269" s="20"/>
      <c r="SXA269" s="20"/>
      <c r="SXB269" s="20"/>
      <c r="SXC269" s="20"/>
      <c r="SXD269" s="20"/>
      <c r="SXE269" s="20"/>
      <c r="SXF269" s="20"/>
      <c r="SXG269" s="20"/>
      <c r="SXH269" s="20"/>
      <c r="SXI269" s="20"/>
      <c r="SXJ269" s="20"/>
      <c r="SXK269" s="20"/>
      <c r="SXL269" s="20"/>
      <c r="SXM269" s="20"/>
      <c r="SXN269" s="20"/>
      <c r="SXO269" s="20"/>
      <c r="SXP269" s="20"/>
      <c r="SXQ269" s="20"/>
      <c r="SXR269" s="20"/>
      <c r="SXS269" s="20"/>
      <c r="SXT269" s="20"/>
      <c r="SXU269" s="20"/>
      <c r="SXV269" s="20"/>
      <c r="SXW269" s="20"/>
      <c r="SXX269" s="20"/>
      <c r="SXY269" s="20"/>
      <c r="SXZ269" s="20"/>
      <c r="SYA269" s="20"/>
      <c r="SYB269" s="20"/>
      <c r="SYC269" s="20"/>
      <c r="SYD269" s="20"/>
      <c r="SYE269" s="20"/>
      <c r="SYF269" s="20"/>
      <c r="SYG269" s="20"/>
      <c r="SYH269" s="20"/>
      <c r="SYI269" s="20"/>
      <c r="SYJ269" s="20"/>
      <c r="SYK269" s="20"/>
      <c r="SYL269" s="20"/>
      <c r="SYM269" s="20"/>
      <c r="SYN269" s="20"/>
      <c r="SYO269" s="20"/>
      <c r="SYP269" s="20"/>
      <c r="SYQ269" s="20"/>
      <c r="SYR269" s="20"/>
      <c r="SYS269" s="20"/>
      <c r="SYT269" s="20"/>
      <c r="SYU269" s="20"/>
      <c r="SYV269" s="20"/>
      <c r="SYW269" s="20"/>
      <c r="SYX269" s="20"/>
      <c r="SYY269" s="20"/>
      <c r="SYZ269" s="20"/>
      <c r="SZA269" s="20"/>
      <c r="SZB269" s="20"/>
      <c r="SZC269" s="20"/>
      <c r="SZD269" s="20"/>
      <c r="SZE269" s="20"/>
      <c r="SZF269" s="20"/>
      <c r="SZG269" s="20"/>
      <c r="SZH269" s="20"/>
      <c r="SZI269" s="20"/>
      <c r="SZJ269" s="20"/>
      <c r="SZK269" s="20"/>
      <c r="SZL269" s="20"/>
      <c r="SZM269" s="20"/>
      <c r="SZN269" s="20"/>
      <c r="SZO269" s="20"/>
      <c r="SZP269" s="20"/>
      <c r="SZQ269" s="20"/>
      <c r="SZR269" s="20"/>
      <c r="SZS269" s="20"/>
      <c r="SZT269" s="20"/>
      <c r="SZU269" s="20"/>
      <c r="SZV269" s="20"/>
      <c r="SZW269" s="20"/>
      <c r="SZX269" s="20"/>
      <c r="SZY269" s="20"/>
      <c r="SZZ269" s="20"/>
      <c r="TAA269" s="20"/>
      <c r="TAB269" s="20"/>
      <c r="TAC269" s="20"/>
      <c r="TAD269" s="20"/>
      <c r="TAE269" s="20"/>
      <c r="TAF269" s="20"/>
      <c r="TAG269" s="20"/>
      <c r="TAH269" s="20"/>
      <c r="TAI269" s="20"/>
      <c r="TAJ269" s="20"/>
      <c r="TAK269" s="20"/>
      <c r="TAL269" s="20"/>
      <c r="TAM269" s="20"/>
      <c r="TAN269" s="20"/>
      <c r="TAO269" s="20"/>
      <c r="TAP269" s="20"/>
      <c r="TAQ269" s="20"/>
      <c r="TAR269" s="20"/>
      <c r="TAS269" s="20"/>
      <c r="TAT269" s="20"/>
      <c r="TAU269" s="20"/>
      <c r="TAV269" s="20"/>
      <c r="TAW269" s="20"/>
      <c r="TAX269" s="20"/>
      <c r="TAY269" s="20"/>
      <c r="TAZ269" s="20"/>
      <c r="TBA269" s="20"/>
      <c r="TBB269" s="20"/>
      <c r="TBC269" s="20"/>
      <c r="TBD269" s="20"/>
      <c r="TBE269" s="20"/>
      <c r="TBF269" s="20"/>
      <c r="TBG269" s="20"/>
      <c r="TBH269" s="20"/>
      <c r="TBI269" s="20"/>
      <c r="TBJ269" s="20"/>
      <c r="TBK269" s="20"/>
      <c r="TBL269" s="20"/>
      <c r="TBM269" s="20"/>
      <c r="TBN269" s="20"/>
      <c r="TBO269" s="20"/>
      <c r="TBP269" s="20"/>
      <c r="TBQ269" s="20"/>
      <c r="TBR269" s="20"/>
      <c r="TBS269" s="20"/>
      <c r="TBT269" s="20"/>
      <c r="TBU269" s="20"/>
      <c r="TBV269" s="20"/>
      <c r="TBW269" s="20"/>
      <c r="TBX269" s="20"/>
      <c r="TBY269" s="20"/>
      <c r="TBZ269" s="20"/>
      <c r="TCA269" s="20"/>
      <c r="TCB269" s="20"/>
      <c r="TCC269" s="20"/>
      <c r="TCD269" s="20"/>
      <c r="TCE269" s="20"/>
      <c r="TCF269" s="20"/>
      <c r="TCG269" s="20"/>
      <c r="TCH269" s="20"/>
      <c r="TCI269" s="20"/>
      <c r="TCJ269" s="20"/>
      <c r="TCK269" s="20"/>
      <c r="TCL269" s="20"/>
      <c r="TCM269" s="20"/>
      <c r="TCN269" s="20"/>
      <c r="TCO269" s="20"/>
      <c r="TCP269" s="20"/>
      <c r="TCQ269" s="20"/>
      <c r="TCR269" s="20"/>
      <c r="TCS269" s="20"/>
      <c r="TCT269" s="20"/>
      <c r="TCU269" s="20"/>
      <c r="TCV269" s="20"/>
      <c r="TCW269" s="20"/>
      <c r="TCX269" s="20"/>
      <c r="TCY269" s="20"/>
      <c r="TCZ269" s="20"/>
      <c r="TDA269" s="20"/>
      <c r="TDB269" s="20"/>
      <c r="TDC269" s="20"/>
      <c r="TDD269" s="20"/>
      <c r="TDE269" s="20"/>
      <c r="TDF269" s="20"/>
      <c r="TDG269" s="20"/>
      <c r="TDH269" s="20"/>
      <c r="TDI269" s="20"/>
      <c r="TDJ269" s="20"/>
      <c r="TDK269" s="20"/>
      <c r="TDL269" s="20"/>
      <c r="TDM269" s="20"/>
      <c r="TDN269" s="20"/>
      <c r="TDO269" s="20"/>
      <c r="TDP269" s="20"/>
      <c r="TDQ269" s="20"/>
      <c r="TDR269" s="20"/>
      <c r="TDS269" s="20"/>
      <c r="TDT269" s="20"/>
      <c r="TDU269" s="20"/>
      <c r="TDV269" s="20"/>
      <c r="TDW269" s="20"/>
      <c r="TDX269" s="20"/>
      <c r="TDY269" s="20"/>
      <c r="TDZ269" s="20"/>
      <c r="TEA269" s="20"/>
      <c r="TEB269" s="20"/>
      <c r="TEC269" s="20"/>
      <c r="TED269" s="20"/>
      <c r="TEE269" s="20"/>
      <c r="TEF269" s="20"/>
      <c r="TEG269" s="20"/>
      <c r="TEH269" s="20"/>
      <c r="TEI269" s="20"/>
      <c r="TEJ269" s="20"/>
      <c r="TEK269" s="20"/>
      <c r="TEL269" s="20"/>
      <c r="TEM269" s="20"/>
      <c r="TEN269" s="20"/>
      <c r="TEO269" s="20"/>
      <c r="TEP269" s="20"/>
      <c r="TEQ269" s="20"/>
      <c r="TER269" s="20"/>
      <c r="TES269" s="20"/>
      <c r="TET269" s="20"/>
      <c r="TEU269" s="20"/>
      <c r="TEV269" s="20"/>
      <c r="TEW269" s="20"/>
      <c r="TEX269" s="20"/>
      <c r="TEY269" s="20"/>
      <c r="TEZ269" s="20"/>
      <c r="TFA269" s="20"/>
      <c r="TFB269" s="20"/>
      <c r="TFC269" s="20"/>
      <c r="TFD269" s="20"/>
      <c r="TFE269" s="20"/>
      <c r="TFF269" s="20"/>
      <c r="TFG269" s="20"/>
      <c r="TFH269" s="20"/>
      <c r="TFI269" s="20"/>
      <c r="TFJ269" s="20"/>
      <c r="TFK269" s="20"/>
      <c r="TFL269" s="20"/>
      <c r="TFM269" s="20"/>
      <c r="TFN269" s="20"/>
      <c r="TFO269" s="20"/>
      <c r="TFP269" s="20"/>
      <c r="TFQ269" s="20"/>
      <c r="TFR269" s="20"/>
      <c r="TFS269" s="20"/>
      <c r="TFT269" s="20"/>
      <c r="TFU269" s="20"/>
      <c r="TFV269" s="20"/>
      <c r="TFW269" s="20"/>
      <c r="TFX269" s="20"/>
      <c r="TFY269" s="20"/>
      <c r="TFZ269" s="20"/>
      <c r="TGA269" s="20"/>
      <c r="TGB269" s="20"/>
      <c r="TGC269" s="20"/>
      <c r="TGD269" s="20"/>
      <c r="TGE269" s="20"/>
      <c r="TGF269" s="20"/>
      <c r="TGG269" s="20"/>
      <c r="TGH269" s="20"/>
      <c r="TGI269" s="20"/>
      <c r="TGJ269" s="20"/>
      <c r="TGK269" s="20"/>
      <c r="TGL269" s="20"/>
      <c r="TGM269" s="20"/>
      <c r="TGN269" s="20"/>
      <c r="TGO269" s="20"/>
      <c r="TGP269" s="20"/>
      <c r="TGQ269" s="20"/>
      <c r="TGR269" s="20"/>
      <c r="TGS269" s="20"/>
      <c r="TGT269" s="20"/>
      <c r="TGU269" s="20"/>
      <c r="TGV269" s="20"/>
      <c r="TGW269" s="20"/>
      <c r="TGX269" s="20"/>
      <c r="TGY269" s="20"/>
      <c r="TGZ269" s="20"/>
      <c r="THA269" s="20"/>
      <c r="THB269" s="20"/>
      <c r="THC269" s="20"/>
      <c r="THD269" s="20"/>
      <c r="THE269" s="20"/>
      <c r="THF269" s="20"/>
      <c r="THG269" s="20"/>
      <c r="THH269" s="20"/>
      <c r="THI269" s="20"/>
      <c r="THJ269" s="20"/>
      <c r="THK269" s="20"/>
      <c r="THL269" s="20"/>
      <c r="THM269" s="20"/>
      <c r="THN269" s="20"/>
      <c r="THO269" s="20"/>
      <c r="THP269" s="20"/>
      <c r="THQ269" s="20"/>
      <c r="THR269" s="20"/>
      <c r="THS269" s="20"/>
      <c r="THT269" s="20"/>
      <c r="THU269" s="20"/>
      <c r="THV269" s="20"/>
      <c r="THW269" s="20"/>
      <c r="THX269" s="20"/>
      <c r="THY269" s="20"/>
      <c r="THZ269" s="20"/>
      <c r="TIA269" s="20"/>
      <c r="TIB269" s="20"/>
      <c r="TIC269" s="20"/>
      <c r="TID269" s="20"/>
      <c r="TIE269" s="20"/>
      <c r="TIF269" s="20"/>
      <c r="TIG269" s="20"/>
      <c r="TIH269" s="20"/>
      <c r="TII269" s="20"/>
      <c r="TIJ269" s="20"/>
      <c r="TIK269" s="20"/>
      <c r="TIL269" s="20"/>
      <c r="TIM269" s="20"/>
      <c r="TIN269" s="20"/>
      <c r="TIO269" s="20"/>
      <c r="TIP269" s="20"/>
      <c r="TIQ269" s="20"/>
      <c r="TIR269" s="20"/>
      <c r="TIS269" s="20"/>
      <c r="TIT269" s="20"/>
      <c r="TIU269" s="20"/>
      <c r="TIV269" s="20"/>
      <c r="TIW269" s="20"/>
      <c r="TIX269" s="20"/>
      <c r="TIY269" s="20"/>
      <c r="TIZ269" s="20"/>
      <c r="TJA269" s="20"/>
      <c r="TJB269" s="20"/>
      <c r="TJC269" s="20"/>
      <c r="TJD269" s="20"/>
      <c r="TJE269" s="20"/>
      <c r="TJF269" s="20"/>
      <c r="TJG269" s="20"/>
      <c r="TJH269" s="20"/>
      <c r="TJI269" s="20"/>
      <c r="TJJ269" s="20"/>
      <c r="TJK269" s="20"/>
      <c r="TJL269" s="20"/>
      <c r="TJM269" s="20"/>
      <c r="TJN269" s="20"/>
      <c r="TJO269" s="20"/>
      <c r="TJP269" s="20"/>
      <c r="TJQ269" s="20"/>
      <c r="TJR269" s="20"/>
      <c r="TJS269" s="20"/>
      <c r="TJT269" s="20"/>
      <c r="TJU269" s="20"/>
      <c r="TJV269" s="20"/>
      <c r="TJW269" s="20"/>
      <c r="TJX269" s="20"/>
      <c r="TJY269" s="20"/>
      <c r="TJZ269" s="20"/>
      <c r="TKA269" s="20"/>
      <c r="TKB269" s="20"/>
      <c r="TKC269" s="20"/>
      <c r="TKD269" s="20"/>
      <c r="TKE269" s="20"/>
      <c r="TKF269" s="20"/>
      <c r="TKG269" s="20"/>
      <c r="TKH269" s="20"/>
      <c r="TKI269" s="20"/>
      <c r="TKJ269" s="20"/>
      <c r="TKK269" s="20"/>
      <c r="TKL269" s="20"/>
      <c r="TKM269" s="20"/>
      <c r="TKN269" s="20"/>
      <c r="TKO269" s="20"/>
      <c r="TKP269" s="20"/>
      <c r="TKQ269" s="20"/>
      <c r="TKR269" s="20"/>
      <c r="TKS269" s="20"/>
      <c r="TKT269" s="20"/>
      <c r="TKU269" s="20"/>
      <c r="TKV269" s="20"/>
      <c r="TKW269" s="20"/>
      <c r="TKX269" s="20"/>
      <c r="TKY269" s="20"/>
      <c r="TKZ269" s="20"/>
      <c r="TLA269" s="20"/>
      <c r="TLB269" s="20"/>
      <c r="TLC269" s="20"/>
      <c r="TLD269" s="20"/>
      <c r="TLE269" s="20"/>
      <c r="TLF269" s="20"/>
      <c r="TLG269" s="20"/>
      <c r="TLH269" s="20"/>
      <c r="TLI269" s="20"/>
      <c r="TLJ269" s="20"/>
      <c r="TLK269" s="20"/>
      <c r="TLL269" s="20"/>
      <c r="TLM269" s="20"/>
      <c r="TLN269" s="20"/>
      <c r="TLO269" s="20"/>
      <c r="TLP269" s="20"/>
      <c r="TLQ269" s="20"/>
      <c r="TLR269" s="20"/>
      <c r="TLS269" s="20"/>
      <c r="TLT269" s="20"/>
      <c r="TLU269" s="20"/>
      <c r="TLV269" s="20"/>
      <c r="TLW269" s="20"/>
      <c r="TLX269" s="20"/>
      <c r="TLY269" s="20"/>
      <c r="TLZ269" s="20"/>
      <c r="TMA269" s="20"/>
      <c r="TMB269" s="20"/>
      <c r="TMC269" s="20"/>
      <c r="TMD269" s="20"/>
      <c r="TME269" s="20"/>
      <c r="TMF269" s="20"/>
      <c r="TMG269" s="20"/>
      <c r="TMH269" s="20"/>
      <c r="TMI269" s="20"/>
      <c r="TMJ269" s="20"/>
      <c r="TMK269" s="20"/>
      <c r="TML269" s="20"/>
      <c r="TMM269" s="20"/>
      <c r="TMN269" s="20"/>
      <c r="TMO269" s="20"/>
      <c r="TMP269" s="20"/>
      <c r="TMQ269" s="20"/>
      <c r="TMR269" s="20"/>
      <c r="TMS269" s="20"/>
      <c r="TMT269" s="20"/>
      <c r="TMU269" s="20"/>
      <c r="TMV269" s="20"/>
      <c r="TMW269" s="20"/>
      <c r="TMX269" s="20"/>
      <c r="TMY269" s="20"/>
      <c r="TMZ269" s="20"/>
      <c r="TNA269" s="20"/>
      <c r="TNB269" s="20"/>
      <c r="TNC269" s="20"/>
      <c r="TND269" s="20"/>
      <c r="TNE269" s="20"/>
      <c r="TNF269" s="20"/>
      <c r="TNG269" s="20"/>
      <c r="TNH269" s="20"/>
      <c r="TNI269" s="20"/>
      <c r="TNJ269" s="20"/>
      <c r="TNK269" s="20"/>
      <c r="TNL269" s="20"/>
      <c r="TNM269" s="20"/>
      <c r="TNN269" s="20"/>
      <c r="TNO269" s="20"/>
      <c r="TNP269" s="20"/>
      <c r="TNQ269" s="20"/>
      <c r="TNR269" s="20"/>
      <c r="TNS269" s="20"/>
      <c r="TNT269" s="20"/>
      <c r="TNU269" s="20"/>
      <c r="TNV269" s="20"/>
      <c r="TNW269" s="20"/>
      <c r="TNX269" s="20"/>
      <c r="TNY269" s="20"/>
      <c r="TNZ269" s="20"/>
      <c r="TOA269" s="20"/>
      <c r="TOB269" s="20"/>
      <c r="TOC269" s="20"/>
      <c r="TOD269" s="20"/>
      <c r="TOE269" s="20"/>
      <c r="TOF269" s="20"/>
      <c r="TOG269" s="20"/>
      <c r="TOH269" s="20"/>
      <c r="TOI269" s="20"/>
      <c r="TOJ269" s="20"/>
      <c r="TOK269" s="20"/>
      <c r="TOL269" s="20"/>
      <c r="TOM269" s="20"/>
      <c r="TON269" s="20"/>
      <c r="TOO269" s="20"/>
      <c r="TOP269" s="20"/>
      <c r="TOQ269" s="20"/>
      <c r="TOR269" s="20"/>
      <c r="TOS269" s="20"/>
      <c r="TOT269" s="20"/>
      <c r="TOU269" s="20"/>
      <c r="TOV269" s="20"/>
      <c r="TOW269" s="20"/>
      <c r="TOX269" s="20"/>
      <c r="TOY269" s="20"/>
      <c r="TOZ269" s="20"/>
      <c r="TPA269" s="20"/>
      <c r="TPB269" s="20"/>
      <c r="TPC269" s="20"/>
      <c r="TPD269" s="20"/>
      <c r="TPE269" s="20"/>
      <c r="TPF269" s="20"/>
      <c r="TPG269" s="20"/>
      <c r="TPH269" s="20"/>
      <c r="TPI269" s="20"/>
      <c r="TPJ269" s="20"/>
      <c r="TPK269" s="20"/>
      <c r="TPL269" s="20"/>
      <c r="TPM269" s="20"/>
      <c r="TPN269" s="20"/>
      <c r="TPO269" s="20"/>
      <c r="TPP269" s="20"/>
      <c r="TPQ269" s="20"/>
      <c r="TPR269" s="20"/>
      <c r="TPS269" s="20"/>
      <c r="TPT269" s="20"/>
      <c r="TPU269" s="20"/>
      <c r="TPV269" s="20"/>
      <c r="TPW269" s="20"/>
      <c r="TPX269" s="20"/>
      <c r="TPY269" s="20"/>
      <c r="TPZ269" s="20"/>
      <c r="TQA269" s="20"/>
      <c r="TQB269" s="20"/>
      <c r="TQC269" s="20"/>
      <c r="TQD269" s="20"/>
      <c r="TQE269" s="20"/>
      <c r="TQF269" s="20"/>
      <c r="TQG269" s="20"/>
      <c r="TQH269" s="20"/>
      <c r="TQI269" s="20"/>
      <c r="TQJ269" s="20"/>
      <c r="TQK269" s="20"/>
      <c r="TQL269" s="20"/>
      <c r="TQM269" s="20"/>
      <c r="TQN269" s="20"/>
      <c r="TQO269" s="20"/>
      <c r="TQP269" s="20"/>
      <c r="TQQ269" s="20"/>
      <c r="TQR269" s="20"/>
      <c r="TQS269" s="20"/>
      <c r="TQT269" s="20"/>
      <c r="TQU269" s="20"/>
      <c r="TQV269" s="20"/>
      <c r="TQW269" s="20"/>
      <c r="TQX269" s="20"/>
      <c r="TQY269" s="20"/>
      <c r="TQZ269" s="20"/>
      <c r="TRA269" s="20"/>
      <c r="TRB269" s="20"/>
      <c r="TRC269" s="20"/>
      <c r="TRD269" s="20"/>
      <c r="TRE269" s="20"/>
      <c r="TRF269" s="20"/>
      <c r="TRG269" s="20"/>
      <c r="TRH269" s="20"/>
      <c r="TRI269" s="20"/>
      <c r="TRJ269" s="20"/>
      <c r="TRK269" s="20"/>
      <c r="TRL269" s="20"/>
      <c r="TRM269" s="20"/>
      <c r="TRN269" s="20"/>
      <c r="TRO269" s="20"/>
      <c r="TRP269" s="20"/>
      <c r="TRQ269" s="20"/>
      <c r="TRR269" s="20"/>
      <c r="TRS269" s="20"/>
      <c r="TRT269" s="20"/>
      <c r="TRU269" s="20"/>
      <c r="TRV269" s="20"/>
      <c r="TRW269" s="20"/>
      <c r="TRX269" s="20"/>
      <c r="TRY269" s="20"/>
      <c r="TRZ269" s="20"/>
      <c r="TSA269" s="20"/>
      <c r="TSB269" s="20"/>
      <c r="TSC269" s="20"/>
      <c r="TSD269" s="20"/>
      <c r="TSE269" s="20"/>
      <c r="TSF269" s="20"/>
      <c r="TSG269" s="20"/>
      <c r="TSH269" s="20"/>
      <c r="TSI269" s="20"/>
      <c r="TSJ269" s="20"/>
      <c r="TSK269" s="20"/>
      <c r="TSL269" s="20"/>
      <c r="TSM269" s="20"/>
      <c r="TSN269" s="20"/>
      <c r="TSO269" s="20"/>
      <c r="TSP269" s="20"/>
      <c r="TSQ269" s="20"/>
      <c r="TSR269" s="20"/>
      <c r="TSS269" s="20"/>
      <c r="TST269" s="20"/>
      <c r="TSU269" s="20"/>
      <c r="TSV269" s="20"/>
      <c r="TSW269" s="20"/>
      <c r="TSX269" s="20"/>
      <c r="TSY269" s="20"/>
      <c r="TSZ269" s="20"/>
      <c r="TTA269" s="20"/>
      <c r="TTB269" s="20"/>
      <c r="TTC269" s="20"/>
      <c r="TTD269" s="20"/>
      <c r="TTE269" s="20"/>
      <c r="TTF269" s="20"/>
      <c r="TTG269" s="20"/>
      <c r="TTH269" s="20"/>
      <c r="TTI269" s="20"/>
      <c r="TTJ269" s="20"/>
      <c r="TTK269" s="20"/>
      <c r="TTL269" s="20"/>
      <c r="TTM269" s="20"/>
      <c r="TTN269" s="20"/>
      <c r="TTO269" s="20"/>
      <c r="TTP269" s="20"/>
      <c r="TTQ269" s="20"/>
      <c r="TTR269" s="20"/>
      <c r="TTS269" s="20"/>
      <c r="TTT269" s="20"/>
      <c r="TTU269" s="20"/>
      <c r="TTV269" s="20"/>
      <c r="TTW269" s="20"/>
      <c r="TTX269" s="20"/>
      <c r="TTY269" s="20"/>
      <c r="TTZ269" s="20"/>
      <c r="TUA269" s="20"/>
      <c r="TUB269" s="20"/>
      <c r="TUC269" s="20"/>
      <c r="TUD269" s="20"/>
      <c r="TUE269" s="20"/>
      <c r="TUF269" s="20"/>
      <c r="TUG269" s="20"/>
      <c r="TUH269" s="20"/>
      <c r="TUI269" s="20"/>
      <c r="TUJ269" s="20"/>
      <c r="TUK269" s="20"/>
      <c r="TUL269" s="20"/>
      <c r="TUM269" s="20"/>
      <c r="TUN269" s="20"/>
      <c r="TUO269" s="20"/>
      <c r="TUP269" s="20"/>
      <c r="TUQ269" s="20"/>
      <c r="TUR269" s="20"/>
      <c r="TUS269" s="20"/>
      <c r="TUT269" s="20"/>
      <c r="TUU269" s="20"/>
      <c r="TUV269" s="20"/>
      <c r="TUW269" s="20"/>
      <c r="TUX269" s="20"/>
      <c r="TUY269" s="20"/>
      <c r="TUZ269" s="20"/>
      <c r="TVA269" s="20"/>
      <c r="TVB269" s="20"/>
      <c r="TVC269" s="20"/>
      <c r="TVD269" s="20"/>
      <c r="TVE269" s="20"/>
      <c r="TVF269" s="20"/>
      <c r="TVG269" s="20"/>
      <c r="TVH269" s="20"/>
      <c r="TVI269" s="20"/>
      <c r="TVJ269" s="20"/>
      <c r="TVK269" s="20"/>
      <c r="TVL269" s="20"/>
      <c r="TVM269" s="20"/>
      <c r="TVN269" s="20"/>
      <c r="TVO269" s="20"/>
      <c r="TVP269" s="20"/>
      <c r="TVQ269" s="20"/>
      <c r="TVR269" s="20"/>
      <c r="TVS269" s="20"/>
      <c r="TVT269" s="20"/>
      <c r="TVU269" s="20"/>
      <c r="TVV269" s="20"/>
      <c r="TVW269" s="20"/>
      <c r="TVX269" s="20"/>
      <c r="TVY269" s="20"/>
      <c r="TVZ269" s="20"/>
      <c r="TWA269" s="20"/>
      <c r="TWB269" s="20"/>
      <c r="TWC269" s="20"/>
      <c r="TWD269" s="20"/>
      <c r="TWE269" s="20"/>
      <c r="TWF269" s="20"/>
      <c r="TWG269" s="20"/>
      <c r="TWH269" s="20"/>
      <c r="TWI269" s="20"/>
      <c r="TWJ269" s="20"/>
      <c r="TWK269" s="20"/>
      <c r="TWL269" s="20"/>
      <c r="TWM269" s="20"/>
      <c r="TWN269" s="20"/>
      <c r="TWO269" s="20"/>
      <c r="TWP269" s="20"/>
      <c r="TWQ269" s="20"/>
      <c r="TWR269" s="20"/>
      <c r="TWS269" s="20"/>
      <c r="TWT269" s="20"/>
      <c r="TWU269" s="20"/>
      <c r="TWV269" s="20"/>
      <c r="TWW269" s="20"/>
      <c r="TWX269" s="20"/>
      <c r="TWY269" s="20"/>
      <c r="TWZ269" s="20"/>
      <c r="TXA269" s="20"/>
      <c r="TXB269" s="20"/>
      <c r="TXC269" s="20"/>
      <c r="TXD269" s="20"/>
      <c r="TXE269" s="20"/>
      <c r="TXF269" s="20"/>
      <c r="TXG269" s="20"/>
      <c r="TXH269" s="20"/>
      <c r="TXI269" s="20"/>
      <c r="TXJ269" s="20"/>
      <c r="TXK269" s="20"/>
      <c r="TXL269" s="20"/>
      <c r="TXM269" s="20"/>
      <c r="TXN269" s="20"/>
      <c r="TXO269" s="20"/>
      <c r="TXP269" s="20"/>
      <c r="TXQ269" s="20"/>
      <c r="TXR269" s="20"/>
      <c r="TXS269" s="20"/>
      <c r="TXT269" s="20"/>
      <c r="TXU269" s="20"/>
      <c r="TXV269" s="20"/>
      <c r="TXW269" s="20"/>
      <c r="TXX269" s="20"/>
      <c r="TXY269" s="20"/>
      <c r="TXZ269" s="20"/>
      <c r="TYA269" s="20"/>
      <c r="TYB269" s="20"/>
      <c r="TYC269" s="20"/>
      <c r="TYD269" s="20"/>
      <c r="TYE269" s="20"/>
      <c r="TYF269" s="20"/>
      <c r="TYG269" s="20"/>
      <c r="TYH269" s="20"/>
      <c r="TYI269" s="20"/>
      <c r="TYJ269" s="20"/>
      <c r="TYK269" s="20"/>
      <c r="TYL269" s="20"/>
      <c r="TYM269" s="20"/>
      <c r="TYN269" s="20"/>
      <c r="TYO269" s="20"/>
      <c r="TYP269" s="20"/>
      <c r="TYQ269" s="20"/>
      <c r="TYR269" s="20"/>
      <c r="TYS269" s="20"/>
      <c r="TYT269" s="20"/>
      <c r="TYU269" s="20"/>
      <c r="TYV269" s="20"/>
      <c r="TYW269" s="20"/>
      <c r="TYX269" s="20"/>
      <c r="TYY269" s="20"/>
      <c r="TYZ269" s="20"/>
      <c r="TZA269" s="20"/>
      <c r="TZB269" s="20"/>
      <c r="TZC269" s="20"/>
      <c r="TZD269" s="20"/>
      <c r="TZE269" s="20"/>
      <c r="TZF269" s="20"/>
      <c r="TZG269" s="20"/>
      <c r="TZH269" s="20"/>
      <c r="TZI269" s="20"/>
      <c r="TZJ269" s="20"/>
      <c r="TZK269" s="20"/>
      <c r="TZL269" s="20"/>
      <c r="TZM269" s="20"/>
      <c r="TZN269" s="20"/>
      <c r="TZO269" s="20"/>
      <c r="TZP269" s="20"/>
      <c r="TZQ269" s="20"/>
      <c r="TZR269" s="20"/>
      <c r="TZS269" s="20"/>
      <c r="TZT269" s="20"/>
      <c r="TZU269" s="20"/>
      <c r="TZV269" s="20"/>
      <c r="TZW269" s="20"/>
      <c r="TZX269" s="20"/>
      <c r="TZY269" s="20"/>
      <c r="TZZ269" s="20"/>
      <c r="UAA269" s="20"/>
      <c r="UAB269" s="20"/>
      <c r="UAC269" s="20"/>
      <c r="UAD269" s="20"/>
      <c r="UAE269" s="20"/>
      <c r="UAF269" s="20"/>
      <c r="UAG269" s="20"/>
      <c r="UAH269" s="20"/>
      <c r="UAI269" s="20"/>
      <c r="UAJ269" s="20"/>
      <c r="UAK269" s="20"/>
      <c r="UAL269" s="20"/>
      <c r="UAM269" s="20"/>
      <c r="UAN269" s="20"/>
      <c r="UAO269" s="20"/>
      <c r="UAP269" s="20"/>
      <c r="UAQ269" s="20"/>
      <c r="UAR269" s="20"/>
      <c r="UAS269" s="20"/>
      <c r="UAT269" s="20"/>
      <c r="UAU269" s="20"/>
      <c r="UAV269" s="20"/>
      <c r="UAW269" s="20"/>
      <c r="UAX269" s="20"/>
      <c r="UAY269" s="20"/>
      <c r="UAZ269" s="20"/>
      <c r="UBA269" s="20"/>
      <c r="UBB269" s="20"/>
      <c r="UBC269" s="20"/>
      <c r="UBD269" s="20"/>
      <c r="UBE269" s="20"/>
      <c r="UBF269" s="20"/>
      <c r="UBG269" s="20"/>
      <c r="UBH269" s="20"/>
      <c r="UBI269" s="20"/>
      <c r="UBJ269" s="20"/>
      <c r="UBK269" s="20"/>
      <c r="UBL269" s="20"/>
      <c r="UBM269" s="20"/>
      <c r="UBN269" s="20"/>
      <c r="UBO269" s="20"/>
      <c r="UBP269" s="20"/>
      <c r="UBQ269" s="20"/>
      <c r="UBR269" s="20"/>
      <c r="UBS269" s="20"/>
      <c r="UBT269" s="20"/>
      <c r="UBU269" s="20"/>
      <c r="UBV269" s="20"/>
      <c r="UBW269" s="20"/>
      <c r="UBX269" s="20"/>
      <c r="UBY269" s="20"/>
      <c r="UBZ269" s="20"/>
      <c r="UCA269" s="20"/>
      <c r="UCB269" s="20"/>
      <c r="UCC269" s="20"/>
      <c r="UCD269" s="20"/>
      <c r="UCE269" s="20"/>
      <c r="UCF269" s="20"/>
      <c r="UCG269" s="20"/>
      <c r="UCH269" s="20"/>
      <c r="UCI269" s="20"/>
      <c r="UCJ269" s="20"/>
      <c r="UCK269" s="20"/>
      <c r="UCL269" s="20"/>
      <c r="UCM269" s="20"/>
      <c r="UCN269" s="20"/>
      <c r="UCO269" s="20"/>
      <c r="UCP269" s="20"/>
      <c r="UCQ269" s="20"/>
      <c r="UCR269" s="20"/>
      <c r="UCS269" s="20"/>
      <c r="UCT269" s="20"/>
      <c r="UCU269" s="20"/>
      <c r="UCV269" s="20"/>
      <c r="UCW269" s="20"/>
      <c r="UCX269" s="20"/>
      <c r="UCY269" s="20"/>
      <c r="UCZ269" s="20"/>
      <c r="UDA269" s="20"/>
      <c r="UDB269" s="20"/>
      <c r="UDC269" s="20"/>
      <c r="UDD269" s="20"/>
      <c r="UDE269" s="20"/>
      <c r="UDF269" s="20"/>
      <c r="UDG269" s="20"/>
      <c r="UDH269" s="20"/>
      <c r="UDI269" s="20"/>
      <c r="UDJ269" s="20"/>
      <c r="UDK269" s="20"/>
      <c r="UDL269" s="20"/>
      <c r="UDM269" s="20"/>
      <c r="UDN269" s="20"/>
      <c r="UDO269" s="20"/>
      <c r="UDP269" s="20"/>
      <c r="UDQ269" s="20"/>
      <c r="UDR269" s="20"/>
      <c r="UDS269" s="20"/>
      <c r="UDT269" s="20"/>
      <c r="UDU269" s="20"/>
      <c r="UDV269" s="20"/>
      <c r="UDW269" s="20"/>
      <c r="UDX269" s="20"/>
      <c r="UDY269" s="20"/>
      <c r="UDZ269" s="20"/>
      <c r="UEA269" s="20"/>
      <c r="UEB269" s="20"/>
      <c r="UEC269" s="20"/>
      <c r="UED269" s="20"/>
      <c r="UEE269" s="20"/>
      <c r="UEF269" s="20"/>
      <c r="UEG269" s="20"/>
      <c r="UEH269" s="20"/>
      <c r="UEI269" s="20"/>
      <c r="UEJ269" s="20"/>
      <c r="UEK269" s="20"/>
      <c r="UEL269" s="20"/>
      <c r="UEM269" s="20"/>
      <c r="UEN269" s="20"/>
      <c r="UEO269" s="20"/>
      <c r="UEP269" s="20"/>
      <c r="UEQ269" s="20"/>
      <c r="UER269" s="20"/>
      <c r="UES269" s="20"/>
      <c r="UET269" s="20"/>
      <c r="UEU269" s="20"/>
      <c r="UEV269" s="20"/>
      <c r="UEW269" s="20"/>
      <c r="UEX269" s="20"/>
      <c r="UEY269" s="20"/>
      <c r="UEZ269" s="20"/>
      <c r="UFA269" s="20"/>
      <c r="UFB269" s="20"/>
      <c r="UFC269" s="20"/>
      <c r="UFD269" s="20"/>
      <c r="UFE269" s="20"/>
      <c r="UFF269" s="20"/>
      <c r="UFG269" s="20"/>
      <c r="UFH269" s="20"/>
      <c r="UFI269" s="20"/>
      <c r="UFJ269" s="20"/>
      <c r="UFK269" s="20"/>
      <c r="UFL269" s="20"/>
      <c r="UFM269" s="20"/>
      <c r="UFN269" s="20"/>
      <c r="UFO269" s="20"/>
      <c r="UFP269" s="20"/>
      <c r="UFQ269" s="20"/>
      <c r="UFR269" s="20"/>
      <c r="UFS269" s="20"/>
      <c r="UFT269" s="20"/>
      <c r="UFU269" s="20"/>
      <c r="UFV269" s="20"/>
      <c r="UFW269" s="20"/>
      <c r="UFX269" s="20"/>
      <c r="UFY269" s="20"/>
      <c r="UFZ269" s="20"/>
      <c r="UGA269" s="20"/>
      <c r="UGB269" s="20"/>
      <c r="UGC269" s="20"/>
      <c r="UGD269" s="20"/>
      <c r="UGE269" s="20"/>
      <c r="UGF269" s="20"/>
      <c r="UGG269" s="20"/>
      <c r="UGH269" s="20"/>
      <c r="UGI269" s="20"/>
      <c r="UGJ269" s="20"/>
      <c r="UGK269" s="20"/>
      <c r="UGL269" s="20"/>
      <c r="UGM269" s="20"/>
      <c r="UGN269" s="20"/>
      <c r="UGO269" s="20"/>
      <c r="UGP269" s="20"/>
      <c r="UGQ269" s="20"/>
      <c r="UGR269" s="20"/>
      <c r="UGS269" s="20"/>
      <c r="UGT269" s="20"/>
      <c r="UGU269" s="20"/>
      <c r="UGV269" s="20"/>
      <c r="UGW269" s="20"/>
      <c r="UGX269" s="20"/>
      <c r="UGY269" s="20"/>
      <c r="UGZ269" s="20"/>
      <c r="UHA269" s="20"/>
      <c r="UHB269" s="20"/>
      <c r="UHC269" s="20"/>
      <c r="UHD269" s="20"/>
      <c r="UHE269" s="20"/>
      <c r="UHF269" s="20"/>
      <c r="UHG269" s="20"/>
      <c r="UHH269" s="20"/>
      <c r="UHI269" s="20"/>
      <c r="UHJ269" s="20"/>
      <c r="UHK269" s="20"/>
      <c r="UHL269" s="20"/>
      <c r="UHM269" s="20"/>
      <c r="UHN269" s="20"/>
      <c r="UHO269" s="20"/>
      <c r="UHP269" s="20"/>
      <c r="UHQ269" s="20"/>
      <c r="UHR269" s="20"/>
      <c r="UHS269" s="20"/>
      <c r="UHT269" s="20"/>
      <c r="UHU269" s="20"/>
      <c r="UHV269" s="20"/>
      <c r="UHW269" s="20"/>
      <c r="UHX269" s="20"/>
      <c r="UHY269" s="20"/>
      <c r="UHZ269" s="20"/>
      <c r="UIA269" s="20"/>
      <c r="UIB269" s="20"/>
      <c r="UIC269" s="20"/>
      <c r="UID269" s="20"/>
      <c r="UIE269" s="20"/>
      <c r="UIF269" s="20"/>
      <c r="UIG269" s="20"/>
      <c r="UIH269" s="20"/>
      <c r="UII269" s="20"/>
      <c r="UIJ269" s="20"/>
      <c r="UIK269" s="20"/>
      <c r="UIL269" s="20"/>
      <c r="UIM269" s="20"/>
      <c r="UIN269" s="20"/>
      <c r="UIO269" s="20"/>
      <c r="UIP269" s="20"/>
      <c r="UIQ269" s="20"/>
      <c r="UIR269" s="20"/>
      <c r="UIS269" s="20"/>
      <c r="UIT269" s="20"/>
      <c r="UIU269" s="20"/>
      <c r="UIV269" s="20"/>
      <c r="UIW269" s="20"/>
      <c r="UIX269" s="20"/>
      <c r="UIY269" s="20"/>
      <c r="UIZ269" s="20"/>
      <c r="UJA269" s="20"/>
      <c r="UJB269" s="20"/>
      <c r="UJC269" s="20"/>
      <c r="UJD269" s="20"/>
      <c r="UJE269" s="20"/>
      <c r="UJF269" s="20"/>
      <c r="UJG269" s="20"/>
      <c r="UJH269" s="20"/>
      <c r="UJI269" s="20"/>
      <c r="UJJ269" s="20"/>
      <c r="UJK269" s="20"/>
      <c r="UJL269" s="20"/>
      <c r="UJM269" s="20"/>
      <c r="UJN269" s="20"/>
      <c r="UJO269" s="20"/>
      <c r="UJP269" s="20"/>
      <c r="UJQ269" s="20"/>
      <c r="UJR269" s="20"/>
      <c r="UJS269" s="20"/>
      <c r="UJT269" s="20"/>
      <c r="UJU269" s="20"/>
      <c r="UJV269" s="20"/>
      <c r="UJW269" s="20"/>
      <c r="UJX269" s="20"/>
      <c r="UJY269" s="20"/>
      <c r="UJZ269" s="20"/>
      <c r="UKA269" s="20"/>
      <c r="UKB269" s="20"/>
      <c r="UKC269" s="20"/>
      <c r="UKD269" s="20"/>
      <c r="UKE269" s="20"/>
      <c r="UKF269" s="20"/>
      <c r="UKG269" s="20"/>
      <c r="UKH269" s="20"/>
      <c r="UKI269" s="20"/>
      <c r="UKJ269" s="20"/>
      <c r="UKK269" s="20"/>
      <c r="UKL269" s="20"/>
      <c r="UKM269" s="20"/>
      <c r="UKN269" s="20"/>
      <c r="UKO269" s="20"/>
      <c r="UKP269" s="20"/>
      <c r="UKQ269" s="20"/>
      <c r="UKR269" s="20"/>
      <c r="UKS269" s="20"/>
      <c r="UKT269" s="20"/>
      <c r="UKU269" s="20"/>
      <c r="UKV269" s="20"/>
      <c r="UKW269" s="20"/>
      <c r="UKX269" s="20"/>
      <c r="UKY269" s="20"/>
      <c r="UKZ269" s="20"/>
      <c r="ULA269" s="20"/>
      <c r="ULB269" s="20"/>
      <c r="ULC269" s="20"/>
      <c r="ULD269" s="20"/>
      <c r="ULE269" s="20"/>
      <c r="ULF269" s="20"/>
      <c r="ULG269" s="20"/>
      <c r="ULH269" s="20"/>
      <c r="ULI269" s="20"/>
      <c r="ULJ269" s="20"/>
      <c r="ULK269" s="20"/>
      <c r="ULL269" s="20"/>
      <c r="ULM269" s="20"/>
      <c r="ULN269" s="20"/>
      <c r="ULO269" s="20"/>
      <c r="ULP269" s="20"/>
      <c r="ULQ269" s="20"/>
      <c r="ULR269" s="20"/>
      <c r="ULS269" s="20"/>
      <c r="ULT269" s="20"/>
      <c r="ULU269" s="20"/>
      <c r="ULV269" s="20"/>
      <c r="ULW269" s="20"/>
      <c r="ULX269" s="20"/>
      <c r="ULY269" s="20"/>
      <c r="ULZ269" s="20"/>
      <c r="UMA269" s="20"/>
      <c r="UMB269" s="20"/>
      <c r="UMC269" s="20"/>
      <c r="UMD269" s="20"/>
      <c r="UME269" s="20"/>
      <c r="UMF269" s="20"/>
      <c r="UMG269" s="20"/>
      <c r="UMH269" s="20"/>
      <c r="UMI269" s="20"/>
      <c r="UMJ269" s="20"/>
      <c r="UMK269" s="20"/>
      <c r="UML269" s="20"/>
      <c r="UMM269" s="20"/>
      <c r="UMN269" s="20"/>
      <c r="UMO269" s="20"/>
      <c r="UMP269" s="20"/>
      <c r="UMQ269" s="20"/>
      <c r="UMR269" s="20"/>
      <c r="UMS269" s="20"/>
      <c r="UMT269" s="20"/>
      <c r="UMU269" s="20"/>
      <c r="UMV269" s="20"/>
      <c r="UMW269" s="20"/>
      <c r="UMX269" s="20"/>
      <c r="UMY269" s="20"/>
      <c r="UMZ269" s="20"/>
      <c r="UNA269" s="20"/>
      <c r="UNB269" s="20"/>
      <c r="UNC269" s="20"/>
      <c r="UND269" s="20"/>
      <c r="UNE269" s="20"/>
      <c r="UNF269" s="20"/>
      <c r="UNG269" s="20"/>
      <c r="UNH269" s="20"/>
      <c r="UNI269" s="20"/>
      <c r="UNJ269" s="20"/>
      <c r="UNK269" s="20"/>
      <c r="UNL269" s="20"/>
      <c r="UNM269" s="20"/>
      <c r="UNN269" s="20"/>
      <c r="UNO269" s="20"/>
      <c r="UNP269" s="20"/>
      <c r="UNQ269" s="20"/>
      <c r="UNR269" s="20"/>
      <c r="UNS269" s="20"/>
      <c r="UNT269" s="20"/>
      <c r="UNU269" s="20"/>
      <c r="UNV269" s="20"/>
      <c r="UNW269" s="20"/>
      <c r="UNX269" s="20"/>
      <c r="UNY269" s="20"/>
      <c r="UNZ269" s="20"/>
      <c r="UOA269" s="20"/>
      <c r="UOB269" s="20"/>
      <c r="UOC269" s="20"/>
      <c r="UOD269" s="20"/>
      <c r="UOE269" s="20"/>
      <c r="UOF269" s="20"/>
      <c r="UOG269" s="20"/>
      <c r="UOH269" s="20"/>
      <c r="UOI269" s="20"/>
      <c r="UOJ269" s="20"/>
      <c r="UOK269" s="20"/>
      <c r="UOL269" s="20"/>
      <c r="UOM269" s="20"/>
      <c r="UON269" s="20"/>
      <c r="UOO269" s="20"/>
      <c r="UOP269" s="20"/>
      <c r="UOQ269" s="20"/>
      <c r="UOR269" s="20"/>
      <c r="UOS269" s="20"/>
      <c r="UOT269" s="20"/>
      <c r="UOU269" s="20"/>
      <c r="UOV269" s="20"/>
      <c r="UOW269" s="20"/>
      <c r="UOX269" s="20"/>
      <c r="UOY269" s="20"/>
      <c r="UOZ269" s="20"/>
      <c r="UPA269" s="20"/>
      <c r="UPB269" s="20"/>
      <c r="UPC269" s="20"/>
      <c r="UPD269" s="20"/>
      <c r="UPE269" s="20"/>
      <c r="UPF269" s="20"/>
      <c r="UPG269" s="20"/>
      <c r="UPH269" s="20"/>
      <c r="UPI269" s="20"/>
      <c r="UPJ269" s="20"/>
      <c r="UPK269" s="20"/>
      <c r="UPL269" s="20"/>
      <c r="UPM269" s="20"/>
      <c r="UPN269" s="20"/>
      <c r="UPO269" s="20"/>
      <c r="UPP269" s="20"/>
      <c r="UPQ269" s="20"/>
      <c r="UPR269" s="20"/>
      <c r="UPS269" s="20"/>
      <c r="UPT269" s="20"/>
      <c r="UPU269" s="20"/>
      <c r="UPV269" s="20"/>
      <c r="UPW269" s="20"/>
      <c r="UPX269" s="20"/>
      <c r="UPY269" s="20"/>
      <c r="UPZ269" s="20"/>
      <c r="UQA269" s="20"/>
      <c r="UQB269" s="20"/>
      <c r="UQC269" s="20"/>
      <c r="UQD269" s="20"/>
      <c r="UQE269" s="20"/>
      <c r="UQF269" s="20"/>
      <c r="UQG269" s="20"/>
      <c r="UQH269" s="20"/>
      <c r="UQI269" s="20"/>
      <c r="UQJ269" s="20"/>
      <c r="UQK269" s="20"/>
      <c r="UQL269" s="20"/>
      <c r="UQM269" s="20"/>
      <c r="UQN269" s="20"/>
      <c r="UQO269" s="20"/>
      <c r="UQP269" s="20"/>
      <c r="UQQ269" s="20"/>
      <c r="UQR269" s="20"/>
      <c r="UQS269" s="20"/>
      <c r="UQT269" s="20"/>
      <c r="UQU269" s="20"/>
      <c r="UQV269" s="20"/>
      <c r="UQW269" s="20"/>
      <c r="UQX269" s="20"/>
      <c r="UQY269" s="20"/>
      <c r="UQZ269" s="20"/>
      <c r="URA269" s="20"/>
      <c r="URB269" s="20"/>
      <c r="URC269" s="20"/>
      <c r="URD269" s="20"/>
      <c r="URE269" s="20"/>
      <c r="URF269" s="20"/>
      <c r="URG269" s="20"/>
      <c r="URH269" s="20"/>
      <c r="URI269" s="20"/>
      <c r="URJ269" s="20"/>
      <c r="URK269" s="20"/>
      <c r="URL269" s="20"/>
      <c r="URM269" s="20"/>
      <c r="URN269" s="20"/>
      <c r="URO269" s="20"/>
      <c r="URP269" s="20"/>
      <c r="URQ269" s="20"/>
      <c r="URR269" s="20"/>
      <c r="URS269" s="20"/>
      <c r="URT269" s="20"/>
      <c r="URU269" s="20"/>
      <c r="URV269" s="20"/>
      <c r="URW269" s="20"/>
      <c r="URX269" s="20"/>
      <c r="URY269" s="20"/>
      <c r="URZ269" s="20"/>
      <c r="USA269" s="20"/>
      <c r="USB269" s="20"/>
      <c r="USC269" s="20"/>
      <c r="USD269" s="20"/>
      <c r="USE269" s="20"/>
      <c r="USF269" s="20"/>
      <c r="USG269" s="20"/>
      <c r="USH269" s="20"/>
      <c r="USI269" s="20"/>
      <c r="USJ269" s="20"/>
      <c r="USK269" s="20"/>
      <c r="USL269" s="20"/>
      <c r="USM269" s="20"/>
      <c r="USN269" s="20"/>
      <c r="USO269" s="20"/>
      <c r="USP269" s="20"/>
      <c r="USQ269" s="20"/>
      <c r="USR269" s="20"/>
      <c r="USS269" s="20"/>
      <c r="UST269" s="20"/>
      <c r="USU269" s="20"/>
      <c r="USV269" s="20"/>
      <c r="USW269" s="20"/>
      <c r="USX269" s="20"/>
      <c r="USY269" s="20"/>
      <c r="USZ269" s="20"/>
      <c r="UTA269" s="20"/>
      <c r="UTB269" s="20"/>
      <c r="UTC269" s="20"/>
      <c r="UTD269" s="20"/>
      <c r="UTE269" s="20"/>
      <c r="UTF269" s="20"/>
      <c r="UTG269" s="20"/>
      <c r="UTH269" s="20"/>
      <c r="UTI269" s="20"/>
      <c r="UTJ269" s="20"/>
      <c r="UTK269" s="20"/>
      <c r="UTL269" s="20"/>
      <c r="UTM269" s="20"/>
      <c r="UTN269" s="20"/>
      <c r="UTO269" s="20"/>
      <c r="UTP269" s="20"/>
      <c r="UTQ269" s="20"/>
      <c r="UTR269" s="20"/>
      <c r="UTS269" s="20"/>
      <c r="UTT269" s="20"/>
      <c r="UTU269" s="20"/>
      <c r="UTV269" s="20"/>
      <c r="UTW269" s="20"/>
      <c r="UTX269" s="20"/>
      <c r="UTY269" s="20"/>
      <c r="UTZ269" s="20"/>
      <c r="UUA269" s="20"/>
      <c r="UUB269" s="20"/>
      <c r="UUC269" s="20"/>
      <c r="UUD269" s="20"/>
      <c r="UUE269" s="20"/>
      <c r="UUF269" s="20"/>
      <c r="UUG269" s="20"/>
      <c r="UUH269" s="20"/>
      <c r="UUI269" s="20"/>
      <c r="UUJ269" s="20"/>
      <c r="UUK269" s="20"/>
      <c r="UUL269" s="20"/>
      <c r="UUM269" s="20"/>
      <c r="UUN269" s="20"/>
      <c r="UUO269" s="20"/>
      <c r="UUP269" s="20"/>
      <c r="UUQ269" s="20"/>
      <c r="UUR269" s="20"/>
      <c r="UUS269" s="20"/>
      <c r="UUT269" s="20"/>
      <c r="UUU269" s="20"/>
      <c r="UUV269" s="20"/>
      <c r="UUW269" s="20"/>
      <c r="UUX269" s="20"/>
      <c r="UUY269" s="20"/>
      <c r="UUZ269" s="20"/>
      <c r="UVA269" s="20"/>
      <c r="UVB269" s="20"/>
      <c r="UVC269" s="20"/>
      <c r="UVD269" s="20"/>
      <c r="UVE269" s="20"/>
      <c r="UVF269" s="20"/>
      <c r="UVG269" s="20"/>
      <c r="UVH269" s="20"/>
      <c r="UVI269" s="20"/>
      <c r="UVJ269" s="20"/>
      <c r="UVK269" s="20"/>
      <c r="UVL269" s="20"/>
      <c r="UVM269" s="20"/>
      <c r="UVN269" s="20"/>
      <c r="UVO269" s="20"/>
      <c r="UVP269" s="20"/>
      <c r="UVQ269" s="20"/>
      <c r="UVR269" s="20"/>
      <c r="UVS269" s="20"/>
      <c r="UVT269" s="20"/>
      <c r="UVU269" s="20"/>
      <c r="UVV269" s="20"/>
      <c r="UVW269" s="20"/>
      <c r="UVX269" s="20"/>
      <c r="UVY269" s="20"/>
      <c r="UVZ269" s="20"/>
      <c r="UWA269" s="20"/>
      <c r="UWB269" s="20"/>
      <c r="UWC269" s="20"/>
      <c r="UWD269" s="20"/>
      <c r="UWE269" s="20"/>
      <c r="UWF269" s="20"/>
      <c r="UWG269" s="20"/>
      <c r="UWH269" s="20"/>
      <c r="UWI269" s="20"/>
      <c r="UWJ269" s="20"/>
      <c r="UWK269" s="20"/>
      <c r="UWL269" s="20"/>
      <c r="UWM269" s="20"/>
      <c r="UWN269" s="20"/>
      <c r="UWO269" s="20"/>
      <c r="UWP269" s="20"/>
      <c r="UWQ269" s="20"/>
      <c r="UWR269" s="20"/>
      <c r="UWS269" s="20"/>
      <c r="UWT269" s="20"/>
      <c r="UWU269" s="20"/>
      <c r="UWV269" s="20"/>
      <c r="UWW269" s="20"/>
      <c r="UWX269" s="20"/>
      <c r="UWY269" s="20"/>
      <c r="UWZ269" s="20"/>
      <c r="UXA269" s="20"/>
      <c r="UXB269" s="20"/>
      <c r="UXC269" s="20"/>
      <c r="UXD269" s="20"/>
      <c r="UXE269" s="20"/>
      <c r="UXF269" s="20"/>
      <c r="UXG269" s="20"/>
      <c r="UXH269" s="20"/>
      <c r="UXI269" s="20"/>
      <c r="UXJ269" s="20"/>
      <c r="UXK269" s="20"/>
      <c r="UXL269" s="20"/>
      <c r="UXM269" s="20"/>
      <c r="UXN269" s="20"/>
      <c r="UXO269" s="20"/>
      <c r="UXP269" s="20"/>
      <c r="UXQ269" s="20"/>
      <c r="UXR269" s="20"/>
      <c r="UXS269" s="20"/>
      <c r="UXT269" s="20"/>
      <c r="UXU269" s="20"/>
      <c r="UXV269" s="20"/>
      <c r="UXW269" s="20"/>
      <c r="UXX269" s="20"/>
      <c r="UXY269" s="20"/>
      <c r="UXZ269" s="20"/>
      <c r="UYA269" s="20"/>
      <c r="UYB269" s="20"/>
      <c r="UYC269" s="20"/>
      <c r="UYD269" s="20"/>
      <c r="UYE269" s="20"/>
      <c r="UYF269" s="20"/>
      <c r="UYG269" s="20"/>
      <c r="UYH269" s="20"/>
      <c r="UYI269" s="20"/>
      <c r="UYJ269" s="20"/>
      <c r="UYK269" s="20"/>
      <c r="UYL269" s="20"/>
      <c r="UYM269" s="20"/>
      <c r="UYN269" s="20"/>
      <c r="UYO269" s="20"/>
      <c r="UYP269" s="20"/>
      <c r="UYQ269" s="20"/>
      <c r="UYR269" s="20"/>
      <c r="UYS269" s="20"/>
      <c r="UYT269" s="20"/>
      <c r="UYU269" s="20"/>
      <c r="UYV269" s="20"/>
      <c r="UYW269" s="20"/>
      <c r="UYX269" s="20"/>
      <c r="UYY269" s="20"/>
      <c r="UYZ269" s="20"/>
      <c r="UZA269" s="20"/>
      <c r="UZB269" s="20"/>
      <c r="UZC269" s="20"/>
      <c r="UZD269" s="20"/>
      <c r="UZE269" s="20"/>
      <c r="UZF269" s="20"/>
      <c r="UZG269" s="20"/>
      <c r="UZH269" s="20"/>
      <c r="UZI269" s="20"/>
      <c r="UZJ269" s="20"/>
      <c r="UZK269" s="20"/>
      <c r="UZL269" s="20"/>
      <c r="UZM269" s="20"/>
      <c r="UZN269" s="20"/>
      <c r="UZO269" s="20"/>
      <c r="UZP269" s="20"/>
      <c r="UZQ269" s="20"/>
      <c r="UZR269" s="20"/>
      <c r="UZS269" s="20"/>
      <c r="UZT269" s="20"/>
      <c r="UZU269" s="20"/>
      <c r="UZV269" s="20"/>
      <c r="UZW269" s="20"/>
      <c r="UZX269" s="20"/>
      <c r="UZY269" s="20"/>
      <c r="UZZ269" s="20"/>
      <c r="VAA269" s="20"/>
      <c r="VAB269" s="20"/>
      <c r="VAC269" s="20"/>
      <c r="VAD269" s="20"/>
      <c r="VAE269" s="20"/>
      <c r="VAF269" s="20"/>
      <c r="VAG269" s="20"/>
      <c r="VAH269" s="20"/>
      <c r="VAI269" s="20"/>
      <c r="VAJ269" s="20"/>
      <c r="VAK269" s="20"/>
      <c r="VAL269" s="20"/>
      <c r="VAM269" s="20"/>
      <c r="VAN269" s="20"/>
      <c r="VAO269" s="20"/>
      <c r="VAP269" s="20"/>
      <c r="VAQ269" s="20"/>
      <c r="VAR269" s="20"/>
      <c r="VAS269" s="20"/>
      <c r="VAT269" s="20"/>
      <c r="VAU269" s="20"/>
      <c r="VAV269" s="20"/>
      <c r="VAW269" s="20"/>
      <c r="VAX269" s="20"/>
      <c r="VAY269" s="20"/>
      <c r="VAZ269" s="20"/>
      <c r="VBA269" s="20"/>
      <c r="VBB269" s="20"/>
      <c r="VBC269" s="20"/>
      <c r="VBD269" s="20"/>
      <c r="VBE269" s="20"/>
      <c r="VBF269" s="20"/>
      <c r="VBG269" s="20"/>
      <c r="VBH269" s="20"/>
      <c r="VBI269" s="20"/>
      <c r="VBJ269" s="20"/>
      <c r="VBK269" s="20"/>
      <c r="VBL269" s="20"/>
      <c r="VBM269" s="20"/>
      <c r="VBN269" s="20"/>
      <c r="VBO269" s="20"/>
      <c r="VBP269" s="20"/>
      <c r="VBQ269" s="20"/>
      <c r="VBR269" s="20"/>
      <c r="VBS269" s="20"/>
      <c r="VBT269" s="20"/>
      <c r="VBU269" s="20"/>
      <c r="VBV269" s="20"/>
      <c r="VBW269" s="20"/>
      <c r="VBX269" s="20"/>
      <c r="VBY269" s="20"/>
      <c r="VBZ269" s="20"/>
      <c r="VCA269" s="20"/>
      <c r="VCB269" s="20"/>
      <c r="VCC269" s="20"/>
      <c r="VCD269" s="20"/>
      <c r="VCE269" s="20"/>
      <c r="VCF269" s="20"/>
      <c r="VCG269" s="20"/>
      <c r="VCH269" s="20"/>
      <c r="VCI269" s="20"/>
      <c r="VCJ269" s="20"/>
      <c r="VCK269" s="20"/>
      <c r="VCL269" s="20"/>
      <c r="VCM269" s="20"/>
      <c r="VCN269" s="20"/>
      <c r="VCO269" s="20"/>
      <c r="VCP269" s="20"/>
      <c r="VCQ269" s="20"/>
      <c r="VCR269" s="20"/>
      <c r="VCS269" s="20"/>
      <c r="VCT269" s="20"/>
      <c r="VCU269" s="20"/>
      <c r="VCV269" s="20"/>
      <c r="VCW269" s="20"/>
      <c r="VCX269" s="20"/>
      <c r="VCY269" s="20"/>
      <c r="VCZ269" s="20"/>
      <c r="VDA269" s="20"/>
      <c r="VDB269" s="20"/>
      <c r="VDC269" s="20"/>
      <c r="VDD269" s="20"/>
      <c r="VDE269" s="20"/>
      <c r="VDF269" s="20"/>
      <c r="VDG269" s="20"/>
      <c r="VDH269" s="20"/>
      <c r="VDI269" s="20"/>
      <c r="VDJ269" s="20"/>
      <c r="VDK269" s="20"/>
      <c r="VDL269" s="20"/>
      <c r="VDM269" s="20"/>
      <c r="VDN269" s="20"/>
      <c r="VDO269" s="20"/>
      <c r="VDP269" s="20"/>
      <c r="VDQ269" s="20"/>
      <c r="VDR269" s="20"/>
      <c r="VDS269" s="20"/>
      <c r="VDT269" s="20"/>
      <c r="VDU269" s="20"/>
      <c r="VDV269" s="20"/>
      <c r="VDW269" s="20"/>
      <c r="VDX269" s="20"/>
      <c r="VDY269" s="20"/>
      <c r="VDZ269" s="20"/>
      <c r="VEA269" s="20"/>
      <c r="VEB269" s="20"/>
      <c r="VEC269" s="20"/>
      <c r="VED269" s="20"/>
      <c r="VEE269" s="20"/>
      <c r="VEF269" s="20"/>
      <c r="VEG269" s="20"/>
      <c r="VEH269" s="20"/>
      <c r="VEI269" s="20"/>
      <c r="VEJ269" s="20"/>
      <c r="VEK269" s="20"/>
      <c r="VEL269" s="20"/>
      <c r="VEM269" s="20"/>
      <c r="VEN269" s="20"/>
      <c r="VEO269" s="20"/>
      <c r="VEP269" s="20"/>
      <c r="VEQ269" s="20"/>
      <c r="VER269" s="20"/>
      <c r="VES269" s="20"/>
      <c r="VET269" s="20"/>
      <c r="VEU269" s="20"/>
      <c r="VEV269" s="20"/>
      <c r="VEW269" s="20"/>
      <c r="VEX269" s="20"/>
      <c r="VEY269" s="20"/>
      <c r="VEZ269" s="20"/>
      <c r="VFA269" s="20"/>
      <c r="VFB269" s="20"/>
      <c r="VFC269" s="20"/>
      <c r="VFD269" s="20"/>
      <c r="VFE269" s="20"/>
      <c r="VFF269" s="20"/>
      <c r="VFG269" s="20"/>
      <c r="VFH269" s="20"/>
      <c r="VFI269" s="20"/>
      <c r="VFJ269" s="20"/>
      <c r="VFK269" s="20"/>
      <c r="VFL269" s="20"/>
      <c r="VFM269" s="20"/>
      <c r="VFN269" s="20"/>
      <c r="VFO269" s="20"/>
      <c r="VFP269" s="20"/>
      <c r="VFQ269" s="20"/>
      <c r="VFR269" s="20"/>
      <c r="VFS269" s="20"/>
      <c r="VFT269" s="20"/>
      <c r="VFU269" s="20"/>
      <c r="VFV269" s="20"/>
      <c r="VFW269" s="20"/>
      <c r="VFX269" s="20"/>
      <c r="VFY269" s="20"/>
      <c r="VFZ269" s="20"/>
      <c r="VGA269" s="20"/>
      <c r="VGB269" s="20"/>
      <c r="VGC269" s="20"/>
      <c r="VGD269" s="20"/>
      <c r="VGE269" s="20"/>
      <c r="VGF269" s="20"/>
      <c r="VGG269" s="20"/>
      <c r="VGH269" s="20"/>
      <c r="VGI269" s="20"/>
      <c r="VGJ269" s="20"/>
      <c r="VGK269" s="20"/>
      <c r="VGL269" s="20"/>
      <c r="VGM269" s="20"/>
      <c r="VGN269" s="20"/>
      <c r="VGO269" s="20"/>
      <c r="VGP269" s="20"/>
      <c r="VGQ269" s="20"/>
      <c r="VGR269" s="20"/>
      <c r="VGS269" s="20"/>
      <c r="VGT269" s="20"/>
      <c r="VGU269" s="20"/>
      <c r="VGV269" s="20"/>
      <c r="VGW269" s="20"/>
      <c r="VGX269" s="20"/>
      <c r="VGY269" s="20"/>
      <c r="VGZ269" s="20"/>
      <c r="VHA269" s="20"/>
      <c r="VHB269" s="20"/>
      <c r="VHC269" s="20"/>
      <c r="VHD269" s="20"/>
      <c r="VHE269" s="20"/>
      <c r="VHF269" s="20"/>
      <c r="VHG269" s="20"/>
      <c r="VHH269" s="20"/>
      <c r="VHI269" s="20"/>
      <c r="VHJ269" s="20"/>
      <c r="VHK269" s="20"/>
      <c r="VHL269" s="20"/>
      <c r="VHM269" s="20"/>
      <c r="VHN269" s="20"/>
      <c r="VHO269" s="20"/>
      <c r="VHP269" s="20"/>
      <c r="VHQ269" s="20"/>
      <c r="VHR269" s="20"/>
      <c r="VHS269" s="20"/>
      <c r="VHT269" s="20"/>
      <c r="VHU269" s="20"/>
      <c r="VHV269" s="20"/>
      <c r="VHW269" s="20"/>
      <c r="VHX269" s="20"/>
      <c r="VHY269" s="20"/>
      <c r="VHZ269" s="20"/>
      <c r="VIA269" s="20"/>
      <c r="VIB269" s="20"/>
      <c r="VIC269" s="20"/>
      <c r="VID269" s="20"/>
      <c r="VIE269" s="20"/>
      <c r="VIF269" s="20"/>
      <c r="VIG269" s="20"/>
      <c r="VIH269" s="20"/>
      <c r="VII269" s="20"/>
      <c r="VIJ269" s="20"/>
      <c r="VIK269" s="20"/>
      <c r="VIL269" s="20"/>
      <c r="VIM269" s="20"/>
      <c r="VIN269" s="20"/>
      <c r="VIO269" s="20"/>
      <c r="VIP269" s="20"/>
      <c r="VIQ269" s="20"/>
      <c r="VIR269" s="20"/>
      <c r="VIS269" s="20"/>
      <c r="VIT269" s="20"/>
      <c r="VIU269" s="20"/>
      <c r="VIV269" s="20"/>
      <c r="VIW269" s="20"/>
      <c r="VIX269" s="20"/>
      <c r="VIY269" s="20"/>
      <c r="VIZ269" s="20"/>
      <c r="VJA269" s="20"/>
      <c r="VJB269" s="20"/>
      <c r="VJC269" s="20"/>
      <c r="VJD269" s="20"/>
      <c r="VJE269" s="20"/>
      <c r="VJF269" s="20"/>
      <c r="VJG269" s="20"/>
      <c r="VJH269" s="20"/>
      <c r="VJI269" s="20"/>
      <c r="VJJ269" s="20"/>
      <c r="VJK269" s="20"/>
      <c r="VJL269" s="20"/>
      <c r="VJM269" s="20"/>
      <c r="VJN269" s="20"/>
      <c r="VJO269" s="20"/>
      <c r="VJP269" s="20"/>
      <c r="VJQ269" s="20"/>
      <c r="VJR269" s="20"/>
      <c r="VJS269" s="20"/>
      <c r="VJT269" s="20"/>
      <c r="VJU269" s="20"/>
      <c r="VJV269" s="20"/>
      <c r="VJW269" s="20"/>
      <c r="VJX269" s="20"/>
      <c r="VJY269" s="20"/>
      <c r="VJZ269" s="20"/>
      <c r="VKA269" s="20"/>
      <c r="VKB269" s="20"/>
      <c r="VKC269" s="20"/>
      <c r="VKD269" s="20"/>
      <c r="VKE269" s="20"/>
      <c r="VKF269" s="20"/>
      <c r="VKG269" s="20"/>
      <c r="VKH269" s="20"/>
      <c r="VKI269" s="20"/>
      <c r="VKJ269" s="20"/>
      <c r="VKK269" s="20"/>
      <c r="VKL269" s="20"/>
      <c r="VKM269" s="20"/>
      <c r="VKN269" s="20"/>
      <c r="VKO269" s="20"/>
      <c r="VKP269" s="20"/>
      <c r="VKQ269" s="20"/>
      <c r="VKR269" s="20"/>
      <c r="VKS269" s="20"/>
      <c r="VKT269" s="20"/>
      <c r="VKU269" s="20"/>
      <c r="VKV269" s="20"/>
      <c r="VKW269" s="20"/>
      <c r="VKX269" s="20"/>
      <c r="VKY269" s="20"/>
      <c r="VKZ269" s="20"/>
      <c r="VLA269" s="20"/>
      <c r="VLB269" s="20"/>
      <c r="VLC269" s="20"/>
      <c r="VLD269" s="20"/>
      <c r="VLE269" s="20"/>
      <c r="VLF269" s="20"/>
      <c r="VLG269" s="20"/>
      <c r="VLH269" s="20"/>
      <c r="VLI269" s="20"/>
      <c r="VLJ269" s="20"/>
      <c r="VLK269" s="20"/>
      <c r="VLL269" s="20"/>
      <c r="VLM269" s="20"/>
      <c r="VLN269" s="20"/>
      <c r="VLO269" s="20"/>
      <c r="VLP269" s="20"/>
      <c r="VLQ269" s="20"/>
      <c r="VLR269" s="20"/>
      <c r="VLS269" s="20"/>
      <c r="VLT269" s="20"/>
      <c r="VLU269" s="20"/>
      <c r="VLV269" s="20"/>
      <c r="VLW269" s="20"/>
      <c r="VLX269" s="20"/>
      <c r="VLY269" s="20"/>
      <c r="VLZ269" s="20"/>
      <c r="VMA269" s="20"/>
      <c r="VMB269" s="20"/>
      <c r="VMC269" s="20"/>
      <c r="VMD269" s="20"/>
      <c r="VME269" s="20"/>
      <c r="VMF269" s="20"/>
      <c r="VMG269" s="20"/>
      <c r="VMH269" s="20"/>
      <c r="VMI269" s="20"/>
      <c r="VMJ269" s="20"/>
      <c r="VMK269" s="20"/>
      <c r="VML269" s="20"/>
      <c r="VMM269" s="20"/>
      <c r="VMN269" s="20"/>
      <c r="VMO269" s="20"/>
      <c r="VMP269" s="20"/>
      <c r="VMQ269" s="20"/>
      <c r="VMR269" s="20"/>
      <c r="VMS269" s="20"/>
      <c r="VMT269" s="20"/>
      <c r="VMU269" s="20"/>
      <c r="VMV269" s="20"/>
      <c r="VMW269" s="20"/>
      <c r="VMX269" s="20"/>
      <c r="VMY269" s="20"/>
      <c r="VMZ269" s="20"/>
      <c r="VNA269" s="20"/>
      <c r="VNB269" s="20"/>
      <c r="VNC269" s="20"/>
      <c r="VND269" s="20"/>
      <c r="VNE269" s="20"/>
      <c r="VNF269" s="20"/>
      <c r="VNG269" s="20"/>
      <c r="VNH269" s="20"/>
      <c r="VNI269" s="20"/>
      <c r="VNJ269" s="20"/>
      <c r="VNK269" s="20"/>
      <c r="VNL269" s="20"/>
      <c r="VNM269" s="20"/>
      <c r="VNN269" s="20"/>
      <c r="VNO269" s="20"/>
      <c r="VNP269" s="20"/>
      <c r="VNQ269" s="20"/>
      <c r="VNR269" s="20"/>
      <c r="VNS269" s="20"/>
      <c r="VNT269" s="20"/>
      <c r="VNU269" s="20"/>
      <c r="VNV269" s="20"/>
      <c r="VNW269" s="20"/>
      <c r="VNX269" s="20"/>
      <c r="VNY269" s="20"/>
      <c r="VNZ269" s="20"/>
      <c r="VOA269" s="20"/>
      <c r="VOB269" s="20"/>
      <c r="VOC269" s="20"/>
      <c r="VOD269" s="20"/>
      <c r="VOE269" s="20"/>
      <c r="VOF269" s="20"/>
      <c r="VOG269" s="20"/>
      <c r="VOH269" s="20"/>
      <c r="VOI269" s="20"/>
      <c r="VOJ269" s="20"/>
      <c r="VOK269" s="20"/>
      <c r="VOL269" s="20"/>
      <c r="VOM269" s="20"/>
      <c r="VON269" s="20"/>
      <c r="VOO269" s="20"/>
      <c r="VOP269" s="20"/>
      <c r="VOQ269" s="20"/>
      <c r="VOR269" s="20"/>
      <c r="VOS269" s="20"/>
      <c r="VOT269" s="20"/>
      <c r="VOU269" s="20"/>
      <c r="VOV269" s="20"/>
      <c r="VOW269" s="20"/>
      <c r="VOX269" s="20"/>
      <c r="VOY269" s="20"/>
      <c r="VOZ269" s="20"/>
      <c r="VPA269" s="20"/>
      <c r="VPB269" s="20"/>
      <c r="VPC269" s="20"/>
      <c r="VPD269" s="20"/>
      <c r="VPE269" s="20"/>
      <c r="VPF269" s="20"/>
      <c r="VPG269" s="20"/>
      <c r="VPH269" s="20"/>
      <c r="VPI269" s="20"/>
      <c r="VPJ269" s="20"/>
      <c r="VPK269" s="20"/>
      <c r="VPL269" s="20"/>
      <c r="VPM269" s="20"/>
      <c r="VPN269" s="20"/>
      <c r="VPO269" s="20"/>
      <c r="VPP269" s="20"/>
      <c r="VPQ269" s="20"/>
      <c r="VPR269" s="20"/>
      <c r="VPS269" s="20"/>
      <c r="VPT269" s="20"/>
      <c r="VPU269" s="20"/>
      <c r="VPV269" s="20"/>
      <c r="VPW269" s="20"/>
      <c r="VPX269" s="20"/>
      <c r="VPY269" s="20"/>
      <c r="VPZ269" s="20"/>
      <c r="VQA269" s="20"/>
      <c r="VQB269" s="20"/>
      <c r="VQC269" s="20"/>
      <c r="VQD269" s="20"/>
      <c r="VQE269" s="20"/>
      <c r="VQF269" s="20"/>
      <c r="VQG269" s="20"/>
      <c r="VQH269" s="20"/>
      <c r="VQI269" s="20"/>
      <c r="VQJ269" s="20"/>
      <c r="VQK269" s="20"/>
      <c r="VQL269" s="20"/>
      <c r="VQM269" s="20"/>
      <c r="VQN269" s="20"/>
      <c r="VQO269" s="20"/>
      <c r="VQP269" s="20"/>
      <c r="VQQ269" s="20"/>
      <c r="VQR269" s="20"/>
      <c r="VQS269" s="20"/>
      <c r="VQT269" s="20"/>
      <c r="VQU269" s="20"/>
      <c r="VQV269" s="20"/>
      <c r="VQW269" s="20"/>
      <c r="VQX269" s="20"/>
      <c r="VQY269" s="20"/>
      <c r="VQZ269" s="20"/>
      <c r="VRA269" s="20"/>
      <c r="VRB269" s="20"/>
      <c r="VRC269" s="20"/>
      <c r="VRD269" s="20"/>
      <c r="VRE269" s="20"/>
      <c r="VRF269" s="20"/>
      <c r="VRG269" s="20"/>
      <c r="VRH269" s="20"/>
      <c r="VRI269" s="20"/>
      <c r="VRJ269" s="20"/>
      <c r="VRK269" s="20"/>
      <c r="VRL269" s="20"/>
      <c r="VRM269" s="20"/>
      <c r="VRN269" s="20"/>
      <c r="VRO269" s="20"/>
      <c r="VRP269" s="20"/>
      <c r="VRQ269" s="20"/>
      <c r="VRR269" s="20"/>
      <c r="VRS269" s="20"/>
      <c r="VRT269" s="20"/>
      <c r="VRU269" s="20"/>
      <c r="VRV269" s="20"/>
      <c r="VRW269" s="20"/>
      <c r="VRX269" s="20"/>
      <c r="VRY269" s="20"/>
      <c r="VRZ269" s="20"/>
      <c r="VSA269" s="20"/>
      <c r="VSB269" s="20"/>
      <c r="VSC269" s="20"/>
      <c r="VSD269" s="20"/>
      <c r="VSE269" s="20"/>
      <c r="VSF269" s="20"/>
      <c r="VSG269" s="20"/>
      <c r="VSH269" s="20"/>
      <c r="VSI269" s="20"/>
      <c r="VSJ269" s="20"/>
      <c r="VSK269" s="20"/>
      <c r="VSL269" s="20"/>
      <c r="VSM269" s="20"/>
      <c r="VSN269" s="20"/>
      <c r="VSO269" s="20"/>
      <c r="VSP269" s="20"/>
      <c r="VSQ269" s="20"/>
      <c r="VSR269" s="20"/>
      <c r="VSS269" s="20"/>
      <c r="VST269" s="20"/>
      <c r="VSU269" s="20"/>
      <c r="VSV269" s="20"/>
      <c r="VSW269" s="20"/>
      <c r="VSX269" s="20"/>
      <c r="VSY269" s="20"/>
      <c r="VSZ269" s="20"/>
      <c r="VTA269" s="20"/>
      <c r="VTB269" s="20"/>
      <c r="VTC269" s="20"/>
      <c r="VTD269" s="20"/>
      <c r="VTE269" s="20"/>
      <c r="VTF269" s="20"/>
      <c r="VTG269" s="20"/>
      <c r="VTH269" s="20"/>
      <c r="VTI269" s="20"/>
      <c r="VTJ269" s="20"/>
      <c r="VTK269" s="20"/>
      <c r="VTL269" s="20"/>
      <c r="VTM269" s="20"/>
      <c r="VTN269" s="20"/>
      <c r="VTO269" s="20"/>
      <c r="VTP269" s="20"/>
      <c r="VTQ269" s="20"/>
      <c r="VTR269" s="20"/>
      <c r="VTS269" s="20"/>
      <c r="VTT269" s="20"/>
      <c r="VTU269" s="20"/>
      <c r="VTV269" s="20"/>
      <c r="VTW269" s="20"/>
      <c r="VTX269" s="20"/>
      <c r="VTY269" s="20"/>
      <c r="VTZ269" s="20"/>
      <c r="VUA269" s="20"/>
      <c r="VUB269" s="20"/>
      <c r="VUC269" s="20"/>
      <c r="VUD269" s="20"/>
      <c r="VUE269" s="20"/>
      <c r="VUF269" s="20"/>
      <c r="VUG269" s="20"/>
      <c r="VUH269" s="20"/>
      <c r="VUI269" s="20"/>
      <c r="VUJ269" s="20"/>
      <c r="VUK269" s="20"/>
      <c r="VUL269" s="20"/>
      <c r="VUM269" s="20"/>
      <c r="VUN269" s="20"/>
      <c r="VUO269" s="20"/>
      <c r="VUP269" s="20"/>
      <c r="VUQ269" s="20"/>
      <c r="VUR269" s="20"/>
      <c r="VUS269" s="20"/>
      <c r="VUT269" s="20"/>
      <c r="VUU269" s="20"/>
      <c r="VUV269" s="20"/>
      <c r="VUW269" s="20"/>
      <c r="VUX269" s="20"/>
      <c r="VUY269" s="20"/>
      <c r="VUZ269" s="20"/>
      <c r="VVA269" s="20"/>
      <c r="VVB269" s="20"/>
      <c r="VVC269" s="20"/>
      <c r="VVD269" s="20"/>
      <c r="VVE269" s="20"/>
      <c r="VVF269" s="20"/>
      <c r="VVG269" s="20"/>
      <c r="VVH269" s="20"/>
      <c r="VVI269" s="20"/>
      <c r="VVJ269" s="20"/>
      <c r="VVK269" s="20"/>
      <c r="VVL269" s="20"/>
      <c r="VVM269" s="20"/>
      <c r="VVN269" s="20"/>
      <c r="VVO269" s="20"/>
      <c r="VVP269" s="20"/>
      <c r="VVQ269" s="20"/>
      <c r="VVR269" s="20"/>
      <c r="VVS269" s="20"/>
      <c r="VVT269" s="20"/>
      <c r="VVU269" s="20"/>
      <c r="VVV269" s="20"/>
      <c r="VVW269" s="20"/>
      <c r="VVX269" s="20"/>
      <c r="VVY269" s="20"/>
      <c r="VVZ269" s="20"/>
      <c r="VWA269" s="20"/>
      <c r="VWB269" s="20"/>
      <c r="VWC269" s="20"/>
      <c r="VWD269" s="20"/>
      <c r="VWE269" s="20"/>
      <c r="VWF269" s="20"/>
      <c r="VWG269" s="20"/>
      <c r="VWH269" s="20"/>
      <c r="VWI269" s="20"/>
      <c r="VWJ269" s="20"/>
      <c r="VWK269" s="20"/>
      <c r="VWL269" s="20"/>
      <c r="VWM269" s="20"/>
      <c r="VWN269" s="20"/>
      <c r="VWO269" s="20"/>
      <c r="VWP269" s="20"/>
      <c r="VWQ269" s="20"/>
      <c r="VWR269" s="20"/>
      <c r="VWS269" s="20"/>
      <c r="VWT269" s="20"/>
      <c r="VWU269" s="20"/>
      <c r="VWV269" s="20"/>
      <c r="VWW269" s="20"/>
      <c r="VWX269" s="20"/>
      <c r="VWY269" s="20"/>
      <c r="VWZ269" s="20"/>
      <c r="VXA269" s="20"/>
      <c r="VXB269" s="20"/>
      <c r="VXC269" s="20"/>
      <c r="VXD269" s="20"/>
      <c r="VXE269" s="20"/>
      <c r="VXF269" s="20"/>
      <c r="VXG269" s="20"/>
      <c r="VXH269" s="20"/>
      <c r="VXI269" s="20"/>
      <c r="VXJ269" s="20"/>
      <c r="VXK269" s="20"/>
      <c r="VXL269" s="20"/>
      <c r="VXM269" s="20"/>
      <c r="VXN269" s="20"/>
      <c r="VXO269" s="20"/>
      <c r="VXP269" s="20"/>
      <c r="VXQ269" s="20"/>
      <c r="VXR269" s="20"/>
      <c r="VXS269" s="20"/>
      <c r="VXT269" s="20"/>
      <c r="VXU269" s="20"/>
      <c r="VXV269" s="20"/>
      <c r="VXW269" s="20"/>
      <c r="VXX269" s="20"/>
      <c r="VXY269" s="20"/>
      <c r="VXZ269" s="20"/>
      <c r="VYA269" s="20"/>
      <c r="VYB269" s="20"/>
      <c r="VYC269" s="20"/>
      <c r="VYD269" s="20"/>
      <c r="VYE269" s="20"/>
      <c r="VYF269" s="20"/>
      <c r="VYG269" s="20"/>
      <c r="VYH269" s="20"/>
      <c r="VYI269" s="20"/>
      <c r="VYJ269" s="20"/>
      <c r="VYK269" s="20"/>
      <c r="VYL269" s="20"/>
      <c r="VYM269" s="20"/>
      <c r="VYN269" s="20"/>
      <c r="VYO269" s="20"/>
      <c r="VYP269" s="20"/>
      <c r="VYQ269" s="20"/>
      <c r="VYR269" s="20"/>
      <c r="VYS269" s="20"/>
      <c r="VYT269" s="20"/>
      <c r="VYU269" s="20"/>
      <c r="VYV269" s="20"/>
      <c r="VYW269" s="20"/>
      <c r="VYX269" s="20"/>
      <c r="VYY269" s="20"/>
      <c r="VYZ269" s="20"/>
      <c r="VZA269" s="20"/>
      <c r="VZB269" s="20"/>
      <c r="VZC269" s="20"/>
      <c r="VZD269" s="20"/>
      <c r="VZE269" s="20"/>
      <c r="VZF269" s="20"/>
      <c r="VZG269" s="20"/>
      <c r="VZH269" s="20"/>
      <c r="VZI269" s="20"/>
      <c r="VZJ269" s="20"/>
      <c r="VZK269" s="20"/>
      <c r="VZL269" s="20"/>
      <c r="VZM269" s="20"/>
      <c r="VZN269" s="20"/>
      <c r="VZO269" s="20"/>
      <c r="VZP269" s="20"/>
      <c r="VZQ269" s="20"/>
      <c r="VZR269" s="20"/>
      <c r="VZS269" s="20"/>
      <c r="VZT269" s="20"/>
      <c r="VZU269" s="20"/>
      <c r="VZV269" s="20"/>
      <c r="VZW269" s="20"/>
      <c r="VZX269" s="20"/>
      <c r="VZY269" s="20"/>
      <c r="VZZ269" s="20"/>
      <c r="WAA269" s="20"/>
      <c r="WAB269" s="20"/>
      <c r="WAC269" s="20"/>
      <c r="WAD269" s="20"/>
      <c r="WAE269" s="20"/>
      <c r="WAF269" s="20"/>
      <c r="WAG269" s="20"/>
      <c r="WAH269" s="20"/>
      <c r="WAI269" s="20"/>
      <c r="WAJ269" s="20"/>
      <c r="WAK269" s="20"/>
      <c r="WAL269" s="20"/>
      <c r="WAM269" s="20"/>
      <c r="WAN269" s="20"/>
      <c r="WAO269" s="20"/>
      <c r="WAP269" s="20"/>
      <c r="WAQ269" s="20"/>
      <c r="WAR269" s="20"/>
      <c r="WAS269" s="20"/>
      <c r="WAT269" s="20"/>
      <c r="WAU269" s="20"/>
      <c r="WAV269" s="20"/>
      <c r="WAW269" s="20"/>
      <c r="WAX269" s="20"/>
      <c r="WAY269" s="20"/>
      <c r="WAZ269" s="20"/>
      <c r="WBA269" s="20"/>
      <c r="WBB269" s="20"/>
      <c r="WBC269" s="20"/>
      <c r="WBD269" s="20"/>
      <c r="WBE269" s="20"/>
      <c r="WBF269" s="20"/>
      <c r="WBG269" s="20"/>
      <c r="WBH269" s="20"/>
      <c r="WBI269" s="20"/>
      <c r="WBJ269" s="20"/>
      <c r="WBK269" s="20"/>
      <c r="WBL269" s="20"/>
      <c r="WBM269" s="20"/>
      <c r="WBN269" s="20"/>
      <c r="WBO269" s="20"/>
      <c r="WBP269" s="20"/>
      <c r="WBQ269" s="20"/>
      <c r="WBR269" s="20"/>
      <c r="WBS269" s="20"/>
      <c r="WBT269" s="20"/>
      <c r="WBU269" s="20"/>
      <c r="WBV269" s="20"/>
      <c r="WBW269" s="20"/>
      <c r="WBX269" s="20"/>
      <c r="WBY269" s="20"/>
      <c r="WBZ269" s="20"/>
      <c r="WCA269" s="20"/>
      <c r="WCB269" s="20"/>
      <c r="WCC269" s="20"/>
      <c r="WCD269" s="20"/>
      <c r="WCE269" s="20"/>
      <c r="WCF269" s="20"/>
      <c r="WCG269" s="20"/>
      <c r="WCH269" s="20"/>
      <c r="WCI269" s="20"/>
      <c r="WCJ269" s="20"/>
      <c r="WCK269" s="20"/>
      <c r="WCL269" s="20"/>
      <c r="WCM269" s="20"/>
      <c r="WCN269" s="20"/>
      <c r="WCO269" s="20"/>
      <c r="WCP269" s="20"/>
      <c r="WCQ269" s="20"/>
      <c r="WCR269" s="20"/>
      <c r="WCS269" s="20"/>
      <c r="WCT269" s="20"/>
      <c r="WCU269" s="20"/>
      <c r="WCV269" s="20"/>
      <c r="WCW269" s="20"/>
      <c r="WCX269" s="20"/>
      <c r="WCY269" s="20"/>
      <c r="WCZ269" s="20"/>
      <c r="WDA269" s="20"/>
      <c r="WDB269" s="20"/>
      <c r="WDC269" s="20"/>
      <c r="WDD269" s="20"/>
      <c r="WDE269" s="20"/>
      <c r="WDF269" s="20"/>
      <c r="WDG269" s="20"/>
      <c r="WDH269" s="20"/>
      <c r="WDI269" s="20"/>
      <c r="WDJ269" s="20"/>
      <c r="WDK269" s="20"/>
      <c r="WDL269" s="20"/>
      <c r="WDM269" s="20"/>
      <c r="WDN269" s="20"/>
      <c r="WDO269" s="20"/>
      <c r="WDP269" s="20"/>
      <c r="WDQ269" s="20"/>
      <c r="WDR269" s="20"/>
      <c r="WDS269" s="20"/>
      <c r="WDT269" s="20"/>
      <c r="WDU269" s="20"/>
      <c r="WDV269" s="20"/>
      <c r="WDW269" s="20"/>
      <c r="WDX269" s="20"/>
      <c r="WDY269" s="20"/>
      <c r="WDZ269" s="20"/>
      <c r="WEA269" s="20"/>
      <c r="WEB269" s="20"/>
      <c r="WEC269" s="20"/>
      <c r="WED269" s="20"/>
      <c r="WEE269" s="20"/>
      <c r="WEF269" s="20"/>
      <c r="WEG269" s="20"/>
      <c r="WEH269" s="20"/>
      <c r="WEI269" s="20"/>
      <c r="WEJ269" s="20"/>
      <c r="WEK269" s="20"/>
      <c r="WEL269" s="20"/>
      <c r="WEM269" s="20"/>
      <c r="WEN269" s="20"/>
      <c r="WEO269" s="20"/>
      <c r="WEP269" s="20"/>
      <c r="WEQ269" s="20"/>
      <c r="WER269" s="20"/>
      <c r="WES269" s="20"/>
      <c r="WET269" s="20"/>
      <c r="WEU269" s="20"/>
      <c r="WEV269" s="20"/>
      <c r="WEW269" s="20"/>
      <c r="WEX269" s="20"/>
      <c r="WEY269" s="20"/>
      <c r="WEZ269" s="20"/>
      <c r="WFA269" s="20"/>
      <c r="WFB269" s="20"/>
      <c r="WFC269" s="20"/>
      <c r="WFD269" s="20"/>
      <c r="WFE269" s="20"/>
      <c r="WFF269" s="20"/>
      <c r="WFG269" s="20"/>
      <c r="WFH269" s="20"/>
      <c r="WFI269" s="20"/>
      <c r="WFJ269" s="20"/>
      <c r="WFK269" s="20"/>
      <c r="WFL269" s="20"/>
      <c r="WFM269" s="20"/>
      <c r="WFN269" s="20"/>
      <c r="WFO269" s="20"/>
      <c r="WFP269" s="20"/>
      <c r="WFQ269" s="20"/>
      <c r="WFR269" s="20"/>
      <c r="WFS269" s="20"/>
      <c r="WFT269" s="20"/>
      <c r="WFU269" s="20"/>
      <c r="WFV269" s="20"/>
      <c r="WFW269" s="20"/>
      <c r="WFX269" s="20"/>
      <c r="WFY269" s="20"/>
      <c r="WFZ269" s="20"/>
      <c r="WGA269" s="20"/>
      <c r="WGB269" s="20"/>
      <c r="WGC269" s="20"/>
      <c r="WGD269" s="20"/>
      <c r="WGE269" s="20"/>
      <c r="WGF269" s="20"/>
      <c r="WGG269" s="20"/>
      <c r="WGH269" s="20"/>
      <c r="WGI269" s="20"/>
      <c r="WGJ269" s="20"/>
      <c r="WGK269" s="20"/>
      <c r="WGL269" s="20"/>
      <c r="WGM269" s="20"/>
      <c r="WGN269" s="20"/>
      <c r="WGO269" s="20"/>
      <c r="WGP269" s="20"/>
      <c r="WGQ269" s="20"/>
      <c r="WGR269" s="20"/>
      <c r="WGS269" s="20"/>
      <c r="WGT269" s="20"/>
      <c r="WGU269" s="20"/>
      <c r="WGV269" s="20"/>
      <c r="WGW269" s="20"/>
      <c r="WGX269" s="20"/>
      <c r="WGY269" s="20"/>
      <c r="WGZ269" s="20"/>
      <c r="WHA269" s="20"/>
      <c r="WHB269" s="20"/>
      <c r="WHC269" s="20"/>
      <c r="WHD269" s="20"/>
      <c r="WHE269" s="20"/>
      <c r="WHF269" s="20"/>
      <c r="WHG269" s="20"/>
      <c r="WHH269" s="20"/>
      <c r="WHI269" s="20"/>
      <c r="WHJ269" s="20"/>
      <c r="WHK269" s="20"/>
      <c r="WHL269" s="20"/>
      <c r="WHM269" s="20"/>
      <c r="WHN269" s="20"/>
      <c r="WHO269" s="20"/>
      <c r="WHP269" s="20"/>
      <c r="WHQ269" s="20"/>
      <c r="WHR269" s="20"/>
      <c r="WHS269" s="20"/>
      <c r="WHT269" s="20"/>
      <c r="WHU269" s="20"/>
      <c r="WHV269" s="20"/>
      <c r="WHW269" s="20"/>
      <c r="WHX269" s="20"/>
      <c r="WHY269" s="20"/>
      <c r="WHZ269" s="20"/>
      <c r="WIA269" s="20"/>
      <c r="WIB269" s="20"/>
      <c r="WIC269" s="20"/>
      <c r="WID269" s="20"/>
      <c r="WIE269" s="20"/>
      <c r="WIF269" s="20"/>
      <c r="WIG269" s="20"/>
      <c r="WIH269" s="20"/>
      <c r="WII269" s="20"/>
      <c r="WIJ269" s="20"/>
      <c r="WIK269" s="20"/>
      <c r="WIL269" s="20"/>
      <c r="WIM269" s="20"/>
      <c r="WIN269" s="20"/>
      <c r="WIO269" s="20"/>
      <c r="WIP269" s="20"/>
      <c r="WIQ269" s="20"/>
      <c r="WIR269" s="20"/>
      <c r="WIS269" s="20"/>
      <c r="WIT269" s="20"/>
      <c r="WIU269" s="20"/>
      <c r="WIV269" s="20"/>
      <c r="WIW269" s="20"/>
      <c r="WIX269" s="20"/>
      <c r="WIY269" s="20"/>
      <c r="WIZ269" s="20"/>
      <c r="WJA269" s="20"/>
      <c r="WJB269" s="20"/>
      <c r="WJC269" s="20"/>
      <c r="WJD269" s="20"/>
      <c r="WJE269" s="20"/>
      <c r="WJF269" s="20"/>
      <c r="WJG269" s="20"/>
      <c r="WJH269" s="20"/>
      <c r="WJI269" s="20"/>
      <c r="WJJ269" s="20"/>
      <c r="WJK269" s="20"/>
      <c r="WJL269" s="20"/>
      <c r="WJM269" s="20"/>
      <c r="WJN269" s="20"/>
      <c r="WJO269" s="20"/>
      <c r="WJP269" s="20"/>
      <c r="WJQ269" s="20"/>
      <c r="WJR269" s="20"/>
      <c r="WJS269" s="20"/>
      <c r="WJT269" s="20"/>
      <c r="WJU269" s="20"/>
      <c r="WJV269" s="20"/>
      <c r="WJW269" s="20"/>
      <c r="WJX269" s="20"/>
      <c r="WJY269" s="20"/>
      <c r="WJZ269" s="20"/>
      <c r="WKA269" s="20"/>
      <c r="WKB269" s="20"/>
      <c r="WKC269" s="20"/>
      <c r="WKD269" s="20"/>
      <c r="WKE269" s="20"/>
      <c r="WKF269" s="20"/>
      <c r="WKG269" s="20"/>
      <c r="WKH269" s="20"/>
      <c r="WKI269" s="20"/>
      <c r="WKJ269" s="20"/>
      <c r="WKK269" s="20"/>
      <c r="WKL269" s="20"/>
      <c r="WKM269" s="20"/>
      <c r="WKN269" s="20"/>
      <c r="WKO269" s="20"/>
      <c r="WKP269" s="20"/>
      <c r="WKQ269" s="20"/>
      <c r="WKR269" s="20"/>
      <c r="WKS269" s="20"/>
      <c r="WKT269" s="20"/>
      <c r="WKU269" s="20"/>
      <c r="WKV269" s="20"/>
      <c r="WKW269" s="20"/>
      <c r="WKX269" s="20"/>
      <c r="WKY269" s="20"/>
      <c r="WKZ269" s="20"/>
      <c r="WLA269" s="20"/>
      <c r="WLB269" s="20"/>
      <c r="WLC269" s="20"/>
      <c r="WLD269" s="20"/>
      <c r="WLE269" s="20"/>
      <c r="WLF269" s="20"/>
      <c r="WLG269" s="20"/>
      <c r="WLH269" s="20"/>
      <c r="WLI269" s="20"/>
      <c r="WLJ269" s="20"/>
      <c r="WLK269" s="20"/>
      <c r="WLL269" s="20"/>
      <c r="WLM269" s="20"/>
      <c r="WLN269" s="20"/>
      <c r="WLO269" s="20"/>
      <c r="WLP269" s="20"/>
      <c r="WLQ269" s="20"/>
      <c r="WLR269" s="20"/>
      <c r="WLS269" s="20"/>
      <c r="WLT269" s="20"/>
      <c r="WLU269" s="20"/>
      <c r="WLV269" s="20"/>
      <c r="WLW269" s="20"/>
      <c r="WLX269" s="20"/>
      <c r="WLY269" s="20"/>
      <c r="WLZ269" s="20"/>
      <c r="WMA269" s="20"/>
      <c r="WMB269" s="20"/>
      <c r="WMC269" s="20"/>
      <c r="WMD269" s="20"/>
      <c r="WME269" s="20"/>
      <c r="WMF269" s="20"/>
      <c r="WMG269" s="20"/>
      <c r="WMH269" s="20"/>
      <c r="WMI269" s="20"/>
      <c r="WMJ269" s="20"/>
      <c r="WMK269" s="20"/>
      <c r="WML269" s="20"/>
      <c r="WMM269" s="20"/>
      <c r="WMN269" s="20"/>
      <c r="WMO269" s="20"/>
      <c r="WMP269" s="20"/>
      <c r="WMQ269" s="20"/>
      <c r="WMR269" s="20"/>
      <c r="WMS269" s="20"/>
      <c r="WMT269" s="20"/>
      <c r="WMU269" s="20"/>
      <c r="WMV269" s="20"/>
      <c r="WMW269" s="20"/>
      <c r="WMX269" s="20"/>
      <c r="WMY269" s="20"/>
      <c r="WMZ269" s="20"/>
      <c r="WNA269" s="20"/>
      <c r="WNB269" s="20"/>
      <c r="WNC269" s="20"/>
      <c r="WND269" s="20"/>
      <c r="WNE269" s="20"/>
      <c r="WNF269" s="20"/>
      <c r="WNG269" s="20"/>
      <c r="WNH269" s="20"/>
      <c r="WNI269" s="20"/>
      <c r="WNJ269" s="20"/>
      <c r="WNK269" s="20"/>
      <c r="WNL269" s="20"/>
      <c r="WNM269" s="20"/>
      <c r="WNN269" s="20"/>
      <c r="WNO269" s="20"/>
      <c r="WNP269" s="20"/>
      <c r="WNQ269" s="20"/>
      <c r="WNR269" s="20"/>
      <c r="WNS269" s="20"/>
      <c r="WNT269" s="20"/>
      <c r="WNU269" s="20"/>
      <c r="WNV269" s="20"/>
      <c r="WNW269" s="20"/>
      <c r="WNX269" s="20"/>
      <c r="WNY269" s="20"/>
      <c r="WNZ269" s="20"/>
      <c r="WOA269" s="20"/>
      <c r="WOB269" s="20"/>
      <c r="WOC269" s="20"/>
      <c r="WOD269" s="20"/>
      <c r="WOE269" s="20"/>
      <c r="WOF269" s="20"/>
      <c r="WOG269" s="20"/>
      <c r="WOH269" s="20"/>
      <c r="WOI269" s="20"/>
      <c r="WOJ269" s="20"/>
      <c r="WOK269" s="20"/>
      <c r="WOL269" s="20"/>
      <c r="WOM269" s="20"/>
      <c r="WON269" s="20"/>
      <c r="WOO269" s="20"/>
      <c r="WOP269" s="20"/>
      <c r="WOQ269" s="20"/>
      <c r="WOR269" s="20"/>
      <c r="WOS269" s="20"/>
      <c r="WOT269" s="20"/>
      <c r="WOU269" s="20"/>
      <c r="WOV269" s="20"/>
      <c r="WOW269" s="20"/>
      <c r="WOX269" s="20"/>
      <c r="WOY269" s="20"/>
      <c r="WOZ269" s="20"/>
      <c r="WPA269" s="20"/>
      <c r="WPB269" s="20"/>
      <c r="WPC269" s="20"/>
      <c r="WPD269" s="20"/>
      <c r="WPE269" s="20"/>
      <c r="WPF269" s="20"/>
      <c r="WPG269" s="20"/>
      <c r="WPH269" s="20"/>
      <c r="WPI269" s="20"/>
      <c r="WPJ269" s="20"/>
      <c r="WPK269" s="20"/>
      <c r="WPL269" s="20"/>
      <c r="WPM269" s="20"/>
      <c r="WPN269" s="20"/>
      <c r="WPO269" s="20"/>
      <c r="WPP269" s="20"/>
      <c r="WPQ269" s="20"/>
      <c r="WPR269" s="20"/>
      <c r="WPS269" s="20"/>
      <c r="WPT269" s="20"/>
      <c r="WPU269" s="20"/>
      <c r="WPV269" s="20"/>
      <c r="WPW269" s="20"/>
      <c r="WPX269" s="20"/>
      <c r="WPY269" s="20"/>
      <c r="WPZ269" s="20"/>
      <c r="WQA269" s="20"/>
      <c r="WQB269" s="20"/>
      <c r="WQC269" s="20"/>
      <c r="WQD269" s="20"/>
      <c r="WQE269" s="20"/>
      <c r="WQF269" s="20"/>
      <c r="WQG269" s="20"/>
      <c r="WQH269" s="20"/>
      <c r="WQI269" s="20"/>
      <c r="WQJ269" s="20"/>
      <c r="WQK269" s="20"/>
      <c r="WQL269" s="20"/>
      <c r="WQM269" s="20"/>
      <c r="WQN269" s="20"/>
      <c r="WQO269" s="20"/>
      <c r="WQP269" s="20"/>
      <c r="WQQ269" s="20"/>
      <c r="WQR269" s="20"/>
      <c r="WQS269" s="20"/>
      <c r="WQT269" s="20"/>
      <c r="WQU269" s="20"/>
      <c r="WQV269" s="20"/>
      <c r="WQW269" s="20"/>
      <c r="WQX269" s="20"/>
      <c r="WQY269" s="20"/>
      <c r="WQZ269" s="20"/>
      <c r="WRA269" s="20"/>
      <c r="WRB269" s="20"/>
      <c r="WRC269" s="20"/>
      <c r="WRD269" s="20"/>
      <c r="WRE269" s="20"/>
      <c r="WRF269" s="20"/>
      <c r="WRG269" s="20"/>
      <c r="WRH269" s="20"/>
      <c r="WRI269" s="20"/>
      <c r="WRJ269" s="20"/>
      <c r="WRK269" s="20"/>
      <c r="WRL269" s="20"/>
      <c r="WRM269" s="20"/>
      <c r="WRN269" s="20"/>
      <c r="WRO269" s="20"/>
      <c r="WRP269" s="20"/>
      <c r="WRQ269" s="20"/>
      <c r="WRR269" s="20"/>
      <c r="WRS269" s="20"/>
      <c r="WRT269" s="20"/>
      <c r="WRU269" s="20"/>
      <c r="WRV269" s="20"/>
      <c r="WRW269" s="20"/>
      <c r="WRX269" s="20"/>
      <c r="WRY269" s="20"/>
      <c r="WRZ269" s="20"/>
      <c r="WSA269" s="20"/>
      <c r="WSB269" s="20"/>
      <c r="WSC269" s="20"/>
      <c r="WSD269" s="20"/>
      <c r="WSE269" s="20"/>
      <c r="WSF269" s="20"/>
      <c r="WSG269" s="20"/>
      <c r="WSH269" s="20"/>
      <c r="WSI269" s="20"/>
      <c r="WSJ269" s="20"/>
      <c r="WSK269" s="20"/>
      <c r="WSL269" s="20"/>
      <c r="WSM269" s="20"/>
      <c r="WSN269" s="20"/>
      <c r="WSO269" s="20"/>
      <c r="WSP269" s="20"/>
      <c r="WSQ269" s="20"/>
      <c r="WSR269" s="20"/>
      <c r="WSS269" s="20"/>
      <c r="WST269" s="20"/>
      <c r="WSU269" s="20"/>
      <c r="WSV269" s="20"/>
      <c r="WSW269" s="20"/>
      <c r="WSX269" s="20"/>
      <c r="WSY269" s="20"/>
      <c r="WSZ269" s="20"/>
      <c r="WTA269" s="20"/>
      <c r="WTB269" s="20"/>
      <c r="WTC269" s="20"/>
      <c r="WTD269" s="20"/>
      <c r="WTE269" s="20"/>
      <c r="WTF269" s="20"/>
      <c r="WTG269" s="20"/>
      <c r="WTH269" s="20"/>
      <c r="WTI269" s="20"/>
      <c r="WTJ269" s="20"/>
      <c r="WTK269" s="20"/>
      <c r="WTL269" s="20"/>
      <c r="WTM269" s="20"/>
      <c r="WTN269" s="20"/>
      <c r="WTO269" s="20"/>
      <c r="WTP269" s="20"/>
      <c r="WTQ269" s="20"/>
      <c r="WTR269" s="20"/>
      <c r="WTS269" s="20"/>
      <c r="WTT269" s="20"/>
      <c r="WTU269" s="20"/>
      <c r="WTV269" s="20"/>
      <c r="WTW269" s="20"/>
      <c r="WTX269" s="20"/>
      <c r="WTY269" s="20"/>
      <c r="WTZ269" s="20"/>
      <c r="WUA269" s="20"/>
      <c r="WUB269" s="20"/>
      <c r="WUC269" s="20"/>
      <c r="WUD269" s="20"/>
      <c r="WUE269" s="20"/>
      <c r="WUF269" s="20"/>
      <c r="WUG269" s="20"/>
      <c r="WUH269" s="20"/>
      <c r="WUI269" s="20"/>
      <c r="WUJ269" s="20"/>
      <c r="WUK269" s="20"/>
      <c r="WUL269" s="20"/>
      <c r="WUM269" s="20"/>
      <c r="WUN269" s="20"/>
      <c r="WUO269" s="20"/>
      <c r="WUP269" s="20"/>
      <c r="WUQ269" s="20"/>
      <c r="WUR269" s="20"/>
      <c r="WUS269" s="20"/>
      <c r="WUT269" s="20"/>
      <c r="WUU269" s="20"/>
      <c r="WUV269" s="20"/>
      <c r="WUW269" s="20"/>
      <c r="WUX269" s="20"/>
      <c r="WUY269" s="20"/>
      <c r="WUZ269" s="20"/>
      <c r="WVA269" s="20"/>
      <c r="WVB269" s="20"/>
      <c r="WVC269" s="20"/>
      <c r="WVD269" s="20"/>
      <c r="WVE269" s="20"/>
      <c r="WVF269" s="20"/>
      <c r="WVG269" s="20"/>
      <c r="WVH269" s="20"/>
      <c r="WVI269" s="20"/>
      <c r="WVJ269" s="20"/>
      <c r="WVK269" s="20"/>
      <c r="WVL269" s="20"/>
      <c r="WVM269" s="20"/>
      <c r="WVN269" s="20"/>
      <c r="WVO269" s="20"/>
      <c r="WVP269" s="20"/>
      <c r="WVQ269" s="20"/>
      <c r="WVR269" s="20"/>
      <c r="WVS269" s="20"/>
      <c r="WVT269" s="20"/>
      <c r="WVU269" s="20"/>
      <c r="WVV269" s="20"/>
      <c r="WVW269" s="20"/>
      <c r="WVX269" s="20"/>
      <c r="WVY269" s="20"/>
      <c r="WVZ269" s="20"/>
      <c r="WWA269" s="20"/>
      <c r="WWB269" s="20"/>
      <c r="WWC269" s="20"/>
      <c r="WWD269" s="20"/>
      <c r="WWE269" s="20"/>
      <c r="WWF269" s="20"/>
      <c r="WWG269" s="20"/>
      <c r="WWH269" s="20"/>
      <c r="WWI269" s="20"/>
      <c r="WWJ269" s="20"/>
      <c r="WWK269" s="20"/>
      <c r="WWL269" s="20"/>
      <c r="WWM269" s="20"/>
      <c r="WWN269" s="20"/>
      <c r="WWO269" s="20"/>
      <c r="WWP269" s="20"/>
      <c r="WWQ269" s="20"/>
      <c r="WWR269" s="20"/>
      <c r="WWS269" s="20"/>
      <c r="WWT269" s="20"/>
      <c r="WWU269" s="20"/>
      <c r="WWV269" s="20"/>
      <c r="WWW269" s="20"/>
      <c r="WWX269" s="20"/>
      <c r="WWY269" s="20"/>
      <c r="WWZ269" s="20"/>
      <c r="WXA269" s="20"/>
      <c r="WXB269" s="20"/>
      <c r="WXC269" s="20"/>
      <c r="WXD269" s="20"/>
      <c r="WXE269" s="20"/>
      <c r="WXF269" s="20"/>
      <c r="WXG269" s="20"/>
      <c r="WXH269" s="20"/>
      <c r="WXI269" s="20"/>
      <c r="WXJ269" s="20"/>
      <c r="WXK269" s="20"/>
      <c r="WXL269" s="20"/>
      <c r="WXM269" s="20"/>
      <c r="WXN269" s="20"/>
      <c r="WXO269" s="20"/>
      <c r="WXP269" s="20"/>
      <c r="WXQ269" s="20"/>
      <c r="WXR269" s="20"/>
      <c r="WXS269" s="20"/>
      <c r="WXT269" s="20"/>
      <c r="WXU269" s="20"/>
      <c r="WXV269" s="20"/>
      <c r="WXW269" s="20"/>
      <c r="WXX269" s="20"/>
      <c r="WXY269" s="20"/>
      <c r="WXZ269" s="20"/>
      <c r="WYA269" s="20"/>
      <c r="WYB269" s="20"/>
      <c r="WYC269" s="20"/>
      <c r="WYD269" s="20"/>
      <c r="WYE269" s="20"/>
      <c r="WYF269" s="20"/>
      <c r="WYG269" s="20"/>
      <c r="WYH269" s="20"/>
      <c r="WYI269" s="20"/>
      <c r="WYJ269" s="20"/>
      <c r="WYK269" s="20"/>
      <c r="WYL269" s="20"/>
      <c r="WYM269" s="20"/>
      <c r="WYN269" s="20"/>
      <c r="WYO269" s="20"/>
      <c r="WYP269" s="20"/>
      <c r="WYQ269" s="20"/>
      <c r="WYR269" s="20"/>
      <c r="WYS269" s="20"/>
      <c r="WYT269" s="20"/>
      <c r="WYU269" s="20"/>
      <c r="WYV269" s="20"/>
      <c r="WYW269" s="20"/>
      <c r="WYX269" s="20"/>
      <c r="WYY269" s="20"/>
      <c r="WYZ269" s="20"/>
      <c r="WZA269" s="20"/>
      <c r="WZB269" s="20"/>
      <c r="WZC269" s="20"/>
      <c r="WZD269" s="20"/>
      <c r="WZE269" s="20"/>
      <c r="WZF269" s="20"/>
      <c r="WZG269" s="20"/>
      <c r="WZH269" s="20"/>
      <c r="WZI269" s="20"/>
      <c r="WZJ269" s="20"/>
      <c r="WZK269" s="20"/>
      <c r="WZL269" s="20"/>
      <c r="WZM269" s="20"/>
      <c r="WZN269" s="20"/>
      <c r="WZO269" s="20"/>
      <c r="WZP269" s="20"/>
      <c r="WZQ269" s="20"/>
      <c r="WZR269" s="20"/>
      <c r="WZS269" s="20"/>
      <c r="WZT269" s="20"/>
      <c r="WZU269" s="20"/>
      <c r="WZV269" s="20"/>
      <c r="WZW269" s="20"/>
      <c r="WZX269" s="20"/>
      <c r="WZY269" s="20"/>
      <c r="WZZ269" s="20"/>
      <c r="XAA269" s="20"/>
      <c r="XAB269" s="20"/>
      <c r="XAC269" s="20"/>
      <c r="XAD269" s="20"/>
      <c r="XAE269" s="20"/>
      <c r="XAF269" s="20"/>
      <c r="XAG269" s="20"/>
      <c r="XAH269" s="20"/>
      <c r="XAI269" s="20"/>
      <c r="XAJ269" s="20"/>
      <c r="XAK269" s="20"/>
      <c r="XAL269" s="20"/>
      <c r="XAM269" s="20"/>
      <c r="XAN269" s="20"/>
      <c r="XAO269" s="20"/>
      <c r="XAP269" s="20"/>
      <c r="XAQ269" s="20"/>
      <c r="XAR269" s="20"/>
      <c r="XAS269" s="20"/>
      <c r="XAT269" s="20"/>
      <c r="XAU269" s="20"/>
      <c r="XAV269" s="20"/>
      <c r="XAW269" s="20"/>
      <c r="XAX269" s="20"/>
      <c r="XAY269" s="20"/>
      <c r="XAZ269" s="20"/>
      <c r="XBA269" s="20"/>
      <c r="XBB269" s="20"/>
      <c r="XBC269" s="20"/>
      <c r="XBD269" s="20"/>
      <c r="XBE269" s="20"/>
      <c r="XBF269" s="20"/>
      <c r="XBG269" s="20"/>
      <c r="XBH269" s="20"/>
      <c r="XBI269" s="20"/>
      <c r="XBJ269" s="20"/>
      <c r="XBK269" s="20"/>
      <c r="XBL269" s="20"/>
      <c r="XBM269" s="20"/>
      <c r="XBN269" s="20"/>
      <c r="XBO269" s="20"/>
      <c r="XBP269" s="20"/>
      <c r="XBQ269" s="20"/>
      <c r="XBR269" s="20"/>
      <c r="XBS269" s="20"/>
      <c r="XBT269" s="20"/>
      <c r="XBU269" s="20"/>
      <c r="XBV269" s="20"/>
      <c r="XBW269" s="20"/>
      <c r="XBX269" s="20"/>
      <c r="XBY269" s="20"/>
      <c r="XBZ269" s="20"/>
      <c r="XCA269" s="20"/>
      <c r="XCB269" s="20"/>
      <c r="XCC269" s="20"/>
      <c r="XCD269" s="20"/>
      <c r="XCE269" s="20"/>
      <c r="XCF269" s="20"/>
      <c r="XCG269" s="20"/>
      <c r="XCH269" s="20"/>
      <c r="XCI269" s="20"/>
      <c r="XCJ269" s="20"/>
      <c r="XCK269" s="20"/>
      <c r="XCL269" s="20"/>
      <c r="XCM269" s="20"/>
      <c r="XCN269" s="20"/>
      <c r="XCO269" s="20"/>
      <c r="XCP269" s="20"/>
      <c r="XCQ269" s="20"/>
      <c r="XCR269" s="20"/>
      <c r="XCS269" s="20"/>
      <c r="XCT269" s="20"/>
      <c r="XCU269" s="20"/>
      <c r="XCV269" s="20"/>
      <c r="XCW269" s="20"/>
      <c r="XCX269" s="20"/>
      <c r="XCY269" s="20"/>
      <c r="XCZ269" s="20"/>
      <c r="XDA269" s="20"/>
      <c r="XDB269" s="20"/>
      <c r="XDC269" s="20"/>
      <c r="XDD269" s="20"/>
      <c r="XDE269" s="20"/>
      <c r="XDF269" s="20"/>
      <c r="XDG269" s="20"/>
      <c r="XDH269" s="20"/>
      <c r="XDI269" s="20"/>
      <c r="XDJ269" s="20"/>
      <c r="XDK269" s="20"/>
      <c r="XDL269" s="20"/>
      <c r="XDM269" s="20"/>
      <c r="XDN269" s="20"/>
      <c r="XDO269" s="20"/>
      <c r="XDP269" s="20"/>
      <c r="XDQ269" s="20"/>
      <c r="XDR269" s="20"/>
      <c r="XDS269" s="20"/>
      <c r="XDT269" s="20"/>
      <c r="XDU269" s="20"/>
      <c r="XDV269" s="20"/>
      <c r="XDW269" s="20"/>
      <c r="XDX269" s="20"/>
      <c r="XDY269" s="20"/>
      <c r="XDZ269" s="20"/>
      <c r="XEA269" s="20"/>
      <c r="XEB269" s="20"/>
      <c r="XEC269" s="20"/>
      <c r="XED269" s="20"/>
      <c r="XEE269" s="20"/>
      <c r="XEF269" s="20"/>
      <c r="XEG269" s="20"/>
      <c r="XEH269" s="20"/>
      <c r="XEI269" s="20"/>
      <c r="XEJ269" s="20"/>
      <c r="XEK269" s="20"/>
      <c r="XEL269" s="20"/>
      <c r="XEM269" s="20"/>
      <c r="XEN269" s="20"/>
      <c r="XEO269" s="20"/>
      <c r="XEP269" s="20"/>
      <c r="XEQ269" s="20"/>
      <c r="XER269" s="20"/>
      <c r="XES269" s="20"/>
      <c r="XET269" s="20"/>
      <c r="XEU269" s="20"/>
      <c r="XEV269" s="20"/>
      <c r="XEW269" s="20"/>
      <c r="XEX269" s="20"/>
      <c r="XEY269" s="20"/>
      <c r="XEZ269" s="20"/>
      <c r="XFA269" s="20"/>
      <c r="XFB269" s="20"/>
      <c r="XFC269" s="20"/>
      <c r="XFD269" s="20"/>
    </row>
    <row r="270" spans="1:16384" s="30" customFormat="1" x14ac:dyDescent="0.25">
      <c r="A270" s="209"/>
      <c r="B270" s="225"/>
      <c r="C270" s="225"/>
      <c r="D270" s="55">
        <v>832</v>
      </c>
      <c r="E270" s="129">
        <v>502</v>
      </c>
      <c r="F270" s="55" t="s">
        <v>354</v>
      </c>
      <c r="G270" s="55">
        <v>521</v>
      </c>
      <c r="H270" s="112" t="s">
        <v>4</v>
      </c>
      <c r="I270" s="55" t="s">
        <v>18</v>
      </c>
      <c r="J270" s="87">
        <f ca="1">IF($T270=0,SUM(J271:J275),IF($T270="",0,IF(ISERROR(OFFSET(ГП!AA216,-$R270-IF($T270=4,1,0),0)),0,OFFSET(ГП!AA216,-$R270-IF($T270=4,1,0),0))))</f>
        <v>5089.7</v>
      </c>
      <c r="K270" s="87">
        <f ca="1">IF($T270=0,SUM(K271:K275),IF($T270="",0,IF(ISERROR(OFFSET(ГП!AB216,-$R270-IF($T270=4,1,0),0)),0,OFFSET(ГП!AB216,-$R270-IF($T270=4,1,0),0))))</f>
        <v>0</v>
      </c>
      <c r="L270" s="87">
        <f ca="1">IF($T270=0,SUM(L271:L275),IF($T270="",0,IF(ISERROR(OFFSET(ГП!AC216,-$R270-IF($T270=4,1,0),0)),0,OFFSET(ГП!AC216,-$R270-IF($T270=4,1,0),0))))</f>
        <v>0</v>
      </c>
      <c r="M270" s="87">
        <f ca="1">IF($T270=0,SUM(M271:M275),IF($T270="",0,IF(ISERROR(OFFSET(ГП!AD216,-$R270-IF($T270=4,1,0),0)),0,OFFSET(ГП!AD216,-$R270-IF($T270=4,1,0),0))))</f>
        <v>0</v>
      </c>
      <c r="N270" s="87">
        <f ca="1">IF($T270=0,SUM(N271:N275),IF($T270="",0,IF(ISERROR(OFFSET(ГП!AE216,-$R270-IF($T270=4,1,0),0)),0,OFFSET(ГП!AE216,-$R270-IF($T270=4,1,0),0))))</f>
        <v>0</v>
      </c>
      <c r="O270" s="87">
        <f ca="1">IF($T270=0,SUM(O271:O275),IF($T270="",0,IF(ISERROR(OFFSET(ГП!AF216,-$R270-IF($T270=4,1,0),0)),0,OFFSET(ГП!AF216,-$R270-IF($T270=4,1,0),0))))</f>
        <v>10271.6</v>
      </c>
      <c r="P270" s="20"/>
      <c r="Q270" s="20">
        <v>3</v>
      </c>
      <c r="R270" s="20">
        <f t="shared" si="110"/>
        <v>0</v>
      </c>
      <c r="S270" s="20" t="str">
        <f t="shared" si="107"/>
        <v/>
      </c>
      <c r="T270" s="157">
        <f t="shared" si="108"/>
        <v>1</v>
      </c>
      <c r="U270" s="20" t="str">
        <f t="shared" si="109"/>
        <v>республииканский бюджет Чувашской Республики</v>
      </c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  <c r="IK270" s="20"/>
      <c r="IL270" s="20"/>
      <c r="IM270" s="20"/>
      <c r="IN270" s="20"/>
      <c r="IO270" s="20"/>
      <c r="IP270" s="20"/>
      <c r="IQ270" s="20"/>
      <c r="IR270" s="20"/>
      <c r="IS270" s="20"/>
      <c r="IT270" s="20"/>
      <c r="IU270" s="20"/>
      <c r="IV270" s="20"/>
      <c r="IW270" s="20"/>
      <c r="IX270" s="20"/>
      <c r="IY270" s="20"/>
      <c r="IZ270" s="20"/>
      <c r="JA270" s="20"/>
      <c r="JB270" s="20"/>
      <c r="JC270" s="20"/>
      <c r="JD270" s="20"/>
      <c r="JE270" s="20"/>
      <c r="JF270" s="20"/>
      <c r="JG270" s="20"/>
      <c r="JH270" s="20"/>
      <c r="JI270" s="20"/>
      <c r="JJ270" s="20"/>
      <c r="JK270" s="20"/>
      <c r="JL270" s="20"/>
      <c r="JM270" s="20"/>
      <c r="JN270" s="20"/>
      <c r="JO270" s="20"/>
      <c r="JP270" s="20"/>
      <c r="JQ270" s="20"/>
      <c r="JR270" s="20"/>
      <c r="JS270" s="20"/>
      <c r="JT270" s="20"/>
      <c r="JU270" s="20"/>
      <c r="JV270" s="20"/>
      <c r="JW270" s="20"/>
      <c r="JX270" s="20"/>
      <c r="JY270" s="20"/>
      <c r="JZ270" s="20"/>
      <c r="KA270" s="20"/>
      <c r="KB270" s="20"/>
      <c r="KC270" s="20"/>
      <c r="KD270" s="20"/>
      <c r="KE270" s="20"/>
      <c r="KF270" s="20"/>
      <c r="KG270" s="20"/>
      <c r="KH270" s="20"/>
      <c r="KI270" s="20"/>
      <c r="KJ270" s="20"/>
      <c r="KK270" s="20"/>
      <c r="KL270" s="20"/>
      <c r="KM270" s="20"/>
      <c r="KN270" s="20"/>
      <c r="KO270" s="20"/>
      <c r="KP270" s="20"/>
      <c r="KQ270" s="20"/>
      <c r="KR270" s="20"/>
      <c r="KS270" s="20"/>
      <c r="KT270" s="20"/>
      <c r="KU270" s="20"/>
      <c r="KV270" s="20"/>
      <c r="KW270" s="20"/>
      <c r="KX270" s="20"/>
      <c r="KY270" s="20"/>
      <c r="KZ270" s="20"/>
      <c r="LA270" s="20"/>
      <c r="LB270" s="20"/>
      <c r="LC270" s="20"/>
      <c r="LD270" s="20"/>
      <c r="LE270" s="20"/>
      <c r="LF270" s="20"/>
      <c r="LG270" s="20"/>
      <c r="LH270" s="20"/>
      <c r="LI270" s="20"/>
      <c r="LJ270" s="20"/>
      <c r="LK270" s="20"/>
      <c r="LL270" s="20"/>
      <c r="LM270" s="20"/>
      <c r="LN270" s="20"/>
      <c r="LO270" s="20"/>
      <c r="LP270" s="20"/>
      <c r="LQ270" s="20"/>
      <c r="LR270" s="20"/>
      <c r="LS270" s="20"/>
      <c r="LT270" s="20"/>
      <c r="LU270" s="20"/>
      <c r="LV270" s="20"/>
      <c r="LW270" s="20"/>
      <c r="LX270" s="20"/>
      <c r="LY270" s="20"/>
      <c r="LZ270" s="20"/>
      <c r="MA270" s="20"/>
      <c r="MB270" s="20"/>
      <c r="MC270" s="20"/>
      <c r="MD270" s="20"/>
      <c r="ME270" s="20"/>
      <c r="MF270" s="20"/>
      <c r="MG270" s="20"/>
      <c r="MH270" s="20"/>
      <c r="MI270" s="20"/>
      <c r="MJ270" s="20"/>
      <c r="MK270" s="20"/>
      <c r="ML270" s="20"/>
      <c r="MM270" s="20"/>
      <c r="MN270" s="20"/>
      <c r="MO270" s="20"/>
      <c r="MP270" s="20"/>
      <c r="MQ270" s="20"/>
      <c r="MR270" s="20"/>
      <c r="MS270" s="20"/>
      <c r="MT270" s="20"/>
      <c r="MU270" s="20"/>
      <c r="MV270" s="20"/>
      <c r="MW270" s="20"/>
      <c r="MX270" s="20"/>
      <c r="MY270" s="20"/>
      <c r="MZ270" s="20"/>
      <c r="NA270" s="20"/>
      <c r="NB270" s="20"/>
      <c r="NC270" s="20"/>
      <c r="ND270" s="20"/>
      <c r="NE270" s="20"/>
      <c r="NF270" s="20"/>
      <c r="NG270" s="20"/>
      <c r="NH270" s="20"/>
      <c r="NI270" s="20"/>
      <c r="NJ270" s="20"/>
      <c r="NK270" s="20"/>
      <c r="NL270" s="20"/>
      <c r="NM270" s="20"/>
      <c r="NN270" s="20"/>
      <c r="NO270" s="20"/>
      <c r="NP270" s="20"/>
      <c r="NQ270" s="20"/>
      <c r="NR270" s="20"/>
      <c r="NS270" s="20"/>
      <c r="NT270" s="20"/>
      <c r="NU270" s="20"/>
      <c r="NV270" s="20"/>
      <c r="NW270" s="20"/>
      <c r="NX270" s="20"/>
      <c r="NY270" s="20"/>
      <c r="NZ270" s="20"/>
      <c r="OA270" s="20"/>
      <c r="OB270" s="20"/>
      <c r="OC270" s="20"/>
      <c r="OD270" s="20"/>
      <c r="OE270" s="20"/>
      <c r="OF270" s="20"/>
      <c r="OG270" s="20"/>
      <c r="OH270" s="20"/>
      <c r="OI270" s="20"/>
      <c r="OJ270" s="20"/>
      <c r="OK270" s="20"/>
      <c r="OL270" s="20"/>
      <c r="OM270" s="20"/>
      <c r="ON270" s="20"/>
      <c r="OO270" s="20"/>
      <c r="OP270" s="20"/>
      <c r="OQ270" s="20"/>
      <c r="OR270" s="20"/>
      <c r="OS270" s="20"/>
      <c r="OT270" s="20"/>
      <c r="OU270" s="20"/>
      <c r="OV270" s="20"/>
      <c r="OW270" s="20"/>
      <c r="OX270" s="20"/>
      <c r="OY270" s="20"/>
      <c r="OZ270" s="20"/>
      <c r="PA270" s="20"/>
      <c r="PB270" s="20"/>
      <c r="PC270" s="20"/>
      <c r="PD270" s="20"/>
      <c r="PE270" s="20"/>
      <c r="PF270" s="20"/>
      <c r="PG270" s="20"/>
      <c r="PH270" s="20"/>
      <c r="PI270" s="20"/>
      <c r="PJ270" s="20"/>
      <c r="PK270" s="20"/>
      <c r="PL270" s="20"/>
      <c r="PM270" s="20"/>
      <c r="PN270" s="20"/>
      <c r="PO270" s="20"/>
      <c r="PP270" s="20"/>
      <c r="PQ270" s="20"/>
      <c r="PR270" s="20"/>
      <c r="PS270" s="20"/>
      <c r="PT270" s="20"/>
      <c r="PU270" s="20"/>
      <c r="PV270" s="20"/>
      <c r="PW270" s="20"/>
      <c r="PX270" s="20"/>
      <c r="PY270" s="20"/>
      <c r="PZ270" s="20"/>
      <c r="QA270" s="20"/>
      <c r="QB270" s="20"/>
      <c r="QC270" s="20"/>
      <c r="QD270" s="20"/>
      <c r="QE270" s="20"/>
      <c r="QF270" s="20"/>
      <c r="QG270" s="20"/>
      <c r="QH270" s="20"/>
      <c r="QI270" s="20"/>
      <c r="QJ270" s="20"/>
      <c r="QK270" s="20"/>
      <c r="QL270" s="20"/>
      <c r="QM270" s="20"/>
      <c r="QN270" s="20"/>
      <c r="QO270" s="20"/>
      <c r="QP270" s="20"/>
      <c r="QQ270" s="20"/>
      <c r="QR270" s="20"/>
      <c r="QS270" s="20"/>
      <c r="QT270" s="20"/>
      <c r="QU270" s="20"/>
      <c r="QV270" s="20"/>
      <c r="QW270" s="20"/>
      <c r="QX270" s="20"/>
      <c r="QY270" s="20"/>
      <c r="QZ270" s="20"/>
      <c r="RA270" s="20"/>
      <c r="RB270" s="20"/>
      <c r="RC270" s="20"/>
      <c r="RD270" s="20"/>
      <c r="RE270" s="20"/>
      <c r="RF270" s="20"/>
      <c r="RG270" s="20"/>
      <c r="RH270" s="20"/>
      <c r="RI270" s="20"/>
      <c r="RJ270" s="20"/>
      <c r="RK270" s="20"/>
      <c r="RL270" s="20"/>
      <c r="RM270" s="20"/>
      <c r="RN270" s="20"/>
      <c r="RO270" s="20"/>
      <c r="RP270" s="20"/>
      <c r="RQ270" s="20"/>
      <c r="RR270" s="20"/>
      <c r="RS270" s="20"/>
      <c r="RT270" s="20"/>
      <c r="RU270" s="20"/>
      <c r="RV270" s="20"/>
      <c r="RW270" s="20"/>
      <c r="RX270" s="20"/>
      <c r="RY270" s="20"/>
      <c r="RZ270" s="20"/>
      <c r="SA270" s="20"/>
      <c r="SB270" s="20"/>
      <c r="SC270" s="20"/>
      <c r="SD270" s="20"/>
      <c r="SE270" s="20"/>
      <c r="SF270" s="20"/>
      <c r="SG270" s="20"/>
      <c r="SH270" s="20"/>
      <c r="SI270" s="20"/>
      <c r="SJ270" s="20"/>
      <c r="SK270" s="20"/>
      <c r="SL270" s="20"/>
      <c r="SM270" s="20"/>
      <c r="SN270" s="20"/>
      <c r="SO270" s="20"/>
      <c r="SP270" s="20"/>
      <c r="SQ270" s="20"/>
      <c r="SR270" s="20"/>
      <c r="SS270" s="20"/>
      <c r="ST270" s="20"/>
      <c r="SU270" s="20"/>
      <c r="SV270" s="20"/>
      <c r="SW270" s="20"/>
      <c r="SX270" s="20"/>
      <c r="SY270" s="20"/>
      <c r="SZ270" s="20"/>
      <c r="TA270" s="20"/>
      <c r="TB270" s="20"/>
      <c r="TC270" s="20"/>
      <c r="TD270" s="20"/>
      <c r="TE270" s="20"/>
      <c r="TF270" s="20"/>
      <c r="TG270" s="20"/>
      <c r="TH270" s="20"/>
      <c r="TI270" s="20"/>
      <c r="TJ270" s="20"/>
      <c r="TK270" s="20"/>
      <c r="TL270" s="20"/>
      <c r="TM270" s="20"/>
      <c r="TN270" s="20"/>
      <c r="TO270" s="20"/>
      <c r="TP270" s="20"/>
      <c r="TQ270" s="20"/>
      <c r="TR270" s="20"/>
      <c r="TS270" s="20"/>
      <c r="TT270" s="20"/>
      <c r="TU270" s="20"/>
      <c r="TV270" s="20"/>
      <c r="TW270" s="20"/>
      <c r="TX270" s="20"/>
      <c r="TY270" s="20"/>
      <c r="TZ270" s="20"/>
      <c r="UA270" s="20"/>
      <c r="UB270" s="20"/>
      <c r="UC270" s="20"/>
      <c r="UD270" s="20"/>
      <c r="UE270" s="20"/>
      <c r="UF270" s="20"/>
      <c r="UG270" s="20"/>
      <c r="UH270" s="20"/>
      <c r="UI270" s="20"/>
      <c r="UJ270" s="20"/>
      <c r="UK270" s="20"/>
      <c r="UL270" s="20"/>
      <c r="UM270" s="20"/>
      <c r="UN270" s="20"/>
      <c r="UO270" s="20"/>
      <c r="UP270" s="20"/>
      <c r="UQ270" s="20"/>
      <c r="UR270" s="20"/>
      <c r="US270" s="20"/>
      <c r="UT270" s="20"/>
      <c r="UU270" s="20"/>
      <c r="UV270" s="20"/>
      <c r="UW270" s="20"/>
      <c r="UX270" s="20"/>
      <c r="UY270" s="20"/>
      <c r="UZ270" s="20"/>
      <c r="VA270" s="20"/>
      <c r="VB270" s="20"/>
      <c r="VC270" s="20"/>
      <c r="VD270" s="20"/>
      <c r="VE270" s="20"/>
      <c r="VF270" s="20"/>
      <c r="VG270" s="20"/>
      <c r="VH270" s="20"/>
      <c r="VI270" s="20"/>
      <c r="VJ270" s="20"/>
      <c r="VK270" s="20"/>
      <c r="VL270" s="20"/>
      <c r="VM270" s="20"/>
      <c r="VN270" s="20"/>
      <c r="VO270" s="20"/>
      <c r="VP270" s="20"/>
      <c r="VQ270" s="20"/>
      <c r="VR270" s="20"/>
      <c r="VS270" s="20"/>
      <c r="VT270" s="20"/>
      <c r="VU270" s="20"/>
      <c r="VV270" s="20"/>
      <c r="VW270" s="20"/>
      <c r="VX270" s="20"/>
      <c r="VY270" s="20"/>
      <c r="VZ270" s="20"/>
      <c r="WA270" s="20"/>
      <c r="WB270" s="20"/>
      <c r="WC270" s="20"/>
      <c r="WD270" s="20"/>
      <c r="WE270" s="20"/>
      <c r="WF270" s="20"/>
      <c r="WG270" s="20"/>
      <c r="WH270" s="20"/>
      <c r="WI270" s="20"/>
      <c r="WJ270" s="20"/>
      <c r="WK270" s="20"/>
      <c r="WL270" s="20"/>
      <c r="WM270" s="20"/>
      <c r="WN270" s="20"/>
      <c r="WO270" s="20"/>
      <c r="WP270" s="20"/>
      <c r="WQ270" s="20"/>
      <c r="WR270" s="20"/>
      <c r="WS270" s="20"/>
      <c r="WT270" s="20"/>
      <c r="WU270" s="20"/>
      <c r="WV270" s="20"/>
      <c r="WW270" s="20"/>
      <c r="WX270" s="20"/>
      <c r="WY270" s="20"/>
      <c r="WZ270" s="20"/>
      <c r="XA270" s="20"/>
      <c r="XB270" s="20"/>
      <c r="XC270" s="20"/>
      <c r="XD270" s="20"/>
      <c r="XE270" s="20"/>
      <c r="XF270" s="20"/>
      <c r="XG270" s="20"/>
      <c r="XH270" s="20"/>
      <c r="XI270" s="20"/>
      <c r="XJ270" s="20"/>
      <c r="XK270" s="20"/>
      <c r="XL270" s="20"/>
      <c r="XM270" s="20"/>
      <c r="XN270" s="20"/>
      <c r="XO270" s="20"/>
      <c r="XP270" s="20"/>
      <c r="XQ270" s="20"/>
      <c r="XR270" s="20"/>
      <c r="XS270" s="20"/>
      <c r="XT270" s="20"/>
      <c r="XU270" s="20"/>
      <c r="XV270" s="20"/>
      <c r="XW270" s="20"/>
      <c r="XX270" s="20"/>
      <c r="XY270" s="20"/>
      <c r="XZ270" s="20"/>
      <c r="YA270" s="20"/>
      <c r="YB270" s="20"/>
      <c r="YC270" s="20"/>
      <c r="YD270" s="20"/>
      <c r="YE270" s="20"/>
      <c r="YF270" s="20"/>
      <c r="YG270" s="20"/>
      <c r="YH270" s="20"/>
      <c r="YI270" s="20"/>
      <c r="YJ270" s="20"/>
      <c r="YK270" s="20"/>
      <c r="YL270" s="20"/>
      <c r="YM270" s="20"/>
      <c r="YN270" s="20"/>
      <c r="YO270" s="20"/>
      <c r="YP270" s="20"/>
      <c r="YQ270" s="20"/>
      <c r="YR270" s="20"/>
      <c r="YS270" s="20"/>
      <c r="YT270" s="20"/>
      <c r="YU270" s="20"/>
      <c r="YV270" s="20"/>
      <c r="YW270" s="20"/>
      <c r="YX270" s="20"/>
      <c r="YY270" s="20"/>
      <c r="YZ270" s="20"/>
      <c r="ZA270" s="20"/>
      <c r="ZB270" s="20"/>
      <c r="ZC270" s="20"/>
      <c r="ZD270" s="20"/>
      <c r="ZE270" s="20"/>
      <c r="ZF270" s="20"/>
      <c r="ZG270" s="20"/>
      <c r="ZH270" s="20"/>
      <c r="ZI270" s="20"/>
      <c r="ZJ270" s="20"/>
      <c r="ZK270" s="20"/>
      <c r="ZL270" s="20"/>
      <c r="ZM270" s="20"/>
      <c r="ZN270" s="20"/>
      <c r="ZO270" s="20"/>
      <c r="ZP270" s="20"/>
      <c r="ZQ270" s="20"/>
      <c r="ZR270" s="20"/>
      <c r="ZS270" s="20"/>
      <c r="ZT270" s="20"/>
      <c r="ZU270" s="20"/>
      <c r="ZV270" s="20"/>
      <c r="ZW270" s="20"/>
      <c r="ZX270" s="20"/>
      <c r="ZY270" s="20"/>
      <c r="ZZ270" s="20"/>
      <c r="AAA270" s="20"/>
      <c r="AAB270" s="20"/>
      <c r="AAC270" s="20"/>
      <c r="AAD270" s="20"/>
      <c r="AAE270" s="20"/>
      <c r="AAF270" s="20"/>
      <c r="AAG270" s="20"/>
      <c r="AAH270" s="20"/>
      <c r="AAI270" s="20"/>
      <c r="AAJ270" s="20"/>
      <c r="AAK270" s="20"/>
      <c r="AAL270" s="20"/>
      <c r="AAM270" s="20"/>
      <c r="AAN270" s="20"/>
      <c r="AAO270" s="20"/>
      <c r="AAP270" s="20"/>
      <c r="AAQ270" s="20"/>
      <c r="AAR270" s="20"/>
      <c r="AAS270" s="20"/>
      <c r="AAT270" s="20"/>
      <c r="AAU270" s="20"/>
      <c r="AAV270" s="20"/>
      <c r="AAW270" s="20"/>
      <c r="AAX270" s="20"/>
      <c r="AAY270" s="20"/>
      <c r="AAZ270" s="20"/>
      <c r="ABA270" s="20"/>
      <c r="ABB270" s="20"/>
      <c r="ABC270" s="20"/>
      <c r="ABD270" s="20"/>
      <c r="ABE270" s="20"/>
      <c r="ABF270" s="20"/>
      <c r="ABG270" s="20"/>
      <c r="ABH270" s="20"/>
      <c r="ABI270" s="20"/>
      <c r="ABJ270" s="20"/>
      <c r="ABK270" s="20"/>
      <c r="ABL270" s="20"/>
      <c r="ABM270" s="20"/>
      <c r="ABN270" s="20"/>
      <c r="ABO270" s="20"/>
      <c r="ABP270" s="20"/>
      <c r="ABQ270" s="20"/>
      <c r="ABR270" s="20"/>
      <c r="ABS270" s="20"/>
      <c r="ABT270" s="20"/>
      <c r="ABU270" s="20"/>
      <c r="ABV270" s="20"/>
      <c r="ABW270" s="20"/>
      <c r="ABX270" s="20"/>
      <c r="ABY270" s="20"/>
      <c r="ABZ270" s="20"/>
      <c r="ACA270" s="20"/>
      <c r="ACB270" s="20"/>
      <c r="ACC270" s="20"/>
      <c r="ACD270" s="20"/>
      <c r="ACE270" s="20"/>
      <c r="ACF270" s="20"/>
      <c r="ACG270" s="20"/>
      <c r="ACH270" s="20"/>
      <c r="ACI270" s="20"/>
      <c r="ACJ270" s="20"/>
      <c r="ACK270" s="20"/>
      <c r="ACL270" s="20"/>
      <c r="ACM270" s="20"/>
      <c r="ACN270" s="20"/>
      <c r="ACO270" s="20"/>
      <c r="ACP270" s="20"/>
      <c r="ACQ270" s="20"/>
      <c r="ACR270" s="20"/>
      <c r="ACS270" s="20"/>
      <c r="ACT270" s="20"/>
      <c r="ACU270" s="20"/>
      <c r="ACV270" s="20"/>
      <c r="ACW270" s="20"/>
      <c r="ACX270" s="20"/>
      <c r="ACY270" s="20"/>
      <c r="ACZ270" s="20"/>
      <c r="ADA270" s="20"/>
      <c r="ADB270" s="20"/>
      <c r="ADC270" s="20"/>
      <c r="ADD270" s="20"/>
      <c r="ADE270" s="20"/>
      <c r="ADF270" s="20"/>
      <c r="ADG270" s="20"/>
      <c r="ADH270" s="20"/>
      <c r="ADI270" s="20"/>
      <c r="ADJ270" s="20"/>
      <c r="ADK270" s="20"/>
      <c r="ADL270" s="20"/>
      <c r="ADM270" s="20"/>
      <c r="ADN270" s="20"/>
      <c r="ADO270" s="20"/>
      <c r="ADP270" s="20"/>
      <c r="ADQ270" s="20"/>
      <c r="ADR270" s="20"/>
      <c r="ADS270" s="20"/>
      <c r="ADT270" s="20"/>
      <c r="ADU270" s="20"/>
      <c r="ADV270" s="20"/>
      <c r="ADW270" s="20"/>
      <c r="ADX270" s="20"/>
      <c r="ADY270" s="20"/>
      <c r="ADZ270" s="20"/>
      <c r="AEA270" s="20"/>
      <c r="AEB270" s="20"/>
      <c r="AEC270" s="20"/>
      <c r="AED270" s="20"/>
      <c r="AEE270" s="20"/>
      <c r="AEF270" s="20"/>
      <c r="AEG270" s="20"/>
      <c r="AEH270" s="20"/>
      <c r="AEI270" s="20"/>
      <c r="AEJ270" s="20"/>
      <c r="AEK270" s="20"/>
      <c r="AEL270" s="20"/>
      <c r="AEM270" s="20"/>
      <c r="AEN270" s="20"/>
      <c r="AEO270" s="20"/>
      <c r="AEP270" s="20"/>
      <c r="AEQ270" s="20"/>
      <c r="AER270" s="20"/>
      <c r="AES270" s="20"/>
      <c r="AET270" s="20"/>
      <c r="AEU270" s="20"/>
      <c r="AEV270" s="20"/>
      <c r="AEW270" s="20"/>
      <c r="AEX270" s="20"/>
      <c r="AEY270" s="20"/>
      <c r="AEZ270" s="20"/>
      <c r="AFA270" s="20"/>
      <c r="AFB270" s="20"/>
      <c r="AFC270" s="20"/>
      <c r="AFD270" s="20"/>
      <c r="AFE270" s="20"/>
      <c r="AFF270" s="20"/>
      <c r="AFG270" s="20"/>
      <c r="AFH270" s="20"/>
      <c r="AFI270" s="20"/>
      <c r="AFJ270" s="20"/>
      <c r="AFK270" s="20"/>
      <c r="AFL270" s="20"/>
      <c r="AFM270" s="20"/>
      <c r="AFN270" s="20"/>
      <c r="AFO270" s="20"/>
      <c r="AFP270" s="20"/>
      <c r="AFQ270" s="20"/>
      <c r="AFR270" s="20"/>
      <c r="AFS270" s="20"/>
      <c r="AFT270" s="20"/>
      <c r="AFU270" s="20"/>
      <c r="AFV270" s="20"/>
      <c r="AFW270" s="20"/>
      <c r="AFX270" s="20"/>
      <c r="AFY270" s="20"/>
      <c r="AFZ270" s="20"/>
      <c r="AGA270" s="20"/>
      <c r="AGB270" s="20"/>
      <c r="AGC270" s="20"/>
      <c r="AGD270" s="20"/>
      <c r="AGE270" s="20"/>
      <c r="AGF270" s="20"/>
      <c r="AGG270" s="20"/>
      <c r="AGH270" s="20"/>
      <c r="AGI270" s="20"/>
      <c r="AGJ270" s="20"/>
      <c r="AGK270" s="20"/>
      <c r="AGL270" s="20"/>
      <c r="AGM270" s="20"/>
      <c r="AGN270" s="20"/>
      <c r="AGO270" s="20"/>
      <c r="AGP270" s="20"/>
      <c r="AGQ270" s="20"/>
      <c r="AGR270" s="20"/>
      <c r="AGS270" s="20"/>
      <c r="AGT270" s="20"/>
      <c r="AGU270" s="20"/>
      <c r="AGV270" s="20"/>
      <c r="AGW270" s="20"/>
      <c r="AGX270" s="20"/>
      <c r="AGY270" s="20"/>
      <c r="AGZ270" s="20"/>
      <c r="AHA270" s="20"/>
      <c r="AHB270" s="20"/>
      <c r="AHC270" s="20"/>
      <c r="AHD270" s="20"/>
      <c r="AHE270" s="20"/>
      <c r="AHF270" s="20"/>
      <c r="AHG270" s="20"/>
      <c r="AHH270" s="20"/>
      <c r="AHI270" s="20"/>
      <c r="AHJ270" s="20"/>
      <c r="AHK270" s="20"/>
      <c r="AHL270" s="20"/>
      <c r="AHM270" s="20"/>
      <c r="AHN270" s="20"/>
      <c r="AHO270" s="20"/>
      <c r="AHP270" s="20"/>
      <c r="AHQ270" s="20"/>
      <c r="AHR270" s="20"/>
      <c r="AHS270" s="20"/>
      <c r="AHT270" s="20"/>
      <c r="AHU270" s="20"/>
      <c r="AHV270" s="20"/>
      <c r="AHW270" s="20"/>
      <c r="AHX270" s="20"/>
      <c r="AHY270" s="20"/>
      <c r="AHZ270" s="20"/>
      <c r="AIA270" s="20"/>
      <c r="AIB270" s="20"/>
      <c r="AIC270" s="20"/>
      <c r="AID270" s="20"/>
      <c r="AIE270" s="20"/>
      <c r="AIF270" s="20"/>
      <c r="AIG270" s="20"/>
      <c r="AIH270" s="20"/>
      <c r="AII270" s="20"/>
      <c r="AIJ270" s="20"/>
      <c r="AIK270" s="20"/>
      <c r="AIL270" s="20"/>
      <c r="AIM270" s="20"/>
      <c r="AIN270" s="20"/>
      <c r="AIO270" s="20"/>
      <c r="AIP270" s="20"/>
      <c r="AIQ270" s="20"/>
      <c r="AIR270" s="20"/>
      <c r="AIS270" s="20"/>
      <c r="AIT270" s="20"/>
      <c r="AIU270" s="20"/>
      <c r="AIV270" s="20"/>
      <c r="AIW270" s="20"/>
      <c r="AIX270" s="20"/>
      <c r="AIY270" s="20"/>
      <c r="AIZ270" s="20"/>
      <c r="AJA270" s="20"/>
      <c r="AJB270" s="20"/>
      <c r="AJC270" s="20"/>
      <c r="AJD270" s="20"/>
      <c r="AJE270" s="20"/>
      <c r="AJF270" s="20"/>
      <c r="AJG270" s="20"/>
      <c r="AJH270" s="20"/>
      <c r="AJI270" s="20"/>
      <c r="AJJ270" s="20"/>
      <c r="AJK270" s="20"/>
      <c r="AJL270" s="20"/>
      <c r="AJM270" s="20"/>
      <c r="AJN270" s="20"/>
      <c r="AJO270" s="20"/>
      <c r="AJP270" s="20"/>
      <c r="AJQ270" s="20"/>
      <c r="AJR270" s="20"/>
      <c r="AJS270" s="20"/>
      <c r="AJT270" s="20"/>
      <c r="AJU270" s="20"/>
      <c r="AJV270" s="20"/>
      <c r="AJW270" s="20"/>
      <c r="AJX270" s="20"/>
      <c r="AJY270" s="20"/>
      <c r="AJZ270" s="20"/>
      <c r="AKA270" s="20"/>
      <c r="AKB270" s="20"/>
      <c r="AKC270" s="20"/>
      <c r="AKD270" s="20"/>
      <c r="AKE270" s="20"/>
      <c r="AKF270" s="20"/>
      <c r="AKG270" s="20"/>
      <c r="AKH270" s="20"/>
      <c r="AKI270" s="20"/>
      <c r="AKJ270" s="20"/>
      <c r="AKK270" s="20"/>
      <c r="AKL270" s="20"/>
      <c r="AKM270" s="20"/>
      <c r="AKN270" s="20"/>
      <c r="AKO270" s="20"/>
      <c r="AKP270" s="20"/>
      <c r="AKQ270" s="20"/>
      <c r="AKR270" s="20"/>
      <c r="AKS270" s="20"/>
      <c r="AKT270" s="20"/>
      <c r="AKU270" s="20"/>
      <c r="AKV270" s="20"/>
      <c r="AKW270" s="20"/>
      <c r="AKX270" s="20"/>
      <c r="AKY270" s="20"/>
      <c r="AKZ270" s="20"/>
      <c r="ALA270" s="20"/>
      <c r="ALB270" s="20"/>
      <c r="ALC270" s="20"/>
      <c r="ALD270" s="20"/>
      <c r="ALE270" s="20"/>
      <c r="ALF270" s="20"/>
      <c r="ALG270" s="20"/>
      <c r="ALH270" s="20"/>
      <c r="ALI270" s="20"/>
      <c r="ALJ270" s="20"/>
      <c r="ALK270" s="20"/>
      <c r="ALL270" s="20"/>
      <c r="ALM270" s="20"/>
      <c r="ALN270" s="20"/>
      <c r="ALO270" s="20"/>
      <c r="ALP270" s="20"/>
      <c r="ALQ270" s="20"/>
      <c r="ALR270" s="20"/>
      <c r="ALS270" s="20"/>
      <c r="ALT270" s="20"/>
      <c r="ALU270" s="20"/>
      <c r="ALV270" s="20"/>
      <c r="ALW270" s="20"/>
      <c r="ALX270" s="20"/>
      <c r="ALY270" s="20"/>
      <c r="ALZ270" s="20"/>
      <c r="AMA270" s="20"/>
      <c r="AMB270" s="20"/>
      <c r="AMC270" s="20"/>
      <c r="AMD270" s="20"/>
      <c r="AME270" s="20"/>
      <c r="AMF270" s="20"/>
      <c r="AMG270" s="20"/>
      <c r="AMH270" s="20"/>
      <c r="AMI270" s="20"/>
      <c r="AMJ270" s="20"/>
      <c r="AMK270" s="20"/>
      <c r="AML270" s="20"/>
      <c r="AMM270" s="20"/>
      <c r="AMN270" s="20"/>
      <c r="AMO270" s="20"/>
      <c r="AMP270" s="20"/>
      <c r="AMQ270" s="20"/>
      <c r="AMR270" s="20"/>
      <c r="AMS270" s="20"/>
      <c r="AMT270" s="20"/>
      <c r="AMU270" s="20"/>
      <c r="AMV270" s="20"/>
      <c r="AMW270" s="20"/>
      <c r="AMX270" s="20"/>
      <c r="AMY270" s="20"/>
      <c r="AMZ270" s="20"/>
      <c r="ANA270" s="20"/>
      <c r="ANB270" s="20"/>
      <c r="ANC270" s="20"/>
      <c r="AND270" s="20"/>
      <c r="ANE270" s="20"/>
      <c r="ANF270" s="20"/>
      <c r="ANG270" s="20"/>
      <c r="ANH270" s="20"/>
      <c r="ANI270" s="20"/>
      <c r="ANJ270" s="20"/>
      <c r="ANK270" s="20"/>
      <c r="ANL270" s="20"/>
      <c r="ANM270" s="20"/>
      <c r="ANN270" s="20"/>
      <c r="ANO270" s="20"/>
      <c r="ANP270" s="20"/>
      <c r="ANQ270" s="20"/>
      <c r="ANR270" s="20"/>
      <c r="ANS270" s="20"/>
      <c r="ANT270" s="20"/>
      <c r="ANU270" s="20"/>
      <c r="ANV270" s="20"/>
      <c r="ANW270" s="20"/>
      <c r="ANX270" s="20"/>
      <c r="ANY270" s="20"/>
      <c r="ANZ270" s="20"/>
      <c r="AOA270" s="20"/>
      <c r="AOB270" s="20"/>
      <c r="AOC270" s="20"/>
      <c r="AOD270" s="20"/>
      <c r="AOE270" s="20"/>
      <c r="AOF270" s="20"/>
      <c r="AOG270" s="20"/>
      <c r="AOH270" s="20"/>
      <c r="AOI270" s="20"/>
      <c r="AOJ270" s="20"/>
      <c r="AOK270" s="20"/>
      <c r="AOL270" s="20"/>
      <c r="AOM270" s="20"/>
      <c r="AON270" s="20"/>
      <c r="AOO270" s="20"/>
      <c r="AOP270" s="20"/>
      <c r="AOQ270" s="20"/>
      <c r="AOR270" s="20"/>
      <c r="AOS270" s="20"/>
      <c r="AOT270" s="20"/>
      <c r="AOU270" s="20"/>
      <c r="AOV270" s="20"/>
      <c r="AOW270" s="20"/>
      <c r="AOX270" s="20"/>
      <c r="AOY270" s="20"/>
      <c r="AOZ270" s="20"/>
      <c r="APA270" s="20"/>
      <c r="APB270" s="20"/>
      <c r="APC270" s="20"/>
      <c r="APD270" s="20"/>
      <c r="APE270" s="20"/>
      <c r="APF270" s="20"/>
      <c r="APG270" s="20"/>
      <c r="APH270" s="20"/>
      <c r="API270" s="20"/>
      <c r="APJ270" s="20"/>
      <c r="APK270" s="20"/>
      <c r="APL270" s="20"/>
      <c r="APM270" s="20"/>
      <c r="APN270" s="20"/>
      <c r="APO270" s="20"/>
      <c r="APP270" s="20"/>
      <c r="APQ270" s="20"/>
      <c r="APR270" s="20"/>
      <c r="APS270" s="20"/>
      <c r="APT270" s="20"/>
      <c r="APU270" s="20"/>
      <c r="APV270" s="20"/>
      <c r="APW270" s="20"/>
      <c r="APX270" s="20"/>
      <c r="APY270" s="20"/>
      <c r="APZ270" s="20"/>
      <c r="AQA270" s="20"/>
      <c r="AQB270" s="20"/>
      <c r="AQC270" s="20"/>
      <c r="AQD270" s="20"/>
      <c r="AQE270" s="20"/>
      <c r="AQF270" s="20"/>
      <c r="AQG270" s="20"/>
      <c r="AQH270" s="20"/>
      <c r="AQI270" s="20"/>
      <c r="AQJ270" s="20"/>
      <c r="AQK270" s="20"/>
      <c r="AQL270" s="20"/>
      <c r="AQM270" s="20"/>
      <c r="AQN270" s="20"/>
      <c r="AQO270" s="20"/>
      <c r="AQP270" s="20"/>
      <c r="AQQ270" s="20"/>
      <c r="AQR270" s="20"/>
      <c r="AQS270" s="20"/>
      <c r="AQT270" s="20"/>
      <c r="AQU270" s="20"/>
      <c r="AQV270" s="20"/>
      <c r="AQW270" s="20"/>
      <c r="AQX270" s="20"/>
      <c r="AQY270" s="20"/>
      <c r="AQZ270" s="20"/>
      <c r="ARA270" s="20"/>
      <c r="ARB270" s="20"/>
      <c r="ARC270" s="20"/>
      <c r="ARD270" s="20"/>
      <c r="ARE270" s="20"/>
      <c r="ARF270" s="20"/>
      <c r="ARG270" s="20"/>
      <c r="ARH270" s="20"/>
      <c r="ARI270" s="20"/>
      <c r="ARJ270" s="20"/>
      <c r="ARK270" s="20"/>
      <c r="ARL270" s="20"/>
      <c r="ARM270" s="20"/>
      <c r="ARN270" s="20"/>
      <c r="ARO270" s="20"/>
      <c r="ARP270" s="20"/>
      <c r="ARQ270" s="20"/>
      <c r="ARR270" s="20"/>
      <c r="ARS270" s="20"/>
      <c r="ART270" s="20"/>
      <c r="ARU270" s="20"/>
      <c r="ARV270" s="20"/>
      <c r="ARW270" s="20"/>
      <c r="ARX270" s="20"/>
      <c r="ARY270" s="20"/>
      <c r="ARZ270" s="20"/>
      <c r="ASA270" s="20"/>
      <c r="ASB270" s="20"/>
      <c r="ASC270" s="20"/>
      <c r="ASD270" s="20"/>
      <c r="ASE270" s="20"/>
      <c r="ASF270" s="20"/>
      <c r="ASG270" s="20"/>
      <c r="ASH270" s="20"/>
      <c r="ASI270" s="20"/>
      <c r="ASJ270" s="20"/>
      <c r="ASK270" s="20"/>
      <c r="ASL270" s="20"/>
      <c r="ASM270" s="20"/>
      <c r="ASN270" s="20"/>
      <c r="ASO270" s="20"/>
      <c r="ASP270" s="20"/>
      <c r="ASQ270" s="20"/>
      <c r="ASR270" s="20"/>
      <c r="ASS270" s="20"/>
      <c r="AST270" s="20"/>
      <c r="ASU270" s="20"/>
      <c r="ASV270" s="20"/>
      <c r="ASW270" s="20"/>
      <c r="ASX270" s="20"/>
      <c r="ASY270" s="20"/>
      <c r="ASZ270" s="20"/>
      <c r="ATA270" s="20"/>
      <c r="ATB270" s="20"/>
      <c r="ATC270" s="20"/>
      <c r="ATD270" s="20"/>
      <c r="ATE270" s="20"/>
      <c r="ATF270" s="20"/>
      <c r="ATG270" s="20"/>
      <c r="ATH270" s="20"/>
      <c r="ATI270" s="20"/>
      <c r="ATJ270" s="20"/>
      <c r="ATK270" s="20"/>
      <c r="ATL270" s="20"/>
      <c r="ATM270" s="20"/>
      <c r="ATN270" s="20"/>
      <c r="ATO270" s="20"/>
      <c r="ATP270" s="20"/>
      <c r="ATQ270" s="20"/>
      <c r="ATR270" s="20"/>
      <c r="ATS270" s="20"/>
      <c r="ATT270" s="20"/>
      <c r="ATU270" s="20"/>
      <c r="ATV270" s="20"/>
      <c r="ATW270" s="20"/>
      <c r="ATX270" s="20"/>
      <c r="ATY270" s="20"/>
      <c r="ATZ270" s="20"/>
      <c r="AUA270" s="20"/>
      <c r="AUB270" s="20"/>
      <c r="AUC270" s="20"/>
      <c r="AUD270" s="20"/>
      <c r="AUE270" s="20"/>
      <c r="AUF270" s="20"/>
      <c r="AUG270" s="20"/>
      <c r="AUH270" s="20"/>
      <c r="AUI270" s="20"/>
      <c r="AUJ270" s="20"/>
      <c r="AUK270" s="20"/>
      <c r="AUL270" s="20"/>
      <c r="AUM270" s="20"/>
      <c r="AUN270" s="20"/>
      <c r="AUO270" s="20"/>
      <c r="AUP270" s="20"/>
      <c r="AUQ270" s="20"/>
      <c r="AUR270" s="20"/>
      <c r="AUS270" s="20"/>
      <c r="AUT270" s="20"/>
      <c r="AUU270" s="20"/>
      <c r="AUV270" s="20"/>
      <c r="AUW270" s="20"/>
      <c r="AUX270" s="20"/>
      <c r="AUY270" s="20"/>
      <c r="AUZ270" s="20"/>
      <c r="AVA270" s="20"/>
      <c r="AVB270" s="20"/>
      <c r="AVC270" s="20"/>
      <c r="AVD270" s="20"/>
      <c r="AVE270" s="20"/>
      <c r="AVF270" s="20"/>
      <c r="AVG270" s="20"/>
      <c r="AVH270" s="20"/>
      <c r="AVI270" s="20"/>
      <c r="AVJ270" s="20"/>
      <c r="AVK270" s="20"/>
      <c r="AVL270" s="20"/>
      <c r="AVM270" s="20"/>
      <c r="AVN270" s="20"/>
      <c r="AVO270" s="20"/>
      <c r="AVP270" s="20"/>
      <c r="AVQ270" s="20"/>
      <c r="AVR270" s="20"/>
      <c r="AVS270" s="20"/>
      <c r="AVT270" s="20"/>
      <c r="AVU270" s="20"/>
      <c r="AVV270" s="20"/>
      <c r="AVW270" s="20"/>
      <c r="AVX270" s="20"/>
      <c r="AVY270" s="20"/>
      <c r="AVZ270" s="20"/>
      <c r="AWA270" s="20"/>
      <c r="AWB270" s="20"/>
      <c r="AWC270" s="20"/>
      <c r="AWD270" s="20"/>
      <c r="AWE270" s="20"/>
      <c r="AWF270" s="20"/>
      <c r="AWG270" s="20"/>
      <c r="AWH270" s="20"/>
      <c r="AWI270" s="20"/>
      <c r="AWJ270" s="20"/>
      <c r="AWK270" s="20"/>
      <c r="AWL270" s="20"/>
      <c r="AWM270" s="20"/>
      <c r="AWN270" s="20"/>
      <c r="AWO270" s="20"/>
      <c r="AWP270" s="20"/>
      <c r="AWQ270" s="20"/>
      <c r="AWR270" s="20"/>
      <c r="AWS270" s="20"/>
      <c r="AWT270" s="20"/>
      <c r="AWU270" s="20"/>
      <c r="AWV270" s="20"/>
      <c r="AWW270" s="20"/>
      <c r="AWX270" s="20"/>
      <c r="AWY270" s="20"/>
      <c r="AWZ270" s="20"/>
      <c r="AXA270" s="20"/>
      <c r="AXB270" s="20"/>
      <c r="AXC270" s="20"/>
      <c r="AXD270" s="20"/>
      <c r="AXE270" s="20"/>
      <c r="AXF270" s="20"/>
      <c r="AXG270" s="20"/>
      <c r="AXH270" s="20"/>
      <c r="AXI270" s="20"/>
      <c r="AXJ270" s="20"/>
      <c r="AXK270" s="20"/>
      <c r="AXL270" s="20"/>
      <c r="AXM270" s="20"/>
      <c r="AXN270" s="20"/>
      <c r="AXO270" s="20"/>
      <c r="AXP270" s="20"/>
      <c r="AXQ270" s="20"/>
      <c r="AXR270" s="20"/>
      <c r="AXS270" s="20"/>
      <c r="AXT270" s="20"/>
      <c r="AXU270" s="20"/>
      <c r="AXV270" s="20"/>
      <c r="AXW270" s="20"/>
      <c r="AXX270" s="20"/>
      <c r="AXY270" s="20"/>
      <c r="AXZ270" s="20"/>
      <c r="AYA270" s="20"/>
      <c r="AYB270" s="20"/>
      <c r="AYC270" s="20"/>
      <c r="AYD270" s="20"/>
      <c r="AYE270" s="20"/>
      <c r="AYF270" s="20"/>
      <c r="AYG270" s="20"/>
      <c r="AYH270" s="20"/>
      <c r="AYI270" s="20"/>
      <c r="AYJ270" s="20"/>
      <c r="AYK270" s="20"/>
      <c r="AYL270" s="20"/>
      <c r="AYM270" s="20"/>
      <c r="AYN270" s="20"/>
      <c r="AYO270" s="20"/>
      <c r="AYP270" s="20"/>
      <c r="AYQ270" s="20"/>
      <c r="AYR270" s="20"/>
      <c r="AYS270" s="20"/>
      <c r="AYT270" s="20"/>
      <c r="AYU270" s="20"/>
      <c r="AYV270" s="20"/>
      <c r="AYW270" s="20"/>
      <c r="AYX270" s="20"/>
      <c r="AYY270" s="20"/>
      <c r="AYZ270" s="20"/>
      <c r="AZA270" s="20"/>
      <c r="AZB270" s="20"/>
      <c r="AZC270" s="20"/>
      <c r="AZD270" s="20"/>
      <c r="AZE270" s="20"/>
      <c r="AZF270" s="20"/>
      <c r="AZG270" s="20"/>
      <c r="AZH270" s="20"/>
      <c r="AZI270" s="20"/>
      <c r="AZJ270" s="20"/>
      <c r="AZK270" s="20"/>
      <c r="AZL270" s="20"/>
      <c r="AZM270" s="20"/>
      <c r="AZN270" s="20"/>
      <c r="AZO270" s="20"/>
      <c r="AZP270" s="20"/>
      <c r="AZQ270" s="20"/>
      <c r="AZR270" s="20"/>
      <c r="AZS270" s="20"/>
      <c r="AZT270" s="20"/>
      <c r="AZU270" s="20"/>
      <c r="AZV270" s="20"/>
      <c r="AZW270" s="20"/>
      <c r="AZX270" s="20"/>
      <c r="AZY270" s="20"/>
      <c r="AZZ270" s="20"/>
      <c r="BAA270" s="20"/>
      <c r="BAB270" s="20"/>
      <c r="BAC270" s="20"/>
      <c r="BAD270" s="20"/>
      <c r="BAE270" s="20"/>
      <c r="BAF270" s="20"/>
      <c r="BAG270" s="20"/>
      <c r="BAH270" s="20"/>
      <c r="BAI270" s="20"/>
      <c r="BAJ270" s="20"/>
      <c r="BAK270" s="20"/>
      <c r="BAL270" s="20"/>
      <c r="BAM270" s="20"/>
      <c r="BAN270" s="20"/>
      <c r="BAO270" s="20"/>
      <c r="BAP270" s="20"/>
      <c r="BAQ270" s="20"/>
      <c r="BAR270" s="20"/>
      <c r="BAS270" s="20"/>
      <c r="BAT270" s="20"/>
      <c r="BAU270" s="20"/>
      <c r="BAV270" s="20"/>
      <c r="BAW270" s="20"/>
      <c r="BAX270" s="20"/>
      <c r="BAY270" s="20"/>
      <c r="BAZ270" s="20"/>
      <c r="BBA270" s="20"/>
      <c r="BBB270" s="20"/>
      <c r="BBC270" s="20"/>
      <c r="BBD270" s="20"/>
      <c r="BBE270" s="20"/>
      <c r="BBF270" s="20"/>
      <c r="BBG270" s="20"/>
      <c r="BBH270" s="20"/>
      <c r="BBI270" s="20"/>
      <c r="BBJ270" s="20"/>
      <c r="BBK270" s="20"/>
      <c r="BBL270" s="20"/>
      <c r="BBM270" s="20"/>
      <c r="BBN270" s="20"/>
      <c r="BBO270" s="20"/>
      <c r="BBP270" s="20"/>
      <c r="BBQ270" s="20"/>
      <c r="BBR270" s="20"/>
      <c r="BBS270" s="20"/>
      <c r="BBT270" s="20"/>
      <c r="BBU270" s="20"/>
      <c r="BBV270" s="20"/>
      <c r="BBW270" s="20"/>
      <c r="BBX270" s="20"/>
      <c r="BBY270" s="20"/>
      <c r="BBZ270" s="20"/>
      <c r="BCA270" s="20"/>
      <c r="BCB270" s="20"/>
      <c r="BCC270" s="20"/>
      <c r="BCD270" s="20"/>
      <c r="BCE270" s="20"/>
      <c r="BCF270" s="20"/>
      <c r="BCG270" s="20"/>
      <c r="BCH270" s="20"/>
      <c r="BCI270" s="20"/>
      <c r="BCJ270" s="20"/>
      <c r="BCK270" s="20"/>
      <c r="BCL270" s="20"/>
      <c r="BCM270" s="20"/>
      <c r="BCN270" s="20"/>
      <c r="BCO270" s="20"/>
      <c r="BCP270" s="20"/>
      <c r="BCQ270" s="20"/>
      <c r="BCR270" s="20"/>
      <c r="BCS270" s="20"/>
      <c r="BCT270" s="20"/>
      <c r="BCU270" s="20"/>
      <c r="BCV270" s="20"/>
      <c r="BCW270" s="20"/>
      <c r="BCX270" s="20"/>
      <c r="BCY270" s="20"/>
      <c r="BCZ270" s="20"/>
      <c r="BDA270" s="20"/>
      <c r="BDB270" s="20"/>
      <c r="BDC270" s="20"/>
      <c r="BDD270" s="20"/>
      <c r="BDE270" s="20"/>
      <c r="BDF270" s="20"/>
      <c r="BDG270" s="20"/>
      <c r="BDH270" s="20"/>
      <c r="BDI270" s="20"/>
      <c r="BDJ270" s="20"/>
      <c r="BDK270" s="20"/>
      <c r="BDL270" s="20"/>
      <c r="BDM270" s="20"/>
      <c r="BDN270" s="20"/>
      <c r="BDO270" s="20"/>
      <c r="BDP270" s="20"/>
      <c r="BDQ270" s="20"/>
      <c r="BDR270" s="20"/>
      <c r="BDS270" s="20"/>
      <c r="BDT270" s="20"/>
      <c r="BDU270" s="20"/>
      <c r="BDV270" s="20"/>
      <c r="BDW270" s="20"/>
      <c r="BDX270" s="20"/>
      <c r="BDY270" s="20"/>
      <c r="BDZ270" s="20"/>
      <c r="BEA270" s="20"/>
      <c r="BEB270" s="20"/>
      <c r="BEC270" s="20"/>
      <c r="BED270" s="20"/>
      <c r="BEE270" s="20"/>
      <c r="BEF270" s="20"/>
      <c r="BEG270" s="20"/>
      <c r="BEH270" s="20"/>
      <c r="BEI270" s="20"/>
      <c r="BEJ270" s="20"/>
      <c r="BEK270" s="20"/>
      <c r="BEL270" s="20"/>
      <c r="BEM270" s="20"/>
      <c r="BEN270" s="20"/>
      <c r="BEO270" s="20"/>
      <c r="BEP270" s="20"/>
      <c r="BEQ270" s="20"/>
      <c r="BER270" s="20"/>
      <c r="BES270" s="20"/>
      <c r="BET270" s="20"/>
      <c r="BEU270" s="20"/>
      <c r="BEV270" s="20"/>
      <c r="BEW270" s="20"/>
      <c r="BEX270" s="20"/>
      <c r="BEY270" s="20"/>
      <c r="BEZ270" s="20"/>
      <c r="BFA270" s="20"/>
      <c r="BFB270" s="20"/>
      <c r="BFC270" s="20"/>
      <c r="BFD270" s="20"/>
      <c r="BFE270" s="20"/>
      <c r="BFF270" s="20"/>
      <c r="BFG270" s="20"/>
      <c r="BFH270" s="20"/>
      <c r="BFI270" s="20"/>
      <c r="BFJ270" s="20"/>
      <c r="BFK270" s="20"/>
      <c r="BFL270" s="20"/>
      <c r="BFM270" s="20"/>
      <c r="BFN270" s="20"/>
      <c r="BFO270" s="20"/>
      <c r="BFP270" s="20"/>
      <c r="BFQ270" s="20"/>
      <c r="BFR270" s="20"/>
      <c r="BFS270" s="20"/>
      <c r="BFT270" s="20"/>
      <c r="BFU270" s="20"/>
      <c r="BFV270" s="20"/>
      <c r="BFW270" s="20"/>
      <c r="BFX270" s="20"/>
      <c r="BFY270" s="20"/>
      <c r="BFZ270" s="20"/>
      <c r="BGA270" s="20"/>
      <c r="BGB270" s="20"/>
      <c r="BGC270" s="20"/>
      <c r="BGD270" s="20"/>
      <c r="BGE270" s="20"/>
      <c r="BGF270" s="20"/>
      <c r="BGG270" s="20"/>
      <c r="BGH270" s="20"/>
      <c r="BGI270" s="20"/>
      <c r="BGJ270" s="20"/>
      <c r="BGK270" s="20"/>
      <c r="BGL270" s="20"/>
      <c r="BGM270" s="20"/>
      <c r="BGN270" s="20"/>
      <c r="BGO270" s="20"/>
      <c r="BGP270" s="20"/>
      <c r="BGQ270" s="20"/>
      <c r="BGR270" s="20"/>
      <c r="BGS270" s="20"/>
      <c r="BGT270" s="20"/>
      <c r="BGU270" s="20"/>
      <c r="BGV270" s="20"/>
      <c r="BGW270" s="20"/>
      <c r="BGX270" s="20"/>
      <c r="BGY270" s="20"/>
      <c r="BGZ270" s="20"/>
      <c r="BHA270" s="20"/>
      <c r="BHB270" s="20"/>
      <c r="BHC270" s="20"/>
      <c r="BHD270" s="20"/>
      <c r="BHE270" s="20"/>
      <c r="BHF270" s="20"/>
      <c r="BHG270" s="20"/>
      <c r="BHH270" s="20"/>
      <c r="BHI270" s="20"/>
      <c r="BHJ270" s="20"/>
      <c r="BHK270" s="20"/>
      <c r="BHL270" s="20"/>
      <c r="BHM270" s="20"/>
      <c r="BHN270" s="20"/>
      <c r="BHO270" s="20"/>
      <c r="BHP270" s="20"/>
      <c r="BHQ270" s="20"/>
      <c r="BHR270" s="20"/>
      <c r="BHS270" s="20"/>
      <c r="BHT270" s="20"/>
      <c r="BHU270" s="20"/>
      <c r="BHV270" s="20"/>
      <c r="BHW270" s="20"/>
      <c r="BHX270" s="20"/>
      <c r="BHY270" s="20"/>
      <c r="BHZ270" s="20"/>
      <c r="BIA270" s="20"/>
      <c r="BIB270" s="20"/>
      <c r="BIC270" s="20"/>
      <c r="BID270" s="20"/>
      <c r="BIE270" s="20"/>
      <c r="BIF270" s="20"/>
      <c r="BIG270" s="20"/>
      <c r="BIH270" s="20"/>
      <c r="BII270" s="20"/>
      <c r="BIJ270" s="20"/>
      <c r="BIK270" s="20"/>
      <c r="BIL270" s="20"/>
      <c r="BIM270" s="20"/>
      <c r="BIN270" s="20"/>
      <c r="BIO270" s="20"/>
      <c r="BIP270" s="20"/>
      <c r="BIQ270" s="20"/>
      <c r="BIR270" s="20"/>
      <c r="BIS270" s="20"/>
      <c r="BIT270" s="20"/>
      <c r="BIU270" s="20"/>
      <c r="BIV270" s="20"/>
      <c r="BIW270" s="20"/>
      <c r="BIX270" s="20"/>
      <c r="BIY270" s="20"/>
      <c r="BIZ270" s="20"/>
      <c r="BJA270" s="20"/>
      <c r="BJB270" s="20"/>
      <c r="BJC270" s="20"/>
      <c r="BJD270" s="20"/>
      <c r="BJE270" s="20"/>
      <c r="BJF270" s="20"/>
      <c r="BJG270" s="20"/>
      <c r="BJH270" s="20"/>
      <c r="BJI270" s="20"/>
      <c r="BJJ270" s="20"/>
      <c r="BJK270" s="20"/>
      <c r="BJL270" s="20"/>
      <c r="BJM270" s="20"/>
      <c r="BJN270" s="20"/>
      <c r="BJO270" s="20"/>
      <c r="BJP270" s="20"/>
      <c r="BJQ270" s="20"/>
      <c r="BJR270" s="20"/>
      <c r="BJS270" s="20"/>
      <c r="BJT270" s="20"/>
      <c r="BJU270" s="20"/>
      <c r="BJV270" s="20"/>
      <c r="BJW270" s="20"/>
      <c r="BJX270" s="20"/>
      <c r="BJY270" s="20"/>
      <c r="BJZ270" s="20"/>
      <c r="BKA270" s="20"/>
      <c r="BKB270" s="20"/>
      <c r="BKC270" s="20"/>
      <c r="BKD270" s="20"/>
      <c r="BKE270" s="20"/>
      <c r="BKF270" s="20"/>
      <c r="BKG270" s="20"/>
      <c r="BKH270" s="20"/>
      <c r="BKI270" s="20"/>
      <c r="BKJ270" s="20"/>
      <c r="BKK270" s="20"/>
      <c r="BKL270" s="20"/>
      <c r="BKM270" s="20"/>
      <c r="BKN270" s="20"/>
      <c r="BKO270" s="20"/>
      <c r="BKP270" s="20"/>
      <c r="BKQ270" s="20"/>
      <c r="BKR270" s="20"/>
      <c r="BKS270" s="20"/>
      <c r="BKT270" s="20"/>
      <c r="BKU270" s="20"/>
      <c r="BKV270" s="20"/>
      <c r="BKW270" s="20"/>
      <c r="BKX270" s="20"/>
      <c r="BKY270" s="20"/>
      <c r="BKZ270" s="20"/>
      <c r="BLA270" s="20"/>
      <c r="BLB270" s="20"/>
      <c r="BLC270" s="20"/>
      <c r="BLD270" s="20"/>
      <c r="BLE270" s="20"/>
      <c r="BLF270" s="20"/>
      <c r="BLG270" s="20"/>
      <c r="BLH270" s="20"/>
      <c r="BLI270" s="20"/>
      <c r="BLJ270" s="20"/>
      <c r="BLK270" s="20"/>
      <c r="BLL270" s="20"/>
      <c r="BLM270" s="20"/>
      <c r="BLN270" s="20"/>
      <c r="BLO270" s="20"/>
      <c r="BLP270" s="20"/>
      <c r="BLQ270" s="20"/>
      <c r="BLR270" s="20"/>
      <c r="BLS270" s="20"/>
      <c r="BLT270" s="20"/>
      <c r="BLU270" s="20"/>
      <c r="BLV270" s="20"/>
      <c r="BLW270" s="20"/>
      <c r="BLX270" s="20"/>
      <c r="BLY270" s="20"/>
      <c r="BLZ270" s="20"/>
      <c r="BMA270" s="20"/>
      <c r="BMB270" s="20"/>
      <c r="BMC270" s="20"/>
      <c r="BMD270" s="20"/>
      <c r="BME270" s="20"/>
      <c r="BMF270" s="20"/>
      <c r="BMG270" s="20"/>
      <c r="BMH270" s="20"/>
      <c r="BMI270" s="20"/>
      <c r="BMJ270" s="20"/>
      <c r="BMK270" s="20"/>
      <c r="BML270" s="20"/>
      <c r="BMM270" s="20"/>
      <c r="BMN270" s="20"/>
      <c r="BMO270" s="20"/>
      <c r="BMP270" s="20"/>
      <c r="BMQ270" s="20"/>
      <c r="BMR270" s="20"/>
      <c r="BMS270" s="20"/>
      <c r="BMT270" s="20"/>
      <c r="BMU270" s="20"/>
      <c r="BMV270" s="20"/>
      <c r="BMW270" s="20"/>
      <c r="BMX270" s="20"/>
      <c r="BMY270" s="20"/>
      <c r="BMZ270" s="20"/>
      <c r="BNA270" s="20"/>
      <c r="BNB270" s="20"/>
      <c r="BNC270" s="20"/>
      <c r="BND270" s="20"/>
      <c r="BNE270" s="20"/>
      <c r="BNF270" s="20"/>
      <c r="BNG270" s="20"/>
      <c r="BNH270" s="20"/>
      <c r="BNI270" s="20"/>
      <c r="BNJ270" s="20"/>
      <c r="BNK270" s="20"/>
      <c r="BNL270" s="20"/>
      <c r="BNM270" s="20"/>
      <c r="BNN270" s="20"/>
      <c r="BNO270" s="20"/>
      <c r="BNP270" s="20"/>
      <c r="BNQ270" s="20"/>
      <c r="BNR270" s="20"/>
      <c r="BNS270" s="20"/>
      <c r="BNT270" s="20"/>
      <c r="BNU270" s="20"/>
      <c r="BNV270" s="20"/>
      <c r="BNW270" s="20"/>
      <c r="BNX270" s="20"/>
      <c r="BNY270" s="20"/>
      <c r="BNZ270" s="20"/>
      <c r="BOA270" s="20"/>
      <c r="BOB270" s="20"/>
      <c r="BOC270" s="20"/>
      <c r="BOD270" s="20"/>
      <c r="BOE270" s="20"/>
      <c r="BOF270" s="20"/>
      <c r="BOG270" s="20"/>
      <c r="BOH270" s="20"/>
      <c r="BOI270" s="20"/>
      <c r="BOJ270" s="20"/>
      <c r="BOK270" s="20"/>
      <c r="BOL270" s="20"/>
      <c r="BOM270" s="20"/>
      <c r="BON270" s="20"/>
      <c r="BOO270" s="20"/>
      <c r="BOP270" s="20"/>
      <c r="BOQ270" s="20"/>
      <c r="BOR270" s="20"/>
      <c r="BOS270" s="20"/>
      <c r="BOT270" s="20"/>
      <c r="BOU270" s="20"/>
      <c r="BOV270" s="20"/>
      <c r="BOW270" s="20"/>
      <c r="BOX270" s="20"/>
      <c r="BOY270" s="20"/>
      <c r="BOZ270" s="20"/>
      <c r="BPA270" s="20"/>
      <c r="BPB270" s="20"/>
      <c r="BPC270" s="20"/>
      <c r="BPD270" s="20"/>
      <c r="BPE270" s="20"/>
      <c r="BPF270" s="20"/>
      <c r="BPG270" s="20"/>
      <c r="BPH270" s="20"/>
      <c r="BPI270" s="20"/>
      <c r="BPJ270" s="20"/>
      <c r="BPK270" s="20"/>
      <c r="BPL270" s="20"/>
      <c r="BPM270" s="20"/>
      <c r="BPN270" s="20"/>
      <c r="BPO270" s="20"/>
      <c r="BPP270" s="20"/>
      <c r="BPQ270" s="20"/>
      <c r="BPR270" s="20"/>
      <c r="BPS270" s="20"/>
      <c r="BPT270" s="20"/>
      <c r="BPU270" s="20"/>
      <c r="BPV270" s="20"/>
      <c r="BPW270" s="20"/>
      <c r="BPX270" s="20"/>
      <c r="BPY270" s="20"/>
      <c r="BPZ270" s="20"/>
      <c r="BQA270" s="20"/>
      <c r="BQB270" s="20"/>
      <c r="BQC270" s="20"/>
      <c r="BQD270" s="20"/>
      <c r="BQE270" s="20"/>
      <c r="BQF270" s="20"/>
      <c r="BQG270" s="20"/>
      <c r="BQH270" s="20"/>
      <c r="BQI270" s="20"/>
      <c r="BQJ270" s="20"/>
      <c r="BQK270" s="20"/>
      <c r="BQL270" s="20"/>
      <c r="BQM270" s="20"/>
      <c r="BQN270" s="20"/>
      <c r="BQO270" s="20"/>
      <c r="BQP270" s="20"/>
      <c r="BQQ270" s="20"/>
      <c r="BQR270" s="20"/>
      <c r="BQS270" s="20"/>
      <c r="BQT270" s="20"/>
      <c r="BQU270" s="20"/>
      <c r="BQV270" s="20"/>
      <c r="BQW270" s="20"/>
      <c r="BQX270" s="20"/>
      <c r="BQY270" s="20"/>
      <c r="BQZ270" s="20"/>
      <c r="BRA270" s="20"/>
      <c r="BRB270" s="20"/>
      <c r="BRC270" s="20"/>
      <c r="BRD270" s="20"/>
      <c r="BRE270" s="20"/>
      <c r="BRF270" s="20"/>
      <c r="BRG270" s="20"/>
      <c r="BRH270" s="20"/>
      <c r="BRI270" s="20"/>
      <c r="BRJ270" s="20"/>
      <c r="BRK270" s="20"/>
      <c r="BRL270" s="20"/>
      <c r="BRM270" s="20"/>
      <c r="BRN270" s="20"/>
      <c r="BRO270" s="20"/>
      <c r="BRP270" s="20"/>
      <c r="BRQ270" s="20"/>
      <c r="BRR270" s="20"/>
      <c r="BRS270" s="20"/>
      <c r="BRT270" s="20"/>
      <c r="BRU270" s="20"/>
      <c r="BRV270" s="20"/>
      <c r="BRW270" s="20"/>
      <c r="BRX270" s="20"/>
      <c r="BRY270" s="20"/>
      <c r="BRZ270" s="20"/>
      <c r="BSA270" s="20"/>
      <c r="BSB270" s="20"/>
      <c r="BSC270" s="20"/>
      <c r="BSD270" s="20"/>
      <c r="BSE270" s="20"/>
      <c r="BSF270" s="20"/>
      <c r="BSG270" s="20"/>
      <c r="BSH270" s="20"/>
      <c r="BSI270" s="20"/>
      <c r="BSJ270" s="20"/>
      <c r="BSK270" s="20"/>
      <c r="BSL270" s="20"/>
      <c r="BSM270" s="20"/>
      <c r="BSN270" s="20"/>
      <c r="BSO270" s="20"/>
      <c r="BSP270" s="20"/>
      <c r="BSQ270" s="20"/>
      <c r="BSR270" s="20"/>
      <c r="BSS270" s="20"/>
      <c r="BST270" s="20"/>
      <c r="BSU270" s="20"/>
      <c r="BSV270" s="20"/>
      <c r="BSW270" s="20"/>
      <c r="BSX270" s="20"/>
      <c r="BSY270" s="20"/>
      <c r="BSZ270" s="20"/>
      <c r="BTA270" s="20"/>
      <c r="BTB270" s="20"/>
      <c r="BTC270" s="20"/>
      <c r="BTD270" s="20"/>
      <c r="BTE270" s="20"/>
      <c r="BTF270" s="20"/>
      <c r="BTG270" s="20"/>
      <c r="BTH270" s="20"/>
      <c r="BTI270" s="20"/>
      <c r="BTJ270" s="20"/>
      <c r="BTK270" s="20"/>
      <c r="BTL270" s="20"/>
      <c r="BTM270" s="20"/>
      <c r="BTN270" s="20"/>
      <c r="BTO270" s="20"/>
      <c r="BTP270" s="20"/>
      <c r="BTQ270" s="20"/>
      <c r="BTR270" s="20"/>
      <c r="BTS270" s="20"/>
      <c r="BTT270" s="20"/>
      <c r="BTU270" s="20"/>
      <c r="BTV270" s="20"/>
      <c r="BTW270" s="20"/>
      <c r="BTX270" s="20"/>
      <c r="BTY270" s="20"/>
      <c r="BTZ270" s="20"/>
      <c r="BUA270" s="20"/>
      <c r="BUB270" s="20"/>
      <c r="BUC270" s="20"/>
      <c r="BUD270" s="20"/>
      <c r="BUE270" s="20"/>
      <c r="BUF270" s="20"/>
      <c r="BUG270" s="20"/>
      <c r="BUH270" s="20"/>
      <c r="BUI270" s="20"/>
      <c r="BUJ270" s="20"/>
      <c r="BUK270" s="20"/>
      <c r="BUL270" s="20"/>
      <c r="BUM270" s="20"/>
      <c r="BUN270" s="20"/>
      <c r="BUO270" s="20"/>
      <c r="BUP270" s="20"/>
      <c r="BUQ270" s="20"/>
      <c r="BUR270" s="20"/>
      <c r="BUS270" s="20"/>
      <c r="BUT270" s="20"/>
      <c r="BUU270" s="20"/>
      <c r="BUV270" s="20"/>
      <c r="BUW270" s="20"/>
      <c r="BUX270" s="20"/>
      <c r="BUY270" s="20"/>
      <c r="BUZ270" s="20"/>
      <c r="BVA270" s="20"/>
      <c r="BVB270" s="20"/>
      <c r="BVC270" s="20"/>
      <c r="BVD270" s="20"/>
      <c r="BVE270" s="20"/>
      <c r="BVF270" s="20"/>
      <c r="BVG270" s="20"/>
      <c r="BVH270" s="20"/>
      <c r="BVI270" s="20"/>
      <c r="BVJ270" s="20"/>
      <c r="BVK270" s="20"/>
      <c r="BVL270" s="20"/>
      <c r="BVM270" s="20"/>
      <c r="BVN270" s="20"/>
      <c r="BVO270" s="20"/>
      <c r="BVP270" s="20"/>
      <c r="BVQ270" s="20"/>
      <c r="BVR270" s="20"/>
      <c r="BVS270" s="20"/>
      <c r="BVT270" s="20"/>
      <c r="BVU270" s="20"/>
      <c r="BVV270" s="20"/>
      <c r="BVW270" s="20"/>
      <c r="BVX270" s="20"/>
      <c r="BVY270" s="20"/>
      <c r="BVZ270" s="20"/>
      <c r="BWA270" s="20"/>
      <c r="BWB270" s="20"/>
      <c r="BWC270" s="20"/>
      <c r="BWD270" s="20"/>
      <c r="BWE270" s="20"/>
      <c r="BWF270" s="20"/>
      <c r="BWG270" s="20"/>
      <c r="BWH270" s="20"/>
      <c r="BWI270" s="20"/>
      <c r="BWJ270" s="20"/>
      <c r="BWK270" s="20"/>
      <c r="BWL270" s="20"/>
      <c r="BWM270" s="20"/>
      <c r="BWN270" s="20"/>
      <c r="BWO270" s="20"/>
      <c r="BWP270" s="20"/>
      <c r="BWQ270" s="20"/>
      <c r="BWR270" s="20"/>
      <c r="BWS270" s="20"/>
      <c r="BWT270" s="20"/>
      <c r="BWU270" s="20"/>
      <c r="BWV270" s="20"/>
      <c r="BWW270" s="20"/>
      <c r="BWX270" s="20"/>
      <c r="BWY270" s="20"/>
      <c r="BWZ270" s="20"/>
      <c r="BXA270" s="20"/>
      <c r="BXB270" s="20"/>
      <c r="BXC270" s="20"/>
      <c r="BXD270" s="20"/>
      <c r="BXE270" s="20"/>
      <c r="BXF270" s="20"/>
      <c r="BXG270" s="20"/>
      <c r="BXH270" s="20"/>
      <c r="BXI270" s="20"/>
      <c r="BXJ270" s="20"/>
      <c r="BXK270" s="20"/>
      <c r="BXL270" s="20"/>
      <c r="BXM270" s="20"/>
      <c r="BXN270" s="20"/>
      <c r="BXO270" s="20"/>
      <c r="BXP270" s="20"/>
      <c r="BXQ270" s="20"/>
      <c r="BXR270" s="20"/>
      <c r="BXS270" s="20"/>
      <c r="BXT270" s="20"/>
      <c r="BXU270" s="20"/>
      <c r="BXV270" s="20"/>
      <c r="BXW270" s="20"/>
      <c r="BXX270" s="20"/>
      <c r="BXY270" s="20"/>
      <c r="BXZ270" s="20"/>
      <c r="BYA270" s="20"/>
      <c r="BYB270" s="20"/>
      <c r="BYC270" s="20"/>
      <c r="BYD270" s="20"/>
      <c r="BYE270" s="20"/>
      <c r="BYF270" s="20"/>
      <c r="BYG270" s="20"/>
      <c r="BYH270" s="20"/>
      <c r="BYI270" s="20"/>
      <c r="BYJ270" s="20"/>
      <c r="BYK270" s="20"/>
      <c r="BYL270" s="20"/>
      <c r="BYM270" s="20"/>
      <c r="BYN270" s="20"/>
      <c r="BYO270" s="20"/>
      <c r="BYP270" s="20"/>
      <c r="BYQ270" s="20"/>
      <c r="BYR270" s="20"/>
      <c r="BYS270" s="20"/>
      <c r="BYT270" s="20"/>
      <c r="BYU270" s="20"/>
      <c r="BYV270" s="20"/>
      <c r="BYW270" s="20"/>
      <c r="BYX270" s="20"/>
      <c r="BYY270" s="20"/>
      <c r="BYZ270" s="20"/>
      <c r="BZA270" s="20"/>
      <c r="BZB270" s="20"/>
      <c r="BZC270" s="20"/>
      <c r="BZD270" s="20"/>
      <c r="BZE270" s="20"/>
      <c r="BZF270" s="20"/>
      <c r="BZG270" s="20"/>
      <c r="BZH270" s="20"/>
      <c r="BZI270" s="20"/>
      <c r="BZJ270" s="20"/>
      <c r="BZK270" s="20"/>
      <c r="BZL270" s="20"/>
      <c r="BZM270" s="20"/>
      <c r="BZN270" s="20"/>
      <c r="BZO270" s="20"/>
      <c r="BZP270" s="20"/>
      <c r="BZQ270" s="20"/>
      <c r="BZR270" s="20"/>
      <c r="BZS270" s="20"/>
      <c r="BZT270" s="20"/>
      <c r="BZU270" s="20"/>
      <c r="BZV270" s="20"/>
      <c r="BZW270" s="20"/>
      <c r="BZX270" s="20"/>
      <c r="BZY270" s="20"/>
      <c r="BZZ270" s="20"/>
      <c r="CAA270" s="20"/>
      <c r="CAB270" s="20"/>
      <c r="CAC270" s="20"/>
      <c r="CAD270" s="20"/>
      <c r="CAE270" s="20"/>
      <c r="CAF270" s="20"/>
      <c r="CAG270" s="20"/>
      <c r="CAH270" s="20"/>
      <c r="CAI270" s="20"/>
      <c r="CAJ270" s="20"/>
      <c r="CAK270" s="20"/>
      <c r="CAL270" s="20"/>
      <c r="CAM270" s="20"/>
      <c r="CAN270" s="20"/>
      <c r="CAO270" s="20"/>
      <c r="CAP270" s="20"/>
      <c r="CAQ270" s="20"/>
      <c r="CAR270" s="20"/>
      <c r="CAS270" s="20"/>
      <c r="CAT270" s="20"/>
      <c r="CAU270" s="20"/>
      <c r="CAV270" s="20"/>
      <c r="CAW270" s="20"/>
      <c r="CAX270" s="20"/>
      <c r="CAY270" s="20"/>
      <c r="CAZ270" s="20"/>
      <c r="CBA270" s="20"/>
      <c r="CBB270" s="20"/>
      <c r="CBC270" s="20"/>
      <c r="CBD270" s="20"/>
      <c r="CBE270" s="20"/>
      <c r="CBF270" s="20"/>
      <c r="CBG270" s="20"/>
      <c r="CBH270" s="20"/>
      <c r="CBI270" s="20"/>
      <c r="CBJ270" s="20"/>
      <c r="CBK270" s="20"/>
      <c r="CBL270" s="20"/>
      <c r="CBM270" s="20"/>
      <c r="CBN270" s="20"/>
      <c r="CBO270" s="20"/>
      <c r="CBP270" s="20"/>
      <c r="CBQ270" s="20"/>
      <c r="CBR270" s="20"/>
      <c r="CBS270" s="20"/>
      <c r="CBT270" s="20"/>
      <c r="CBU270" s="20"/>
      <c r="CBV270" s="20"/>
      <c r="CBW270" s="20"/>
      <c r="CBX270" s="20"/>
      <c r="CBY270" s="20"/>
      <c r="CBZ270" s="20"/>
      <c r="CCA270" s="20"/>
      <c r="CCB270" s="20"/>
      <c r="CCC270" s="20"/>
      <c r="CCD270" s="20"/>
      <c r="CCE270" s="20"/>
      <c r="CCF270" s="20"/>
      <c r="CCG270" s="20"/>
      <c r="CCH270" s="20"/>
      <c r="CCI270" s="20"/>
      <c r="CCJ270" s="20"/>
      <c r="CCK270" s="20"/>
      <c r="CCL270" s="20"/>
      <c r="CCM270" s="20"/>
      <c r="CCN270" s="20"/>
      <c r="CCO270" s="20"/>
      <c r="CCP270" s="20"/>
      <c r="CCQ270" s="20"/>
      <c r="CCR270" s="20"/>
      <c r="CCS270" s="20"/>
      <c r="CCT270" s="20"/>
      <c r="CCU270" s="20"/>
      <c r="CCV270" s="20"/>
      <c r="CCW270" s="20"/>
      <c r="CCX270" s="20"/>
      <c r="CCY270" s="20"/>
      <c r="CCZ270" s="20"/>
      <c r="CDA270" s="20"/>
      <c r="CDB270" s="20"/>
      <c r="CDC270" s="20"/>
      <c r="CDD270" s="20"/>
      <c r="CDE270" s="20"/>
      <c r="CDF270" s="20"/>
      <c r="CDG270" s="20"/>
      <c r="CDH270" s="20"/>
      <c r="CDI270" s="20"/>
      <c r="CDJ270" s="20"/>
      <c r="CDK270" s="20"/>
      <c r="CDL270" s="20"/>
      <c r="CDM270" s="20"/>
      <c r="CDN270" s="20"/>
      <c r="CDO270" s="20"/>
      <c r="CDP270" s="20"/>
      <c r="CDQ270" s="20"/>
      <c r="CDR270" s="20"/>
      <c r="CDS270" s="20"/>
      <c r="CDT270" s="20"/>
      <c r="CDU270" s="20"/>
      <c r="CDV270" s="20"/>
      <c r="CDW270" s="20"/>
      <c r="CDX270" s="20"/>
      <c r="CDY270" s="20"/>
      <c r="CDZ270" s="20"/>
      <c r="CEA270" s="20"/>
      <c r="CEB270" s="20"/>
      <c r="CEC270" s="20"/>
      <c r="CED270" s="20"/>
      <c r="CEE270" s="20"/>
      <c r="CEF270" s="20"/>
      <c r="CEG270" s="20"/>
      <c r="CEH270" s="20"/>
      <c r="CEI270" s="20"/>
      <c r="CEJ270" s="20"/>
      <c r="CEK270" s="20"/>
      <c r="CEL270" s="20"/>
      <c r="CEM270" s="20"/>
      <c r="CEN270" s="20"/>
      <c r="CEO270" s="20"/>
      <c r="CEP270" s="20"/>
      <c r="CEQ270" s="20"/>
      <c r="CER270" s="20"/>
      <c r="CES270" s="20"/>
      <c r="CET270" s="20"/>
      <c r="CEU270" s="20"/>
      <c r="CEV270" s="20"/>
      <c r="CEW270" s="20"/>
      <c r="CEX270" s="20"/>
      <c r="CEY270" s="20"/>
      <c r="CEZ270" s="20"/>
      <c r="CFA270" s="20"/>
      <c r="CFB270" s="20"/>
      <c r="CFC270" s="20"/>
      <c r="CFD270" s="20"/>
      <c r="CFE270" s="20"/>
      <c r="CFF270" s="20"/>
      <c r="CFG270" s="20"/>
      <c r="CFH270" s="20"/>
      <c r="CFI270" s="20"/>
      <c r="CFJ270" s="20"/>
      <c r="CFK270" s="20"/>
      <c r="CFL270" s="20"/>
      <c r="CFM270" s="20"/>
      <c r="CFN270" s="20"/>
      <c r="CFO270" s="20"/>
      <c r="CFP270" s="20"/>
      <c r="CFQ270" s="20"/>
      <c r="CFR270" s="20"/>
      <c r="CFS270" s="20"/>
      <c r="CFT270" s="20"/>
      <c r="CFU270" s="20"/>
      <c r="CFV270" s="20"/>
      <c r="CFW270" s="20"/>
      <c r="CFX270" s="20"/>
      <c r="CFY270" s="20"/>
      <c r="CFZ270" s="20"/>
      <c r="CGA270" s="20"/>
      <c r="CGB270" s="20"/>
      <c r="CGC270" s="20"/>
      <c r="CGD270" s="20"/>
      <c r="CGE270" s="20"/>
      <c r="CGF270" s="20"/>
      <c r="CGG270" s="20"/>
      <c r="CGH270" s="20"/>
      <c r="CGI270" s="20"/>
      <c r="CGJ270" s="20"/>
      <c r="CGK270" s="20"/>
      <c r="CGL270" s="20"/>
      <c r="CGM270" s="20"/>
      <c r="CGN270" s="20"/>
      <c r="CGO270" s="20"/>
      <c r="CGP270" s="20"/>
      <c r="CGQ270" s="20"/>
      <c r="CGR270" s="20"/>
      <c r="CGS270" s="20"/>
      <c r="CGT270" s="20"/>
      <c r="CGU270" s="20"/>
      <c r="CGV270" s="20"/>
      <c r="CGW270" s="20"/>
      <c r="CGX270" s="20"/>
      <c r="CGY270" s="20"/>
      <c r="CGZ270" s="20"/>
      <c r="CHA270" s="20"/>
      <c r="CHB270" s="20"/>
      <c r="CHC270" s="20"/>
      <c r="CHD270" s="20"/>
      <c r="CHE270" s="20"/>
      <c r="CHF270" s="20"/>
      <c r="CHG270" s="20"/>
      <c r="CHH270" s="20"/>
      <c r="CHI270" s="20"/>
      <c r="CHJ270" s="20"/>
      <c r="CHK270" s="20"/>
      <c r="CHL270" s="20"/>
      <c r="CHM270" s="20"/>
      <c r="CHN270" s="20"/>
      <c r="CHO270" s="20"/>
      <c r="CHP270" s="20"/>
      <c r="CHQ270" s="20"/>
      <c r="CHR270" s="20"/>
      <c r="CHS270" s="20"/>
      <c r="CHT270" s="20"/>
      <c r="CHU270" s="20"/>
      <c r="CHV270" s="20"/>
      <c r="CHW270" s="20"/>
      <c r="CHX270" s="20"/>
      <c r="CHY270" s="20"/>
      <c r="CHZ270" s="20"/>
      <c r="CIA270" s="20"/>
      <c r="CIB270" s="20"/>
      <c r="CIC270" s="20"/>
      <c r="CID270" s="20"/>
      <c r="CIE270" s="20"/>
      <c r="CIF270" s="20"/>
      <c r="CIG270" s="20"/>
      <c r="CIH270" s="20"/>
      <c r="CII270" s="20"/>
      <c r="CIJ270" s="20"/>
      <c r="CIK270" s="20"/>
      <c r="CIL270" s="20"/>
      <c r="CIM270" s="20"/>
      <c r="CIN270" s="20"/>
      <c r="CIO270" s="20"/>
      <c r="CIP270" s="20"/>
      <c r="CIQ270" s="20"/>
      <c r="CIR270" s="20"/>
      <c r="CIS270" s="20"/>
      <c r="CIT270" s="20"/>
      <c r="CIU270" s="20"/>
      <c r="CIV270" s="20"/>
      <c r="CIW270" s="20"/>
      <c r="CIX270" s="20"/>
      <c r="CIY270" s="20"/>
      <c r="CIZ270" s="20"/>
      <c r="CJA270" s="20"/>
      <c r="CJB270" s="20"/>
      <c r="CJC270" s="20"/>
      <c r="CJD270" s="20"/>
      <c r="CJE270" s="20"/>
      <c r="CJF270" s="20"/>
      <c r="CJG270" s="20"/>
      <c r="CJH270" s="20"/>
      <c r="CJI270" s="20"/>
      <c r="CJJ270" s="20"/>
      <c r="CJK270" s="20"/>
      <c r="CJL270" s="20"/>
      <c r="CJM270" s="20"/>
      <c r="CJN270" s="20"/>
      <c r="CJO270" s="20"/>
      <c r="CJP270" s="20"/>
      <c r="CJQ270" s="20"/>
      <c r="CJR270" s="20"/>
      <c r="CJS270" s="20"/>
      <c r="CJT270" s="20"/>
      <c r="CJU270" s="20"/>
      <c r="CJV270" s="20"/>
      <c r="CJW270" s="20"/>
      <c r="CJX270" s="20"/>
      <c r="CJY270" s="20"/>
      <c r="CJZ270" s="20"/>
      <c r="CKA270" s="20"/>
      <c r="CKB270" s="20"/>
      <c r="CKC270" s="20"/>
      <c r="CKD270" s="20"/>
      <c r="CKE270" s="20"/>
      <c r="CKF270" s="20"/>
      <c r="CKG270" s="20"/>
      <c r="CKH270" s="20"/>
      <c r="CKI270" s="20"/>
      <c r="CKJ270" s="20"/>
      <c r="CKK270" s="20"/>
      <c r="CKL270" s="20"/>
      <c r="CKM270" s="20"/>
      <c r="CKN270" s="20"/>
      <c r="CKO270" s="20"/>
      <c r="CKP270" s="20"/>
      <c r="CKQ270" s="20"/>
      <c r="CKR270" s="20"/>
      <c r="CKS270" s="20"/>
      <c r="CKT270" s="20"/>
      <c r="CKU270" s="20"/>
      <c r="CKV270" s="20"/>
      <c r="CKW270" s="20"/>
      <c r="CKX270" s="20"/>
      <c r="CKY270" s="20"/>
      <c r="CKZ270" s="20"/>
      <c r="CLA270" s="20"/>
      <c r="CLB270" s="20"/>
      <c r="CLC270" s="20"/>
      <c r="CLD270" s="20"/>
      <c r="CLE270" s="20"/>
      <c r="CLF270" s="20"/>
      <c r="CLG270" s="20"/>
      <c r="CLH270" s="20"/>
      <c r="CLI270" s="20"/>
      <c r="CLJ270" s="20"/>
      <c r="CLK270" s="20"/>
      <c r="CLL270" s="20"/>
      <c r="CLM270" s="20"/>
      <c r="CLN270" s="20"/>
      <c r="CLO270" s="20"/>
      <c r="CLP270" s="20"/>
      <c r="CLQ270" s="20"/>
      <c r="CLR270" s="20"/>
      <c r="CLS270" s="20"/>
      <c r="CLT270" s="20"/>
      <c r="CLU270" s="20"/>
      <c r="CLV270" s="20"/>
      <c r="CLW270" s="20"/>
      <c r="CLX270" s="20"/>
      <c r="CLY270" s="20"/>
      <c r="CLZ270" s="20"/>
      <c r="CMA270" s="20"/>
      <c r="CMB270" s="20"/>
      <c r="CMC270" s="20"/>
      <c r="CMD270" s="20"/>
      <c r="CME270" s="20"/>
      <c r="CMF270" s="20"/>
      <c r="CMG270" s="20"/>
      <c r="CMH270" s="20"/>
      <c r="CMI270" s="20"/>
      <c r="CMJ270" s="20"/>
      <c r="CMK270" s="20"/>
      <c r="CML270" s="20"/>
      <c r="CMM270" s="20"/>
      <c r="CMN270" s="20"/>
      <c r="CMO270" s="20"/>
      <c r="CMP270" s="20"/>
      <c r="CMQ270" s="20"/>
      <c r="CMR270" s="20"/>
      <c r="CMS270" s="20"/>
      <c r="CMT270" s="20"/>
      <c r="CMU270" s="20"/>
      <c r="CMV270" s="20"/>
      <c r="CMW270" s="20"/>
      <c r="CMX270" s="20"/>
      <c r="CMY270" s="20"/>
      <c r="CMZ270" s="20"/>
      <c r="CNA270" s="20"/>
      <c r="CNB270" s="20"/>
      <c r="CNC270" s="20"/>
      <c r="CND270" s="20"/>
      <c r="CNE270" s="20"/>
      <c r="CNF270" s="20"/>
      <c r="CNG270" s="20"/>
      <c r="CNH270" s="20"/>
      <c r="CNI270" s="20"/>
      <c r="CNJ270" s="20"/>
      <c r="CNK270" s="20"/>
      <c r="CNL270" s="20"/>
      <c r="CNM270" s="20"/>
      <c r="CNN270" s="20"/>
      <c r="CNO270" s="20"/>
      <c r="CNP270" s="20"/>
      <c r="CNQ270" s="20"/>
      <c r="CNR270" s="20"/>
      <c r="CNS270" s="20"/>
      <c r="CNT270" s="20"/>
      <c r="CNU270" s="20"/>
      <c r="CNV270" s="20"/>
      <c r="CNW270" s="20"/>
      <c r="CNX270" s="20"/>
      <c r="CNY270" s="20"/>
      <c r="CNZ270" s="20"/>
      <c r="COA270" s="20"/>
      <c r="COB270" s="20"/>
      <c r="COC270" s="20"/>
      <c r="COD270" s="20"/>
      <c r="COE270" s="20"/>
      <c r="COF270" s="20"/>
      <c r="COG270" s="20"/>
      <c r="COH270" s="20"/>
      <c r="COI270" s="20"/>
      <c r="COJ270" s="20"/>
      <c r="COK270" s="20"/>
      <c r="COL270" s="20"/>
      <c r="COM270" s="20"/>
      <c r="CON270" s="20"/>
      <c r="COO270" s="20"/>
      <c r="COP270" s="20"/>
      <c r="COQ270" s="20"/>
      <c r="COR270" s="20"/>
      <c r="COS270" s="20"/>
      <c r="COT270" s="20"/>
      <c r="COU270" s="20"/>
      <c r="COV270" s="20"/>
      <c r="COW270" s="20"/>
      <c r="COX270" s="20"/>
      <c r="COY270" s="20"/>
      <c r="COZ270" s="20"/>
      <c r="CPA270" s="20"/>
      <c r="CPB270" s="20"/>
      <c r="CPC270" s="20"/>
      <c r="CPD270" s="20"/>
      <c r="CPE270" s="20"/>
      <c r="CPF270" s="20"/>
      <c r="CPG270" s="20"/>
      <c r="CPH270" s="20"/>
      <c r="CPI270" s="20"/>
      <c r="CPJ270" s="20"/>
      <c r="CPK270" s="20"/>
      <c r="CPL270" s="20"/>
      <c r="CPM270" s="20"/>
      <c r="CPN270" s="20"/>
      <c r="CPO270" s="20"/>
      <c r="CPP270" s="20"/>
      <c r="CPQ270" s="20"/>
      <c r="CPR270" s="20"/>
      <c r="CPS270" s="20"/>
      <c r="CPT270" s="20"/>
      <c r="CPU270" s="20"/>
      <c r="CPV270" s="20"/>
      <c r="CPW270" s="20"/>
      <c r="CPX270" s="20"/>
      <c r="CPY270" s="20"/>
      <c r="CPZ270" s="20"/>
      <c r="CQA270" s="20"/>
      <c r="CQB270" s="20"/>
      <c r="CQC270" s="20"/>
      <c r="CQD270" s="20"/>
      <c r="CQE270" s="20"/>
      <c r="CQF270" s="20"/>
      <c r="CQG270" s="20"/>
      <c r="CQH270" s="20"/>
      <c r="CQI270" s="20"/>
      <c r="CQJ270" s="20"/>
      <c r="CQK270" s="20"/>
      <c r="CQL270" s="20"/>
      <c r="CQM270" s="20"/>
      <c r="CQN270" s="20"/>
      <c r="CQO270" s="20"/>
      <c r="CQP270" s="20"/>
      <c r="CQQ270" s="20"/>
      <c r="CQR270" s="20"/>
      <c r="CQS270" s="20"/>
      <c r="CQT270" s="20"/>
      <c r="CQU270" s="20"/>
      <c r="CQV270" s="20"/>
      <c r="CQW270" s="20"/>
      <c r="CQX270" s="20"/>
      <c r="CQY270" s="20"/>
      <c r="CQZ270" s="20"/>
      <c r="CRA270" s="20"/>
      <c r="CRB270" s="20"/>
      <c r="CRC270" s="20"/>
      <c r="CRD270" s="20"/>
      <c r="CRE270" s="20"/>
      <c r="CRF270" s="20"/>
      <c r="CRG270" s="20"/>
      <c r="CRH270" s="20"/>
      <c r="CRI270" s="20"/>
      <c r="CRJ270" s="20"/>
      <c r="CRK270" s="20"/>
      <c r="CRL270" s="20"/>
      <c r="CRM270" s="20"/>
      <c r="CRN270" s="20"/>
      <c r="CRO270" s="20"/>
      <c r="CRP270" s="20"/>
      <c r="CRQ270" s="20"/>
      <c r="CRR270" s="20"/>
      <c r="CRS270" s="20"/>
      <c r="CRT270" s="20"/>
      <c r="CRU270" s="20"/>
      <c r="CRV270" s="20"/>
      <c r="CRW270" s="20"/>
      <c r="CRX270" s="20"/>
      <c r="CRY270" s="20"/>
      <c r="CRZ270" s="20"/>
      <c r="CSA270" s="20"/>
      <c r="CSB270" s="20"/>
      <c r="CSC270" s="20"/>
      <c r="CSD270" s="20"/>
      <c r="CSE270" s="20"/>
      <c r="CSF270" s="20"/>
      <c r="CSG270" s="20"/>
      <c r="CSH270" s="20"/>
      <c r="CSI270" s="20"/>
      <c r="CSJ270" s="20"/>
      <c r="CSK270" s="20"/>
      <c r="CSL270" s="20"/>
      <c r="CSM270" s="20"/>
      <c r="CSN270" s="20"/>
      <c r="CSO270" s="20"/>
      <c r="CSP270" s="20"/>
      <c r="CSQ270" s="20"/>
      <c r="CSR270" s="20"/>
      <c r="CSS270" s="20"/>
      <c r="CST270" s="20"/>
      <c r="CSU270" s="20"/>
      <c r="CSV270" s="20"/>
      <c r="CSW270" s="20"/>
      <c r="CSX270" s="20"/>
      <c r="CSY270" s="20"/>
      <c r="CSZ270" s="20"/>
      <c r="CTA270" s="20"/>
      <c r="CTB270" s="20"/>
      <c r="CTC270" s="20"/>
      <c r="CTD270" s="20"/>
      <c r="CTE270" s="20"/>
      <c r="CTF270" s="20"/>
      <c r="CTG270" s="20"/>
      <c r="CTH270" s="20"/>
      <c r="CTI270" s="20"/>
      <c r="CTJ270" s="20"/>
      <c r="CTK270" s="20"/>
      <c r="CTL270" s="20"/>
      <c r="CTM270" s="20"/>
      <c r="CTN270" s="20"/>
      <c r="CTO270" s="20"/>
      <c r="CTP270" s="20"/>
      <c r="CTQ270" s="20"/>
      <c r="CTR270" s="20"/>
      <c r="CTS270" s="20"/>
      <c r="CTT270" s="20"/>
      <c r="CTU270" s="20"/>
      <c r="CTV270" s="20"/>
      <c r="CTW270" s="20"/>
      <c r="CTX270" s="20"/>
      <c r="CTY270" s="20"/>
      <c r="CTZ270" s="20"/>
      <c r="CUA270" s="20"/>
      <c r="CUB270" s="20"/>
      <c r="CUC270" s="20"/>
      <c r="CUD270" s="20"/>
      <c r="CUE270" s="20"/>
      <c r="CUF270" s="20"/>
      <c r="CUG270" s="20"/>
      <c r="CUH270" s="20"/>
      <c r="CUI270" s="20"/>
      <c r="CUJ270" s="20"/>
      <c r="CUK270" s="20"/>
      <c r="CUL270" s="20"/>
      <c r="CUM270" s="20"/>
      <c r="CUN270" s="20"/>
      <c r="CUO270" s="20"/>
      <c r="CUP270" s="20"/>
      <c r="CUQ270" s="20"/>
      <c r="CUR270" s="20"/>
      <c r="CUS270" s="20"/>
      <c r="CUT270" s="20"/>
      <c r="CUU270" s="20"/>
      <c r="CUV270" s="20"/>
      <c r="CUW270" s="20"/>
      <c r="CUX270" s="20"/>
      <c r="CUY270" s="20"/>
      <c r="CUZ270" s="20"/>
      <c r="CVA270" s="20"/>
      <c r="CVB270" s="20"/>
      <c r="CVC270" s="20"/>
      <c r="CVD270" s="20"/>
      <c r="CVE270" s="20"/>
      <c r="CVF270" s="20"/>
      <c r="CVG270" s="20"/>
      <c r="CVH270" s="20"/>
      <c r="CVI270" s="20"/>
      <c r="CVJ270" s="20"/>
      <c r="CVK270" s="20"/>
      <c r="CVL270" s="20"/>
      <c r="CVM270" s="20"/>
      <c r="CVN270" s="20"/>
      <c r="CVO270" s="20"/>
      <c r="CVP270" s="20"/>
      <c r="CVQ270" s="20"/>
      <c r="CVR270" s="20"/>
      <c r="CVS270" s="20"/>
      <c r="CVT270" s="20"/>
      <c r="CVU270" s="20"/>
      <c r="CVV270" s="20"/>
      <c r="CVW270" s="20"/>
      <c r="CVX270" s="20"/>
      <c r="CVY270" s="20"/>
      <c r="CVZ270" s="20"/>
      <c r="CWA270" s="20"/>
      <c r="CWB270" s="20"/>
      <c r="CWC270" s="20"/>
      <c r="CWD270" s="20"/>
      <c r="CWE270" s="20"/>
      <c r="CWF270" s="20"/>
      <c r="CWG270" s="20"/>
      <c r="CWH270" s="20"/>
      <c r="CWI270" s="20"/>
      <c r="CWJ270" s="20"/>
      <c r="CWK270" s="20"/>
      <c r="CWL270" s="20"/>
      <c r="CWM270" s="20"/>
      <c r="CWN270" s="20"/>
      <c r="CWO270" s="20"/>
      <c r="CWP270" s="20"/>
      <c r="CWQ270" s="20"/>
      <c r="CWR270" s="20"/>
      <c r="CWS270" s="20"/>
      <c r="CWT270" s="20"/>
      <c r="CWU270" s="20"/>
      <c r="CWV270" s="20"/>
      <c r="CWW270" s="20"/>
      <c r="CWX270" s="20"/>
      <c r="CWY270" s="20"/>
      <c r="CWZ270" s="20"/>
      <c r="CXA270" s="20"/>
      <c r="CXB270" s="20"/>
      <c r="CXC270" s="20"/>
      <c r="CXD270" s="20"/>
      <c r="CXE270" s="20"/>
      <c r="CXF270" s="20"/>
      <c r="CXG270" s="20"/>
      <c r="CXH270" s="20"/>
      <c r="CXI270" s="20"/>
      <c r="CXJ270" s="20"/>
      <c r="CXK270" s="20"/>
      <c r="CXL270" s="20"/>
      <c r="CXM270" s="20"/>
      <c r="CXN270" s="20"/>
      <c r="CXO270" s="20"/>
      <c r="CXP270" s="20"/>
      <c r="CXQ270" s="20"/>
      <c r="CXR270" s="20"/>
      <c r="CXS270" s="20"/>
      <c r="CXT270" s="20"/>
      <c r="CXU270" s="20"/>
      <c r="CXV270" s="20"/>
      <c r="CXW270" s="20"/>
      <c r="CXX270" s="20"/>
      <c r="CXY270" s="20"/>
      <c r="CXZ270" s="20"/>
      <c r="CYA270" s="20"/>
      <c r="CYB270" s="20"/>
      <c r="CYC270" s="20"/>
      <c r="CYD270" s="20"/>
      <c r="CYE270" s="20"/>
      <c r="CYF270" s="20"/>
      <c r="CYG270" s="20"/>
      <c r="CYH270" s="20"/>
      <c r="CYI270" s="20"/>
      <c r="CYJ270" s="20"/>
      <c r="CYK270" s="20"/>
      <c r="CYL270" s="20"/>
      <c r="CYM270" s="20"/>
      <c r="CYN270" s="20"/>
      <c r="CYO270" s="20"/>
      <c r="CYP270" s="20"/>
      <c r="CYQ270" s="20"/>
      <c r="CYR270" s="20"/>
      <c r="CYS270" s="20"/>
      <c r="CYT270" s="20"/>
      <c r="CYU270" s="20"/>
      <c r="CYV270" s="20"/>
      <c r="CYW270" s="20"/>
      <c r="CYX270" s="20"/>
      <c r="CYY270" s="20"/>
      <c r="CYZ270" s="20"/>
      <c r="CZA270" s="20"/>
      <c r="CZB270" s="20"/>
      <c r="CZC270" s="20"/>
      <c r="CZD270" s="20"/>
      <c r="CZE270" s="20"/>
      <c r="CZF270" s="20"/>
      <c r="CZG270" s="20"/>
      <c r="CZH270" s="20"/>
      <c r="CZI270" s="20"/>
      <c r="CZJ270" s="20"/>
      <c r="CZK270" s="20"/>
      <c r="CZL270" s="20"/>
      <c r="CZM270" s="20"/>
      <c r="CZN270" s="20"/>
      <c r="CZO270" s="20"/>
      <c r="CZP270" s="20"/>
      <c r="CZQ270" s="20"/>
      <c r="CZR270" s="20"/>
      <c r="CZS270" s="20"/>
      <c r="CZT270" s="20"/>
      <c r="CZU270" s="20"/>
      <c r="CZV270" s="20"/>
      <c r="CZW270" s="20"/>
      <c r="CZX270" s="20"/>
      <c r="CZY270" s="20"/>
      <c r="CZZ270" s="20"/>
      <c r="DAA270" s="20"/>
      <c r="DAB270" s="20"/>
      <c r="DAC270" s="20"/>
      <c r="DAD270" s="20"/>
      <c r="DAE270" s="20"/>
      <c r="DAF270" s="20"/>
      <c r="DAG270" s="20"/>
      <c r="DAH270" s="20"/>
      <c r="DAI270" s="20"/>
      <c r="DAJ270" s="20"/>
      <c r="DAK270" s="20"/>
      <c r="DAL270" s="20"/>
      <c r="DAM270" s="20"/>
      <c r="DAN270" s="20"/>
      <c r="DAO270" s="20"/>
      <c r="DAP270" s="20"/>
      <c r="DAQ270" s="20"/>
      <c r="DAR270" s="20"/>
      <c r="DAS270" s="20"/>
      <c r="DAT270" s="20"/>
      <c r="DAU270" s="20"/>
      <c r="DAV270" s="20"/>
      <c r="DAW270" s="20"/>
      <c r="DAX270" s="20"/>
      <c r="DAY270" s="20"/>
      <c r="DAZ270" s="20"/>
      <c r="DBA270" s="20"/>
      <c r="DBB270" s="20"/>
      <c r="DBC270" s="20"/>
      <c r="DBD270" s="20"/>
      <c r="DBE270" s="20"/>
      <c r="DBF270" s="20"/>
      <c r="DBG270" s="20"/>
      <c r="DBH270" s="20"/>
      <c r="DBI270" s="20"/>
      <c r="DBJ270" s="20"/>
      <c r="DBK270" s="20"/>
      <c r="DBL270" s="20"/>
      <c r="DBM270" s="20"/>
      <c r="DBN270" s="20"/>
      <c r="DBO270" s="20"/>
      <c r="DBP270" s="20"/>
      <c r="DBQ270" s="20"/>
      <c r="DBR270" s="20"/>
      <c r="DBS270" s="20"/>
      <c r="DBT270" s="20"/>
      <c r="DBU270" s="20"/>
      <c r="DBV270" s="20"/>
      <c r="DBW270" s="20"/>
      <c r="DBX270" s="20"/>
      <c r="DBY270" s="20"/>
      <c r="DBZ270" s="20"/>
      <c r="DCA270" s="20"/>
      <c r="DCB270" s="20"/>
      <c r="DCC270" s="20"/>
      <c r="DCD270" s="20"/>
      <c r="DCE270" s="20"/>
      <c r="DCF270" s="20"/>
      <c r="DCG270" s="20"/>
      <c r="DCH270" s="20"/>
      <c r="DCI270" s="20"/>
      <c r="DCJ270" s="20"/>
      <c r="DCK270" s="20"/>
      <c r="DCL270" s="20"/>
      <c r="DCM270" s="20"/>
      <c r="DCN270" s="20"/>
      <c r="DCO270" s="20"/>
      <c r="DCP270" s="20"/>
      <c r="DCQ270" s="20"/>
      <c r="DCR270" s="20"/>
      <c r="DCS270" s="20"/>
      <c r="DCT270" s="20"/>
      <c r="DCU270" s="20"/>
      <c r="DCV270" s="20"/>
      <c r="DCW270" s="20"/>
      <c r="DCX270" s="20"/>
      <c r="DCY270" s="20"/>
      <c r="DCZ270" s="20"/>
      <c r="DDA270" s="20"/>
      <c r="DDB270" s="20"/>
      <c r="DDC270" s="20"/>
      <c r="DDD270" s="20"/>
      <c r="DDE270" s="20"/>
      <c r="DDF270" s="20"/>
      <c r="DDG270" s="20"/>
      <c r="DDH270" s="20"/>
      <c r="DDI270" s="20"/>
      <c r="DDJ270" s="20"/>
      <c r="DDK270" s="20"/>
      <c r="DDL270" s="20"/>
      <c r="DDM270" s="20"/>
      <c r="DDN270" s="20"/>
      <c r="DDO270" s="20"/>
      <c r="DDP270" s="20"/>
      <c r="DDQ270" s="20"/>
      <c r="DDR270" s="20"/>
      <c r="DDS270" s="20"/>
      <c r="DDT270" s="20"/>
      <c r="DDU270" s="20"/>
      <c r="DDV270" s="20"/>
      <c r="DDW270" s="20"/>
      <c r="DDX270" s="20"/>
      <c r="DDY270" s="20"/>
      <c r="DDZ270" s="20"/>
      <c r="DEA270" s="20"/>
      <c r="DEB270" s="20"/>
      <c r="DEC270" s="20"/>
      <c r="DED270" s="20"/>
      <c r="DEE270" s="20"/>
      <c r="DEF270" s="20"/>
      <c r="DEG270" s="20"/>
      <c r="DEH270" s="20"/>
      <c r="DEI270" s="20"/>
      <c r="DEJ270" s="20"/>
      <c r="DEK270" s="20"/>
      <c r="DEL270" s="20"/>
      <c r="DEM270" s="20"/>
      <c r="DEN270" s="20"/>
      <c r="DEO270" s="20"/>
      <c r="DEP270" s="20"/>
      <c r="DEQ270" s="20"/>
      <c r="DER270" s="20"/>
      <c r="DES270" s="20"/>
      <c r="DET270" s="20"/>
      <c r="DEU270" s="20"/>
      <c r="DEV270" s="20"/>
      <c r="DEW270" s="20"/>
      <c r="DEX270" s="20"/>
      <c r="DEY270" s="20"/>
      <c r="DEZ270" s="20"/>
      <c r="DFA270" s="20"/>
      <c r="DFB270" s="20"/>
      <c r="DFC270" s="20"/>
      <c r="DFD270" s="20"/>
      <c r="DFE270" s="20"/>
      <c r="DFF270" s="20"/>
      <c r="DFG270" s="20"/>
      <c r="DFH270" s="20"/>
      <c r="DFI270" s="20"/>
      <c r="DFJ270" s="20"/>
      <c r="DFK270" s="20"/>
      <c r="DFL270" s="20"/>
      <c r="DFM270" s="20"/>
      <c r="DFN270" s="20"/>
      <c r="DFO270" s="20"/>
      <c r="DFP270" s="20"/>
      <c r="DFQ270" s="20"/>
      <c r="DFR270" s="20"/>
      <c r="DFS270" s="20"/>
      <c r="DFT270" s="20"/>
      <c r="DFU270" s="20"/>
      <c r="DFV270" s="20"/>
      <c r="DFW270" s="20"/>
      <c r="DFX270" s="20"/>
      <c r="DFY270" s="20"/>
      <c r="DFZ270" s="20"/>
      <c r="DGA270" s="20"/>
      <c r="DGB270" s="20"/>
      <c r="DGC270" s="20"/>
      <c r="DGD270" s="20"/>
      <c r="DGE270" s="20"/>
      <c r="DGF270" s="20"/>
      <c r="DGG270" s="20"/>
      <c r="DGH270" s="20"/>
      <c r="DGI270" s="20"/>
      <c r="DGJ270" s="20"/>
      <c r="DGK270" s="20"/>
      <c r="DGL270" s="20"/>
      <c r="DGM270" s="20"/>
      <c r="DGN270" s="20"/>
      <c r="DGO270" s="20"/>
      <c r="DGP270" s="20"/>
      <c r="DGQ270" s="20"/>
      <c r="DGR270" s="20"/>
      <c r="DGS270" s="20"/>
      <c r="DGT270" s="20"/>
      <c r="DGU270" s="20"/>
      <c r="DGV270" s="20"/>
      <c r="DGW270" s="20"/>
      <c r="DGX270" s="20"/>
      <c r="DGY270" s="20"/>
      <c r="DGZ270" s="20"/>
      <c r="DHA270" s="20"/>
      <c r="DHB270" s="20"/>
      <c r="DHC270" s="20"/>
      <c r="DHD270" s="20"/>
      <c r="DHE270" s="20"/>
      <c r="DHF270" s="20"/>
      <c r="DHG270" s="20"/>
      <c r="DHH270" s="20"/>
      <c r="DHI270" s="20"/>
      <c r="DHJ270" s="20"/>
      <c r="DHK270" s="20"/>
      <c r="DHL270" s="20"/>
      <c r="DHM270" s="20"/>
      <c r="DHN270" s="20"/>
      <c r="DHO270" s="20"/>
      <c r="DHP270" s="20"/>
      <c r="DHQ270" s="20"/>
      <c r="DHR270" s="20"/>
      <c r="DHS270" s="20"/>
      <c r="DHT270" s="20"/>
      <c r="DHU270" s="20"/>
      <c r="DHV270" s="20"/>
      <c r="DHW270" s="20"/>
      <c r="DHX270" s="20"/>
      <c r="DHY270" s="20"/>
      <c r="DHZ270" s="20"/>
      <c r="DIA270" s="20"/>
      <c r="DIB270" s="20"/>
      <c r="DIC270" s="20"/>
      <c r="DID270" s="20"/>
      <c r="DIE270" s="20"/>
      <c r="DIF270" s="20"/>
      <c r="DIG270" s="20"/>
      <c r="DIH270" s="20"/>
      <c r="DII270" s="20"/>
      <c r="DIJ270" s="20"/>
      <c r="DIK270" s="20"/>
      <c r="DIL270" s="20"/>
      <c r="DIM270" s="20"/>
      <c r="DIN270" s="20"/>
      <c r="DIO270" s="20"/>
      <c r="DIP270" s="20"/>
      <c r="DIQ270" s="20"/>
      <c r="DIR270" s="20"/>
      <c r="DIS270" s="20"/>
      <c r="DIT270" s="20"/>
      <c r="DIU270" s="20"/>
      <c r="DIV270" s="20"/>
      <c r="DIW270" s="20"/>
      <c r="DIX270" s="20"/>
      <c r="DIY270" s="20"/>
      <c r="DIZ270" s="20"/>
      <c r="DJA270" s="20"/>
      <c r="DJB270" s="20"/>
      <c r="DJC270" s="20"/>
      <c r="DJD270" s="20"/>
      <c r="DJE270" s="20"/>
      <c r="DJF270" s="20"/>
      <c r="DJG270" s="20"/>
      <c r="DJH270" s="20"/>
      <c r="DJI270" s="20"/>
      <c r="DJJ270" s="20"/>
      <c r="DJK270" s="20"/>
      <c r="DJL270" s="20"/>
      <c r="DJM270" s="20"/>
      <c r="DJN270" s="20"/>
      <c r="DJO270" s="20"/>
      <c r="DJP270" s="20"/>
      <c r="DJQ270" s="20"/>
      <c r="DJR270" s="20"/>
      <c r="DJS270" s="20"/>
      <c r="DJT270" s="20"/>
      <c r="DJU270" s="20"/>
      <c r="DJV270" s="20"/>
      <c r="DJW270" s="20"/>
      <c r="DJX270" s="20"/>
      <c r="DJY270" s="20"/>
      <c r="DJZ270" s="20"/>
      <c r="DKA270" s="20"/>
      <c r="DKB270" s="20"/>
      <c r="DKC270" s="20"/>
      <c r="DKD270" s="20"/>
      <c r="DKE270" s="20"/>
      <c r="DKF270" s="20"/>
      <c r="DKG270" s="20"/>
      <c r="DKH270" s="20"/>
      <c r="DKI270" s="20"/>
      <c r="DKJ270" s="20"/>
      <c r="DKK270" s="20"/>
      <c r="DKL270" s="20"/>
      <c r="DKM270" s="20"/>
      <c r="DKN270" s="20"/>
      <c r="DKO270" s="20"/>
      <c r="DKP270" s="20"/>
      <c r="DKQ270" s="20"/>
      <c r="DKR270" s="20"/>
      <c r="DKS270" s="20"/>
      <c r="DKT270" s="20"/>
      <c r="DKU270" s="20"/>
      <c r="DKV270" s="20"/>
      <c r="DKW270" s="20"/>
      <c r="DKX270" s="20"/>
      <c r="DKY270" s="20"/>
      <c r="DKZ270" s="20"/>
      <c r="DLA270" s="20"/>
      <c r="DLB270" s="20"/>
      <c r="DLC270" s="20"/>
      <c r="DLD270" s="20"/>
      <c r="DLE270" s="20"/>
      <c r="DLF270" s="20"/>
      <c r="DLG270" s="20"/>
      <c r="DLH270" s="20"/>
      <c r="DLI270" s="20"/>
      <c r="DLJ270" s="20"/>
      <c r="DLK270" s="20"/>
      <c r="DLL270" s="20"/>
      <c r="DLM270" s="20"/>
      <c r="DLN270" s="20"/>
      <c r="DLO270" s="20"/>
      <c r="DLP270" s="20"/>
      <c r="DLQ270" s="20"/>
      <c r="DLR270" s="20"/>
      <c r="DLS270" s="20"/>
      <c r="DLT270" s="20"/>
      <c r="DLU270" s="20"/>
      <c r="DLV270" s="20"/>
      <c r="DLW270" s="20"/>
      <c r="DLX270" s="20"/>
      <c r="DLY270" s="20"/>
      <c r="DLZ270" s="20"/>
      <c r="DMA270" s="20"/>
      <c r="DMB270" s="20"/>
      <c r="DMC270" s="20"/>
      <c r="DMD270" s="20"/>
      <c r="DME270" s="20"/>
      <c r="DMF270" s="20"/>
      <c r="DMG270" s="20"/>
      <c r="DMH270" s="20"/>
      <c r="DMI270" s="20"/>
      <c r="DMJ270" s="20"/>
      <c r="DMK270" s="20"/>
      <c r="DML270" s="20"/>
      <c r="DMM270" s="20"/>
      <c r="DMN270" s="20"/>
      <c r="DMO270" s="20"/>
      <c r="DMP270" s="20"/>
      <c r="DMQ270" s="20"/>
      <c r="DMR270" s="20"/>
      <c r="DMS270" s="20"/>
      <c r="DMT270" s="20"/>
      <c r="DMU270" s="20"/>
      <c r="DMV270" s="20"/>
      <c r="DMW270" s="20"/>
      <c r="DMX270" s="20"/>
      <c r="DMY270" s="20"/>
      <c r="DMZ270" s="20"/>
      <c r="DNA270" s="20"/>
      <c r="DNB270" s="20"/>
      <c r="DNC270" s="20"/>
      <c r="DND270" s="20"/>
      <c r="DNE270" s="20"/>
      <c r="DNF270" s="20"/>
      <c r="DNG270" s="20"/>
      <c r="DNH270" s="20"/>
      <c r="DNI270" s="20"/>
      <c r="DNJ270" s="20"/>
      <c r="DNK270" s="20"/>
      <c r="DNL270" s="20"/>
      <c r="DNM270" s="20"/>
      <c r="DNN270" s="20"/>
      <c r="DNO270" s="20"/>
      <c r="DNP270" s="20"/>
      <c r="DNQ270" s="20"/>
      <c r="DNR270" s="20"/>
      <c r="DNS270" s="20"/>
      <c r="DNT270" s="20"/>
      <c r="DNU270" s="20"/>
      <c r="DNV270" s="20"/>
      <c r="DNW270" s="20"/>
      <c r="DNX270" s="20"/>
      <c r="DNY270" s="20"/>
      <c r="DNZ270" s="20"/>
      <c r="DOA270" s="20"/>
      <c r="DOB270" s="20"/>
      <c r="DOC270" s="20"/>
      <c r="DOD270" s="20"/>
      <c r="DOE270" s="20"/>
      <c r="DOF270" s="20"/>
      <c r="DOG270" s="20"/>
      <c r="DOH270" s="20"/>
      <c r="DOI270" s="20"/>
      <c r="DOJ270" s="20"/>
      <c r="DOK270" s="20"/>
      <c r="DOL270" s="20"/>
      <c r="DOM270" s="20"/>
      <c r="DON270" s="20"/>
      <c r="DOO270" s="20"/>
      <c r="DOP270" s="20"/>
      <c r="DOQ270" s="20"/>
      <c r="DOR270" s="20"/>
      <c r="DOS270" s="20"/>
      <c r="DOT270" s="20"/>
      <c r="DOU270" s="20"/>
      <c r="DOV270" s="20"/>
      <c r="DOW270" s="20"/>
      <c r="DOX270" s="20"/>
      <c r="DOY270" s="20"/>
      <c r="DOZ270" s="20"/>
      <c r="DPA270" s="20"/>
      <c r="DPB270" s="20"/>
      <c r="DPC270" s="20"/>
      <c r="DPD270" s="20"/>
      <c r="DPE270" s="20"/>
      <c r="DPF270" s="20"/>
      <c r="DPG270" s="20"/>
      <c r="DPH270" s="20"/>
      <c r="DPI270" s="20"/>
      <c r="DPJ270" s="20"/>
      <c r="DPK270" s="20"/>
      <c r="DPL270" s="20"/>
      <c r="DPM270" s="20"/>
      <c r="DPN270" s="20"/>
      <c r="DPO270" s="20"/>
      <c r="DPP270" s="20"/>
      <c r="DPQ270" s="20"/>
      <c r="DPR270" s="20"/>
      <c r="DPS270" s="20"/>
      <c r="DPT270" s="20"/>
      <c r="DPU270" s="20"/>
      <c r="DPV270" s="20"/>
      <c r="DPW270" s="20"/>
      <c r="DPX270" s="20"/>
      <c r="DPY270" s="20"/>
      <c r="DPZ270" s="20"/>
      <c r="DQA270" s="20"/>
      <c r="DQB270" s="20"/>
      <c r="DQC270" s="20"/>
      <c r="DQD270" s="20"/>
      <c r="DQE270" s="20"/>
      <c r="DQF270" s="20"/>
      <c r="DQG270" s="20"/>
      <c r="DQH270" s="20"/>
      <c r="DQI270" s="20"/>
      <c r="DQJ270" s="20"/>
      <c r="DQK270" s="20"/>
      <c r="DQL270" s="20"/>
      <c r="DQM270" s="20"/>
      <c r="DQN270" s="20"/>
      <c r="DQO270" s="20"/>
      <c r="DQP270" s="20"/>
      <c r="DQQ270" s="20"/>
      <c r="DQR270" s="20"/>
      <c r="DQS270" s="20"/>
      <c r="DQT270" s="20"/>
      <c r="DQU270" s="20"/>
      <c r="DQV270" s="20"/>
      <c r="DQW270" s="20"/>
      <c r="DQX270" s="20"/>
      <c r="DQY270" s="20"/>
      <c r="DQZ270" s="20"/>
      <c r="DRA270" s="20"/>
      <c r="DRB270" s="20"/>
      <c r="DRC270" s="20"/>
      <c r="DRD270" s="20"/>
      <c r="DRE270" s="20"/>
      <c r="DRF270" s="20"/>
      <c r="DRG270" s="20"/>
      <c r="DRH270" s="20"/>
      <c r="DRI270" s="20"/>
      <c r="DRJ270" s="20"/>
      <c r="DRK270" s="20"/>
      <c r="DRL270" s="20"/>
      <c r="DRM270" s="20"/>
      <c r="DRN270" s="20"/>
      <c r="DRO270" s="20"/>
      <c r="DRP270" s="20"/>
      <c r="DRQ270" s="20"/>
      <c r="DRR270" s="20"/>
      <c r="DRS270" s="20"/>
      <c r="DRT270" s="20"/>
      <c r="DRU270" s="20"/>
      <c r="DRV270" s="20"/>
      <c r="DRW270" s="20"/>
      <c r="DRX270" s="20"/>
      <c r="DRY270" s="20"/>
      <c r="DRZ270" s="20"/>
      <c r="DSA270" s="20"/>
      <c r="DSB270" s="20"/>
      <c r="DSC270" s="20"/>
      <c r="DSD270" s="20"/>
      <c r="DSE270" s="20"/>
      <c r="DSF270" s="20"/>
      <c r="DSG270" s="20"/>
      <c r="DSH270" s="20"/>
      <c r="DSI270" s="20"/>
      <c r="DSJ270" s="20"/>
      <c r="DSK270" s="20"/>
      <c r="DSL270" s="20"/>
      <c r="DSM270" s="20"/>
      <c r="DSN270" s="20"/>
      <c r="DSO270" s="20"/>
      <c r="DSP270" s="20"/>
      <c r="DSQ270" s="20"/>
      <c r="DSR270" s="20"/>
      <c r="DSS270" s="20"/>
      <c r="DST270" s="20"/>
      <c r="DSU270" s="20"/>
      <c r="DSV270" s="20"/>
      <c r="DSW270" s="20"/>
      <c r="DSX270" s="20"/>
      <c r="DSY270" s="20"/>
      <c r="DSZ270" s="20"/>
      <c r="DTA270" s="20"/>
      <c r="DTB270" s="20"/>
      <c r="DTC270" s="20"/>
      <c r="DTD270" s="20"/>
      <c r="DTE270" s="20"/>
      <c r="DTF270" s="20"/>
      <c r="DTG270" s="20"/>
      <c r="DTH270" s="20"/>
      <c r="DTI270" s="20"/>
      <c r="DTJ270" s="20"/>
      <c r="DTK270" s="20"/>
      <c r="DTL270" s="20"/>
      <c r="DTM270" s="20"/>
      <c r="DTN270" s="20"/>
      <c r="DTO270" s="20"/>
      <c r="DTP270" s="20"/>
      <c r="DTQ270" s="20"/>
      <c r="DTR270" s="20"/>
      <c r="DTS270" s="20"/>
      <c r="DTT270" s="20"/>
      <c r="DTU270" s="20"/>
      <c r="DTV270" s="20"/>
      <c r="DTW270" s="20"/>
      <c r="DTX270" s="20"/>
      <c r="DTY270" s="20"/>
      <c r="DTZ270" s="20"/>
      <c r="DUA270" s="20"/>
      <c r="DUB270" s="20"/>
      <c r="DUC270" s="20"/>
      <c r="DUD270" s="20"/>
      <c r="DUE270" s="20"/>
      <c r="DUF270" s="20"/>
      <c r="DUG270" s="20"/>
      <c r="DUH270" s="20"/>
      <c r="DUI270" s="20"/>
      <c r="DUJ270" s="20"/>
      <c r="DUK270" s="20"/>
      <c r="DUL270" s="20"/>
      <c r="DUM270" s="20"/>
      <c r="DUN270" s="20"/>
      <c r="DUO270" s="20"/>
      <c r="DUP270" s="20"/>
      <c r="DUQ270" s="20"/>
      <c r="DUR270" s="20"/>
      <c r="DUS270" s="20"/>
      <c r="DUT270" s="20"/>
      <c r="DUU270" s="20"/>
      <c r="DUV270" s="20"/>
      <c r="DUW270" s="20"/>
      <c r="DUX270" s="20"/>
      <c r="DUY270" s="20"/>
      <c r="DUZ270" s="20"/>
      <c r="DVA270" s="20"/>
      <c r="DVB270" s="20"/>
      <c r="DVC270" s="20"/>
      <c r="DVD270" s="20"/>
      <c r="DVE270" s="20"/>
      <c r="DVF270" s="20"/>
      <c r="DVG270" s="20"/>
      <c r="DVH270" s="20"/>
      <c r="DVI270" s="20"/>
      <c r="DVJ270" s="20"/>
      <c r="DVK270" s="20"/>
      <c r="DVL270" s="20"/>
      <c r="DVM270" s="20"/>
      <c r="DVN270" s="20"/>
      <c r="DVO270" s="20"/>
      <c r="DVP270" s="20"/>
      <c r="DVQ270" s="20"/>
      <c r="DVR270" s="20"/>
      <c r="DVS270" s="20"/>
      <c r="DVT270" s="20"/>
      <c r="DVU270" s="20"/>
      <c r="DVV270" s="20"/>
      <c r="DVW270" s="20"/>
      <c r="DVX270" s="20"/>
      <c r="DVY270" s="20"/>
      <c r="DVZ270" s="20"/>
      <c r="DWA270" s="20"/>
      <c r="DWB270" s="20"/>
      <c r="DWC270" s="20"/>
      <c r="DWD270" s="20"/>
      <c r="DWE270" s="20"/>
      <c r="DWF270" s="20"/>
      <c r="DWG270" s="20"/>
      <c r="DWH270" s="20"/>
      <c r="DWI270" s="20"/>
      <c r="DWJ270" s="20"/>
      <c r="DWK270" s="20"/>
      <c r="DWL270" s="20"/>
      <c r="DWM270" s="20"/>
      <c r="DWN270" s="20"/>
      <c r="DWO270" s="20"/>
      <c r="DWP270" s="20"/>
      <c r="DWQ270" s="20"/>
      <c r="DWR270" s="20"/>
      <c r="DWS270" s="20"/>
      <c r="DWT270" s="20"/>
      <c r="DWU270" s="20"/>
      <c r="DWV270" s="20"/>
      <c r="DWW270" s="20"/>
      <c r="DWX270" s="20"/>
      <c r="DWY270" s="20"/>
      <c r="DWZ270" s="20"/>
      <c r="DXA270" s="20"/>
      <c r="DXB270" s="20"/>
      <c r="DXC270" s="20"/>
      <c r="DXD270" s="20"/>
      <c r="DXE270" s="20"/>
      <c r="DXF270" s="20"/>
      <c r="DXG270" s="20"/>
      <c r="DXH270" s="20"/>
      <c r="DXI270" s="20"/>
      <c r="DXJ270" s="20"/>
      <c r="DXK270" s="20"/>
      <c r="DXL270" s="20"/>
      <c r="DXM270" s="20"/>
      <c r="DXN270" s="20"/>
      <c r="DXO270" s="20"/>
      <c r="DXP270" s="20"/>
      <c r="DXQ270" s="20"/>
      <c r="DXR270" s="20"/>
      <c r="DXS270" s="20"/>
      <c r="DXT270" s="20"/>
      <c r="DXU270" s="20"/>
      <c r="DXV270" s="20"/>
      <c r="DXW270" s="20"/>
      <c r="DXX270" s="20"/>
      <c r="DXY270" s="20"/>
      <c r="DXZ270" s="20"/>
      <c r="DYA270" s="20"/>
      <c r="DYB270" s="20"/>
      <c r="DYC270" s="20"/>
      <c r="DYD270" s="20"/>
      <c r="DYE270" s="20"/>
      <c r="DYF270" s="20"/>
      <c r="DYG270" s="20"/>
      <c r="DYH270" s="20"/>
      <c r="DYI270" s="20"/>
      <c r="DYJ270" s="20"/>
      <c r="DYK270" s="20"/>
      <c r="DYL270" s="20"/>
      <c r="DYM270" s="20"/>
      <c r="DYN270" s="20"/>
      <c r="DYO270" s="20"/>
      <c r="DYP270" s="20"/>
      <c r="DYQ270" s="20"/>
      <c r="DYR270" s="20"/>
      <c r="DYS270" s="20"/>
      <c r="DYT270" s="20"/>
      <c r="DYU270" s="20"/>
      <c r="DYV270" s="20"/>
      <c r="DYW270" s="20"/>
      <c r="DYX270" s="20"/>
      <c r="DYY270" s="20"/>
      <c r="DYZ270" s="20"/>
      <c r="DZA270" s="20"/>
      <c r="DZB270" s="20"/>
      <c r="DZC270" s="20"/>
      <c r="DZD270" s="20"/>
      <c r="DZE270" s="20"/>
      <c r="DZF270" s="20"/>
      <c r="DZG270" s="20"/>
      <c r="DZH270" s="20"/>
      <c r="DZI270" s="20"/>
      <c r="DZJ270" s="20"/>
      <c r="DZK270" s="20"/>
      <c r="DZL270" s="20"/>
      <c r="DZM270" s="20"/>
      <c r="DZN270" s="20"/>
      <c r="DZO270" s="20"/>
      <c r="DZP270" s="20"/>
      <c r="DZQ270" s="20"/>
      <c r="DZR270" s="20"/>
      <c r="DZS270" s="20"/>
      <c r="DZT270" s="20"/>
      <c r="DZU270" s="20"/>
      <c r="DZV270" s="20"/>
      <c r="DZW270" s="20"/>
      <c r="DZX270" s="20"/>
      <c r="DZY270" s="20"/>
      <c r="DZZ270" s="20"/>
      <c r="EAA270" s="20"/>
      <c r="EAB270" s="20"/>
      <c r="EAC270" s="20"/>
      <c r="EAD270" s="20"/>
      <c r="EAE270" s="20"/>
      <c r="EAF270" s="20"/>
      <c r="EAG270" s="20"/>
      <c r="EAH270" s="20"/>
      <c r="EAI270" s="20"/>
      <c r="EAJ270" s="20"/>
      <c r="EAK270" s="20"/>
      <c r="EAL270" s="20"/>
      <c r="EAM270" s="20"/>
      <c r="EAN270" s="20"/>
      <c r="EAO270" s="20"/>
      <c r="EAP270" s="20"/>
      <c r="EAQ270" s="20"/>
      <c r="EAR270" s="20"/>
      <c r="EAS270" s="20"/>
      <c r="EAT270" s="20"/>
      <c r="EAU270" s="20"/>
      <c r="EAV270" s="20"/>
      <c r="EAW270" s="20"/>
      <c r="EAX270" s="20"/>
      <c r="EAY270" s="20"/>
      <c r="EAZ270" s="20"/>
      <c r="EBA270" s="20"/>
      <c r="EBB270" s="20"/>
      <c r="EBC270" s="20"/>
      <c r="EBD270" s="20"/>
      <c r="EBE270" s="20"/>
      <c r="EBF270" s="20"/>
      <c r="EBG270" s="20"/>
      <c r="EBH270" s="20"/>
      <c r="EBI270" s="20"/>
      <c r="EBJ270" s="20"/>
      <c r="EBK270" s="20"/>
      <c r="EBL270" s="20"/>
      <c r="EBM270" s="20"/>
      <c r="EBN270" s="20"/>
      <c r="EBO270" s="20"/>
      <c r="EBP270" s="20"/>
      <c r="EBQ270" s="20"/>
      <c r="EBR270" s="20"/>
      <c r="EBS270" s="20"/>
      <c r="EBT270" s="20"/>
      <c r="EBU270" s="20"/>
      <c r="EBV270" s="20"/>
      <c r="EBW270" s="20"/>
      <c r="EBX270" s="20"/>
      <c r="EBY270" s="20"/>
      <c r="EBZ270" s="20"/>
      <c r="ECA270" s="20"/>
      <c r="ECB270" s="20"/>
      <c r="ECC270" s="20"/>
      <c r="ECD270" s="20"/>
      <c r="ECE270" s="20"/>
      <c r="ECF270" s="20"/>
      <c r="ECG270" s="20"/>
      <c r="ECH270" s="20"/>
      <c r="ECI270" s="20"/>
      <c r="ECJ270" s="20"/>
      <c r="ECK270" s="20"/>
      <c r="ECL270" s="20"/>
      <c r="ECM270" s="20"/>
      <c r="ECN270" s="20"/>
      <c r="ECO270" s="20"/>
      <c r="ECP270" s="20"/>
      <c r="ECQ270" s="20"/>
      <c r="ECR270" s="20"/>
      <c r="ECS270" s="20"/>
      <c r="ECT270" s="20"/>
      <c r="ECU270" s="20"/>
      <c r="ECV270" s="20"/>
      <c r="ECW270" s="20"/>
      <c r="ECX270" s="20"/>
      <c r="ECY270" s="20"/>
      <c r="ECZ270" s="20"/>
      <c r="EDA270" s="20"/>
      <c r="EDB270" s="20"/>
      <c r="EDC270" s="20"/>
      <c r="EDD270" s="20"/>
      <c r="EDE270" s="20"/>
      <c r="EDF270" s="20"/>
      <c r="EDG270" s="20"/>
      <c r="EDH270" s="20"/>
      <c r="EDI270" s="20"/>
      <c r="EDJ270" s="20"/>
      <c r="EDK270" s="20"/>
      <c r="EDL270" s="20"/>
      <c r="EDM270" s="20"/>
      <c r="EDN270" s="20"/>
      <c r="EDO270" s="20"/>
      <c r="EDP270" s="20"/>
      <c r="EDQ270" s="20"/>
      <c r="EDR270" s="20"/>
      <c r="EDS270" s="20"/>
      <c r="EDT270" s="20"/>
      <c r="EDU270" s="20"/>
      <c r="EDV270" s="20"/>
      <c r="EDW270" s="20"/>
      <c r="EDX270" s="20"/>
      <c r="EDY270" s="20"/>
      <c r="EDZ270" s="20"/>
      <c r="EEA270" s="20"/>
      <c r="EEB270" s="20"/>
      <c r="EEC270" s="20"/>
      <c r="EED270" s="20"/>
      <c r="EEE270" s="20"/>
      <c r="EEF270" s="20"/>
      <c r="EEG270" s="20"/>
      <c r="EEH270" s="20"/>
      <c r="EEI270" s="20"/>
      <c r="EEJ270" s="20"/>
      <c r="EEK270" s="20"/>
      <c r="EEL270" s="20"/>
      <c r="EEM270" s="20"/>
      <c r="EEN270" s="20"/>
      <c r="EEO270" s="20"/>
      <c r="EEP270" s="20"/>
      <c r="EEQ270" s="20"/>
      <c r="EER270" s="20"/>
      <c r="EES270" s="20"/>
      <c r="EET270" s="20"/>
      <c r="EEU270" s="20"/>
      <c r="EEV270" s="20"/>
      <c r="EEW270" s="20"/>
      <c r="EEX270" s="20"/>
      <c r="EEY270" s="20"/>
      <c r="EEZ270" s="20"/>
      <c r="EFA270" s="20"/>
      <c r="EFB270" s="20"/>
      <c r="EFC270" s="20"/>
      <c r="EFD270" s="20"/>
      <c r="EFE270" s="20"/>
      <c r="EFF270" s="20"/>
      <c r="EFG270" s="20"/>
      <c r="EFH270" s="20"/>
      <c r="EFI270" s="20"/>
      <c r="EFJ270" s="20"/>
      <c r="EFK270" s="20"/>
      <c r="EFL270" s="20"/>
      <c r="EFM270" s="20"/>
      <c r="EFN270" s="20"/>
      <c r="EFO270" s="20"/>
      <c r="EFP270" s="20"/>
      <c r="EFQ270" s="20"/>
      <c r="EFR270" s="20"/>
      <c r="EFS270" s="20"/>
      <c r="EFT270" s="20"/>
      <c r="EFU270" s="20"/>
      <c r="EFV270" s="20"/>
      <c r="EFW270" s="20"/>
      <c r="EFX270" s="20"/>
      <c r="EFY270" s="20"/>
      <c r="EFZ270" s="20"/>
      <c r="EGA270" s="20"/>
      <c r="EGB270" s="20"/>
      <c r="EGC270" s="20"/>
      <c r="EGD270" s="20"/>
      <c r="EGE270" s="20"/>
      <c r="EGF270" s="20"/>
      <c r="EGG270" s="20"/>
      <c r="EGH270" s="20"/>
      <c r="EGI270" s="20"/>
      <c r="EGJ270" s="20"/>
      <c r="EGK270" s="20"/>
      <c r="EGL270" s="20"/>
      <c r="EGM270" s="20"/>
      <c r="EGN270" s="20"/>
      <c r="EGO270" s="20"/>
      <c r="EGP270" s="20"/>
      <c r="EGQ270" s="20"/>
      <c r="EGR270" s="20"/>
      <c r="EGS270" s="20"/>
      <c r="EGT270" s="20"/>
      <c r="EGU270" s="20"/>
      <c r="EGV270" s="20"/>
      <c r="EGW270" s="20"/>
      <c r="EGX270" s="20"/>
      <c r="EGY270" s="20"/>
      <c r="EGZ270" s="20"/>
      <c r="EHA270" s="20"/>
      <c r="EHB270" s="20"/>
      <c r="EHC270" s="20"/>
      <c r="EHD270" s="20"/>
      <c r="EHE270" s="20"/>
      <c r="EHF270" s="20"/>
      <c r="EHG270" s="20"/>
      <c r="EHH270" s="20"/>
      <c r="EHI270" s="20"/>
      <c r="EHJ270" s="20"/>
      <c r="EHK270" s="20"/>
      <c r="EHL270" s="20"/>
      <c r="EHM270" s="20"/>
      <c r="EHN270" s="20"/>
      <c r="EHO270" s="20"/>
      <c r="EHP270" s="20"/>
      <c r="EHQ270" s="20"/>
      <c r="EHR270" s="20"/>
      <c r="EHS270" s="20"/>
      <c r="EHT270" s="20"/>
      <c r="EHU270" s="20"/>
      <c r="EHV270" s="20"/>
      <c r="EHW270" s="20"/>
      <c r="EHX270" s="20"/>
      <c r="EHY270" s="20"/>
      <c r="EHZ270" s="20"/>
      <c r="EIA270" s="20"/>
      <c r="EIB270" s="20"/>
      <c r="EIC270" s="20"/>
      <c r="EID270" s="20"/>
      <c r="EIE270" s="20"/>
      <c r="EIF270" s="20"/>
      <c r="EIG270" s="20"/>
      <c r="EIH270" s="20"/>
      <c r="EII270" s="20"/>
      <c r="EIJ270" s="20"/>
      <c r="EIK270" s="20"/>
      <c r="EIL270" s="20"/>
      <c r="EIM270" s="20"/>
      <c r="EIN270" s="20"/>
      <c r="EIO270" s="20"/>
      <c r="EIP270" s="20"/>
      <c r="EIQ270" s="20"/>
      <c r="EIR270" s="20"/>
      <c r="EIS270" s="20"/>
      <c r="EIT270" s="20"/>
      <c r="EIU270" s="20"/>
      <c r="EIV270" s="20"/>
      <c r="EIW270" s="20"/>
      <c r="EIX270" s="20"/>
      <c r="EIY270" s="20"/>
      <c r="EIZ270" s="20"/>
      <c r="EJA270" s="20"/>
      <c r="EJB270" s="20"/>
      <c r="EJC270" s="20"/>
      <c r="EJD270" s="20"/>
      <c r="EJE270" s="20"/>
      <c r="EJF270" s="20"/>
      <c r="EJG270" s="20"/>
      <c r="EJH270" s="20"/>
      <c r="EJI270" s="20"/>
      <c r="EJJ270" s="20"/>
      <c r="EJK270" s="20"/>
      <c r="EJL270" s="20"/>
      <c r="EJM270" s="20"/>
      <c r="EJN270" s="20"/>
      <c r="EJO270" s="20"/>
      <c r="EJP270" s="20"/>
      <c r="EJQ270" s="20"/>
      <c r="EJR270" s="20"/>
      <c r="EJS270" s="20"/>
      <c r="EJT270" s="20"/>
      <c r="EJU270" s="20"/>
      <c r="EJV270" s="20"/>
      <c r="EJW270" s="20"/>
      <c r="EJX270" s="20"/>
      <c r="EJY270" s="20"/>
      <c r="EJZ270" s="20"/>
      <c r="EKA270" s="20"/>
      <c r="EKB270" s="20"/>
      <c r="EKC270" s="20"/>
      <c r="EKD270" s="20"/>
      <c r="EKE270" s="20"/>
      <c r="EKF270" s="20"/>
      <c r="EKG270" s="20"/>
      <c r="EKH270" s="20"/>
      <c r="EKI270" s="20"/>
      <c r="EKJ270" s="20"/>
      <c r="EKK270" s="20"/>
      <c r="EKL270" s="20"/>
      <c r="EKM270" s="20"/>
      <c r="EKN270" s="20"/>
      <c r="EKO270" s="20"/>
      <c r="EKP270" s="20"/>
      <c r="EKQ270" s="20"/>
      <c r="EKR270" s="20"/>
      <c r="EKS270" s="20"/>
      <c r="EKT270" s="20"/>
      <c r="EKU270" s="20"/>
      <c r="EKV270" s="20"/>
      <c r="EKW270" s="20"/>
      <c r="EKX270" s="20"/>
      <c r="EKY270" s="20"/>
      <c r="EKZ270" s="20"/>
      <c r="ELA270" s="20"/>
      <c r="ELB270" s="20"/>
      <c r="ELC270" s="20"/>
      <c r="ELD270" s="20"/>
      <c r="ELE270" s="20"/>
      <c r="ELF270" s="20"/>
      <c r="ELG270" s="20"/>
      <c r="ELH270" s="20"/>
      <c r="ELI270" s="20"/>
      <c r="ELJ270" s="20"/>
      <c r="ELK270" s="20"/>
      <c r="ELL270" s="20"/>
      <c r="ELM270" s="20"/>
      <c r="ELN270" s="20"/>
      <c r="ELO270" s="20"/>
      <c r="ELP270" s="20"/>
      <c r="ELQ270" s="20"/>
      <c r="ELR270" s="20"/>
      <c r="ELS270" s="20"/>
      <c r="ELT270" s="20"/>
      <c r="ELU270" s="20"/>
      <c r="ELV270" s="20"/>
      <c r="ELW270" s="20"/>
      <c r="ELX270" s="20"/>
      <c r="ELY270" s="20"/>
      <c r="ELZ270" s="20"/>
      <c r="EMA270" s="20"/>
      <c r="EMB270" s="20"/>
      <c r="EMC270" s="20"/>
      <c r="EMD270" s="20"/>
      <c r="EME270" s="20"/>
      <c r="EMF270" s="20"/>
      <c r="EMG270" s="20"/>
      <c r="EMH270" s="20"/>
      <c r="EMI270" s="20"/>
      <c r="EMJ270" s="20"/>
      <c r="EMK270" s="20"/>
      <c r="EML270" s="20"/>
      <c r="EMM270" s="20"/>
      <c r="EMN270" s="20"/>
      <c r="EMO270" s="20"/>
      <c r="EMP270" s="20"/>
      <c r="EMQ270" s="20"/>
      <c r="EMR270" s="20"/>
      <c r="EMS270" s="20"/>
      <c r="EMT270" s="20"/>
      <c r="EMU270" s="20"/>
      <c r="EMV270" s="20"/>
      <c r="EMW270" s="20"/>
      <c r="EMX270" s="20"/>
      <c r="EMY270" s="20"/>
      <c r="EMZ270" s="20"/>
      <c r="ENA270" s="20"/>
      <c r="ENB270" s="20"/>
      <c r="ENC270" s="20"/>
      <c r="END270" s="20"/>
      <c r="ENE270" s="20"/>
      <c r="ENF270" s="20"/>
      <c r="ENG270" s="20"/>
      <c r="ENH270" s="20"/>
      <c r="ENI270" s="20"/>
      <c r="ENJ270" s="20"/>
      <c r="ENK270" s="20"/>
      <c r="ENL270" s="20"/>
      <c r="ENM270" s="20"/>
      <c r="ENN270" s="20"/>
      <c r="ENO270" s="20"/>
      <c r="ENP270" s="20"/>
      <c r="ENQ270" s="20"/>
      <c r="ENR270" s="20"/>
      <c r="ENS270" s="20"/>
      <c r="ENT270" s="20"/>
      <c r="ENU270" s="20"/>
      <c r="ENV270" s="20"/>
      <c r="ENW270" s="20"/>
      <c r="ENX270" s="20"/>
      <c r="ENY270" s="20"/>
      <c r="ENZ270" s="20"/>
      <c r="EOA270" s="20"/>
      <c r="EOB270" s="20"/>
      <c r="EOC270" s="20"/>
      <c r="EOD270" s="20"/>
      <c r="EOE270" s="20"/>
      <c r="EOF270" s="20"/>
      <c r="EOG270" s="20"/>
      <c r="EOH270" s="20"/>
      <c r="EOI270" s="20"/>
      <c r="EOJ270" s="20"/>
      <c r="EOK270" s="20"/>
      <c r="EOL270" s="20"/>
      <c r="EOM270" s="20"/>
      <c r="EON270" s="20"/>
      <c r="EOO270" s="20"/>
      <c r="EOP270" s="20"/>
      <c r="EOQ270" s="20"/>
      <c r="EOR270" s="20"/>
      <c r="EOS270" s="20"/>
      <c r="EOT270" s="20"/>
      <c r="EOU270" s="20"/>
      <c r="EOV270" s="20"/>
      <c r="EOW270" s="20"/>
      <c r="EOX270" s="20"/>
      <c r="EOY270" s="20"/>
      <c r="EOZ270" s="20"/>
      <c r="EPA270" s="20"/>
      <c r="EPB270" s="20"/>
      <c r="EPC270" s="20"/>
      <c r="EPD270" s="20"/>
      <c r="EPE270" s="20"/>
      <c r="EPF270" s="20"/>
      <c r="EPG270" s="20"/>
      <c r="EPH270" s="20"/>
      <c r="EPI270" s="20"/>
      <c r="EPJ270" s="20"/>
      <c r="EPK270" s="20"/>
      <c r="EPL270" s="20"/>
      <c r="EPM270" s="20"/>
      <c r="EPN270" s="20"/>
      <c r="EPO270" s="20"/>
      <c r="EPP270" s="20"/>
      <c r="EPQ270" s="20"/>
      <c r="EPR270" s="20"/>
      <c r="EPS270" s="20"/>
      <c r="EPT270" s="20"/>
      <c r="EPU270" s="20"/>
      <c r="EPV270" s="20"/>
      <c r="EPW270" s="20"/>
      <c r="EPX270" s="20"/>
      <c r="EPY270" s="20"/>
      <c r="EPZ270" s="20"/>
      <c r="EQA270" s="20"/>
      <c r="EQB270" s="20"/>
      <c r="EQC270" s="20"/>
      <c r="EQD270" s="20"/>
      <c r="EQE270" s="20"/>
      <c r="EQF270" s="20"/>
      <c r="EQG270" s="20"/>
      <c r="EQH270" s="20"/>
      <c r="EQI270" s="20"/>
      <c r="EQJ270" s="20"/>
      <c r="EQK270" s="20"/>
      <c r="EQL270" s="20"/>
      <c r="EQM270" s="20"/>
      <c r="EQN270" s="20"/>
      <c r="EQO270" s="20"/>
      <c r="EQP270" s="20"/>
      <c r="EQQ270" s="20"/>
      <c r="EQR270" s="20"/>
      <c r="EQS270" s="20"/>
      <c r="EQT270" s="20"/>
      <c r="EQU270" s="20"/>
      <c r="EQV270" s="20"/>
      <c r="EQW270" s="20"/>
      <c r="EQX270" s="20"/>
      <c r="EQY270" s="20"/>
      <c r="EQZ270" s="20"/>
      <c r="ERA270" s="20"/>
      <c r="ERB270" s="20"/>
      <c r="ERC270" s="20"/>
      <c r="ERD270" s="20"/>
      <c r="ERE270" s="20"/>
      <c r="ERF270" s="20"/>
      <c r="ERG270" s="20"/>
      <c r="ERH270" s="20"/>
      <c r="ERI270" s="20"/>
      <c r="ERJ270" s="20"/>
      <c r="ERK270" s="20"/>
      <c r="ERL270" s="20"/>
      <c r="ERM270" s="20"/>
      <c r="ERN270" s="20"/>
      <c r="ERO270" s="20"/>
      <c r="ERP270" s="20"/>
      <c r="ERQ270" s="20"/>
      <c r="ERR270" s="20"/>
      <c r="ERS270" s="20"/>
      <c r="ERT270" s="20"/>
      <c r="ERU270" s="20"/>
      <c r="ERV270" s="20"/>
      <c r="ERW270" s="20"/>
      <c r="ERX270" s="20"/>
      <c r="ERY270" s="20"/>
      <c r="ERZ270" s="20"/>
      <c r="ESA270" s="20"/>
      <c r="ESB270" s="20"/>
      <c r="ESC270" s="20"/>
      <c r="ESD270" s="20"/>
      <c r="ESE270" s="20"/>
      <c r="ESF270" s="20"/>
      <c r="ESG270" s="20"/>
      <c r="ESH270" s="20"/>
      <c r="ESI270" s="20"/>
      <c r="ESJ270" s="20"/>
      <c r="ESK270" s="20"/>
      <c r="ESL270" s="20"/>
      <c r="ESM270" s="20"/>
      <c r="ESN270" s="20"/>
      <c r="ESO270" s="20"/>
      <c r="ESP270" s="20"/>
      <c r="ESQ270" s="20"/>
      <c r="ESR270" s="20"/>
      <c r="ESS270" s="20"/>
      <c r="EST270" s="20"/>
      <c r="ESU270" s="20"/>
      <c r="ESV270" s="20"/>
      <c r="ESW270" s="20"/>
      <c r="ESX270" s="20"/>
      <c r="ESY270" s="20"/>
      <c r="ESZ270" s="20"/>
      <c r="ETA270" s="20"/>
      <c r="ETB270" s="20"/>
      <c r="ETC270" s="20"/>
      <c r="ETD270" s="20"/>
      <c r="ETE270" s="20"/>
      <c r="ETF270" s="20"/>
      <c r="ETG270" s="20"/>
      <c r="ETH270" s="20"/>
      <c r="ETI270" s="20"/>
      <c r="ETJ270" s="20"/>
      <c r="ETK270" s="20"/>
      <c r="ETL270" s="20"/>
      <c r="ETM270" s="20"/>
      <c r="ETN270" s="20"/>
      <c r="ETO270" s="20"/>
      <c r="ETP270" s="20"/>
      <c r="ETQ270" s="20"/>
      <c r="ETR270" s="20"/>
      <c r="ETS270" s="20"/>
      <c r="ETT270" s="20"/>
      <c r="ETU270" s="20"/>
      <c r="ETV270" s="20"/>
      <c r="ETW270" s="20"/>
      <c r="ETX270" s="20"/>
      <c r="ETY270" s="20"/>
      <c r="ETZ270" s="20"/>
      <c r="EUA270" s="20"/>
      <c r="EUB270" s="20"/>
      <c r="EUC270" s="20"/>
      <c r="EUD270" s="20"/>
      <c r="EUE270" s="20"/>
      <c r="EUF270" s="20"/>
      <c r="EUG270" s="20"/>
      <c r="EUH270" s="20"/>
      <c r="EUI270" s="20"/>
      <c r="EUJ270" s="20"/>
      <c r="EUK270" s="20"/>
      <c r="EUL270" s="20"/>
      <c r="EUM270" s="20"/>
      <c r="EUN270" s="20"/>
      <c r="EUO270" s="20"/>
      <c r="EUP270" s="20"/>
      <c r="EUQ270" s="20"/>
      <c r="EUR270" s="20"/>
      <c r="EUS270" s="20"/>
      <c r="EUT270" s="20"/>
      <c r="EUU270" s="20"/>
      <c r="EUV270" s="20"/>
      <c r="EUW270" s="20"/>
      <c r="EUX270" s="20"/>
      <c r="EUY270" s="20"/>
      <c r="EUZ270" s="20"/>
      <c r="EVA270" s="20"/>
      <c r="EVB270" s="20"/>
      <c r="EVC270" s="20"/>
      <c r="EVD270" s="20"/>
      <c r="EVE270" s="20"/>
      <c r="EVF270" s="20"/>
      <c r="EVG270" s="20"/>
      <c r="EVH270" s="20"/>
      <c r="EVI270" s="20"/>
      <c r="EVJ270" s="20"/>
      <c r="EVK270" s="20"/>
      <c r="EVL270" s="20"/>
      <c r="EVM270" s="20"/>
      <c r="EVN270" s="20"/>
      <c r="EVO270" s="20"/>
      <c r="EVP270" s="20"/>
      <c r="EVQ270" s="20"/>
      <c r="EVR270" s="20"/>
      <c r="EVS270" s="20"/>
      <c r="EVT270" s="20"/>
      <c r="EVU270" s="20"/>
      <c r="EVV270" s="20"/>
      <c r="EVW270" s="20"/>
      <c r="EVX270" s="20"/>
      <c r="EVY270" s="20"/>
      <c r="EVZ270" s="20"/>
      <c r="EWA270" s="20"/>
      <c r="EWB270" s="20"/>
      <c r="EWC270" s="20"/>
      <c r="EWD270" s="20"/>
      <c r="EWE270" s="20"/>
      <c r="EWF270" s="20"/>
      <c r="EWG270" s="20"/>
      <c r="EWH270" s="20"/>
      <c r="EWI270" s="20"/>
      <c r="EWJ270" s="20"/>
      <c r="EWK270" s="20"/>
      <c r="EWL270" s="20"/>
      <c r="EWM270" s="20"/>
      <c r="EWN270" s="20"/>
      <c r="EWO270" s="20"/>
      <c r="EWP270" s="20"/>
      <c r="EWQ270" s="20"/>
      <c r="EWR270" s="20"/>
      <c r="EWS270" s="20"/>
      <c r="EWT270" s="20"/>
      <c r="EWU270" s="20"/>
      <c r="EWV270" s="20"/>
      <c r="EWW270" s="20"/>
      <c r="EWX270" s="20"/>
      <c r="EWY270" s="20"/>
      <c r="EWZ270" s="20"/>
      <c r="EXA270" s="20"/>
      <c r="EXB270" s="20"/>
      <c r="EXC270" s="20"/>
      <c r="EXD270" s="20"/>
      <c r="EXE270" s="20"/>
      <c r="EXF270" s="20"/>
      <c r="EXG270" s="20"/>
      <c r="EXH270" s="20"/>
      <c r="EXI270" s="20"/>
      <c r="EXJ270" s="20"/>
      <c r="EXK270" s="20"/>
      <c r="EXL270" s="20"/>
      <c r="EXM270" s="20"/>
      <c r="EXN270" s="20"/>
      <c r="EXO270" s="20"/>
      <c r="EXP270" s="20"/>
      <c r="EXQ270" s="20"/>
      <c r="EXR270" s="20"/>
      <c r="EXS270" s="20"/>
      <c r="EXT270" s="20"/>
      <c r="EXU270" s="20"/>
      <c r="EXV270" s="20"/>
      <c r="EXW270" s="20"/>
      <c r="EXX270" s="20"/>
      <c r="EXY270" s="20"/>
      <c r="EXZ270" s="20"/>
      <c r="EYA270" s="20"/>
      <c r="EYB270" s="20"/>
      <c r="EYC270" s="20"/>
      <c r="EYD270" s="20"/>
      <c r="EYE270" s="20"/>
      <c r="EYF270" s="20"/>
      <c r="EYG270" s="20"/>
      <c r="EYH270" s="20"/>
      <c r="EYI270" s="20"/>
      <c r="EYJ270" s="20"/>
      <c r="EYK270" s="20"/>
      <c r="EYL270" s="20"/>
      <c r="EYM270" s="20"/>
      <c r="EYN270" s="20"/>
      <c r="EYO270" s="20"/>
      <c r="EYP270" s="20"/>
      <c r="EYQ270" s="20"/>
      <c r="EYR270" s="20"/>
      <c r="EYS270" s="20"/>
      <c r="EYT270" s="20"/>
      <c r="EYU270" s="20"/>
      <c r="EYV270" s="20"/>
      <c r="EYW270" s="20"/>
      <c r="EYX270" s="20"/>
      <c r="EYY270" s="20"/>
      <c r="EYZ270" s="20"/>
      <c r="EZA270" s="20"/>
      <c r="EZB270" s="20"/>
      <c r="EZC270" s="20"/>
      <c r="EZD270" s="20"/>
      <c r="EZE270" s="20"/>
      <c r="EZF270" s="20"/>
      <c r="EZG270" s="20"/>
      <c r="EZH270" s="20"/>
      <c r="EZI270" s="20"/>
      <c r="EZJ270" s="20"/>
      <c r="EZK270" s="20"/>
      <c r="EZL270" s="20"/>
      <c r="EZM270" s="20"/>
      <c r="EZN270" s="20"/>
      <c r="EZO270" s="20"/>
      <c r="EZP270" s="20"/>
      <c r="EZQ270" s="20"/>
      <c r="EZR270" s="20"/>
      <c r="EZS270" s="20"/>
      <c r="EZT270" s="20"/>
      <c r="EZU270" s="20"/>
      <c r="EZV270" s="20"/>
      <c r="EZW270" s="20"/>
      <c r="EZX270" s="20"/>
      <c r="EZY270" s="20"/>
      <c r="EZZ270" s="20"/>
      <c r="FAA270" s="20"/>
      <c r="FAB270" s="20"/>
      <c r="FAC270" s="20"/>
      <c r="FAD270" s="20"/>
      <c r="FAE270" s="20"/>
      <c r="FAF270" s="20"/>
      <c r="FAG270" s="20"/>
      <c r="FAH270" s="20"/>
      <c r="FAI270" s="20"/>
      <c r="FAJ270" s="20"/>
      <c r="FAK270" s="20"/>
      <c r="FAL270" s="20"/>
      <c r="FAM270" s="20"/>
      <c r="FAN270" s="20"/>
      <c r="FAO270" s="20"/>
      <c r="FAP270" s="20"/>
      <c r="FAQ270" s="20"/>
      <c r="FAR270" s="20"/>
      <c r="FAS270" s="20"/>
      <c r="FAT270" s="20"/>
      <c r="FAU270" s="20"/>
      <c r="FAV270" s="20"/>
      <c r="FAW270" s="20"/>
      <c r="FAX270" s="20"/>
      <c r="FAY270" s="20"/>
      <c r="FAZ270" s="20"/>
      <c r="FBA270" s="20"/>
      <c r="FBB270" s="20"/>
      <c r="FBC270" s="20"/>
      <c r="FBD270" s="20"/>
      <c r="FBE270" s="20"/>
      <c r="FBF270" s="20"/>
      <c r="FBG270" s="20"/>
      <c r="FBH270" s="20"/>
      <c r="FBI270" s="20"/>
      <c r="FBJ270" s="20"/>
      <c r="FBK270" s="20"/>
      <c r="FBL270" s="20"/>
      <c r="FBM270" s="20"/>
      <c r="FBN270" s="20"/>
      <c r="FBO270" s="20"/>
      <c r="FBP270" s="20"/>
      <c r="FBQ270" s="20"/>
      <c r="FBR270" s="20"/>
      <c r="FBS270" s="20"/>
      <c r="FBT270" s="20"/>
      <c r="FBU270" s="20"/>
      <c r="FBV270" s="20"/>
      <c r="FBW270" s="20"/>
      <c r="FBX270" s="20"/>
      <c r="FBY270" s="20"/>
      <c r="FBZ270" s="20"/>
      <c r="FCA270" s="20"/>
      <c r="FCB270" s="20"/>
      <c r="FCC270" s="20"/>
      <c r="FCD270" s="20"/>
      <c r="FCE270" s="20"/>
      <c r="FCF270" s="20"/>
      <c r="FCG270" s="20"/>
      <c r="FCH270" s="20"/>
      <c r="FCI270" s="20"/>
      <c r="FCJ270" s="20"/>
      <c r="FCK270" s="20"/>
      <c r="FCL270" s="20"/>
      <c r="FCM270" s="20"/>
      <c r="FCN270" s="20"/>
      <c r="FCO270" s="20"/>
      <c r="FCP270" s="20"/>
      <c r="FCQ270" s="20"/>
      <c r="FCR270" s="20"/>
      <c r="FCS270" s="20"/>
      <c r="FCT270" s="20"/>
      <c r="FCU270" s="20"/>
      <c r="FCV270" s="20"/>
      <c r="FCW270" s="20"/>
      <c r="FCX270" s="20"/>
      <c r="FCY270" s="20"/>
      <c r="FCZ270" s="20"/>
      <c r="FDA270" s="20"/>
      <c r="FDB270" s="20"/>
      <c r="FDC270" s="20"/>
      <c r="FDD270" s="20"/>
      <c r="FDE270" s="20"/>
      <c r="FDF270" s="20"/>
      <c r="FDG270" s="20"/>
      <c r="FDH270" s="20"/>
      <c r="FDI270" s="20"/>
      <c r="FDJ270" s="20"/>
      <c r="FDK270" s="20"/>
      <c r="FDL270" s="20"/>
      <c r="FDM270" s="20"/>
      <c r="FDN270" s="20"/>
      <c r="FDO270" s="20"/>
      <c r="FDP270" s="20"/>
      <c r="FDQ270" s="20"/>
      <c r="FDR270" s="20"/>
      <c r="FDS270" s="20"/>
      <c r="FDT270" s="20"/>
      <c r="FDU270" s="20"/>
      <c r="FDV270" s="20"/>
      <c r="FDW270" s="20"/>
      <c r="FDX270" s="20"/>
      <c r="FDY270" s="20"/>
      <c r="FDZ270" s="20"/>
      <c r="FEA270" s="20"/>
      <c r="FEB270" s="20"/>
      <c r="FEC270" s="20"/>
      <c r="FED270" s="20"/>
      <c r="FEE270" s="20"/>
      <c r="FEF270" s="20"/>
      <c r="FEG270" s="20"/>
      <c r="FEH270" s="20"/>
      <c r="FEI270" s="20"/>
      <c r="FEJ270" s="20"/>
      <c r="FEK270" s="20"/>
      <c r="FEL270" s="20"/>
      <c r="FEM270" s="20"/>
      <c r="FEN270" s="20"/>
      <c r="FEO270" s="20"/>
      <c r="FEP270" s="20"/>
      <c r="FEQ270" s="20"/>
      <c r="FER270" s="20"/>
      <c r="FES270" s="20"/>
      <c r="FET270" s="20"/>
      <c r="FEU270" s="20"/>
      <c r="FEV270" s="20"/>
      <c r="FEW270" s="20"/>
      <c r="FEX270" s="20"/>
      <c r="FEY270" s="20"/>
      <c r="FEZ270" s="20"/>
      <c r="FFA270" s="20"/>
      <c r="FFB270" s="20"/>
      <c r="FFC270" s="20"/>
      <c r="FFD270" s="20"/>
      <c r="FFE270" s="20"/>
      <c r="FFF270" s="20"/>
      <c r="FFG270" s="20"/>
      <c r="FFH270" s="20"/>
      <c r="FFI270" s="20"/>
      <c r="FFJ270" s="20"/>
      <c r="FFK270" s="20"/>
      <c r="FFL270" s="20"/>
      <c r="FFM270" s="20"/>
      <c r="FFN270" s="20"/>
      <c r="FFO270" s="20"/>
      <c r="FFP270" s="20"/>
      <c r="FFQ270" s="20"/>
      <c r="FFR270" s="20"/>
      <c r="FFS270" s="20"/>
      <c r="FFT270" s="20"/>
      <c r="FFU270" s="20"/>
      <c r="FFV270" s="20"/>
      <c r="FFW270" s="20"/>
      <c r="FFX270" s="20"/>
      <c r="FFY270" s="20"/>
      <c r="FFZ270" s="20"/>
      <c r="FGA270" s="20"/>
      <c r="FGB270" s="20"/>
      <c r="FGC270" s="20"/>
      <c r="FGD270" s="20"/>
      <c r="FGE270" s="20"/>
      <c r="FGF270" s="20"/>
      <c r="FGG270" s="20"/>
      <c r="FGH270" s="20"/>
      <c r="FGI270" s="20"/>
      <c r="FGJ270" s="20"/>
      <c r="FGK270" s="20"/>
      <c r="FGL270" s="20"/>
      <c r="FGM270" s="20"/>
      <c r="FGN270" s="20"/>
      <c r="FGO270" s="20"/>
      <c r="FGP270" s="20"/>
      <c r="FGQ270" s="20"/>
      <c r="FGR270" s="20"/>
      <c r="FGS270" s="20"/>
      <c r="FGT270" s="20"/>
      <c r="FGU270" s="20"/>
      <c r="FGV270" s="20"/>
      <c r="FGW270" s="20"/>
      <c r="FGX270" s="20"/>
      <c r="FGY270" s="20"/>
      <c r="FGZ270" s="20"/>
      <c r="FHA270" s="20"/>
      <c r="FHB270" s="20"/>
      <c r="FHC270" s="20"/>
      <c r="FHD270" s="20"/>
      <c r="FHE270" s="20"/>
      <c r="FHF270" s="20"/>
      <c r="FHG270" s="20"/>
      <c r="FHH270" s="20"/>
      <c r="FHI270" s="20"/>
      <c r="FHJ270" s="20"/>
      <c r="FHK270" s="20"/>
      <c r="FHL270" s="20"/>
      <c r="FHM270" s="20"/>
      <c r="FHN270" s="20"/>
      <c r="FHO270" s="20"/>
      <c r="FHP270" s="20"/>
      <c r="FHQ270" s="20"/>
      <c r="FHR270" s="20"/>
      <c r="FHS270" s="20"/>
      <c r="FHT270" s="20"/>
      <c r="FHU270" s="20"/>
      <c r="FHV270" s="20"/>
      <c r="FHW270" s="20"/>
      <c r="FHX270" s="20"/>
      <c r="FHY270" s="20"/>
      <c r="FHZ270" s="20"/>
      <c r="FIA270" s="20"/>
      <c r="FIB270" s="20"/>
      <c r="FIC270" s="20"/>
      <c r="FID270" s="20"/>
      <c r="FIE270" s="20"/>
      <c r="FIF270" s="20"/>
      <c r="FIG270" s="20"/>
      <c r="FIH270" s="20"/>
      <c r="FII270" s="20"/>
      <c r="FIJ270" s="20"/>
      <c r="FIK270" s="20"/>
      <c r="FIL270" s="20"/>
      <c r="FIM270" s="20"/>
      <c r="FIN270" s="20"/>
      <c r="FIO270" s="20"/>
      <c r="FIP270" s="20"/>
      <c r="FIQ270" s="20"/>
      <c r="FIR270" s="20"/>
      <c r="FIS270" s="20"/>
      <c r="FIT270" s="20"/>
      <c r="FIU270" s="20"/>
      <c r="FIV270" s="20"/>
      <c r="FIW270" s="20"/>
      <c r="FIX270" s="20"/>
      <c r="FIY270" s="20"/>
      <c r="FIZ270" s="20"/>
      <c r="FJA270" s="20"/>
      <c r="FJB270" s="20"/>
      <c r="FJC270" s="20"/>
      <c r="FJD270" s="20"/>
      <c r="FJE270" s="20"/>
      <c r="FJF270" s="20"/>
      <c r="FJG270" s="20"/>
      <c r="FJH270" s="20"/>
      <c r="FJI270" s="20"/>
      <c r="FJJ270" s="20"/>
      <c r="FJK270" s="20"/>
      <c r="FJL270" s="20"/>
      <c r="FJM270" s="20"/>
      <c r="FJN270" s="20"/>
      <c r="FJO270" s="20"/>
      <c r="FJP270" s="20"/>
      <c r="FJQ270" s="20"/>
      <c r="FJR270" s="20"/>
      <c r="FJS270" s="20"/>
      <c r="FJT270" s="20"/>
      <c r="FJU270" s="20"/>
      <c r="FJV270" s="20"/>
      <c r="FJW270" s="20"/>
      <c r="FJX270" s="20"/>
      <c r="FJY270" s="20"/>
      <c r="FJZ270" s="20"/>
      <c r="FKA270" s="20"/>
      <c r="FKB270" s="20"/>
      <c r="FKC270" s="20"/>
      <c r="FKD270" s="20"/>
      <c r="FKE270" s="20"/>
      <c r="FKF270" s="20"/>
      <c r="FKG270" s="20"/>
      <c r="FKH270" s="20"/>
      <c r="FKI270" s="20"/>
      <c r="FKJ270" s="20"/>
      <c r="FKK270" s="20"/>
      <c r="FKL270" s="20"/>
      <c r="FKM270" s="20"/>
      <c r="FKN270" s="20"/>
      <c r="FKO270" s="20"/>
      <c r="FKP270" s="20"/>
      <c r="FKQ270" s="20"/>
      <c r="FKR270" s="20"/>
      <c r="FKS270" s="20"/>
      <c r="FKT270" s="20"/>
      <c r="FKU270" s="20"/>
      <c r="FKV270" s="20"/>
      <c r="FKW270" s="20"/>
      <c r="FKX270" s="20"/>
      <c r="FKY270" s="20"/>
      <c r="FKZ270" s="20"/>
      <c r="FLA270" s="20"/>
      <c r="FLB270" s="20"/>
      <c r="FLC270" s="20"/>
      <c r="FLD270" s="20"/>
      <c r="FLE270" s="20"/>
      <c r="FLF270" s="20"/>
      <c r="FLG270" s="20"/>
      <c r="FLH270" s="20"/>
      <c r="FLI270" s="20"/>
      <c r="FLJ270" s="20"/>
      <c r="FLK270" s="20"/>
      <c r="FLL270" s="20"/>
      <c r="FLM270" s="20"/>
      <c r="FLN270" s="20"/>
      <c r="FLO270" s="20"/>
      <c r="FLP270" s="20"/>
      <c r="FLQ270" s="20"/>
      <c r="FLR270" s="20"/>
      <c r="FLS270" s="20"/>
      <c r="FLT270" s="20"/>
      <c r="FLU270" s="20"/>
      <c r="FLV270" s="20"/>
      <c r="FLW270" s="20"/>
      <c r="FLX270" s="20"/>
      <c r="FLY270" s="20"/>
      <c r="FLZ270" s="20"/>
      <c r="FMA270" s="20"/>
      <c r="FMB270" s="20"/>
      <c r="FMC270" s="20"/>
      <c r="FMD270" s="20"/>
      <c r="FME270" s="20"/>
      <c r="FMF270" s="20"/>
      <c r="FMG270" s="20"/>
      <c r="FMH270" s="20"/>
      <c r="FMI270" s="20"/>
      <c r="FMJ270" s="20"/>
      <c r="FMK270" s="20"/>
      <c r="FML270" s="20"/>
      <c r="FMM270" s="20"/>
      <c r="FMN270" s="20"/>
      <c r="FMO270" s="20"/>
      <c r="FMP270" s="20"/>
      <c r="FMQ270" s="20"/>
      <c r="FMR270" s="20"/>
      <c r="FMS270" s="20"/>
      <c r="FMT270" s="20"/>
      <c r="FMU270" s="20"/>
      <c r="FMV270" s="20"/>
      <c r="FMW270" s="20"/>
      <c r="FMX270" s="20"/>
      <c r="FMY270" s="20"/>
      <c r="FMZ270" s="20"/>
      <c r="FNA270" s="20"/>
      <c r="FNB270" s="20"/>
      <c r="FNC270" s="20"/>
      <c r="FND270" s="20"/>
      <c r="FNE270" s="20"/>
      <c r="FNF270" s="20"/>
      <c r="FNG270" s="20"/>
      <c r="FNH270" s="20"/>
      <c r="FNI270" s="20"/>
      <c r="FNJ270" s="20"/>
      <c r="FNK270" s="20"/>
      <c r="FNL270" s="20"/>
      <c r="FNM270" s="20"/>
      <c r="FNN270" s="20"/>
      <c r="FNO270" s="20"/>
      <c r="FNP270" s="20"/>
      <c r="FNQ270" s="20"/>
      <c r="FNR270" s="20"/>
      <c r="FNS270" s="20"/>
      <c r="FNT270" s="20"/>
      <c r="FNU270" s="20"/>
      <c r="FNV270" s="20"/>
      <c r="FNW270" s="20"/>
      <c r="FNX270" s="20"/>
      <c r="FNY270" s="20"/>
      <c r="FNZ270" s="20"/>
      <c r="FOA270" s="20"/>
      <c r="FOB270" s="20"/>
      <c r="FOC270" s="20"/>
      <c r="FOD270" s="20"/>
      <c r="FOE270" s="20"/>
      <c r="FOF270" s="20"/>
      <c r="FOG270" s="20"/>
      <c r="FOH270" s="20"/>
      <c r="FOI270" s="20"/>
      <c r="FOJ270" s="20"/>
      <c r="FOK270" s="20"/>
      <c r="FOL270" s="20"/>
      <c r="FOM270" s="20"/>
      <c r="FON270" s="20"/>
      <c r="FOO270" s="20"/>
      <c r="FOP270" s="20"/>
      <c r="FOQ270" s="20"/>
      <c r="FOR270" s="20"/>
      <c r="FOS270" s="20"/>
      <c r="FOT270" s="20"/>
      <c r="FOU270" s="20"/>
      <c r="FOV270" s="20"/>
      <c r="FOW270" s="20"/>
      <c r="FOX270" s="20"/>
      <c r="FOY270" s="20"/>
      <c r="FOZ270" s="20"/>
      <c r="FPA270" s="20"/>
      <c r="FPB270" s="20"/>
      <c r="FPC270" s="20"/>
      <c r="FPD270" s="20"/>
      <c r="FPE270" s="20"/>
      <c r="FPF270" s="20"/>
      <c r="FPG270" s="20"/>
      <c r="FPH270" s="20"/>
      <c r="FPI270" s="20"/>
      <c r="FPJ270" s="20"/>
      <c r="FPK270" s="20"/>
      <c r="FPL270" s="20"/>
      <c r="FPM270" s="20"/>
      <c r="FPN270" s="20"/>
      <c r="FPO270" s="20"/>
      <c r="FPP270" s="20"/>
      <c r="FPQ270" s="20"/>
      <c r="FPR270" s="20"/>
      <c r="FPS270" s="20"/>
      <c r="FPT270" s="20"/>
      <c r="FPU270" s="20"/>
      <c r="FPV270" s="20"/>
      <c r="FPW270" s="20"/>
      <c r="FPX270" s="20"/>
      <c r="FPY270" s="20"/>
      <c r="FPZ270" s="20"/>
      <c r="FQA270" s="20"/>
      <c r="FQB270" s="20"/>
      <c r="FQC270" s="20"/>
      <c r="FQD270" s="20"/>
      <c r="FQE270" s="20"/>
      <c r="FQF270" s="20"/>
      <c r="FQG270" s="20"/>
      <c r="FQH270" s="20"/>
      <c r="FQI270" s="20"/>
      <c r="FQJ270" s="20"/>
      <c r="FQK270" s="20"/>
      <c r="FQL270" s="20"/>
      <c r="FQM270" s="20"/>
      <c r="FQN270" s="20"/>
      <c r="FQO270" s="20"/>
      <c r="FQP270" s="20"/>
      <c r="FQQ270" s="20"/>
      <c r="FQR270" s="20"/>
      <c r="FQS270" s="20"/>
      <c r="FQT270" s="20"/>
      <c r="FQU270" s="20"/>
      <c r="FQV270" s="20"/>
      <c r="FQW270" s="20"/>
      <c r="FQX270" s="20"/>
      <c r="FQY270" s="20"/>
      <c r="FQZ270" s="20"/>
      <c r="FRA270" s="20"/>
      <c r="FRB270" s="20"/>
      <c r="FRC270" s="20"/>
      <c r="FRD270" s="20"/>
      <c r="FRE270" s="20"/>
      <c r="FRF270" s="20"/>
      <c r="FRG270" s="20"/>
      <c r="FRH270" s="20"/>
      <c r="FRI270" s="20"/>
      <c r="FRJ270" s="20"/>
      <c r="FRK270" s="20"/>
      <c r="FRL270" s="20"/>
      <c r="FRM270" s="20"/>
      <c r="FRN270" s="20"/>
      <c r="FRO270" s="20"/>
      <c r="FRP270" s="20"/>
      <c r="FRQ270" s="20"/>
      <c r="FRR270" s="20"/>
      <c r="FRS270" s="20"/>
      <c r="FRT270" s="20"/>
      <c r="FRU270" s="20"/>
      <c r="FRV270" s="20"/>
      <c r="FRW270" s="20"/>
      <c r="FRX270" s="20"/>
      <c r="FRY270" s="20"/>
      <c r="FRZ270" s="20"/>
      <c r="FSA270" s="20"/>
      <c r="FSB270" s="20"/>
      <c r="FSC270" s="20"/>
      <c r="FSD270" s="20"/>
      <c r="FSE270" s="20"/>
      <c r="FSF270" s="20"/>
      <c r="FSG270" s="20"/>
      <c r="FSH270" s="20"/>
      <c r="FSI270" s="20"/>
      <c r="FSJ270" s="20"/>
      <c r="FSK270" s="20"/>
      <c r="FSL270" s="20"/>
      <c r="FSM270" s="20"/>
      <c r="FSN270" s="20"/>
      <c r="FSO270" s="20"/>
      <c r="FSP270" s="20"/>
      <c r="FSQ270" s="20"/>
      <c r="FSR270" s="20"/>
      <c r="FSS270" s="20"/>
      <c r="FST270" s="20"/>
      <c r="FSU270" s="20"/>
      <c r="FSV270" s="20"/>
      <c r="FSW270" s="20"/>
      <c r="FSX270" s="20"/>
      <c r="FSY270" s="20"/>
      <c r="FSZ270" s="20"/>
      <c r="FTA270" s="20"/>
      <c r="FTB270" s="20"/>
      <c r="FTC270" s="20"/>
      <c r="FTD270" s="20"/>
      <c r="FTE270" s="20"/>
      <c r="FTF270" s="20"/>
      <c r="FTG270" s="20"/>
      <c r="FTH270" s="20"/>
      <c r="FTI270" s="20"/>
      <c r="FTJ270" s="20"/>
      <c r="FTK270" s="20"/>
      <c r="FTL270" s="20"/>
      <c r="FTM270" s="20"/>
      <c r="FTN270" s="20"/>
      <c r="FTO270" s="20"/>
      <c r="FTP270" s="20"/>
      <c r="FTQ270" s="20"/>
      <c r="FTR270" s="20"/>
      <c r="FTS270" s="20"/>
      <c r="FTT270" s="20"/>
      <c r="FTU270" s="20"/>
      <c r="FTV270" s="20"/>
      <c r="FTW270" s="20"/>
      <c r="FTX270" s="20"/>
      <c r="FTY270" s="20"/>
      <c r="FTZ270" s="20"/>
      <c r="FUA270" s="20"/>
      <c r="FUB270" s="20"/>
      <c r="FUC270" s="20"/>
      <c r="FUD270" s="20"/>
      <c r="FUE270" s="20"/>
      <c r="FUF270" s="20"/>
      <c r="FUG270" s="20"/>
      <c r="FUH270" s="20"/>
      <c r="FUI270" s="20"/>
      <c r="FUJ270" s="20"/>
      <c r="FUK270" s="20"/>
      <c r="FUL270" s="20"/>
      <c r="FUM270" s="20"/>
      <c r="FUN270" s="20"/>
      <c r="FUO270" s="20"/>
      <c r="FUP270" s="20"/>
      <c r="FUQ270" s="20"/>
      <c r="FUR270" s="20"/>
      <c r="FUS270" s="20"/>
      <c r="FUT270" s="20"/>
      <c r="FUU270" s="20"/>
      <c r="FUV270" s="20"/>
      <c r="FUW270" s="20"/>
      <c r="FUX270" s="20"/>
      <c r="FUY270" s="20"/>
      <c r="FUZ270" s="20"/>
      <c r="FVA270" s="20"/>
      <c r="FVB270" s="20"/>
      <c r="FVC270" s="20"/>
      <c r="FVD270" s="20"/>
      <c r="FVE270" s="20"/>
      <c r="FVF270" s="20"/>
      <c r="FVG270" s="20"/>
      <c r="FVH270" s="20"/>
      <c r="FVI270" s="20"/>
      <c r="FVJ270" s="20"/>
      <c r="FVK270" s="20"/>
      <c r="FVL270" s="20"/>
      <c r="FVM270" s="20"/>
      <c r="FVN270" s="20"/>
      <c r="FVO270" s="20"/>
      <c r="FVP270" s="20"/>
      <c r="FVQ270" s="20"/>
      <c r="FVR270" s="20"/>
      <c r="FVS270" s="20"/>
      <c r="FVT270" s="20"/>
      <c r="FVU270" s="20"/>
      <c r="FVV270" s="20"/>
      <c r="FVW270" s="20"/>
      <c r="FVX270" s="20"/>
      <c r="FVY270" s="20"/>
      <c r="FVZ270" s="20"/>
      <c r="FWA270" s="20"/>
      <c r="FWB270" s="20"/>
      <c r="FWC270" s="20"/>
      <c r="FWD270" s="20"/>
      <c r="FWE270" s="20"/>
      <c r="FWF270" s="20"/>
      <c r="FWG270" s="20"/>
      <c r="FWH270" s="20"/>
      <c r="FWI270" s="20"/>
      <c r="FWJ270" s="20"/>
      <c r="FWK270" s="20"/>
      <c r="FWL270" s="20"/>
      <c r="FWM270" s="20"/>
      <c r="FWN270" s="20"/>
      <c r="FWO270" s="20"/>
      <c r="FWP270" s="20"/>
      <c r="FWQ270" s="20"/>
      <c r="FWR270" s="20"/>
      <c r="FWS270" s="20"/>
      <c r="FWT270" s="20"/>
      <c r="FWU270" s="20"/>
      <c r="FWV270" s="20"/>
      <c r="FWW270" s="20"/>
      <c r="FWX270" s="20"/>
      <c r="FWY270" s="20"/>
      <c r="FWZ270" s="20"/>
      <c r="FXA270" s="20"/>
      <c r="FXB270" s="20"/>
      <c r="FXC270" s="20"/>
      <c r="FXD270" s="20"/>
      <c r="FXE270" s="20"/>
      <c r="FXF270" s="20"/>
      <c r="FXG270" s="20"/>
      <c r="FXH270" s="20"/>
      <c r="FXI270" s="20"/>
      <c r="FXJ270" s="20"/>
      <c r="FXK270" s="20"/>
      <c r="FXL270" s="20"/>
      <c r="FXM270" s="20"/>
      <c r="FXN270" s="20"/>
      <c r="FXO270" s="20"/>
      <c r="FXP270" s="20"/>
      <c r="FXQ270" s="20"/>
      <c r="FXR270" s="20"/>
      <c r="FXS270" s="20"/>
      <c r="FXT270" s="20"/>
      <c r="FXU270" s="20"/>
      <c r="FXV270" s="20"/>
      <c r="FXW270" s="20"/>
      <c r="FXX270" s="20"/>
      <c r="FXY270" s="20"/>
      <c r="FXZ270" s="20"/>
      <c r="FYA270" s="20"/>
      <c r="FYB270" s="20"/>
      <c r="FYC270" s="20"/>
      <c r="FYD270" s="20"/>
      <c r="FYE270" s="20"/>
      <c r="FYF270" s="20"/>
      <c r="FYG270" s="20"/>
      <c r="FYH270" s="20"/>
      <c r="FYI270" s="20"/>
      <c r="FYJ270" s="20"/>
      <c r="FYK270" s="20"/>
      <c r="FYL270" s="20"/>
      <c r="FYM270" s="20"/>
      <c r="FYN270" s="20"/>
      <c r="FYO270" s="20"/>
      <c r="FYP270" s="20"/>
      <c r="FYQ270" s="20"/>
      <c r="FYR270" s="20"/>
      <c r="FYS270" s="20"/>
      <c r="FYT270" s="20"/>
      <c r="FYU270" s="20"/>
      <c r="FYV270" s="20"/>
      <c r="FYW270" s="20"/>
      <c r="FYX270" s="20"/>
      <c r="FYY270" s="20"/>
      <c r="FYZ270" s="20"/>
      <c r="FZA270" s="20"/>
      <c r="FZB270" s="20"/>
      <c r="FZC270" s="20"/>
      <c r="FZD270" s="20"/>
      <c r="FZE270" s="20"/>
      <c r="FZF270" s="20"/>
      <c r="FZG270" s="20"/>
      <c r="FZH270" s="20"/>
      <c r="FZI270" s="20"/>
      <c r="FZJ270" s="20"/>
      <c r="FZK270" s="20"/>
      <c r="FZL270" s="20"/>
      <c r="FZM270" s="20"/>
      <c r="FZN270" s="20"/>
      <c r="FZO270" s="20"/>
      <c r="FZP270" s="20"/>
      <c r="FZQ270" s="20"/>
      <c r="FZR270" s="20"/>
      <c r="FZS270" s="20"/>
      <c r="FZT270" s="20"/>
      <c r="FZU270" s="20"/>
      <c r="FZV270" s="20"/>
      <c r="FZW270" s="20"/>
      <c r="FZX270" s="20"/>
      <c r="FZY270" s="20"/>
      <c r="FZZ270" s="20"/>
      <c r="GAA270" s="20"/>
      <c r="GAB270" s="20"/>
      <c r="GAC270" s="20"/>
      <c r="GAD270" s="20"/>
      <c r="GAE270" s="20"/>
      <c r="GAF270" s="20"/>
      <c r="GAG270" s="20"/>
      <c r="GAH270" s="20"/>
      <c r="GAI270" s="20"/>
      <c r="GAJ270" s="20"/>
      <c r="GAK270" s="20"/>
      <c r="GAL270" s="20"/>
      <c r="GAM270" s="20"/>
      <c r="GAN270" s="20"/>
      <c r="GAO270" s="20"/>
      <c r="GAP270" s="20"/>
      <c r="GAQ270" s="20"/>
      <c r="GAR270" s="20"/>
      <c r="GAS270" s="20"/>
      <c r="GAT270" s="20"/>
      <c r="GAU270" s="20"/>
      <c r="GAV270" s="20"/>
      <c r="GAW270" s="20"/>
      <c r="GAX270" s="20"/>
      <c r="GAY270" s="20"/>
      <c r="GAZ270" s="20"/>
      <c r="GBA270" s="20"/>
      <c r="GBB270" s="20"/>
      <c r="GBC270" s="20"/>
      <c r="GBD270" s="20"/>
      <c r="GBE270" s="20"/>
      <c r="GBF270" s="20"/>
      <c r="GBG270" s="20"/>
      <c r="GBH270" s="20"/>
      <c r="GBI270" s="20"/>
      <c r="GBJ270" s="20"/>
      <c r="GBK270" s="20"/>
      <c r="GBL270" s="20"/>
      <c r="GBM270" s="20"/>
      <c r="GBN270" s="20"/>
      <c r="GBO270" s="20"/>
      <c r="GBP270" s="20"/>
      <c r="GBQ270" s="20"/>
      <c r="GBR270" s="20"/>
      <c r="GBS270" s="20"/>
      <c r="GBT270" s="20"/>
      <c r="GBU270" s="20"/>
      <c r="GBV270" s="20"/>
      <c r="GBW270" s="20"/>
      <c r="GBX270" s="20"/>
      <c r="GBY270" s="20"/>
      <c r="GBZ270" s="20"/>
      <c r="GCA270" s="20"/>
      <c r="GCB270" s="20"/>
      <c r="GCC270" s="20"/>
      <c r="GCD270" s="20"/>
      <c r="GCE270" s="20"/>
      <c r="GCF270" s="20"/>
      <c r="GCG270" s="20"/>
      <c r="GCH270" s="20"/>
      <c r="GCI270" s="20"/>
      <c r="GCJ270" s="20"/>
      <c r="GCK270" s="20"/>
      <c r="GCL270" s="20"/>
      <c r="GCM270" s="20"/>
      <c r="GCN270" s="20"/>
      <c r="GCO270" s="20"/>
      <c r="GCP270" s="20"/>
      <c r="GCQ270" s="20"/>
      <c r="GCR270" s="20"/>
      <c r="GCS270" s="20"/>
      <c r="GCT270" s="20"/>
      <c r="GCU270" s="20"/>
      <c r="GCV270" s="20"/>
      <c r="GCW270" s="20"/>
      <c r="GCX270" s="20"/>
      <c r="GCY270" s="20"/>
      <c r="GCZ270" s="20"/>
      <c r="GDA270" s="20"/>
      <c r="GDB270" s="20"/>
      <c r="GDC270" s="20"/>
      <c r="GDD270" s="20"/>
      <c r="GDE270" s="20"/>
      <c r="GDF270" s="20"/>
      <c r="GDG270" s="20"/>
      <c r="GDH270" s="20"/>
      <c r="GDI270" s="20"/>
      <c r="GDJ270" s="20"/>
      <c r="GDK270" s="20"/>
      <c r="GDL270" s="20"/>
      <c r="GDM270" s="20"/>
      <c r="GDN270" s="20"/>
      <c r="GDO270" s="20"/>
      <c r="GDP270" s="20"/>
      <c r="GDQ270" s="20"/>
      <c r="GDR270" s="20"/>
      <c r="GDS270" s="20"/>
      <c r="GDT270" s="20"/>
      <c r="GDU270" s="20"/>
      <c r="GDV270" s="20"/>
      <c r="GDW270" s="20"/>
      <c r="GDX270" s="20"/>
      <c r="GDY270" s="20"/>
      <c r="GDZ270" s="20"/>
      <c r="GEA270" s="20"/>
      <c r="GEB270" s="20"/>
      <c r="GEC270" s="20"/>
      <c r="GED270" s="20"/>
      <c r="GEE270" s="20"/>
      <c r="GEF270" s="20"/>
      <c r="GEG270" s="20"/>
      <c r="GEH270" s="20"/>
      <c r="GEI270" s="20"/>
      <c r="GEJ270" s="20"/>
      <c r="GEK270" s="20"/>
      <c r="GEL270" s="20"/>
      <c r="GEM270" s="20"/>
      <c r="GEN270" s="20"/>
      <c r="GEO270" s="20"/>
      <c r="GEP270" s="20"/>
      <c r="GEQ270" s="20"/>
      <c r="GER270" s="20"/>
      <c r="GES270" s="20"/>
      <c r="GET270" s="20"/>
      <c r="GEU270" s="20"/>
      <c r="GEV270" s="20"/>
      <c r="GEW270" s="20"/>
      <c r="GEX270" s="20"/>
      <c r="GEY270" s="20"/>
      <c r="GEZ270" s="20"/>
      <c r="GFA270" s="20"/>
      <c r="GFB270" s="20"/>
      <c r="GFC270" s="20"/>
      <c r="GFD270" s="20"/>
      <c r="GFE270" s="20"/>
      <c r="GFF270" s="20"/>
      <c r="GFG270" s="20"/>
      <c r="GFH270" s="20"/>
      <c r="GFI270" s="20"/>
      <c r="GFJ270" s="20"/>
      <c r="GFK270" s="20"/>
      <c r="GFL270" s="20"/>
      <c r="GFM270" s="20"/>
      <c r="GFN270" s="20"/>
      <c r="GFO270" s="20"/>
      <c r="GFP270" s="20"/>
      <c r="GFQ270" s="20"/>
      <c r="GFR270" s="20"/>
      <c r="GFS270" s="20"/>
      <c r="GFT270" s="20"/>
      <c r="GFU270" s="20"/>
      <c r="GFV270" s="20"/>
      <c r="GFW270" s="20"/>
      <c r="GFX270" s="20"/>
      <c r="GFY270" s="20"/>
      <c r="GFZ270" s="20"/>
      <c r="GGA270" s="20"/>
      <c r="GGB270" s="20"/>
      <c r="GGC270" s="20"/>
      <c r="GGD270" s="20"/>
      <c r="GGE270" s="20"/>
      <c r="GGF270" s="20"/>
      <c r="GGG270" s="20"/>
      <c r="GGH270" s="20"/>
      <c r="GGI270" s="20"/>
      <c r="GGJ270" s="20"/>
      <c r="GGK270" s="20"/>
      <c r="GGL270" s="20"/>
      <c r="GGM270" s="20"/>
      <c r="GGN270" s="20"/>
      <c r="GGO270" s="20"/>
      <c r="GGP270" s="20"/>
      <c r="GGQ270" s="20"/>
      <c r="GGR270" s="20"/>
      <c r="GGS270" s="20"/>
      <c r="GGT270" s="20"/>
      <c r="GGU270" s="20"/>
      <c r="GGV270" s="20"/>
      <c r="GGW270" s="20"/>
      <c r="GGX270" s="20"/>
      <c r="GGY270" s="20"/>
      <c r="GGZ270" s="20"/>
      <c r="GHA270" s="20"/>
      <c r="GHB270" s="20"/>
      <c r="GHC270" s="20"/>
      <c r="GHD270" s="20"/>
      <c r="GHE270" s="20"/>
      <c r="GHF270" s="20"/>
      <c r="GHG270" s="20"/>
      <c r="GHH270" s="20"/>
      <c r="GHI270" s="20"/>
      <c r="GHJ270" s="20"/>
      <c r="GHK270" s="20"/>
      <c r="GHL270" s="20"/>
      <c r="GHM270" s="20"/>
      <c r="GHN270" s="20"/>
      <c r="GHO270" s="20"/>
      <c r="GHP270" s="20"/>
      <c r="GHQ270" s="20"/>
      <c r="GHR270" s="20"/>
      <c r="GHS270" s="20"/>
      <c r="GHT270" s="20"/>
      <c r="GHU270" s="20"/>
      <c r="GHV270" s="20"/>
      <c r="GHW270" s="20"/>
      <c r="GHX270" s="20"/>
      <c r="GHY270" s="20"/>
      <c r="GHZ270" s="20"/>
      <c r="GIA270" s="20"/>
      <c r="GIB270" s="20"/>
      <c r="GIC270" s="20"/>
      <c r="GID270" s="20"/>
      <c r="GIE270" s="20"/>
      <c r="GIF270" s="20"/>
      <c r="GIG270" s="20"/>
      <c r="GIH270" s="20"/>
      <c r="GII270" s="20"/>
      <c r="GIJ270" s="20"/>
      <c r="GIK270" s="20"/>
      <c r="GIL270" s="20"/>
      <c r="GIM270" s="20"/>
      <c r="GIN270" s="20"/>
      <c r="GIO270" s="20"/>
      <c r="GIP270" s="20"/>
      <c r="GIQ270" s="20"/>
      <c r="GIR270" s="20"/>
      <c r="GIS270" s="20"/>
      <c r="GIT270" s="20"/>
      <c r="GIU270" s="20"/>
      <c r="GIV270" s="20"/>
      <c r="GIW270" s="20"/>
      <c r="GIX270" s="20"/>
      <c r="GIY270" s="20"/>
      <c r="GIZ270" s="20"/>
      <c r="GJA270" s="20"/>
      <c r="GJB270" s="20"/>
      <c r="GJC270" s="20"/>
      <c r="GJD270" s="20"/>
      <c r="GJE270" s="20"/>
      <c r="GJF270" s="20"/>
      <c r="GJG270" s="20"/>
      <c r="GJH270" s="20"/>
      <c r="GJI270" s="20"/>
      <c r="GJJ270" s="20"/>
      <c r="GJK270" s="20"/>
      <c r="GJL270" s="20"/>
      <c r="GJM270" s="20"/>
      <c r="GJN270" s="20"/>
      <c r="GJO270" s="20"/>
      <c r="GJP270" s="20"/>
      <c r="GJQ270" s="20"/>
      <c r="GJR270" s="20"/>
      <c r="GJS270" s="20"/>
      <c r="GJT270" s="20"/>
      <c r="GJU270" s="20"/>
      <c r="GJV270" s="20"/>
      <c r="GJW270" s="20"/>
      <c r="GJX270" s="20"/>
      <c r="GJY270" s="20"/>
      <c r="GJZ270" s="20"/>
      <c r="GKA270" s="20"/>
      <c r="GKB270" s="20"/>
      <c r="GKC270" s="20"/>
      <c r="GKD270" s="20"/>
      <c r="GKE270" s="20"/>
      <c r="GKF270" s="20"/>
      <c r="GKG270" s="20"/>
      <c r="GKH270" s="20"/>
      <c r="GKI270" s="20"/>
      <c r="GKJ270" s="20"/>
      <c r="GKK270" s="20"/>
      <c r="GKL270" s="20"/>
      <c r="GKM270" s="20"/>
      <c r="GKN270" s="20"/>
      <c r="GKO270" s="20"/>
      <c r="GKP270" s="20"/>
      <c r="GKQ270" s="20"/>
      <c r="GKR270" s="20"/>
      <c r="GKS270" s="20"/>
      <c r="GKT270" s="20"/>
      <c r="GKU270" s="20"/>
      <c r="GKV270" s="20"/>
      <c r="GKW270" s="20"/>
      <c r="GKX270" s="20"/>
      <c r="GKY270" s="20"/>
      <c r="GKZ270" s="20"/>
      <c r="GLA270" s="20"/>
      <c r="GLB270" s="20"/>
      <c r="GLC270" s="20"/>
      <c r="GLD270" s="20"/>
      <c r="GLE270" s="20"/>
      <c r="GLF270" s="20"/>
      <c r="GLG270" s="20"/>
      <c r="GLH270" s="20"/>
      <c r="GLI270" s="20"/>
      <c r="GLJ270" s="20"/>
      <c r="GLK270" s="20"/>
      <c r="GLL270" s="20"/>
      <c r="GLM270" s="20"/>
      <c r="GLN270" s="20"/>
      <c r="GLO270" s="20"/>
      <c r="GLP270" s="20"/>
      <c r="GLQ270" s="20"/>
      <c r="GLR270" s="20"/>
      <c r="GLS270" s="20"/>
      <c r="GLT270" s="20"/>
      <c r="GLU270" s="20"/>
      <c r="GLV270" s="20"/>
      <c r="GLW270" s="20"/>
      <c r="GLX270" s="20"/>
      <c r="GLY270" s="20"/>
      <c r="GLZ270" s="20"/>
      <c r="GMA270" s="20"/>
      <c r="GMB270" s="20"/>
      <c r="GMC270" s="20"/>
      <c r="GMD270" s="20"/>
      <c r="GME270" s="20"/>
      <c r="GMF270" s="20"/>
      <c r="GMG270" s="20"/>
      <c r="GMH270" s="20"/>
      <c r="GMI270" s="20"/>
      <c r="GMJ270" s="20"/>
      <c r="GMK270" s="20"/>
      <c r="GML270" s="20"/>
      <c r="GMM270" s="20"/>
      <c r="GMN270" s="20"/>
      <c r="GMO270" s="20"/>
      <c r="GMP270" s="20"/>
      <c r="GMQ270" s="20"/>
      <c r="GMR270" s="20"/>
      <c r="GMS270" s="20"/>
      <c r="GMT270" s="20"/>
      <c r="GMU270" s="20"/>
      <c r="GMV270" s="20"/>
      <c r="GMW270" s="20"/>
      <c r="GMX270" s="20"/>
      <c r="GMY270" s="20"/>
      <c r="GMZ270" s="20"/>
      <c r="GNA270" s="20"/>
      <c r="GNB270" s="20"/>
      <c r="GNC270" s="20"/>
      <c r="GND270" s="20"/>
      <c r="GNE270" s="20"/>
      <c r="GNF270" s="20"/>
      <c r="GNG270" s="20"/>
      <c r="GNH270" s="20"/>
      <c r="GNI270" s="20"/>
      <c r="GNJ270" s="20"/>
      <c r="GNK270" s="20"/>
      <c r="GNL270" s="20"/>
      <c r="GNM270" s="20"/>
      <c r="GNN270" s="20"/>
      <c r="GNO270" s="20"/>
      <c r="GNP270" s="20"/>
      <c r="GNQ270" s="20"/>
      <c r="GNR270" s="20"/>
      <c r="GNS270" s="20"/>
      <c r="GNT270" s="20"/>
      <c r="GNU270" s="20"/>
      <c r="GNV270" s="20"/>
      <c r="GNW270" s="20"/>
      <c r="GNX270" s="20"/>
      <c r="GNY270" s="20"/>
      <c r="GNZ270" s="20"/>
      <c r="GOA270" s="20"/>
      <c r="GOB270" s="20"/>
      <c r="GOC270" s="20"/>
      <c r="GOD270" s="20"/>
      <c r="GOE270" s="20"/>
      <c r="GOF270" s="20"/>
      <c r="GOG270" s="20"/>
      <c r="GOH270" s="20"/>
      <c r="GOI270" s="20"/>
      <c r="GOJ270" s="20"/>
      <c r="GOK270" s="20"/>
      <c r="GOL270" s="20"/>
      <c r="GOM270" s="20"/>
      <c r="GON270" s="20"/>
      <c r="GOO270" s="20"/>
      <c r="GOP270" s="20"/>
      <c r="GOQ270" s="20"/>
      <c r="GOR270" s="20"/>
      <c r="GOS270" s="20"/>
      <c r="GOT270" s="20"/>
      <c r="GOU270" s="20"/>
      <c r="GOV270" s="20"/>
      <c r="GOW270" s="20"/>
      <c r="GOX270" s="20"/>
      <c r="GOY270" s="20"/>
      <c r="GOZ270" s="20"/>
      <c r="GPA270" s="20"/>
      <c r="GPB270" s="20"/>
      <c r="GPC270" s="20"/>
      <c r="GPD270" s="20"/>
      <c r="GPE270" s="20"/>
      <c r="GPF270" s="20"/>
      <c r="GPG270" s="20"/>
      <c r="GPH270" s="20"/>
      <c r="GPI270" s="20"/>
      <c r="GPJ270" s="20"/>
      <c r="GPK270" s="20"/>
      <c r="GPL270" s="20"/>
      <c r="GPM270" s="20"/>
      <c r="GPN270" s="20"/>
      <c r="GPO270" s="20"/>
      <c r="GPP270" s="20"/>
      <c r="GPQ270" s="20"/>
      <c r="GPR270" s="20"/>
      <c r="GPS270" s="20"/>
      <c r="GPT270" s="20"/>
      <c r="GPU270" s="20"/>
      <c r="GPV270" s="20"/>
      <c r="GPW270" s="20"/>
      <c r="GPX270" s="20"/>
      <c r="GPY270" s="20"/>
      <c r="GPZ270" s="20"/>
      <c r="GQA270" s="20"/>
      <c r="GQB270" s="20"/>
      <c r="GQC270" s="20"/>
      <c r="GQD270" s="20"/>
      <c r="GQE270" s="20"/>
      <c r="GQF270" s="20"/>
      <c r="GQG270" s="20"/>
      <c r="GQH270" s="20"/>
      <c r="GQI270" s="20"/>
      <c r="GQJ270" s="20"/>
      <c r="GQK270" s="20"/>
      <c r="GQL270" s="20"/>
      <c r="GQM270" s="20"/>
      <c r="GQN270" s="20"/>
      <c r="GQO270" s="20"/>
      <c r="GQP270" s="20"/>
      <c r="GQQ270" s="20"/>
      <c r="GQR270" s="20"/>
      <c r="GQS270" s="20"/>
      <c r="GQT270" s="20"/>
      <c r="GQU270" s="20"/>
      <c r="GQV270" s="20"/>
      <c r="GQW270" s="20"/>
      <c r="GQX270" s="20"/>
      <c r="GQY270" s="20"/>
      <c r="GQZ270" s="20"/>
      <c r="GRA270" s="20"/>
      <c r="GRB270" s="20"/>
      <c r="GRC270" s="20"/>
      <c r="GRD270" s="20"/>
      <c r="GRE270" s="20"/>
      <c r="GRF270" s="20"/>
      <c r="GRG270" s="20"/>
      <c r="GRH270" s="20"/>
      <c r="GRI270" s="20"/>
      <c r="GRJ270" s="20"/>
      <c r="GRK270" s="20"/>
      <c r="GRL270" s="20"/>
      <c r="GRM270" s="20"/>
      <c r="GRN270" s="20"/>
      <c r="GRO270" s="20"/>
      <c r="GRP270" s="20"/>
      <c r="GRQ270" s="20"/>
      <c r="GRR270" s="20"/>
      <c r="GRS270" s="20"/>
      <c r="GRT270" s="20"/>
      <c r="GRU270" s="20"/>
      <c r="GRV270" s="20"/>
      <c r="GRW270" s="20"/>
      <c r="GRX270" s="20"/>
      <c r="GRY270" s="20"/>
      <c r="GRZ270" s="20"/>
      <c r="GSA270" s="20"/>
      <c r="GSB270" s="20"/>
      <c r="GSC270" s="20"/>
      <c r="GSD270" s="20"/>
      <c r="GSE270" s="20"/>
      <c r="GSF270" s="20"/>
      <c r="GSG270" s="20"/>
      <c r="GSH270" s="20"/>
      <c r="GSI270" s="20"/>
      <c r="GSJ270" s="20"/>
      <c r="GSK270" s="20"/>
      <c r="GSL270" s="20"/>
      <c r="GSM270" s="20"/>
      <c r="GSN270" s="20"/>
      <c r="GSO270" s="20"/>
      <c r="GSP270" s="20"/>
      <c r="GSQ270" s="20"/>
      <c r="GSR270" s="20"/>
      <c r="GSS270" s="20"/>
      <c r="GST270" s="20"/>
      <c r="GSU270" s="20"/>
      <c r="GSV270" s="20"/>
      <c r="GSW270" s="20"/>
      <c r="GSX270" s="20"/>
      <c r="GSY270" s="20"/>
      <c r="GSZ270" s="20"/>
      <c r="GTA270" s="20"/>
      <c r="GTB270" s="20"/>
      <c r="GTC270" s="20"/>
      <c r="GTD270" s="20"/>
      <c r="GTE270" s="20"/>
      <c r="GTF270" s="20"/>
      <c r="GTG270" s="20"/>
      <c r="GTH270" s="20"/>
      <c r="GTI270" s="20"/>
      <c r="GTJ270" s="20"/>
      <c r="GTK270" s="20"/>
      <c r="GTL270" s="20"/>
      <c r="GTM270" s="20"/>
      <c r="GTN270" s="20"/>
      <c r="GTO270" s="20"/>
      <c r="GTP270" s="20"/>
      <c r="GTQ270" s="20"/>
      <c r="GTR270" s="20"/>
      <c r="GTS270" s="20"/>
      <c r="GTT270" s="20"/>
      <c r="GTU270" s="20"/>
      <c r="GTV270" s="20"/>
      <c r="GTW270" s="20"/>
      <c r="GTX270" s="20"/>
      <c r="GTY270" s="20"/>
      <c r="GTZ270" s="20"/>
      <c r="GUA270" s="20"/>
      <c r="GUB270" s="20"/>
      <c r="GUC270" s="20"/>
      <c r="GUD270" s="20"/>
      <c r="GUE270" s="20"/>
      <c r="GUF270" s="20"/>
      <c r="GUG270" s="20"/>
      <c r="GUH270" s="20"/>
      <c r="GUI270" s="20"/>
      <c r="GUJ270" s="20"/>
      <c r="GUK270" s="20"/>
      <c r="GUL270" s="20"/>
      <c r="GUM270" s="20"/>
      <c r="GUN270" s="20"/>
      <c r="GUO270" s="20"/>
      <c r="GUP270" s="20"/>
      <c r="GUQ270" s="20"/>
      <c r="GUR270" s="20"/>
      <c r="GUS270" s="20"/>
      <c r="GUT270" s="20"/>
      <c r="GUU270" s="20"/>
      <c r="GUV270" s="20"/>
      <c r="GUW270" s="20"/>
      <c r="GUX270" s="20"/>
      <c r="GUY270" s="20"/>
      <c r="GUZ270" s="20"/>
      <c r="GVA270" s="20"/>
      <c r="GVB270" s="20"/>
      <c r="GVC270" s="20"/>
      <c r="GVD270" s="20"/>
      <c r="GVE270" s="20"/>
      <c r="GVF270" s="20"/>
      <c r="GVG270" s="20"/>
      <c r="GVH270" s="20"/>
      <c r="GVI270" s="20"/>
      <c r="GVJ270" s="20"/>
      <c r="GVK270" s="20"/>
      <c r="GVL270" s="20"/>
      <c r="GVM270" s="20"/>
      <c r="GVN270" s="20"/>
      <c r="GVO270" s="20"/>
      <c r="GVP270" s="20"/>
      <c r="GVQ270" s="20"/>
      <c r="GVR270" s="20"/>
      <c r="GVS270" s="20"/>
      <c r="GVT270" s="20"/>
      <c r="GVU270" s="20"/>
      <c r="GVV270" s="20"/>
      <c r="GVW270" s="20"/>
      <c r="GVX270" s="20"/>
      <c r="GVY270" s="20"/>
      <c r="GVZ270" s="20"/>
      <c r="GWA270" s="20"/>
      <c r="GWB270" s="20"/>
      <c r="GWC270" s="20"/>
      <c r="GWD270" s="20"/>
      <c r="GWE270" s="20"/>
      <c r="GWF270" s="20"/>
      <c r="GWG270" s="20"/>
      <c r="GWH270" s="20"/>
      <c r="GWI270" s="20"/>
      <c r="GWJ270" s="20"/>
      <c r="GWK270" s="20"/>
      <c r="GWL270" s="20"/>
      <c r="GWM270" s="20"/>
      <c r="GWN270" s="20"/>
      <c r="GWO270" s="20"/>
      <c r="GWP270" s="20"/>
      <c r="GWQ270" s="20"/>
      <c r="GWR270" s="20"/>
      <c r="GWS270" s="20"/>
      <c r="GWT270" s="20"/>
      <c r="GWU270" s="20"/>
      <c r="GWV270" s="20"/>
      <c r="GWW270" s="20"/>
      <c r="GWX270" s="20"/>
      <c r="GWY270" s="20"/>
      <c r="GWZ270" s="20"/>
      <c r="GXA270" s="20"/>
      <c r="GXB270" s="20"/>
      <c r="GXC270" s="20"/>
      <c r="GXD270" s="20"/>
      <c r="GXE270" s="20"/>
      <c r="GXF270" s="20"/>
      <c r="GXG270" s="20"/>
      <c r="GXH270" s="20"/>
      <c r="GXI270" s="20"/>
      <c r="GXJ270" s="20"/>
      <c r="GXK270" s="20"/>
      <c r="GXL270" s="20"/>
      <c r="GXM270" s="20"/>
      <c r="GXN270" s="20"/>
      <c r="GXO270" s="20"/>
      <c r="GXP270" s="20"/>
      <c r="GXQ270" s="20"/>
      <c r="GXR270" s="20"/>
      <c r="GXS270" s="20"/>
      <c r="GXT270" s="20"/>
      <c r="GXU270" s="20"/>
      <c r="GXV270" s="20"/>
      <c r="GXW270" s="20"/>
      <c r="GXX270" s="20"/>
      <c r="GXY270" s="20"/>
      <c r="GXZ270" s="20"/>
      <c r="GYA270" s="20"/>
      <c r="GYB270" s="20"/>
      <c r="GYC270" s="20"/>
      <c r="GYD270" s="20"/>
      <c r="GYE270" s="20"/>
      <c r="GYF270" s="20"/>
      <c r="GYG270" s="20"/>
      <c r="GYH270" s="20"/>
      <c r="GYI270" s="20"/>
      <c r="GYJ270" s="20"/>
      <c r="GYK270" s="20"/>
      <c r="GYL270" s="20"/>
      <c r="GYM270" s="20"/>
      <c r="GYN270" s="20"/>
      <c r="GYO270" s="20"/>
      <c r="GYP270" s="20"/>
      <c r="GYQ270" s="20"/>
      <c r="GYR270" s="20"/>
      <c r="GYS270" s="20"/>
      <c r="GYT270" s="20"/>
      <c r="GYU270" s="20"/>
      <c r="GYV270" s="20"/>
      <c r="GYW270" s="20"/>
      <c r="GYX270" s="20"/>
      <c r="GYY270" s="20"/>
      <c r="GYZ270" s="20"/>
      <c r="GZA270" s="20"/>
      <c r="GZB270" s="20"/>
      <c r="GZC270" s="20"/>
      <c r="GZD270" s="20"/>
      <c r="GZE270" s="20"/>
      <c r="GZF270" s="20"/>
      <c r="GZG270" s="20"/>
      <c r="GZH270" s="20"/>
      <c r="GZI270" s="20"/>
      <c r="GZJ270" s="20"/>
      <c r="GZK270" s="20"/>
      <c r="GZL270" s="20"/>
      <c r="GZM270" s="20"/>
      <c r="GZN270" s="20"/>
      <c r="GZO270" s="20"/>
      <c r="GZP270" s="20"/>
      <c r="GZQ270" s="20"/>
      <c r="GZR270" s="20"/>
      <c r="GZS270" s="20"/>
      <c r="GZT270" s="20"/>
      <c r="GZU270" s="20"/>
      <c r="GZV270" s="20"/>
      <c r="GZW270" s="20"/>
      <c r="GZX270" s="20"/>
      <c r="GZY270" s="20"/>
      <c r="GZZ270" s="20"/>
      <c r="HAA270" s="20"/>
      <c r="HAB270" s="20"/>
      <c r="HAC270" s="20"/>
      <c r="HAD270" s="20"/>
      <c r="HAE270" s="20"/>
      <c r="HAF270" s="20"/>
      <c r="HAG270" s="20"/>
      <c r="HAH270" s="20"/>
      <c r="HAI270" s="20"/>
      <c r="HAJ270" s="20"/>
      <c r="HAK270" s="20"/>
      <c r="HAL270" s="20"/>
      <c r="HAM270" s="20"/>
      <c r="HAN270" s="20"/>
      <c r="HAO270" s="20"/>
      <c r="HAP270" s="20"/>
      <c r="HAQ270" s="20"/>
      <c r="HAR270" s="20"/>
      <c r="HAS270" s="20"/>
      <c r="HAT270" s="20"/>
      <c r="HAU270" s="20"/>
      <c r="HAV270" s="20"/>
      <c r="HAW270" s="20"/>
      <c r="HAX270" s="20"/>
      <c r="HAY270" s="20"/>
      <c r="HAZ270" s="20"/>
      <c r="HBA270" s="20"/>
      <c r="HBB270" s="20"/>
      <c r="HBC270" s="20"/>
      <c r="HBD270" s="20"/>
      <c r="HBE270" s="20"/>
      <c r="HBF270" s="20"/>
      <c r="HBG270" s="20"/>
      <c r="HBH270" s="20"/>
      <c r="HBI270" s="20"/>
      <c r="HBJ270" s="20"/>
      <c r="HBK270" s="20"/>
      <c r="HBL270" s="20"/>
      <c r="HBM270" s="20"/>
      <c r="HBN270" s="20"/>
      <c r="HBO270" s="20"/>
      <c r="HBP270" s="20"/>
      <c r="HBQ270" s="20"/>
      <c r="HBR270" s="20"/>
      <c r="HBS270" s="20"/>
      <c r="HBT270" s="20"/>
      <c r="HBU270" s="20"/>
      <c r="HBV270" s="20"/>
      <c r="HBW270" s="20"/>
      <c r="HBX270" s="20"/>
      <c r="HBY270" s="20"/>
      <c r="HBZ270" s="20"/>
      <c r="HCA270" s="20"/>
      <c r="HCB270" s="20"/>
      <c r="HCC270" s="20"/>
      <c r="HCD270" s="20"/>
      <c r="HCE270" s="20"/>
      <c r="HCF270" s="20"/>
      <c r="HCG270" s="20"/>
      <c r="HCH270" s="20"/>
      <c r="HCI270" s="20"/>
      <c r="HCJ270" s="20"/>
      <c r="HCK270" s="20"/>
      <c r="HCL270" s="20"/>
      <c r="HCM270" s="20"/>
      <c r="HCN270" s="20"/>
      <c r="HCO270" s="20"/>
      <c r="HCP270" s="20"/>
      <c r="HCQ270" s="20"/>
      <c r="HCR270" s="20"/>
      <c r="HCS270" s="20"/>
      <c r="HCT270" s="20"/>
      <c r="HCU270" s="20"/>
      <c r="HCV270" s="20"/>
      <c r="HCW270" s="20"/>
      <c r="HCX270" s="20"/>
      <c r="HCY270" s="20"/>
      <c r="HCZ270" s="20"/>
      <c r="HDA270" s="20"/>
      <c r="HDB270" s="20"/>
      <c r="HDC270" s="20"/>
      <c r="HDD270" s="20"/>
      <c r="HDE270" s="20"/>
      <c r="HDF270" s="20"/>
      <c r="HDG270" s="20"/>
      <c r="HDH270" s="20"/>
      <c r="HDI270" s="20"/>
      <c r="HDJ270" s="20"/>
      <c r="HDK270" s="20"/>
      <c r="HDL270" s="20"/>
      <c r="HDM270" s="20"/>
      <c r="HDN270" s="20"/>
      <c r="HDO270" s="20"/>
      <c r="HDP270" s="20"/>
      <c r="HDQ270" s="20"/>
      <c r="HDR270" s="20"/>
      <c r="HDS270" s="20"/>
      <c r="HDT270" s="20"/>
      <c r="HDU270" s="20"/>
      <c r="HDV270" s="20"/>
      <c r="HDW270" s="20"/>
      <c r="HDX270" s="20"/>
      <c r="HDY270" s="20"/>
      <c r="HDZ270" s="20"/>
      <c r="HEA270" s="20"/>
      <c r="HEB270" s="20"/>
      <c r="HEC270" s="20"/>
      <c r="HED270" s="20"/>
      <c r="HEE270" s="20"/>
      <c r="HEF270" s="20"/>
      <c r="HEG270" s="20"/>
      <c r="HEH270" s="20"/>
      <c r="HEI270" s="20"/>
      <c r="HEJ270" s="20"/>
      <c r="HEK270" s="20"/>
      <c r="HEL270" s="20"/>
      <c r="HEM270" s="20"/>
      <c r="HEN270" s="20"/>
      <c r="HEO270" s="20"/>
      <c r="HEP270" s="20"/>
      <c r="HEQ270" s="20"/>
      <c r="HER270" s="20"/>
      <c r="HES270" s="20"/>
      <c r="HET270" s="20"/>
      <c r="HEU270" s="20"/>
      <c r="HEV270" s="20"/>
      <c r="HEW270" s="20"/>
      <c r="HEX270" s="20"/>
      <c r="HEY270" s="20"/>
      <c r="HEZ270" s="20"/>
      <c r="HFA270" s="20"/>
      <c r="HFB270" s="20"/>
      <c r="HFC270" s="20"/>
      <c r="HFD270" s="20"/>
      <c r="HFE270" s="20"/>
      <c r="HFF270" s="20"/>
      <c r="HFG270" s="20"/>
      <c r="HFH270" s="20"/>
      <c r="HFI270" s="20"/>
      <c r="HFJ270" s="20"/>
      <c r="HFK270" s="20"/>
      <c r="HFL270" s="20"/>
      <c r="HFM270" s="20"/>
      <c r="HFN270" s="20"/>
      <c r="HFO270" s="20"/>
      <c r="HFP270" s="20"/>
      <c r="HFQ270" s="20"/>
      <c r="HFR270" s="20"/>
      <c r="HFS270" s="20"/>
      <c r="HFT270" s="20"/>
      <c r="HFU270" s="20"/>
      <c r="HFV270" s="20"/>
      <c r="HFW270" s="20"/>
      <c r="HFX270" s="20"/>
      <c r="HFY270" s="20"/>
      <c r="HFZ270" s="20"/>
      <c r="HGA270" s="20"/>
      <c r="HGB270" s="20"/>
      <c r="HGC270" s="20"/>
      <c r="HGD270" s="20"/>
      <c r="HGE270" s="20"/>
      <c r="HGF270" s="20"/>
      <c r="HGG270" s="20"/>
      <c r="HGH270" s="20"/>
      <c r="HGI270" s="20"/>
      <c r="HGJ270" s="20"/>
      <c r="HGK270" s="20"/>
      <c r="HGL270" s="20"/>
      <c r="HGM270" s="20"/>
      <c r="HGN270" s="20"/>
      <c r="HGO270" s="20"/>
      <c r="HGP270" s="20"/>
      <c r="HGQ270" s="20"/>
      <c r="HGR270" s="20"/>
      <c r="HGS270" s="20"/>
      <c r="HGT270" s="20"/>
      <c r="HGU270" s="20"/>
      <c r="HGV270" s="20"/>
      <c r="HGW270" s="20"/>
      <c r="HGX270" s="20"/>
      <c r="HGY270" s="20"/>
      <c r="HGZ270" s="20"/>
      <c r="HHA270" s="20"/>
      <c r="HHB270" s="20"/>
      <c r="HHC270" s="20"/>
      <c r="HHD270" s="20"/>
      <c r="HHE270" s="20"/>
      <c r="HHF270" s="20"/>
      <c r="HHG270" s="20"/>
      <c r="HHH270" s="20"/>
      <c r="HHI270" s="20"/>
      <c r="HHJ270" s="20"/>
      <c r="HHK270" s="20"/>
      <c r="HHL270" s="20"/>
      <c r="HHM270" s="20"/>
      <c r="HHN270" s="20"/>
      <c r="HHO270" s="20"/>
      <c r="HHP270" s="20"/>
      <c r="HHQ270" s="20"/>
      <c r="HHR270" s="20"/>
      <c r="HHS270" s="20"/>
      <c r="HHT270" s="20"/>
      <c r="HHU270" s="20"/>
      <c r="HHV270" s="20"/>
      <c r="HHW270" s="20"/>
      <c r="HHX270" s="20"/>
      <c r="HHY270" s="20"/>
      <c r="HHZ270" s="20"/>
      <c r="HIA270" s="20"/>
      <c r="HIB270" s="20"/>
      <c r="HIC270" s="20"/>
      <c r="HID270" s="20"/>
      <c r="HIE270" s="20"/>
      <c r="HIF270" s="20"/>
      <c r="HIG270" s="20"/>
      <c r="HIH270" s="20"/>
      <c r="HII270" s="20"/>
      <c r="HIJ270" s="20"/>
      <c r="HIK270" s="20"/>
      <c r="HIL270" s="20"/>
      <c r="HIM270" s="20"/>
      <c r="HIN270" s="20"/>
      <c r="HIO270" s="20"/>
      <c r="HIP270" s="20"/>
      <c r="HIQ270" s="20"/>
      <c r="HIR270" s="20"/>
      <c r="HIS270" s="20"/>
      <c r="HIT270" s="20"/>
      <c r="HIU270" s="20"/>
      <c r="HIV270" s="20"/>
      <c r="HIW270" s="20"/>
      <c r="HIX270" s="20"/>
      <c r="HIY270" s="20"/>
      <c r="HIZ270" s="20"/>
      <c r="HJA270" s="20"/>
      <c r="HJB270" s="20"/>
      <c r="HJC270" s="20"/>
      <c r="HJD270" s="20"/>
      <c r="HJE270" s="20"/>
      <c r="HJF270" s="20"/>
      <c r="HJG270" s="20"/>
      <c r="HJH270" s="20"/>
      <c r="HJI270" s="20"/>
      <c r="HJJ270" s="20"/>
      <c r="HJK270" s="20"/>
      <c r="HJL270" s="20"/>
      <c r="HJM270" s="20"/>
      <c r="HJN270" s="20"/>
      <c r="HJO270" s="20"/>
      <c r="HJP270" s="20"/>
      <c r="HJQ270" s="20"/>
      <c r="HJR270" s="20"/>
      <c r="HJS270" s="20"/>
      <c r="HJT270" s="20"/>
      <c r="HJU270" s="20"/>
      <c r="HJV270" s="20"/>
      <c r="HJW270" s="20"/>
      <c r="HJX270" s="20"/>
      <c r="HJY270" s="20"/>
      <c r="HJZ270" s="20"/>
      <c r="HKA270" s="20"/>
      <c r="HKB270" s="20"/>
      <c r="HKC270" s="20"/>
      <c r="HKD270" s="20"/>
      <c r="HKE270" s="20"/>
      <c r="HKF270" s="20"/>
      <c r="HKG270" s="20"/>
      <c r="HKH270" s="20"/>
      <c r="HKI270" s="20"/>
      <c r="HKJ270" s="20"/>
      <c r="HKK270" s="20"/>
      <c r="HKL270" s="20"/>
      <c r="HKM270" s="20"/>
      <c r="HKN270" s="20"/>
      <c r="HKO270" s="20"/>
      <c r="HKP270" s="20"/>
      <c r="HKQ270" s="20"/>
      <c r="HKR270" s="20"/>
      <c r="HKS270" s="20"/>
      <c r="HKT270" s="20"/>
      <c r="HKU270" s="20"/>
      <c r="HKV270" s="20"/>
      <c r="HKW270" s="20"/>
      <c r="HKX270" s="20"/>
      <c r="HKY270" s="20"/>
      <c r="HKZ270" s="20"/>
      <c r="HLA270" s="20"/>
      <c r="HLB270" s="20"/>
      <c r="HLC270" s="20"/>
      <c r="HLD270" s="20"/>
      <c r="HLE270" s="20"/>
      <c r="HLF270" s="20"/>
      <c r="HLG270" s="20"/>
      <c r="HLH270" s="20"/>
      <c r="HLI270" s="20"/>
      <c r="HLJ270" s="20"/>
      <c r="HLK270" s="20"/>
      <c r="HLL270" s="20"/>
      <c r="HLM270" s="20"/>
      <c r="HLN270" s="20"/>
      <c r="HLO270" s="20"/>
      <c r="HLP270" s="20"/>
      <c r="HLQ270" s="20"/>
      <c r="HLR270" s="20"/>
      <c r="HLS270" s="20"/>
      <c r="HLT270" s="20"/>
      <c r="HLU270" s="20"/>
      <c r="HLV270" s="20"/>
      <c r="HLW270" s="20"/>
      <c r="HLX270" s="20"/>
      <c r="HLY270" s="20"/>
      <c r="HLZ270" s="20"/>
      <c r="HMA270" s="20"/>
      <c r="HMB270" s="20"/>
      <c r="HMC270" s="20"/>
      <c r="HMD270" s="20"/>
      <c r="HME270" s="20"/>
      <c r="HMF270" s="20"/>
      <c r="HMG270" s="20"/>
      <c r="HMH270" s="20"/>
      <c r="HMI270" s="20"/>
      <c r="HMJ270" s="20"/>
      <c r="HMK270" s="20"/>
      <c r="HML270" s="20"/>
      <c r="HMM270" s="20"/>
      <c r="HMN270" s="20"/>
      <c r="HMO270" s="20"/>
      <c r="HMP270" s="20"/>
      <c r="HMQ270" s="20"/>
      <c r="HMR270" s="20"/>
      <c r="HMS270" s="20"/>
      <c r="HMT270" s="20"/>
      <c r="HMU270" s="20"/>
      <c r="HMV270" s="20"/>
      <c r="HMW270" s="20"/>
      <c r="HMX270" s="20"/>
      <c r="HMY270" s="20"/>
      <c r="HMZ270" s="20"/>
      <c r="HNA270" s="20"/>
      <c r="HNB270" s="20"/>
      <c r="HNC270" s="20"/>
      <c r="HND270" s="20"/>
      <c r="HNE270" s="20"/>
      <c r="HNF270" s="20"/>
      <c r="HNG270" s="20"/>
      <c r="HNH270" s="20"/>
      <c r="HNI270" s="20"/>
      <c r="HNJ270" s="20"/>
      <c r="HNK270" s="20"/>
      <c r="HNL270" s="20"/>
      <c r="HNM270" s="20"/>
      <c r="HNN270" s="20"/>
      <c r="HNO270" s="20"/>
      <c r="HNP270" s="20"/>
      <c r="HNQ270" s="20"/>
      <c r="HNR270" s="20"/>
      <c r="HNS270" s="20"/>
      <c r="HNT270" s="20"/>
      <c r="HNU270" s="20"/>
      <c r="HNV270" s="20"/>
      <c r="HNW270" s="20"/>
      <c r="HNX270" s="20"/>
      <c r="HNY270" s="20"/>
      <c r="HNZ270" s="20"/>
      <c r="HOA270" s="20"/>
      <c r="HOB270" s="20"/>
      <c r="HOC270" s="20"/>
      <c r="HOD270" s="20"/>
      <c r="HOE270" s="20"/>
      <c r="HOF270" s="20"/>
      <c r="HOG270" s="20"/>
      <c r="HOH270" s="20"/>
      <c r="HOI270" s="20"/>
      <c r="HOJ270" s="20"/>
      <c r="HOK270" s="20"/>
      <c r="HOL270" s="20"/>
      <c r="HOM270" s="20"/>
      <c r="HON270" s="20"/>
      <c r="HOO270" s="20"/>
      <c r="HOP270" s="20"/>
      <c r="HOQ270" s="20"/>
      <c r="HOR270" s="20"/>
      <c r="HOS270" s="20"/>
      <c r="HOT270" s="20"/>
      <c r="HOU270" s="20"/>
      <c r="HOV270" s="20"/>
      <c r="HOW270" s="20"/>
      <c r="HOX270" s="20"/>
      <c r="HOY270" s="20"/>
      <c r="HOZ270" s="20"/>
      <c r="HPA270" s="20"/>
      <c r="HPB270" s="20"/>
      <c r="HPC270" s="20"/>
      <c r="HPD270" s="20"/>
      <c r="HPE270" s="20"/>
      <c r="HPF270" s="20"/>
      <c r="HPG270" s="20"/>
      <c r="HPH270" s="20"/>
      <c r="HPI270" s="20"/>
      <c r="HPJ270" s="20"/>
      <c r="HPK270" s="20"/>
      <c r="HPL270" s="20"/>
      <c r="HPM270" s="20"/>
      <c r="HPN270" s="20"/>
      <c r="HPO270" s="20"/>
      <c r="HPP270" s="20"/>
      <c r="HPQ270" s="20"/>
      <c r="HPR270" s="20"/>
      <c r="HPS270" s="20"/>
      <c r="HPT270" s="20"/>
      <c r="HPU270" s="20"/>
      <c r="HPV270" s="20"/>
      <c r="HPW270" s="20"/>
      <c r="HPX270" s="20"/>
      <c r="HPY270" s="20"/>
      <c r="HPZ270" s="20"/>
      <c r="HQA270" s="20"/>
      <c r="HQB270" s="20"/>
      <c r="HQC270" s="20"/>
      <c r="HQD270" s="20"/>
      <c r="HQE270" s="20"/>
      <c r="HQF270" s="20"/>
      <c r="HQG270" s="20"/>
      <c r="HQH270" s="20"/>
      <c r="HQI270" s="20"/>
      <c r="HQJ270" s="20"/>
      <c r="HQK270" s="20"/>
      <c r="HQL270" s="20"/>
      <c r="HQM270" s="20"/>
      <c r="HQN270" s="20"/>
      <c r="HQO270" s="20"/>
      <c r="HQP270" s="20"/>
      <c r="HQQ270" s="20"/>
      <c r="HQR270" s="20"/>
      <c r="HQS270" s="20"/>
      <c r="HQT270" s="20"/>
      <c r="HQU270" s="20"/>
      <c r="HQV270" s="20"/>
      <c r="HQW270" s="20"/>
      <c r="HQX270" s="20"/>
      <c r="HQY270" s="20"/>
      <c r="HQZ270" s="20"/>
      <c r="HRA270" s="20"/>
      <c r="HRB270" s="20"/>
      <c r="HRC270" s="20"/>
      <c r="HRD270" s="20"/>
      <c r="HRE270" s="20"/>
      <c r="HRF270" s="20"/>
      <c r="HRG270" s="20"/>
      <c r="HRH270" s="20"/>
      <c r="HRI270" s="20"/>
      <c r="HRJ270" s="20"/>
      <c r="HRK270" s="20"/>
      <c r="HRL270" s="20"/>
      <c r="HRM270" s="20"/>
      <c r="HRN270" s="20"/>
      <c r="HRO270" s="20"/>
      <c r="HRP270" s="20"/>
      <c r="HRQ270" s="20"/>
      <c r="HRR270" s="20"/>
      <c r="HRS270" s="20"/>
      <c r="HRT270" s="20"/>
      <c r="HRU270" s="20"/>
      <c r="HRV270" s="20"/>
      <c r="HRW270" s="20"/>
      <c r="HRX270" s="20"/>
      <c r="HRY270" s="20"/>
      <c r="HRZ270" s="20"/>
      <c r="HSA270" s="20"/>
      <c r="HSB270" s="20"/>
      <c r="HSC270" s="20"/>
      <c r="HSD270" s="20"/>
      <c r="HSE270" s="20"/>
      <c r="HSF270" s="20"/>
      <c r="HSG270" s="20"/>
      <c r="HSH270" s="20"/>
      <c r="HSI270" s="20"/>
      <c r="HSJ270" s="20"/>
      <c r="HSK270" s="20"/>
      <c r="HSL270" s="20"/>
      <c r="HSM270" s="20"/>
      <c r="HSN270" s="20"/>
      <c r="HSO270" s="20"/>
      <c r="HSP270" s="20"/>
      <c r="HSQ270" s="20"/>
      <c r="HSR270" s="20"/>
      <c r="HSS270" s="20"/>
      <c r="HST270" s="20"/>
      <c r="HSU270" s="20"/>
      <c r="HSV270" s="20"/>
      <c r="HSW270" s="20"/>
      <c r="HSX270" s="20"/>
      <c r="HSY270" s="20"/>
      <c r="HSZ270" s="20"/>
      <c r="HTA270" s="20"/>
      <c r="HTB270" s="20"/>
      <c r="HTC270" s="20"/>
      <c r="HTD270" s="20"/>
      <c r="HTE270" s="20"/>
      <c r="HTF270" s="20"/>
      <c r="HTG270" s="20"/>
      <c r="HTH270" s="20"/>
      <c r="HTI270" s="20"/>
      <c r="HTJ270" s="20"/>
      <c r="HTK270" s="20"/>
      <c r="HTL270" s="20"/>
      <c r="HTM270" s="20"/>
      <c r="HTN270" s="20"/>
      <c r="HTO270" s="20"/>
      <c r="HTP270" s="20"/>
      <c r="HTQ270" s="20"/>
      <c r="HTR270" s="20"/>
      <c r="HTS270" s="20"/>
      <c r="HTT270" s="20"/>
      <c r="HTU270" s="20"/>
      <c r="HTV270" s="20"/>
      <c r="HTW270" s="20"/>
      <c r="HTX270" s="20"/>
      <c r="HTY270" s="20"/>
      <c r="HTZ270" s="20"/>
      <c r="HUA270" s="20"/>
      <c r="HUB270" s="20"/>
      <c r="HUC270" s="20"/>
      <c r="HUD270" s="20"/>
      <c r="HUE270" s="20"/>
      <c r="HUF270" s="20"/>
      <c r="HUG270" s="20"/>
      <c r="HUH270" s="20"/>
      <c r="HUI270" s="20"/>
      <c r="HUJ270" s="20"/>
      <c r="HUK270" s="20"/>
      <c r="HUL270" s="20"/>
      <c r="HUM270" s="20"/>
      <c r="HUN270" s="20"/>
      <c r="HUO270" s="20"/>
      <c r="HUP270" s="20"/>
      <c r="HUQ270" s="20"/>
      <c r="HUR270" s="20"/>
      <c r="HUS270" s="20"/>
      <c r="HUT270" s="20"/>
      <c r="HUU270" s="20"/>
      <c r="HUV270" s="20"/>
      <c r="HUW270" s="20"/>
      <c r="HUX270" s="20"/>
      <c r="HUY270" s="20"/>
      <c r="HUZ270" s="20"/>
      <c r="HVA270" s="20"/>
      <c r="HVB270" s="20"/>
      <c r="HVC270" s="20"/>
      <c r="HVD270" s="20"/>
      <c r="HVE270" s="20"/>
      <c r="HVF270" s="20"/>
      <c r="HVG270" s="20"/>
      <c r="HVH270" s="20"/>
      <c r="HVI270" s="20"/>
      <c r="HVJ270" s="20"/>
      <c r="HVK270" s="20"/>
      <c r="HVL270" s="20"/>
      <c r="HVM270" s="20"/>
      <c r="HVN270" s="20"/>
      <c r="HVO270" s="20"/>
      <c r="HVP270" s="20"/>
      <c r="HVQ270" s="20"/>
      <c r="HVR270" s="20"/>
      <c r="HVS270" s="20"/>
      <c r="HVT270" s="20"/>
      <c r="HVU270" s="20"/>
      <c r="HVV270" s="20"/>
      <c r="HVW270" s="20"/>
      <c r="HVX270" s="20"/>
      <c r="HVY270" s="20"/>
      <c r="HVZ270" s="20"/>
      <c r="HWA270" s="20"/>
      <c r="HWB270" s="20"/>
      <c r="HWC270" s="20"/>
      <c r="HWD270" s="20"/>
      <c r="HWE270" s="20"/>
      <c r="HWF270" s="20"/>
      <c r="HWG270" s="20"/>
      <c r="HWH270" s="20"/>
      <c r="HWI270" s="20"/>
      <c r="HWJ270" s="20"/>
      <c r="HWK270" s="20"/>
      <c r="HWL270" s="20"/>
      <c r="HWM270" s="20"/>
      <c r="HWN270" s="20"/>
      <c r="HWO270" s="20"/>
      <c r="HWP270" s="20"/>
      <c r="HWQ270" s="20"/>
      <c r="HWR270" s="20"/>
      <c r="HWS270" s="20"/>
      <c r="HWT270" s="20"/>
      <c r="HWU270" s="20"/>
      <c r="HWV270" s="20"/>
      <c r="HWW270" s="20"/>
      <c r="HWX270" s="20"/>
      <c r="HWY270" s="20"/>
      <c r="HWZ270" s="20"/>
      <c r="HXA270" s="20"/>
      <c r="HXB270" s="20"/>
      <c r="HXC270" s="20"/>
      <c r="HXD270" s="20"/>
      <c r="HXE270" s="20"/>
      <c r="HXF270" s="20"/>
      <c r="HXG270" s="20"/>
      <c r="HXH270" s="20"/>
      <c r="HXI270" s="20"/>
      <c r="HXJ270" s="20"/>
      <c r="HXK270" s="20"/>
      <c r="HXL270" s="20"/>
      <c r="HXM270" s="20"/>
      <c r="HXN270" s="20"/>
      <c r="HXO270" s="20"/>
      <c r="HXP270" s="20"/>
      <c r="HXQ270" s="20"/>
      <c r="HXR270" s="20"/>
      <c r="HXS270" s="20"/>
      <c r="HXT270" s="20"/>
      <c r="HXU270" s="20"/>
      <c r="HXV270" s="20"/>
      <c r="HXW270" s="20"/>
      <c r="HXX270" s="20"/>
      <c r="HXY270" s="20"/>
      <c r="HXZ270" s="20"/>
      <c r="HYA270" s="20"/>
      <c r="HYB270" s="20"/>
      <c r="HYC270" s="20"/>
      <c r="HYD270" s="20"/>
      <c r="HYE270" s="20"/>
      <c r="HYF270" s="20"/>
      <c r="HYG270" s="20"/>
      <c r="HYH270" s="20"/>
      <c r="HYI270" s="20"/>
      <c r="HYJ270" s="20"/>
      <c r="HYK270" s="20"/>
      <c r="HYL270" s="20"/>
      <c r="HYM270" s="20"/>
      <c r="HYN270" s="20"/>
      <c r="HYO270" s="20"/>
      <c r="HYP270" s="20"/>
      <c r="HYQ270" s="20"/>
      <c r="HYR270" s="20"/>
      <c r="HYS270" s="20"/>
      <c r="HYT270" s="20"/>
      <c r="HYU270" s="20"/>
      <c r="HYV270" s="20"/>
      <c r="HYW270" s="20"/>
      <c r="HYX270" s="20"/>
      <c r="HYY270" s="20"/>
      <c r="HYZ270" s="20"/>
      <c r="HZA270" s="20"/>
      <c r="HZB270" s="20"/>
      <c r="HZC270" s="20"/>
      <c r="HZD270" s="20"/>
      <c r="HZE270" s="20"/>
      <c r="HZF270" s="20"/>
      <c r="HZG270" s="20"/>
      <c r="HZH270" s="20"/>
      <c r="HZI270" s="20"/>
      <c r="HZJ270" s="20"/>
      <c r="HZK270" s="20"/>
      <c r="HZL270" s="20"/>
      <c r="HZM270" s="20"/>
      <c r="HZN270" s="20"/>
      <c r="HZO270" s="20"/>
      <c r="HZP270" s="20"/>
      <c r="HZQ270" s="20"/>
      <c r="HZR270" s="20"/>
      <c r="HZS270" s="20"/>
      <c r="HZT270" s="20"/>
      <c r="HZU270" s="20"/>
      <c r="HZV270" s="20"/>
      <c r="HZW270" s="20"/>
      <c r="HZX270" s="20"/>
      <c r="HZY270" s="20"/>
      <c r="HZZ270" s="20"/>
      <c r="IAA270" s="20"/>
      <c r="IAB270" s="20"/>
      <c r="IAC270" s="20"/>
      <c r="IAD270" s="20"/>
      <c r="IAE270" s="20"/>
      <c r="IAF270" s="20"/>
      <c r="IAG270" s="20"/>
      <c r="IAH270" s="20"/>
      <c r="IAI270" s="20"/>
      <c r="IAJ270" s="20"/>
      <c r="IAK270" s="20"/>
      <c r="IAL270" s="20"/>
      <c r="IAM270" s="20"/>
      <c r="IAN270" s="20"/>
      <c r="IAO270" s="20"/>
      <c r="IAP270" s="20"/>
      <c r="IAQ270" s="20"/>
      <c r="IAR270" s="20"/>
      <c r="IAS270" s="20"/>
      <c r="IAT270" s="20"/>
      <c r="IAU270" s="20"/>
      <c r="IAV270" s="20"/>
      <c r="IAW270" s="20"/>
      <c r="IAX270" s="20"/>
      <c r="IAY270" s="20"/>
      <c r="IAZ270" s="20"/>
      <c r="IBA270" s="20"/>
      <c r="IBB270" s="20"/>
      <c r="IBC270" s="20"/>
      <c r="IBD270" s="20"/>
      <c r="IBE270" s="20"/>
      <c r="IBF270" s="20"/>
      <c r="IBG270" s="20"/>
      <c r="IBH270" s="20"/>
      <c r="IBI270" s="20"/>
      <c r="IBJ270" s="20"/>
      <c r="IBK270" s="20"/>
      <c r="IBL270" s="20"/>
      <c r="IBM270" s="20"/>
      <c r="IBN270" s="20"/>
      <c r="IBO270" s="20"/>
      <c r="IBP270" s="20"/>
      <c r="IBQ270" s="20"/>
      <c r="IBR270" s="20"/>
      <c r="IBS270" s="20"/>
      <c r="IBT270" s="20"/>
      <c r="IBU270" s="20"/>
      <c r="IBV270" s="20"/>
      <c r="IBW270" s="20"/>
      <c r="IBX270" s="20"/>
      <c r="IBY270" s="20"/>
      <c r="IBZ270" s="20"/>
      <c r="ICA270" s="20"/>
      <c r="ICB270" s="20"/>
      <c r="ICC270" s="20"/>
      <c r="ICD270" s="20"/>
      <c r="ICE270" s="20"/>
      <c r="ICF270" s="20"/>
      <c r="ICG270" s="20"/>
      <c r="ICH270" s="20"/>
      <c r="ICI270" s="20"/>
      <c r="ICJ270" s="20"/>
      <c r="ICK270" s="20"/>
      <c r="ICL270" s="20"/>
      <c r="ICM270" s="20"/>
      <c r="ICN270" s="20"/>
      <c r="ICO270" s="20"/>
      <c r="ICP270" s="20"/>
      <c r="ICQ270" s="20"/>
      <c r="ICR270" s="20"/>
      <c r="ICS270" s="20"/>
      <c r="ICT270" s="20"/>
      <c r="ICU270" s="20"/>
      <c r="ICV270" s="20"/>
      <c r="ICW270" s="20"/>
      <c r="ICX270" s="20"/>
      <c r="ICY270" s="20"/>
      <c r="ICZ270" s="20"/>
      <c r="IDA270" s="20"/>
      <c r="IDB270" s="20"/>
      <c r="IDC270" s="20"/>
      <c r="IDD270" s="20"/>
      <c r="IDE270" s="20"/>
      <c r="IDF270" s="20"/>
      <c r="IDG270" s="20"/>
      <c r="IDH270" s="20"/>
      <c r="IDI270" s="20"/>
      <c r="IDJ270" s="20"/>
      <c r="IDK270" s="20"/>
      <c r="IDL270" s="20"/>
      <c r="IDM270" s="20"/>
      <c r="IDN270" s="20"/>
      <c r="IDO270" s="20"/>
      <c r="IDP270" s="20"/>
      <c r="IDQ270" s="20"/>
      <c r="IDR270" s="20"/>
      <c r="IDS270" s="20"/>
      <c r="IDT270" s="20"/>
      <c r="IDU270" s="20"/>
      <c r="IDV270" s="20"/>
      <c r="IDW270" s="20"/>
      <c r="IDX270" s="20"/>
      <c r="IDY270" s="20"/>
      <c r="IDZ270" s="20"/>
      <c r="IEA270" s="20"/>
      <c r="IEB270" s="20"/>
      <c r="IEC270" s="20"/>
      <c r="IED270" s="20"/>
      <c r="IEE270" s="20"/>
      <c r="IEF270" s="20"/>
      <c r="IEG270" s="20"/>
      <c r="IEH270" s="20"/>
      <c r="IEI270" s="20"/>
      <c r="IEJ270" s="20"/>
      <c r="IEK270" s="20"/>
      <c r="IEL270" s="20"/>
      <c r="IEM270" s="20"/>
      <c r="IEN270" s="20"/>
      <c r="IEO270" s="20"/>
      <c r="IEP270" s="20"/>
      <c r="IEQ270" s="20"/>
      <c r="IER270" s="20"/>
      <c r="IES270" s="20"/>
      <c r="IET270" s="20"/>
      <c r="IEU270" s="20"/>
      <c r="IEV270" s="20"/>
      <c r="IEW270" s="20"/>
      <c r="IEX270" s="20"/>
      <c r="IEY270" s="20"/>
      <c r="IEZ270" s="20"/>
      <c r="IFA270" s="20"/>
      <c r="IFB270" s="20"/>
      <c r="IFC270" s="20"/>
      <c r="IFD270" s="20"/>
      <c r="IFE270" s="20"/>
      <c r="IFF270" s="20"/>
      <c r="IFG270" s="20"/>
      <c r="IFH270" s="20"/>
      <c r="IFI270" s="20"/>
      <c r="IFJ270" s="20"/>
      <c r="IFK270" s="20"/>
      <c r="IFL270" s="20"/>
      <c r="IFM270" s="20"/>
      <c r="IFN270" s="20"/>
      <c r="IFO270" s="20"/>
      <c r="IFP270" s="20"/>
      <c r="IFQ270" s="20"/>
      <c r="IFR270" s="20"/>
      <c r="IFS270" s="20"/>
      <c r="IFT270" s="20"/>
      <c r="IFU270" s="20"/>
      <c r="IFV270" s="20"/>
      <c r="IFW270" s="20"/>
      <c r="IFX270" s="20"/>
      <c r="IFY270" s="20"/>
      <c r="IFZ270" s="20"/>
      <c r="IGA270" s="20"/>
      <c r="IGB270" s="20"/>
      <c r="IGC270" s="20"/>
      <c r="IGD270" s="20"/>
      <c r="IGE270" s="20"/>
      <c r="IGF270" s="20"/>
      <c r="IGG270" s="20"/>
      <c r="IGH270" s="20"/>
      <c r="IGI270" s="20"/>
      <c r="IGJ270" s="20"/>
      <c r="IGK270" s="20"/>
      <c r="IGL270" s="20"/>
      <c r="IGM270" s="20"/>
      <c r="IGN270" s="20"/>
      <c r="IGO270" s="20"/>
      <c r="IGP270" s="20"/>
      <c r="IGQ270" s="20"/>
      <c r="IGR270" s="20"/>
      <c r="IGS270" s="20"/>
      <c r="IGT270" s="20"/>
      <c r="IGU270" s="20"/>
      <c r="IGV270" s="20"/>
      <c r="IGW270" s="20"/>
      <c r="IGX270" s="20"/>
      <c r="IGY270" s="20"/>
      <c r="IGZ270" s="20"/>
      <c r="IHA270" s="20"/>
      <c r="IHB270" s="20"/>
      <c r="IHC270" s="20"/>
      <c r="IHD270" s="20"/>
      <c r="IHE270" s="20"/>
      <c r="IHF270" s="20"/>
      <c r="IHG270" s="20"/>
      <c r="IHH270" s="20"/>
      <c r="IHI270" s="20"/>
      <c r="IHJ270" s="20"/>
      <c r="IHK270" s="20"/>
      <c r="IHL270" s="20"/>
      <c r="IHM270" s="20"/>
      <c r="IHN270" s="20"/>
      <c r="IHO270" s="20"/>
      <c r="IHP270" s="20"/>
      <c r="IHQ270" s="20"/>
      <c r="IHR270" s="20"/>
      <c r="IHS270" s="20"/>
      <c r="IHT270" s="20"/>
      <c r="IHU270" s="20"/>
      <c r="IHV270" s="20"/>
      <c r="IHW270" s="20"/>
      <c r="IHX270" s="20"/>
      <c r="IHY270" s="20"/>
      <c r="IHZ270" s="20"/>
      <c r="IIA270" s="20"/>
      <c r="IIB270" s="20"/>
      <c r="IIC270" s="20"/>
      <c r="IID270" s="20"/>
      <c r="IIE270" s="20"/>
      <c r="IIF270" s="20"/>
      <c r="IIG270" s="20"/>
      <c r="IIH270" s="20"/>
      <c r="III270" s="20"/>
      <c r="IIJ270" s="20"/>
      <c r="IIK270" s="20"/>
      <c r="IIL270" s="20"/>
      <c r="IIM270" s="20"/>
      <c r="IIN270" s="20"/>
      <c r="IIO270" s="20"/>
      <c r="IIP270" s="20"/>
      <c r="IIQ270" s="20"/>
      <c r="IIR270" s="20"/>
      <c r="IIS270" s="20"/>
      <c r="IIT270" s="20"/>
      <c r="IIU270" s="20"/>
      <c r="IIV270" s="20"/>
      <c r="IIW270" s="20"/>
      <c r="IIX270" s="20"/>
      <c r="IIY270" s="20"/>
      <c r="IIZ270" s="20"/>
      <c r="IJA270" s="20"/>
      <c r="IJB270" s="20"/>
      <c r="IJC270" s="20"/>
      <c r="IJD270" s="20"/>
      <c r="IJE270" s="20"/>
      <c r="IJF270" s="20"/>
      <c r="IJG270" s="20"/>
      <c r="IJH270" s="20"/>
      <c r="IJI270" s="20"/>
      <c r="IJJ270" s="20"/>
      <c r="IJK270" s="20"/>
      <c r="IJL270" s="20"/>
      <c r="IJM270" s="20"/>
      <c r="IJN270" s="20"/>
      <c r="IJO270" s="20"/>
      <c r="IJP270" s="20"/>
      <c r="IJQ270" s="20"/>
      <c r="IJR270" s="20"/>
      <c r="IJS270" s="20"/>
      <c r="IJT270" s="20"/>
      <c r="IJU270" s="20"/>
      <c r="IJV270" s="20"/>
      <c r="IJW270" s="20"/>
      <c r="IJX270" s="20"/>
      <c r="IJY270" s="20"/>
      <c r="IJZ270" s="20"/>
      <c r="IKA270" s="20"/>
      <c r="IKB270" s="20"/>
      <c r="IKC270" s="20"/>
      <c r="IKD270" s="20"/>
      <c r="IKE270" s="20"/>
      <c r="IKF270" s="20"/>
      <c r="IKG270" s="20"/>
      <c r="IKH270" s="20"/>
      <c r="IKI270" s="20"/>
      <c r="IKJ270" s="20"/>
      <c r="IKK270" s="20"/>
      <c r="IKL270" s="20"/>
      <c r="IKM270" s="20"/>
      <c r="IKN270" s="20"/>
      <c r="IKO270" s="20"/>
      <c r="IKP270" s="20"/>
      <c r="IKQ270" s="20"/>
      <c r="IKR270" s="20"/>
      <c r="IKS270" s="20"/>
      <c r="IKT270" s="20"/>
      <c r="IKU270" s="20"/>
      <c r="IKV270" s="20"/>
      <c r="IKW270" s="20"/>
      <c r="IKX270" s="20"/>
      <c r="IKY270" s="20"/>
      <c r="IKZ270" s="20"/>
      <c r="ILA270" s="20"/>
      <c r="ILB270" s="20"/>
      <c r="ILC270" s="20"/>
      <c r="ILD270" s="20"/>
      <c r="ILE270" s="20"/>
      <c r="ILF270" s="20"/>
      <c r="ILG270" s="20"/>
      <c r="ILH270" s="20"/>
      <c r="ILI270" s="20"/>
      <c r="ILJ270" s="20"/>
      <c r="ILK270" s="20"/>
      <c r="ILL270" s="20"/>
      <c r="ILM270" s="20"/>
      <c r="ILN270" s="20"/>
      <c r="ILO270" s="20"/>
      <c r="ILP270" s="20"/>
      <c r="ILQ270" s="20"/>
      <c r="ILR270" s="20"/>
      <c r="ILS270" s="20"/>
      <c r="ILT270" s="20"/>
      <c r="ILU270" s="20"/>
      <c r="ILV270" s="20"/>
      <c r="ILW270" s="20"/>
      <c r="ILX270" s="20"/>
      <c r="ILY270" s="20"/>
      <c r="ILZ270" s="20"/>
      <c r="IMA270" s="20"/>
      <c r="IMB270" s="20"/>
      <c r="IMC270" s="20"/>
      <c r="IMD270" s="20"/>
      <c r="IME270" s="20"/>
      <c r="IMF270" s="20"/>
      <c r="IMG270" s="20"/>
      <c r="IMH270" s="20"/>
      <c r="IMI270" s="20"/>
      <c r="IMJ270" s="20"/>
      <c r="IMK270" s="20"/>
      <c r="IML270" s="20"/>
      <c r="IMM270" s="20"/>
      <c r="IMN270" s="20"/>
      <c r="IMO270" s="20"/>
      <c r="IMP270" s="20"/>
      <c r="IMQ270" s="20"/>
      <c r="IMR270" s="20"/>
      <c r="IMS270" s="20"/>
      <c r="IMT270" s="20"/>
      <c r="IMU270" s="20"/>
      <c r="IMV270" s="20"/>
      <c r="IMW270" s="20"/>
      <c r="IMX270" s="20"/>
      <c r="IMY270" s="20"/>
      <c r="IMZ270" s="20"/>
      <c r="INA270" s="20"/>
      <c r="INB270" s="20"/>
      <c r="INC270" s="20"/>
      <c r="IND270" s="20"/>
      <c r="INE270" s="20"/>
      <c r="INF270" s="20"/>
      <c r="ING270" s="20"/>
      <c r="INH270" s="20"/>
      <c r="INI270" s="20"/>
      <c r="INJ270" s="20"/>
      <c r="INK270" s="20"/>
      <c r="INL270" s="20"/>
      <c r="INM270" s="20"/>
      <c r="INN270" s="20"/>
      <c r="INO270" s="20"/>
      <c r="INP270" s="20"/>
      <c r="INQ270" s="20"/>
      <c r="INR270" s="20"/>
      <c r="INS270" s="20"/>
      <c r="INT270" s="20"/>
      <c r="INU270" s="20"/>
      <c r="INV270" s="20"/>
      <c r="INW270" s="20"/>
      <c r="INX270" s="20"/>
      <c r="INY270" s="20"/>
      <c r="INZ270" s="20"/>
      <c r="IOA270" s="20"/>
      <c r="IOB270" s="20"/>
      <c r="IOC270" s="20"/>
      <c r="IOD270" s="20"/>
      <c r="IOE270" s="20"/>
      <c r="IOF270" s="20"/>
      <c r="IOG270" s="20"/>
      <c r="IOH270" s="20"/>
      <c r="IOI270" s="20"/>
      <c r="IOJ270" s="20"/>
      <c r="IOK270" s="20"/>
      <c r="IOL270" s="20"/>
      <c r="IOM270" s="20"/>
      <c r="ION270" s="20"/>
      <c r="IOO270" s="20"/>
      <c r="IOP270" s="20"/>
      <c r="IOQ270" s="20"/>
      <c r="IOR270" s="20"/>
      <c r="IOS270" s="20"/>
      <c r="IOT270" s="20"/>
      <c r="IOU270" s="20"/>
      <c r="IOV270" s="20"/>
      <c r="IOW270" s="20"/>
      <c r="IOX270" s="20"/>
      <c r="IOY270" s="20"/>
      <c r="IOZ270" s="20"/>
      <c r="IPA270" s="20"/>
      <c r="IPB270" s="20"/>
      <c r="IPC270" s="20"/>
      <c r="IPD270" s="20"/>
      <c r="IPE270" s="20"/>
      <c r="IPF270" s="20"/>
      <c r="IPG270" s="20"/>
      <c r="IPH270" s="20"/>
      <c r="IPI270" s="20"/>
      <c r="IPJ270" s="20"/>
      <c r="IPK270" s="20"/>
      <c r="IPL270" s="20"/>
      <c r="IPM270" s="20"/>
      <c r="IPN270" s="20"/>
      <c r="IPO270" s="20"/>
      <c r="IPP270" s="20"/>
      <c r="IPQ270" s="20"/>
      <c r="IPR270" s="20"/>
      <c r="IPS270" s="20"/>
      <c r="IPT270" s="20"/>
      <c r="IPU270" s="20"/>
      <c r="IPV270" s="20"/>
      <c r="IPW270" s="20"/>
      <c r="IPX270" s="20"/>
      <c r="IPY270" s="20"/>
      <c r="IPZ270" s="20"/>
      <c r="IQA270" s="20"/>
      <c r="IQB270" s="20"/>
      <c r="IQC270" s="20"/>
      <c r="IQD270" s="20"/>
      <c r="IQE270" s="20"/>
      <c r="IQF270" s="20"/>
      <c r="IQG270" s="20"/>
      <c r="IQH270" s="20"/>
      <c r="IQI270" s="20"/>
      <c r="IQJ270" s="20"/>
      <c r="IQK270" s="20"/>
      <c r="IQL270" s="20"/>
      <c r="IQM270" s="20"/>
      <c r="IQN270" s="20"/>
      <c r="IQO270" s="20"/>
      <c r="IQP270" s="20"/>
      <c r="IQQ270" s="20"/>
      <c r="IQR270" s="20"/>
      <c r="IQS270" s="20"/>
      <c r="IQT270" s="20"/>
      <c r="IQU270" s="20"/>
      <c r="IQV270" s="20"/>
      <c r="IQW270" s="20"/>
      <c r="IQX270" s="20"/>
      <c r="IQY270" s="20"/>
      <c r="IQZ270" s="20"/>
      <c r="IRA270" s="20"/>
      <c r="IRB270" s="20"/>
      <c r="IRC270" s="20"/>
      <c r="IRD270" s="20"/>
      <c r="IRE270" s="20"/>
      <c r="IRF270" s="20"/>
      <c r="IRG270" s="20"/>
      <c r="IRH270" s="20"/>
      <c r="IRI270" s="20"/>
      <c r="IRJ270" s="20"/>
      <c r="IRK270" s="20"/>
      <c r="IRL270" s="20"/>
      <c r="IRM270" s="20"/>
      <c r="IRN270" s="20"/>
      <c r="IRO270" s="20"/>
      <c r="IRP270" s="20"/>
      <c r="IRQ270" s="20"/>
      <c r="IRR270" s="20"/>
      <c r="IRS270" s="20"/>
      <c r="IRT270" s="20"/>
      <c r="IRU270" s="20"/>
      <c r="IRV270" s="20"/>
      <c r="IRW270" s="20"/>
      <c r="IRX270" s="20"/>
      <c r="IRY270" s="20"/>
      <c r="IRZ270" s="20"/>
      <c r="ISA270" s="20"/>
      <c r="ISB270" s="20"/>
      <c r="ISC270" s="20"/>
      <c r="ISD270" s="20"/>
      <c r="ISE270" s="20"/>
      <c r="ISF270" s="20"/>
      <c r="ISG270" s="20"/>
      <c r="ISH270" s="20"/>
      <c r="ISI270" s="20"/>
      <c r="ISJ270" s="20"/>
      <c r="ISK270" s="20"/>
      <c r="ISL270" s="20"/>
      <c r="ISM270" s="20"/>
      <c r="ISN270" s="20"/>
      <c r="ISO270" s="20"/>
      <c r="ISP270" s="20"/>
      <c r="ISQ270" s="20"/>
      <c r="ISR270" s="20"/>
      <c r="ISS270" s="20"/>
      <c r="IST270" s="20"/>
      <c r="ISU270" s="20"/>
      <c r="ISV270" s="20"/>
      <c r="ISW270" s="20"/>
      <c r="ISX270" s="20"/>
      <c r="ISY270" s="20"/>
      <c r="ISZ270" s="20"/>
      <c r="ITA270" s="20"/>
      <c r="ITB270" s="20"/>
      <c r="ITC270" s="20"/>
      <c r="ITD270" s="20"/>
      <c r="ITE270" s="20"/>
      <c r="ITF270" s="20"/>
      <c r="ITG270" s="20"/>
      <c r="ITH270" s="20"/>
      <c r="ITI270" s="20"/>
      <c r="ITJ270" s="20"/>
      <c r="ITK270" s="20"/>
      <c r="ITL270" s="20"/>
      <c r="ITM270" s="20"/>
      <c r="ITN270" s="20"/>
      <c r="ITO270" s="20"/>
      <c r="ITP270" s="20"/>
      <c r="ITQ270" s="20"/>
      <c r="ITR270" s="20"/>
      <c r="ITS270" s="20"/>
      <c r="ITT270" s="20"/>
      <c r="ITU270" s="20"/>
      <c r="ITV270" s="20"/>
      <c r="ITW270" s="20"/>
      <c r="ITX270" s="20"/>
      <c r="ITY270" s="20"/>
      <c r="ITZ270" s="20"/>
      <c r="IUA270" s="20"/>
      <c r="IUB270" s="20"/>
      <c r="IUC270" s="20"/>
      <c r="IUD270" s="20"/>
      <c r="IUE270" s="20"/>
      <c r="IUF270" s="20"/>
      <c r="IUG270" s="20"/>
      <c r="IUH270" s="20"/>
      <c r="IUI270" s="20"/>
      <c r="IUJ270" s="20"/>
      <c r="IUK270" s="20"/>
      <c r="IUL270" s="20"/>
      <c r="IUM270" s="20"/>
      <c r="IUN270" s="20"/>
      <c r="IUO270" s="20"/>
      <c r="IUP270" s="20"/>
      <c r="IUQ270" s="20"/>
      <c r="IUR270" s="20"/>
      <c r="IUS270" s="20"/>
      <c r="IUT270" s="20"/>
      <c r="IUU270" s="20"/>
      <c r="IUV270" s="20"/>
      <c r="IUW270" s="20"/>
      <c r="IUX270" s="20"/>
      <c r="IUY270" s="20"/>
      <c r="IUZ270" s="20"/>
      <c r="IVA270" s="20"/>
      <c r="IVB270" s="20"/>
      <c r="IVC270" s="20"/>
      <c r="IVD270" s="20"/>
      <c r="IVE270" s="20"/>
      <c r="IVF270" s="20"/>
      <c r="IVG270" s="20"/>
      <c r="IVH270" s="20"/>
      <c r="IVI270" s="20"/>
      <c r="IVJ270" s="20"/>
      <c r="IVK270" s="20"/>
      <c r="IVL270" s="20"/>
      <c r="IVM270" s="20"/>
      <c r="IVN270" s="20"/>
      <c r="IVO270" s="20"/>
      <c r="IVP270" s="20"/>
      <c r="IVQ270" s="20"/>
      <c r="IVR270" s="20"/>
      <c r="IVS270" s="20"/>
      <c r="IVT270" s="20"/>
      <c r="IVU270" s="20"/>
      <c r="IVV270" s="20"/>
      <c r="IVW270" s="20"/>
      <c r="IVX270" s="20"/>
      <c r="IVY270" s="20"/>
      <c r="IVZ270" s="20"/>
      <c r="IWA270" s="20"/>
      <c r="IWB270" s="20"/>
      <c r="IWC270" s="20"/>
      <c r="IWD270" s="20"/>
      <c r="IWE270" s="20"/>
      <c r="IWF270" s="20"/>
      <c r="IWG270" s="20"/>
      <c r="IWH270" s="20"/>
      <c r="IWI270" s="20"/>
      <c r="IWJ270" s="20"/>
      <c r="IWK270" s="20"/>
      <c r="IWL270" s="20"/>
      <c r="IWM270" s="20"/>
      <c r="IWN270" s="20"/>
      <c r="IWO270" s="20"/>
      <c r="IWP270" s="20"/>
      <c r="IWQ270" s="20"/>
      <c r="IWR270" s="20"/>
      <c r="IWS270" s="20"/>
      <c r="IWT270" s="20"/>
      <c r="IWU270" s="20"/>
      <c r="IWV270" s="20"/>
      <c r="IWW270" s="20"/>
      <c r="IWX270" s="20"/>
      <c r="IWY270" s="20"/>
      <c r="IWZ270" s="20"/>
      <c r="IXA270" s="20"/>
      <c r="IXB270" s="20"/>
      <c r="IXC270" s="20"/>
      <c r="IXD270" s="20"/>
      <c r="IXE270" s="20"/>
      <c r="IXF270" s="20"/>
      <c r="IXG270" s="20"/>
      <c r="IXH270" s="20"/>
      <c r="IXI270" s="20"/>
      <c r="IXJ270" s="20"/>
      <c r="IXK270" s="20"/>
      <c r="IXL270" s="20"/>
      <c r="IXM270" s="20"/>
      <c r="IXN270" s="20"/>
      <c r="IXO270" s="20"/>
      <c r="IXP270" s="20"/>
      <c r="IXQ270" s="20"/>
      <c r="IXR270" s="20"/>
      <c r="IXS270" s="20"/>
      <c r="IXT270" s="20"/>
      <c r="IXU270" s="20"/>
      <c r="IXV270" s="20"/>
      <c r="IXW270" s="20"/>
      <c r="IXX270" s="20"/>
      <c r="IXY270" s="20"/>
      <c r="IXZ270" s="20"/>
      <c r="IYA270" s="20"/>
      <c r="IYB270" s="20"/>
      <c r="IYC270" s="20"/>
      <c r="IYD270" s="20"/>
      <c r="IYE270" s="20"/>
      <c r="IYF270" s="20"/>
      <c r="IYG270" s="20"/>
      <c r="IYH270" s="20"/>
      <c r="IYI270" s="20"/>
      <c r="IYJ270" s="20"/>
      <c r="IYK270" s="20"/>
      <c r="IYL270" s="20"/>
      <c r="IYM270" s="20"/>
      <c r="IYN270" s="20"/>
      <c r="IYO270" s="20"/>
      <c r="IYP270" s="20"/>
      <c r="IYQ270" s="20"/>
      <c r="IYR270" s="20"/>
      <c r="IYS270" s="20"/>
      <c r="IYT270" s="20"/>
      <c r="IYU270" s="20"/>
      <c r="IYV270" s="20"/>
      <c r="IYW270" s="20"/>
      <c r="IYX270" s="20"/>
      <c r="IYY270" s="20"/>
      <c r="IYZ270" s="20"/>
      <c r="IZA270" s="20"/>
      <c r="IZB270" s="20"/>
      <c r="IZC270" s="20"/>
      <c r="IZD270" s="20"/>
      <c r="IZE270" s="20"/>
      <c r="IZF270" s="20"/>
      <c r="IZG270" s="20"/>
      <c r="IZH270" s="20"/>
      <c r="IZI270" s="20"/>
      <c r="IZJ270" s="20"/>
      <c r="IZK270" s="20"/>
      <c r="IZL270" s="20"/>
      <c r="IZM270" s="20"/>
      <c r="IZN270" s="20"/>
      <c r="IZO270" s="20"/>
      <c r="IZP270" s="20"/>
      <c r="IZQ270" s="20"/>
      <c r="IZR270" s="20"/>
      <c r="IZS270" s="20"/>
      <c r="IZT270" s="20"/>
      <c r="IZU270" s="20"/>
      <c r="IZV270" s="20"/>
      <c r="IZW270" s="20"/>
      <c r="IZX270" s="20"/>
      <c r="IZY270" s="20"/>
      <c r="IZZ270" s="20"/>
      <c r="JAA270" s="20"/>
      <c r="JAB270" s="20"/>
      <c r="JAC270" s="20"/>
      <c r="JAD270" s="20"/>
      <c r="JAE270" s="20"/>
      <c r="JAF270" s="20"/>
      <c r="JAG270" s="20"/>
      <c r="JAH270" s="20"/>
      <c r="JAI270" s="20"/>
      <c r="JAJ270" s="20"/>
      <c r="JAK270" s="20"/>
      <c r="JAL270" s="20"/>
      <c r="JAM270" s="20"/>
      <c r="JAN270" s="20"/>
      <c r="JAO270" s="20"/>
      <c r="JAP270" s="20"/>
      <c r="JAQ270" s="20"/>
      <c r="JAR270" s="20"/>
      <c r="JAS270" s="20"/>
      <c r="JAT270" s="20"/>
      <c r="JAU270" s="20"/>
      <c r="JAV270" s="20"/>
      <c r="JAW270" s="20"/>
      <c r="JAX270" s="20"/>
      <c r="JAY270" s="20"/>
      <c r="JAZ270" s="20"/>
      <c r="JBA270" s="20"/>
      <c r="JBB270" s="20"/>
      <c r="JBC270" s="20"/>
      <c r="JBD270" s="20"/>
      <c r="JBE270" s="20"/>
      <c r="JBF270" s="20"/>
      <c r="JBG270" s="20"/>
      <c r="JBH270" s="20"/>
      <c r="JBI270" s="20"/>
      <c r="JBJ270" s="20"/>
      <c r="JBK270" s="20"/>
      <c r="JBL270" s="20"/>
      <c r="JBM270" s="20"/>
      <c r="JBN270" s="20"/>
      <c r="JBO270" s="20"/>
      <c r="JBP270" s="20"/>
      <c r="JBQ270" s="20"/>
      <c r="JBR270" s="20"/>
      <c r="JBS270" s="20"/>
      <c r="JBT270" s="20"/>
      <c r="JBU270" s="20"/>
      <c r="JBV270" s="20"/>
      <c r="JBW270" s="20"/>
      <c r="JBX270" s="20"/>
      <c r="JBY270" s="20"/>
      <c r="JBZ270" s="20"/>
      <c r="JCA270" s="20"/>
      <c r="JCB270" s="20"/>
      <c r="JCC270" s="20"/>
      <c r="JCD270" s="20"/>
      <c r="JCE270" s="20"/>
      <c r="JCF270" s="20"/>
      <c r="JCG270" s="20"/>
      <c r="JCH270" s="20"/>
      <c r="JCI270" s="20"/>
      <c r="JCJ270" s="20"/>
      <c r="JCK270" s="20"/>
      <c r="JCL270" s="20"/>
      <c r="JCM270" s="20"/>
      <c r="JCN270" s="20"/>
      <c r="JCO270" s="20"/>
      <c r="JCP270" s="20"/>
      <c r="JCQ270" s="20"/>
      <c r="JCR270" s="20"/>
      <c r="JCS270" s="20"/>
      <c r="JCT270" s="20"/>
      <c r="JCU270" s="20"/>
      <c r="JCV270" s="20"/>
      <c r="JCW270" s="20"/>
      <c r="JCX270" s="20"/>
      <c r="JCY270" s="20"/>
      <c r="JCZ270" s="20"/>
      <c r="JDA270" s="20"/>
      <c r="JDB270" s="20"/>
      <c r="JDC270" s="20"/>
      <c r="JDD270" s="20"/>
      <c r="JDE270" s="20"/>
      <c r="JDF270" s="20"/>
      <c r="JDG270" s="20"/>
      <c r="JDH270" s="20"/>
      <c r="JDI270" s="20"/>
      <c r="JDJ270" s="20"/>
      <c r="JDK270" s="20"/>
      <c r="JDL270" s="20"/>
      <c r="JDM270" s="20"/>
      <c r="JDN270" s="20"/>
      <c r="JDO270" s="20"/>
      <c r="JDP270" s="20"/>
      <c r="JDQ270" s="20"/>
      <c r="JDR270" s="20"/>
      <c r="JDS270" s="20"/>
      <c r="JDT270" s="20"/>
      <c r="JDU270" s="20"/>
      <c r="JDV270" s="20"/>
      <c r="JDW270" s="20"/>
      <c r="JDX270" s="20"/>
      <c r="JDY270" s="20"/>
      <c r="JDZ270" s="20"/>
      <c r="JEA270" s="20"/>
      <c r="JEB270" s="20"/>
      <c r="JEC270" s="20"/>
      <c r="JED270" s="20"/>
      <c r="JEE270" s="20"/>
      <c r="JEF270" s="20"/>
      <c r="JEG270" s="20"/>
      <c r="JEH270" s="20"/>
      <c r="JEI270" s="20"/>
      <c r="JEJ270" s="20"/>
      <c r="JEK270" s="20"/>
      <c r="JEL270" s="20"/>
      <c r="JEM270" s="20"/>
      <c r="JEN270" s="20"/>
      <c r="JEO270" s="20"/>
      <c r="JEP270" s="20"/>
      <c r="JEQ270" s="20"/>
      <c r="JER270" s="20"/>
      <c r="JES270" s="20"/>
      <c r="JET270" s="20"/>
      <c r="JEU270" s="20"/>
      <c r="JEV270" s="20"/>
      <c r="JEW270" s="20"/>
      <c r="JEX270" s="20"/>
      <c r="JEY270" s="20"/>
      <c r="JEZ270" s="20"/>
      <c r="JFA270" s="20"/>
      <c r="JFB270" s="20"/>
      <c r="JFC270" s="20"/>
      <c r="JFD270" s="20"/>
      <c r="JFE270" s="20"/>
      <c r="JFF270" s="20"/>
      <c r="JFG270" s="20"/>
      <c r="JFH270" s="20"/>
      <c r="JFI270" s="20"/>
      <c r="JFJ270" s="20"/>
      <c r="JFK270" s="20"/>
      <c r="JFL270" s="20"/>
      <c r="JFM270" s="20"/>
      <c r="JFN270" s="20"/>
      <c r="JFO270" s="20"/>
      <c r="JFP270" s="20"/>
      <c r="JFQ270" s="20"/>
      <c r="JFR270" s="20"/>
      <c r="JFS270" s="20"/>
      <c r="JFT270" s="20"/>
      <c r="JFU270" s="20"/>
      <c r="JFV270" s="20"/>
      <c r="JFW270" s="20"/>
      <c r="JFX270" s="20"/>
      <c r="JFY270" s="20"/>
      <c r="JFZ270" s="20"/>
      <c r="JGA270" s="20"/>
      <c r="JGB270" s="20"/>
      <c r="JGC270" s="20"/>
      <c r="JGD270" s="20"/>
      <c r="JGE270" s="20"/>
      <c r="JGF270" s="20"/>
      <c r="JGG270" s="20"/>
      <c r="JGH270" s="20"/>
      <c r="JGI270" s="20"/>
      <c r="JGJ270" s="20"/>
      <c r="JGK270" s="20"/>
      <c r="JGL270" s="20"/>
      <c r="JGM270" s="20"/>
      <c r="JGN270" s="20"/>
      <c r="JGO270" s="20"/>
      <c r="JGP270" s="20"/>
      <c r="JGQ270" s="20"/>
      <c r="JGR270" s="20"/>
      <c r="JGS270" s="20"/>
      <c r="JGT270" s="20"/>
      <c r="JGU270" s="20"/>
      <c r="JGV270" s="20"/>
      <c r="JGW270" s="20"/>
      <c r="JGX270" s="20"/>
      <c r="JGY270" s="20"/>
      <c r="JGZ270" s="20"/>
      <c r="JHA270" s="20"/>
      <c r="JHB270" s="20"/>
      <c r="JHC270" s="20"/>
      <c r="JHD270" s="20"/>
      <c r="JHE270" s="20"/>
      <c r="JHF270" s="20"/>
      <c r="JHG270" s="20"/>
      <c r="JHH270" s="20"/>
      <c r="JHI270" s="20"/>
      <c r="JHJ270" s="20"/>
      <c r="JHK270" s="20"/>
      <c r="JHL270" s="20"/>
      <c r="JHM270" s="20"/>
      <c r="JHN270" s="20"/>
      <c r="JHO270" s="20"/>
      <c r="JHP270" s="20"/>
      <c r="JHQ270" s="20"/>
      <c r="JHR270" s="20"/>
      <c r="JHS270" s="20"/>
      <c r="JHT270" s="20"/>
      <c r="JHU270" s="20"/>
      <c r="JHV270" s="20"/>
      <c r="JHW270" s="20"/>
      <c r="JHX270" s="20"/>
      <c r="JHY270" s="20"/>
      <c r="JHZ270" s="20"/>
      <c r="JIA270" s="20"/>
      <c r="JIB270" s="20"/>
      <c r="JIC270" s="20"/>
      <c r="JID270" s="20"/>
      <c r="JIE270" s="20"/>
      <c r="JIF270" s="20"/>
      <c r="JIG270" s="20"/>
      <c r="JIH270" s="20"/>
      <c r="JII270" s="20"/>
      <c r="JIJ270" s="20"/>
      <c r="JIK270" s="20"/>
      <c r="JIL270" s="20"/>
      <c r="JIM270" s="20"/>
      <c r="JIN270" s="20"/>
      <c r="JIO270" s="20"/>
      <c r="JIP270" s="20"/>
      <c r="JIQ270" s="20"/>
      <c r="JIR270" s="20"/>
      <c r="JIS270" s="20"/>
      <c r="JIT270" s="20"/>
      <c r="JIU270" s="20"/>
      <c r="JIV270" s="20"/>
      <c r="JIW270" s="20"/>
      <c r="JIX270" s="20"/>
      <c r="JIY270" s="20"/>
      <c r="JIZ270" s="20"/>
      <c r="JJA270" s="20"/>
      <c r="JJB270" s="20"/>
      <c r="JJC270" s="20"/>
      <c r="JJD270" s="20"/>
      <c r="JJE270" s="20"/>
      <c r="JJF270" s="20"/>
      <c r="JJG270" s="20"/>
      <c r="JJH270" s="20"/>
      <c r="JJI270" s="20"/>
      <c r="JJJ270" s="20"/>
      <c r="JJK270" s="20"/>
      <c r="JJL270" s="20"/>
      <c r="JJM270" s="20"/>
      <c r="JJN270" s="20"/>
      <c r="JJO270" s="20"/>
      <c r="JJP270" s="20"/>
      <c r="JJQ270" s="20"/>
      <c r="JJR270" s="20"/>
      <c r="JJS270" s="20"/>
      <c r="JJT270" s="20"/>
      <c r="JJU270" s="20"/>
      <c r="JJV270" s="20"/>
      <c r="JJW270" s="20"/>
      <c r="JJX270" s="20"/>
      <c r="JJY270" s="20"/>
      <c r="JJZ270" s="20"/>
      <c r="JKA270" s="20"/>
      <c r="JKB270" s="20"/>
      <c r="JKC270" s="20"/>
      <c r="JKD270" s="20"/>
      <c r="JKE270" s="20"/>
      <c r="JKF270" s="20"/>
      <c r="JKG270" s="20"/>
      <c r="JKH270" s="20"/>
      <c r="JKI270" s="20"/>
      <c r="JKJ270" s="20"/>
      <c r="JKK270" s="20"/>
      <c r="JKL270" s="20"/>
      <c r="JKM270" s="20"/>
      <c r="JKN270" s="20"/>
      <c r="JKO270" s="20"/>
      <c r="JKP270" s="20"/>
      <c r="JKQ270" s="20"/>
      <c r="JKR270" s="20"/>
      <c r="JKS270" s="20"/>
      <c r="JKT270" s="20"/>
      <c r="JKU270" s="20"/>
      <c r="JKV270" s="20"/>
      <c r="JKW270" s="20"/>
      <c r="JKX270" s="20"/>
      <c r="JKY270" s="20"/>
      <c r="JKZ270" s="20"/>
      <c r="JLA270" s="20"/>
      <c r="JLB270" s="20"/>
      <c r="JLC270" s="20"/>
      <c r="JLD270" s="20"/>
      <c r="JLE270" s="20"/>
      <c r="JLF270" s="20"/>
      <c r="JLG270" s="20"/>
      <c r="JLH270" s="20"/>
      <c r="JLI270" s="20"/>
      <c r="JLJ270" s="20"/>
      <c r="JLK270" s="20"/>
      <c r="JLL270" s="20"/>
      <c r="JLM270" s="20"/>
      <c r="JLN270" s="20"/>
      <c r="JLO270" s="20"/>
      <c r="JLP270" s="20"/>
      <c r="JLQ270" s="20"/>
      <c r="JLR270" s="20"/>
      <c r="JLS270" s="20"/>
      <c r="JLT270" s="20"/>
      <c r="JLU270" s="20"/>
      <c r="JLV270" s="20"/>
      <c r="JLW270" s="20"/>
      <c r="JLX270" s="20"/>
      <c r="JLY270" s="20"/>
      <c r="JLZ270" s="20"/>
      <c r="JMA270" s="20"/>
      <c r="JMB270" s="20"/>
      <c r="JMC270" s="20"/>
      <c r="JMD270" s="20"/>
      <c r="JME270" s="20"/>
      <c r="JMF270" s="20"/>
      <c r="JMG270" s="20"/>
      <c r="JMH270" s="20"/>
      <c r="JMI270" s="20"/>
      <c r="JMJ270" s="20"/>
      <c r="JMK270" s="20"/>
      <c r="JML270" s="20"/>
      <c r="JMM270" s="20"/>
      <c r="JMN270" s="20"/>
      <c r="JMO270" s="20"/>
      <c r="JMP270" s="20"/>
      <c r="JMQ270" s="20"/>
      <c r="JMR270" s="20"/>
      <c r="JMS270" s="20"/>
      <c r="JMT270" s="20"/>
      <c r="JMU270" s="20"/>
      <c r="JMV270" s="20"/>
      <c r="JMW270" s="20"/>
      <c r="JMX270" s="20"/>
      <c r="JMY270" s="20"/>
      <c r="JMZ270" s="20"/>
      <c r="JNA270" s="20"/>
      <c r="JNB270" s="20"/>
      <c r="JNC270" s="20"/>
      <c r="JND270" s="20"/>
      <c r="JNE270" s="20"/>
      <c r="JNF270" s="20"/>
      <c r="JNG270" s="20"/>
      <c r="JNH270" s="20"/>
      <c r="JNI270" s="20"/>
      <c r="JNJ270" s="20"/>
      <c r="JNK270" s="20"/>
      <c r="JNL270" s="20"/>
      <c r="JNM270" s="20"/>
      <c r="JNN270" s="20"/>
      <c r="JNO270" s="20"/>
      <c r="JNP270" s="20"/>
      <c r="JNQ270" s="20"/>
      <c r="JNR270" s="20"/>
      <c r="JNS270" s="20"/>
      <c r="JNT270" s="20"/>
      <c r="JNU270" s="20"/>
      <c r="JNV270" s="20"/>
      <c r="JNW270" s="20"/>
      <c r="JNX270" s="20"/>
      <c r="JNY270" s="20"/>
      <c r="JNZ270" s="20"/>
      <c r="JOA270" s="20"/>
      <c r="JOB270" s="20"/>
      <c r="JOC270" s="20"/>
      <c r="JOD270" s="20"/>
      <c r="JOE270" s="20"/>
      <c r="JOF270" s="20"/>
      <c r="JOG270" s="20"/>
      <c r="JOH270" s="20"/>
      <c r="JOI270" s="20"/>
      <c r="JOJ270" s="20"/>
      <c r="JOK270" s="20"/>
      <c r="JOL270" s="20"/>
      <c r="JOM270" s="20"/>
      <c r="JON270" s="20"/>
      <c r="JOO270" s="20"/>
      <c r="JOP270" s="20"/>
      <c r="JOQ270" s="20"/>
      <c r="JOR270" s="20"/>
      <c r="JOS270" s="20"/>
      <c r="JOT270" s="20"/>
      <c r="JOU270" s="20"/>
      <c r="JOV270" s="20"/>
      <c r="JOW270" s="20"/>
      <c r="JOX270" s="20"/>
      <c r="JOY270" s="20"/>
      <c r="JOZ270" s="20"/>
      <c r="JPA270" s="20"/>
      <c r="JPB270" s="20"/>
      <c r="JPC270" s="20"/>
      <c r="JPD270" s="20"/>
      <c r="JPE270" s="20"/>
      <c r="JPF270" s="20"/>
      <c r="JPG270" s="20"/>
      <c r="JPH270" s="20"/>
      <c r="JPI270" s="20"/>
      <c r="JPJ270" s="20"/>
      <c r="JPK270" s="20"/>
      <c r="JPL270" s="20"/>
      <c r="JPM270" s="20"/>
      <c r="JPN270" s="20"/>
      <c r="JPO270" s="20"/>
      <c r="JPP270" s="20"/>
      <c r="JPQ270" s="20"/>
      <c r="JPR270" s="20"/>
      <c r="JPS270" s="20"/>
      <c r="JPT270" s="20"/>
      <c r="JPU270" s="20"/>
      <c r="JPV270" s="20"/>
      <c r="JPW270" s="20"/>
      <c r="JPX270" s="20"/>
      <c r="JPY270" s="20"/>
      <c r="JPZ270" s="20"/>
      <c r="JQA270" s="20"/>
      <c r="JQB270" s="20"/>
      <c r="JQC270" s="20"/>
      <c r="JQD270" s="20"/>
      <c r="JQE270" s="20"/>
      <c r="JQF270" s="20"/>
      <c r="JQG270" s="20"/>
      <c r="JQH270" s="20"/>
      <c r="JQI270" s="20"/>
      <c r="JQJ270" s="20"/>
      <c r="JQK270" s="20"/>
      <c r="JQL270" s="20"/>
      <c r="JQM270" s="20"/>
      <c r="JQN270" s="20"/>
      <c r="JQO270" s="20"/>
      <c r="JQP270" s="20"/>
      <c r="JQQ270" s="20"/>
      <c r="JQR270" s="20"/>
      <c r="JQS270" s="20"/>
      <c r="JQT270" s="20"/>
      <c r="JQU270" s="20"/>
      <c r="JQV270" s="20"/>
      <c r="JQW270" s="20"/>
      <c r="JQX270" s="20"/>
      <c r="JQY270" s="20"/>
      <c r="JQZ270" s="20"/>
      <c r="JRA270" s="20"/>
      <c r="JRB270" s="20"/>
      <c r="JRC270" s="20"/>
      <c r="JRD270" s="20"/>
      <c r="JRE270" s="20"/>
      <c r="JRF270" s="20"/>
      <c r="JRG270" s="20"/>
      <c r="JRH270" s="20"/>
      <c r="JRI270" s="20"/>
      <c r="JRJ270" s="20"/>
      <c r="JRK270" s="20"/>
      <c r="JRL270" s="20"/>
      <c r="JRM270" s="20"/>
      <c r="JRN270" s="20"/>
      <c r="JRO270" s="20"/>
      <c r="JRP270" s="20"/>
      <c r="JRQ270" s="20"/>
      <c r="JRR270" s="20"/>
      <c r="JRS270" s="20"/>
      <c r="JRT270" s="20"/>
      <c r="JRU270" s="20"/>
      <c r="JRV270" s="20"/>
      <c r="JRW270" s="20"/>
      <c r="JRX270" s="20"/>
      <c r="JRY270" s="20"/>
      <c r="JRZ270" s="20"/>
      <c r="JSA270" s="20"/>
      <c r="JSB270" s="20"/>
      <c r="JSC270" s="20"/>
      <c r="JSD270" s="20"/>
      <c r="JSE270" s="20"/>
      <c r="JSF270" s="20"/>
      <c r="JSG270" s="20"/>
      <c r="JSH270" s="20"/>
      <c r="JSI270" s="20"/>
      <c r="JSJ270" s="20"/>
      <c r="JSK270" s="20"/>
      <c r="JSL270" s="20"/>
      <c r="JSM270" s="20"/>
      <c r="JSN270" s="20"/>
      <c r="JSO270" s="20"/>
      <c r="JSP270" s="20"/>
      <c r="JSQ270" s="20"/>
      <c r="JSR270" s="20"/>
      <c r="JSS270" s="20"/>
      <c r="JST270" s="20"/>
      <c r="JSU270" s="20"/>
      <c r="JSV270" s="20"/>
      <c r="JSW270" s="20"/>
      <c r="JSX270" s="20"/>
      <c r="JSY270" s="20"/>
      <c r="JSZ270" s="20"/>
      <c r="JTA270" s="20"/>
      <c r="JTB270" s="20"/>
      <c r="JTC270" s="20"/>
      <c r="JTD270" s="20"/>
      <c r="JTE270" s="20"/>
      <c r="JTF270" s="20"/>
      <c r="JTG270" s="20"/>
      <c r="JTH270" s="20"/>
      <c r="JTI270" s="20"/>
      <c r="JTJ270" s="20"/>
      <c r="JTK270" s="20"/>
      <c r="JTL270" s="20"/>
      <c r="JTM270" s="20"/>
      <c r="JTN270" s="20"/>
      <c r="JTO270" s="20"/>
      <c r="JTP270" s="20"/>
      <c r="JTQ270" s="20"/>
      <c r="JTR270" s="20"/>
      <c r="JTS270" s="20"/>
      <c r="JTT270" s="20"/>
      <c r="JTU270" s="20"/>
      <c r="JTV270" s="20"/>
      <c r="JTW270" s="20"/>
      <c r="JTX270" s="20"/>
      <c r="JTY270" s="20"/>
      <c r="JTZ270" s="20"/>
      <c r="JUA270" s="20"/>
      <c r="JUB270" s="20"/>
      <c r="JUC270" s="20"/>
      <c r="JUD270" s="20"/>
      <c r="JUE270" s="20"/>
      <c r="JUF270" s="20"/>
      <c r="JUG270" s="20"/>
      <c r="JUH270" s="20"/>
      <c r="JUI270" s="20"/>
      <c r="JUJ270" s="20"/>
      <c r="JUK270" s="20"/>
      <c r="JUL270" s="20"/>
      <c r="JUM270" s="20"/>
      <c r="JUN270" s="20"/>
      <c r="JUO270" s="20"/>
      <c r="JUP270" s="20"/>
      <c r="JUQ270" s="20"/>
      <c r="JUR270" s="20"/>
      <c r="JUS270" s="20"/>
      <c r="JUT270" s="20"/>
      <c r="JUU270" s="20"/>
      <c r="JUV270" s="20"/>
      <c r="JUW270" s="20"/>
      <c r="JUX270" s="20"/>
      <c r="JUY270" s="20"/>
      <c r="JUZ270" s="20"/>
      <c r="JVA270" s="20"/>
      <c r="JVB270" s="20"/>
      <c r="JVC270" s="20"/>
      <c r="JVD270" s="20"/>
      <c r="JVE270" s="20"/>
      <c r="JVF270" s="20"/>
      <c r="JVG270" s="20"/>
      <c r="JVH270" s="20"/>
      <c r="JVI270" s="20"/>
      <c r="JVJ270" s="20"/>
      <c r="JVK270" s="20"/>
      <c r="JVL270" s="20"/>
      <c r="JVM270" s="20"/>
      <c r="JVN270" s="20"/>
      <c r="JVO270" s="20"/>
      <c r="JVP270" s="20"/>
      <c r="JVQ270" s="20"/>
      <c r="JVR270" s="20"/>
      <c r="JVS270" s="20"/>
      <c r="JVT270" s="20"/>
      <c r="JVU270" s="20"/>
      <c r="JVV270" s="20"/>
      <c r="JVW270" s="20"/>
      <c r="JVX270" s="20"/>
      <c r="JVY270" s="20"/>
      <c r="JVZ270" s="20"/>
      <c r="JWA270" s="20"/>
      <c r="JWB270" s="20"/>
      <c r="JWC270" s="20"/>
      <c r="JWD270" s="20"/>
      <c r="JWE270" s="20"/>
      <c r="JWF270" s="20"/>
      <c r="JWG270" s="20"/>
      <c r="JWH270" s="20"/>
      <c r="JWI270" s="20"/>
      <c r="JWJ270" s="20"/>
      <c r="JWK270" s="20"/>
      <c r="JWL270" s="20"/>
      <c r="JWM270" s="20"/>
      <c r="JWN270" s="20"/>
      <c r="JWO270" s="20"/>
      <c r="JWP270" s="20"/>
      <c r="JWQ270" s="20"/>
      <c r="JWR270" s="20"/>
      <c r="JWS270" s="20"/>
      <c r="JWT270" s="20"/>
      <c r="JWU270" s="20"/>
      <c r="JWV270" s="20"/>
      <c r="JWW270" s="20"/>
      <c r="JWX270" s="20"/>
      <c r="JWY270" s="20"/>
      <c r="JWZ270" s="20"/>
      <c r="JXA270" s="20"/>
      <c r="JXB270" s="20"/>
      <c r="JXC270" s="20"/>
      <c r="JXD270" s="20"/>
      <c r="JXE270" s="20"/>
      <c r="JXF270" s="20"/>
      <c r="JXG270" s="20"/>
      <c r="JXH270" s="20"/>
      <c r="JXI270" s="20"/>
      <c r="JXJ270" s="20"/>
      <c r="JXK270" s="20"/>
      <c r="JXL270" s="20"/>
      <c r="JXM270" s="20"/>
      <c r="JXN270" s="20"/>
      <c r="JXO270" s="20"/>
      <c r="JXP270" s="20"/>
      <c r="JXQ270" s="20"/>
      <c r="JXR270" s="20"/>
      <c r="JXS270" s="20"/>
      <c r="JXT270" s="20"/>
      <c r="JXU270" s="20"/>
      <c r="JXV270" s="20"/>
      <c r="JXW270" s="20"/>
      <c r="JXX270" s="20"/>
      <c r="JXY270" s="20"/>
      <c r="JXZ270" s="20"/>
      <c r="JYA270" s="20"/>
      <c r="JYB270" s="20"/>
      <c r="JYC270" s="20"/>
      <c r="JYD270" s="20"/>
      <c r="JYE270" s="20"/>
      <c r="JYF270" s="20"/>
      <c r="JYG270" s="20"/>
      <c r="JYH270" s="20"/>
      <c r="JYI270" s="20"/>
      <c r="JYJ270" s="20"/>
      <c r="JYK270" s="20"/>
      <c r="JYL270" s="20"/>
      <c r="JYM270" s="20"/>
      <c r="JYN270" s="20"/>
      <c r="JYO270" s="20"/>
      <c r="JYP270" s="20"/>
      <c r="JYQ270" s="20"/>
      <c r="JYR270" s="20"/>
      <c r="JYS270" s="20"/>
      <c r="JYT270" s="20"/>
      <c r="JYU270" s="20"/>
      <c r="JYV270" s="20"/>
      <c r="JYW270" s="20"/>
      <c r="JYX270" s="20"/>
      <c r="JYY270" s="20"/>
      <c r="JYZ270" s="20"/>
      <c r="JZA270" s="20"/>
      <c r="JZB270" s="20"/>
      <c r="JZC270" s="20"/>
      <c r="JZD270" s="20"/>
      <c r="JZE270" s="20"/>
      <c r="JZF270" s="20"/>
      <c r="JZG270" s="20"/>
      <c r="JZH270" s="20"/>
      <c r="JZI270" s="20"/>
      <c r="JZJ270" s="20"/>
      <c r="JZK270" s="20"/>
      <c r="JZL270" s="20"/>
      <c r="JZM270" s="20"/>
      <c r="JZN270" s="20"/>
      <c r="JZO270" s="20"/>
      <c r="JZP270" s="20"/>
      <c r="JZQ270" s="20"/>
      <c r="JZR270" s="20"/>
      <c r="JZS270" s="20"/>
      <c r="JZT270" s="20"/>
      <c r="JZU270" s="20"/>
      <c r="JZV270" s="20"/>
      <c r="JZW270" s="20"/>
      <c r="JZX270" s="20"/>
      <c r="JZY270" s="20"/>
      <c r="JZZ270" s="20"/>
      <c r="KAA270" s="20"/>
      <c r="KAB270" s="20"/>
      <c r="KAC270" s="20"/>
      <c r="KAD270" s="20"/>
      <c r="KAE270" s="20"/>
      <c r="KAF270" s="20"/>
      <c r="KAG270" s="20"/>
      <c r="KAH270" s="20"/>
      <c r="KAI270" s="20"/>
      <c r="KAJ270" s="20"/>
      <c r="KAK270" s="20"/>
      <c r="KAL270" s="20"/>
      <c r="KAM270" s="20"/>
      <c r="KAN270" s="20"/>
      <c r="KAO270" s="20"/>
      <c r="KAP270" s="20"/>
      <c r="KAQ270" s="20"/>
      <c r="KAR270" s="20"/>
      <c r="KAS270" s="20"/>
      <c r="KAT270" s="20"/>
      <c r="KAU270" s="20"/>
      <c r="KAV270" s="20"/>
      <c r="KAW270" s="20"/>
      <c r="KAX270" s="20"/>
      <c r="KAY270" s="20"/>
      <c r="KAZ270" s="20"/>
      <c r="KBA270" s="20"/>
      <c r="KBB270" s="20"/>
      <c r="KBC270" s="20"/>
      <c r="KBD270" s="20"/>
      <c r="KBE270" s="20"/>
      <c r="KBF270" s="20"/>
      <c r="KBG270" s="20"/>
      <c r="KBH270" s="20"/>
      <c r="KBI270" s="20"/>
      <c r="KBJ270" s="20"/>
      <c r="KBK270" s="20"/>
      <c r="KBL270" s="20"/>
      <c r="KBM270" s="20"/>
      <c r="KBN270" s="20"/>
      <c r="KBO270" s="20"/>
      <c r="KBP270" s="20"/>
      <c r="KBQ270" s="20"/>
      <c r="KBR270" s="20"/>
      <c r="KBS270" s="20"/>
      <c r="KBT270" s="20"/>
      <c r="KBU270" s="20"/>
      <c r="KBV270" s="20"/>
      <c r="KBW270" s="20"/>
      <c r="KBX270" s="20"/>
      <c r="KBY270" s="20"/>
      <c r="KBZ270" s="20"/>
      <c r="KCA270" s="20"/>
      <c r="KCB270" s="20"/>
      <c r="KCC270" s="20"/>
      <c r="KCD270" s="20"/>
      <c r="KCE270" s="20"/>
      <c r="KCF270" s="20"/>
      <c r="KCG270" s="20"/>
      <c r="KCH270" s="20"/>
      <c r="KCI270" s="20"/>
      <c r="KCJ270" s="20"/>
      <c r="KCK270" s="20"/>
      <c r="KCL270" s="20"/>
      <c r="KCM270" s="20"/>
      <c r="KCN270" s="20"/>
      <c r="KCO270" s="20"/>
      <c r="KCP270" s="20"/>
      <c r="KCQ270" s="20"/>
      <c r="KCR270" s="20"/>
      <c r="KCS270" s="20"/>
      <c r="KCT270" s="20"/>
      <c r="KCU270" s="20"/>
      <c r="KCV270" s="20"/>
      <c r="KCW270" s="20"/>
      <c r="KCX270" s="20"/>
      <c r="KCY270" s="20"/>
      <c r="KCZ270" s="20"/>
      <c r="KDA270" s="20"/>
      <c r="KDB270" s="20"/>
      <c r="KDC270" s="20"/>
      <c r="KDD270" s="20"/>
      <c r="KDE270" s="20"/>
      <c r="KDF270" s="20"/>
      <c r="KDG270" s="20"/>
      <c r="KDH270" s="20"/>
      <c r="KDI270" s="20"/>
      <c r="KDJ270" s="20"/>
      <c r="KDK270" s="20"/>
      <c r="KDL270" s="20"/>
      <c r="KDM270" s="20"/>
      <c r="KDN270" s="20"/>
      <c r="KDO270" s="20"/>
      <c r="KDP270" s="20"/>
      <c r="KDQ270" s="20"/>
      <c r="KDR270" s="20"/>
      <c r="KDS270" s="20"/>
      <c r="KDT270" s="20"/>
      <c r="KDU270" s="20"/>
      <c r="KDV270" s="20"/>
      <c r="KDW270" s="20"/>
      <c r="KDX270" s="20"/>
      <c r="KDY270" s="20"/>
      <c r="KDZ270" s="20"/>
      <c r="KEA270" s="20"/>
      <c r="KEB270" s="20"/>
      <c r="KEC270" s="20"/>
      <c r="KED270" s="20"/>
      <c r="KEE270" s="20"/>
      <c r="KEF270" s="20"/>
      <c r="KEG270" s="20"/>
      <c r="KEH270" s="20"/>
      <c r="KEI270" s="20"/>
      <c r="KEJ270" s="20"/>
      <c r="KEK270" s="20"/>
      <c r="KEL270" s="20"/>
      <c r="KEM270" s="20"/>
      <c r="KEN270" s="20"/>
      <c r="KEO270" s="20"/>
      <c r="KEP270" s="20"/>
      <c r="KEQ270" s="20"/>
      <c r="KER270" s="20"/>
      <c r="KES270" s="20"/>
      <c r="KET270" s="20"/>
      <c r="KEU270" s="20"/>
      <c r="KEV270" s="20"/>
      <c r="KEW270" s="20"/>
      <c r="KEX270" s="20"/>
      <c r="KEY270" s="20"/>
      <c r="KEZ270" s="20"/>
      <c r="KFA270" s="20"/>
      <c r="KFB270" s="20"/>
      <c r="KFC270" s="20"/>
      <c r="KFD270" s="20"/>
      <c r="KFE270" s="20"/>
      <c r="KFF270" s="20"/>
      <c r="KFG270" s="20"/>
      <c r="KFH270" s="20"/>
      <c r="KFI270" s="20"/>
      <c r="KFJ270" s="20"/>
      <c r="KFK270" s="20"/>
      <c r="KFL270" s="20"/>
      <c r="KFM270" s="20"/>
      <c r="KFN270" s="20"/>
      <c r="KFO270" s="20"/>
      <c r="KFP270" s="20"/>
      <c r="KFQ270" s="20"/>
      <c r="KFR270" s="20"/>
      <c r="KFS270" s="20"/>
      <c r="KFT270" s="20"/>
      <c r="KFU270" s="20"/>
      <c r="KFV270" s="20"/>
      <c r="KFW270" s="20"/>
      <c r="KFX270" s="20"/>
      <c r="KFY270" s="20"/>
      <c r="KFZ270" s="20"/>
      <c r="KGA270" s="20"/>
      <c r="KGB270" s="20"/>
      <c r="KGC270" s="20"/>
      <c r="KGD270" s="20"/>
      <c r="KGE270" s="20"/>
      <c r="KGF270" s="20"/>
      <c r="KGG270" s="20"/>
      <c r="KGH270" s="20"/>
      <c r="KGI270" s="20"/>
      <c r="KGJ270" s="20"/>
      <c r="KGK270" s="20"/>
      <c r="KGL270" s="20"/>
      <c r="KGM270" s="20"/>
      <c r="KGN270" s="20"/>
      <c r="KGO270" s="20"/>
      <c r="KGP270" s="20"/>
      <c r="KGQ270" s="20"/>
      <c r="KGR270" s="20"/>
      <c r="KGS270" s="20"/>
      <c r="KGT270" s="20"/>
      <c r="KGU270" s="20"/>
      <c r="KGV270" s="20"/>
      <c r="KGW270" s="20"/>
      <c r="KGX270" s="20"/>
      <c r="KGY270" s="20"/>
      <c r="KGZ270" s="20"/>
      <c r="KHA270" s="20"/>
      <c r="KHB270" s="20"/>
      <c r="KHC270" s="20"/>
      <c r="KHD270" s="20"/>
      <c r="KHE270" s="20"/>
      <c r="KHF270" s="20"/>
      <c r="KHG270" s="20"/>
      <c r="KHH270" s="20"/>
      <c r="KHI270" s="20"/>
      <c r="KHJ270" s="20"/>
      <c r="KHK270" s="20"/>
      <c r="KHL270" s="20"/>
      <c r="KHM270" s="20"/>
      <c r="KHN270" s="20"/>
      <c r="KHO270" s="20"/>
      <c r="KHP270" s="20"/>
      <c r="KHQ270" s="20"/>
      <c r="KHR270" s="20"/>
      <c r="KHS270" s="20"/>
      <c r="KHT270" s="20"/>
      <c r="KHU270" s="20"/>
      <c r="KHV270" s="20"/>
      <c r="KHW270" s="20"/>
      <c r="KHX270" s="20"/>
      <c r="KHY270" s="20"/>
      <c r="KHZ270" s="20"/>
      <c r="KIA270" s="20"/>
      <c r="KIB270" s="20"/>
      <c r="KIC270" s="20"/>
      <c r="KID270" s="20"/>
      <c r="KIE270" s="20"/>
      <c r="KIF270" s="20"/>
      <c r="KIG270" s="20"/>
      <c r="KIH270" s="20"/>
      <c r="KII270" s="20"/>
      <c r="KIJ270" s="20"/>
      <c r="KIK270" s="20"/>
      <c r="KIL270" s="20"/>
      <c r="KIM270" s="20"/>
      <c r="KIN270" s="20"/>
      <c r="KIO270" s="20"/>
      <c r="KIP270" s="20"/>
      <c r="KIQ270" s="20"/>
      <c r="KIR270" s="20"/>
      <c r="KIS270" s="20"/>
      <c r="KIT270" s="20"/>
      <c r="KIU270" s="20"/>
      <c r="KIV270" s="20"/>
      <c r="KIW270" s="20"/>
      <c r="KIX270" s="20"/>
      <c r="KIY270" s="20"/>
      <c r="KIZ270" s="20"/>
      <c r="KJA270" s="20"/>
      <c r="KJB270" s="20"/>
      <c r="KJC270" s="20"/>
      <c r="KJD270" s="20"/>
      <c r="KJE270" s="20"/>
      <c r="KJF270" s="20"/>
      <c r="KJG270" s="20"/>
      <c r="KJH270" s="20"/>
      <c r="KJI270" s="20"/>
      <c r="KJJ270" s="20"/>
      <c r="KJK270" s="20"/>
      <c r="KJL270" s="20"/>
      <c r="KJM270" s="20"/>
      <c r="KJN270" s="20"/>
      <c r="KJO270" s="20"/>
      <c r="KJP270" s="20"/>
      <c r="KJQ270" s="20"/>
      <c r="KJR270" s="20"/>
      <c r="KJS270" s="20"/>
      <c r="KJT270" s="20"/>
      <c r="KJU270" s="20"/>
      <c r="KJV270" s="20"/>
      <c r="KJW270" s="20"/>
      <c r="KJX270" s="20"/>
      <c r="KJY270" s="20"/>
      <c r="KJZ270" s="20"/>
      <c r="KKA270" s="20"/>
      <c r="KKB270" s="20"/>
      <c r="KKC270" s="20"/>
      <c r="KKD270" s="20"/>
      <c r="KKE270" s="20"/>
      <c r="KKF270" s="20"/>
      <c r="KKG270" s="20"/>
      <c r="KKH270" s="20"/>
      <c r="KKI270" s="20"/>
      <c r="KKJ270" s="20"/>
      <c r="KKK270" s="20"/>
      <c r="KKL270" s="20"/>
      <c r="KKM270" s="20"/>
      <c r="KKN270" s="20"/>
      <c r="KKO270" s="20"/>
      <c r="KKP270" s="20"/>
      <c r="KKQ270" s="20"/>
      <c r="KKR270" s="20"/>
      <c r="KKS270" s="20"/>
      <c r="KKT270" s="20"/>
      <c r="KKU270" s="20"/>
      <c r="KKV270" s="20"/>
      <c r="KKW270" s="20"/>
      <c r="KKX270" s="20"/>
      <c r="KKY270" s="20"/>
      <c r="KKZ270" s="20"/>
      <c r="KLA270" s="20"/>
      <c r="KLB270" s="20"/>
      <c r="KLC270" s="20"/>
      <c r="KLD270" s="20"/>
      <c r="KLE270" s="20"/>
      <c r="KLF270" s="20"/>
      <c r="KLG270" s="20"/>
      <c r="KLH270" s="20"/>
      <c r="KLI270" s="20"/>
      <c r="KLJ270" s="20"/>
      <c r="KLK270" s="20"/>
      <c r="KLL270" s="20"/>
      <c r="KLM270" s="20"/>
      <c r="KLN270" s="20"/>
      <c r="KLO270" s="20"/>
      <c r="KLP270" s="20"/>
      <c r="KLQ270" s="20"/>
      <c r="KLR270" s="20"/>
      <c r="KLS270" s="20"/>
      <c r="KLT270" s="20"/>
      <c r="KLU270" s="20"/>
      <c r="KLV270" s="20"/>
      <c r="KLW270" s="20"/>
      <c r="KLX270" s="20"/>
      <c r="KLY270" s="20"/>
      <c r="KLZ270" s="20"/>
      <c r="KMA270" s="20"/>
      <c r="KMB270" s="20"/>
      <c r="KMC270" s="20"/>
      <c r="KMD270" s="20"/>
      <c r="KME270" s="20"/>
      <c r="KMF270" s="20"/>
      <c r="KMG270" s="20"/>
      <c r="KMH270" s="20"/>
      <c r="KMI270" s="20"/>
      <c r="KMJ270" s="20"/>
      <c r="KMK270" s="20"/>
      <c r="KML270" s="20"/>
      <c r="KMM270" s="20"/>
      <c r="KMN270" s="20"/>
      <c r="KMO270" s="20"/>
      <c r="KMP270" s="20"/>
      <c r="KMQ270" s="20"/>
      <c r="KMR270" s="20"/>
      <c r="KMS270" s="20"/>
      <c r="KMT270" s="20"/>
      <c r="KMU270" s="20"/>
      <c r="KMV270" s="20"/>
      <c r="KMW270" s="20"/>
      <c r="KMX270" s="20"/>
      <c r="KMY270" s="20"/>
      <c r="KMZ270" s="20"/>
      <c r="KNA270" s="20"/>
      <c r="KNB270" s="20"/>
      <c r="KNC270" s="20"/>
      <c r="KND270" s="20"/>
      <c r="KNE270" s="20"/>
      <c r="KNF270" s="20"/>
      <c r="KNG270" s="20"/>
      <c r="KNH270" s="20"/>
      <c r="KNI270" s="20"/>
      <c r="KNJ270" s="20"/>
      <c r="KNK270" s="20"/>
      <c r="KNL270" s="20"/>
      <c r="KNM270" s="20"/>
      <c r="KNN270" s="20"/>
      <c r="KNO270" s="20"/>
      <c r="KNP270" s="20"/>
      <c r="KNQ270" s="20"/>
      <c r="KNR270" s="20"/>
      <c r="KNS270" s="20"/>
      <c r="KNT270" s="20"/>
      <c r="KNU270" s="20"/>
      <c r="KNV270" s="20"/>
      <c r="KNW270" s="20"/>
      <c r="KNX270" s="20"/>
      <c r="KNY270" s="20"/>
      <c r="KNZ270" s="20"/>
      <c r="KOA270" s="20"/>
      <c r="KOB270" s="20"/>
      <c r="KOC270" s="20"/>
      <c r="KOD270" s="20"/>
      <c r="KOE270" s="20"/>
      <c r="KOF270" s="20"/>
      <c r="KOG270" s="20"/>
      <c r="KOH270" s="20"/>
      <c r="KOI270" s="20"/>
      <c r="KOJ270" s="20"/>
      <c r="KOK270" s="20"/>
      <c r="KOL270" s="20"/>
      <c r="KOM270" s="20"/>
      <c r="KON270" s="20"/>
      <c r="KOO270" s="20"/>
      <c r="KOP270" s="20"/>
      <c r="KOQ270" s="20"/>
      <c r="KOR270" s="20"/>
      <c r="KOS270" s="20"/>
      <c r="KOT270" s="20"/>
      <c r="KOU270" s="20"/>
      <c r="KOV270" s="20"/>
      <c r="KOW270" s="20"/>
      <c r="KOX270" s="20"/>
      <c r="KOY270" s="20"/>
      <c r="KOZ270" s="20"/>
      <c r="KPA270" s="20"/>
      <c r="KPB270" s="20"/>
      <c r="KPC270" s="20"/>
      <c r="KPD270" s="20"/>
      <c r="KPE270" s="20"/>
      <c r="KPF270" s="20"/>
      <c r="KPG270" s="20"/>
      <c r="KPH270" s="20"/>
      <c r="KPI270" s="20"/>
      <c r="KPJ270" s="20"/>
      <c r="KPK270" s="20"/>
      <c r="KPL270" s="20"/>
      <c r="KPM270" s="20"/>
      <c r="KPN270" s="20"/>
      <c r="KPO270" s="20"/>
      <c r="KPP270" s="20"/>
      <c r="KPQ270" s="20"/>
      <c r="KPR270" s="20"/>
      <c r="KPS270" s="20"/>
      <c r="KPT270" s="20"/>
      <c r="KPU270" s="20"/>
      <c r="KPV270" s="20"/>
      <c r="KPW270" s="20"/>
      <c r="KPX270" s="20"/>
      <c r="KPY270" s="20"/>
      <c r="KPZ270" s="20"/>
      <c r="KQA270" s="20"/>
      <c r="KQB270" s="20"/>
      <c r="KQC270" s="20"/>
      <c r="KQD270" s="20"/>
      <c r="KQE270" s="20"/>
      <c r="KQF270" s="20"/>
      <c r="KQG270" s="20"/>
      <c r="KQH270" s="20"/>
      <c r="KQI270" s="20"/>
      <c r="KQJ270" s="20"/>
      <c r="KQK270" s="20"/>
      <c r="KQL270" s="20"/>
      <c r="KQM270" s="20"/>
      <c r="KQN270" s="20"/>
      <c r="KQO270" s="20"/>
      <c r="KQP270" s="20"/>
      <c r="KQQ270" s="20"/>
      <c r="KQR270" s="20"/>
      <c r="KQS270" s="20"/>
      <c r="KQT270" s="20"/>
      <c r="KQU270" s="20"/>
      <c r="KQV270" s="20"/>
      <c r="KQW270" s="20"/>
      <c r="KQX270" s="20"/>
      <c r="KQY270" s="20"/>
      <c r="KQZ270" s="20"/>
      <c r="KRA270" s="20"/>
      <c r="KRB270" s="20"/>
      <c r="KRC270" s="20"/>
      <c r="KRD270" s="20"/>
      <c r="KRE270" s="20"/>
      <c r="KRF270" s="20"/>
      <c r="KRG270" s="20"/>
      <c r="KRH270" s="20"/>
      <c r="KRI270" s="20"/>
      <c r="KRJ270" s="20"/>
      <c r="KRK270" s="20"/>
      <c r="KRL270" s="20"/>
      <c r="KRM270" s="20"/>
      <c r="KRN270" s="20"/>
      <c r="KRO270" s="20"/>
      <c r="KRP270" s="20"/>
      <c r="KRQ270" s="20"/>
      <c r="KRR270" s="20"/>
      <c r="KRS270" s="20"/>
      <c r="KRT270" s="20"/>
      <c r="KRU270" s="20"/>
      <c r="KRV270" s="20"/>
      <c r="KRW270" s="20"/>
      <c r="KRX270" s="20"/>
      <c r="KRY270" s="20"/>
      <c r="KRZ270" s="20"/>
      <c r="KSA270" s="20"/>
      <c r="KSB270" s="20"/>
      <c r="KSC270" s="20"/>
      <c r="KSD270" s="20"/>
      <c r="KSE270" s="20"/>
      <c r="KSF270" s="20"/>
      <c r="KSG270" s="20"/>
      <c r="KSH270" s="20"/>
      <c r="KSI270" s="20"/>
      <c r="KSJ270" s="20"/>
      <c r="KSK270" s="20"/>
      <c r="KSL270" s="20"/>
      <c r="KSM270" s="20"/>
      <c r="KSN270" s="20"/>
      <c r="KSO270" s="20"/>
      <c r="KSP270" s="20"/>
      <c r="KSQ270" s="20"/>
      <c r="KSR270" s="20"/>
      <c r="KSS270" s="20"/>
      <c r="KST270" s="20"/>
      <c r="KSU270" s="20"/>
      <c r="KSV270" s="20"/>
      <c r="KSW270" s="20"/>
      <c r="KSX270" s="20"/>
      <c r="KSY270" s="20"/>
      <c r="KSZ270" s="20"/>
      <c r="KTA270" s="20"/>
      <c r="KTB270" s="20"/>
      <c r="KTC270" s="20"/>
      <c r="KTD270" s="20"/>
      <c r="KTE270" s="20"/>
      <c r="KTF270" s="20"/>
      <c r="KTG270" s="20"/>
      <c r="KTH270" s="20"/>
      <c r="KTI270" s="20"/>
      <c r="KTJ270" s="20"/>
      <c r="KTK270" s="20"/>
      <c r="KTL270" s="20"/>
      <c r="KTM270" s="20"/>
      <c r="KTN270" s="20"/>
      <c r="KTO270" s="20"/>
      <c r="KTP270" s="20"/>
      <c r="KTQ270" s="20"/>
      <c r="KTR270" s="20"/>
      <c r="KTS270" s="20"/>
      <c r="KTT270" s="20"/>
      <c r="KTU270" s="20"/>
      <c r="KTV270" s="20"/>
      <c r="KTW270" s="20"/>
      <c r="KTX270" s="20"/>
      <c r="KTY270" s="20"/>
      <c r="KTZ270" s="20"/>
      <c r="KUA270" s="20"/>
      <c r="KUB270" s="20"/>
      <c r="KUC270" s="20"/>
      <c r="KUD270" s="20"/>
      <c r="KUE270" s="20"/>
      <c r="KUF270" s="20"/>
      <c r="KUG270" s="20"/>
      <c r="KUH270" s="20"/>
      <c r="KUI270" s="20"/>
      <c r="KUJ270" s="20"/>
      <c r="KUK270" s="20"/>
      <c r="KUL270" s="20"/>
      <c r="KUM270" s="20"/>
      <c r="KUN270" s="20"/>
      <c r="KUO270" s="20"/>
      <c r="KUP270" s="20"/>
      <c r="KUQ270" s="20"/>
      <c r="KUR270" s="20"/>
      <c r="KUS270" s="20"/>
      <c r="KUT270" s="20"/>
      <c r="KUU270" s="20"/>
      <c r="KUV270" s="20"/>
      <c r="KUW270" s="20"/>
      <c r="KUX270" s="20"/>
      <c r="KUY270" s="20"/>
      <c r="KUZ270" s="20"/>
      <c r="KVA270" s="20"/>
      <c r="KVB270" s="20"/>
      <c r="KVC270" s="20"/>
      <c r="KVD270" s="20"/>
      <c r="KVE270" s="20"/>
      <c r="KVF270" s="20"/>
      <c r="KVG270" s="20"/>
      <c r="KVH270" s="20"/>
      <c r="KVI270" s="20"/>
      <c r="KVJ270" s="20"/>
      <c r="KVK270" s="20"/>
      <c r="KVL270" s="20"/>
      <c r="KVM270" s="20"/>
      <c r="KVN270" s="20"/>
      <c r="KVO270" s="20"/>
      <c r="KVP270" s="20"/>
      <c r="KVQ270" s="20"/>
      <c r="KVR270" s="20"/>
      <c r="KVS270" s="20"/>
      <c r="KVT270" s="20"/>
      <c r="KVU270" s="20"/>
      <c r="KVV270" s="20"/>
      <c r="KVW270" s="20"/>
      <c r="KVX270" s="20"/>
      <c r="KVY270" s="20"/>
      <c r="KVZ270" s="20"/>
      <c r="KWA270" s="20"/>
      <c r="KWB270" s="20"/>
      <c r="KWC270" s="20"/>
      <c r="KWD270" s="20"/>
      <c r="KWE270" s="20"/>
      <c r="KWF270" s="20"/>
      <c r="KWG270" s="20"/>
      <c r="KWH270" s="20"/>
      <c r="KWI270" s="20"/>
      <c r="KWJ270" s="20"/>
      <c r="KWK270" s="20"/>
      <c r="KWL270" s="20"/>
      <c r="KWM270" s="20"/>
      <c r="KWN270" s="20"/>
      <c r="KWO270" s="20"/>
      <c r="KWP270" s="20"/>
      <c r="KWQ270" s="20"/>
      <c r="KWR270" s="20"/>
      <c r="KWS270" s="20"/>
      <c r="KWT270" s="20"/>
      <c r="KWU270" s="20"/>
      <c r="KWV270" s="20"/>
      <c r="KWW270" s="20"/>
      <c r="KWX270" s="20"/>
      <c r="KWY270" s="20"/>
      <c r="KWZ270" s="20"/>
      <c r="KXA270" s="20"/>
      <c r="KXB270" s="20"/>
      <c r="KXC270" s="20"/>
      <c r="KXD270" s="20"/>
      <c r="KXE270" s="20"/>
      <c r="KXF270" s="20"/>
      <c r="KXG270" s="20"/>
      <c r="KXH270" s="20"/>
      <c r="KXI270" s="20"/>
      <c r="KXJ270" s="20"/>
      <c r="KXK270" s="20"/>
      <c r="KXL270" s="20"/>
      <c r="KXM270" s="20"/>
      <c r="KXN270" s="20"/>
      <c r="KXO270" s="20"/>
      <c r="KXP270" s="20"/>
      <c r="KXQ270" s="20"/>
      <c r="KXR270" s="20"/>
      <c r="KXS270" s="20"/>
      <c r="KXT270" s="20"/>
      <c r="KXU270" s="20"/>
      <c r="KXV270" s="20"/>
      <c r="KXW270" s="20"/>
      <c r="KXX270" s="20"/>
      <c r="KXY270" s="20"/>
      <c r="KXZ270" s="20"/>
      <c r="KYA270" s="20"/>
      <c r="KYB270" s="20"/>
      <c r="KYC270" s="20"/>
      <c r="KYD270" s="20"/>
      <c r="KYE270" s="20"/>
      <c r="KYF270" s="20"/>
      <c r="KYG270" s="20"/>
      <c r="KYH270" s="20"/>
      <c r="KYI270" s="20"/>
      <c r="KYJ270" s="20"/>
      <c r="KYK270" s="20"/>
      <c r="KYL270" s="20"/>
      <c r="KYM270" s="20"/>
      <c r="KYN270" s="20"/>
      <c r="KYO270" s="20"/>
      <c r="KYP270" s="20"/>
      <c r="KYQ270" s="20"/>
      <c r="KYR270" s="20"/>
      <c r="KYS270" s="20"/>
      <c r="KYT270" s="20"/>
      <c r="KYU270" s="20"/>
      <c r="KYV270" s="20"/>
      <c r="KYW270" s="20"/>
      <c r="KYX270" s="20"/>
      <c r="KYY270" s="20"/>
      <c r="KYZ270" s="20"/>
      <c r="KZA270" s="20"/>
      <c r="KZB270" s="20"/>
      <c r="KZC270" s="20"/>
      <c r="KZD270" s="20"/>
      <c r="KZE270" s="20"/>
      <c r="KZF270" s="20"/>
      <c r="KZG270" s="20"/>
      <c r="KZH270" s="20"/>
      <c r="KZI270" s="20"/>
      <c r="KZJ270" s="20"/>
      <c r="KZK270" s="20"/>
      <c r="KZL270" s="20"/>
      <c r="KZM270" s="20"/>
      <c r="KZN270" s="20"/>
      <c r="KZO270" s="20"/>
      <c r="KZP270" s="20"/>
      <c r="KZQ270" s="20"/>
      <c r="KZR270" s="20"/>
      <c r="KZS270" s="20"/>
      <c r="KZT270" s="20"/>
      <c r="KZU270" s="20"/>
      <c r="KZV270" s="20"/>
      <c r="KZW270" s="20"/>
      <c r="KZX270" s="20"/>
      <c r="KZY270" s="20"/>
      <c r="KZZ270" s="20"/>
      <c r="LAA270" s="20"/>
      <c r="LAB270" s="20"/>
      <c r="LAC270" s="20"/>
      <c r="LAD270" s="20"/>
      <c r="LAE270" s="20"/>
      <c r="LAF270" s="20"/>
      <c r="LAG270" s="20"/>
      <c r="LAH270" s="20"/>
      <c r="LAI270" s="20"/>
      <c r="LAJ270" s="20"/>
      <c r="LAK270" s="20"/>
      <c r="LAL270" s="20"/>
      <c r="LAM270" s="20"/>
      <c r="LAN270" s="20"/>
      <c r="LAO270" s="20"/>
      <c r="LAP270" s="20"/>
      <c r="LAQ270" s="20"/>
      <c r="LAR270" s="20"/>
      <c r="LAS270" s="20"/>
      <c r="LAT270" s="20"/>
      <c r="LAU270" s="20"/>
      <c r="LAV270" s="20"/>
      <c r="LAW270" s="20"/>
      <c r="LAX270" s="20"/>
      <c r="LAY270" s="20"/>
      <c r="LAZ270" s="20"/>
      <c r="LBA270" s="20"/>
      <c r="LBB270" s="20"/>
      <c r="LBC270" s="20"/>
      <c r="LBD270" s="20"/>
      <c r="LBE270" s="20"/>
      <c r="LBF270" s="20"/>
      <c r="LBG270" s="20"/>
      <c r="LBH270" s="20"/>
      <c r="LBI270" s="20"/>
      <c r="LBJ270" s="20"/>
      <c r="LBK270" s="20"/>
      <c r="LBL270" s="20"/>
      <c r="LBM270" s="20"/>
      <c r="LBN270" s="20"/>
      <c r="LBO270" s="20"/>
      <c r="LBP270" s="20"/>
      <c r="LBQ270" s="20"/>
      <c r="LBR270" s="20"/>
      <c r="LBS270" s="20"/>
      <c r="LBT270" s="20"/>
      <c r="LBU270" s="20"/>
      <c r="LBV270" s="20"/>
      <c r="LBW270" s="20"/>
      <c r="LBX270" s="20"/>
      <c r="LBY270" s="20"/>
      <c r="LBZ270" s="20"/>
      <c r="LCA270" s="20"/>
      <c r="LCB270" s="20"/>
      <c r="LCC270" s="20"/>
      <c r="LCD270" s="20"/>
      <c r="LCE270" s="20"/>
      <c r="LCF270" s="20"/>
      <c r="LCG270" s="20"/>
      <c r="LCH270" s="20"/>
      <c r="LCI270" s="20"/>
      <c r="LCJ270" s="20"/>
      <c r="LCK270" s="20"/>
      <c r="LCL270" s="20"/>
      <c r="LCM270" s="20"/>
      <c r="LCN270" s="20"/>
      <c r="LCO270" s="20"/>
      <c r="LCP270" s="20"/>
      <c r="LCQ270" s="20"/>
      <c r="LCR270" s="20"/>
      <c r="LCS270" s="20"/>
      <c r="LCT270" s="20"/>
      <c r="LCU270" s="20"/>
      <c r="LCV270" s="20"/>
      <c r="LCW270" s="20"/>
      <c r="LCX270" s="20"/>
      <c r="LCY270" s="20"/>
      <c r="LCZ270" s="20"/>
      <c r="LDA270" s="20"/>
      <c r="LDB270" s="20"/>
      <c r="LDC270" s="20"/>
      <c r="LDD270" s="20"/>
      <c r="LDE270" s="20"/>
      <c r="LDF270" s="20"/>
      <c r="LDG270" s="20"/>
      <c r="LDH270" s="20"/>
      <c r="LDI270" s="20"/>
      <c r="LDJ270" s="20"/>
      <c r="LDK270" s="20"/>
      <c r="LDL270" s="20"/>
      <c r="LDM270" s="20"/>
      <c r="LDN270" s="20"/>
      <c r="LDO270" s="20"/>
      <c r="LDP270" s="20"/>
      <c r="LDQ270" s="20"/>
      <c r="LDR270" s="20"/>
      <c r="LDS270" s="20"/>
      <c r="LDT270" s="20"/>
      <c r="LDU270" s="20"/>
      <c r="LDV270" s="20"/>
      <c r="LDW270" s="20"/>
      <c r="LDX270" s="20"/>
      <c r="LDY270" s="20"/>
      <c r="LDZ270" s="20"/>
      <c r="LEA270" s="20"/>
      <c r="LEB270" s="20"/>
      <c r="LEC270" s="20"/>
      <c r="LED270" s="20"/>
      <c r="LEE270" s="20"/>
      <c r="LEF270" s="20"/>
      <c r="LEG270" s="20"/>
      <c r="LEH270" s="20"/>
      <c r="LEI270" s="20"/>
      <c r="LEJ270" s="20"/>
      <c r="LEK270" s="20"/>
      <c r="LEL270" s="20"/>
      <c r="LEM270" s="20"/>
      <c r="LEN270" s="20"/>
      <c r="LEO270" s="20"/>
      <c r="LEP270" s="20"/>
      <c r="LEQ270" s="20"/>
      <c r="LER270" s="20"/>
      <c r="LES270" s="20"/>
      <c r="LET270" s="20"/>
      <c r="LEU270" s="20"/>
      <c r="LEV270" s="20"/>
      <c r="LEW270" s="20"/>
      <c r="LEX270" s="20"/>
      <c r="LEY270" s="20"/>
      <c r="LEZ270" s="20"/>
      <c r="LFA270" s="20"/>
      <c r="LFB270" s="20"/>
      <c r="LFC270" s="20"/>
      <c r="LFD270" s="20"/>
      <c r="LFE270" s="20"/>
      <c r="LFF270" s="20"/>
      <c r="LFG270" s="20"/>
      <c r="LFH270" s="20"/>
      <c r="LFI270" s="20"/>
      <c r="LFJ270" s="20"/>
      <c r="LFK270" s="20"/>
      <c r="LFL270" s="20"/>
      <c r="LFM270" s="20"/>
      <c r="LFN270" s="20"/>
      <c r="LFO270" s="20"/>
      <c r="LFP270" s="20"/>
      <c r="LFQ270" s="20"/>
      <c r="LFR270" s="20"/>
      <c r="LFS270" s="20"/>
      <c r="LFT270" s="20"/>
      <c r="LFU270" s="20"/>
      <c r="LFV270" s="20"/>
      <c r="LFW270" s="20"/>
      <c r="LFX270" s="20"/>
      <c r="LFY270" s="20"/>
      <c r="LFZ270" s="20"/>
      <c r="LGA270" s="20"/>
      <c r="LGB270" s="20"/>
      <c r="LGC270" s="20"/>
      <c r="LGD270" s="20"/>
      <c r="LGE270" s="20"/>
      <c r="LGF270" s="20"/>
      <c r="LGG270" s="20"/>
      <c r="LGH270" s="20"/>
      <c r="LGI270" s="20"/>
      <c r="LGJ270" s="20"/>
      <c r="LGK270" s="20"/>
      <c r="LGL270" s="20"/>
      <c r="LGM270" s="20"/>
      <c r="LGN270" s="20"/>
      <c r="LGO270" s="20"/>
      <c r="LGP270" s="20"/>
      <c r="LGQ270" s="20"/>
      <c r="LGR270" s="20"/>
      <c r="LGS270" s="20"/>
      <c r="LGT270" s="20"/>
      <c r="LGU270" s="20"/>
      <c r="LGV270" s="20"/>
      <c r="LGW270" s="20"/>
      <c r="LGX270" s="20"/>
      <c r="LGY270" s="20"/>
      <c r="LGZ270" s="20"/>
      <c r="LHA270" s="20"/>
      <c r="LHB270" s="20"/>
      <c r="LHC270" s="20"/>
      <c r="LHD270" s="20"/>
      <c r="LHE270" s="20"/>
      <c r="LHF270" s="20"/>
      <c r="LHG270" s="20"/>
      <c r="LHH270" s="20"/>
      <c r="LHI270" s="20"/>
      <c r="LHJ270" s="20"/>
      <c r="LHK270" s="20"/>
      <c r="LHL270" s="20"/>
      <c r="LHM270" s="20"/>
      <c r="LHN270" s="20"/>
      <c r="LHO270" s="20"/>
      <c r="LHP270" s="20"/>
      <c r="LHQ270" s="20"/>
      <c r="LHR270" s="20"/>
      <c r="LHS270" s="20"/>
      <c r="LHT270" s="20"/>
      <c r="LHU270" s="20"/>
      <c r="LHV270" s="20"/>
      <c r="LHW270" s="20"/>
      <c r="LHX270" s="20"/>
      <c r="LHY270" s="20"/>
      <c r="LHZ270" s="20"/>
      <c r="LIA270" s="20"/>
      <c r="LIB270" s="20"/>
      <c r="LIC270" s="20"/>
      <c r="LID270" s="20"/>
      <c r="LIE270" s="20"/>
      <c r="LIF270" s="20"/>
      <c r="LIG270" s="20"/>
      <c r="LIH270" s="20"/>
      <c r="LII270" s="20"/>
      <c r="LIJ270" s="20"/>
      <c r="LIK270" s="20"/>
      <c r="LIL270" s="20"/>
      <c r="LIM270" s="20"/>
      <c r="LIN270" s="20"/>
      <c r="LIO270" s="20"/>
      <c r="LIP270" s="20"/>
      <c r="LIQ270" s="20"/>
      <c r="LIR270" s="20"/>
      <c r="LIS270" s="20"/>
      <c r="LIT270" s="20"/>
      <c r="LIU270" s="20"/>
      <c r="LIV270" s="20"/>
      <c r="LIW270" s="20"/>
      <c r="LIX270" s="20"/>
      <c r="LIY270" s="20"/>
      <c r="LIZ270" s="20"/>
      <c r="LJA270" s="20"/>
      <c r="LJB270" s="20"/>
      <c r="LJC270" s="20"/>
      <c r="LJD270" s="20"/>
      <c r="LJE270" s="20"/>
      <c r="LJF270" s="20"/>
      <c r="LJG270" s="20"/>
      <c r="LJH270" s="20"/>
      <c r="LJI270" s="20"/>
      <c r="LJJ270" s="20"/>
      <c r="LJK270" s="20"/>
      <c r="LJL270" s="20"/>
      <c r="LJM270" s="20"/>
      <c r="LJN270" s="20"/>
      <c r="LJO270" s="20"/>
      <c r="LJP270" s="20"/>
      <c r="LJQ270" s="20"/>
      <c r="LJR270" s="20"/>
      <c r="LJS270" s="20"/>
      <c r="LJT270" s="20"/>
      <c r="LJU270" s="20"/>
      <c r="LJV270" s="20"/>
      <c r="LJW270" s="20"/>
      <c r="LJX270" s="20"/>
      <c r="LJY270" s="20"/>
      <c r="LJZ270" s="20"/>
      <c r="LKA270" s="20"/>
      <c r="LKB270" s="20"/>
      <c r="LKC270" s="20"/>
      <c r="LKD270" s="20"/>
      <c r="LKE270" s="20"/>
      <c r="LKF270" s="20"/>
      <c r="LKG270" s="20"/>
      <c r="LKH270" s="20"/>
      <c r="LKI270" s="20"/>
      <c r="LKJ270" s="20"/>
      <c r="LKK270" s="20"/>
      <c r="LKL270" s="20"/>
      <c r="LKM270" s="20"/>
      <c r="LKN270" s="20"/>
      <c r="LKO270" s="20"/>
      <c r="LKP270" s="20"/>
      <c r="LKQ270" s="20"/>
      <c r="LKR270" s="20"/>
      <c r="LKS270" s="20"/>
      <c r="LKT270" s="20"/>
      <c r="LKU270" s="20"/>
      <c r="LKV270" s="20"/>
      <c r="LKW270" s="20"/>
      <c r="LKX270" s="20"/>
      <c r="LKY270" s="20"/>
      <c r="LKZ270" s="20"/>
      <c r="LLA270" s="20"/>
      <c r="LLB270" s="20"/>
      <c r="LLC270" s="20"/>
      <c r="LLD270" s="20"/>
      <c r="LLE270" s="20"/>
      <c r="LLF270" s="20"/>
      <c r="LLG270" s="20"/>
      <c r="LLH270" s="20"/>
      <c r="LLI270" s="20"/>
      <c r="LLJ270" s="20"/>
      <c r="LLK270" s="20"/>
      <c r="LLL270" s="20"/>
      <c r="LLM270" s="20"/>
      <c r="LLN270" s="20"/>
      <c r="LLO270" s="20"/>
      <c r="LLP270" s="20"/>
      <c r="LLQ270" s="20"/>
      <c r="LLR270" s="20"/>
      <c r="LLS270" s="20"/>
      <c r="LLT270" s="20"/>
      <c r="LLU270" s="20"/>
      <c r="LLV270" s="20"/>
      <c r="LLW270" s="20"/>
      <c r="LLX270" s="20"/>
      <c r="LLY270" s="20"/>
      <c r="LLZ270" s="20"/>
      <c r="LMA270" s="20"/>
      <c r="LMB270" s="20"/>
      <c r="LMC270" s="20"/>
      <c r="LMD270" s="20"/>
      <c r="LME270" s="20"/>
      <c r="LMF270" s="20"/>
      <c r="LMG270" s="20"/>
      <c r="LMH270" s="20"/>
      <c r="LMI270" s="20"/>
      <c r="LMJ270" s="20"/>
      <c r="LMK270" s="20"/>
      <c r="LML270" s="20"/>
      <c r="LMM270" s="20"/>
      <c r="LMN270" s="20"/>
      <c r="LMO270" s="20"/>
      <c r="LMP270" s="20"/>
      <c r="LMQ270" s="20"/>
      <c r="LMR270" s="20"/>
      <c r="LMS270" s="20"/>
      <c r="LMT270" s="20"/>
      <c r="LMU270" s="20"/>
      <c r="LMV270" s="20"/>
      <c r="LMW270" s="20"/>
      <c r="LMX270" s="20"/>
      <c r="LMY270" s="20"/>
      <c r="LMZ270" s="20"/>
      <c r="LNA270" s="20"/>
      <c r="LNB270" s="20"/>
      <c r="LNC270" s="20"/>
      <c r="LND270" s="20"/>
      <c r="LNE270" s="20"/>
      <c r="LNF270" s="20"/>
      <c r="LNG270" s="20"/>
      <c r="LNH270" s="20"/>
      <c r="LNI270" s="20"/>
      <c r="LNJ270" s="20"/>
      <c r="LNK270" s="20"/>
      <c r="LNL270" s="20"/>
      <c r="LNM270" s="20"/>
      <c r="LNN270" s="20"/>
      <c r="LNO270" s="20"/>
      <c r="LNP270" s="20"/>
      <c r="LNQ270" s="20"/>
      <c r="LNR270" s="20"/>
      <c r="LNS270" s="20"/>
      <c r="LNT270" s="20"/>
      <c r="LNU270" s="20"/>
      <c r="LNV270" s="20"/>
      <c r="LNW270" s="20"/>
      <c r="LNX270" s="20"/>
      <c r="LNY270" s="20"/>
      <c r="LNZ270" s="20"/>
      <c r="LOA270" s="20"/>
      <c r="LOB270" s="20"/>
      <c r="LOC270" s="20"/>
      <c r="LOD270" s="20"/>
      <c r="LOE270" s="20"/>
      <c r="LOF270" s="20"/>
      <c r="LOG270" s="20"/>
      <c r="LOH270" s="20"/>
      <c r="LOI270" s="20"/>
      <c r="LOJ270" s="20"/>
      <c r="LOK270" s="20"/>
      <c r="LOL270" s="20"/>
      <c r="LOM270" s="20"/>
      <c r="LON270" s="20"/>
      <c r="LOO270" s="20"/>
      <c r="LOP270" s="20"/>
      <c r="LOQ270" s="20"/>
      <c r="LOR270" s="20"/>
      <c r="LOS270" s="20"/>
      <c r="LOT270" s="20"/>
      <c r="LOU270" s="20"/>
      <c r="LOV270" s="20"/>
      <c r="LOW270" s="20"/>
      <c r="LOX270" s="20"/>
      <c r="LOY270" s="20"/>
      <c r="LOZ270" s="20"/>
      <c r="LPA270" s="20"/>
      <c r="LPB270" s="20"/>
      <c r="LPC270" s="20"/>
      <c r="LPD270" s="20"/>
      <c r="LPE270" s="20"/>
      <c r="LPF270" s="20"/>
      <c r="LPG270" s="20"/>
      <c r="LPH270" s="20"/>
      <c r="LPI270" s="20"/>
      <c r="LPJ270" s="20"/>
      <c r="LPK270" s="20"/>
      <c r="LPL270" s="20"/>
      <c r="LPM270" s="20"/>
      <c r="LPN270" s="20"/>
      <c r="LPO270" s="20"/>
      <c r="LPP270" s="20"/>
      <c r="LPQ270" s="20"/>
      <c r="LPR270" s="20"/>
      <c r="LPS270" s="20"/>
      <c r="LPT270" s="20"/>
      <c r="LPU270" s="20"/>
      <c r="LPV270" s="20"/>
      <c r="LPW270" s="20"/>
      <c r="LPX270" s="20"/>
      <c r="LPY270" s="20"/>
      <c r="LPZ270" s="20"/>
      <c r="LQA270" s="20"/>
      <c r="LQB270" s="20"/>
      <c r="LQC270" s="20"/>
      <c r="LQD270" s="20"/>
      <c r="LQE270" s="20"/>
      <c r="LQF270" s="20"/>
      <c r="LQG270" s="20"/>
      <c r="LQH270" s="20"/>
      <c r="LQI270" s="20"/>
      <c r="LQJ270" s="20"/>
      <c r="LQK270" s="20"/>
      <c r="LQL270" s="20"/>
      <c r="LQM270" s="20"/>
      <c r="LQN270" s="20"/>
      <c r="LQO270" s="20"/>
      <c r="LQP270" s="20"/>
      <c r="LQQ270" s="20"/>
      <c r="LQR270" s="20"/>
      <c r="LQS270" s="20"/>
      <c r="LQT270" s="20"/>
      <c r="LQU270" s="20"/>
      <c r="LQV270" s="20"/>
      <c r="LQW270" s="20"/>
      <c r="LQX270" s="20"/>
      <c r="LQY270" s="20"/>
      <c r="LQZ270" s="20"/>
      <c r="LRA270" s="20"/>
      <c r="LRB270" s="20"/>
      <c r="LRC270" s="20"/>
      <c r="LRD270" s="20"/>
      <c r="LRE270" s="20"/>
      <c r="LRF270" s="20"/>
      <c r="LRG270" s="20"/>
      <c r="LRH270" s="20"/>
      <c r="LRI270" s="20"/>
      <c r="LRJ270" s="20"/>
      <c r="LRK270" s="20"/>
      <c r="LRL270" s="20"/>
      <c r="LRM270" s="20"/>
      <c r="LRN270" s="20"/>
      <c r="LRO270" s="20"/>
      <c r="LRP270" s="20"/>
      <c r="LRQ270" s="20"/>
      <c r="LRR270" s="20"/>
      <c r="LRS270" s="20"/>
      <c r="LRT270" s="20"/>
      <c r="LRU270" s="20"/>
      <c r="LRV270" s="20"/>
      <c r="LRW270" s="20"/>
      <c r="LRX270" s="20"/>
      <c r="LRY270" s="20"/>
      <c r="LRZ270" s="20"/>
      <c r="LSA270" s="20"/>
      <c r="LSB270" s="20"/>
      <c r="LSC270" s="20"/>
      <c r="LSD270" s="20"/>
      <c r="LSE270" s="20"/>
      <c r="LSF270" s="20"/>
      <c r="LSG270" s="20"/>
      <c r="LSH270" s="20"/>
      <c r="LSI270" s="20"/>
      <c r="LSJ270" s="20"/>
      <c r="LSK270" s="20"/>
      <c r="LSL270" s="20"/>
      <c r="LSM270" s="20"/>
      <c r="LSN270" s="20"/>
      <c r="LSO270" s="20"/>
      <c r="LSP270" s="20"/>
      <c r="LSQ270" s="20"/>
      <c r="LSR270" s="20"/>
      <c r="LSS270" s="20"/>
      <c r="LST270" s="20"/>
      <c r="LSU270" s="20"/>
      <c r="LSV270" s="20"/>
      <c r="LSW270" s="20"/>
      <c r="LSX270" s="20"/>
      <c r="LSY270" s="20"/>
      <c r="LSZ270" s="20"/>
      <c r="LTA270" s="20"/>
      <c r="LTB270" s="20"/>
      <c r="LTC270" s="20"/>
      <c r="LTD270" s="20"/>
      <c r="LTE270" s="20"/>
      <c r="LTF270" s="20"/>
      <c r="LTG270" s="20"/>
      <c r="LTH270" s="20"/>
      <c r="LTI270" s="20"/>
      <c r="LTJ270" s="20"/>
      <c r="LTK270" s="20"/>
      <c r="LTL270" s="20"/>
      <c r="LTM270" s="20"/>
      <c r="LTN270" s="20"/>
      <c r="LTO270" s="20"/>
      <c r="LTP270" s="20"/>
      <c r="LTQ270" s="20"/>
      <c r="LTR270" s="20"/>
      <c r="LTS270" s="20"/>
      <c r="LTT270" s="20"/>
      <c r="LTU270" s="20"/>
      <c r="LTV270" s="20"/>
      <c r="LTW270" s="20"/>
      <c r="LTX270" s="20"/>
      <c r="LTY270" s="20"/>
      <c r="LTZ270" s="20"/>
      <c r="LUA270" s="20"/>
      <c r="LUB270" s="20"/>
      <c r="LUC270" s="20"/>
      <c r="LUD270" s="20"/>
      <c r="LUE270" s="20"/>
      <c r="LUF270" s="20"/>
      <c r="LUG270" s="20"/>
      <c r="LUH270" s="20"/>
      <c r="LUI270" s="20"/>
      <c r="LUJ270" s="20"/>
      <c r="LUK270" s="20"/>
      <c r="LUL270" s="20"/>
      <c r="LUM270" s="20"/>
      <c r="LUN270" s="20"/>
      <c r="LUO270" s="20"/>
      <c r="LUP270" s="20"/>
      <c r="LUQ270" s="20"/>
      <c r="LUR270" s="20"/>
      <c r="LUS270" s="20"/>
      <c r="LUT270" s="20"/>
      <c r="LUU270" s="20"/>
      <c r="LUV270" s="20"/>
      <c r="LUW270" s="20"/>
      <c r="LUX270" s="20"/>
      <c r="LUY270" s="20"/>
      <c r="LUZ270" s="20"/>
      <c r="LVA270" s="20"/>
      <c r="LVB270" s="20"/>
      <c r="LVC270" s="20"/>
      <c r="LVD270" s="20"/>
      <c r="LVE270" s="20"/>
      <c r="LVF270" s="20"/>
      <c r="LVG270" s="20"/>
      <c r="LVH270" s="20"/>
      <c r="LVI270" s="20"/>
      <c r="LVJ270" s="20"/>
      <c r="LVK270" s="20"/>
      <c r="LVL270" s="20"/>
      <c r="LVM270" s="20"/>
      <c r="LVN270" s="20"/>
      <c r="LVO270" s="20"/>
      <c r="LVP270" s="20"/>
      <c r="LVQ270" s="20"/>
      <c r="LVR270" s="20"/>
      <c r="LVS270" s="20"/>
      <c r="LVT270" s="20"/>
      <c r="LVU270" s="20"/>
      <c r="LVV270" s="20"/>
      <c r="LVW270" s="20"/>
      <c r="LVX270" s="20"/>
      <c r="LVY270" s="20"/>
      <c r="LVZ270" s="20"/>
      <c r="LWA270" s="20"/>
      <c r="LWB270" s="20"/>
      <c r="LWC270" s="20"/>
      <c r="LWD270" s="20"/>
      <c r="LWE270" s="20"/>
      <c r="LWF270" s="20"/>
      <c r="LWG270" s="20"/>
      <c r="LWH270" s="20"/>
      <c r="LWI270" s="20"/>
      <c r="LWJ270" s="20"/>
      <c r="LWK270" s="20"/>
      <c r="LWL270" s="20"/>
      <c r="LWM270" s="20"/>
      <c r="LWN270" s="20"/>
      <c r="LWO270" s="20"/>
      <c r="LWP270" s="20"/>
      <c r="LWQ270" s="20"/>
      <c r="LWR270" s="20"/>
      <c r="LWS270" s="20"/>
      <c r="LWT270" s="20"/>
      <c r="LWU270" s="20"/>
      <c r="LWV270" s="20"/>
      <c r="LWW270" s="20"/>
      <c r="LWX270" s="20"/>
      <c r="LWY270" s="20"/>
      <c r="LWZ270" s="20"/>
      <c r="LXA270" s="20"/>
      <c r="LXB270" s="20"/>
      <c r="LXC270" s="20"/>
      <c r="LXD270" s="20"/>
      <c r="LXE270" s="20"/>
      <c r="LXF270" s="20"/>
      <c r="LXG270" s="20"/>
      <c r="LXH270" s="20"/>
      <c r="LXI270" s="20"/>
      <c r="LXJ270" s="20"/>
      <c r="LXK270" s="20"/>
      <c r="LXL270" s="20"/>
      <c r="LXM270" s="20"/>
      <c r="LXN270" s="20"/>
      <c r="LXO270" s="20"/>
      <c r="LXP270" s="20"/>
      <c r="LXQ270" s="20"/>
      <c r="LXR270" s="20"/>
      <c r="LXS270" s="20"/>
      <c r="LXT270" s="20"/>
      <c r="LXU270" s="20"/>
      <c r="LXV270" s="20"/>
      <c r="LXW270" s="20"/>
      <c r="LXX270" s="20"/>
      <c r="LXY270" s="20"/>
      <c r="LXZ270" s="20"/>
      <c r="LYA270" s="20"/>
      <c r="LYB270" s="20"/>
      <c r="LYC270" s="20"/>
      <c r="LYD270" s="20"/>
      <c r="LYE270" s="20"/>
      <c r="LYF270" s="20"/>
      <c r="LYG270" s="20"/>
      <c r="LYH270" s="20"/>
      <c r="LYI270" s="20"/>
      <c r="LYJ270" s="20"/>
      <c r="LYK270" s="20"/>
      <c r="LYL270" s="20"/>
      <c r="LYM270" s="20"/>
      <c r="LYN270" s="20"/>
      <c r="LYO270" s="20"/>
      <c r="LYP270" s="20"/>
      <c r="LYQ270" s="20"/>
      <c r="LYR270" s="20"/>
      <c r="LYS270" s="20"/>
      <c r="LYT270" s="20"/>
      <c r="LYU270" s="20"/>
      <c r="LYV270" s="20"/>
      <c r="LYW270" s="20"/>
      <c r="LYX270" s="20"/>
      <c r="LYY270" s="20"/>
      <c r="LYZ270" s="20"/>
      <c r="LZA270" s="20"/>
      <c r="LZB270" s="20"/>
      <c r="LZC270" s="20"/>
      <c r="LZD270" s="20"/>
      <c r="LZE270" s="20"/>
      <c r="LZF270" s="20"/>
      <c r="LZG270" s="20"/>
      <c r="LZH270" s="20"/>
      <c r="LZI270" s="20"/>
      <c r="LZJ270" s="20"/>
      <c r="LZK270" s="20"/>
      <c r="LZL270" s="20"/>
      <c r="LZM270" s="20"/>
      <c r="LZN270" s="20"/>
      <c r="LZO270" s="20"/>
      <c r="LZP270" s="20"/>
      <c r="LZQ270" s="20"/>
      <c r="LZR270" s="20"/>
      <c r="LZS270" s="20"/>
      <c r="LZT270" s="20"/>
      <c r="LZU270" s="20"/>
      <c r="LZV270" s="20"/>
      <c r="LZW270" s="20"/>
      <c r="LZX270" s="20"/>
      <c r="LZY270" s="20"/>
      <c r="LZZ270" s="20"/>
      <c r="MAA270" s="20"/>
      <c r="MAB270" s="20"/>
      <c r="MAC270" s="20"/>
      <c r="MAD270" s="20"/>
      <c r="MAE270" s="20"/>
      <c r="MAF270" s="20"/>
      <c r="MAG270" s="20"/>
      <c r="MAH270" s="20"/>
      <c r="MAI270" s="20"/>
      <c r="MAJ270" s="20"/>
      <c r="MAK270" s="20"/>
      <c r="MAL270" s="20"/>
      <c r="MAM270" s="20"/>
      <c r="MAN270" s="20"/>
      <c r="MAO270" s="20"/>
      <c r="MAP270" s="20"/>
      <c r="MAQ270" s="20"/>
      <c r="MAR270" s="20"/>
      <c r="MAS270" s="20"/>
      <c r="MAT270" s="20"/>
      <c r="MAU270" s="20"/>
      <c r="MAV270" s="20"/>
      <c r="MAW270" s="20"/>
      <c r="MAX270" s="20"/>
      <c r="MAY270" s="20"/>
      <c r="MAZ270" s="20"/>
      <c r="MBA270" s="20"/>
      <c r="MBB270" s="20"/>
      <c r="MBC270" s="20"/>
      <c r="MBD270" s="20"/>
      <c r="MBE270" s="20"/>
      <c r="MBF270" s="20"/>
      <c r="MBG270" s="20"/>
      <c r="MBH270" s="20"/>
      <c r="MBI270" s="20"/>
      <c r="MBJ270" s="20"/>
      <c r="MBK270" s="20"/>
      <c r="MBL270" s="20"/>
      <c r="MBM270" s="20"/>
      <c r="MBN270" s="20"/>
      <c r="MBO270" s="20"/>
      <c r="MBP270" s="20"/>
      <c r="MBQ270" s="20"/>
      <c r="MBR270" s="20"/>
      <c r="MBS270" s="20"/>
      <c r="MBT270" s="20"/>
      <c r="MBU270" s="20"/>
      <c r="MBV270" s="20"/>
      <c r="MBW270" s="20"/>
      <c r="MBX270" s="20"/>
      <c r="MBY270" s="20"/>
      <c r="MBZ270" s="20"/>
      <c r="MCA270" s="20"/>
      <c r="MCB270" s="20"/>
      <c r="MCC270" s="20"/>
      <c r="MCD270" s="20"/>
      <c r="MCE270" s="20"/>
      <c r="MCF270" s="20"/>
      <c r="MCG270" s="20"/>
      <c r="MCH270" s="20"/>
      <c r="MCI270" s="20"/>
      <c r="MCJ270" s="20"/>
      <c r="MCK270" s="20"/>
      <c r="MCL270" s="20"/>
      <c r="MCM270" s="20"/>
      <c r="MCN270" s="20"/>
      <c r="MCO270" s="20"/>
      <c r="MCP270" s="20"/>
      <c r="MCQ270" s="20"/>
      <c r="MCR270" s="20"/>
      <c r="MCS270" s="20"/>
      <c r="MCT270" s="20"/>
      <c r="MCU270" s="20"/>
      <c r="MCV270" s="20"/>
      <c r="MCW270" s="20"/>
      <c r="MCX270" s="20"/>
      <c r="MCY270" s="20"/>
      <c r="MCZ270" s="20"/>
      <c r="MDA270" s="20"/>
      <c r="MDB270" s="20"/>
      <c r="MDC270" s="20"/>
      <c r="MDD270" s="20"/>
      <c r="MDE270" s="20"/>
      <c r="MDF270" s="20"/>
      <c r="MDG270" s="20"/>
      <c r="MDH270" s="20"/>
      <c r="MDI270" s="20"/>
      <c r="MDJ270" s="20"/>
      <c r="MDK270" s="20"/>
      <c r="MDL270" s="20"/>
      <c r="MDM270" s="20"/>
      <c r="MDN270" s="20"/>
      <c r="MDO270" s="20"/>
      <c r="MDP270" s="20"/>
      <c r="MDQ270" s="20"/>
      <c r="MDR270" s="20"/>
      <c r="MDS270" s="20"/>
      <c r="MDT270" s="20"/>
      <c r="MDU270" s="20"/>
      <c r="MDV270" s="20"/>
      <c r="MDW270" s="20"/>
      <c r="MDX270" s="20"/>
      <c r="MDY270" s="20"/>
      <c r="MDZ270" s="20"/>
      <c r="MEA270" s="20"/>
      <c r="MEB270" s="20"/>
      <c r="MEC270" s="20"/>
      <c r="MED270" s="20"/>
      <c r="MEE270" s="20"/>
      <c r="MEF270" s="20"/>
      <c r="MEG270" s="20"/>
      <c r="MEH270" s="20"/>
      <c r="MEI270" s="20"/>
      <c r="MEJ270" s="20"/>
      <c r="MEK270" s="20"/>
      <c r="MEL270" s="20"/>
      <c r="MEM270" s="20"/>
      <c r="MEN270" s="20"/>
      <c r="MEO270" s="20"/>
      <c r="MEP270" s="20"/>
      <c r="MEQ270" s="20"/>
      <c r="MER270" s="20"/>
      <c r="MES270" s="20"/>
      <c r="MET270" s="20"/>
      <c r="MEU270" s="20"/>
      <c r="MEV270" s="20"/>
      <c r="MEW270" s="20"/>
      <c r="MEX270" s="20"/>
      <c r="MEY270" s="20"/>
      <c r="MEZ270" s="20"/>
      <c r="MFA270" s="20"/>
      <c r="MFB270" s="20"/>
      <c r="MFC270" s="20"/>
      <c r="MFD270" s="20"/>
      <c r="MFE270" s="20"/>
      <c r="MFF270" s="20"/>
      <c r="MFG270" s="20"/>
      <c r="MFH270" s="20"/>
      <c r="MFI270" s="20"/>
      <c r="MFJ270" s="20"/>
      <c r="MFK270" s="20"/>
      <c r="MFL270" s="20"/>
      <c r="MFM270" s="20"/>
      <c r="MFN270" s="20"/>
      <c r="MFO270" s="20"/>
      <c r="MFP270" s="20"/>
      <c r="MFQ270" s="20"/>
      <c r="MFR270" s="20"/>
      <c r="MFS270" s="20"/>
      <c r="MFT270" s="20"/>
      <c r="MFU270" s="20"/>
      <c r="MFV270" s="20"/>
      <c r="MFW270" s="20"/>
      <c r="MFX270" s="20"/>
      <c r="MFY270" s="20"/>
      <c r="MFZ270" s="20"/>
      <c r="MGA270" s="20"/>
      <c r="MGB270" s="20"/>
      <c r="MGC270" s="20"/>
      <c r="MGD270" s="20"/>
      <c r="MGE270" s="20"/>
      <c r="MGF270" s="20"/>
      <c r="MGG270" s="20"/>
      <c r="MGH270" s="20"/>
      <c r="MGI270" s="20"/>
      <c r="MGJ270" s="20"/>
      <c r="MGK270" s="20"/>
      <c r="MGL270" s="20"/>
      <c r="MGM270" s="20"/>
      <c r="MGN270" s="20"/>
      <c r="MGO270" s="20"/>
      <c r="MGP270" s="20"/>
      <c r="MGQ270" s="20"/>
      <c r="MGR270" s="20"/>
      <c r="MGS270" s="20"/>
      <c r="MGT270" s="20"/>
      <c r="MGU270" s="20"/>
      <c r="MGV270" s="20"/>
      <c r="MGW270" s="20"/>
      <c r="MGX270" s="20"/>
      <c r="MGY270" s="20"/>
      <c r="MGZ270" s="20"/>
      <c r="MHA270" s="20"/>
      <c r="MHB270" s="20"/>
      <c r="MHC270" s="20"/>
      <c r="MHD270" s="20"/>
      <c r="MHE270" s="20"/>
      <c r="MHF270" s="20"/>
      <c r="MHG270" s="20"/>
      <c r="MHH270" s="20"/>
      <c r="MHI270" s="20"/>
      <c r="MHJ270" s="20"/>
      <c r="MHK270" s="20"/>
      <c r="MHL270" s="20"/>
      <c r="MHM270" s="20"/>
      <c r="MHN270" s="20"/>
      <c r="MHO270" s="20"/>
      <c r="MHP270" s="20"/>
      <c r="MHQ270" s="20"/>
      <c r="MHR270" s="20"/>
      <c r="MHS270" s="20"/>
      <c r="MHT270" s="20"/>
      <c r="MHU270" s="20"/>
      <c r="MHV270" s="20"/>
      <c r="MHW270" s="20"/>
      <c r="MHX270" s="20"/>
      <c r="MHY270" s="20"/>
      <c r="MHZ270" s="20"/>
      <c r="MIA270" s="20"/>
      <c r="MIB270" s="20"/>
      <c r="MIC270" s="20"/>
      <c r="MID270" s="20"/>
      <c r="MIE270" s="20"/>
      <c r="MIF270" s="20"/>
      <c r="MIG270" s="20"/>
      <c r="MIH270" s="20"/>
      <c r="MII270" s="20"/>
      <c r="MIJ270" s="20"/>
      <c r="MIK270" s="20"/>
      <c r="MIL270" s="20"/>
      <c r="MIM270" s="20"/>
      <c r="MIN270" s="20"/>
      <c r="MIO270" s="20"/>
      <c r="MIP270" s="20"/>
      <c r="MIQ270" s="20"/>
      <c r="MIR270" s="20"/>
      <c r="MIS270" s="20"/>
      <c r="MIT270" s="20"/>
      <c r="MIU270" s="20"/>
      <c r="MIV270" s="20"/>
      <c r="MIW270" s="20"/>
      <c r="MIX270" s="20"/>
      <c r="MIY270" s="20"/>
      <c r="MIZ270" s="20"/>
      <c r="MJA270" s="20"/>
      <c r="MJB270" s="20"/>
      <c r="MJC270" s="20"/>
      <c r="MJD270" s="20"/>
      <c r="MJE270" s="20"/>
      <c r="MJF270" s="20"/>
      <c r="MJG270" s="20"/>
      <c r="MJH270" s="20"/>
      <c r="MJI270" s="20"/>
      <c r="MJJ270" s="20"/>
      <c r="MJK270" s="20"/>
      <c r="MJL270" s="20"/>
      <c r="MJM270" s="20"/>
      <c r="MJN270" s="20"/>
      <c r="MJO270" s="20"/>
      <c r="MJP270" s="20"/>
      <c r="MJQ270" s="20"/>
      <c r="MJR270" s="20"/>
      <c r="MJS270" s="20"/>
      <c r="MJT270" s="20"/>
      <c r="MJU270" s="20"/>
      <c r="MJV270" s="20"/>
      <c r="MJW270" s="20"/>
      <c r="MJX270" s="20"/>
      <c r="MJY270" s="20"/>
      <c r="MJZ270" s="20"/>
      <c r="MKA270" s="20"/>
      <c r="MKB270" s="20"/>
      <c r="MKC270" s="20"/>
      <c r="MKD270" s="20"/>
      <c r="MKE270" s="20"/>
      <c r="MKF270" s="20"/>
      <c r="MKG270" s="20"/>
      <c r="MKH270" s="20"/>
      <c r="MKI270" s="20"/>
      <c r="MKJ270" s="20"/>
      <c r="MKK270" s="20"/>
      <c r="MKL270" s="20"/>
      <c r="MKM270" s="20"/>
      <c r="MKN270" s="20"/>
      <c r="MKO270" s="20"/>
      <c r="MKP270" s="20"/>
      <c r="MKQ270" s="20"/>
      <c r="MKR270" s="20"/>
      <c r="MKS270" s="20"/>
      <c r="MKT270" s="20"/>
      <c r="MKU270" s="20"/>
      <c r="MKV270" s="20"/>
      <c r="MKW270" s="20"/>
      <c r="MKX270" s="20"/>
      <c r="MKY270" s="20"/>
      <c r="MKZ270" s="20"/>
      <c r="MLA270" s="20"/>
      <c r="MLB270" s="20"/>
      <c r="MLC270" s="20"/>
      <c r="MLD270" s="20"/>
      <c r="MLE270" s="20"/>
      <c r="MLF270" s="20"/>
      <c r="MLG270" s="20"/>
      <c r="MLH270" s="20"/>
      <c r="MLI270" s="20"/>
      <c r="MLJ270" s="20"/>
      <c r="MLK270" s="20"/>
      <c r="MLL270" s="20"/>
      <c r="MLM270" s="20"/>
      <c r="MLN270" s="20"/>
      <c r="MLO270" s="20"/>
      <c r="MLP270" s="20"/>
      <c r="MLQ270" s="20"/>
      <c r="MLR270" s="20"/>
      <c r="MLS270" s="20"/>
      <c r="MLT270" s="20"/>
      <c r="MLU270" s="20"/>
      <c r="MLV270" s="20"/>
      <c r="MLW270" s="20"/>
      <c r="MLX270" s="20"/>
      <c r="MLY270" s="20"/>
      <c r="MLZ270" s="20"/>
      <c r="MMA270" s="20"/>
      <c r="MMB270" s="20"/>
      <c r="MMC270" s="20"/>
      <c r="MMD270" s="20"/>
      <c r="MME270" s="20"/>
      <c r="MMF270" s="20"/>
      <c r="MMG270" s="20"/>
      <c r="MMH270" s="20"/>
      <c r="MMI270" s="20"/>
      <c r="MMJ270" s="20"/>
      <c r="MMK270" s="20"/>
      <c r="MML270" s="20"/>
      <c r="MMM270" s="20"/>
      <c r="MMN270" s="20"/>
      <c r="MMO270" s="20"/>
      <c r="MMP270" s="20"/>
      <c r="MMQ270" s="20"/>
      <c r="MMR270" s="20"/>
      <c r="MMS270" s="20"/>
      <c r="MMT270" s="20"/>
      <c r="MMU270" s="20"/>
      <c r="MMV270" s="20"/>
      <c r="MMW270" s="20"/>
      <c r="MMX270" s="20"/>
      <c r="MMY270" s="20"/>
      <c r="MMZ270" s="20"/>
      <c r="MNA270" s="20"/>
      <c r="MNB270" s="20"/>
      <c r="MNC270" s="20"/>
      <c r="MND270" s="20"/>
      <c r="MNE270" s="20"/>
      <c r="MNF270" s="20"/>
      <c r="MNG270" s="20"/>
      <c r="MNH270" s="20"/>
      <c r="MNI270" s="20"/>
      <c r="MNJ270" s="20"/>
      <c r="MNK270" s="20"/>
      <c r="MNL270" s="20"/>
      <c r="MNM270" s="20"/>
      <c r="MNN270" s="20"/>
      <c r="MNO270" s="20"/>
      <c r="MNP270" s="20"/>
      <c r="MNQ270" s="20"/>
      <c r="MNR270" s="20"/>
      <c r="MNS270" s="20"/>
      <c r="MNT270" s="20"/>
      <c r="MNU270" s="20"/>
      <c r="MNV270" s="20"/>
      <c r="MNW270" s="20"/>
      <c r="MNX270" s="20"/>
      <c r="MNY270" s="20"/>
      <c r="MNZ270" s="20"/>
      <c r="MOA270" s="20"/>
      <c r="MOB270" s="20"/>
      <c r="MOC270" s="20"/>
      <c r="MOD270" s="20"/>
      <c r="MOE270" s="20"/>
      <c r="MOF270" s="20"/>
      <c r="MOG270" s="20"/>
      <c r="MOH270" s="20"/>
      <c r="MOI270" s="20"/>
      <c r="MOJ270" s="20"/>
      <c r="MOK270" s="20"/>
      <c r="MOL270" s="20"/>
      <c r="MOM270" s="20"/>
      <c r="MON270" s="20"/>
      <c r="MOO270" s="20"/>
      <c r="MOP270" s="20"/>
      <c r="MOQ270" s="20"/>
      <c r="MOR270" s="20"/>
      <c r="MOS270" s="20"/>
      <c r="MOT270" s="20"/>
      <c r="MOU270" s="20"/>
      <c r="MOV270" s="20"/>
      <c r="MOW270" s="20"/>
      <c r="MOX270" s="20"/>
      <c r="MOY270" s="20"/>
      <c r="MOZ270" s="20"/>
      <c r="MPA270" s="20"/>
      <c r="MPB270" s="20"/>
      <c r="MPC270" s="20"/>
      <c r="MPD270" s="20"/>
      <c r="MPE270" s="20"/>
      <c r="MPF270" s="20"/>
      <c r="MPG270" s="20"/>
      <c r="MPH270" s="20"/>
      <c r="MPI270" s="20"/>
      <c r="MPJ270" s="20"/>
      <c r="MPK270" s="20"/>
      <c r="MPL270" s="20"/>
      <c r="MPM270" s="20"/>
      <c r="MPN270" s="20"/>
      <c r="MPO270" s="20"/>
      <c r="MPP270" s="20"/>
      <c r="MPQ270" s="20"/>
      <c r="MPR270" s="20"/>
      <c r="MPS270" s="20"/>
      <c r="MPT270" s="20"/>
      <c r="MPU270" s="20"/>
      <c r="MPV270" s="20"/>
      <c r="MPW270" s="20"/>
      <c r="MPX270" s="20"/>
      <c r="MPY270" s="20"/>
      <c r="MPZ270" s="20"/>
      <c r="MQA270" s="20"/>
      <c r="MQB270" s="20"/>
      <c r="MQC270" s="20"/>
      <c r="MQD270" s="20"/>
      <c r="MQE270" s="20"/>
      <c r="MQF270" s="20"/>
      <c r="MQG270" s="20"/>
      <c r="MQH270" s="20"/>
      <c r="MQI270" s="20"/>
      <c r="MQJ270" s="20"/>
      <c r="MQK270" s="20"/>
      <c r="MQL270" s="20"/>
      <c r="MQM270" s="20"/>
      <c r="MQN270" s="20"/>
      <c r="MQO270" s="20"/>
      <c r="MQP270" s="20"/>
      <c r="MQQ270" s="20"/>
      <c r="MQR270" s="20"/>
      <c r="MQS270" s="20"/>
      <c r="MQT270" s="20"/>
      <c r="MQU270" s="20"/>
      <c r="MQV270" s="20"/>
      <c r="MQW270" s="20"/>
      <c r="MQX270" s="20"/>
      <c r="MQY270" s="20"/>
      <c r="MQZ270" s="20"/>
      <c r="MRA270" s="20"/>
      <c r="MRB270" s="20"/>
      <c r="MRC270" s="20"/>
      <c r="MRD270" s="20"/>
      <c r="MRE270" s="20"/>
      <c r="MRF270" s="20"/>
      <c r="MRG270" s="20"/>
      <c r="MRH270" s="20"/>
      <c r="MRI270" s="20"/>
      <c r="MRJ270" s="20"/>
      <c r="MRK270" s="20"/>
      <c r="MRL270" s="20"/>
      <c r="MRM270" s="20"/>
      <c r="MRN270" s="20"/>
      <c r="MRO270" s="20"/>
      <c r="MRP270" s="20"/>
      <c r="MRQ270" s="20"/>
      <c r="MRR270" s="20"/>
      <c r="MRS270" s="20"/>
      <c r="MRT270" s="20"/>
      <c r="MRU270" s="20"/>
      <c r="MRV270" s="20"/>
      <c r="MRW270" s="20"/>
      <c r="MRX270" s="20"/>
      <c r="MRY270" s="20"/>
      <c r="MRZ270" s="20"/>
      <c r="MSA270" s="20"/>
      <c r="MSB270" s="20"/>
      <c r="MSC270" s="20"/>
      <c r="MSD270" s="20"/>
      <c r="MSE270" s="20"/>
      <c r="MSF270" s="20"/>
      <c r="MSG270" s="20"/>
      <c r="MSH270" s="20"/>
      <c r="MSI270" s="20"/>
      <c r="MSJ270" s="20"/>
      <c r="MSK270" s="20"/>
      <c r="MSL270" s="20"/>
      <c r="MSM270" s="20"/>
      <c r="MSN270" s="20"/>
      <c r="MSO270" s="20"/>
      <c r="MSP270" s="20"/>
      <c r="MSQ270" s="20"/>
      <c r="MSR270" s="20"/>
      <c r="MSS270" s="20"/>
      <c r="MST270" s="20"/>
      <c r="MSU270" s="20"/>
      <c r="MSV270" s="20"/>
      <c r="MSW270" s="20"/>
      <c r="MSX270" s="20"/>
      <c r="MSY270" s="20"/>
      <c r="MSZ270" s="20"/>
      <c r="MTA270" s="20"/>
      <c r="MTB270" s="20"/>
      <c r="MTC270" s="20"/>
      <c r="MTD270" s="20"/>
      <c r="MTE270" s="20"/>
      <c r="MTF270" s="20"/>
      <c r="MTG270" s="20"/>
      <c r="MTH270" s="20"/>
      <c r="MTI270" s="20"/>
      <c r="MTJ270" s="20"/>
      <c r="MTK270" s="20"/>
      <c r="MTL270" s="20"/>
      <c r="MTM270" s="20"/>
      <c r="MTN270" s="20"/>
      <c r="MTO270" s="20"/>
      <c r="MTP270" s="20"/>
      <c r="MTQ270" s="20"/>
      <c r="MTR270" s="20"/>
      <c r="MTS270" s="20"/>
      <c r="MTT270" s="20"/>
      <c r="MTU270" s="20"/>
      <c r="MTV270" s="20"/>
      <c r="MTW270" s="20"/>
      <c r="MTX270" s="20"/>
      <c r="MTY270" s="20"/>
      <c r="MTZ270" s="20"/>
      <c r="MUA270" s="20"/>
      <c r="MUB270" s="20"/>
      <c r="MUC270" s="20"/>
      <c r="MUD270" s="20"/>
      <c r="MUE270" s="20"/>
      <c r="MUF270" s="20"/>
      <c r="MUG270" s="20"/>
      <c r="MUH270" s="20"/>
      <c r="MUI270" s="20"/>
      <c r="MUJ270" s="20"/>
      <c r="MUK270" s="20"/>
      <c r="MUL270" s="20"/>
      <c r="MUM270" s="20"/>
      <c r="MUN270" s="20"/>
      <c r="MUO270" s="20"/>
      <c r="MUP270" s="20"/>
      <c r="MUQ270" s="20"/>
      <c r="MUR270" s="20"/>
      <c r="MUS270" s="20"/>
      <c r="MUT270" s="20"/>
      <c r="MUU270" s="20"/>
      <c r="MUV270" s="20"/>
      <c r="MUW270" s="20"/>
      <c r="MUX270" s="20"/>
      <c r="MUY270" s="20"/>
      <c r="MUZ270" s="20"/>
      <c r="MVA270" s="20"/>
      <c r="MVB270" s="20"/>
      <c r="MVC270" s="20"/>
      <c r="MVD270" s="20"/>
      <c r="MVE270" s="20"/>
      <c r="MVF270" s="20"/>
      <c r="MVG270" s="20"/>
      <c r="MVH270" s="20"/>
      <c r="MVI270" s="20"/>
      <c r="MVJ270" s="20"/>
      <c r="MVK270" s="20"/>
      <c r="MVL270" s="20"/>
      <c r="MVM270" s="20"/>
      <c r="MVN270" s="20"/>
      <c r="MVO270" s="20"/>
      <c r="MVP270" s="20"/>
      <c r="MVQ270" s="20"/>
      <c r="MVR270" s="20"/>
      <c r="MVS270" s="20"/>
      <c r="MVT270" s="20"/>
      <c r="MVU270" s="20"/>
      <c r="MVV270" s="20"/>
      <c r="MVW270" s="20"/>
      <c r="MVX270" s="20"/>
      <c r="MVY270" s="20"/>
      <c r="MVZ270" s="20"/>
      <c r="MWA270" s="20"/>
      <c r="MWB270" s="20"/>
      <c r="MWC270" s="20"/>
      <c r="MWD270" s="20"/>
      <c r="MWE270" s="20"/>
      <c r="MWF270" s="20"/>
      <c r="MWG270" s="20"/>
      <c r="MWH270" s="20"/>
      <c r="MWI270" s="20"/>
      <c r="MWJ270" s="20"/>
      <c r="MWK270" s="20"/>
      <c r="MWL270" s="20"/>
      <c r="MWM270" s="20"/>
      <c r="MWN270" s="20"/>
      <c r="MWO270" s="20"/>
      <c r="MWP270" s="20"/>
      <c r="MWQ270" s="20"/>
      <c r="MWR270" s="20"/>
      <c r="MWS270" s="20"/>
      <c r="MWT270" s="20"/>
      <c r="MWU270" s="20"/>
      <c r="MWV270" s="20"/>
      <c r="MWW270" s="20"/>
      <c r="MWX270" s="20"/>
      <c r="MWY270" s="20"/>
      <c r="MWZ270" s="20"/>
      <c r="MXA270" s="20"/>
      <c r="MXB270" s="20"/>
      <c r="MXC270" s="20"/>
      <c r="MXD270" s="20"/>
      <c r="MXE270" s="20"/>
      <c r="MXF270" s="20"/>
      <c r="MXG270" s="20"/>
      <c r="MXH270" s="20"/>
      <c r="MXI270" s="20"/>
      <c r="MXJ270" s="20"/>
      <c r="MXK270" s="20"/>
      <c r="MXL270" s="20"/>
      <c r="MXM270" s="20"/>
      <c r="MXN270" s="20"/>
      <c r="MXO270" s="20"/>
      <c r="MXP270" s="20"/>
      <c r="MXQ270" s="20"/>
      <c r="MXR270" s="20"/>
      <c r="MXS270" s="20"/>
      <c r="MXT270" s="20"/>
      <c r="MXU270" s="20"/>
      <c r="MXV270" s="20"/>
      <c r="MXW270" s="20"/>
      <c r="MXX270" s="20"/>
      <c r="MXY270" s="20"/>
      <c r="MXZ270" s="20"/>
      <c r="MYA270" s="20"/>
      <c r="MYB270" s="20"/>
      <c r="MYC270" s="20"/>
      <c r="MYD270" s="20"/>
      <c r="MYE270" s="20"/>
      <c r="MYF270" s="20"/>
      <c r="MYG270" s="20"/>
      <c r="MYH270" s="20"/>
      <c r="MYI270" s="20"/>
      <c r="MYJ270" s="20"/>
      <c r="MYK270" s="20"/>
      <c r="MYL270" s="20"/>
      <c r="MYM270" s="20"/>
      <c r="MYN270" s="20"/>
      <c r="MYO270" s="20"/>
      <c r="MYP270" s="20"/>
      <c r="MYQ270" s="20"/>
      <c r="MYR270" s="20"/>
      <c r="MYS270" s="20"/>
      <c r="MYT270" s="20"/>
      <c r="MYU270" s="20"/>
      <c r="MYV270" s="20"/>
      <c r="MYW270" s="20"/>
      <c r="MYX270" s="20"/>
      <c r="MYY270" s="20"/>
      <c r="MYZ270" s="20"/>
      <c r="MZA270" s="20"/>
      <c r="MZB270" s="20"/>
      <c r="MZC270" s="20"/>
      <c r="MZD270" s="20"/>
      <c r="MZE270" s="20"/>
      <c r="MZF270" s="20"/>
      <c r="MZG270" s="20"/>
      <c r="MZH270" s="20"/>
      <c r="MZI270" s="20"/>
      <c r="MZJ270" s="20"/>
      <c r="MZK270" s="20"/>
      <c r="MZL270" s="20"/>
      <c r="MZM270" s="20"/>
      <c r="MZN270" s="20"/>
      <c r="MZO270" s="20"/>
      <c r="MZP270" s="20"/>
      <c r="MZQ270" s="20"/>
      <c r="MZR270" s="20"/>
      <c r="MZS270" s="20"/>
      <c r="MZT270" s="20"/>
      <c r="MZU270" s="20"/>
      <c r="MZV270" s="20"/>
      <c r="MZW270" s="20"/>
      <c r="MZX270" s="20"/>
      <c r="MZY270" s="20"/>
      <c r="MZZ270" s="20"/>
      <c r="NAA270" s="20"/>
      <c r="NAB270" s="20"/>
      <c r="NAC270" s="20"/>
      <c r="NAD270" s="20"/>
      <c r="NAE270" s="20"/>
      <c r="NAF270" s="20"/>
      <c r="NAG270" s="20"/>
      <c r="NAH270" s="20"/>
      <c r="NAI270" s="20"/>
      <c r="NAJ270" s="20"/>
      <c r="NAK270" s="20"/>
      <c r="NAL270" s="20"/>
      <c r="NAM270" s="20"/>
      <c r="NAN270" s="20"/>
      <c r="NAO270" s="20"/>
      <c r="NAP270" s="20"/>
      <c r="NAQ270" s="20"/>
      <c r="NAR270" s="20"/>
      <c r="NAS270" s="20"/>
      <c r="NAT270" s="20"/>
      <c r="NAU270" s="20"/>
      <c r="NAV270" s="20"/>
      <c r="NAW270" s="20"/>
      <c r="NAX270" s="20"/>
      <c r="NAY270" s="20"/>
      <c r="NAZ270" s="20"/>
      <c r="NBA270" s="20"/>
      <c r="NBB270" s="20"/>
      <c r="NBC270" s="20"/>
      <c r="NBD270" s="20"/>
      <c r="NBE270" s="20"/>
      <c r="NBF270" s="20"/>
      <c r="NBG270" s="20"/>
      <c r="NBH270" s="20"/>
      <c r="NBI270" s="20"/>
      <c r="NBJ270" s="20"/>
      <c r="NBK270" s="20"/>
      <c r="NBL270" s="20"/>
      <c r="NBM270" s="20"/>
      <c r="NBN270" s="20"/>
      <c r="NBO270" s="20"/>
      <c r="NBP270" s="20"/>
      <c r="NBQ270" s="20"/>
      <c r="NBR270" s="20"/>
      <c r="NBS270" s="20"/>
      <c r="NBT270" s="20"/>
      <c r="NBU270" s="20"/>
      <c r="NBV270" s="20"/>
      <c r="NBW270" s="20"/>
      <c r="NBX270" s="20"/>
      <c r="NBY270" s="20"/>
      <c r="NBZ270" s="20"/>
      <c r="NCA270" s="20"/>
      <c r="NCB270" s="20"/>
      <c r="NCC270" s="20"/>
      <c r="NCD270" s="20"/>
      <c r="NCE270" s="20"/>
      <c r="NCF270" s="20"/>
      <c r="NCG270" s="20"/>
      <c r="NCH270" s="20"/>
      <c r="NCI270" s="20"/>
      <c r="NCJ270" s="20"/>
      <c r="NCK270" s="20"/>
      <c r="NCL270" s="20"/>
      <c r="NCM270" s="20"/>
      <c r="NCN270" s="20"/>
      <c r="NCO270" s="20"/>
      <c r="NCP270" s="20"/>
      <c r="NCQ270" s="20"/>
      <c r="NCR270" s="20"/>
      <c r="NCS270" s="20"/>
      <c r="NCT270" s="20"/>
      <c r="NCU270" s="20"/>
      <c r="NCV270" s="20"/>
      <c r="NCW270" s="20"/>
      <c r="NCX270" s="20"/>
      <c r="NCY270" s="20"/>
      <c r="NCZ270" s="20"/>
      <c r="NDA270" s="20"/>
      <c r="NDB270" s="20"/>
      <c r="NDC270" s="20"/>
      <c r="NDD270" s="20"/>
      <c r="NDE270" s="20"/>
      <c r="NDF270" s="20"/>
      <c r="NDG270" s="20"/>
      <c r="NDH270" s="20"/>
      <c r="NDI270" s="20"/>
      <c r="NDJ270" s="20"/>
      <c r="NDK270" s="20"/>
      <c r="NDL270" s="20"/>
      <c r="NDM270" s="20"/>
      <c r="NDN270" s="20"/>
      <c r="NDO270" s="20"/>
      <c r="NDP270" s="20"/>
      <c r="NDQ270" s="20"/>
      <c r="NDR270" s="20"/>
      <c r="NDS270" s="20"/>
      <c r="NDT270" s="20"/>
      <c r="NDU270" s="20"/>
      <c r="NDV270" s="20"/>
      <c r="NDW270" s="20"/>
      <c r="NDX270" s="20"/>
      <c r="NDY270" s="20"/>
      <c r="NDZ270" s="20"/>
      <c r="NEA270" s="20"/>
      <c r="NEB270" s="20"/>
      <c r="NEC270" s="20"/>
      <c r="NED270" s="20"/>
      <c r="NEE270" s="20"/>
      <c r="NEF270" s="20"/>
      <c r="NEG270" s="20"/>
      <c r="NEH270" s="20"/>
      <c r="NEI270" s="20"/>
      <c r="NEJ270" s="20"/>
      <c r="NEK270" s="20"/>
      <c r="NEL270" s="20"/>
      <c r="NEM270" s="20"/>
      <c r="NEN270" s="20"/>
      <c r="NEO270" s="20"/>
      <c r="NEP270" s="20"/>
      <c r="NEQ270" s="20"/>
      <c r="NER270" s="20"/>
      <c r="NES270" s="20"/>
      <c r="NET270" s="20"/>
      <c r="NEU270" s="20"/>
      <c r="NEV270" s="20"/>
      <c r="NEW270" s="20"/>
      <c r="NEX270" s="20"/>
      <c r="NEY270" s="20"/>
      <c r="NEZ270" s="20"/>
      <c r="NFA270" s="20"/>
      <c r="NFB270" s="20"/>
      <c r="NFC270" s="20"/>
      <c r="NFD270" s="20"/>
      <c r="NFE270" s="20"/>
      <c r="NFF270" s="20"/>
      <c r="NFG270" s="20"/>
      <c r="NFH270" s="20"/>
      <c r="NFI270" s="20"/>
      <c r="NFJ270" s="20"/>
      <c r="NFK270" s="20"/>
      <c r="NFL270" s="20"/>
      <c r="NFM270" s="20"/>
      <c r="NFN270" s="20"/>
      <c r="NFO270" s="20"/>
      <c r="NFP270" s="20"/>
      <c r="NFQ270" s="20"/>
      <c r="NFR270" s="20"/>
      <c r="NFS270" s="20"/>
      <c r="NFT270" s="20"/>
      <c r="NFU270" s="20"/>
      <c r="NFV270" s="20"/>
      <c r="NFW270" s="20"/>
      <c r="NFX270" s="20"/>
      <c r="NFY270" s="20"/>
      <c r="NFZ270" s="20"/>
      <c r="NGA270" s="20"/>
      <c r="NGB270" s="20"/>
      <c r="NGC270" s="20"/>
      <c r="NGD270" s="20"/>
      <c r="NGE270" s="20"/>
      <c r="NGF270" s="20"/>
      <c r="NGG270" s="20"/>
      <c r="NGH270" s="20"/>
      <c r="NGI270" s="20"/>
      <c r="NGJ270" s="20"/>
      <c r="NGK270" s="20"/>
      <c r="NGL270" s="20"/>
      <c r="NGM270" s="20"/>
      <c r="NGN270" s="20"/>
      <c r="NGO270" s="20"/>
      <c r="NGP270" s="20"/>
      <c r="NGQ270" s="20"/>
      <c r="NGR270" s="20"/>
      <c r="NGS270" s="20"/>
      <c r="NGT270" s="20"/>
      <c r="NGU270" s="20"/>
      <c r="NGV270" s="20"/>
      <c r="NGW270" s="20"/>
      <c r="NGX270" s="20"/>
      <c r="NGY270" s="20"/>
      <c r="NGZ270" s="20"/>
      <c r="NHA270" s="20"/>
      <c r="NHB270" s="20"/>
      <c r="NHC270" s="20"/>
      <c r="NHD270" s="20"/>
      <c r="NHE270" s="20"/>
      <c r="NHF270" s="20"/>
      <c r="NHG270" s="20"/>
      <c r="NHH270" s="20"/>
      <c r="NHI270" s="20"/>
      <c r="NHJ270" s="20"/>
      <c r="NHK270" s="20"/>
      <c r="NHL270" s="20"/>
      <c r="NHM270" s="20"/>
      <c r="NHN270" s="20"/>
      <c r="NHO270" s="20"/>
      <c r="NHP270" s="20"/>
      <c r="NHQ270" s="20"/>
      <c r="NHR270" s="20"/>
      <c r="NHS270" s="20"/>
      <c r="NHT270" s="20"/>
      <c r="NHU270" s="20"/>
      <c r="NHV270" s="20"/>
      <c r="NHW270" s="20"/>
      <c r="NHX270" s="20"/>
      <c r="NHY270" s="20"/>
      <c r="NHZ270" s="20"/>
      <c r="NIA270" s="20"/>
      <c r="NIB270" s="20"/>
      <c r="NIC270" s="20"/>
      <c r="NID270" s="20"/>
      <c r="NIE270" s="20"/>
      <c r="NIF270" s="20"/>
      <c r="NIG270" s="20"/>
      <c r="NIH270" s="20"/>
      <c r="NII270" s="20"/>
      <c r="NIJ270" s="20"/>
      <c r="NIK270" s="20"/>
      <c r="NIL270" s="20"/>
      <c r="NIM270" s="20"/>
      <c r="NIN270" s="20"/>
      <c r="NIO270" s="20"/>
      <c r="NIP270" s="20"/>
      <c r="NIQ270" s="20"/>
      <c r="NIR270" s="20"/>
      <c r="NIS270" s="20"/>
      <c r="NIT270" s="20"/>
      <c r="NIU270" s="20"/>
      <c r="NIV270" s="20"/>
      <c r="NIW270" s="20"/>
      <c r="NIX270" s="20"/>
      <c r="NIY270" s="20"/>
      <c r="NIZ270" s="20"/>
      <c r="NJA270" s="20"/>
      <c r="NJB270" s="20"/>
      <c r="NJC270" s="20"/>
      <c r="NJD270" s="20"/>
      <c r="NJE270" s="20"/>
      <c r="NJF270" s="20"/>
      <c r="NJG270" s="20"/>
      <c r="NJH270" s="20"/>
      <c r="NJI270" s="20"/>
      <c r="NJJ270" s="20"/>
      <c r="NJK270" s="20"/>
      <c r="NJL270" s="20"/>
      <c r="NJM270" s="20"/>
      <c r="NJN270" s="20"/>
      <c r="NJO270" s="20"/>
      <c r="NJP270" s="20"/>
      <c r="NJQ270" s="20"/>
      <c r="NJR270" s="20"/>
      <c r="NJS270" s="20"/>
      <c r="NJT270" s="20"/>
      <c r="NJU270" s="20"/>
      <c r="NJV270" s="20"/>
      <c r="NJW270" s="20"/>
      <c r="NJX270" s="20"/>
      <c r="NJY270" s="20"/>
      <c r="NJZ270" s="20"/>
      <c r="NKA270" s="20"/>
      <c r="NKB270" s="20"/>
      <c r="NKC270" s="20"/>
      <c r="NKD270" s="20"/>
      <c r="NKE270" s="20"/>
      <c r="NKF270" s="20"/>
      <c r="NKG270" s="20"/>
      <c r="NKH270" s="20"/>
      <c r="NKI270" s="20"/>
      <c r="NKJ270" s="20"/>
      <c r="NKK270" s="20"/>
      <c r="NKL270" s="20"/>
      <c r="NKM270" s="20"/>
      <c r="NKN270" s="20"/>
      <c r="NKO270" s="20"/>
      <c r="NKP270" s="20"/>
      <c r="NKQ270" s="20"/>
      <c r="NKR270" s="20"/>
      <c r="NKS270" s="20"/>
      <c r="NKT270" s="20"/>
      <c r="NKU270" s="20"/>
      <c r="NKV270" s="20"/>
      <c r="NKW270" s="20"/>
      <c r="NKX270" s="20"/>
      <c r="NKY270" s="20"/>
      <c r="NKZ270" s="20"/>
      <c r="NLA270" s="20"/>
      <c r="NLB270" s="20"/>
      <c r="NLC270" s="20"/>
      <c r="NLD270" s="20"/>
      <c r="NLE270" s="20"/>
      <c r="NLF270" s="20"/>
      <c r="NLG270" s="20"/>
      <c r="NLH270" s="20"/>
      <c r="NLI270" s="20"/>
      <c r="NLJ270" s="20"/>
      <c r="NLK270" s="20"/>
      <c r="NLL270" s="20"/>
      <c r="NLM270" s="20"/>
      <c r="NLN270" s="20"/>
      <c r="NLO270" s="20"/>
      <c r="NLP270" s="20"/>
      <c r="NLQ270" s="20"/>
      <c r="NLR270" s="20"/>
      <c r="NLS270" s="20"/>
      <c r="NLT270" s="20"/>
      <c r="NLU270" s="20"/>
      <c r="NLV270" s="20"/>
      <c r="NLW270" s="20"/>
      <c r="NLX270" s="20"/>
      <c r="NLY270" s="20"/>
      <c r="NLZ270" s="20"/>
      <c r="NMA270" s="20"/>
      <c r="NMB270" s="20"/>
      <c r="NMC270" s="20"/>
      <c r="NMD270" s="20"/>
      <c r="NME270" s="20"/>
      <c r="NMF270" s="20"/>
      <c r="NMG270" s="20"/>
      <c r="NMH270" s="20"/>
      <c r="NMI270" s="20"/>
      <c r="NMJ270" s="20"/>
      <c r="NMK270" s="20"/>
      <c r="NML270" s="20"/>
      <c r="NMM270" s="20"/>
      <c r="NMN270" s="20"/>
      <c r="NMO270" s="20"/>
      <c r="NMP270" s="20"/>
      <c r="NMQ270" s="20"/>
      <c r="NMR270" s="20"/>
      <c r="NMS270" s="20"/>
      <c r="NMT270" s="20"/>
      <c r="NMU270" s="20"/>
      <c r="NMV270" s="20"/>
      <c r="NMW270" s="20"/>
      <c r="NMX270" s="20"/>
      <c r="NMY270" s="20"/>
      <c r="NMZ270" s="20"/>
      <c r="NNA270" s="20"/>
      <c r="NNB270" s="20"/>
      <c r="NNC270" s="20"/>
      <c r="NND270" s="20"/>
      <c r="NNE270" s="20"/>
      <c r="NNF270" s="20"/>
      <c r="NNG270" s="20"/>
      <c r="NNH270" s="20"/>
      <c r="NNI270" s="20"/>
      <c r="NNJ270" s="20"/>
      <c r="NNK270" s="20"/>
      <c r="NNL270" s="20"/>
      <c r="NNM270" s="20"/>
      <c r="NNN270" s="20"/>
      <c r="NNO270" s="20"/>
      <c r="NNP270" s="20"/>
      <c r="NNQ270" s="20"/>
      <c r="NNR270" s="20"/>
      <c r="NNS270" s="20"/>
      <c r="NNT270" s="20"/>
      <c r="NNU270" s="20"/>
      <c r="NNV270" s="20"/>
      <c r="NNW270" s="20"/>
      <c r="NNX270" s="20"/>
      <c r="NNY270" s="20"/>
      <c r="NNZ270" s="20"/>
      <c r="NOA270" s="20"/>
      <c r="NOB270" s="20"/>
      <c r="NOC270" s="20"/>
      <c r="NOD270" s="20"/>
      <c r="NOE270" s="20"/>
      <c r="NOF270" s="20"/>
      <c r="NOG270" s="20"/>
      <c r="NOH270" s="20"/>
      <c r="NOI270" s="20"/>
      <c r="NOJ270" s="20"/>
      <c r="NOK270" s="20"/>
      <c r="NOL270" s="20"/>
      <c r="NOM270" s="20"/>
      <c r="NON270" s="20"/>
      <c r="NOO270" s="20"/>
      <c r="NOP270" s="20"/>
      <c r="NOQ270" s="20"/>
      <c r="NOR270" s="20"/>
      <c r="NOS270" s="20"/>
      <c r="NOT270" s="20"/>
      <c r="NOU270" s="20"/>
      <c r="NOV270" s="20"/>
      <c r="NOW270" s="20"/>
      <c r="NOX270" s="20"/>
      <c r="NOY270" s="20"/>
      <c r="NOZ270" s="20"/>
      <c r="NPA270" s="20"/>
      <c r="NPB270" s="20"/>
      <c r="NPC270" s="20"/>
      <c r="NPD270" s="20"/>
      <c r="NPE270" s="20"/>
      <c r="NPF270" s="20"/>
      <c r="NPG270" s="20"/>
      <c r="NPH270" s="20"/>
      <c r="NPI270" s="20"/>
      <c r="NPJ270" s="20"/>
      <c r="NPK270" s="20"/>
      <c r="NPL270" s="20"/>
      <c r="NPM270" s="20"/>
      <c r="NPN270" s="20"/>
      <c r="NPO270" s="20"/>
      <c r="NPP270" s="20"/>
      <c r="NPQ270" s="20"/>
      <c r="NPR270" s="20"/>
      <c r="NPS270" s="20"/>
      <c r="NPT270" s="20"/>
      <c r="NPU270" s="20"/>
      <c r="NPV270" s="20"/>
      <c r="NPW270" s="20"/>
      <c r="NPX270" s="20"/>
      <c r="NPY270" s="20"/>
      <c r="NPZ270" s="20"/>
      <c r="NQA270" s="20"/>
      <c r="NQB270" s="20"/>
      <c r="NQC270" s="20"/>
      <c r="NQD270" s="20"/>
      <c r="NQE270" s="20"/>
      <c r="NQF270" s="20"/>
      <c r="NQG270" s="20"/>
      <c r="NQH270" s="20"/>
      <c r="NQI270" s="20"/>
      <c r="NQJ270" s="20"/>
      <c r="NQK270" s="20"/>
      <c r="NQL270" s="20"/>
      <c r="NQM270" s="20"/>
      <c r="NQN270" s="20"/>
      <c r="NQO270" s="20"/>
      <c r="NQP270" s="20"/>
      <c r="NQQ270" s="20"/>
      <c r="NQR270" s="20"/>
      <c r="NQS270" s="20"/>
      <c r="NQT270" s="20"/>
      <c r="NQU270" s="20"/>
      <c r="NQV270" s="20"/>
      <c r="NQW270" s="20"/>
      <c r="NQX270" s="20"/>
      <c r="NQY270" s="20"/>
      <c r="NQZ270" s="20"/>
      <c r="NRA270" s="20"/>
      <c r="NRB270" s="20"/>
      <c r="NRC270" s="20"/>
      <c r="NRD270" s="20"/>
      <c r="NRE270" s="20"/>
      <c r="NRF270" s="20"/>
      <c r="NRG270" s="20"/>
      <c r="NRH270" s="20"/>
      <c r="NRI270" s="20"/>
      <c r="NRJ270" s="20"/>
      <c r="NRK270" s="20"/>
      <c r="NRL270" s="20"/>
      <c r="NRM270" s="20"/>
      <c r="NRN270" s="20"/>
      <c r="NRO270" s="20"/>
      <c r="NRP270" s="20"/>
      <c r="NRQ270" s="20"/>
      <c r="NRR270" s="20"/>
      <c r="NRS270" s="20"/>
      <c r="NRT270" s="20"/>
      <c r="NRU270" s="20"/>
      <c r="NRV270" s="20"/>
      <c r="NRW270" s="20"/>
      <c r="NRX270" s="20"/>
      <c r="NRY270" s="20"/>
      <c r="NRZ270" s="20"/>
      <c r="NSA270" s="20"/>
      <c r="NSB270" s="20"/>
      <c r="NSC270" s="20"/>
      <c r="NSD270" s="20"/>
      <c r="NSE270" s="20"/>
      <c r="NSF270" s="20"/>
      <c r="NSG270" s="20"/>
      <c r="NSH270" s="20"/>
      <c r="NSI270" s="20"/>
      <c r="NSJ270" s="20"/>
      <c r="NSK270" s="20"/>
      <c r="NSL270" s="20"/>
      <c r="NSM270" s="20"/>
      <c r="NSN270" s="20"/>
      <c r="NSO270" s="20"/>
      <c r="NSP270" s="20"/>
      <c r="NSQ270" s="20"/>
      <c r="NSR270" s="20"/>
      <c r="NSS270" s="20"/>
      <c r="NST270" s="20"/>
      <c r="NSU270" s="20"/>
      <c r="NSV270" s="20"/>
      <c r="NSW270" s="20"/>
      <c r="NSX270" s="20"/>
      <c r="NSY270" s="20"/>
      <c r="NSZ270" s="20"/>
      <c r="NTA270" s="20"/>
      <c r="NTB270" s="20"/>
      <c r="NTC270" s="20"/>
      <c r="NTD270" s="20"/>
      <c r="NTE270" s="20"/>
      <c r="NTF270" s="20"/>
      <c r="NTG270" s="20"/>
      <c r="NTH270" s="20"/>
      <c r="NTI270" s="20"/>
      <c r="NTJ270" s="20"/>
      <c r="NTK270" s="20"/>
      <c r="NTL270" s="20"/>
      <c r="NTM270" s="20"/>
      <c r="NTN270" s="20"/>
      <c r="NTO270" s="20"/>
      <c r="NTP270" s="20"/>
      <c r="NTQ270" s="20"/>
      <c r="NTR270" s="20"/>
      <c r="NTS270" s="20"/>
      <c r="NTT270" s="20"/>
      <c r="NTU270" s="20"/>
      <c r="NTV270" s="20"/>
      <c r="NTW270" s="20"/>
      <c r="NTX270" s="20"/>
      <c r="NTY270" s="20"/>
      <c r="NTZ270" s="20"/>
      <c r="NUA270" s="20"/>
      <c r="NUB270" s="20"/>
      <c r="NUC270" s="20"/>
      <c r="NUD270" s="20"/>
      <c r="NUE270" s="20"/>
      <c r="NUF270" s="20"/>
      <c r="NUG270" s="20"/>
      <c r="NUH270" s="20"/>
      <c r="NUI270" s="20"/>
      <c r="NUJ270" s="20"/>
      <c r="NUK270" s="20"/>
      <c r="NUL270" s="20"/>
      <c r="NUM270" s="20"/>
      <c r="NUN270" s="20"/>
      <c r="NUO270" s="20"/>
      <c r="NUP270" s="20"/>
      <c r="NUQ270" s="20"/>
      <c r="NUR270" s="20"/>
      <c r="NUS270" s="20"/>
      <c r="NUT270" s="20"/>
      <c r="NUU270" s="20"/>
      <c r="NUV270" s="20"/>
      <c r="NUW270" s="20"/>
      <c r="NUX270" s="20"/>
      <c r="NUY270" s="20"/>
      <c r="NUZ270" s="20"/>
      <c r="NVA270" s="20"/>
      <c r="NVB270" s="20"/>
      <c r="NVC270" s="20"/>
      <c r="NVD270" s="20"/>
      <c r="NVE270" s="20"/>
      <c r="NVF270" s="20"/>
      <c r="NVG270" s="20"/>
      <c r="NVH270" s="20"/>
      <c r="NVI270" s="20"/>
      <c r="NVJ270" s="20"/>
      <c r="NVK270" s="20"/>
      <c r="NVL270" s="20"/>
      <c r="NVM270" s="20"/>
      <c r="NVN270" s="20"/>
      <c r="NVO270" s="20"/>
      <c r="NVP270" s="20"/>
      <c r="NVQ270" s="20"/>
      <c r="NVR270" s="20"/>
      <c r="NVS270" s="20"/>
      <c r="NVT270" s="20"/>
      <c r="NVU270" s="20"/>
      <c r="NVV270" s="20"/>
      <c r="NVW270" s="20"/>
      <c r="NVX270" s="20"/>
      <c r="NVY270" s="20"/>
      <c r="NVZ270" s="20"/>
      <c r="NWA270" s="20"/>
      <c r="NWB270" s="20"/>
      <c r="NWC270" s="20"/>
      <c r="NWD270" s="20"/>
      <c r="NWE270" s="20"/>
      <c r="NWF270" s="20"/>
      <c r="NWG270" s="20"/>
      <c r="NWH270" s="20"/>
      <c r="NWI270" s="20"/>
      <c r="NWJ270" s="20"/>
      <c r="NWK270" s="20"/>
      <c r="NWL270" s="20"/>
      <c r="NWM270" s="20"/>
      <c r="NWN270" s="20"/>
      <c r="NWO270" s="20"/>
      <c r="NWP270" s="20"/>
      <c r="NWQ270" s="20"/>
      <c r="NWR270" s="20"/>
      <c r="NWS270" s="20"/>
      <c r="NWT270" s="20"/>
      <c r="NWU270" s="20"/>
      <c r="NWV270" s="20"/>
      <c r="NWW270" s="20"/>
      <c r="NWX270" s="20"/>
      <c r="NWY270" s="20"/>
      <c r="NWZ270" s="20"/>
      <c r="NXA270" s="20"/>
      <c r="NXB270" s="20"/>
      <c r="NXC270" s="20"/>
      <c r="NXD270" s="20"/>
      <c r="NXE270" s="20"/>
      <c r="NXF270" s="20"/>
      <c r="NXG270" s="20"/>
      <c r="NXH270" s="20"/>
      <c r="NXI270" s="20"/>
      <c r="NXJ270" s="20"/>
      <c r="NXK270" s="20"/>
      <c r="NXL270" s="20"/>
      <c r="NXM270" s="20"/>
      <c r="NXN270" s="20"/>
      <c r="NXO270" s="20"/>
      <c r="NXP270" s="20"/>
      <c r="NXQ270" s="20"/>
      <c r="NXR270" s="20"/>
      <c r="NXS270" s="20"/>
      <c r="NXT270" s="20"/>
      <c r="NXU270" s="20"/>
      <c r="NXV270" s="20"/>
      <c r="NXW270" s="20"/>
      <c r="NXX270" s="20"/>
      <c r="NXY270" s="20"/>
      <c r="NXZ270" s="20"/>
      <c r="NYA270" s="20"/>
      <c r="NYB270" s="20"/>
      <c r="NYC270" s="20"/>
      <c r="NYD270" s="20"/>
      <c r="NYE270" s="20"/>
      <c r="NYF270" s="20"/>
      <c r="NYG270" s="20"/>
      <c r="NYH270" s="20"/>
      <c r="NYI270" s="20"/>
      <c r="NYJ270" s="20"/>
      <c r="NYK270" s="20"/>
      <c r="NYL270" s="20"/>
      <c r="NYM270" s="20"/>
      <c r="NYN270" s="20"/>
      <c r="NYO270" s="20"/>
      <c r="NYP270" s="20"/>
      <c r="NYQ270" s="20"/>
      <c r="NYR270" s="20"/>
      <c r="NYS270" s="20"/>
      <c r="NYT270" s="20"/>
      <c r="NYU270" s="20"/>
      <c r="NYV270" s="20"/>
      <c r="NYW270" s="20"/>
      <c r="NYX270" s="20"/>
      <c r="NYY270" s="20"/>
      <c r="NYZ270" s="20"/>
      <c r="NZA270" s="20"/>
      <c r="NZB270" s="20"/>
      <c r="NZC270" s="20"/>
      <c r="NZD270" s="20"/>
      <c r="NZE270" s="20"/>
      <c r="NZF270" s="20"/>
      <c r="NZG270" s="20"/>
      <c r="NZH270" s="20"/>
      <c r="NZI270" s="20"/>
      <c r="NZJ270" s="20"/>
      <c r="NZK270" s="20"/>
      <c r="NZL270" s="20"/>
      <c r="NZM270" s="20"/>
      <c r="NZN270" s="20"/>
      <c r="NZO270" s="20"/>
      <c r="NZP270" s="20"/>
      <c r="NZQ270" s="20"/>
      <c r="NZR270" s="20"/>
      <c r="NZS270" s="20"/>
      <c r="NZT270" s="20"/>
      <c r="NZU270" s="20"/>
      <c r="NZV270" s="20"/>
      <c r="NZW270" s="20"/>
      <c r="NZX270" s="20"/>
      <c r="NZY270" s="20"/>
      <c r="NZZ270" s="20"/>
      <c r="OAA270" s="20"/>
      <c r="OAB270" s="20"/>
      <c r="OAC270" s="20"/>
      <c r="OAD270" s="20"/>
      <c r="OAE270" s="20"/>
      <c r="OAF270" s="20"/>
      <c r="OAG270" s="20"/>
      <c r="OAH270" s="20"/>
      <c r="OAI270" s="20"/>
      <c r="OAJ270" s="20"/>
      <c r="OAK270" s="20"/>
      <c r="OAL270" s="20"/>
      <c r="OAM270" s="20"/>
      <c r="OAN270" s="20"/>
      <c r="OAO270" s="20"/>
      <c r="OAP270" s="20"/>
      <c r="OAQ270" s="20"/>
      <c r="OAR270" s="20"/>
      <c r="OAS270" s="20"/>
      <c r="OAT270" s="20"/>
      <c r="OAU270" s="20"/>
      <c r="OAV270" s="20"/>
      <c r="OAW270" s="20"/>
      <c r="OAX270" s="20"/>
      <c r="OAY270" s="20"/>
      <c r="OAZ270" s="20"/>
      <c r="OBA270" s="20"/>
      <c r="OBB270" s="20"/>
      <c r="OBC270" s="20"/>
      <c r="OBD270" s="20"/>
      <c r="OBE270" s="20"/>
      <c r="OBF270" s="20"/>
      <c r="OBG270" s="20"/>
      <c r="OBH270" s="20"/>
      <c r="OBI270" s="20"/>
      <c r="OBJ270" s="20"/>
      <c r="OBK270" s="20"/>
      <c r="OBL270" s="20"/>
      <c r="OBM270" s="20"/>
      <c r="OBN270" s="20"/>
      <c r="OBO270" s="20"/>
      <c r="OBP270" s="20"/>
      <c r="OBQ270" s="20"/>
      <c r="OBR270" s="20"/>
      <c r="OBS270" s="20"/>
      <c r="OBT270" s="20"/>
      <c r="OBU270" s="20"/>
      <c r="OBV270" s="20"/>
      <c r="OBW270" s="20"/>
      <c r="OBX270" s="20"/>
      <c r="OBY270" s="20"/>
      <c r="OBZ270" s="20"/>
      <c r="OCA270" s="20"/>
      <c r="OCB270" s="20"/>
      <c r="OCC270" s="20"/>
      <c r="OCD270" s="20"/>
      <c r="OCE270" s="20"/>
      <c r="OCF270" s="20"/>
      <c r="OCG270" s="20"/>
      <c r="OCH270" s="20"/>
      <c r="OCI270" s="20"/>
      <c r="OCJ270" s="20"/>
      <c r="OCK270" s="20"/>
      <c r="OCL270" s="20"/>
      <c r="OCM270" s="20"/>
      <c r="OCN270" s="20"/>
      <c r="OCO270" s="20"/>
      <c r="OCP270" s="20"/>
      <c r="OCQ270" s="20"/>
      <c r="OCR270" s="20"/>
      <c r="OCS270" s="20"/>
      <c r="OCT270" s="20"/>
      <c r="OCU270" s="20"/>
      <c r="OCV270" s="20"/>
      <c r="OCW270" s="20"/>
      <c r="OCX270" s="20"/>
      <c r="OCY270" s="20"/>
      <c r="OCZ270" s="20"/>
      <c r="ODA270" s="20"/>
      <c r="ODB270" s="20"/>
      <c r="ODC270" s="20"/>
      <c r="ODD270" s="20"/>
      <c r="ODE270" s="20"/>
      <c r="ODF270" s="20"/>
      <c r="ODG270" s="20"/>
      <c r="ODH270" s="20"/>
      <c r="ODI270" s="20"/>
      <c r="ODJ270" s="20"/>
      <c r="ODK270" s="20"/>
      <c r="ODL270" s="20"/>
      <c r="ODM270" s="20"/>
      <c r="ODN270" s="20"/>
      <c r="ODO270" s="20"/>
      <c r="ODP270" s="20"/>
      <c r="ODQ270" s="20"/>
      <c r="ODR270" s="20"/>
      <c r="ODS270" s="20"/>
      <c r="ODT270" s="20"/>
      <c r="ODU270" s="20"/>
      <c r="ODV270" s="20"/>
      <c r="ODW270" s="20"/>
      <c r="ODX270" s="20"/>
      <c r="ODY270" s="20"/>
      <c r="ODZ270" s="20"/>
      <c r="OEA270" s="20"/>
      <c r="OEB270" s="20"/>
      <c r="OEC270" s="20"/>
      <c r="OED270" s="20"/>
      <c r="OEE270" s="20"/>
      <c r="OEF270" s="20"/>
      <c r="OEG270" s="20"/>
      <c r="OEH270" s="20"/>
      <c r="OEI270" s="20"/>
      <c r="OEJ270" s="20"/>
      <c r="OEK270" s="20"/>
      <c r="OEL270" s="20"/>
      <c r="OEM270" s="20"/>
      <c r="OEN270" s="20"/>
      <c r="OEO270" s="20"/>
      <c r="OEP270" s="20"/>
      <c r="OEQ270" s="20"/>
      <c r="OER270" s="20"/>
      <c r="OES270" s="20"/>
      <c r="OET270" s="20"/>
      <c r="OEU270" s="20"/>
      <c r="OEV270" s="20"/>
      <c r="OEW270" s="20"/>
      <c r="OEX270" s="20"/>
      <c r="OEY270" s="20"/>
      <c r="OEZ270" s="20"/>
      <c r="OFA270" s="20"/>
      <c r="OFB270" s="20"/>
      <c r="OFC270" s="20"/>
      <c r="OFD270" s="20"/>
      <c r="OFE270" s="20"/>
      <c r="OFF270" s="20"/>
      <c r="OFG270" s="20"/>
      <c r="OFH270" s="20"/>
      <c r="OFI270" s="20"/>
      <c r="OFJ270" s="20"/>
      <c r="OFK270" s="20"/>
      <c r="OFL270" s="20"/>
      <c r="OFM270" s="20"/>
      <c r="OFN270" s="20"/>
      <c r="OFO270" s="20"/>
      <c r="OFP270" s="20"/>
      <c r="OFQ270" s="20"/>
      <c r="OFR270" s="20"/>
      <c r="OFS270" s="20"/>
      <c r="OFT270" s="20"/>
      <c r="OFU270" s="20"/>
      <c r="OFV270" s="20"/>
      <c r="OFW270" s="20"/>
      <c r="OFX270" s="20"/>
      <c r="OFY270" s="20"/>
      <c r="OFZ270" s="20"/>
      <c r="OGA270" s="20"/>
      <c r="OGB270" s="20"/>
      <c r="OGC270" s="20"/>
      <c r="OGD270" s="20"/>
      <c r="OGE270" s="20"/>
      <c r="OGF270" s="20"/>
      <c r="OGG270" s="20"/>
      <c r="OGH270" s="20"/>
      <c r="OGI270" s="20"/>
      <c r="OGJ270" s="20"/>
      <c r="OGK270" s="20"/>
      <c r="OGL270" s="20"/>
      <c r="OGM270" s="20"/>
      <c r="OGN270" s="20"/>
      <c r="OGO270" s="20"/>
      <c r="OGP270" s="20"/>
      <c r="OGQ270" s="20"/>
      <c r="OGR270" s="20"/>
      <c r="OGS270" s="20"/>
      <c r="OGT270" s="20"/>
      <c r="OGU270" s="20"/>
      <c r="OGV270" s="20"/>
      <c r="OGW270" s="20"/>
      <c r="OGX270" s="20"/>
      <c r="OGY270" s="20"/>
      <c r="OGZ270" s="20"/>
      <c r="OHA270" s="20"/>
      <c r="OHB270" s="20"/>
      <c r="OHC270" s="20"/>
      <c r="OHD270" s="20"/>
      <c r="OHE270" s="20"/>
      <c r="OHF270" s="20"/>
      <c r="OHG270" s="20"/>
      <c r="OHH270" s="20"/>
      <c r="OHI270" s="20"/>
      <c r="OHJ270" s="20"/>
      <c r="OHK270" s="20"/>
      <c r="OHL270" s="20"/>
      <c r="OHM270" s="20"/>
      <c r="OHN270" s="20"/>
      <c r="OHO270" s="20"/>
      <c r="OHP270" s="20"/>
      <c r="OHQ270" s="20"/>
      <c r="OHR270" s="20"/>
      <c r="OHS270" s="20"/>
      <c r="OHT270" s="20"/>
      <c r="OHU270" s="20"/>
      <c r="OHV270" s="20"/>
      <c r="OHW270" s="20"/>
      <c r="OHX270" s="20"/>
      <c r="OHY270" s="20"/>
      <c r="OHZ270" s="20"/>
      <c r="OIA270" s="20"/>
      <c r="OIB270" s="20"/>
      <c r="OIC270" s="20"/>
      <c r="OID270" s="20"/>
      <c r="OIE270" s="20"/>
      <c r="OIF270" s="20"/>
      <c r="OIG270" s="20"/>
      <c r="OIH270" s="20"/>
      <c r="OII270" s="20"/>
      <c r="OIJ270" s="20"/>
      <c r="OIK270" s="20"/>
      <c r="OIL270" s="20"/>
      <c r="OIM270" s="20"/>
      <c r="OIN270" s="20"/>
      <c r="OIO270" s="20"/>
      <c r="OIP270" s="20"/>
      <c r="OIQ270" s="20"/>
      <c r="OIR270" s="20"/>
      <c r="OIS270" s="20"/>
      <c r="OIT270" s="20"/>
      <c r="OIU270" s="20"/>
      <c r="OIV270" s="20"/>
      <c r="OIW270" s="20"/>
      <c r="OIX270" s="20"/>
      <c r="OIY270" s="20"/>
      <c r="OIZ270" s="20"/>
      <c r="OJA270" s="20"/>
      <c r="OJB270" s="20"/>
      <c r="OJC270" s="20"/>
      <c r="OJD270" s="20"/>
      <c r="OJE270" s="20"/>
      <c r="OJF270" s="20"/>
      <c r="OJG270" s="20"/>
      <c r="OJH270" s="20"/>
      <c r="OJI270" s="20"/>
      <c r="OJJ270" s="20"/>
      <c r="OJK270" s="20"/>
      <c r="OJL270" s="20"/>
      <c r="OJM270" s="20"/>
      <c r="OJN270" s="20"/>
      <c r="OJO270" s="20"/>
      <c r="OJP270" s="20"/>
      <c r="OJQ270" s="20"/>
      <c r="OJR270" s="20"/>
      <c r="OJS270" s="20"/>
      <c r="OJT270" s="20"/>
      <c r="OJU270" s="20"/>
      <c r="OJV270" s="20"/>
      <c r="OJW270" s="20"/>
      <c r="OJX270" s="20"/>
      <c r="OJY270" s="20"/>
      <c r="OJZ270" s="20"/>
      <c r="OKA270" s="20"/>
      <c r="OKB270" s="20"/>
      <c r="OKC270" s="20"/>
      <c r="OKD270" s="20"/>
      <c r="OKE270" s="20"/>
      <c r="OKF270" s="20"/>
      <c r="OKG270" s="20"/>
      <c r="OKH270" s="20"/>
      <c r="OKI270" s="20"/>
      <c r="OKJ270" s="20"/>
      <c r="OKK270" s="20"/>
      <c r="OKL270" s="20"/>
      <c r="OKM270" s="20"/>
      <c r="OKN270" s="20"/>
      <c r="OKO270" s="20"/>
      <c r="OKP270" s="20"/>
      <c r="OKQ270" s="20"/>
      <c r="OKR270" s="20"/>
      <c r="OKS270" s="20"/>
      <c r="OKT270" s="20"/>
      <c r="OKU270" s="20"/>
      <c r="OKV270" s="20"/>
      <c r="OKW270" s="20"/>
      <c r="OKX270" s="20"/>
      <c r="OKY270" s="20"/>
      <c r="OKZ270" s="20"/>
      <c r="OLA270" s="20"/>
      <c r="OLB270" s="20"/>
      <c r="OLC270" s="20"/>
      <c r="OLD270" s="20"/>
      <c r="OLE270" s="20"/>
      <c r="OLF270" s="20"/>
      <c r="OLG270" s="20"/>
      <c r="OLH270" s="20"/>
      <c r="OLI270" s="20"/>
      <c r="OLJ270" s="20"/>
      <c r="OLK270" s="20"/>
      <c r="OLL270" s="20"/>
      <c r="OLM270" s="20"/>
      <c r="OLN270" s="20"/>
      <c r="OLO270" s="20"/>
      <c r="OLP270" s="20"/>
      <c r="OLQ270" s="20"/>
      <c r="OLR270" s="20"/>
      <c r="OLS270" s="20"/>
      <c r="OLT270" s="20"/>
      <c r="OLU270" s="20"/>
      <c r="OLV270" s="20"/>
      <c r="OLW270" s="20"/>
      <c r="OLX270" s="20"/>
      <c r="OLY270" s="20"/>
      <c r="OLZ270" s="20"/>
      <c r="OMA270" s="20"/>
      <c r="OMB270" s="20"/>
      <c r="OMC270" s="20"/>
      <c r="OMD270" s="20"/>
      <c r="OME270" s="20"/>
      <c r="OMF270" s="20"/>
      <c r="OMG270" s="20"/>
      <c r="OMH270" s="20"/>
      <c r="OMI270" s="20"/>
      <c r="OMJ270" s="20"/>
      <c r="OMK270" s="20"/>
      <c r="OML270" s="20"/>
      <c r="OMM270" s="20"/>
      <c r="OMN270" s="20"/>
      <c r="OMO270" s="20"/>
      <c r="OMP270" s="20"/>
      <c r="OMQ270" s="20"/>
      <c r="OMR270" s="20"/>
      <c r="OMS270" s="20"/>
      <c r="OMT270" s="20"/>
      <c r="OMU270" s="20"/>
      <c r="OMV270" s="20"/>
      <c r="OMW270" s="20"/>
      <c r="OMX270" s="20"/>
      <c r="OMY270" s="20"/>
      <c r="OMZ270" s="20"/>
      <c r="ONA270" s="20"/>
      <c r="ONB270" s="20"/>
      <c r="ONC270" s="20"/>
      <c r="OND270" s="20"/>
      <c r="ONE270" s="20"/>
      <c r="ONF270" s="20"/>
      <c r="ONG270" s="20"/>
      <c r="ONH270" s="20"/>
      <c r="ONI270" s="20"/>
      <c r="ONJ270" s="20"/>
      <c r="ONK270" s="20"/>
      <c r="ONL270" s="20"/>
      <c r="ONM270" s="20"/>
      <c r="ONN270" s="20"/>
      <c r="ONO270" s="20"/>
      <c r="ONP270" s="20"/>
      <c r="ONQ270" s="20"/>
      <c r="ONR270" s="20"/>
      <c r="ONS270" s="20"/>
      <c r="ONT270" s="20"/>
      <c r="ONU270" s="20"/>
      <c r="ONV270" s="20"/>
      <c r="ONW270" s="20"/>
      <c r="ONX270" s="20"/>
      <c r="ONY270" s="20"/>
      <c r="ONZ270" s="20"/>
      <c r="OOA270" s="20"/>
      <c r="OOB270" s="20"/>
      <c r="OOC270" s="20"/>
      <c r="OOD270" s="20"/>
      <c r="OOE270" s="20"/>
      <c r="OOF270" s="20"/>
      <c r="OOG270" s="20"/>
      <c r="OOH270" s="20"/>
      <c r="OOI270" s="20"/>
      <c r="OOJ270" s="20"/>
      <c r="OOK270" s="20"/>
      <c r="OOL270" s="20"/>
      <c r="OOM270" s="20"/>
      <c r="OON270" s="20"/>
      <c r="OOO270" s="20"/>
      <c r="OOP270" s="20"/>
      <c r="OOQ270" s="20"/>
      <c r="OOR270" s="20"/>
      <c r="OOS270" s="20"/>
      <c r="OOT270" s="20"/>
      <c r="OOU270" s="20"/>
      <c r="OOV270" s="20"/>
      <c r="OOW270" s="20"/>
      <c r="OOX270" s="20"/>
      <c r="OOY270" s="20"/>
      <c r="OOZ270" s="20"/>
      <c r="OPA270" s="20"/>
      <c r="OPB270" s="20"/>
      <c r="OPC270" s="20"/>
      <c r="OPD270" s="20"/>
      <c r="OPE270" s="20"/>
      <c r="OPF270" s="20"/>
      <c r="OPG270" s="20"/>
      <c r="OPH270" s="20"/>
      <c r="OPI270" s="20"/>
      <c r="OPJ270" s="20"/>
      <c r="OPK270" s="20"/>
      <c r="OPL270" s="20"/>
      <c r="OPM270" s="20"/>
      <c r="OPN270" s="20"/>
      <c r="OPO270" s="20"/>
      <c r="OPP270" s="20"/>
      <c r="OPQ270" s="20"/>
      <c r="OPR270" s="20"/>
      <c r="OPS270" s="20"/>
      <c r="OPT270" s="20"/>
      <c r="OPU270" s="20"/>
      <c r="OPV270" s="20"/>
      <c r="OPW270" s="20"/>
      <c r="OPX270" s="20"/>
      <c r="OPY270" s="20"/>
      <c r="OPZ270" s="20"/>
      <c r="OQA270" s="20"/>
      <c r="OQB270" s="20"/>
      <c r="OQC270" s="20"/>
      <c r="OQD270" s="20"/>
      <c r="OQE270" s="20"/>
      <c r="OQF270" s="20"/>
      <c r="OQG270" s="20"/>
      <c r="OQH270" s="20"/>
      <c r="OQI270" s="20"/>
      <c r="OQJ270" s="20"/>
      <c r="OQK270" s="20"/>
      <c r="OQL270" s="20"/>
      <c r="OQM270" s="20"/>
      <c r="OQN270" s="20"/>
      <c r="OQO270" s="20"/>
      <c r="OQP270" s="20"/>
      <c r="OQQ270" s="20"/>
      <c r="OQR270" s="20"/>
      <c r="OQS270" s="20"/>
      <c r="OQT270" s="20"/>
      <c r="OQU270" s="20"/>
      <c r="OQV270" s="20"/>
      <c r="OQW270" s="20"/>
      <c r="OQX270" s="20"/>
      <c r="OQY270" s="20"/>
      <c r="OQZ270" s="20"/>
      <c r="ORA270" s="20"/>
      <c r="ORB270" s="20"/>
      <c r="ORC270" s="20"/>
      <c r="ORD270" s="20"/>
      <c r="ORE270" s="20"/>
      <c r="ORF270" s="20"/>
      <c r="ORG270" s="20"/>
      <c r="ORH270" s="20"/>
      <c r="ORI270" s="20"/>
      <c r="ORJ270" s="20"/>
      <c r="ORK270" s="20"/>
      <c r="ORL270" s="20"/>
      <c r="ORM270" s="20"/>
      <c r="ORN270" s="20"/>
      <c r="ORO270" s="20"/>
      <c r="ORP270" s="20"/>
      <c r="ORQ270" s="20"/>
      <c r="ORR270" s="20"/>
      <c r="ORS270" s="20"/>
      <c r="ORT270" s="20"/>
      <c r="ORU270" s="20"/>
      <c r="ORV270" s="20"/>
      <c r="ORW270" s="20"/>
      <c r="ORX270" s="20"/>
      <c r="ORY270" s="20"/>
      <c r="ORZ270" s="20"/>
      <c r="OSA270" s="20"/>
      <c r="OSB270" s="20"/>
      <c r="OSC270" s="20"/>
      <c r="OSD270" s="20"/>
      <c r="OSE270" s="20"/>
      <c r="OSF270" s="20"/>
      <c r="OSG270" s="20"/>
      <c r="OSH270" s="20"/>
      <c r="OSI270" s="20"/>
      <c r="OSJ270" s="20"/>
      <c r="OSK270" s="20"/>
      <c r="OSL270" s="20"/>
      <c r="OSM270" s="20"/>
      <c r="OSN270" s="20"/>
      <c r="OSO270" s="20"/>
      <c r="OSP270" s="20"/>
      <c r="OSQ270" s="20"/>
      <c r="OSR270" s="20"/>
      <c r="OSS270" s="20"/>
      <c r="OST270" s="20"/>
      <c r="OSU270" s="20"/>
      <c r="OSV270" s="20"/>
      <c r="OSW270" s="20"/>
      <c r="OSX270" s="20"/>
      <c r="OSY270" s="20"/>
      <c r="OSZ270" s="20"/>
      <c r="OTA270" s="20"/>
      <c r="OTB270" s="20"/>
      <c r="OTC270" s="20"/>
      <c r="OTD270" s="20"/>
      <c r="OTE270" s="20"/>
      <c r="OTF270" s="20"/>
      <c r="OTG270" s="20"/>
      <c r="OTH270" s="20"/>
      <c r="OTI270" s="20"/>
      <c r="OTJ270" s="20"/>
      <c r="OTK270" s="20"/>
      <c r="OTL270" s="20"/>
      <c r="OTM270" s="20"/>
      <c r="OTN270" s="20"/>
      <c r="OTO270" s="20"/>
      <c r="OTP270" s="20"/>
      <c r="OTQ270" s="20"/>
      <c r="OTR270" s="20"/>
      <c r="OTS270" s="20"/>
      <c r="OTT270" s="20"/>
      <c r="OTU270" s="20"/>
      <c r="OTV270" s="20"/>
      <c r="OTW270" s="20"/>
      <c r="OTX270" s="20"/>
      <c r="OTY270" s="20"/>
      <c r="OTZ270" s="20"/>
      <c r="OUA270" s="20"/>
      <c r="OUB270" s="20"/>
      <c r="OUC270" s="20"/>
      <c r="OUD270" s="20"/>
      <c r="OUE270" s="20"/>
      <c r="OUF270" s="20"/>
      <c r="OUG270" s="20"/>
      <c r="OUH270" s="20"/>
      <c r="OUI270" s="20"/>
      <c r="OUJ270" s="20"/>
      <c r="OUK270" s="20"/>
      <c r="OUL270" s="20"/>
      <c r="OUM270" s="20"/>
      <c r="OUN270" s="20"/>
      <c r="OUO270" s="20"/>
      <c r="OUP270" s="20"/>
      <c r="OUQ270" s="20"/>
      <c r="OUR270" s="20"/>
      <c r="OUS270" s="20"/>
      <c r="OUT270" s="20"/>
      <c r="OUU270" s="20"/>
      <c r="OUV270" s="20"/>
      <c r="OUW270" s="20"/>
      <c r="OUX270" s="20"/>
      <c r="OUY270" s="20"/>
      <c r="OUZ270" s="20"/>
      <c r="OVA270" s="20"/>
      <c r="OVB270" s="20"/>
      <c r="OVC270" s="20"/>
      <c r="OVD270" s="20"/>
      <c r="OVE270" s="20"/>
      <c r="OVF270" s="20"/>
      <c r="OVG270" s="20"/>
      <c r="OVH270" s="20"/>
      <c r="OVI270" s="20"/>
      <c r="OVJ270" s="20"/>
      <c r="OVK270" s="20"/>
      <c r="OVL270" s="20"/>
      <c r="OVM270" s="20"/>
      <c r="OVN270" s="20"/>
      <c r="OVO270" s="20"/>
      <c r="OVP270" s="20"/>
      <c r="OVQ270" s="20"/>
      <c r="OVR270" s="20"/>
      <c r="OVS270" s="20"/>
      <c r="OVT270" s="20"/>
      <c r="OVU270" s="20"/>
      <c r="OVV270" s="20"/>
      <c r="OVW270" s="20"/>
      <c r="OVX270" s="20"/>
      <c r="OVY270" s="20"/>
      <c r="OVZ270" s="20"/>
      <c r="OWA270" s="20"/>
      <c r="OWB270" s="20"/>
      <c r="OWC270" s="20"/>
      <c r="OWD270" s="20"/>
      <c r="OWE270" s="20"/>
      <c r="OWF270" s="20"/>
      <c r="OWG270" s="20"/>
      <c r="OWH270" s="20"/>
      <c r="OWI270" s="20"/>
      <c r="OWJ270" s="20"/>
      <c r="OWK270" s="20"/>
      <c r="OWL270" s="20"/>
      <c r="OWM270" s="20"/>
      <c r="OWN270" s="20"/>
      <c r="OWO270" s="20"/>
      <c r="OWP270" s="20"/>
      <c r="OWQ270" s="20"/>
      <c r="OWR270" s="20"/>
      <c r="OWS270" s="20"/>
      <c r="OWT270" s="20"/>
      <c r="OWU270" s="20"/>
      <c r="OWV270" s="20"/>
      <c r="OWW270" s="20"/>
      <c r="OWX270" s="20"/>
      <c r="OWY270" s="20"/>
      <c r="OWZ270" s="20"/>
      <c r="OXA270" s="20"/>
      <c r="OXB270" s="20"/>
      <c r="OXC270" s="20"/>
      <c r="OXD270" s="20"/>
      <c r="OXE270" s="20"/>
      <c r="OXF270" s="20"/>
      <c r="OXG270" s="20"/>
      <c r="OXH270" s="20"/>
      <c r="OXI270" s="20"/>
      <c r="OXJ270" s="20"/>
      <c r="OXK270" s="20"/>
      <c r="OXL270" s="20"/>
      <c r="OXM270" s="20"/>
      <c r="OXN270" s="20"/>
      <c r="OXO270" s="20"/>
      <c r="OXP270" s="20"/>
      <c r="OXQ270" s="20"/>
      <c r="OXR270" s="20"/>
      <c r="OXS270" s="20"/>
      <c r="OXT270" s="20"/>
      <c r="OXU270" s="20"/>
      <c r="OXV270" s="20"/>
      <c r="OXW270" s="20"/>
      <c r="OXX270" s="20"/>
      <c r="OXY270" s="20"/>
      <c r="OXZ270" s="20"/>
      <c r="OYA270" s="20"/>
      <c r="OYB270" s="20"/>
      <c r="OYC270" s="20"/>
      <c r="OYD270" s="20"/>
      <c r="OYE270" s="20"/>
      <c r="OYF270" s="20"/>
      <c r="OYG270" s="20"/>
      <c r="OYH270" s="20"/>
      <c r="OYI270" s="20"/>
      <c r="OYJ270" s="20"/>
      <c r="OYK270" s="20"/>
      <c r="OYL270" s="20"/>
      <c r="OYM270" s="20"/>
      <c r="OYN270" s="20"/>
      <c r="OYO270" s="20"/>
      <c r="OYP270" s="20"/>
      <c r="OYQ270" s="20"/>
      <c r="OYR270" s="20"/>
      <c r="OYS270" s="20"/>
      <c r="OYT270" s="20"/>
      <c r="OYU270" s="20"/>
      <c r="OYV270" s="20"/>
      <c r="OYW270" s="20"/>
      <c r="OYX270" s="20"/>
      <c r="OYY270" s="20"/>
      <c r="OYZ270" s="20"/>
      <c r="OZA270" s="20"/>
      <c r="OZB270" s="20"/>
      <c r="OZC270" s="20"/>
      <c r="OZD270" s="20"/>
      <c r="OZE270" s="20"/>
      <c r="OZF270" s="20"/>
      <c r="OZG270" s="20"/>
      <c r="OZH270" s="20"/>
      <c r="OZI270" s="20"/>
      <c r="OZJ270" s="20"/>
      <c r="OZK270" s="20"/>
      <c r="OZL270" s="20"/>
      <c r="OZM270" s="20"/>
      <c r="OZN270" s="20"/>
      <c r="OZO270" s="20"/>
      <c r="OZP270" s="20"/>
      <c r="OZQ270" s="20"/>
      <c r="OZR270" s="20"/>
      <c r="OZS270" s="20"/>
      <c r="OZT270" s="20"/>
      <c r="OZU270" s="20"/>
      <c r="OZV270" s="20"/>
      <c r="OZW270" s="20"/>
      <c r="OZX270" s="20"/>
      <c r="OZY270" s="20"/>
      <c r="OZZ270" s="20"/>
      <c r="PAA270" s="20"/>
      <c r="PAB270" s="20"/>
      <c r="PAC270" s="20"/>
      <c r="PAD270" s="20"/>
      <c r="PAE270" s="20"/>
      <c r="PAF270" s="20"/>
      <c r="PAG270" s="20"/>
      <c r="PAH270" s="20"/>
      <c r="PAI270" s="20"/>
      <c r="PAJ270" s="20"/>
      <c r="PAK270" s="20"/>
      <c r="PAL270" s="20"/>
      <c r="PAM270" s="20"/>
      <c r="PAN270" s="20"/>
      <c r="PAO270" s="20"/>
      <c r="PAP270" s="20"/>
      <c r="PAQ270" s="20"/>
      <c r="PAR270" s="20"/>
      <c r="PAS270" s="20"/>
      <c r="PAT270" s="20"/>
      <c r="PAU270" s="20"/>
      <c r="PAV270" s="20"/>
      <c r="PAW270" s="20"/>
      <c r="PAX270" s="20"/>
      <c r="PAY270" s="20"/>
      <c r="PAZ270" s="20"/>
      <c r="PBA270" s="20"/>
      <c r="PBB270" s="20"/>
      <c r="PBC270" s="20"/>
      <c r="PBD270" s="20"/>
      <c r="PBE270" s="20"/>
      <c r="PBF270" s="20"/>
      <c r="PBG270" s="20"/>
      <c r="PBH270" s="20"/>
      <c r="PBI270" s="20"/>
      <c r="PBJ270" s="20"/>
      <c r="PBK270" s="20"/>
      <c r="PBL270" s="20"/>
      <c r="PBM270" s="20"/>
      <c r="PBN270" s="20"/>
      <c r="PBO270" s="20"/>
      <c r="PBP270" s="20"/>
      <c r="PBQ270" s="20"/>
      <c r="PBR270" s="20"/>
      <c r="PBS270" s="20"/>
      <c r="PBT270" s="20"/>
      <c r="PBU270" s="20"/>
      <c r="PBV270" s="20"/>
      <c r="PBW270" s="20"/>
      <c r="PBX270" s="20"/>
      <c r="PBY270" s="20"/>
      <c r="PBZ270" s="20"/>
      <c r="PCA270" s="20"/>
      <c r="PCB270" s="20"/>
      <c r="PCC270" s="20"/>
      <c r="PCD270" s="20"/>
      <c r="PCE270" s="20"/>
      <c r="PCF270" s="20"/>
      <c r="PCG270" s="20"/>
      <c r="PCH270" s="20"/>
      <c r="PCI270" s="20"/>
      <c r="PCJ270" s="20"/>
      <c r="PCK270" s="20"/>
      <c r="PCL270" s="20"/>
      <c r="PCM270" s="20"/>
      <c r="PCN270" s="20"/>
      <c r="PCO270" s="20"/>
      <c r="PCP270" s="20"/>
      <c r="PCQ270" s="20"/>
      <c r="PCR270" s="20"/>
      <c r="PCS270" s="20"/>
      <c r="PCT270" s="20"/>
      <c r="PCU270" s="20"/>
      <c r="PCV270" s="20"/>
      <c r="PCW270" s="20"/>
      <c r="PCX270" s="20"/>
      <c r="PCY270" s="20"/>
      <c r="PCZ270" s="20"/>
      <c r="PDA270" s="20"/>
      <c r="PDB270" s="20"/>
      <c r="PDC270" s="20"/>
      <c r="PDD270" s="20"/>
      <c r="PDE270" s="20"/>
      <c r="PDF270" s="20"/>
      <c r="PDG270" s="20"/>
      <c r="PDH270" s="20"/>
      <c r="PDI270" s="20"/>
      <c r="PDJ270" s="20"/>
      <c r="PDK270" s="20"/>
      <c r="PDL270" s="20"/>
      <c r="PDM270" s="20"/>
      <c r="PDN270" s="20"/>
      <c r="PDO270" s="20"/>
      <c r="PDP270" s="20"/>
      <c r="PDQ270" s="20"/>
      <c r="PDR270" s="20"/>
      <c r="PDS270" s="20"/>
      <c r="PDT270" s="20"/>
      <c r="PDU270" s="20"/>
      <c r="PDV270" s="20"/>
      <c r="PDW270" s="20"/>
      <c r="PDX270" s="20"/>
      <c r="PDY270" s="20"/>
      <c r="PDZ270" s="20"/>
      <c r="PEA270" s="20"/>
      <c r="PEB270" s="20"/>
      <c r="PEC270" s="20"/>
      <c r="PED270" s="20"/>
      <c r="PEE270" s="20"/>
      <c r="PEF270" s="20"/>
      <c r="PEG270" s="20"/>
      <c r="PEH270" s="20"/>
      <c r="PEI270" s="20"/>
      <c r="PEJ270" s="20"/>
      <c r="PEK270" s="20"/>
      <c r="PEL270" s="20"/>
      <c r="PEM270" s="20"/>
      <c r="PEN270" s="20"/>
      <c r="PEO270" s="20"/>
      <c r="PEP270" s="20"/>
      <c r="PEQ270" s="20"/>
      <c r="PER270" s="20"/>
      <c r="PES270" s="20"/>
      <c r="PET270" s="20"/>
      <c r="PEU270" s="20"/>
      <c r="PEV270" s="20"/>
      <c r="PEW270" s="20"/>
      <c r="PEX270" s="20"/>
      <c r="PEY270" s="20"/>
      <c r="PEZ270" s="20"/>
      <c r="PFA270" s="20"/>
      <c r="PFB270" s="20"/>
      <c r="PFC270" s="20"/>
      <c r="PFD270" s="20"/>
      <c r="PFE270" s="20"/>
      <c r="PFF270" s="20"/>
      <c r="PFG270" s="20"/>
      <c r="PFH270" s="20"/>
      <c r="PFI270" s="20"/>
      <c r="PFJ270" s="20"/>
      <c r="PFK270" s="20"/>
      <c r="PFL270" s="20"/>
      <c r="PFM270" s="20"/>
      <c r="PFN270" s="20"/>
      <c r="PFO270" s="20"/>
      <c r="PFP270" s="20"/>
      <c r="PFQ270" s="20"/>
      <c r="PFR270" s="20"/>
      <c r="PFS270" s="20"/>
      <c r="PFT270" s="20"/>
      <c r="PFU270" s="20"/>
      <c r="PFV270" s="20"/>
      <c r="PFW270" s="20"/>
      <c r="PFX270" s="20"/>
      <c r="PFY270" s="20"/>
      <c r="PFZ270" s="20"/>
      <c r="PGA270" s="20"/>
      <c r="PGB270" s="20"/>
      <c r="PGC270" s="20"/>
      <c r="PGD270" s="20"/>
      <c r="PGE270" s="20"/>
      <c r="PGF270" s="20"/>
      <c r="PGG270" s="20"/>
      <c r="PGH270" s="20"/>
      <c r="PGI270" s="20"/>
      <c r="PGJ270" s="20"/>
      <c r="PGK270" s="20"/>
      <c r="PGL270" s="20"/>
      <c r="PGM270" s="20"/>
      <c r="PGN270" s="20"/>
      <c r="PGO270" s="20"/>
      <c r="PGP270" s="20"/>
      <c r="PGQ270" s="20"/>
      <c r="PGR270" s="20"/>
      <c r="PGS270" s="20"/>
      <c r="PGT270" s="20"/>
      <c r="PGU270" s="20"/>
      <c r="PGV270" s="20"/>
      <c r="PGW270" s="20"/>
      <c r="PGX270" s="20"/>
      <c r="PGY270" s="20"/>
      <c r="PGZ270" s="20"/>
      <c r="PHA270" s="20"/>
      <c r="PHB270" s="20"/>
      <c r="PHC270" s="20"/>
      <c r="PHD270" s="20"/>
      <c r="PHE270" s="20"/>
      <c r="PHF270" s="20"/>
      <c r="PHG270" s="20"/>
      <c r="PHH270" s="20"/>
      <c r="PHI270" s="20"/>
      <c r="PHJ270" s="20"/>
      <c r="PHK270" s="20"/>
      <c r="PHL270" s="20"/>
      <c r="PHM270" s="20"/>
      <c r="PHN270" s="20"/>
      <c r="PHO270" s="20"/>
      <c r="PHP270" s="20"/>
      <c r="PHQ270" s="20"/>
      <c r="PHR270" s="20"/>
      <c r="PHS270" s="20"/>
      <c r="PHT270" s="20"/>
      <c r="PHU270" s="20"/>
      <c r="PHV270" s="20"/>
      <c r="PHW270" s="20"/>
      <c r="PHX270" s="20"/>
      <c r="PHY270" s="20"/>
      <c r="PHZ270" s="20"/>
      <c r="PIA270" s="20"/>
      <c r="PIB270" s="20"/>
      <c r="PIC270" s="20"/>
      <c r="PID270" s="20"/>
      <c r="PIE270" s="20"/>
      <c r="PIF270" s="20"/>
      <c r="PIG270" s="20"/>
      <c r="PIH270" s="20"/>
      <c r="PII270" s="20"/>
      <c r="PIJ270" s="20"/>
      <c r="PIK270" s="20"/>
      <c r="PIL270" s="20"/>
      <c r="PIM270" s="20"/>
      <c r="PIN270" s="20"/>
      <c r="PIO270" s="20"/>
      <c r="PIP270" s="20"/>
      <c r="PIQ270" s="20"/>
      <c r="PIR270" s="20"/>
      <c r="PIS270" s="20"/>
      <c r="PIT270" s="20"/>
      <c r="PIU270" s="20"/>
      <c r="PIV270" s="20"/>
      <c r="PIW270" s="20"/>
      <c r="PIX270" s="20"/>
      <c r="PIY270" s="20"/>
      <c r="PIZ270" s="20"/>
      <c r="PJA270" s="20"/>
      <c r="PJB270" s="20"/>
      <c r="PJC270" s="20"/>
      <c r="PJD270" s="20"/>
      <c r="PJE270" s="20"/>
      <c r="PJF270" s="20"/>
      <c r="PJG270" s="20"/>
      <c r="PJH270" s="20"/>
      <c r="PJI270" s="20"/>
      <c r="PJJ270" s="20"/>
      <c r="PJK270" s="20"/>
      <c r="PJL270" s="20"/>
      <c r="PJM270" s="20"/>
      <c r="PJN270" s="20"/>
      <c r="PJO270" s="20"/>
      <c r="PJP270" s="20"/>
      <c r="PJQ270" s="20"/>
      <c r="PJR270" s="20"/>
      <c r="PJS270" s="20"/>
      <c r="PJT270" s="20"/>
      <c r="PJU270" s="20"/>
      <c r="PJV270" s="20"/>
      <c r="PJW270" s="20"/>
      <c r="PJX270" s="20"/>
      <c r="PJY270" s="20"/>
      <c r="PJZ270" s="20"/>
      <c r="PKA270" s="20"/>
      <c r="PKB270" s="20"/>
      <c r="PKC270" s="20"/>
      <c r="PKD270" s="20"/>
      <c r="PKE270" s="20"/>
      <c r="PKF270" s="20"/>
      <c r="PKG270" s="20"/>
      <c r="PKH270" s="20"/>
      <c r="PKI270" s="20"/>
      <c r="PKJ270" s="20"/>
      <c r="PKK270" s="20"/>
      <c r="PKL270" s="20"/>
      <c r="PKM270" s="20"/>
      <c r="PKN270" s="20"/>
      <c r="PKO270" s="20"/>
      <c r="PKP270" s="20"/>
      <c r="PKQ270" s="20"/>
      <c r="PKR270" s="20"/>
      <c r="PKS270" s="20"/>
      <c r="PKT270" s="20"/>
      <c r="PKU270" s="20"/>
      <c r="PKV270" s="20"/>
      <c r="PKW270" s="20"/>
      <c r="PKX270" s="20"/>
      <c r="PKY270" s="20"/>
      <c r="PKZ270" s="20"/>
      <c r="PLA270" s="20"/>
      <c r="PLB270" s="20"/>
      <c r="PLC270" s="20"/>
      <c r="PLD270" s="20"/>
      <c r="PLE270" s="20"/>
      <c r="PLF270" s="20"/>
      <c r="PLG270" s="20"/>
      <c r="PLH270" s="20"/>
      <c r="PLI270" s="20"/>
      <c r="PLJ270" s="20"/>
      <c r="PLK270" s="20"/>
      <c r="PLL270" s="20"/>
      <c r="PLM270" s="20"/>
      <c r="PLN270" s="20"/>
      <c r="PLO270" s="20"/>
      <c r="PLP270" s="20"/>
      <c r="PLQ270" s="20"/>
      <c r="PLR270" s="20"/>
      <c r="PLS270" s="20"/>
      <c r="PLT270" s="20"/>
      <c r="PLU270" s="20"/>
      <c r="PLV270" s="20"/>
      <c r="PLW270" s="20"/>
      <c r="PLX270" s="20"/>
      <c r="PLY270" s="20"/>
      <c r="PLZ270" s="20"/>
      <c r="PMA270" s="20"/>
      <c r="PMB270" s="20"/>
      <c r="PMC270" s="20"/>
      <c r="PMD270" s="20"/>
      <c r="PME270" s="20"/>
      <c r="PMF270" s="20"/>
      <c r="PMG270" s="20"/>
      <c r="PMH270" s="20"/>
      <c r="PMI270" s="20"/>
      <c r="PMJ270" s="20"/>
      <c r="PMK270" s="20"/>
      <c r="PML270" s="20"/>
      <c r="PMM270" s="20"/>
      <c r="PMN270" s="20"/>
      <c r="PMO270" s="20"/>
      <c r="PMP270" s="20"/>
      <c r="PMQ270" s="20"/>
      <c r="PMR270" s="20"/>
      <c r="PMS270" s="20"/>
      <c r="PMT270" s="20"/>
      <c r="PMU270" s="20"/>
      <c r="PMV270" s="20"/>
      <c r="PMW270" s="20"/>
      <c r="PMX270" s="20"/>
      <c r="PMY270" s="20"/>
      <c r="PMZ270" s="20"/>
      <c r="PNA270" s="20"/>
      <c r="PNB270" s="20"/>
      <c r="PNC270" s="20"/>
      <c r="PND270" s="20"/>
      <c r="PNE270" s="20"/>
      <c r="PNF270" s="20"/>
      <c r="PNG270" s="20"/>
      <c r="PNH270" s="20"/>
      <c r="PNI270" s="20"/>
      <c r="PNJ270" s="20"/>
      <c r="PNK270" s="20"/>
      <c r="PNL270" s="20"/>
      <c r="PNM270" s="20"/>
      <c r="PNN270" s="20"/>
      <c r="PNO270" s="20"/>
      <c r="PNP270" s="20"/>
      <c r="PNQ270" s="20"/>
      <c r="PNR270" s="20"/>
      <c r="PNS270" s="20"/>
      <c r="PNT270" s="20"/>
      <c r="PNU270" s="20"/>
      <c r="PNV270" s="20"/>
      <c r="PNW270" s="20"/>
      <c r="PNX270" s="20"/>
      <c r="PNY270" s="20"/>
      <c r="PNZ270" s="20"/>
      <c r="POA270" s="20"/>
      <c r="POB270" s="20"/>
      <c r="POC270" s="20"/>
      <c r="POD270" s="20"/>
      <c r="POE270" s="20"/>
      <c r="POF270" s="20"/>
      <c r="POG270" s="20"/>
      <c r="POH270" s="20"/>
      <c r="POI270" s="20"/>
      <c r="POJ270" s="20"/>
      <c r="POK270" s="20"/>
      <c r="POL270" s="20"/>
      <c r="POM270" s="20"/>
      <c r="PON270" s="20"/>
      <c r="POO270" s="20"/>
      <c r="POP270" s="20"/>
      <c r="POQ270" s="20"/>
      <c r="POR270" s="20"/>
      <c r="POS270" s="20"/>
      <c r="POT270" s="20"/>
      <c r="POU270" s="20"/>
      <c r="POV270" s="20"/>
      <c r="POW270" s="20"/>
      <c r="POX270" s="20"/>
      <c r="POY270" s="20"/>
      <c r="POZ270" s="20"/>
      <c r="PPA270" s="20"/>
      <c r="PPB270" s="20"/>
      <c r="PPC270" s="20"/>
      <c r="PPD270" s="20"/>
      <c r="PPE270" s="20"/>
      <c r="PPF270" s="20"/>
      <c r="PPG270" s="20"/>
      <c r="PPH270" s="20"/>
      <c r="PPI270" s="20"/>
      <c r="PPJ270" s="20"/>
      <c r="PPK270" s="20"/>
      <c r="PPL270" s="20"/>
      <c r="PPM270" s="20"/>
      <c r="PPN270" s="20"/>
      <c r="PPO270" s="20"/>
      <c r="PPP270" s="20"/>
      <c r="PPQ270" s="20"/>
      <c r="PPR270" s="20"/>
      <c r="PPS270" s="20"/>
      <c r="PPT270" s="20"/>
      <c r="PPU270" s="20"/>
      <c r="PPV270" s="20"/>
      <c r="PPW270" s="20"/>
      <c r="PPX270" s="20"/>
      <c r="PPY270" s="20"/>
      <c r="PPZ270" s="20"/>
      <c r="PQA270" s="20"/>
      <c r="PQB270" s="20"/>
      <c r="PQC270" s="20"/>
      <c r="PQD270" s="20"/>
      <c r="PQE270" s="20"/>
      <c r="PQF270" s="20"/>
      <c r="PQG270" s="20"/>
      <c r="PQH270" s="20"/>
      <c r="PQI270" s="20"/>
      <c r="PQJ270" s="20"/>
      <c r="PQK270" s="20"/>
      <c r="PQL270" s="20"/>
      <c r="PQM270" s="20"/>
      <c r="PQN270" s="20"/>
      <c r="PQO270" s="20"/>
      <c r="PQP270" s="20"/>
      <c r="PQQ270" s="20"/>
      <c r="PQR270" s="20"/>
      <c r="PQS270" s="20"/>
      <c r="PQT270" s="20"/>
      <c r="PQU270" s="20"/>
      <c r="PQV270" s="20"/>
      <c r="PQW270" s="20"/>
      <c r="PQX270" s="20"/>
      <c r="PQY270" s="20"/>
      <c r="PQZ270" s="20"/>
      <c r="PRA270" s="20"/>
      <c r="PRB270" s="20"/>
      <c r="PRC270" s="20"/>
      <c r="PRD270" s="20"/>
      <c r="PRE270" s="20"/>
      <c r="PRF270" s="20"/>
      <c r="PRG270" s="20"/>
      <c r="PRH270" s="20"/>
      <c r="PRI270" s="20"/>
      <c r="PRJ270" s="20"/>
      <c r="PRK270" s="20"/>
      <c r="PRL270" s="20"/>
      <c r="PRM270" s="20"/>
      <c r="PRN270" s="20"/>
      <c r="PRO270" s="20"/>
      <c r="PRP270" s="20"/>
      <c r="PRQ270" s="20"/>
      <c r="PRR270" s="20"/>
      <c r="PRS270" s="20"/>
      <c r="PRT270" s="20"/>
      <c r="PRU270" s="20"/>
      <c r="PRV270" s="20"/>
      <c r="PRW270" s="20"/>
      <c r="PRX270" s="20"/>
      <c r="PRY270" s="20"/>
      <c r="PRZ270" s="20"/>
      <c r="PSA270" s="20"/>
      <c r="PSB270" s="20"/>
      <c r="PSC270" s="20"/>
      <c r="PSD270" s="20"/>
      <c r="PSE270" s="20"/>
      <c r="PSF270" s="20"/>
      <c r="PSG270" s="20"/>
      <c r="PSH270" s="20"/>
      <c r="PSI270" s="20"/>
      <c r="PSJ270" s="20"/>
      <c r="PSK270" s="20"/>
      <c r="PSL270" s="20"/>
      <c r="PSM270" s="20"/>
      <c r="PSN270" s="20"/>
      <c r="PSO270" s="20"/>
      <c r="PSP270" s="20"/>
      <c r="PSQ270" s="20"/>
      <c r="PSR270" s="20"/>
      <c r="PSS270" s="20"/>
      <c r="PST270" s="20"/>
      <c r="PSU270" s="20"/>
      <c r="PSV270" s="20"/>
      <c r="PSW270" s="20"/>
      <c r="PSX270" s="20"/>
      <c r="PSY270" s="20"/>
      <c r="PSZ270" s="20"/>
      <c r="PTA270" s="20"/>
      <c r="PTB270" s="20"/>
      <c r="PTC270" s="20"/>
      <c r="PTD270" s="20"/>
      <c r="PTE270" s="20"/>
      <c r="PTF270" s="20"/>
      <c r="PTG270" s="20"/>
      <c r="PTH270" s="20"/>
      <c r="PTI270" s="20"/>
      <c r="PTJ270" s="20"/>
      <c r="PTK270" s="20"/>
      <c r="PTL270" s="20"/>
      <c r="PTM270" s="20"/>
      <c r="PTN270" s="20"/>
      <c r="PTO270" s="20"/>
      <c r="PTP270" s="20"/>
      <c r="PTQ270" s="20"/>
      <c r="PTR270" s="20"/>
      <c r="PTS270" s="20"/>
      <c r="PTT270" s="20"/>
      <c r="PTU270" s="20"/>
      <c r="PTV270" s="20"/>
      <c r="PTW270" s="20"/>
      <c r="PTX270" s="20"/>
      <c r="PTY270" s="20"/>
      <c r="PTZ270" s="20"/>
      <c r="PUA270" s="20"/>
      <c r="PUB270" s="20"/>
      <c r="PUC270" s="20"/>
      <c r="PUD270" s="20"/>
      <c r="PUE270" s="20"/>
      <c r="PUF270" s="20"/>
      <c r="PUG270" s="20"/>
      <c r="PUH270" s="20"/>
      <c r="PUI270" s="20"/>
      <c r="PUJ270" s="20"/>
      <c r="PUK270" s="20"/>
      <c r="PUL270" s="20"/>
      <c r="PUM270" s="20"/>
      <c r="PUN270" s="20"/>
      <c r="PUO270" s="20"/>
      <c r="PUP270" s="20"/>
      <c r="PUQ270" s="20"/>
      <c r="PUR270" s="20"/>
      <c r="PUS270" s="20"/>
      <c r="PUT270" s="20"/>
      <c r="PUU270" s="20"/>
      <c r="PUV270" s="20"/>
      <c r="PUW270" s="20"/>
      <c r="PUX270" s="20"/>
      <c r="PUY270" s="20"/>
      <c r="PUZ270" s="20"/>
      <c r="PVA270" s="20"/>
      <c r="PVB270" s="20"/>
      <c r="PVC270" s="20"/>
      <c r="PVD270" s="20"/>
      <c r="PVE270" s="20"/>
      <c r="PVF270" s="20"/>
      <c r="PVG270" s="20"/>
      <c r="PVH270" s="20"/>
      <c r="PVI270" s="20"/>
      <c r="PVJ270" s="20"/>
      <c r="PVK270" s="20"/>
      <c r="PVL270" s="20"/>
      <c r="PVM270" s="20"/>
      <c r="PVN270" s="20"/>
      <c r="PVO270" s="20"/>
      <c r="PVP270" s="20"/>
      <c r="PVQ270" s="20"/>
      <c r="PVR270" s="20"/>
      <c r="PVS270" s="20"/>
      <c r="PVT270" s="20"/>
      <c r="PVU270" s="20"/>
      <c r="PVV270" s="20"/>
      <c r="PVW270" s="20"/>
      <c r="PVX270" s="20"/>
      <c r="PVY270" s="20"/>
      <c r="PVZ270" s="20"/>
      <c r="PWA270" s="20"/>
      <c r="PWB270" s="20"/>
      <c r="PWC270" s="20"/>
      <c r="PWD270" s="20"/>
      <c r="PWE270" s="20"/>
      <c r="PWF270" s="20"/>
      <c r="PWG270" s="20"/>
      <c r="PWH270" s="20"/>
      <c r="PWI270" s="20"/>
      <c r="PWJ270" s="20"/>
      <c r="PWK270" s="20"/>
      <c r="PWL270" s="20"/>
      <c r="PWM270" s="20"/>
      <c r="PWN270" s="20"/>
      <c r="PWO270" s="20"/>
      <c r="PWP270" s="20"/>
      <c r="PWQ270" s="20"/>
      <c r="PWR270" s="20"/>
      <c r="PWS270" s="20"/>
      <c r="PWT270" s="20"/>
      <c r="PWU270" s="20"/>
      <c r="PWV270" s="20"/>
      <c r="PWW270" s="20"/>
      <c r="PWX270" s="20"/>
      <c r="PWY270" s="20"/>
      <c r="PWZ270" s="20"/>
      <c r="PXA270" s="20"/>
      <c r="PXB270" s="20"/>
      <c r="PXC270" s="20"/>
      <c r="PXD270" s="20"/>
      <c r="PXE270" s="20"/>
      <c r="PXF270" s="20"/>
      <c r="PXG270" s="20"/>
      <c r="PXH270" s="20"/>
      <c r="PXI270" s="20"/>
      <c r="PXJ270" s="20"/>
      <c r="PXK270" s="20"/>
      <c r="PXL270" s="20"/>
      <c r="PXM270" s="20"/>
      <c r="PXN270" s="20"/>
      <c r="PXO270" s="20"/>
      <c r="PXP270" s="20"/>
      <c r="PXQ270" s="20"/>
      <c r="PXR270" s="20"/>
      <c r="PXS270" s="20"/>
      <c r="PXT270" s="20"/>
      <c r="PXU270" s="20"/>
      <c r="PXV270" s="20"/>
      <c r="PXW270" s="20"/>
      <c r="PXX270" s="20"/>
      <c r="PXY270" s="20"/>
      <c r="PXZ270" s="20"/>
      <c r="PYA270" s="20"/>
      <c r="PYB270" s="20"/>
      <c r="PYC270" s="20"/>
      <c r="PYD270" s="20"/>
      <c r="PYE270" s="20"/>
      <c r="PYF270" s="20"/>
      <c r="PYG270" s="20"/>
      <c r="PYH270" s="20"/>
      <c r="PYI270" s="20"/>
      <c r="PYJ270" s="20"/>
      <c r="PYK270" s="20"/>
      <c r="PYL270" s="20"/>
      <c r="PYM270" s="20"/>
      <c r="PYN270" s="20"/>
      <c r="PYO270" s="20"/>
      <c r="PYP270" s="20"/>
      <c r="PYQ270" s="20"/>
      <c r="PYR270" s="20"/>
      <c r="PYS270" s="20"/>
      <c r="PYT270" s="20"/>
      <c r="PYU270" s="20"/>
      <c r="PYV270" s="20"/>
      <c r="PYW270" s="20"/>
      <c r="PYX270" s="20"/>
      <c r="PYY270" s="20"/>
      <c r="PYZ270" s="20"/>
      <c r="PZA270" s="20"/>
      <c r="PZB270" s="20"/>
      <c r="PZC270" s="20"/>
      <c r="PZD270" s="20"/>
      <c r="PZE270" s="20"/>
      <c r="PZF270" s="20"/>
      <c r="PZG270" s="20"/>
      <c r="PZH270" s="20"/>
      <c r="PZI270" s="20"/>
      <c r="PZJ270" s="20"/>
      <c r="PZK270" s="20"/>
      <c r="PZL270" s="20"/>
      <c r="PZM270" s="20"/>
      <c r="PZN270" s="20"/>
      <c r="PZO270" s="20"/>
      <c r="PZP270" s="20"/>
      <c r="PZQ270" s="20"/>
      <c r="PZR270" s="20"/>
      <c r="PZS270" s="20"/>
      <c r="PZT270" s="20"/>
      <c r="PZU270" s="20"/>
      <c r="PZV270" s="20"/>
      <c r="PZW270" s="20"/>
      <c r="PZX270" s="20"/>
      <c r="PZY270" s="20"/>
      <c r="PZZ270" s="20"/>
      <c r="QAA270" s="20"/>
      <c r="QAB270" s="20"/>
      <c r="QAC270" s="20"/>
      <c r="QAD270" s="20"/>
      <c r="QAE270" s="20"/>
      <c r="QAF270" s="20"/>
      <c r="QAG270" s="20"/>
      <c r="QAH270" s="20"/>
      <c r="QAI270" s="20"/>
      <c r="QAJ270" s="20"/>
      <c r="QAK270" s="20"/>
      <c r="QAL270" s="20"/>
      <c r="QAM270" s="20"/>
      <c r="QAN270" s="20"/>
      <c r="QAO270" s="20"/>
      <c r="QAP270" s="20"/>
      <c r="QAQ270" s="20"/>
      <c r="QAR270" s="20"/>
      <c r="QAS270" s="20"/>
      <c r="QAT270" s="20"/>
      <c r="QAU270" s="20"/>
      <c r="QAV270" s="20"/>
      <c r="QAW270" s="20"/>
      <c r="QAX270" s="20"/>
      <c r="QAY270" s="20"/>
      <c r="QAZ270" s="20"/>
      <c r="QBA270" s="20"/>
      <c r="QBB270" s="20"/>
      <c r="QBC270" s="20"/>
      <c r="QBD270" s="20"/>
      <c r="QBE270" s="20"/>
      <c r="QBF270" s="20"/>
      <c r="QBG270" s="20"/>
      <c r="QBH270" s="20"/>
      <c r="QBI270" s="20"/>
      <c r="QBJ270" s="20"/>
      <c r="QBK270" s="20"/>
      <c r="QBL270" s="20"/>
      <c r="QBM270" s="20"/>
      <c r="QBN270" s="20"/>
      <c r="QBO270" s="20"/>
      <c r="QBP270" s="20"/>
      <c r="QBQ270" s="20"/>
      <c r="QBR270" s="20"/>
      <c r="QBS270" s="20"/>
      <c r="QBT270" s="20"/>
      <c r="QBU270" s="20"/>
      <c r="QBV270" s="20"/>
      <c r="QBW270" s="20"/>
      <c r="QBX270" s="20"/>
      <c r="QBY270" s="20"/>
      <c r="QBZ270" s="20"/>
      <c r="QCA270" s="20"/>
      <c r="QCB270" s="20"/>
      <c r="QCC270" s="20"/>
      <c r="QCD270" s="20"/>
      <c r="QCE270" s="20"/>
      <c r="QCF270" s="20"/>
      <c r="QCG270" s="20"/>
      <c r="QCH270" s="20"/>
      <c r="QCI270" s="20"/>
      <c r="QCJ270" s="20"/>
      <c r="QCK270" s="20"/>
      <c r="QCL270" s="20"/>
      <c r="QCM270" s="20"/>
      <c r="QCN270" s="20"/>
      <c r="QCO270" s="20"/>
      <c r="QCP270" s="20"/>
      <c r="QCQ270" s="20"/>
      <c r="QCR270" s="20"/>
      <c r="QCS270" s="20"/>
      <c r="QCT270" s="20"/>
      <c r="QCU270" s="20"/>
      <c r="QCV270" s="20"/>
      <c r="QCW270" s="20"/>
      <c r="QCX270" s="20"/>
      <c r="QCY270" s="20"/>
      <c r="QCZ270" s="20"/>
      <c r="QDA270" s="20"/>
      <c r="QDB270" s="20"/>
      <c r="QDC270" s="20"/>
      <c r="QDD270" s="20"/>
      <c r="QDE270" s="20"/>
      <c r="QDF270" s="20"/>
      <c r="QDG270" s="20"/>
      <c r="QDH270" s="20"/>
      <c r="QDI270" s="20"/>
      <c r="QDJ270" s="20"/>
      <c r="QDK270" s="20"/>
      <c r="QDL270" s="20"/>
      <c r="QDM270" s="20"/>
      <c r="QDN270" s="20"/>
      <c r="QDO270" s="20"/>
      <c r="QDP270" s="20"/>
      <c r="QDQ270" s="20"/>
      <c r="QDR270" s="20"/>
      <c r="QDS270" s="20"/>
      <c r="QDT270" s="20"/>
      <c r="QDU270" s="20"/>
      <c r="QDV270" s="20"/>
      <c r="QDW270" s="20"/>
      <c r="QDX270" s="20"/>
      <c r="QDY270" s="20"/>
      <c r="QDZ270" s="20"/>
      <c r="QEA270" s="20"/>
      <c r="QEB270" s="20"/>
      <c r="QEC270" s="20"/>
      <c r="QED270" s="20"/>
      <c r="QEE270" s="20"/>
      <c r="QEF270" s="20"/>
      <c r="QEG270" s="20"/>
      <c r="QEH270" s="20"/>
      <c r="QEI270" s="20"/>
      <c r="QEJ270" s="20"/>
      <c r="QEK270" s="20"/>
      <c r="QEL270" s="20"/>
      <c r="QEM270" s="20"/>
      <c r="QEN270" s="20"/>
      <c r="QEO270" s="20"/>
      <c r="QEP270" s="20"/>
      <c r="QEQ270" s="20"/>
      <c r="QER270" s="20"/>
      <c r="QES270" s="20"/>
      <c r="QET270" s="20"/>
      <c r="QEU270" s="20"/>
      <c r="QEV270" s="20"/>
      <c r="QEW270" s="20"/>
      <c r="QEX270" s="20"/>
      <c r="QEY270" s="20"/>
      <c r="QEZ270" s="20"/>
      <c r="QFA270" s="20"/>
      <c r="QFB270" s="20"/>
      <c r="QFC270" s="20"/>
      <c r="QFD270" s="20"/>
      <c r="QFE270" s="20"/>
      <c r="QFF270" s="20"/>
      <c r="QFG270" s="20"/>
      <c r="QFH270" s="20"/>
      <c r="QFI270" s="20"/>
      <c r="QFJ270" s="20"/>
      <c r="QFK270" s="20"/>
      <c r="QFL270" s="20"/>
      <c r="QFM270" s="20"/>
      <c r="QFN270" s="20"/>
      <c r="QFO270" s="20"/>
      <c r="QFP270" s="20"/>
      <c r="QFQ270" s="20"/>
      <c r="QFR270" s="20"/>
      <c r="QFS270" s="20"/>
      <c r="QFT270" s="20"/>
      <c r="QFU270" s="20"/>
      <c r="QFV270" s="20"/>
      <c r="QFW270" s="20"/>
      <c r="QFX270" s="20"/>
      <c r="QFY270" s="20"/>
      <c r="QFZ270" s="20"/>
      <c r="QGA270" s="20"/>
      <c r="QGB270" s="20"/>
      <c r="QGC270" s="20"/>
      <c r="QGD270" s="20"/>
      <c r="QGE270" s="20"/>
      <c r="QGF270" s="20"/>
      <c r="QGG270" s="20"/>
      <c r="QGH270" s="20"/>
      <c r="QGI270" s="20"/>
      <c r="QGJ270" s="20"/>
      <c r="QGK270" s="20"/>
      <c r="QGL270" s="20"/>
      <c r="QGM270" s="20"/>
      <c r="QGN270" s="20"/>
      <c r="QGO270" s="20"/>
      <c r="QGP270" s="20"/>
      <c r="QGQ270" s="20"/>
      <c r="QGR270" s="20"/>
      <c r="QGS270" s="20"/>
      <c r="QGT270" s="20"/>
      <c r="QGU270" s="20"/>
      <c r="QGV270" s="20"/>
      <c r="QGW270" s="20"/>
      <c r="QGX270" s="20"/>
      <c r="QGY270" s="20"/>
      <c r="QGZ270" s="20"/>
      <c r="QHA270" s="20"/>
      <c r="QHB270" s="20"/>
      <c r="QHC270" s="20"/>
      <c r="QHD270" s="20"/>
      <c r="QHE270" s="20"/>
      <c r="QHF270" s="20"/>
      <c r="QHG270" s="20"/>
      <c r="QHH270" s="20"/>
      <c r="QHI270" s="20"/>
      <c r="QHJ270" s="20"/>
      <c r="QHK270" s="20"/>
      <c r="QHL270" s="20"/>
      <c r="QHM270" s="20"/>
      <c r="QHN270" s="20"/>
      <c r="QHO270" s="20"/>
      <c r="QHP270" s="20"/>
      <c r="QHQ270" s="20"/>
      <c r="QHR270" s="20"/>
      <c r="QHS270" s="20"/>
      <c r="QHT270" s="20"/>
      <c r="QHU270" s="20"/>
      <c r="QHV270" s="20"/>
      <c r="QHW270" s="20"/>
      <c r="QHX270" s="20"/>
      <c r="QHY270" s="20"/>
      <c r="QHZ270" s="20"/>
      <c r="QIA270" s="20"/>
      <c r="QIB270" s="20"/>
      <c r="QIC270" s="20"/>
      <c r="QID270" s="20"/>
      <c r="QIE270" s="20"/>
      <c r="QIF270" s="20"/>
      <c r="QIG270" s="20"/>
      <c r="QIH270" s="20"/>
      <c r="QII270" s="20"/>
      <c r="QIJ270" s="20"/>
      <c r="QIK270" s="20"/>
      <c r="QIL270" s="20"/>
      <c r="QIM270" s="20"/>
      <c r="QIN270" s="20"/>
      <c r="QIO270" s="20"/>
      <c r="QIP270" s="20"/>
      <c r="QIQ270" s="20"/>
      <c r="QIR270" s="20"/>
      <c r="QIS270" s="20"/>
      <c r="QIT270" s="20"/>
      <c r="QIU270" s="20"/>
      <c r="QIV270" s="20"/>
      <c r="QIW270" s="20"/>
      <c r="QIX270" s="20"/>
      <c r="QIY270" s="20"/>
      <c r="QIZ270" s="20"/>
      <c r="QJA270" s="20"/>
      <c r="QJB270" s="20"/>
      <c r="QJC270" s="20"/>
      <c r="QJD270" s="20"/>
      <c r="QJE270" s="20"/>
      <c r="QJF270" s="20"/>
      <c r="QJG270" s="20"/>
      <c r="QJH270" s="20"/>
      <c r="QJI270" s="20"/>
      <c r="QJJ270" s="20"/>
      <c r="QJK270" s="20"/>
      <c r="QJL270" s="20"/>
      <c r="QJM270" s="20"/>
      <c r="QJN270" s="20"/>
      <c r="QJO270" s="20"/>
      <c r="QJP270" s="20"/>
      <c r="QJQ270" s="20"/>
      <c r="QJR270" s="20"/>
      <c r="QJS270" s="20"/>
      <c r="QJT270" s="20"/>
      <c r="QJU270" s="20"/>
      <c r="QJV270" s="20"/>
      <c r="QJW270" s="20"/>
      <c r="QJX270" s="20"/>
      <c r="QJY270" s="20"/>
      <c r="QJZ270" s="20"/>
      <c r="QKA270" s="20"/>
      <c r="QKB270" s="20"/>
      <c r="QKC270" s="20"/>
      <c r="QKD270" s="20"/>
      <c r="QKE270" s="20"/>
      <c r="QKF270" s="20"/>
      <c r="QKG270" s="20"/>
      <c r="QKH270" s="20"/>
      <c r="QKI270" s="20"/>
      <c r="QKJ270" s="20"/>
      <c r="QKK270" s="20"/>
      <c r="QKL270" s="20"/>
      <c r="QKM270" s="20"/>
      <c r="QKN270" s="20"/>
      <c r="QKO270" s="20"/>
      <c r="QKP270" s="20"/>
      <c r="QKQ270" s="20"/>
      <c r="QKR270" s="20"/>
      <c r="QKS270" s="20"/>
      <c r="QKT270" s="20"/>
      <c r="QKU270" s="20"/>
      <c r="QKV270" s="20"/>
      <c r="QKW270" s="20"/>
      <c r="QKX270" s="20"/>
      <c r="QKY270" s="20"/>
      <c r="QKZ270" s="20"/>
      <c r="QLA270" s="20"/>
      <c r="QLB270" s="20"/>
      <c r="QLC270" s="20"/>
      <c r="QLD270" s="20"/>
      <c r="QLE270" s="20"/>
      <c r="QLF270" s="20"/>
      <c r="QLG270" s="20"/>
      <c r="QLH270" s="20"/>
      <c r="QLI270" s="20"/>
      <c r="QLJ270" s="20"/>
      <c r="QLK270" s="20"/>
      <c r="QLL270" s="20"/>
      <c r="QLM270" s="20"/>
      <c r="QLN270" s="20"/>
      <c r="QLO270" s="20"/>
      <c r="QLP270" s="20"/>
      <c r="QLQ270" s="20"/>
      <c r="QLR270" s="20"/>
      <c r="QLS270" s="20"/>
      <c r="QLT270" s="20"/>
      <c r="QLU270" s="20"/>
      <c r="QLV270" s="20"/>
      <c r="QLW270" s="20"/>
      <c r="QLX270" s="20"/>
      <c r="QLY270" s="20"/>
      <c r="QLZ270" s="20"/>
      <c r="QMA270" s="20"/>
      <c r="QMB270" s="20"/>
      <c r="QMC270" s="20"/>
      <c r="QMD270" s="20"/>
      <c r="QME270" s="20"/>
      <c r="QMF270" s="20"/>
      <c r="QMG270" s="20"/>
      <c r="QMH270" s="20"/>
      <c r="QMI270" s="20"/>
      <c r="QMJ270" s="20"/>
      <c r="QMK270" s="20"/>
      <c r="QML270" s="20"/>
      <c r="QMM270" s="20"/>
      <c r="QMN270" s="20"/>
      <c r="QMO270" s="20"/>
      <c r="QMP270" s="20"/>
      <c r="QMQ270" s="20"/>
      <c r="QMR270" s="20"/>
      <c r="QMS270" s="20"/>
      <c r="QMT270" s="20"/>
      <c r="QMU270" s="20"/>
      <c r="QMV270" s="20"/>
      <c r="QMW270" s="20"/>
      <c r="QMX270" s="20"/>
      <c r="QMY270" s="20"/>
      <c r="QMZ270" s="20"/>
      <c r="QNA270" s="20"/>
      <c r="QNB270" s="20"/>
      <c r="QNC270" s="20"/>
      <c r="QND270" s="20"/>
      <c r="QNE270" s="20"/>
      <c r="QNF270" s="20"/>
      <c r="QNG270" s="20"/>
      <c r="QNH270" s="20"/>
      <c r="QNI270" s="20"/>
      <c r="QNJ270" s="20"/>
      <c r="QNK270" s="20"/>
      <c r="QNL270" s="20"/>
      <c r="QNM270" s="20"/>
      <c r="QNN270" s="20"/>
      <c r="QNO270" s="20"/>
      <c r="QNP270" s="20"/>
      <c r="QNQ270" s="20"/>
      <c r="QNR270" s="20"/>
      <c r="QNS270" s="20"/>
      <c r="QNT270" s="20"/>
      <c r="QNU270" s="20"/>
      <c r="QNV270" s="20"/>
      <c r="QNW270" s="20"/>
      <c r="QNX270" s="20"/>
      <c r="QNY270" s="20"/>
      <c r="QNZ270" s="20"/>
      <c r="QOA270" s="20"/>
      <c r="QOB270" s="20"/>
      <c r="QOC270" s="20"/>
      <c r="QOD270" s="20"/>
      <c r="QOE270" s="20"/>
      <c r="QOF270" s="20"/>
      <c r="QOG270" s="20"/>
      <c r="QOH270" s="20"/>
      <c r="QOI270" s="20"/>
      <c r="QOJ270" s="20"/>
      <c r="QOK270" s="20"/>
      <c r="QOL270" s="20"/>
      <c r="QOM270" s="20"/>
      <c r="QON270" s="20"/>
      <c r="QOO270" s="20"/>
      <c r="QOP270" s="20"/>
      <c r="QOQ270" s="20"/>
      <c r="QOR270" s="20"/>
      <c r="QOS270" s="20"/>
      <c r="QOT270" s="20"/>
      <c r="QOU270" s="20"/>
      <c r="QOV270" s="20"/>
      <c r="QOW270" s="20"/>
      <c r="QOX270" s="20"/>
      <c r="QOY270" s="20"/>
      <c r="QOZ270" s="20"/>
      <c r="QPA270" s="20"/>
      <c r="QPB270" s="20"/>
      <c r="QPC270" s="20"/>
      <c r="QPD270" s="20"/>
      <c r="QPE270" s="20"/>
      <c r="QPF270" s="20"/>
      <c r="QPG270" s="20"/>
      <c r="QPH270" s="20"/>
      <c r="QPI270" s="20"/>
      <c r="QPJ270" s="20"/>
      <c r="QPK270" s="20"/>
      <c r="QPL270" s="20"/>
      <c r="QPM270" s="20"/>
      <c r="QPN270" s="20"/>
      <c r="QPO270" s="20"/>
      <c r="QPP270" s="20"/>
      <c r="QPQ270" s="20"/>
      <c r="QPR270" s="20"/>
      <c r="QPS270" s="20"/>
      <c r="QPT270" s="20"/>
      <c r="QPU270" s="20"/>
      <c r="QPV270" s="20"/>
      <c r="QPW270" s="20"/>
      <c r="QPX270" s="20"/>
      <c r="QPY270" s="20"/>
      <c r="QPZ270" s="20"/>
      <c r="QQA270" s="20"/>
      <c r="QQB270" s="20"/>
      <c r="QQC270" s="20"/>
      <c r="QQD270" s="20"/>
      <c r="QQE270" s="20"/>
      <c r="QQF270" s="20"/>
      <c r="QQG270" s="20"/>
      <c r="QQH270" s="20"/>
      <c r="QQI270" s="20"/>
      <c r="QQJ270" s="20"/>
      <c r="QQK270" s="20"/>
      <c r="QQL270" s="20"/>
      <c r="QQM270" s="20"/>
      <c r="QQN270" s="20"/>
      <c r="QQO270" s="20"/>
      <c r="QQP270" s="20"/>
      <c r="QQQ270" s="20"/>
      <c r="QQR270" s="20"/>
      <c r="QQS270" s="20"/>
      <c r="QQT270" s="20"/>
      <c r="QQU270" s="20"/>
      <c r="QQV270" s="20"/>
      <c r="QQW270" s="20"/>
      <c r="QQX270" s="20"/>
      <c r="QQY270" s="20"/>
      <c r="QQZ270" s="20"/>
      <c r="QRA270" s="20"/>
      <c r="QRB270" s="20"/>
      <c r="QRC270" s="20"/>
      <c r="QRD270" s="20"/>
      <c r="QRE270" s="20"/>
      <c r="QRF270" s="20"/>
      <c r="QRG270" s="20"/>
      <c r="QRH270" s="20"/>
      <c r="QRI270" s="20"/>
      <c r="QRJ270" s="20"/>
      <c r="QRK270" s="20"/>
      <c r="QRL270" s="20"/>
      <c r="QRM270" s="20"/>
      <c r="QRN270" s="20"/>
      <c r="QRO270" s="20"/>
      <c r="QRP270" s="20"/>
      <c r="QRQ270" s="20"/>
      <c r="QRR270" s="20"/>
      <c r="QRS270" s="20"/>
      <c r="QRT270" s="20"/>
      <c r="QRU270" s="20"/>
      <c r="QRV270" s="20"/>
      <c r="QRW270" s="20"/>
      <c r="QRX270" s="20"/>
      <c r="QRY270" s="20"/>
      <c r="QRZ270" s="20"/>
      <c r="QSA270" s="20"/>
      <c r="QSB270" s="20"/>
      <c r="QSC270" s="20"/>
      <c r="QSD270" s="20"/>
      <c r="QSE270" s="20"/>
      <c r="QSF270" s="20"/>
      <c r="QSG270" s="20"/>
      <c r="QSH270" s="20"/>
      <c r="QSI270" s="20"/>
      <c r="QSJ270" s="20"/>
      <c r="QSK270" s="20"/>
      <c r="QSL270" s="20"/>
      <c r="QSM270" s="20"/>
      <c r="QSN270" s="20"/>
      <c r="QSO270" s="20"/>
      <c r="QSP270" s="20"/>
      <c r="QSQ270" s="20"/>
      <c r="QSR270" s="20"/>
      <c r="QSS270" s="20"/>
      <c r="QST270" s="20"/>
      <c r="QSU270" s="20"/>
      <c r="QSV270" s="20"/>
      <c r="QSW270" s="20"/>
      <c r="QSX270" s="20"/>
      <c r="QSY270" s="20"/>
      <c r="QSZ270" s="20"/>
      <c r="QTA270" s="20"/>
      <c r="QTB270" s="20"/>
      <c r="QTC270" s="20"/>
      <c r="QTD270" s="20"/>
      <c r="QTE270" s="20"/>
      <c r="QTF270" s="20"/>
      <c r="QTG270" s="20"/>
      <c r="QTH270" s="20"/>
      <c r="QTI270" s="20"/>
      <c r="QTJ270" s="20"/>
      <c r="QTK270" s="20"/>
      <c r="QTL270" s="20"/>
      <c r="QTM270" s="20"/>
      <c r="QTN270" s="20"/>
      <c r="QTO270" s="20"/>
      <c r="QTP270" s="20"/>
      <c r="QTQ270" s="20"/>
      <c r="QTR270" s="20"/>
      <c r="QTS270" s="20"/>
      <c r="QTT270" s="20"/>
      <c r="QTU270" s="20"/>
      <c r="QTV270" s="20"/>
      <c r="QTW270" s="20"/>
      <c r="QTX270" s="20"/>
      <c r="QTY270" s="20"/>
      <c r="QTZ270" s="20"/>
      <c r="QUA270" s="20"/>
      <c r="QUB270" s="20"/>
      <c r="QUC270" s="20"/>
      <c r="QUD270" s="20"/>
      <c r="QUE270" s="20"/>
      <c r="QUF270" s="20"/>
      <c r="QUG270" s="20"/>
      <c r="QUH270" s="20"/>
      <c r="QUI270" s="20"/>
      <c r="QUJ270" s="20"/>
      <c r="QUK270" s="20"/>
      <c r="QUL270" s="20"/>
      <c r="QUM270" s="20"/>
      <c r="QUN270" s="20"/>
      <c r="QUO270" s="20"/>
      <c r="QUP270" s="20"/>
      <c r="QUQ270" s="20"/>
      <c r="QUR270" s="20"/>
      <c r="QUS270" s="20"/>
      <c r="QUT270" s="20"/>
      <c r="QUU270" s="20"/>
      <c r="QUV270" s="20"/>
      <c r="QUW270" s="20"/>
      <c r="QUX270" s="20"/>
      <c r="QUY270" s="20"/>
      <c r="QUZ270" s="20"/>
      <c r="QVA270" s="20"/>
      <c r="QVB270" s="20"/>
      <c r="QVC270" s="20"/>
      <c r="QVD270" s="20"/>
      <c r="QVE270" s="20"/>
      <c r="QVF270" s="20"/>
      <c r="QVG270" s="20"/>
      <c r="QVH270" s="20"/>
      <c r="QVI270" s="20"/>
      <c r="QVJ270" s="20"/>
      <c r="QVK270" s="20"/>
      <c r="QVL270" s="20"/>
      <c r="QVM270" s="20"/>
      <c r="QVN270" s="20"/>
      <c r="QVO270" s="20"/>
      <c r="QVP270" s="20"/>
      <c r="QVQ270" s="20"/>
      <c r="QVR270" s="20"/>
      <c r="QVS270" s="20"/>
      <c r="QVT270" s="20"/>
      <c r="QVU270" s="20"/>
      <c r="QVV270" s="20"/>
      <c r="QVW270" s="20"/>
      <c r="QVX270" s="20"/>
      <c r="QVY270" s="20"/>
      <c r="QVZ270" s="20"/>
      <c r="QWA270" s="20"/>
      <c r="QWB270" s="20"/>
      <c r="QWC270" s="20"/>
      <c r="QWD270" s="20"/>
      <c r="QWE270" s="20"/>
      <c r="QWF270" s="20"/>
      <c r="QWG270" s="20"/>
      <c r="QWH270" s="20"/>
      <c r="QWI270" s="20"/>
      <c r="QWJ270" s="20"/>
      <c r="QWK270" s="20"/>
      <c r="QWL270" s="20"/>
      <c r="QWM270" s="20"/>
      <c r="QWN270" s="20"/>
      <c r="QWO270" s="20"/>
      <c r="QWP270" s="20"/>
      <c r="QWQ270" s="20"/>
      <c r="QWR270" s="20"/>
      <c r="QWS270" s="20"/>
      <c r="QWT270" s="20"/>
      <c r="QWU270" s="20"/>
      <c r="QWV270" s="20"/>
      <c r="QWW270" s="20"/>
      <c r="QWX270" s="20"/>
      <c r="QWY270" s="20"/>
      <c r="QWZ270" s="20"/>
      <c r="QXA270" s="20"/>
      <c r="QXB270" s="20"/>
      <c r="QXC270" s="20"/>
      <c r="QXD270" s="20"/>
      <c r="QXE270" s="20"/>
      <c r="QXF270" s="20"/>
      <c r="QXG270" s="20"/>
      <c r="QXH270" s="20"/>
      <c r="QXI270" s="20"/>
      <c r="QXJ270" s="20"/>
      <c r="QXK270" s="20"/>
      <c r="QXL270" s="20"/>
      <c r="QXM270" s="20"/>
      <c r="QXN270" s="20"/>
      <c r="QXO270" s="20"/>
      <c r="QXP270" s="20"/>
      <c r="QXQ270" s="20"/>
      <c r="QXR270" s="20"/>
      <c r="QXS270" s="20"/>
      <c r="QXT270" s="20"/>
      <c r="QXU270" s="20"/>
      <c r="QXV270" s="20"/>
      <c r="QXW270" s="20"/>
      <c r="QXX270" s="20"/>
      <c r="QXY270" s="20"/>
      <c r="QXZ270" s="20"/>
      <c r="QYA270" s="20"/>
      <c r="QYB270" s="20"/>
      <c r="QYC270" s="20"/>
      <c r="QYD270" s="20"/>
      <c r="QYE270" s="20"/>
      <c r="QYF270" s="20"/>
      <c r="QYG270" s="20"/>
      <c r="QYH270" s="20"/>
      <c r="QYI270" s="20"/>
      <c r="QYJ270" s="20"/>
      <c r="QYK270" s="20"/>
      <c r="QYL270" s="20"/>
      <c r="QYM270" s="20"/>
      <c r="QYN270" s="20"/>
      <c r="QYO270" s="20"/>
      <c r="QYP270" s="20"/>
      <c r="QYQ270" s="20"/>
      <c r="QYR270" s="20"/>
      <c r="QYS270" s="20"/>
      <c r="QYT270" s="20"/>
      <c r="QYU270" s="20"/>
      <c r="QYV270" s="20"/>
      <c r="QYW270" s="20"/>
      <c r="QYX270" s="20"/>
      <c r="QYY270" s="20"/>
      <c r="QYZ270" s="20"/>
      <c r="QZA270" s="20"/>
      <c r="QZB270" s="20"/>
      <c r="QZC270" s="20"/>
      <c r="QZD270" s="20"/>
      <c r="QZE270" s="20"/>
      <c r="QZF270" s="20"/>
      <c r="QZG270" s="20"/>
      <c r="QZH270" s="20"/>
      <c r="QZI270" s="20"/>
      <c r="QZJ270" s="20"/>
      <c r="QZK270" s="20"/>
      <c r="QZL270" s="20"/>
      <c r="QZM270" s="20"/>
      <c r="QZN270" s="20"/>
      <c r="QZO270" s="20"/>
      <c r="QZP270" s="20"/>
      <c r="QZQ270" s="20"/>
      <c r="QZR270" s="20"/>
      <c r="QZS270" s="20"/>
      <c r="QZT270" s="20"/>
      <c r="QZU270" s="20"/>
      <c r="QZV270" s="20"/>
      <c r="QZW270" s="20"/>
      <c r="QZX270" s="20"/>
      <c r="QZY270" s="20"/>
      <c r="QZZ270" s="20"/>
      <c r="RAA270" s="20"/>
      <c r="RAB270" s="20"/>
      <c r="RAC270" s="20"/>
      <c r="RAD270" s="20"/>
      <c r="RAE270" s="20"/>
      <c r="RAF270" s="20"/>
      <c r="RAG270" s="20"/>
      <c r="RAH270" s="20"/>
      <c r="RAI270" s="20"/>
      <c r="RAJ270" s="20"/>
      <c r="RAK270" s="20"/>
      <c r="RAL270" s="20"/>
      <c r="RAM270" s="20"/>
      <c r="RAN270" s="20"/>
      <c r="RAO270" s="20"/>
      <c r="RAP270" s="20"/>
      <c r="RAQ270" s="20"/>
      <c r="RAR270" s="20"/>
      <c r="RAS270" s="20"/>
      <c r="RAT270" s="20"/>
      <c r="RAU270" s="20"/>
      <c r="RAV270" s="20"/>
      <c r="RAW270" s="20"/>
      <c r="RAX270" s="20"/>
      <c r="RAY270" s="20"/>
      <c r="RAZ270" s="20"/>
      <c r="RBA270" s="20"/>
      <c r="RBB270" s="20"/>
      <c r="RBC270" s="20"/>
      <c r="RBD270" s="20"/>
      <c r="RBE270" s="20"/>
      <c r="RBF270" s="20"/>
      <c r="RBG270" s="20"/>
      <c r="RBH270" s="20"/>
      <c r="RBI270" s="20"/>
      <c r="RBJ270" s="20"/>
      <c r="RBK270" s="20"/>
      <c r="RBL270" s="20"/>
      <c r="RBM270" s="20"/>
      <c r="RBN270" s="20"/>
      <c r="RBO270" s="20"/>
      <c r="RBP270" s="20"/>
      <c r="RBQ270" s="20"/>
      <c r="RBR270" s="20"/>
      <c r="RBS270" s="20"/>
      <c r="RBT270" s="20"/>
      <c r="RBU270" s="20"/>
      <c r="RBV270" s="20"/>
      <c r="RBW270" s="20"/>
      <c r="RBX270" s="20"/>
      <c r="RBY270" s="20"/>
      <c r="RBZ270" s="20"/>
      <c r="RCA270" s="20"/>
      <c r="RCB270" s="20"/>
      <c r="RCC270" s="20"/>
      <c r="RCD270" s="20"/>
      <c r="RCE270" s="20"/>
      <c r="RCF270" s="20"/>
      <c r="RCG270" s="20"/>
      <c r="RCH270" s="20"/>
      <c r="RCI270" s="20"/>
      <c r="RCJ270" s="20"/>
      <c r="RCK270" s="20"/>
      <c r="RCL270" s="20"/>
      <c r="RCM270" s="20"/>
      <c r="RCN270" s="20"/>
      <c r="RCO270" s="20"/>
      <c r="RCP270" s="20"/>
      <c r="RCQ270" s="20"/>
      <c r="RCR270" s="20"/>
      <c r="RCS270" s="20"/>
      <c r="RCT270" s="20"/>
      <c r="RCU270" s="20"/>
      <c r="RCV270" s="20"/>
      <c r="RCW270" s="20"/>
      <c r="RCX270" s="20"/>
      <c r="RCY270" s="20"/>
      <c r="RCZ270" s="20"/>
      <c r="RDA270" s="20"/>
      <c r="RDB270" s="20"/>
      <c r="RDC270" s="20"/>
      <c r="RDD270" s="20"/>
      <c r="RDE270" s="20"/>
      <c r="RDF270" s="20"/>
      <c r="RDG270" s="20"/>
      <c r="RDH270" s="20"/>
      <c r="RDI270" s="20"/>
      <c r="RDJ270" s="20"/>
      <c r="RDK270" s="20"/>
      <c r="RDL270" s="20"/>
      <c r="RDM270" s="20"/>
      <c r="RDN270" s="20"/>
      <c r="RDO270" s="20"/>
      <c r="RDP270" s="20"/>
      <c r="RDQ270" s="20"/>
      <c r="RDR270" s="20"/>
      <c r="RDS270" s="20"/>
      <c r="RDT270" s="20"/>
      <c r="RDU270" s="20"/>
      <c r="RDV270" s="20"/>
      <c r="RDW270" s="20"/>
      <c r="RDX270" s="20"/>
      <c r="RDY270" s="20"/>
      <c r="RDZ270" s="20"/>
      <c r="REA270" s="20"/>
      <c r="REB270" s="20"/>
      <c r="REC270" s="20"/>
      <c r="RED270" s="20"/>
      <c r="REE270" s="20"/>
      <c r="REF270" s="20"/>
      <c r="REG270" s="20"/>
      <c r="REH270" s="20"/>
      <c r="REI270" s="20"/>
      <c r="REJ270" s="20"/>
      <c r="REK270" s="20"/>
      <c r="REL270" s="20"/>
      <c r="REM270" s="20"/>
      <c r="REN270" s="20"/>
      <c r="REO270" s="20"/>
      <c r="REP270" s="20"/>
      <c r="REQ270" s="20"/>
      <c r="RER270" s="20"/>
      <c r="RES270" s="20"/>
      <c r="RET270" s="20"/>
      <c r="REU270" s="20"/>
      <c r="REV270" s="20"/>
      <c r="REW270" s="20"/>
      <c r="REX270" s="20"/>
      <c r="REY270" s="20"/>
      <c r="REZ270" s="20"/>
      <c r="RFA270" s="20"/>
      <c r="RFB270" s="20"/>
      <c r="RFC270" s="20"/>
      <c r="RFD270" s="20"/>
      <c r="RFE270" s="20"/>
      <c r="RFF270" s="20"/>
      <c r="RFG270" s="20"/>
      <c r="RFH270" s="20"/>
      <c r="RFI270" s="20"/>
      <c r="RFJ270" s="20"/>
      <c r="RFK270" s="20"/>
      <c r="RFL270" s="20"/>
      <c r="RFM270" s="20"/>
      <c r="RFN270" s="20"/>
      <c r="RFO270" s="20"/>
      <c r="RFP270" s="20"/>
      <c r="RFQ270" s="20"/>
      <c r="RFR270" s="20"/>
      <c r="RFS270" s="20"/>
      <c r="RFT270" s="20"/>
      <c r="RFU270" s="20"/>
      <c r="RFV270" s="20"/>
      <c r="RFW270" s="20"/>
      <c r="RFX270" s="20"/>
      <c r="RFY270" s="20"/>
      <c r="RFZ270" s="20"/>
      <c r="RGA270" s="20"/>
      <c r="RGB270" s="20"/>
      <c r="RGC270" s="20"/>
      <c r="RGD270" s="20"/>
      <c r="RGE270" s="20"/>
      <c r="RGF270" s="20"/>
      <c r="RGG270" s="20"/>
      <c r="RGH270" s="20"/>
      <c r="RGI270" s="20"/>
      <c r="RGJ270" s="20"/>
      <c r="RGK270" s="20"/>
      <c r="RGL270" s="20"/>
      <c r="RGM270" s="20"/>
      <c r="RGN270" s="20"/>
      <c r="RGO270" s="20"/>
      <c r="RGP270" s="20"/>
      <c r="RGQ270" s="20"/>
      <c r="RGR270" s="20"/>
      <c r="RGS270" s="20"/>
      <c r="RGT270" s="20"/>
      <c r="RGU270" s="20"/>
      <c r="RGV270" s="20"/>
      <c r="RGW270" s="20"/>
      <c r="RGX270" s="20"/>
      <c r="RGY270" s="20"/>
      <c r="RGZ270" s="20"/>
      <c r="RHA270" s="20"/>
      <c r="RHB270" s="20"/>
      <c r="RHC270" s="20"/>
      <c r="RHD270" s="20"/>
      <c r="RHE270" s="20"/>
      <c r="RHF270" s="20"/>
      <c r="RHG270" s="20"/>
      <c r="RHH270" s="20"/>
      <c r="RHI270" s="20"/>
      <c r="RHJ270" s="20"/>
      <c r="RHK270" s="20"/>
      <c r="RHL270" s="20"/>
      <c r="RHM270" s="20"/>
      <c r="RHN270" s="20"/>
      <c r="RHO270" s="20"/>
      <c r="RHP270" s="20"/>
      <c r="RHQ270" s="20"/>
      <c r="RHR270" s="20"/>
      <c r="RHS270" s="20"/>
      <c r="RHT270" s="20"/>
      <c r="RHU270" s="20"/>
      <c r="RHV270" s="20"/>
      <c r="RHW270" s="20"/>
      <c r="RHX270" s="20"/>
      <c r="RHY270" s="20"/>
      <c r="RHZ270" s="20"/>
      <c r="RIA270" s="20"/>
      <c r="RIB270" s="20"/>
      <c r="RIC270" s="20"/>
      <c r="RID270" s="20"/>
      <c r="RIE270" s="20"/>
      <c r="RIF270" s="20"/>
      <c r="RIG270" s="20"/>
      <c r="RIH270" s="20"/>
      <c r="RII270" s="20"/>
      <c r="RIJ270" s="20"/>
      <c r="RIK270" s="20"/>
      <c r="RIL270" s="20"/>
      <c r="RIM270" s="20"/>
      <c r="RIN270" s="20"/>
      <c r="RIO270" s="20"/>
      <c r="RIP270" s="20"/>
      <c r="RIQ270" s="20"/>
      <c r="RIR270" s="20"/>
      <c r="RIS270" s="20"/>
      <c r="RIT270" s="20"/>
      <c r="RIU270" s="20"/>
      <c r="RIV270" s="20"/>
      <c r="RIW270" s="20"/>
      <c r="RIX270" s="20"/>
      <c r="RIY270" s="20"/>
      <c r="RIZ270" s="20"/>
      <c r="RJA270" s="20"/>
      <c r="RJB270" s="20"/>
      <c r="RJC270" s="20"/>
      <c r="RJD270" s="20"/>
      <c r="RJE270" s="20"/>
      <c r="RJF270" s="20"/>
      <c r="RJG270" s="20"/>
      <c r="RJH270" s="20"/>
      <c r="RJI270" s="20"/>
      <c r="RJJ270" s="20"/>
      <c r="RJK270" s="20"/>
      <c r="RJL270" s="20"/>
      <c r="RJM270" s="20"/>
      <c r="RJN270" s="20"/>
      <c r="RJO270" s="20"/>
      <c r="RJP270" s="20"/>
      <c r="RJQ270" s="20"/>
      <c r="RJR270" s="20"/>
      <c r="RJS270" s="20"/>
      <c r="RJT270" s="20"/>
      <c r="RJU270" s="20"/>
      <c r="RJV270" s="20"/>
      <c r="RJW270" s="20"/>
      <c r="RJX270" s="20"/>
      <c r="RJY270" s="20"/>
      <c r="RJZ270" s="20"/>
      <c r="RKA270" s="20"/>
      <c r="RKB270" s="20"/>
      <c r="RKC270" s="20"/>
      <c r="RKD270" s="20"/>
      <c r="RKE270" s="20"/>
      <c r="RKF270" s="20"/>
      <c r="RKG270" s="20"/>
      <c r="RKH270" s="20"/>
      <c r="RKI270" s="20"/>
      <c r="RKJ270" s="20"/>
      <c r="RKK270" s="20"/>
      <c r="RKL270" s="20"/>
      <c r="RKM270" s="20"/>
      <c r="RKN270" s="20"/>
      <c r="RKO270" s="20"/>
      <c r="RKP270" s="20"/>
      <c r="RKQ270" s="20"/>
      <c r="RKR270" s="20"/>
      <c r="RKS270" s="20"/>
      <c r="RKT270" s="20"/>
      <c r="RKU270" s="20"/>
      <c r="RKV270" s="20"/>
      <c r="RKW270" s="20"/>
      <c r="RKX270" s="20"/>
      <c r="RKY270" s="20"/>
      <c r="RKZ270" s="20"/>
      <c r="RLA270" s="20"/>
      <c r="RLB270" s="20"/>
      <c r="RLC270" s="20"/>
      <c r="RLD270" s="20"/>
      <c r="RLE270" s="20"/>
      <c r="RLF270" s="20"/>
      <c r="RLG270" s="20"/>
      <c r="RLH270" s="20"/>
      <c r="RLI270" s="20"/>
      <c r="RLJ270" s="20"/>
      <c r="RLK270" s="20"/>
      <c r="RLL270" s="20"/>
      <c r="RLM270" s="20"/>
      <c r="RLN270" s="20"/>
      <c r="RLO270" s="20"/>
      <c r="RLP270" s="20"/>
      <c r="RLQ270" s="20"/>
      <c r="RLR270" s="20"/>
      <c r="RLS270" s="20"/>
      <c r="RLT270" s="20"/>
      <c r="RLU270" s="20"/>
      <c r="RLV270" s="20"/>
      <c r="RLW270" s="20"/>
      <c r="RLX270" s="20"/>
      <c r="RLY270" s="20"/>
      <c r="RLZ270" s="20"/>
      <c r="RMA270" s="20"/>
      <c r="RMB270" s="20"/>
      <c r="RMC270" s="20"/>
      <c r="RMD270" s="20"/>
      <c r="RME270" s="20"/>
      <c r="RMF270" s="20"/>
      <c r="RMG270" s="20"/>
      <c r="RMH270" s="20"/>
      <c r="RMI270" s="20"/>
      <c r="RMJ270" s="20"/>
      <c r="RMK270" s="20"/>
      <c r="RML270" s="20"/>
      <c r="RMM270" s="20"/>
      <c r="RMN270" s="20"/>
      <c r="RMO270" s="20"/>
      <c r="RMP270" s="20"/>
      <c r="RMQ270" s="20"/>
      <c r="RMR270" s="20"/>
      <c r="RMS270" s="20"/>
      <c r="RMT270" s="20"/>
      <c r="RMU270" s="20"/>
      <c r="RMV270" s="20"/>
      <c r="RMW270" s="20"/>
      <c r="RMX270" s="20"/>
      <c r="RMY270" s="20"/>
      <c r="RMZ270" s="20"/>
      <c r="RNA270" s="20"/>
      <c r="RNB270" s="20"/>
      <c r="RNC270" s="20"/>
      <c r="RND270" s="20"/>
      <c r="RNE270" s="20"/>
      <c r="RNF270" s="20"/>
      <c r="RNG270" s="20"/>
      <c r="RNH270" s="20"/>
      <c r="RNI270" s="20"/>
      <c r="RNJ270" s="20"/>
      <c r="RNK270" s="20"/>
      <c r="RNL270" s="20"/>
      <c r="RNM270" s="20"/>
      <c r="RNN270" s="20"/>
      <c r="RNO270" s="20"/>
      <c r="RNP270" s="20"/>
      <c r="RNQ270" s="20"/>
      <c r="RNR270" s="20"/>
      <c r="RNS270" s="20"/>
      <c r="RNT270" s="20"/>
      <c r="RNU270" s="20"/>
      <c r="RNV270" s="20"/>
      <c r="RNW270" s="20"/>
      <c r="RNX270" s="20"/>
      <c r="RNY270" s="20"/>
      <c r="RNZ270" s="20"/>
      <c r="ROA270" s="20"/>
      <c r="ROB270" s="20"/>
      <c r="ROC270" s="20"/>
      <c r="ROD270" s="20"/>
      <c r="ROE270" s="20"/>
      <c r="ROF270" s="20"/>
      <c r="ROG270" s="20"/>
      <c r="ROH270" s="20"/>
      <c r="ROI270" s="20"/>
      <c r="ROJ270" s="20"/>
      <c r="ROK270" s="20"/>
      <c r="ROL270" s="20"/>
      <c r="ROM270" s="20"/>
      <c r="RON270" s="20"/>
      <c r="ROO270" s="20"/>
      <c r="ROP270" s="20"/>
      <c r="ROQ270" s="20"/>
      <c r="ROR270" s="20"/>
      <c r="ROS270" s="20"/>
      <c r="ROT270" s="20"/>
      <c r="ROU270" s="20"/>
      <c r="ROV270" s="20"/>
      <c r="ROW270" s="20"/>
      <c r="ROX270" s="20"/>
      <c r="ROY270" s="20"/>
      <c r="ROZ270" s="20"/>
      <c r="RPA270" s="20"/>
      <c r="RPB270" s="20"/>
      <c r="RPC270" s="20"/>
      <c r="RPD270" s="20"/>
      <c r="RPE270" s="20"/>
      <c r="RPF270" s="20"/>
      <c r="RPG270" s="20"/>
      <c r="RPH270" s="20"/>
      <c r="RPI270" s="20"/>
      <c r="RPJ270" s="20"/>
      <c r="RPK270" s="20"/>
      <c r="RPL270" s="20"/>
      <c r="RPM270" s="20"/>
      <c r="RPN270" s="20"/>
      <c r="RPO270" s="20"/>
      <c r="RPP270" s="20"/>
      <c r="RPQ270" s="20"/>
      <c r="RPR270" s="20"/>
      <c r="RPS270" s="20"/>
      <c r="RPT270" s="20"/>
      <c r="RPU270" s="20"/>
      <c r="RPV270" s="20"/>
      <c r="RPW270" s="20"/>
      <c r="RPX270" s="20"/>
      <c r="RPY270" s="20"/>
      <c r="RPZ270" s="20"/>
      <c r="RQA270" s="20"/>
      <c r="RQB270" s="20"/>
      <c r="RQC270" s="20"/>
      <c r="RQD270" s="20"/>
      <c r="RQE270" s="20"/>
      <c r="RQF270" s="20"/>
      <c r="RQG270" s="20"/>
      <c r="RQH270" s="20"/>
      <c r="RQI270" s="20"/>
      <c r="RQJ270" s="20"/>
      <c r="RQK270" s="20"/>
      <c r="RQL270" s="20"/>
      <c r="RQM270" s="20"/>
      <c r="RQN270" s="20"/>
      <c r="RQO270" s="20"/>
      <c r="RQP270" s="20"/>
      <c r="RQQ270" s="20"/>
      <c r="RQR270" s="20"/>
      <c r="RQS270" s="20"/>
      <c r="RQT270" s="20"/>
      <c r="RQU270" s="20"/>
      <c r="RQV270" s="20"/>
      <c r="RQW270" s="20"/>
      <c r="RQX270" s="20"/>
      <c r="RQY270" s="20"/>
      <c r="RQZ270" s="20"/>
      <c r="RRA270" s="20"/>
      <c r="RRB270" s="20"/>
      <c r="RRC270" s="20"/>
      <c r="RRD270" s="20"/>
      <c r="RRE270" s="20"/>
      <c r="RRF270" s="20"/>
      <c r="RRG270" s="20"/>
      <c r="RRH270" s="20"/>
      <c r="RRI270" s="20"/>
      <c r="RRJ270" s="20"/>
      <c r="RRK270" s="20"/>
      <c r="RRL270" s="20"/>
      <c r="RRM270" s="20"/>
      <c r="RRN270" s="20"/>
      <c r="RRO270" s="20"/>
      <c r="RRP270" s="20"/>
      <c r="RRQ270" s="20"/>
      <c r="RRR270" s="20"/>
      <c r="RRS270" s="20"/>
      <c r="RRT270" s="20"/>
      <c r="RRU270" s="20"/>
      <c r="RRV270" s="20"/>
      <c r="RRW270" s="20"/>
      <c r="RRX270" s="20"/>
      <c r="RRY270" s="20"/>
      <c r="RRZ270" s="20"/>
      <c r="RSA270" s="20"/>
      <c r="RSB270" s="20"/>
      <c r="RSC270" s="20"/>
      <c r="RSD270" s="20"/>
      <c r="RSE270" s="20"/>
      <c r="RSF270" s="20"/>
      <c r="RSG270" s="20"/>
      <c r="RSH270" s="20"/>
      <c r="RSI270" s="20"/>
      <c r="RSJ270" s="20"/>
      <c r="RSK270" s="20"/>
      <c r="RSL270" s="20"/>
      <c r="RSM270" s="20"/>
      <c r="RSN270" s="20"/>
      <c r="RSO270" s="20"/>
      <c r="RSP270" s="20"/>
      <c r="RSQ270" s="20"/>
      <c r="RSR270" s="20"/>
      <c r="RSS270" s="20"/>
      <c r="RST270" s="20"/>
      <c r="RSU270" s="20"/>
      <c r="RSV270" s="20"/>
      <c r="RSW270" s="20"/>
      <c r="RSX270" s="20"/>
      <c r="RSY270" s="20"/>
      <c r="RSZ270" s="20"/>
      <c r="RTA270" s="20"/>
      <c r="RTB270" s="20"/>
      <c r="RTC270" s="20"/>
      <c r="RTD270" s="20"/>
      <c r="RTE270" s="20"/>
      <c r="RTF270" s="20"/>
      <c r="RTG270" s="20"/>
      <c r="RTH270" s="20"/>
      <c r="RTI270" s="20"/>
      <c r="RTJ270" s="20"/>
      <c r="RTK270" s="20"/>
      <c r="RTL270" s="20"/>
      <c r="RTM270" s="20"/>
      <c r="RTN270" s="20"/>
      <c r="RTO270" s="20"/>
      <c r="RTP270" s="20"/>
      <c r="RTQ270" s="20"/>
      <c r="RTR270" s="20"/>
      <c r="RTS270" s="20"/>
      <c r="RTT270" s="20"/>
      <c r="RTU270" s="20"/>
      <c r="RTV270" s="20"/>
      <c r="RTW270" s="20"/>
      <c r="RTX270" s="20"/>
      <c r="RTY270" s="20"/>
      <c r="RTZ270" s="20"/>
      <c r="RUA270" s="20"/>
      <c r="RUB270" s="20"/>
      <c r="RUC270" s="20"/>
      <c r="RUD270" s="20"/>
      <c r="RUE270" s="20"/>
      <c r="RUF270" s="20"/>
      <c r="RUG270" s="20"/>
      <c r="RUH270" s="20"/>
      <c r="RUI270" s="20"/>
      <c r="RUJ270" s="20"/>
      <c r="RUK270" s="20"/>
      <c r="RUL270" s="20"/>
      <c r="RUM270" s="20"/>
      <c r="RUN270" s="20"/>
      <c r="RUO270" s="20"/>
      <c r="RUP270" s="20"/>
      <c r="RUQ270" s="20"/>
      <c r="RUR270" s="20"/>
      <c r="RUS270" s="20"/>
      <c r="RUT270" s="20"/>
      <c r="RUU270" s="20"/>
      <c r="RUV270" s="20"/>
      <c r="RUW270" s="20"/>
      <c r="RUX270" s="20"/>
      <c r="RUY270" s="20"/>
      <c r="RUZ270" s="20"/>
      <c r="RVA270" s="20"/>
      <c r="RVB270" s="20"/>
      <c r="RVC270" s="20"/>
      <c r="RVD270" s="20"/>
      <c r="RVE270" s="20"/>
      <c r="RVF270" s="20"/>
      <c r="RVG270" s="20"/>
      <c r="RVH270" s="20"/>
      <c r="RVI270" s="20"/>
      <c r="RVJ270" s="20"/>
      <c r="RVK270" s="20"/>
      <c r="RVL270" s="20"/>
      <c r="RVM270" s="20"/>
      <c r="RVN270" s="20"/>
      <c r="RVO270" s="20"/>
      <c r="RVP270" s="20"/>
      <c r="RVQ270" s="20"/>
      <c r="RVR270" s="20"/>
      <c r="RVS270" s="20"/>
      <c r="RVT270" s="20"/>
      <c r="RVU270" s="20"/>
      <c r="RVV270" s="20"/>
      <c r="RVW270" s="20"/>
      <c r="RVX270" s="20"/>
      <c r="RVY270" s="20"/>
      <c r="RVZ270" s="20"/>
      <c r="RWA270" s="20"/>
      <c r="RWB270" s="20"/>
      <c r="RWC270" s="20"/>
      <c r="RWD270" s="20"/>
      <c r="RWE270" s="20"/>
      <c r="RWF270" s="20"/>
      <c r="RWG270" s="20"/>
      <c r="RWH270" s="20"/>
      <c r="RWI270" s="20"/>
      <c r="RWJ270" s="20"/>
      <c r="RWK270" s="20"/>
      <c r="RWL270" s="20"/>
      <c r="RWM270" s="20"/>
      <c r="RWN270" s="20"/>
      <c r="RWO270" s="20"/>
      <c r="RWP270" s="20"/>
      <c r="RWQ270" s="20"/>
      <c r="RWR270" s="20"/>
      <c r="RWS270" s="20"/>
      <c r="RWT270" s="20"/>
      <c r="RWU270" s="20"/>
      <c r="RWV270" s="20"/>
      <c r="RWW270" s="20"/>
      <c r="RWX270" s="20"/>
      <c r="RWY270" s="20"/>
      <c r="RWZ270" s="20"/>
      <c r="RXA270" s="20"/>
      <c r="RXB270" s="20"/>
      <c r="RXC270" s="20"/>
      <c r="RXD270" s="20"/>
      <c r="RXE270" s="20"/>
      <c r="RXF270" s="20"/>
      <c r="RXG270" s="20"/>
      <c r="RXH270" s="20"/>
      <c r="RXI270" s="20"/>
      <c r="RXJ270" s="20"/>
      <c r="RXK270" s="20"/>
      <c r="RXL270" s="20"/>
      <c r="RXM270" s="20"/>
      <c r="RXN270" s="20"/>
      <c r="RXO270" s="20"/>
      <c r="RXP270" s="20"/>
      <c r="RXQ270" s="20"/>
      <c r="RXR270" s="20"/>
      <c r="RXS270" s="20"/>
      <c r="RXT270" s="20"/>
      <c r="RXU270" s="20"/>
      <c r="RXV270" s="20"/>
      <c r="RXW270" s="20"/>
      <c r="RXX270" s="20"/>
      <c r="RXY270" s="20"/>
      <c r="RXZ270" s="20"/>
      <c r="RYA270" s="20"/>
      <c r="RYB270" s="20"/>
      <c r="RYC270" s="20"/>
      <c r="RYD270" s="20"/>
      <c r="RYE270" s="20"/>
      <c r="RYF270" s="20"/>
      <c r="RYG270" s="20"/>
      <c r="RYH270" s="20"/>
      <c r="RYI270" s="20"/>
      <c r="RYJ270" s="20"/>
      <c r="RYK270" s="20"/>
      <c r="RYL270" s="20"/>
      <c r="RYM270" s="20"/>
      <c r="RYN270" s="20"/>
      <c r="RYO270" s="20"/>
      <c r="RYP270" s="20"/>
      <c r="RYQ270" s="20"/>
      <c r="RYR270" s="20"/>
      <c r="RYS270" s="20"/>
      <c r="RYT270" s="20"/>
      <c r="RYU270" s="20"/>
      <c r="RYV270" s="20"/>
      <c r="RYW270" s="20"/>
      <c r="RYX270" s="20"/>
      <c r="RYY270" s="20"/>
      <c r="RYZ270" s="20"/>
      <c r="RZA270" s="20"/>
      <c r="RZB270" s="20"/>
      <c r="RZC270" s="20"/>
      <c r="RZD270" s="20"/>
      <c r="RZE270" s="20"/>
      <c r="RZF270" s="20"/>
      <c r="RZG270" s="20"/>
      <c r="RZH270" s="20"/>
      <c r="RZI270" s="20"/>
      <c r="RZJ270" s="20"/>
      <c r="RZK270" s="20"/>
      <c r="RZL270" s="20"/>
      <c r="RZM270" s="20"/>
      <c r="RZN270" s="20"/>
      <c r="RZO270" s="20"/>
      <c r="RZP270" s="20"/>
      <c r="RZQ270" s="20"/>
      <c r="RZR270" s="20"/>
      <c r="RZS270" s="20"/>
      <c r="RZT270" s="20"/>
      <c r="RZU270" s="20"/>
      <c r="RZV270" s="20"/>
      <c r="RZW270" s="20"/>
      <c r="RZX270" s="20"/>
      <c r="RZY270" s="20"/>
      <c r="RZZ270" s="20"/>
      <c r="SAA270" s="20"/>
      <c r="SAB270" s="20"/>
      <c r="SAC270" s="20"/>
      <c r="SAD270" s="20"/>
      <c r="SAE270" s="20"/>
      <c r="SAF270" s="20"/>
      <c r="SAG270" s="20"/>
      <c r="SAH270" s="20"/>
      <c r="SAI270" s="20"/>
      <c r="SAJ270" s="20"/>
      <c r="SAK270" s="20"/>
      <c r="SAL270" s="20"/>
      <c r="SAM270" s="20"/>
      <c r="SAN270" s="20"/>
      <c r="SAO270" s="20"/>
      <c r="SAP270" s="20"/>
      <c r="SAQ270" s="20"/>
      <c r="SAR270" s="20"/>
      <c r="SAS270" s="20"/>
      <c r="SAT270" s="20"/>
      <c r="SAU270" s="20"/>
      <c r="SAV270" s="20"/>
      <c r="SAW270" s="20"/>
      <c r="SAX270" s="20"/>
      <c r="SAY270" s="20"/>
      <c r="SAZ270" s="20"/>
      <c r="SBA270" s="20"/>
      <c r="SBB270" s="20"/>
      <c r="SBC270" s="20"/>
      <c r="SBD270" s="20"/>
      <c r="SBE270" s="20"/>
      <c r="SBF270" s="20"/>
      <c r="SBG270" s="20"/>
      <c r="SBH270" s="20"/>
      <c r="SBI270" s="20"/>
      <c r="SBJ270" s="20"/>
      <c r="SBK270" s="20"/>
      <c r="SBL270" s="20"/>
      <c r="SBM270" s="20"/>
      <c r="SBN270" s="20"/>
      <c r="SBO270" s="20"/>
      <c r="SBP270" s="20"/>
      <c r="SBQ270" s="20"/>
      <c r="SBR270" s="20"/>
      <c r="SBS270" s="20"/>
      <c r="SBT270" s="20"/>
      <c r="SBU270" s="20"/>
      <c r="SBV270" s="20"/>
      <c r="SBW270" s="20"/>
      <c r="SBX270" s="20"/>
      <c r="SBY270" s="20"/>
      <c r="SBZ270" s="20"/>
      <c r="SCA270" s="20"/>
      <c r="SCB270" s="20"/>
      <c r="SCC270" s="20"/>
      <c r="SCD270" s="20"/>
      <c r="SCE270" s="20"/>
      <c r="SCF270" s="20"/>
      <c r="SCG270" s="20"/>
      <c r="SCH270" s="20"/>
      <c r="SCI270" s="20"/>
      <c r="SCJ270" s="20"/>
      <c r="SCK270" s="20"/>
      <c r="SCL270" s="20"/>
      <c r="SCM270" s="20"/>
      <c r="SCN270" s="20"/>
      <c r="SCO270" s="20"/>
      <c r="SCP270" s="20"/>
      <c r="SCQ270" s="20"/>
      <c r="SCR270" s="20"/>
      <c r="SCS270" s="20"/>
      <c r="SCT270" s="20"/>
      <c r="SCU270" s="20"/>
      <c r="SCV270" s="20"/>
      <c r="SCW270" s="20"/>
      <c r="SCX270" s="20"/>
      <c r="SCY270" s="20"/>
      <c r="SCZ270" s="20"/>
      <c r="SDA270" s="20"/>
      <c r="SDB270" s="20"/>
      <c r="SDC270" s="20"/>
      <c r="SDD270" s="20"/>
      <c r="SDE270" s="20"/>
      <c r="SDF270" s="20"/>
      <c r="SDG270" s="20"/>
      <c r="SDH270" s="20"/>
      <c r="SDI270" s="20"/>
      <c r="SDJ270" s="20"/>
      <c r="SDK270" s="20"/>
      <c r="SDL270" s="20"/>
      <c r="SDM270" s="20"/>
      <c r="SDN270" s="20"/>
      <c r="SDO270" s="20"/>
      <c r="SDP270" s="20"/>
      <c r="SDQ270" s="20"/>
      <c r="SDR270" s="20"/>
      <c r="SDS270" s="20"/>
      <c r="SDT270" s="20"/>
      <c r="SDU270" s="20"/>
      <c r="SDV270" s="20"/>
      <c r="SDW270" s="20"/>
      <c r="SDX270" s="20"/>
      <c r="SDY270" s="20"/>
      <c r="SDZ270" s="20"/>
      <c r="SEA270" s="20"/>
      <c r="SEB270" s="20"/>
      <c r="SEC270" s="20"/>
      <c r="SED270" s="20"/>
      <c r="SEE270" s="20"/>
      <c r="SEF270" s="20"/>
      <c r="SEG270" s="20"/>
      <c r="SEH270" s="20"/>
      <c r="SEI270" s="20"/>
      <c r="SEJ270" s="20"/>
      <c r="SEK270" s="20"/>
      <c r="SEL270" s="20"/>
      <c r="SEM270" s="20"/>
      <c r="SEN270" s="20"/>
      <c r="SEO270" s="20"/>
      <c r="SEP270" s="20"/>
      <c r="SEQ270" s="20"/>
      <c r="SER270" s="20"/>
      <c r="SES270" s="20"/>
      <c r="SET270" s="20"/>
      <c r="SEU270" s="20"/>
      <c r="SEV270" s="20"/>
      <c r="SEW270" s="20"/>
      <c r="SEX270" s="20"/>
      <c r="SEY270" s="20"/>
      <c r="SEZ270" s="20"/>
      <c r="SFA270" s="20"/>
      <c r="SFB270" s="20"/>
      <c r="SFC270" s="20"/>
      <c r="SFD270" s="20"/>
      <c r="SFE270" s="20"/>
      <c r="SFF270" s="20"/>
      <c r="SFG270" s="20"/>
      <c r="SFH270" s="20"/>
      <c r="SFI270" s="20"/>
      <c r="SFJ270" s="20"/>
      <c r="SFK270" s="20"/>
      <c r="SFL270" s="20"/>
      <c r="SFM270" s="20"/>
      <c r="SFN270" s="20"/>
      <c r="SFO270" s="20"/>
      <c r="SFP270" s="20"/>
      <c r="SFQ270" s="20"/>
      <c r="SFR270" s="20"/>
      <c r="SFS270" s="20"/>
      <c r="SFT270" s="20"/>
      <c r="SFU270" s="20"/>
      <c r="SFV270" s="20"/>
      <c r="SFW270" s="20"/>
      <c r="SFX270" s="20"/>
      <c r="SFY270" s="20"/>
      <c r="SFZ270" s="20"/>
      <c r="SGA270" s="20"/>
      <c r="SGB270" s="20"/>
      <c r="SGC270" s="20"/>
      <c r="SGD270" s="20"/>
      <c r="SGE270" s="20"/>
      <c r="SGF270" s="20"/>
      <c r="SGG270" s="20"/>
      <c r="SGH270" s="20"/>
      <c r="SGI270" s="20"/>
      <c r="SGJ270" s="20"/>
      <c r="SGK270" s="20"/>
      <c r="SGL270" s="20"/>
      <c r="SGM270" s="20"/>
      <c r="SGN270" s="20"/>
      <c r="SGO270" s="20"/>
      <c r="SGP270" s="20"/>
      <c r="SGQ270" s="20"/>
      <c r="SGR270" s="20"/>
      <c r="SGS270" s="20"/>
      <c r="SGT270" s="20"/>
      <c r="SGU270" s="20"/>
      <c r="SGV270" s="20"/>
      <c r="SGW270" s="20"/>
      <c r="SGX270" s="20"/>
      <c r="SGY270" s="20"/>
      <c r="SGZ270" s="20"/>
      <c r="SHA270" s="20"/>
      <c r="SHB270" s="20"/>
      <c r="SHC270" s="20"/>
      <c r="SHD270" s="20"/>
      <c r="SHE270" s="20"/>
      <c r="SHF270" s="20"/>
      <c r="SHG270" s="20"/>
      <c r="SHH270" s="20"/>
      <c r="SHI270" s="20"/>
      <c r="SHJ270" s="20"/>
      <c r="SHK270" s="20"/>
      <c r="SHL270" s="20"/>
      <c r="SHM270" s="20"/>
      <c r="SHN270" s="20"/>
      <c r="SHO270" s="20"/>
      <c r="SHP270" s="20"/>
      <c r="SHQ270" s="20"/>
      <c r="SHR270" s="20"/>
      <c r="SHS270" s="20"/>
      <c r="SHT270" s="20"/>
      <c r="SHU270" s="20"/>
      <c r="SHV270" s="20"/>
      <c r="SHW270" s="20"/>
      <c r="SHX270" s="20"/>
      <c r="SHY270" s="20"/>
      <c r="SHZ270" s="20"/>
      <c r="SIA270" s="20"/>
      <c r="SIB270" s="20"/>
      <c r="SIC270" s="20"/>
      <c r="SID270" s="20"/>
      <c r="SIE270" s="20"/>
      <c r="SIF270" s="20"/>
      <c r="SIG270" s="20"/>
      <c r="SIH270" s="20"/>
      <c r="SII270" s="20"/>
      <c r="SIJ270" s="20"/>
      <c r="SIK270" s="20"/>
      <c r="SIL270" s="20"/>
      <c r="SIM270" s="20"/>
      <c r="SIN270" s="20"/>
      <c r="SIO270" s="20"/>
      <c r="SIP270" s="20"/>
      <c r="SIQ270" s="20"/>
      <c r="SIR270" s="20"/>
      <c r="SIS270" s="20"/>
      <c r="SIT270" s="20"/>
      <c r="SIU270" s="20"/>
      <c r="SIV270" s="20"/>
      <c r="SIW270" s="20"/>
      <c r="SIX270" s="20"/>
      <c r="SIY270" s="20"/>
      <c r="SIZ270" s="20"/>
      <c r="SJA270" s="20"/>
      <c r="SJB270" s="20"/>
      <c r="SJC270" s="20"/>
      <c r="SJD270" s="20"/>
      <c r="SJE270" s="20"/>
      <c r="SJF270" s="20"/>
      <c r="SJG270" s="20"/>
      <c r="SJH270" s="20"/>
      <c r="SJI270" s="20"/>
      <c r="SJJ270" s="20"/>
      <c r="SJK270" s="20"/>
      <c r="SJL270" s="20"/>
      <c r="SJM270" s="20"/>
      <c r="SJN270" s="20"/>
      <c r="SJO270" s="20"/>
      <c r="SJP270" s="20"/>
      <c r="SJQ270" s="20"/>
      <c r="SJR270" s="20"/>
      <c r="SJS270" s="20"/>
      <c r="SJT270" s="20"/>
      <c r="SJU270" s="20"/>
      <c r="SJV270" s="20"/>
      <c r="SJW270" s="20"/>
      <c r="SJX270" s="20"/>
      <c r="SJY270" s="20"/>
      <c r="SJZ270" s="20"/>
      <c r="SKA270" s="20"/>
      <c r="SKB270" s="20"/>
      <c r="SKC270" s="20"/>
      <c r="SKD270" s="20"/>
      <c r="SKE270" s="20"/>
      <c r="SKF270" s="20"/>
      <c r="SKG270" s="20"/>
      <c r="SKH270" s="20"/>
      <c r="SKI270" s="20"/>
      <c r="SKJ270" s="20"/>
      <c r="SKK270" s="20"/>
      <c r="SKL270" s="20"/>
      <c r="SKM270" s="20"/>
      <c r="SKN270" s="20"/>
      <c r="SKO270" s="20"/>
      <c r="SKP270" s="20"/>
      <c r="SKQ270" s="20"/>
      <c r="SKR270" s="20"/>
      <c r="SKS270" s="20"/>
      <c r="SKT270" s="20"/>
      <c r="SKU270" s="20"/>
      <c r="SKV270" s="20"/>
      <c r="SKW270" s="20"/>
      <c r="SKX270" s="20"/>
      <c r="SKY270" s="20"/>
      <c r="SKZ270" s="20"/>
      <c r="SLA270" s="20"/>
      <c r="SLB270" s="20"/>
      <c r="SLC270" s="20"/>
      <c r="SLD270" s="20"/>
      <c r="SLE270" s="20"/>
      <c r="SLF270" s="20"/>
      <c r="SLG270" s="20"/>
      <c r="SLH270" s="20"/>
      <c r="SLI270" s="20"/>
      <c r="SLJ270" s="20"/>
      <c r="SLK270" s="20"/>
      <c r="SLL270" s="20"/>
      <c r="SLM270" s="20"/>
      <c r="SLN270" s="20"/>
      <c r="SLO270" s="20"/>
      <c r="SLP270" s="20"/>
      <c r="SLQ270" s="20"/>
      <c r="SLR270" s="20"/>
      <c r="SLS270" s="20"/>
      <c r="SLT270" s="20"/>
      <c r="SLU270" s="20"/>
      <c r="SLV270" s="20"/>
      <c r="SLW270" s="20"/>
      <c r="SLX270" s="20"/>
      <c r="SLY270" s="20"/>
      <c r="SLZ270" s="20"/>
      <c r="SMA270" s="20"/>
      <c r="SMB270" s="20"/>
      <c r="SMC270" s="20"/>
      <c r="SMD270" s="20"/>
      <c r="SME270" s="20"/>
      <c r="SMF270" s="20"/>
      <c r="SMG270" s="20"/>
      <c r="SMH270" s="20"/>
      <c r="SMI270" s="20"/>
      <c r="SMJ270" s="20"/>
      <c r="SMK270" s="20"/>
      <c r="SML270" s="20"/>
      <c r="SMM270" s="20"/>
      <c r="SMN270" s="20"/>
      <c r="SMO270" s="20"/>
      <c r="SMP270" s="20"/>
      <c r="SMQ270" s="20"/>
      <c r="SMR270" s="20"/>
      <c r="SMS270" s="20"/>
      <c r="SMT270" s="20"/>
      <c r="SMU270" s="20"/>
      <c r="SMV270" s="20"/>
      <c r="SMW270" s="20"/>
      <c r="SMX270" s="20"/>
      <c r="SMY270" s="20"/>
      <c r="SMZ270" s="20"/>
      <c r="SNA270" s="20"/>
      <c r="SNB270" s="20"/>
      <c r="SNC270" s="20"/>
      <c r="SND270" s="20"/>
      <c r="SNE270" s="20"/>
      <c r="SNF270" s="20"/>
      <c r="SNG270" s="20"/>
      <c r="SNH270" s="20"/>
      <c r="SNI270" s="20"/>
      <c r="SNJ270" s="20"/>
      <c r="SNK270" s="20"/>
      <c r="SNL270" s="20"/>
      <c r="SNM270" s="20"/>
      <c r="SNN270" s="20"/>
      <c r="SNO270" s="20"/>
      <c r="SNP270" s="20"/>
      <c r="SNQ270" s="20"/>
      <c r="SNR270" s="20"/>
      <c r="SNS270" s="20"/>
      <c r="SNT270" s="20"/>
      <c r="SNU270" s="20"/>
      <c r="SNV270" s="20"/>
      <c r="SNW270" s="20"/>
      <c r="SNX270" s="20"/>
      <c r="SNY270" s="20"/>
      <c r="SNZ270" s="20"/>
      <c r="SOA270" s="20"/>
      <c r="SOB270" s="20"/>
      <c r="SOC270" s="20"/>
      <c r="SOD270" s="20"/>
      <c r="SOE270" s="20"/>
      <c r="SOF270" s="20"/>
      <c r="SOG270" s="20"/>
      <c r="SOH270" s="20"/>
      <c r="SOI270" s="20"/>
      <c r="SOJ270" s="20"/>
      <c r="SOK270" s="20"/>
      <c r="SOL270" s="20"/>
      <c r="SOM270" s="20"/>
      <c r="SON270" s="20"/>
      <c r="SOO270" s="20"/>
      <c r="SOP270" s="20"/>
      <c r="SOQ270" s="20"/>
      <c r="SOR270" s="20"/>
      <c r="SOS270" s="20"/>
      <c r="SOT270" s="20"/>
      <c r="SOU270" s="20"/>
      <c r="SOV270" s="20"/>
      <c r="SOW270" s="20"/>
      <c r="SOX270" s="20"/>
      <c r="SOY270" s="20"/>
      <c r="SOZ270" s="20"/>
      <c r="SPA270" s="20"/>
      <c r="SPB270" s="20"/>
      <c r="SPC270" s="20"/>
      <c r="SPD270" s="20"/>
      <c r="SPE270" s="20"/>
      <c r="SPF270" s="20"/>
      <c r="SPG270" s="20"/>
      <c r="SPH270" s="20"/>
      <c r="SPI270" s="20"/>
      <c r="SPJ270" s="20"/>
      <c r="SPK270" s="20"/>
      <c r="SPL270" s="20"/>
      <c r="SPM270" s="20"/>
      <c r="SPN270" s="20"/>
      <c r="SPO270" s="20"/>
      <c r="SPP270" s="20"/>
      <c r="SPQ270" s="20"/>
      <c r="SPR270" s="20"/>
      <c r="SPS270" s="20"/>
      <c r="SPT270" s="20"/>
      <c r="SPU270" s="20"/>
      <c r="SPV270" s="20"/>
      <c r="SPW270" s="20"/>
      <c r="SPX270" s="20"/>
      <c r="SPY270" s="20"/>
      <c r="SPZ270" s="20"/>
      <c r="SQA270" s="20"/>
      <c r="SQB270" s="20"/>
      <c r="SQC270" s="20"/>
      <c r="SQD270" s="20"/>
      <c r="SQE270" s="20"/>
      <c r="SQF270" s="20"/>
      <c r="SQG270" s="20"/>
      <c r="SQH270" s="20"/>
      <c r="SQI270" s="20"/>
      <c r="SQJ270" s="20"/>
      <c r="SQK270" s="20"/>
      <c r="SQL270" s="20"/>
      <c r="SQM270" s="20"/>
      <c r="SQN270" s="20"/>
      <c r="SQO270" s="20"/>
      <c r="SQP270" s="20"/>
      <c r="SQQ270" s="20"/>
      <c r="SQR270" s="20"/>
      <c r="SQS270" s="20"/>
      <c r="SQT270" s="20"/>
      <c r="SQU270" s="20"/>
      <c r="SQV270" s="20"/>
      <c r="SQW270" s="20"/>
      <c r="SQX270" s="20"/>
      <c r="SQY270" s="20"/>
      <c r="SQZ270" s="20"/>
      <c r="SRA270" s="20"/>
      <c r="SRB270" s="20"/>
      <c r="SRC270" s="20"/>
      <c r="SRD270" s="20"/>
      <c r="SRE270" s="20"/>
      <c r="SRF270" s="20"/>
      <c r="SRG270" s="20"/>
      <c r="SRH270" s="20"/>
      <c r="SRI270" s="20"/>
      <c r="SRJ270" s="20"/>
      <c r="SRK270" s="20"/>
      <c r="SRL270" s="20"/>
      <c r="SRM270" s="20"/>
      <c r="SRN270" s="20"/>
      <c r="SRO270" s="20"/>
      <c r="SRP270" s="20"/>
      <c r="SRQ270" s="20"/>
      <c r="SRR270" s="20"/>
      <c r="SRS270" s="20"/>
      <c r="SRT270" s="20"/>
      <c r="SRU270" s="20"/>
      <c r="SRV270" s="20"/>
      <c r="SRW270" s="20"/>
      <c r="SRX270" s="20"/>
      <c r="SRY270" s="20"/>
      <c r="SRZ270" s="20"/>
      <c r="SSA270" s="20"/>
      <c r="SSB270" s="20"/>
      <c r="SSC270" s="20"/>
      <c r="SSD270" s="20"/>
      <c r="SSE270" s="20"/>
      <c r="SSF270" s="20"/>
      <c r="SSG270" s="20"/>
      <c r="SSH270" s="20"/>
      <c r="SSI270" s="20"/>
      <c r="SSJ270" s="20"/>
      <c r="SSK270" s="20"/>
      <c r="SSL270" s="20"/>
      <c r="SSM270" s="20"/>
      <c r="SSN270" s="20"/>
      <c r="SSO270" s="20"/>
      <c r="SSP270" s="20"/>
      <c r="SSQ270" s="20"/>
      <c r="SSR270" s="20"/>
      <c r="SSS270" s="20"/>
      <c r="SST270" s="20"/>
      <c r="SSU270" s="20"/>
      <c r="SSV270" s="20"/>
      <c r="SSW270" s="20"/>
      <c r="SSX270" s="20"/>
      <c r="SSY270" s="20"/>
      <c r="SSZ270" s="20"/>
      <c r="STA270" s="20"/>
      <c r="STB270" s="20"/>
      <c r="STC270" s="20"/>
      <c r="STD270" s="20"/>
      <c r="STE270" s="20"/>
      <c r="STF270" s="20"/>
      <c r="STG270" s="20"/>
      <c r="STH270" s="20"/>
      <c r="STI270" s="20"/>
      <c r="STJ270" s="20"/>
      <c r="STK270" s="20"/>
      <c r="STL270" s="20"/>
      <c r="STM270" s="20"/>
      <c r="STN270" s="20"/>
      <c r="STO270" s="20"/>
      <c r="STP270" s="20"/>
      <c r="STQ270" s="20"/>
      <c r="STR270" s="20"/>
      <c r="STS270" s="20"/>
      <c r="STT270" s="20"/>
      <c r="STU270" s="20"/>
      <c r="STV270" s="20"/>
      <c r="STW270" s="20"/>
      <c r="STX270" s="20"/>
      <c r="STY270" s="20"/>
      <c r="STZ270" s="20"/>
      <c r="SUA270" s="20"/>
      <c r="SUB270" s="20"/>
      <c r="SUC270" s="20"/>
      <c r="SUD270" s="20"/>
      <c r="SUE270" s="20"/>
      <c r="SUF270" s="20"/>
      <c r="SUG270" s="20"/>
      <c r="SUH270" s="20"/>
      <c r="SUI270" s="20"/>
      <c r="SUJ270" s="20"/>
      <c r="SUK270" s="20"/>
      <c r="SUL270" s="20"/>
      <c r="SUM270" s="20"/>
      <c r="SUN270" s="20"/>
      <c r="SUO270" s="20"/>
      <c r="SUP270" s="20"/>
      <c r="SUQ270" s="20"/>
      <c r="SUR270" s="20"/>
      <c r="SUS270" s="20"/>
      <c r="SUT270" s="20"/>
      <c r="SUU270" s="20"/>
      <c r="SUV270" s="20"/>
      <c r="SUW270" s="20"/>
      <c r="SUX270" s="20"/>
      <c r="SUY270" s="20"/>
      <c r="SUZ270" s="20"/>
      <c r="SVA270" s="20"/>
      <c r="SVB270" s="20"/>
      <c r="SVC270" s="20"/>
      <c r="SVD270" s="20"/>
      <c r="SVE270" s="20"/>
      <c r="SVF270" s="20"/>
      <c r="SVG270" s="20"/>
      <c r="SVH270" s="20"/>
      <c r="SVI270" s="20"/>
      <c r="SVJ270" s="20"/>
      <c r="SVK270" s="20"/>
      <c r="SVL270" s="20"/>
      <c r="SVM270" s="20"/>
      <c r="SVN270" s="20"/>
      <c r="SVO270" s="20"/>
      <c r="SVP270" s="20"/>
      <c r="SVQ270" s="20"/>
      <c r="SVR270" s="20"/>
      <c r="SVS270" s="20"/>
      <c r="SVT270" s="20"/>
      <c r="SVU270" s="20"/>
      <c r="SVV270" s="20"/>
      <c r="SVW270" s="20"/>
      <c r="SVX270" s="20"/>
      <c r="SVY270" s="20"/>
      <c r="SVZ270" s="20"/>
      <c r="SWA270" s="20"/>
      <c r="SWB270" s="20"/>
      <c r="SWC270" s="20"/>
      <c r="SWD270" s="20"/>
      <c r="SWE270" s="20"/>
      <c r="SWF270" s="20"/>
      <c r="SWG270" s="20"/>
      <c r="SWH270" s="20"/>
      <c r="SWI270" s="20"/>
      <c r="SWJ270" s="20"/>
      <c r="SWK270" s="20"/>
      <c r="SWL270" s="20"/>
      <c r="SWM270" s="20"/>
      <c r="SWN270" s="20"/>
      <c r="SWO270" s="20"/>
      <c r="SWP270" s="20"/>
      <c r="SWQ270" s="20"/>
      <c r="SWR270" s="20"/>
      <c r="SWS270" s="20"/>
      <c r="SWT270" s="20"/>
      <c r="SWU270" s="20"/>
      <c r="SWV270" s="20"/>
      <c r="SWW270" s="20"/>
      <c r="SWX270" s="20"/>
      <c r="SWY270" s="20"/>
      <c r="SWZ270" s="20"/>
      <c r="SXA270" s="20"/>
      <c r="SXB270" s="20"/>
      <c r="SXC270" s="20"/>
      <c r="SXD270" s="20"/>
      <c r="SXE270" s="20"/>
      <c r="SXF270" s="20"/>
      <c r="SXG270" s="20"/>
      <c r="SXH270" s="20"/>
      <c r="SXI270" s="20"/>
      <c r="SXJ270" s="20"/>
      <c r="SXK270" s="20"/>
      <c r="SXL270" s="20"/>
      <c r="SXM270" s="20"/>
      <c r="SXN270" s="20"/>
      <c r="SXO270" s="20"/>
      <c r="SXP270" s="20"/>
      <c r="SXQ270" s="20"/>
      <c r="SXR270" s="20"/>
      <c r="SXS270" s="20"/>
      <c r="SXT270" s="20"/>
      <c r="SXU270" s="20"/>
      <c r="SXV270" s="20"/>
      <c r="SXW270" s="20"/>
      <c r="SXX270" s="20"/>
      <c r="SXY270" s="20"/>
      <c r="SXZ270" s="20"/>
      <c r="SYA270" s="20"/>
      <c r="SYB270" s="20"/>
      <c r="SYC270" s="20"/>
      <c r="SYD270" s="20"/>
      <c r="SYE270" s="20"/>
      <c r="SYF270" s="20"/>
      <c r="SYG270" s="20"/>
      <c r="SYH270" s="20"/>
      <c r="SYI270" s="20"/>
      <c r="SYJ270" s="20"/>
      <c r="SYK270" s="20"/>
      <c r="SYL270" s="20"/>
      <c r="SYM270" s="20"/>
      <c r="SYN270" s="20"/>
      <c r="SYO270" s="20"/>
      <c r="SYP270" s="20"/>
      <c r="SYQ270" s="20"/>
      <c r="SYR270" s="20"/>
      <c r="SYS270" s="20"/>
      <c r="SYT270" s="20"/>
      <c r="SYU270" s="20"/>
      <c r="SYV270" s="20"/>
      <c r="SYW270" s="20"/>
      <c r="SYX270" s="20"/>
      <c r="SYY270" s="20"/>
      <c r="SYZ270" s="20"/>
      <c r="SZA270" s="20"/>
      <c r="SZB270" s="20"/>
      <c r="SZC270" s="20"/>
      <c r="SZD270" s="20"/>
      <c r="SZE270" s="20"/>
      <c r="SZF270" s="20"/>
      <c r="SZG270" s="20"/>
      <c r="SZH270" s="20"/>
      <c r="SZI270" s="20"/>
      <c r="SZJ270" s="20"/>
      <c r="SZK270" s="20"/>
      <c r="SZL270" s="20"/>
      <c r="SZM270" s="20"/>
      <c r="SZN270" s="20"/>
      <c r="SZO270" s="20"/>
      <c r="SZP270" s="20"/>
      <c r="SZQ270" s="20"/>
      <c r="SZR270" s="20"/>
      <c r="SZS270" s="20"/>
      <c r="SZT270" s="20"/>
      <c r="SZU270" s="20"/>
      <c r="SZV270" s="20"/>
      <c r="SZW270" s="20"/>
      <c r="SZX270" s="20"/>
      <c r="SZY270" s="20"/>
      <c r="SZZ270" s="20"/>
      <c r="TAA270" s="20"/>
      <c r="TAB270" s="20"/>
      <c r="TAC270" s="20"/>
      <c r="TAD270" s="20"/>
      <c r="TAE270" s="20"/>
      <c r="TAF270" s="20"/>
      <c r="TAG270" s="20"/>
      <c r="TAH270" s="20"/>
      <c r="TAI270" s="20"/>
      <c r="TAJ270" s="20"/>
      <c r="TAK270" s="20"/>
      <c r="TAL270" s="20"/>
      <c r="TAM270" s="20"/>
      <c r="TAN270" s="20"/>
      <c r="TAO270" s="20"/>
      <c r="TAP270" s="20"/>
      <c r="TAQ270" s="20"/>
      <c r="TAR270" s="20"/>
      <c r="TAS270" s="20"/>
      <c r="TAT270" s="20"/>
      <c r="TAU270" s="20"/>
      <c r="TAV270" s="20"/>
      <c r="TAW270" s="20"/>
      <c r="TAX270" s="20"/>
      <c r="TAY270" s="20"/>
      <c r="TAZ270" s="20"/>
      <c r="TBA270" s="20"/>
      <c r="TBB270" s="20"/>
      <c r="TBC270" s="20"/>
      <c r="TBD270" s="20"/>
      <c r="TBE270" s="20"/>
      <c r="TBF270" s="20"/>
      <c r="TBG270" s="20"/>
      <c r="TBH270" s="20"/>
      <c r="TBI270" s="20"/>
      <c r="TBJ270" s="20"/>
      <c r="TBK270" s="20"/>
      <c r="TBL270" s="20"/>
      <c r="TBM270" s="20"/>
      <c r="TBN270" s="20"/>
      <c r="TBO270" s="20"/>
      <c r="TBP270" s="20"/>
      <c r="TBQ270" s="20"/>
      <c r="TBR270" s="20"/>
      <c r="TBS270" s="20"/>
      <c r="TBT270" s="20"/>
      <c r="TBU270" s="20"/>
      <c r="TBV270" s="20"/>
      <c r="TBW270" s="20"/>
      <c r="TBX270" s="20"/>
      <c r="TBY270" s="20"/>
      <c r="TBZ270" s="20"/>
      <c r="TCA270" s="20"/>
      <c r="TCB270" s="20"/>
      <c r="TCC270" s="20"/>
      <c r="TCD270" s="20"/>
      <c r="TCE270" s="20"/>
      <c r="TCF270" s="20"/>
      <c r="TCG270" s="20"/>
      <c r="TCH270" s="20"/>
      <c r="TCI270" s="20"/>
      <c r="TCJ270" s="20"/>
      <c r="TCK270" s="20"/>
      <c r="TCL270" s="20"/>
      <c r="TCM270" s="20"/>
      <c r="TCN270" s="20"/>
      <c r="TCO270" s="20"/>
      <c r="TCP270" s="20"/>
      <c r="TCQ270" s="20"/>
      <c r="TCR270" s="20"/>
      <c r="TCS270" s="20"/>
      <c r="TCT270" s="20"/>
      <c r="TCU270" s="20"/>
      <c r="TCV270" s="20"/>
      <c r="TCW270" s="20"/>
      <c r="TCX270" s="20"/>
      <c r="TCY270" s="20"/>
      <c r="TCZ270" s="20"/>
      <c r="TDA270" s="20"/>
      <c r="TDB270" s="20"/>
      <c r="TDC270" s="20"/>
      <c r="TDD270" s="20"/>
      <c r="TDE270" s="20"/>
      <c r="TDF270" s="20"/>
      <c r="TDG270" s="20"/>
      <c r="TDH270" s="20"/>
      <c r="TDI270" s="20"/>
      <c r="TDJ270" s="20"/>
      <c r="TDK270" s="20"/>
      <c r="TDL270" s="20"/>
      <c r="TDM270" s="20"/>
      <c r="TDN270" s="20"/>
      <c r="TDO270" s="20"/>
      <c r="TDP270" s="20"/>
      <c r="TDQ270" s="20"/>
      <c r="TDR270" s="20"/>
      <c r="TDS270" s="20"/>
      <c r="TDT270" s="20"/>
      <c r="TDU270" s="20"/>
      <c r="TDV270" s="20"/>
      <c r="TDW270" s="20"/>
      <c r="TDX270" s="20"/>
      <c r="TDY270" s="20"/>
      <c r="TDZ270" s="20"/>
      <c r="TEA270" s="20"/>
      <c r="TEB270" s="20"/>
      <c r="TEC270" s="20"/>
      <c r="TED270" s="20"/>
      <c r="TEE270" s="20"/>
      <c r="TEF270" s="20"/>
      <c r="TEG270" s="20"/>
      <c r="TEH270" s="20"/>
      <c r="TEI270" s="20"/>
      <c r="TEJ270" s="20"/>
      <c r="TEK270" s="20"/>
      <c r="TEL270" s="20"/>
      <c r="TEM270" s="20"/>
      <c r="TEN270" s="20"/>
      <c r="TEO270" s="20"/>
      <c r="TEP270" s="20"/>
      <c r="TEQ270" s="20"/>
      <c r="TER270" s="20"/>
      <c r="TES270" s="20"/>
      <c r="TET270" s="20"/>
      <c r="TEU270" s="20"/>
      <c r="TEV270" s="20"/>
      <c r="TEW270" s="20"/>
      <c r="TEX270" s="20"/>
      <c r="TEY270" s="20"/>
      <c r="TEZ270" s="20"/>
      <c r="TFA270" s="20"/>
      <c r="TFB270" s="20"/>
      <c r="TFC270" s="20"/>
      <c r="TFD270" s="20"/>
      <c r="TFE270" s="20"/>
      <c r="TFF270" s="20"/>
      <c r="TFG270" s="20"/>
      <c r="TFH270" s="20"/>
      <c r="TFI270" s="20"/>
      <c r="TFJ270" s="20"/>
      <c r="TFK270" s="20"/>
      <c r="TFL270" s="20"/>
      <c r="TFM270" s="20"/>
      <c r="TFN270" s="20"/>
      <c r="TFO270" s="20"/>
      <c r="TFP270" s="20"/>
      <c r="TFQ270" s="20"/>
      <c r="TFR270" s="20"/>
      <c r="TFS270" s="20"/>
      <c r="TFT270" s="20"/>
      <c r="TFU270" s="20"/>
      <c r="TFV270" s="20"/>
      <c r="TFW270" s="20"/>
      <c r="TFX270" s="20"/>
      <c r="TFY270" s="20"/>
      <c r="TFZ270" s="20"/>
      <c r="TGA270" s="20"/>
      <c r="TGB270" s="20"/>
      <c r="TGC270" s="20"/>
      <c r="TGD270" s="20"/>
      <c r="TGE270" s="20"/>
      <c r="TGF270" s="20"/>
      <c r="TGG270" s="20"/>
      <c r="TGH270" s="20"/>
      <c r="TGI270" s="20"/>
      <c r="TGJ270" s="20"/>
      <c r="TGK270" s="20"/>
      <c r="TGL270" s="20"/>
      <c r="TGM270" s="20"/>
      <c r="TGN270" s="20"/>
      <c r="TGO270" s="20"/>
      <c r="TGP270" s="20"/>
      <c r="TGQ270" s="20"/>
      <c r="TGR270" s="20"/>
      <c r="TGS270" s="20"/>
      <c r="TGT270" s="20"/>
      <c r="TGU270" s="20"/>
      <c r="TGV270" s="20"/>
      <c r="TGW270" s="20"/>
      <c r="TGX270" s="20"/>
      <c r="TGY270" s="20"/>
      <c r="TGZ270" s="20"/>
      <c r="THA270" s="20"/>
      <c r="THB270" s="20"/>
      <c r="THC270" s="20"/>
      <c r="THD270" s="20"/>
      <c r="THE270" s="20"/>
      <c r="THF270" s="20"/>
      <c r="THG270" s="20"/>
      <c r="THH270" s="20"/>
      <c r="THI270" s="20"/>
      <c r="THJ270" s="20"/>
      <c r="THK270" s="20"/>
      <c r="THL270" s="20"/>
      <c r="THM270" s="20"/>
      <c r="THN270" s="20"/>
      <c r="THO270" s="20"/>
      <c r="THP270" s="20"/>
      <c r="THQ270" s="20"/>
      <c r="THR270" s="20"/>
      <c r="THS270" s="20"/>
      <c r="THT270" s="20"/>
      <c r="THU270" s="20"/>
      <c r="THV270" s="20"/>
      <c r="THW270" s="20"/>
      <c r="THX270" s="20"/>
      <c r="THY270" s="20"/>
      <c r="THZ270" s="20"/>
      <c r="TIA270" s="20"/>
      <c r="TIB270" s="20"/>
      <c r="TIC270" s="20"/>
      <c r="TID270" s="20"/>
      <c r="TIE270" s="20"/>
      <c r="TIF270" s="20"/>
      <c r="TIG270" s="20"/>
      <c r="TIH270" s="20"/>
      <c r="TII270" s="20"/>
      <c r="TIJ270" s="20"/>
      <c r="TIK270" s="20"/>
      <c r="TIL270" s="20"/>
      <c r="TIM270" s="20"/>
      <c r="TIN270" s="20"/>
      <c r="TIO270" s="20"/>
      <c r="TIP270" s="20"/>
      <c r="TIQ270" s="20"/>
      <c r="TIR270" s="20"/>
      <c r="TIS270" s="20"/>
      <c r="TIT270" s="20"/>
      <c r="TIU270" s="20"/>
      <c r="TIV270" s="20"/>
      <c r="TIW270" s="20"/>
      <c r="TIX270" s="20"/>
      <c r="TIY270" s="20"/>
      <c r="TIZ270" s="20"/>
      <c r="TJA270" s="20"/>
      <c r="TJB270" s="20"/>
      <c r="TJC270" s="20"/>
      <c r="TJD270" s="20"/>
      <c r="TJE270" s="20"/>
      <c r="TJF270" s="20"/>
      <c r="TJG270" s="20"/>
      <c r="TJH270" s="20"/>
      <c r="TJI270" s="20"/>
      <c r="TJJ270" s="20"/>
      <c r="TJK270" s="20"/>
      <c r="TJL270" s="20"/>
      <c r="TJM270" s="20"/>
      <c r="TJN270" s="20"/>
      <c r="TJO270" s="20"/>
      <c r="TJP270" s="20"/>
      <c r="TJQ270" s="20"/>
      <c r="TJR270" s="20"/>
      <c r="TJS270" s="20"/>
      <c r="TJT270" s="20"/>
      <c r="TJU270" s="20"/>
      <c r="TJV270" s="20"/>
      <c r="TJW270" s="20"/>
      <c r="TJX270" s="20"/>
      <c r="TJY270" s="20"/>
      <c r="TJZ270" s="20"/>
      <c r="TKA270" s="20"/>
      <c r="TKB270" s="20"/>
      <c r="TKC270" s="20"/>
      <c r="TKD270" s="20"/>
      <c r="TKE270" s="20"/>
      <c r="TKF270" s="20"/>
      <c r="TKG270" s="20"/>
      <c r="TKH270" s="20"/>
      <c r="TKI270" s="20"/>
      <c r="TKJ270" s="20"/>
      <c r="TKK270" s="20"/>
      <c r="TKL270" s="20"/>
      <c r="TKM270" s="20"/>
      <c r="TKN270" s="20"/>
      <c r="TKO270" s="20"/>
      <c r="TKP270" s="20"/>
      <c r="TKQ270" s="20"/>
      <c r="TKR270" s="20"/>
      <c r="TKS270" s="20"/>
      <c r="TKT270" s="20"/>
      <c r="TKU270" s="20"/>
      <c r="TKV270" s="20"/>
      <c r="TKW270" s="20"/>
      <c r="TKX270" s="20"/>
      <c r="TKY270" s="20"/>
      <c r="TKZ270" s="20"/>
      <c r="TLA270" s="20"/>
      <c r="TLB270" s="20"/>
      <c r="TLC270" s="20"/>
      <c r="TLD270" s="20"/>
      <c r="TLE270" s="20"/>
      <c r="TLF270" s="20"/>
      <c r="TLG270" s="20"/>
      <c r="TLH270" s="20"/>
      <c r="TLI270" s="20"/>
      <c r="TLJ270" s="20"/>
      <c r="TLK270" s="20"/>
      <c r="TLL270" s="20"/>
      <c r="TLM270" s="20"/>
      <c r="TLN270" s="20"/>
      <c r="TLO270" s="20"/>
      <c r="TLP270" s="20"/>
      <c r="TLQ270" s="20"/>
      <c r="TLR270" s="20"/>
      <c r="TLS270" s="20"/>
      <c r="TLT270" s="20"/>
      <c r="TLU270" s="20"/>
      <c r="TLV270" s="20"/>
      <c r="TLW270" s="20"/>
      <c r="TLX270" s="20"/>
      <c r="TLY270" s="20"/>
      <c r="TLZ270" s="20"/>
      <c r="TMA270" s="20"/>
      <c r="TMB270" s="20"/>
      <c r="TMC270" s="20"/>
      <c r="TMD270" s="20"/>
      <c r="TME270" s="20"/>
      <c r="TMF270" s="20"/>
      <c r="TMG270" s="20"/>
      <c r="TMH270" s="20"/>
      <c r="TMI270" s="20"/>
      <c r="TMJ270" s="20"/>
      <c r="TMK270" s="20"/>
      <c r="TML270" s="20"/>
      <c r="TMM270" s="20"/>
      <c r="TMN270" s="20"/>
      <c r="TMO270" s="20"/>
      <c r="TMP270" s="20"/>
      <c r="TMQ270" s="20"/>
      <c r="TMR270" s="20"/>
      <c r="TMS270" s="20"/>
      <c r="TMT270" s="20"/>
      <c r="TMU270" s="20"/>
      <c r="TMV270" s="20"/>
      <c r="TMW270" s="20"/>
      <c r="TMX270" s="20"/>
      <c r="TMY270" s="20"/>
      <c r="TMZ270" s="20"/>
      <c r="TNA270" s="20"/>
      <c r="TNB270" s="20"/>
      <c r="TNC270" s="20"/>
      <c r="TND270" s="20"/>
      <c r="TNE270" s="20"/>
      <c r="TNF270" s="20"/>
      <c r="TNG270" s="20"/>
      <c r="TNH270" s="20"/>
      <c r="TNI270" s="20"/>
      <c r="TNJ270" s="20"/>
      <c r="TNK270" s="20"/>
      <c r="TNL270" s="20"/>
      <c r="TNM270" s="20"/>
      <c r="TNN270" s="20"/>
      <c r="TNO270" s="20"/>
      <c r="TNP270" s="20"/>
      <c r="TNQ270" s="20"/>
      <c r="TNR270" s="20"/>
      <c r="TNS270" s="20"/>
      <c r="TNT270" s="20"/>
      <c r="TNU270" s="20"/>
      <c r="TNV270" s="20"/>
      <c r="TNW270" s="20"/>
      <c r="TNX270" s="20"/>
      <c r="TNY270" s="20"/>
      <c r="TNZ270" s="20"/>
      <c r="TOA270" s="20"/>
      <c r="TOB270" s="20"/>
      <c r="TOC270" s="20"/>
      <c r="TOD270" s="20"/>
      <c r="TOE270" s="20"/>
      <c r="TOF270" s="20"/>
      <c r="TOG270" s="20"/>
      <c r="TOH270" s="20"/>
      <c r="TOI270" s="20"/>
      <c r="TOJ270" s="20"/>
      <c r="TOK270" s="20"/>
      <c r="TOL270" s="20"/>
      <c r="TOM270" s="20"/>
      <c r="TON270" s="20"/>
      <c r="TOO270" s="20"/>
      <c r="TOP270" s="20"/>
      <c r="TOQ270" s="20"/>
      <c r="TOR270" s="20"/>
      <c r="TOS270" s="20"/>
      <c r="TOT270" s="20"/>
      <c r="TOU270" s="20"/>
      <c r="TOV270" s="20"/>
      <c r="TOW270" s="20"/>
      <c r="TOX270" s="20"/>
      <c r="TOY270" s="20"/>
      <c r="TOZ270" s="20"/>
      <c r="TPA270" s="20"/>
      <c r="TPB270" s="20"/>
      <c r="TPC270" s="20"/>
      <c r="TPD270" s="20"/>
      <c r="TPE270" s="20"/>
      <c r="TPF270" s="20"/>
      <c r="TPG270" s="20"/>
      <c r="TPH270" s="20"/>
      <c r="TPI270" s="20"/>
      <c r="TPJ270" s="20"/>
      <c r="TPK270" s="20"/>
      <c r="TPL270" s="20"/>
      <c r="TPM270" s="20"/>
      <c r="TPN270" s="20"/>
      <c r="TPO270" s="20"/>
      <c r="TPP270" s="20"/>
      <c r="TPQ270" s="20"/>
      <c r="TPR270" s="20"/>
      <c r="TPS270" s="20"/>
      <c r="TPT270" s="20"/>
      <c r="TPU270" s="20"/>
      <c r="TPV270" s="20"/>
      <c r="TPW270" s="20"/>
      <c r="TPX270" s="20"/>
      <c r="TPY270" s="20"/>
      <c r="TPZ270" s="20"/>
      <c r="TQA270" s="20"/>
      <c r="TQB270" s="20"/>
      <c r="TQC270" s="20"/>
      <c r="TQD270" s="20"/>
      <c r="TQE270" s="20"/>
      <c r="TQF270" s="20"/>
      <c r="TQG270" s="20"/>
      <c r="TQH270" s="20"/>
      <c r="TQI270" s="20"/>
      <c r="TQJ270" s="20"/>
      <c r="TQK270" s="20"/>
      <c r="TQL270" s="20"/>
      <c r="TQM270" s="20"/>
      <c r="TQN270" s="20"/>
      <c r="TQO270" s="20"/>
      <c r="TQP270" s="20"/>
      <c r="TQQ270" s="20"/>
      <c r="TQR270" s="20"/>
      <c r="TQS270" s="20"/>
      <c r="TQT270" s="20"/>
      <c r="TQU270" s="20"/>
      <c r="TQV270" s="20"/>
      <c r="TQW270" s="20"/>
      <c r="TQX270" s="20"/>
      <c r="TQY270" s="20"/>
      <c r="TQZ270" s="20"/>
      <c r="TRA270" s="20"/>
      <c r="TRB270" s="20"/>
      <c r="TRC270" s="20"/>
      <c r="TRD270" s="20"/>
      <c r="TRE270" s="20"/>
      <c r="TRF270" s="20"/>
      <c r="TRG270" s="20"/>
      <c r="TRH270" s="20"/>
      <c r="TRI270" s="20"/>
      <c r="TRJ270" s="20"/>
      <c r="TRK270" s="20"/>
      <c r="TRL270" s="20"/>
      <c r="TRM270" s="20"/>
      <c r="TRN270" s="20"/>
      <c r="TRO270" s="20"/>
      <c r="TRP270" s="20"/>
      <c r="TRQ270" s="20"/>
      <c r="TRR270" s="20"/>
      <c r="TRS270" s="20"/>
      <c r="TRT270" s="20"/>
      <c r="TRU270" s="20"/>
      <c r="TRV270" s="20"/>
      <c r="TRW270" s="20"/>
      <c r="TRX270" s="20"/>
      <c r="TRY270" s="20"/>
      <c r="TRZ270" s="20"/>
      <c r="TSA270" s="20"/>
      <c r="TSB270" s="20"/>
      <c r="TSC270" s="20"/>
      <c r="TSD270" s="20"/>
      <c r="TSE270" s="20"/>
      <c r="TSF270" s="20"/>
      <c r="TSG270" s="20"/>
      <c r="TSH270" s="20"/>
      <c r="TSI270" s="20"/>
      <c r="TSJ270" s="20"/>
      <c r="TSK270" s="20"/>
      <c r="TSL270" s="20"/>
      <c r="TSM270" s="20"/>
      <c r="TSN270" s="20"/>
      <c r="TSO270" s="20"/>
      <c r="TSP270" s="20"/>
      <c r="TSQ270" s="20"/>
      <c r="TSR270" s="20"/>
      <c r="TSS270" s="20"/>
      <c r="TST270" s="20"/>
      <c r="TSU270" s="20"/>
      <c r="TSV270" s="20"/>
      <c r="TSW270" s="20"/>
      <c r="TSX270" s="20"/>
      <c r="TSY270" s="20"/>
      <c r="TSZ270" s="20"/>
      <c r="TTA270" s="20"/>
      <c r="TTB270" s="20"/>
      <c r="TTC270" s="20"/>
      <c r="TTD270" s="20"/>
      <c r="TTE270" s="20"/>
      <c r="TTF270" s="20"/>
      <c r="TTG270" s="20"/>
      <c r="TTH270" s="20"/>
      <c r="TTI270" s="20"/>
      <c r="TTJ270" s="20"/>
      <c r="TTK270" s="20"/>
      <c r="TTL270" s="20"/>
      <c r="TTM270" s="20"/>
      <c r="TTN270" s="20"/>
      <c r="TTO270" s="20"/>
      <c r="TTP270" s="20"/>
      <c r="TTQ270" s="20"/>
      <c r="TTR270" s="20"/>
      <c r="TTS270" s="20"/>
      <c r="TTT270" s="20"/>
      <c r="TTU270" s="20"/>
      <c r="TTV270" s="20"/>
      <c r="TTW270" s="20"/>
      <c r="TTX270" s="20"/>
      <c r="TTY270" s="20"/>
      <c r="TTZ270" s="20"/>
      <c r="TUA270" s="20"/>
      <c r="TUB270" s="20"/>
      <c r="TUC270" s="20"/>
      <c r="TUD270" s="20"/>
      <c r="TUE270" s="20"/>
      <c r="TUF270" s="20"/>
      <c r="TUG270" s="20"/>
      <c r="TUH270" s="20"/>
      <c r="TUI270" s="20"/>
      <c r="TUJ270" s="20"/>
      <c r="TUK270" s="20"/>
      <c r="TUL270" s="20"/>
      <c r="TUM270" s="20"/>
      <c r="TUN270" s="20"/>
      <c r="TUO270" s="20"/>
      <c r="TUP270" s="20"/>
      <c r="TUQ270" s="20"/>
      <c r="TUR270" s="20"/>
      <c r="TUS270" s="20"/>
      <c r="TUT270" s="20"/>
      <c r="TUU270" s="20"/>
      <c r="TUV270" s="20"/>
      <c r="TUW270" s="20"/>
      <c r="TUX270" s="20"/>
      <c r="TUY270" s="20"/>
      <c r="TUZ270" s="20"/>
      <c r="TVA270" s="20"/>
      <c r="TVB270" s="20"/>
      <c r="TVC270" s="20"/>
      <c r="TVD270" s="20"/>
      <c r="TVE270" s="20"/>
      <c r="TVF270" s="20"/>
      <c r="TVG270" s="20"/>
      <c r="TVH270" s="20"/>
      <c r="TVI270" s="20"/>
      <c r="TVJ270" s="20"/>
      <c r="TVK270" s="20"/>
      <c r="TVL270" s="20"/>
      <c r="TVM270" s="20"/>
      <c r="TVN270" s="20"/>
      <c r="TVO270" s="20"/>
      <c r="TVP270" s="20"/>
      <c r="TVQ270" s="20"/>
      <c r="TVR270" s="20"/>
      <c r="TVS270" s="20"/>
      <c r="TVT270" s="20"/>
      <c r="TVU270" s="20"/>
      <c r="TVV270" s="20"/>
      <c r="TVW270" s="20"/>
      <c r="TVX270" s="20"/>
      <c r="TVY270" s="20"/>
      <c r="TVZ270" s="20"/>
      <c r="TWA270" s="20"/>
      <c r="TWB270" s="20"/>
      <c r="TWC270" s="20"/>
      <c r="TWD270" s="20"/>
      <c r="TWE270" s="20"/>
      <c r="TWF270" s="20"/>
      <c r="TWG270" s="20"/>
      <c r="TWH270" s="20"/>
      <c r="TWI270" s="20"/>
      <c r="TWJ270" s="20"/>
      <c r="TWK270" s="20"/>
      <c r="TWL270" s="20"/>
      <c r="TWM270" s="20"/>
      <c r="TWN270" s="20"/>
      <c r="TWO270" s="20"/>
      <c r="TWP270" s="20"/>
      <c r="TWQ270" s="20"/>
      <c r="TWR270" s="20"/>
      <c r="TWS270" s="20"/>
      <c r="TWT270" s="20"/>
      <c r="TWU270" s="20"/>
      <c r="TWV270" s="20"/>
      <c r="TWW270" s="20"/>
      <c r="TWX270" s="20"/>
      <c r="TWY270" s="20"/>
      <c r="TWZ270" s="20"/>
      <c r="TXA270" s="20"/>
      <c r="TXB270" s="20"/>
      <c r="TXC270" s="20"/>
      <c r="TXD270" s="20"/>
      <c r="TXE270" s="20"/>
      <c r="TXF270" s="20"/>
      <c r="TXG270" s="20"/>
      <c r="TXH270" s="20"/>
      <c r="TXI270" s="20"/>
      <c r="TXJ270" s="20"/>
      <c r="TXK270" s="20"/>
      <c r="TXL270" s="20"/>
      <c r="TXM270" s="20"/>
      <c r="TXN270" s="20"/>
      <c r="TXO270" s="20"/>
      <c r="TXP270" s="20"/>
      <c r="TXQ270" s="20"/>
      <c r="TXR270" s="20"/>
      <c r="TXS270" s="20"/>
      <c r="TXT270" s="20"/>
      <c r="TXU270" s="20"/>
      <c r="TXV270" s="20"/>
      <c r="TXW270" s="20"/>
      <c r="TXX270" s="20"/>
      <c r="TXY270" s="20"/>
      <c r="TXZ270" s="20"/>
      <c r="TYA270" s="20"/>
      <c r="TYB270" s="20"/>
      <c r="TYC270" s="20"/>
      <c r="TYD270" s="20"/>
      <c r="TYE270" s="20"/>
      <c r="TYF270" s="20"/>
      <c r="TYG270" s="20"/>
      <c r="TYH270" s="20"/>
      <c r="TYI270" s="20"/>
      <c r="TYJ270" s="20"/>
      <c r="TYK270" s="20"/>
      <c r="TYL270" s="20"/>
      <c r="TYM270" s="20"/>
      <c r="TYN270" s="20"/>
      <c r="TYO270" s="20"/>
      <c r="TYP270" s="20"/>
      <c r="TYQ270" s="20"/>
      <c r="TYR270" s="20"/>
      <c r="TYS270" s="20"/>
      <c r="TYT270" s="20"/>
      <c r="TYU270" s="20"/>
      <c r="TYV270" s="20"/>
      <c r="TYW270" s="20"/>
      <c r="TYX270" s="20"/>
      <c r="TYY270" s="20"/>
      <c r="TYZ270" s="20"/>
      <c r="TZA270" s="20"/>
      <c r="TZB270" s="20"/>
      <c r="TZC270" s="20"/>
      <c r="TZD270" s="20"/>
      <c r="TZE270" s="20"/>
      <c r="TZF270" s="20"/>
      <c r="TZG270" s="20"/>
      <c r="TZH270" s="20"/>
      <c r="TZI270" s="20"/>
      <c r="TZJ270" s="20"/>
      <c r="TZK270" s="20"/>
      <c r="TZL270" s="20"/>
      <c r="TZM270" s="20"/>
      <c r="TZN270" s="20"/>
      <c r="TZO270" s="20"/>
      <c r="TZP270" s="20"/>
      <c r="TZQ270" s="20"/>
      <c r="TZR270" s="20"/>
      <c r="TZS270" s="20"/>
      <c r="TZT270" s="20"/>
      <c r="TZU270" s="20"/>
      <c r="TZV270" s="20"/>
      <c r="TZW270" s="20"/>
      <c r="TZX270" s="20"/>
      <c r="TZY270" s="20"/>
      <c r="TZZ270" s="20"/>
      <c r="UAA270" s="20"/>
      <c r="UAB270" s="20"/>
      <c r="UAC270" s="20"/>
      <c r="UAD270" s="20"/>
      <c r="UAE270" s="20"/>
      <c r="UAF270" s="20"/>
      <c r="UAG270" s="20"/>
      <c r="UAH270" s="20"/>
      <c r="UAI270" s="20"/>
      <c r="UAJ270" s="20"/>
      <c r="UAK270" s="20"/>
      <c r="UAL270" s="20"/>
      <c r="UAM270" s="20"/>
      <c r="UAN270" s="20"/>
      <c r="UAO270" s="20"/>
      <c r="UAP270" s="20"/>
      <c r="UAQ270" s="20"/>
      <c r="UAR270" s="20"/>
      <c r="UAS270" s="20"/>
      <c r="UAT270" s="20"/>
      <c r="UAU270" s="20"/>
      <c r="UAV270" s="20"/>
      <c r="UAW270" s="20"/>
      <c r="UAX270" s="20"/>
      <c r="UAY270" s="20"/>
      <c r="UAZ270" s="20"/>
      <c r="UBA270" s="20"/>
      <c r="UBB270" s="20"/>
      <c r="UBC270" s="20"/>
      <c r="UBD270" s="20"/>
      <c r="UBE270" s="20"/>
      <c r="UBF270" s="20"/>
      <c r="UBG270" s="20"/>
      <c r="UBH270" s="20"/>
      <c r="UBI270" s="20"/>
      <c r="UBJ270" s="20"/>
      <c r="UBK270" s="20"/>
      <c r="UBL270" s="20"/>
      <c r="UBM270" s="20"/>
      <c r="UBN270" s="20"/>
      <c r="UBO270" s="20"/>
      <c r="UBP270" s="20"/>
      <c r="UBQ270" s="20"/>
      <c r="UBR270" s="20"/>
      <c r="UBS270" s="20"/>
      <c r="UBT270" s="20"/>
      <c r="UBU270" s="20"/>
      <c r="UBV270" s="20"/>
      <c r="UBW270" s="20"/>
      <c r="UBX270" s="20"/>
      <c r="UBY270" s="20"/>
      <c r="UBZ270" s="20"/>
      <c r="UCA270" s="20"/>
      <c r="UCB270" s="20"/>
      <c r="UCC270" s="20"/>
      <c r="UCD270" s="20"/>
      <c r="UCE270" s="20"/>
      <c r="UCF270" s="20"/>
      <c r="UCG270" s="20"/>
      <c r="UCH270" s="20"/>
      <c r="UCI270" s="20"/>
      <c r="UCJ270" s="20"/>
      <c r="UCK270" s="20"/>
      <c r="UCL270" s="20"/>
      <c r="UCM270" s="20"/>
      <c r="UCN270" s="20"/>
      <c r="UCO270" s="20"/>
      <c r="UCP270" s="20"/>
      <c r="UCQ270" s="20"/>
      <c r="UCR270" s="20"/>
      <c r="UCS270" s="20"/>
      <c r="UCT270" s="20"/>
      <c r="UCU270" s="20"/>
      <c r="UCV270" s="20"/>
      <c r="UCW270" s="20"/>
      <c r="UCX270" s="20"/>
      <c r="UCY270" s="20"/>
      <c r="UCZ270" s="20"/>
      <c r="UDA270" s="20"/>
      <c r="UDB270" s="20"/>
      <c r="UDC270" s="20"/>
      <c r="UDD270" s="20"/>
      <c r="UDE270" s="20"/>
      <c r="UDF270" s="20"/>
      <c r="UDG270" s="20"/>
      <c r="UDH270" s="20"/>
      <c r="UDI270" s="20"/>
      <c r="UDJ270" s="20"/>
      <c r="UDK270" s="20"/>
      <c r="UDL270" s="20"/>
      <c r="UDM270" s="20"/>
      <c r="UDN270" s="20"/>
      <c r="UDO270" s="20"/>
      <c r="UDP270" s="20"/>
      <c r="UDQ270" s="20"/>
      <c r="UDR270" s="20"/>
      <c r="UDS270" s="20"/>
      <c r="UDT270" s="20"/>
      <c r="UDU270" s="20"/>
      <c r="UDV270" s="20"/>
      <c r="UDW270" s="20"/>
      <c r="UDX270" s="20"/>
      <c r="UDY270" s="20"/>
      <c r="UDZ270" s="20"/>
      <c r="UEA270" s="20"/>
      <c r="UEB270" s="20"/>
      <c r="UEC270" s="20"/>
      <c r="UED270" s="20"/>
      <c r="UEE270" s="20"/>
      <c r="UEF270" s="20"/>
      <c r="UEG270" s="20"/>
      <c r="UEH270" s="20"/>
      <c r="UEI270" s="20"/>
      <c r="UEJ270" s="20"/>
      <c r="UEK270" s="20"/>
      <c r="UEL270" s="20"/>
      <c r="UEM270" s="20"/>
      <c r="UEN270" s="20"/>
      <c r="UEO270" s="20"/>
      <c r="UEP270" s="20"/>
      <c r="UEQ270" s="20"/>
      <c r="UER270" s="20"/>
      <c r="UES270" s="20"/>
      <c r="UET270" s="20"/>
      <c r="UEU270" s="20"/>
      <c r="UEV270" s="20"/>
      <c r="UEW270" s="20"/>
      <c r="UEX270" s="20"/>
      <c r="UEY270" s="20"/>
      <c r="UEZ270" s="20"/>
      <c r="UFA270" s="20"/>
      <c r="UFB270" s="20"/>
      <c r="UFC270" s="20"/>
      <c r="UFD270" s="20"/>
      <c r="UFE270" s="20"/>
      <c r="UFF270" s="20"/>
      <c r="UFG270" s="20"/>
      <c r="UFH270" s="20"/>
      <c r="UFI270" s="20"/>
      <c r="UFJ270" s="20"/>
      <c r="UFK270" s="20"/>
      <c r="UFL270" s="20"/>
      <c r="UFM270" s="20"/>
      <c r="UFN270" s="20"/>
      <c r="UFO270" s="20"/>
      <c r="UFP270" s="20"/>
      <c r="UFQ270" s="20"/>
      <c r="UFR270" s="20"/>
      <c r="UFS270" s="20"/>
      <c r="UFT270" s="20"/>
      <c r="UFU270" s="20"/>
      <c r="UFV270" s="20"/>
      <c r="UFW270" s="20"/>
      <c r="UFX270" s="20"/>
      <c r="UFY270" s="20"/>
      <c r="UFZ270" s="20"/>
      <c r="UGA270" s="20"/>
      <c r="UGB270" s="20"/>
      <c r="UGC270" s="20"/>
      <c r="UGD270" s="20"/>
      <c r="UGE270" s="20"/>
      <c r="UGF270" s="20"/>
      <c r="UGG270" s="20"/>
      <c r="UGH270" s="20"/>
      <c r="UGI270" s="20"/>
      <c r="UGJ270" s="20"/>
      <c r="UGK270" s="20"/>
      <c r="UGL270" s="20"/>
      <c r="UGM270" s="20"/>
      <c r="UGN270" s="20"/>
      <c r="UGO270" s="20"/>
      <c r="UGP270" s="20"/>
      <c r="UGQ270" s="20"/>
      <c r="UGR270" s="20"/>
      <c r="UGS270" s="20"/>
      <c r="UGT270" s="20"/>
      <c r="UGU270" s="20"/>
      <c r="UGV270" s="20"/>
      <c r="UGW270" s="20"/>
      <c r="UGX270" s="20"/>
      <c r="UGY270" s="20"/>
      <c r="UGZ270" s="20"/>
      <c r="UHA270" s="20"/>
      <c r="UHB270" s="20"/>
      <c r="UHC270" s="20"/>
      <c r="UHD270" s="20"/>
      <c r="UHE270" s="20"/>
      <c r="UHF270" s="20"/>
      <c r="UHG270" s="20"/>
      <c r="UHH270" s="20"/>
      <c r="UHI270" s="20"/>
      <c r="UHJ270" s="20"/>
      <c r="UHK270" s="20"/>
      <c r="UHL270" s="20"/>
      <c r="UHM270" s="20"/>
      <c r="UHN270" s="20"/>
      <c r="UHO270" s="20"/>
      <c r="UHP270" s="20"/>
      <c r="UHQ270" s="20"/>
      <c r="UHR270" s="20"/>
      <c r="UHS270" s="20"/>
      <c r="UHT270" s="20"/>
      <c r="UHU270" s="20"/>
      <c r="UHV270" s="20"/>
      <c r="UHW270" s="20"/>
      <c r="UHX270" s="20"/>
      <c r="UHY270" s="20"/>
      <c r="UHZ270" s="20"/>
      <c r="UIA270" s="20"/>
      <c r="UIB270" s="20"/>
      <c r="UIC270" s="20"/>
      <c r="UID270" s="20"/>
      <c r="UIE270" s="20"/>
      <c r="UIF270" s="20"/>
      <c r="UIG270" s="20"/>
      <c r="UIH270" s="20"/>
      <c r="UII270" s="20"/>
      <c r="UIJ270" s="20"/>
      <c r="UIK270" s="20"/>
      <c r="UIL270" s="20"/>
      <c r="UIM270" s="20"/>
      <c r="UIN270" s="20"/>
      <c r="UIO270" s="20"/>
      <c r="UIP270" s="20"/>
      <c r="UIQ270" s="20"/>
      <c r="UIR270" s="20"/>
      <c r="UIS270" s="20"/>
      <c r="UIT270" s="20"/>
      <c r="UIU270" s="20"/>
      <c r="UIV270" s="20"/>
      <c r="UIW270" s="20"/>
      <c r="UIX270" s="20"/>
      <c r="UIY270" s="20"/>
      <c r="UIZ270" s="20"/>
      <c r="UJA270" s="20"/>
      <c r="UJB270" s="20"/>
      <c r="UJC270" s="20"/>
      <c r="UJD270" s="20"/>
      <c r="UJE270" s="20"/>
      <c r="UJF270" s="20"/>
      <c r="UJG270" s="20"/>
      <c r="UJH270" s="20"/>
      <c r="UJI270" s="20"/>
      <c r="UJJ270" s="20"/>
      <c r="UJK270" s="20"/>
      <c r="UJL270" s="20"/>
      <c r="UJM270" s="20"/>
      <c r="UJN270" s="20"/>
      <c r="UJO270" s="20"/>
      <c r="UJP270" s="20"/>
      <c r="UJQ270" s="20"/>
      <c r="UJR270" s="20"/>
      <c r="UJS270" s="20"/>
      <c r="UJT270" s="20"/>
      <c r="UJU270" s="20"/>
      <c r="UJV270" s="20"/>
      <c r="UJW270" s="20"/>
      <c r="UJX270" s="20"/>
      <c r="UJY270" s="20"/>
      <c r="UJZ270" s="20"/>
      <c r="UKA270" s="20"/>
      <c r="UKB270" s="20"/>
      <c r="UKC270" s="20"/>
      <c r="UKD270" s="20"/>
      <c r="UKE270" s="20"/>
      <c r="UKF270" s="20"/>
      <c r="UKG270" s="20"/>
      <c r="UKH270" s="20"/>
      <c r="UKI270" s="20"/>
      <c r="UKJ270" s="20"/>
      <c r="UKK270" s="20"/>
      <c r="UKL270" s="20"/>
      <c r="UKM270" s="20"/>
      <c r="UKN270" s="20"/>
      <c r="UKO270" s="20"/>
      <c r="UKP270" s="20"/>
      <c r="UKQ270" s="20"/>
      <c r="UKR270" s="20"/>
      <c r="UKS270" s="20"/>
      <c r="UKT270" s="20"/>
      <c r="UKU270" s="20"/>
      <c r="UKV270" s="20"/>
      <c r="UKW270" s="20"/>
      <c r="UKX270" s="20"/>
      <c r="UKY270" s="20"/>
      <c r="UKZ270" s="20"/>
      <c r="ULA270" s="20"/>
      <c r="ULB270" s="20"/>
      <c r="ULC270" s="20"/>
      <c r="ULD270" s="20"/>
      <c r="ULE270" s="20"/>
      <c r="ULF270" s="20"/>
      <c r="ULG270" s="20"/>
      <c r="ULH270" s="20"/>
      <c r="ULI270" s="20"/>
      <c r="ULJ270" s="20"/>
      <c r="ULK270" s="20"/>
      <c r="ULL270" s="20"/>
      <c r="ULM270" s="20"/>
      <c r="ULN270" s="20"/>
      <c r="ULO270" s="20"/>
      <c r="ULP270" s="20"/>
      <c r="ULQ270" s="20"/>
      <c r="ULR270" s="20"/>
      <c r="ULS270" s="20"/>
      <c r="ULT270" s="20"/>
      <c r="ULU270" s="20"/>
      <c r="ULV270" s="20"/>
      <c r="ULW270" s="20"/>
      <c r="ULX270" s="20"/>
      <c r="ULY270" s="20"/>
      <c r="ULZ270" s="20"/>
      <c r="UMA270" s="20"/>
      <c r="UMB270" s="20"/>
      <c r="UMC270" s="20"/>
      <c r="UMD270" s="20"/>
      <c r="UME270" s="20"/>
      <c r="UMF270" s="20"/>
      <c r="UMG270" s="20"/>
      <c r="UMH270" s="20"/>
      <c r="UMI270" s="20"/>
      <c r="UMJ270" s="20"/>
      <c r="UMK270" s="20"/>
      <c r="UML270" s="20"/>
      <c r="UMM270" s="20"/>
      <c r="UMN270" s="20"/>
      <c r="UMO270" s="20"/>
      <c r="UMP270" s="20"/>
      <c r="UMQ270" s="20"/>
      <c r="UMR270" s="20"/>
      <c r="UMS270" s="20"/>
      <c r="UMT270" s="20"/>
      <c r="UMU270" s="20"/>
      <c r="UMV270" s="20"/>
      <c r="UMW270" s="20"/>
      <c r="UMX270" s="20"/>
      <c r="UMY270" s="20"/>
      <c r="UMZ270" s="20"/>
      <c r="UNA270" s="20"/>
      <c r="UNB270" s="20"/>
      <c r="UNC270" s="20"/>
      <c r="UND270" s="20"/>
      <c r="UNE270" s="20"/>
      <c r="UNF270" s="20"/>
      <c r="UNG270" s="20"/>
      <c r="UNH270" s="20"/>
      <c r="UNI270" s="20"/>
      <c r="UNJ270" s="20"/>
      <c r="UNK270" s="20"/>
      <c r="UNL270" s="20"/>
      <c r="UNM270" s="20"/>
      <c r="UNN270" s="20"/>
      <c r="UNO270" s="20"/>
      <c r="UNP270" s="20"/>
      <c r="UNQ270" s="20"/>
      <c r="UNR270" s="20"/>
      <c r="UNS270" s="20"/>
      <c r="UNT270" s="20"/>
      <c r="UNU270" s="20"/>
      <c r="UNV270" s="20"/>
      <c r="UNW270" s="20"/>
      <c r="UNX270" s="20"/>
      <c r="UNY270" s="20"/>
      <c r="UNZ270" s="20"/>
      <c r="UOA270" s="20"/>
      <c r="UOB270" s="20"/>
      <c r="UOC270" s="20"/>
      <c r="UOD270" s="20"/>
      <c r="UOE270" s="20"/>
      <c r="UOF270" s="20"/>
      <c r="UOG270" s="20"/>
      <c r="UOH270" s="20"/>
      <c r="UOI270" s="20"/>
      <c r="UOJ270" s="20"/>
      <c r="UOK270" s="20"/>
      <c r="UOL270" s="20"/>
      <c r="UOM270" s="20"/>
      <c r="UON270" s="20"/>
      <c r="UOO270" s="20"/>
      <c r="UOP270" s="20"/>
      <c r="UOQ270" s="20"/>
      <c r="UOR270" s="20"/>
      <c r="UOS270" s="20"/>
      <c r="UOT270" s="20"/>
      <c r="UOU270" s="20"/>
      <c r="UOV270" s="20"/>
      <c r="UOW270" s="20"/>
      <c r="UOX270" s="20"/>
      <c r="UOY270" s="20"/>
      <c r="UOZ270" s="20"/>
      <c r="UPA270" s="20"/>
      <c r="UPB270" s="20"/>
      <c r="UPC270" s="20"/>
      <c r="UPD270" s="20"/>
      <c r="UPE270" s="20"/>
      <c r="UPF270" s="20"/>
      <c r="UPG270" s="20"/>
      <c r="UPH270" s="20"/>
      <c r="UPI270" s="20"/>
      <c r="UPJ270" s="20"/>
      <c r="UPK270" s="20"/>
      <c r="UPL270" s="20"/>
      <c r="UPM270" s="20"/>
      <c r="UPN270" s="20"/>
      <c r="UPO270" s="20"/>
      <c r="UPP270" s="20"/>
      <c r="UPQ270" s="20"/>
      <c r="UPR270" s="20"/>
      <c r="UPS270" s="20"/>
      <c r="UPT270" s="20"/>
      <c r="UPU270" s="20"/>
      <c r="UPV270" s="20"/>
      <c r="UPW270" s="20"/>
      <c r="UPX270" s="20"/>
      <c r="UPY270" s="20"/>
      <c r="UPZ270" s="20"/>
      <c r="UQA270" s="20"/>
      <c r="UQB270" s="20"/>
      <c r="UQC270" s="20"/>
      <c r="UQD270" s="20"/>
      <c r="UQE270" s="20"/>
      <c r="UQF270" s="20"/>
      <c r="UQG270" s="20"/>
      <c r="UQH270" s="20"/>
      <c r="UQI270" s="20"/>
      <c r="UQJ270" s="20"/>
      <c r="UQK270" s="20"/>
      <c r="UQL270" s="20"/>
      <c r="UQM270" s="20"/>
      <c r="UQN270" s="20"/>
      <c r="UQO270" s="20"/>
      <c r="UQP270" s="20"/>
      <c r="UQQ270" s="20"/>
      <c r="UQR270" s="20"/>
      <c r="UQS270" s="20"/>
      <c r="UQT270" s="20"/>
      <c r="UQU270" s="20"/>
      <c r="UQV270" s="20"/>
      <c r="UQW270" s="20"/>
      <c r="UQX270" s="20"/>
      <c r="UQY270" s="20"/>
      <c r="UQZ270" s="20"/>
      <c r="URA270" s="20"/>
      <c r="URB270" s="20"/>
      <c r="URC270" s="20"/>
      <c r="URD270" s="20"/>
      <c r="URE270" s="20"/>
      <c r="URF270" s="20"/>
      <c r="URG270" s="20"/>
      <c r="URH270" s="20"/>
      <c r="URI270" s="20"/>
      <c r="URJ270" s="20"/>
      <c r="URK270" s="20"/>
      <c r="URL270" s="20"/>
      <c r="URM270" s="20"/>
      <c r="URN270" s="20"/>
      <c r="URO270" s="20"/>
      <c r="URP270" s="20"/>
      <c r="URQ270" s="20"/>
      <c r="URR270" s="20"/>
      <c r="URS270" s="20"/>
      <c r="URT270" s="20"/>
      <c r="URU270" s="20"/>
      <c r="URV270" s="20"/>
      <c r="URW270" s="20"/>
      <c r="URX270" s="20"/>
      <c r="URY270" s="20"/>
      <c r="URZ270" s="20"/>
      <c r="USA270" s="20"/>
      <c r="USB270" s="20"/>
      <c r="USC270" s="20"/>
      <c r="USD270" s="20"/>
      <c r="USE270" s="20"/>
      <c r="USF270" s="20"/>
      <c r="USG270" s="20"/>
      <c r="USH270" s="20"/>
      <c r="USI270" s="20"/>
      <c r="USJ270" s="20"/>
      <c r="USK270" s="20"/>
      <c r="USL270" s="20"/>
      <c r="USM270" s="20"/>
      <c r="USN270" s="20"/>
      <c r="USO270" s="20"/>
      <c r="USP270" s="20"/>
      <c r="USQ270" s="20"/>
      <c r="USR270" s="20"/>
      <c r="USS270" s="20"/>
      <c r="UST270" s="20"/>
      <c r="USU270" s="20"/>
      <c r="USV270" s="20"/>
      <c r="USW270" s="20"/>
      <c r="USX270" s="20"/>
      <c r="USY270" s="20"/>
      <c r="USZ270" s="20"/>
      <c r="UTA270" s="20"/>
      <c r="UTB270" s="20"/>
      <c r="UTC270" s="20"/>
      <c r="UTD270" s="20"/>
      <c r="UTE270" s="20"/>
      <c r="UTF270" s="20"/>
      <c r="UTG270" s="20"/>
      <c r="UTH270" s="20"/>
      <c r="UTI270" s="20"/>
      <c r="UTJ270" s="20"/>
      <c r="UTK270" s="20"/>
      <c r="UTL270" s="20"/>
      <c r="UTM270" s="20"/>
      <c r="UTN270" s="20"/>
      <c r="UTO270" s="20"/>
      <c r="UTP270" s="20"/>
      <c r="UTQ270" s="20"/>
      <c r="UTR270" s="20"/>
      <c r="UTS270" s="20"/>
      <c r="UTT270" s="20"/>
      <c r="UTU270" s="20"/>
      <c r="UTV270" s="20"/>
      <c r="UTW270" s="20"/>
      <c r="UTX270" s="20"/>
      <c r="UTY270" s="20"/>
      <c r="UTZ270" s="20"/>
      <c r="UUA270" s="20"/>
      <c r="UUB270" s="20"/>
      <c r="UUC270" s="20"/>
      <c r="UUD270" s="20"/>
      <c r="UUE270" s="20"/>
      <c r="UUF270" s="20"/>
      <c r="UUG270" s="20"/>
      <c r="UUH270" s="20"/>
      <c r="UUI270" s="20"/>
      <c r="UUJ270" s="20"/>
      <c r="UUK270" s="20"/>
      <c r="UUL270" s="20"/>
      <c r="UUM270" s="20"/>
      <c r="UUN270" s="20"/>
      <c r="UUO270" s="20"/>
      <c r="UUP270" s="20"/>
      <c r="UUQ270" s="20"/>
      <c r="UUR270" s="20"/>
      <c r="UUS270" s="20"/>
      <c r="UUT270" s="20"/>
      <c r="UUU270" s="20"/>
      <c r="UUV270" s="20"/>
      <c r="UUW270" s="20"/>
      <c r="UUX270" s="20"/>
      <c r="UUY270" s="20"/>
      <c r="UUZ270" s="20"/>
      <c r="UVA270" s="20"/>
      <c r="UVB270" s="20"/>
      <c r="UVC270" s="20"/>
      <c r="UVD270" s="20"/>
      <c r="UVE270" s="20"/>
      <c r="UVF270" s="20"/>
      <c r="UVG270" s="20"/>
      <c r="UVH270" s="20"/>
      <c r="UVI270" s="20"/>
      <c r="UVJ270" s="20"/>
      <c r="UVK270" s="20"/>
      <c r="UVL270" s="20"/>
      <c r="UVM270" s="20"/>
      <c r="UVN270" s="20"/>
      <c r="UVO270" s="20"/>
      <c r="UVP270" s="20"/>
      <c r="UVQ270" s="20"/>
      <c r="UVR270" s="20"/>
      <c r="UVS270" s="20"/>
      <c r="UVT270" s="20"/>
      <c r="UVU270" s="20"/>
      <c r="UVV270" s="20"/>
      <c r="UVW270" s="20"/>
      <c r="UVX270" s="20"/>
      <c r="UVY270" s="20"/>
      <c r="UVZ270" s="20"/>
      <c r="UWA270" s="20"/>
      <c r="UWB270" s="20"/>
      <c r="UWC270" s="20"/>
      <c r="UWD270" s="20"/>
      <c r="UWE270" s="20"/>
      <c r="UWF270" s="20"/>
      <c r="UWG270" s="20"/>
      <c r="UWH270" s="20"/>
      <c r="UWI270" s="20"/>
      <c r="UWJ270" s="20"/>
      <c r="UWK270" s="20"/>
      <c r="UWL270" s="20"/>
      <c r="UWM270" s="20"/>
      <c r="UWN270" s="20"/>
      <c r="UWO270" s="20"/>
      <c r="UWP270" s="20"/>
      <c r="UWQ270" s="20"/>
      <c r="UWR270" s="20"/>
      <c r="UWS270" s="20"/>
      <c r="UWT270" s="20"/>
      <c r="UWU270" s="20"/>
      <c r="UWV270" s="20"/>
      <c r="UWW270" s="20"/>
      <c r="UWX270" s="20"/>
      <c r="UWY270" s="20"/>
      <c r="UWZ270" s="20"/>
      <c r="UXA270" s="20"/>
      <c r="UXB270" s="20"/>
      <c r="UXC270" s="20"/>
      <c r="UXD270" s="20"/>
      <c r="UXE270" s="20"/>
      <c r="UXF270" s="20"/>
      <c r="UXG270" s="20"/>
      <c r="UXH270" s="20"/>
      <c r="UXI270" s="20"/>
      <c r="UXJ270" s="20"/>
      <c r="UXK270" s="20"/>
      <c r="UXL270" s="20"/>
      <c r="UXM270" s="20"/>
      <c r="UXN270" s="20"/>
      <c r="UXO270" s="20"/>
      <c r="UXP270" s="20"/>
      <c r="UXQ270" s="20"/>
      <c r="UXR270" s="20"/>
      <c r="UXS270" s="20"/>
      <c r="UXT270" s="20"/>
      <c r="UXU270" s="20"/>
      <c r="UXV270" s="20"/>
      <c r="UXW270" s="20"/>
      <c r="UXX270" s="20"/>
      <c r="UXY270" s="20"/>
      <c r="UXZ270" s="20"/>
      <c r="UYA270" s="20"/>
      <c r="UYB270" s="20"/>
      <c r="UYC270" s="20"/>
      <c r="UYD270" s="20"/>
      <c r="UYE270" s="20"/>
      <c r="UYF270" s="20"/>
      <c r="UYG270" s="20"/>
      <c r="UYH270" s="20"/>
      <c r="UYI270" s="20"/>
      <c r="UYJ270" s="20"/>
      <c r="UYK270" s="20"/>
      <c r="UYL270" s="20"/>
      <c r="UYM270" s="20"/>
      <c r="UYN270" s="20"/>
      <c r="UYO270" s="20"/>
      <c r="UYP270" s="20"/>
      <c r="UYQ270" s="20"/>
      <c r="UYR270" s="20"/>
      <c r="UYS270" s="20"/>
      <c r="UYT270" s="20"/>
      <c r="UYU270" s="20"/>
      <c r="UYV270" s="20"/>
      <c r="UYW270" s="20"/>
      <c r="UYX270" s="20"/>
      <c r="UYY270" s="20"/>
      <c r="UYZ270" s="20"/>
      <c r="UZA270" s="20"/>
      <c r="UZB270" s="20"/>
      <c r="UZC270" s="20"/>
      <c r="UZD270" s="20"/>
      <c r="UZE270" s="20"/>
      <c r="UZF270" s="20"/>
      <c r="UZG270" s="20"/>
      <c r="UZH270" s="20"/>
      <c r="UZI270" s="20"/>
      <c r="UZJ270" s="20"/>
      <c r="UZK270" s="20"/>
      <c r="UZL270" s="20"/>
      <c r="UZM270" s="20"/>
      <c r="UZN270" s="20"/>
      <c r="UZO270" s="20"/>
      <c r="UZP270" s="20"/>
      <c r="UZQ270" s="20"/>
      <c r="UZR270" s="20"/>
      <c r="UZS270" s="20"/>
      <c r="UZT270" s="20"/>
      <c r="UZU270" s="20"/>
      <c r="UZV270" s="20"/>
      <c r="UZW270" s="20"/>
      <c r="UZX270" s="20"/>
      <c r="UZY270" s="20"/>
      <c r="UZZ270" s="20"/>
      <c r="VAA270" s="20"/>
      <c r="VAB270" s="20"/>
      <c r="VAC270" s="20"/>
      <c r="VAD270" s="20"/>
      <c r="VAE270" s="20"/>
      <c r="VAF270" s="20"/>
      <c r="VAG270" s="20"/>
      <c r="VAH270" s="20"/>
      <c r="VAI270" s="20"/>
      <c r="VAJ270" s="20"/>
      <c r="VAK270" s="20"/>
      <c r="VAL270" s="20"/>
      <c r="VAM270" s="20"/>
      <c r="VAN270" s="20"/>
      <c r="VAO270" s="20"/>
      <c r="VAP270" s="20"/>
      <c r="VAQ270" s="20"/>
      <c r="VAR270" s="20"/>
      <c r="VAS270" s="20"/>
      <c r="VAT270" s="20"/>
      <c r="VAU270" s="20"/>
      <c r="VAV270" s="20"/>
      <c r="VAW270" s="20"/>
      <c r="VAX270" s="20"/>
      <c r="VAY270" s="20"/>
      <c r="VAZ270" s="20"/>
      <c r="VBA270" s="20"/>
      <c r="VBB270" s="20"/>
      <c r="VBC270" s="20"/>
      <c r="VBD270" s="20"/>
      <c r="VBE270" s="20"/>
      <c r="VBF270" s="20"/>
      <c r="VBG270" s="20"/>
      <c r="VBH270" s="20"/>
      <c r="VBI270" s="20"/>
      <c r="VBJ270" s="20"/>
      <c r="VBK270" s="20"/>
      <c r="VBL270" s="20"/>
      <c r="VBM270" s="20"/>
      <c r="VBN270" s="20"/>
      <c r="VBO270" s="20"/>
      <c r="VBP270" s="20"/>
      <c r="VBQ270" s="20"/>
      <c r="VBR270" s="20"/>
      <c r="VBS270" s="20"/>
      <c r="VBT270" s="20"/>
      <c r="VBU270" s="20"/>
      <c r="VBV270" s="20"/>
      <c r="VBW270" s="20"/>
      <c r="VBX270" s="20"/>
      <c r="VBY270" s="20"/>
      <c r="VBZ270" s="20"/>
      <c r="VCA270" s="20"/>
      <c r="VCB270" s="20"/>
      <c r="VCC270" s="20"/>
      <c r="VCD270" s="20"/>
      <c r="VCE270" s="20"/>
      <c r="VCF270" s="20"/>
      <c r="VCG270" s="20"/>
      <c r="VCH270" s="20"/>
      <c r="VCI270" s="20"/>
      <c r="VCJ270" s="20"/>
      <c r="VCK270" s="20"/>
      <c r="VCL270" s="20"/>
      <c r="VCM270" s="20"/>
      <c r="VCN270" s="20"/>
      <c r="VCO270" s="20"/>
      <c r="VCP270" s="20"/>
      <c r="VCQ270" s="20"/>
      <c r="VCR270" s="20"/>
      <c r="VCS270" s="20"/>
      <c r="VCT270" s="20"/>
      <c r="VCU270" s="20"/>
      <c r="VCV270" s="20"/>
      <c r="VCW270" s="20"/>
      <c r="VCX270" s="20"/>
      <c r="VCY270" s="20"/>
      <c r="VCZ270" s="20"/>
      <c r="VDA270" s="20"/>
      <c r="VDB270" s="20"/>
      <c r="VDC270" s="20"/>
      <c r="VDD270" s="20"/>
      <c r="VDE270" s="20"/>
      <c r="VDF270" s="20"/>
      <c r="VDG270" s="20"/>
      <c r="VDH270" s="20"/>
      <c r="VDI270" s="20"/>
      <c r="VDJ270" s="20"/>
      <c r="VDK270" s="20"/>
      <c r="VDL270" s="20"/>
      <c r="VDM270" s="20"/>
      <c r="VDN270" s="20"/>
      <c r="VDO270" s="20"/>
      <c r="VDP270" s="20"/>
      <c r="VDQ270" s="20"/>
      <c r="VDR270" s="20"/>
      <c r="VDS270" s="20"/>
      <c r="VDT270" s="20"/>
      <c r="VDU270" s="20"/>
      <c r="VDV270" s="20"/>
      <c r="VDW270" s="20"/>
      <c r="VDX270" s="20"/>
      <c r="VDY270" s="20"/>
      <c r="VDZ270" s="20"/>
      <c r="VEA270" s="20"/>
      <c r="VEB270" s="20"/>
      <c r="VEC270" s="20"/>
      <c r="VED270" s="20"/>
      <c r="VEE270" s="20"/>
      <c r="VEF270" s="20"/>
      <c r="VEG270" s="20"/>
      <c r="VEH270" s="20"/>
      <c r="VEI270" s="20"/>
      <c r="VEJ270" s="20"/>
      <c r="VEK270" s="20"/>
      <c r="VEL270" s="20"/>
      <c r="VEM270" s="20"/>
      <c r="VEN270" s="20"/>
      <c r="VEO270" s="20"/>
      <c r="VEP270" s="20"/>
      <c r="VEQ270" s="20"/>
      <c r="VER270" s="20"/>
      <c r="VES270" s="20"/>
      <c r="VET270" s="20"/>
      <c r="VEU270" s="20"/>
      <c r="VEV270" s="20"/>
      <c r="VEW270" s="20"/>
      <c r="VEX270" s="20"/>
      <c r="VEY270" s="20"/>
      <c r="VEZ270" s="20"/>
      <c r="VFA270" s="20"/>
      <c r="VFB270" s="20"/>
      <c r="VFC270" s="20"/>
      <c r="VFD270" s="20"/>
      <c r="VFE270" s="20"/>
      <c r="VFF270" s="20"/>
      <c r="VFG270" s="20"/>
      <c r="VFH270" s="20"/>
      <c r="VFI270" s="20"/>
      <c r="VFJ270" s="20"/>
      <c r="VFK270" s="20"/>
      <c r="VFL270" s="20"/>
      <c r="VFM270" s="20"/>
      <c r="VFN270" s="20"/>
      <c r="VFO270" s="20"/>
      <c r="VFP270" s="20"/>
      <c r="VFQ270" s="20"/>
      <c r="VFR270" s="20"/>
      <c r="VFS270" s="20"/>
      <c r="VFT270" s="20"/>
      <c r="VFU270" s="20"/>
      <c r="VFV270" s="20"/>
      <c r="VFW270" s="20"/>
      <c r="VFX270" s="20"/>
      <c r="VFY270" s="20"/>
      <c r="VFZ270" s="20"/>
      <c r="VGA270" s="20"/>
      <c r="VGB270" s="20"/>
      <c r="VGC270" s="20"/>
      <c r="VGD270" s="20"/>
      <c r="VGE270" s="20"/>
      <c r="VGF270" s="20"/>
      <c r="VGG270" s="20"/>
      <c r="VGH270" s="20"/>
      <c r="VGI270" s="20"/>
      <c r="VGJ270" s="20"/>
      <c r="VGK270" s="20"/>
      <c r="VGL270" s="20"/>
      <c r="VGM270" s="20"/>
      <c r="VGN270" s="20"/>
      <c r="VGO270" s="20"/>
      <c r="VGP270" s="20"/>
      <c r="VGQ270" s="20"/>
      <c r="VGR270" s="20"/>
      <c r="VGS270" s="20"/>
      <c r="VGT270" s="20"/>
      <c r="VGU270" s="20"/>
      <c r="VGV270" s="20"/>
      <c r="VGW270" s="20"/>
      <c r="VGX270" s="20"/>
      <c r="VGY270" s="20"/>
      <c r="VGZ270" s="20"/>
      <c r="VHA270" s="20"/>
      <c r="VHB270" s="20"/>
      <c r="VHC270" s="20"/>
      <c r="VHD270" s="20"/>
      <c r="VHE270" s="20"/>
      <c r="VHF270" s="20"/>
      <c r="VHG270" s="20"/>
      <c r="VHH270" s="20"/>
      <c r="VHI270" s="20"/>
      <c r="VHJ270" s="20"/>
      <c r="VHK270" s="20"/>
      <c r="VHL270" s="20"/>
      <c r="VHM270" s="20"/>
      <c r="VHN270" s="20"/>
      <c r="VHO270" s="20"/>
      <c r="VHP270" s="20"/>
      <c r="VHQ270" s="20"/>
      <c r="VHR270" s="20"/>
      <c r="VHS270" s="20"/>
      <c r="VHT270" s="20"/>
      <c r="VHU270" s="20"/>
      <c r="VHV270" s="20"/>
      <c r="VHW270" s="20"/>
      <c r="VHX270" s="20"/>
      <c r="VHY270" s="20"/>
      <c r="VHZ270" s="20"/>
      <c r="VIA270" s="20"/>
      <c r="VIB270" s="20"/>
      <c r="VIC270" s="20"/>
      <c r="VID270" s="20"/>
      <c r="VIE270" s="20"/>
      <c r="VIF270" s="20"/>
      <c r="VIG270" s="20"/>
      <c r="VIH270" s="20"/>
      <c r="VII270" s="20"/>
      <c r="VIJ270" s="20"/>
      <c r="VIK270" s="20"/>
      <c r="VIL270" s="20"/>
      <c r="VIM270" s="20"/>
      <c r="VIN270" s="20"/>
      <c r="VIO270" s="20"/>
      <c r="VIP270" s="20"/>
      <c r="VIQ270" s="20"/>
      <c r="VIR270" s="20"/>
      <c r="VIS270" s="20"/>
      <c r="VIT270" s="20"/>
      <c r="VIU270" s="20"/>
      <c r="VIV270" s="20"/>
      <c r="VIW270" s="20"/>
      <c r="VIX270" s="20"/>
      <c r="VIY270" s="20"/>
      <c r="VIZ270" s="20"/>
      <c r="VJA270" s="20"/>
      <c r="VJB270" s="20"/>
      <c r="VJC270" s="20"/>
      <c r="VJD270" s="20"/>
      <c r="VJE270" s="20"/>
      <c r="VJF270" s="20"/>
      <c r="VJG270" s="20"/>
      <c r="VJH270" s="20"/>
      <c r="VJI270" s="20"/>
      <c r="VJJ270" s="20"/>
      <c r="VJK270" s="20"/>
      <c r="VJL270" s="20"/>
      <c r="VJM270" s="20"/>
      <c r="VJN270" s="20"/>
      <c r="VJO270" s="20"/>
      <c r="VJP270" s="20"/>
      <c r="VJQ270" s="20"/>
      <c r="VJR270" s="20"/>
      <c r="VJS270" s="20"/>
      <c r="VJT270" s="20"/>
      <c r="VJU270" s="20"/>
      <c r="VJV270" s="20"/>
      <c r="VJW270" s="20"/>
      <c r="VJX270" s="20"/>
      <c r="VJY270" s="20"/>
      <c r="VJZ270" s="20"/>
      <c r="VKA270" s="20"/>
      <c r="VKB270" s="20"/>
      <c r="VKC270" s="20"/>
      <c r="VKD270" s="20"/>
      <c r="VKE270" s="20"/>
      <c r="VKF270" s="20"/>
      <c r="VKG270" s="20"/>
      <c r="VKH270" s="20"/>
      <c r="VKI270" s="20"/>
      <c r="VKJ270" s="20"/>
      <c r="VKK270" s="20"/>
      <c r="VKL270" s="20"/>
      <c r="VKM270" s="20"/>
      <c r="VKN270" s="20"/>
      <c r="VKO270" s="20"/>
      <c r="VKP270" s="20"/>
      <c r="VKQ270" s="20"/>
      <c r="VKR270" s="20"/>
      <c r="VKS270" s="20"/>
      <c r="VKT270" s="20"/>
      <c r="VKU270" s="20"/>
      <c r="VKV270" s="20"/>
      <c r="VKW270" s="20"/>
      <c r="VKX270" s="20"/>
      <c r="VKY270" s="20"/>
      <c r="VKZ270" s="20"/>
      <c r="VLA270" s="20"/>
      <c r="VLB270" s="20"/>
      <c r="VLC270" s="20"/>
      <c r="VLD270" s="20"/>
      <c r="VLE270" s="20"/>
      <c r="VLF270" s="20"/>
      <c r="VLG270" s="20"/>
      <c r="VLH270" s="20"/>
      <c r="VLI270" s="20"/>
      <c r="VLJ270" s="20"/>
      <c r="VLK270" s="20"/>
      <c r="VLL270" s="20"/>
      <c r="VLM270" s="20"/>
      <c r="VLN270" s="20"/>
      <c r="VLO270" s="20"/>
      <c r="VLP270" s="20"/>
      <c r="VLQ270" s="20"/>
      <c r="VLR270" s="20"/>
      <c r="VLS270" s="20"/>
      <c r="VLT270" s="20"/>
      <c r="VLU270" s="20"/>
      <c r="VLV270" s="20"/>
      <c r="VLW270" s="20"/>
      <c r="VLX270" s="20"/>
      <c r="VLY270" s="20"/>
      <c r="VLZ270" s="20"/>
      <c r="VMA270" s="20"/>
      <c r="VMB270" s="20"/>
      <c r="VMC270" s="20"/>
      <c r="VMD270" s="20"/>
      <c r="VME270" s="20"/>
      <c r="VMF270" s="20"/>
      <c r="VMG270" s="20"/>
      <c r="VMH270" s="20"/>
      <c r="VMI270" s="20"/>
      <c r="VMJ270" s="20"/>
      <c r="VMK270" s="20"/>
      <c r="VML270" s="20"/>
      <c r="VMM270" s="20"/>
      <c r="VMN270" s="20"/>
      <c r="VMO270" s="20"/>
      <c r="VMP270" s="20"/>
      <c r="VMQ270" s="20"/>
      <c r="VMR270" s="20"/>
      <c r="VMS270" s="20"/>
      <c r="VMT270" s="20"/>
      <c r="VMU270" s="20"/>
      <c r="VMV270" s="20"/>
      <c r="VMW270" s="20"/>
      <c r="VMX270" s="20"/>
      <c r="VMY270" s="20"/>
      <c r="VMZ270" s="20"/>
      <c r="VNA270" s="20"/>
      <c r="VNB270" s="20"/>
      <c r="VNC270" s="20"/>
      <c r="VND270" s="20"/>
      <c r="VNE270" s="20"/>
      <c r="VNF270" s="20"/>
      <c r="VNG270" s="20"/>
      <c r="VNH270" s="20"/>
      <c r="VNI270" s="20"/>
      <c r="VNJ270" s="20"/>
      <c r="VNK270" s="20"/>
      <c r="VNL270" s="20"/>
      <c r="VNM270" s="20"/>
      <c r="VNN270" s="20"/>
      <c r="VNO270" s="20"/>
      <c r="VNP270" s="20"/>
      <c r="VNQ270" s="20"/>
      <c r="VNR270" s="20"/>
      <c r="VNS270" s="20"/>
      <c r="VNT270" s="20"/>
      <c r="VNU270" s="20"/>
      <c r="VNV270" s="20"/>
      <c r="VNW270" s="20"/>
      <c r="VNX270" s="20"/>
      <c r="VNY270" s="20"/>
      <c r="VNZ270" s="20"/>
      <c r="VOA270" s="20"/>
      <c r="VOB270" s="20"/>
      <c r="VOC270" s="20"/>
      <c r="VOD270" s="20"/>
      <c r="VOE270" s="20"/>
      <c r="VOF270" s="20"/>
      <c r="VOG270" s="20"/>
      <c r="VOH270" s="20"/>
      <c r="VOI270" s="20"/>
      <c r="VOJ270" s="20"/>
      <c r="VOK270" s="20"/>
      <c r="VOL270" s="20"/>
      <c r="VOM270" s="20"/>
      <c r="VON270" s="20"/>
      <c r="VOO270" s="20"/>
      <c r="VOP270" s="20"/>
      <c r="VOQ270" s="20"/>
      <c r="VOR270" s="20"/>
      <c r="VOS270" s="20"/>
      <c r="VOT270" s="20"/>
      <c r="VOU270" s="20"/>
      <c r="VOV270" s="20"/>
      <c r="VOW270" s="20"/>
      <c r="VOX270" s="20"/>
      <c r="VOY270" s="20"/>
      <c r="VOZ270" s="20"/>
      <c r="VPA270" s="20"/>
      <c r="VPB270" s="20"/>
      <c r="VPC270" s="20"/>
      <c r="VPD270" s="20"/>
      <c r="VPE270" s="20"/>
      <c r="VPF270" s="20"/>
      <c r="VPG270" s="20"/>
      <c r="VPH270" s="20"/>
      <c r="VPI270" s="20"/>
      <c r="VPJ270" s="20"/>
      <c r="VPK270" s="20"/>
      <c r="VPL270" s="20"/>
      <c r="VPM270" s="20"/>
      <c r="VPN270" s="20"/>
      <c r="VPO270" s="20"/>
      <c r="VPP270" s="20"/>
      <c r="VPQ270" s="20"/>
      <c r="VPR270" s="20"/>
      <c r="VPS270" s="20"/>
      <c r="VPT270" s="20"/>
      <c r="VPU270" s="20"/>
      <c r="VPV270" s="20"/>
      <c r="VPW270" s="20"/>
      <c r="VPX270" s="20"/>
      <c r="VPY270" s="20"/>
      <c r="VPZ270" s="20"/>
      <c r="VQA270" s="20"/>
      <c r="VQB270" s="20"/>
      <c r="VQC270" s="20"/>
      <c r="VQD270" s="20"/>
      <c r="VQE270" s="20"/>
      <c r="VQF270" s="20"/>
      <c r="VQG270" s="20"/>
      <c r="VQH270" s="20"/>
      <c r="VQI270" s="20"/>
      <c r="VQJ270" s="20"/>
      <c r="VQK270" s="20"/>
      <c r="VQL270" s="20"/>
      <c r="VQM270" s="20"/>
      <c r="VQN270" s="20"/>
      <c r="VQO270" s="20"/>
      <c r="VQP270" s="20"/>
      <c r="VQQ270" s="20"/>
      <c r="VQR270" s="20"/>
      <c r="VQS270" s="20"/>
      <c r="VQT270" s="20"/>
      <c r="VQU270" s="20"/>
      <c r="VQV270" s="20"/>
      <c r="VQW270" s="20"/>
      <c r="VQX270" s="20"/>
      <c r="VQY270" s="20"/>
      <c r="VQZ270" s="20"/>
      <c r="VRA270" s="20"/>
      <c r="VRB270" s="20"/>
      <c r="VRC270" s="20"/>
      <c r="VRD270" s="20"/>
      <c r="VRE270" s="20"/>
      <c r="VRF270" s="20"/>
      <c r="VRG270" s="20"/>
      <c r="VRH270" s="20"/>
      <c r="VRI270" s="20"/>
      <c r="VRJ270" s="20"/>
      <c r="VRK270" s="20"/>
      <c r="VRL270" s="20"/>
      <c r="VRM270" s="20"/>
      <c r="VRN270" s="20"/>
      <c r="VRO270" s="20"/>
      <c r="VRP270" s="20"/>
      <c r="VRQ270" s="20"/>
      <c r="VRR270" s="20"/>
      <c r="VRS270" s="20"/>
      <c r="VRT270" s="20"/>
      <c r="VRU270" s="20"/>
      <c r="VRV270" s="20"/>
      <c r="VRW270" s="20"/>
      <c r="VRX270" s="20"/>
      <c r="VRY270" s="20"/>
      <c r="VRZ270" s="20"/>
      <c r="VSA270" s="20"/>
      <c r="VSB270" s="20"/>
      <c r="VSC270" s="20"/>
      <c r="VSD270" s="20"/>
      <c r="VSE270" s="20"/>
      <c r="VSF270" s="20"/>
      <c r="VSG270" s="20"/>
      <c r="VSH270" s="20"/>
      <c r="VSI270" s="20"/>
      <c r="VSJ270" s="20"/>
      <c r="VSK270" s="20"/>
      <c r="VSL270" s="20"/>
      <c r="VSM270" s="20"/>
      <c r="VSN270" s="20"/>
      <c r="VSO270" s="20"/>
      <c r="VSP270" s="20"/>
      <c r="VSQ270" s="20"/>
      <c r="VSR270" s="20"/>
      <c r="VSS270" s="20"/>
      <c r="VST270" s="20"/>
      <c r="VSU270" s="20"/>
      <c r="VSV270" s="20"/>
      <c r="VSW270" s="20"/>
      <c r="VSX270" s="20"/>
      <c r="VSY270" s="20"/>
      <c r="VSZ270" s="20"/>
      <c r="VTA270" s="20"/>
      <c r="VTB270" s="20"/>
      <c r="VTC270" s="20"/>
      <c r="VTD270" s="20"/>
      <c r="VTE270" s="20"/>
      <c r="VTF270" s="20"/>
      <c r="VTG270" s="20"/>
      <c r="VTH270" s="20"/>
      <c r="VTI270" s="20"/>
      <c r="VTJ270" s="20"/>
      <c r="VTK270" s="20"/>
      <c r="VTL270" s="20"/>
      <c r="VTM270" s="20"/>
      <c r="VTN270" s="20"/>
      <c r="VTO270" s="20"/>
      <c r="VTP270" s="20"/>
      <c r="VTQ270" s="20"/>
      <c r="VTR270" s="20"/>
      <c r="VTS270" s="20"/>
      <c r="VTT270" s="20"/>
      <c r="VTU270" s="20"/>
      <c r="VTV270" s="20"/>
      <c r="VTW270" s="20"/>
      <c r="VTX270" s="20"/>
      <c r="VTY270" s="20"/>
      <c r="VTZ270" s="20"/>
      <c r="VUA270" s="20"/>
      <c r="VUB270" s="20"/>
      <c r="VUC270" s="20"/>
      <c r="VUD270" s="20"/>
      <c r="VUE270" s="20"/>
      <c r="VUF270" s="20"/>
      <c r="VUG270" s="20"/>
      <c r="VUH270" s="20"/>
      <c r="VUI270" s="20"/>
      <c r="VUJ270" s="20"/>
      <c r="VUK270" s="20"/>
      <c r="VUL270" s="20"/>
      <c r="VUM270" s="20"/>
      <c r="VUN270" s="20"/>
      <c r="VUO270" s="20"/>
      <c r="VUP270" s="20"/>
      <c r="VUQ270" s="20"/>
      <c r="VUR270" s="20"/>
      <c r="VUS270" s="20"/>
      <c r="VUT270" s="20"/>
      <c r="VUU270" s="20"/>
      <c r="VUV270" s="20"/>
      <c r="VUW270" s="20"/>
      <c r="VUX270" s="20"/>
      <c r="VUY270" s="20"/>
      <c r="VUZ270" s="20"/>
      <c r="VVA270" s="20"/>
      <c r="VVB270" s="20"/>
      <c r="VVC270" s="20"/>
      <c r="VVD270" s="20"/>
      <c r="VVE270" s="20"/>
      <c r="VVF270" s="20"/>
      <c r="VVG270" s="20"/>
      <c r="VVH270" s="20"/>
      <c r="VVI270" s="20"/>
      <c r="VVJ270" s="20"/>
      <c r="VVK270" s="20"/>
      <c r="VVL270" s="20"/>
      <c r="VVM270" s="20"/>
      <c r="VVN270" s="20"/>
      <c r="VVO270" s="20"/>
      <c r="VVP270" s="20"/>
      <c r="VVQ270" s="20"/>
      <c r="VVR270" s="20"/>
      <c r="VVS270" s="20"/>
      <c r="VVT270" s="20"/>
      <c r="VVU270" s="20"/>
      <c r="VVV270" s="20"/>
      <c r="VVW270" s="20"/>
      <c r="VVX270" s="20"/>
      <c r="VVY270" s="20"/>
      <c r="VVZ270" s="20"/>
      <c r="VWA270" s="20"/>
      <c r="VWB270" s="20"/>
      <c r="VWC270" s="20"/>
      <c r="VWD270" s="20"/>
      <c r="VWE270" s="20"/>
      <c r="VWF270" s="20"/>
      <c r="VWG270" s="20"/>
      <c r="VWH270" s="20"/>
      <c r="VWI270" s="20"/>
      <c r="VWJ270" s="20"/>
      <c r="VWK270" s="20"/>
      <c r="VWL270" s="20"/>
      <c r="VWM270" s="20"/>
      <c r="VWN270" s="20"/>
      <c r="VWO270" s="20"/>
      <c r="VWP270" s="20"/>
      <c r="VWQ270" s="20"/>
      <c r="VWR270" s="20"/>
      <c r="VWS270" s="20"/>
      <c r="VWT270" s="20"/>
      <c r="VWU270" s="20"/>
      <c r="VWV270" s="20"/>
      <c r="VWW270" s="20"/>
      <c r="VWX270" s="20"/>
      <c r="VWY270" s="20"/>
      <c r="VWZ270" s="20"/>
      <c r="VXA270" s="20"/>
      <c r="VXB270" s="20"/>
      <c r="VXC270" s="20"/>
      <c r="VXD270" s="20"/>
      <c r="VXE270" s="20"/>
      <c r="VXF270" s="20"/>
      <c r="VXG270" s="20"/>
      <c r="VXH270" s="20"/>
      <c r="VXI270" s="20"/>
      <c r="VXJ270" s="20"/>
      <c r="VXK270" s="20"/>
      <c r="VXL270" s="20"/>
      <c r="VXM270" s="20"/>
      <c r="VXN270" s="20"/>
      <c r="VXO270" s="20"/>
      <c r="VXP270" s="20"/>
      <c r="VXQ270" s="20"/>
      <c r="VXR270" s="20"/>
      <c r="VXS270" s="20"/>
      <c r="VXT270" s="20"/>
      <c r="VXU270" s="20"/>
      <c r="VXV270" s="20"/>
      <c r="VXW270" s="20"/>
      <c r="VXX270" s="20"/>
      <c r="VXY270" s="20"/>
      <c r="VXZ270" s="20"/>
      <c r="VYA270" s="20"/>
      <c r="VYB270" s="20"/>
      <c r="VYC270" s="20"/>
      <c r="VYD270" s="20"/>
      <c r="VYE270" s="20"/>
      <c r="VYF270" s="20"/>
      <c r="VYG270" s="20"/>
      <c r="VYH270" s="20"/>
      <c r="VYI270" s="20"/>
      <c r="VYJ270" s="20"/>
      <c r="VYK270" s="20"/>
      <c r="VYL270" s="20"/>
      <c r="VYM270" s="20"/>
      <c r="VYN270" s="20"/>
      <c r="VYO270" s="20"/>
      <c r="VYP270" s="20"/>
      <c r="VYQ270" s="20"/>
      <c r="VYR270" s="20"/>
      <c r="VYS270" s="20"/>
      <c r="VYT270" s="20"/>
      <c r="VYU270" s="20"/>
      <c r="VYV270" s="20"/>
      <c r="VYW270" s="20"/>
      <c r="VYX270" s="20"/>
      <c r="VYY270" s="20"/>
      <c r="VYZ270" s="20"/>
      <c r="VZA270" s="20"/>
      <c r="VZB270" s="20"/>
      <c r="VZC270" s="20"/>
      <c r="VZD270" s="20"/>
      <c r="VZE270" s="20"/>
      <c r="VZF270" s="20"/>
      <c r="VZG270" s="20"/>
      <c r="VZH270" s="20"/>
      <c r="VZI270" s="20"/>
      <c r="VZJ270" s="20"/>
      <c r="VZK270" s="20"/>
      <c r="VZL270" s="20"/>
      <c r="VZM270" s="20"/>
      <c r="VZN270" s="20"/>
      <c r="VZO270" s="20"/>
      <c r="VZP270" s="20"/>
      <c r="VZQ270" s="20"/>
      <c r="VZR270" s="20"/>
      <c r="VZS270" s="20"/>
      <c r="VZT270" s="20"/>
      <c r="VZU270" s="20"/>
      <c r="VZV270" s="20"/>
      <c r="VZW270" s="20"/>
      <c r="VZX270" s="20"/>
      <c r="VZY270" s="20"/>
      <c r="VZZ270" s="20"/>
      <c r="WAA270" s="20"/>
      <c r="WAB270" s="20"/>
      <c r="WAC270" s="20"/>
      <c r="WAD270" s="20"/>
      <c r="WAE270" s="20"/>
      <c r="WAF270" s="20"/>
      <c r="WAG270" s="20"/>
      <c r="WAH270" s="20"/>
      <c r="WAI270" s="20"/>
      <c r="WAJ270" s="20"/>
      <c r="WAK270" s="20"/>
      <c r="WAL270" s="20"/>
      <c r="WAM270" s="20"/>
      <c r="WAN270" s="20"/>
      <c r="WAO270" s="20"/>
      <c r="WAP270" s="20"/>
      <c r="WAQ270" s="20"/>
      <c r="WAR270" s="20"/>
      <c r="WAS270" s="20"/>
      <c r="WAT270" s="20"/>
      <c r="WAU270" s="20"/>
      <c r="WAV270" s="20"/>
      <c r="WAW270" s="20"/>
      <c r="WAX270" s="20"/>
      <c r="WAY270" s="20"/>
      <c r="WAZ270" s="20"/>
      <c r="WBA270" s="20"/>
      <c r="WBB270" s="20"/>
      <c r="WBC270" s="20"/>
      <c r="WBD270" s="20"/>
      <c r="WBE270" s="20"/>
      <c r="WBF270" s="20"/>
      <c r="WBG270" s="20"/>
      <c r="WBH270" s="20"/>
      <c r="WBI270" s="20"/>
      <c r="WBJ270" s="20"/>
      <c r="WBK270" s="20"/>
      <c r="WBL270" s="20"/>
      <c r="WBM270" s="20"/>
      <c r="WBN270" s="20"/>
      <c r="WBO270" s="20"/>
      <c r="WBP270" s="20"/>
      <c r="WBQ270" s="20"/>
      <c r="WBR270" s="20"/>
      <c r="WBS270" s="20"/>
      <c r="WBT270" s="20"/>
      <c r="WBU270" s="20"/>
      <c r="WBV270" s="20"/>
      <c r="WBW270" s="20"/>
      <c r="WBX270" s="20"/>
      <c r="WBY270" s="20"/>
      <c r="WBZ270" s="20"/>
      <c r="WCA270" s="20"/>
      <c r="WCB270" s="20"/>
      <c r="WCC270" s="20"/>
      <c r="WCD270" s="20"/>
      <c r="WCE270" s="20"/>
      <c r="WCF270" s="20"/>
      <c r="WCG270" s="20"/>
      <c r="WCH270" s="20"/>
      <c r="WCI270" s="20"/>
      <c r="WCJ270" s="20"/>
      <c r="WCK270" s="20"/>
      <c r="WCL270" s="20"/>
      <c r="WCM270" s="20"/>
      <c r="WCN270" s="20"/>
      <c r="WCO270" s="20"/>
      <c r="WCP270" s="20"/>
      <c r="WCQ270" s="20"/>
      <c r="WCR270" s="20"/>
      <c r="WCS270" s="20"/>
      <c r="WCT270" s="20"/>
      <c r="WCU270" s="20"/>
      <c r="WCV270" s="20"/>
      <c r="WCW270" s="20"/>
      <c r="WCX270" s="20"/>
      <c r="WCY270" s="20"/>
      <c r="WCZ270" s="20"/>
      <c r="WDA270" s="20"/>
      <c r="WDB270" s="20"/>
      <c r="WDC270" s="20"/>
      <c r="WDD270" s="20"/>
      <c r="WDE270" s="20"/>
      <c r="WDF270" s="20"/>
      <c r="WDG270" s="20"/>
      <c r="WDH270" s="20"/>
      <c r="WDI270" s="20"/>
      <c r="WDJ270" s="20"/>
      <c r="WDK270" s="20"/>
      <c r="WDL270" s="20"/>
      <c r="WDM270" s="20"/>
      <c r="WDN270" s="20"/>
      <c r="WDO270" s="20"/>
      <c r="WDP270" s="20"/>
      <c r="WDQ270" s="20"/>
      <c r="WDR270" s="20"/>
      <c r="WDS270" s="20"/>
      <c r="WDT270" s="20"/>
      <c r="WDU270" s="20"/>
      <c r="WDV270" s="20"/>
      <c r="WDW270" s="20"/>
      <c r="WDX270" s="20"/>
      <c r="WDY270" s="20"/>
      <c r="WDZ270" s="20"/>
      <c r="WEA270" s="20"/>
      <c r="WEB270" s="20"/>
      <c r="WEC270" s="20"/>
      <c r="WED270" s="20"/>
      <c r="WEE270" s="20"/>
      <c r="WEF270" s="20"/>
      <c r="WEG270" s="20"/>
      <c r="WEH270" s="20"/>
      <c r="WEI270" s="20"/>
      <c r="WEJ270" s="20"/>
      <c r="WEK270" s="20"/>
      <c r="WEL270" s="20"/>
      <c r="WEM270" s="20"/>
      <c r="WEN270" s="20"/>
      <c r="WEO270" s="20"/>
      <c r="WEP270" s="20"/>
      <c r="WEQ270" s="20"/>
      <c r="WER270" s="20"/>
      <c r="WES270" s="20"/>
      <c r="WET270" s="20"/>
      <c r="WEU270" s="20"/>
      <c r="WEV270" s="20"/>
      <c r="WEW270" s="20"/>
      <c r="WEX270" s="20"/>
      <c r="WEY270" s="20"/>
      <c r="WEZ270" s="20"/>
      <c r="WFA270" s="20"/>
      <c r="WFB270" s="20"/>
      <c r="WFC270" s="20"/>
      <c r="WFD270" s="20"/>
      <c r="WFE270" s="20"/>
      <c r="WFF270" s="20"/>
      <c r="WFG270" s="20"/>
      <c r="WFH270" s="20"/>
      <c r="WFI270" s="20"/>
      <c r="WFJ270" s="20"/>
      <c r="WFK270" s="20"/>
      <c r="WFL270" s="20"/>
      <c r="WFM270" s="20"/>
      <c r="WFN270" s="20"/>
      <c r="WFO270" s="20"/>
      <c r="WFP270" s="20"/>
      <c r="WFQ270" s="20"/>
      <c r="WFR270" s="20"/>
      <c r="WFS270" s="20"/>
      <c r="WFT270" s="20"/>
      <c r="WFU270" s="20"/>
      <c r="WFV270" s="20"/>
      <c r="WFW270" s="20"/>
      <c r="WFX270" s="20"/>
      <c r="WFY270" s="20"/>
      <c r="WFZ270" s="20"/>
      <c r="WGA270" s="20"/>
      <c r="WGB270" s="20"/>
      <c r="WGC270" s="20"/>
      <c r="WGD270" s="20"/>
      <c r="WGE270" s="20"/>
      <c r="WGF270" s="20"/>
      <c r="WGG270" s="20"/>
      <c r="WGH270" s="20"/>
      <c r="WGI270" s="20"/>
      <c r="WGJ270" s="20"/>
      <c r="WGK270" s="20"/>
      <c r="WGL270" s="20"/>
      <c r="WGM270" s="20"/>
      <c r="WGN270" s="20"/>
      <c r="WGO270" s="20"/>
      <c r="WGP270" s="20"/>
      <c r="WGQ270" s="20"/>
      <c r="WGR270" s="20"/>
      <c r="WGS270" s="20"/>
      <c r="WGT270" s="20"/>
      <c r="WGU270" s="20"/>
      <c r="WGV270" s="20"/>
      <c r="WGW270" s="20"/>
      <c r="WGX270" s="20"/>
      <c r="WGY270" s="20"/>
      <c r="WGZ270" s="20"/>
      <c r="WHA270" s="20"/>
      <c r="WHB270" s="20"/>
      <c r="WHC270" s="20"/>
      <c r="WHD270" s="20"/>
      <c r="WHE270" s="20"/>
      <c r="WHF270" s="20"/>
      <c r="WHG270" s="20"/>
      <c r="WHH270" s="20"/>
      <c r="WHI270" s="20"/>
      <c r="WHJ270" s="20"/>
      <c r="WHK270" s="20"/>
      <c r="WHL270" s="20"/>
      <c r="WHM270" s="20"/>
      <c r="WHN270" s="20"/>
      <c r="WHO270" s="20"/>
      <c r="WHP270" s="20"/>
      <c r="WHQ270" s="20"/>
      <c r="WHR270" s="20"/>
      <c r="WHS270" s="20"/>
      <c r="WHT270" s="20"/>
      <c r="WHU270" s="20"/>
      <c r="WHV270" s="20"/>
      <c r="WHW270" s="20"/>
      <c r="WHX270" s="20"/>
      <c r="WHY270" s="20"/>
      <c r="WHZ270" s="20"/>
      <c r="WIA270" s="20"/>
      <c r="WIB270" s="20"/>
      <c r="WIC270" s="20"/>
      <c r="WID270" s="20"/>
      <c r="WIE270" s="20"/>
      <c r="WIF270" s="20"/>
      <c r="WIG270" s="20"/>
      <c r="WIH270" s="20"/>
      <c r="WII270" s="20"/>
      <c r="WIJ270" s="20"/>
      <c r="WIK270" s="20"/>
      <c r="WIL270" s="20"/>
      <c r="WIM270" s="20"/>
      <c r="WIN270" s="20"/>
      <c r="WIO270" s="20"/>
      <c r="WIP270" s="20"/>
      <c r="WIQ270" s="20"/>
      <c r="WIR270" s="20"/>
      <c r="WIS270" s="20"/>
      <c r="WIT270" s="20"/>
      <c r="WIU270" s="20"/>
      <c r="WIV270" s="20"/>
      <c r="WIW270" s="20"/>
      <c r="WIX270" s="20"/>
      <c r="WIY270" s="20"/>
      <c r="WIZ270" s="20"/>
      <c r="WJA270" s="20"/>
      <c r="WJB270" s="20"/>
      <c r="WJC270" s="20"/>
      <c r="WJD270" s="20"/>
      <c r="WJE270" s="20"/>
      <c r="WJF270" s="20"/>
      <c r="WJG270" s="20"/>
      <c r="WJH270" s="20"/>
      <c r="WJI270" s="20"/>
      <c r="WJJ270" s="20"/>
      <c r="WJK270" s="20"/>
      <c r="WJL270" s="20"/>
      <c r="WJM270" s="20"/>
      <c r="WJN270" s="20"/>
      <c r="WJO270" s="20"/>
      <c r="WJP270" s="20"/>
      <c r="WJQ270" s="20"/>
      <c r="WJR270" s="20"/>
      <c r="WJS270" s="20"/>
      <c r="WJT270" s="20"/>
      <c r="WJU270" s="20"/>
      <c r="WJV270" s="20"/>
      <c r="WJW270" s="20"/>
      <c r="WJX270" s="20"/>
      <c r="WJY270" s="20"/>
      <c r="WJZ270" s="20"/>
      <c r="WKA270" s="20"/>
      <c r="WKB270" s="20"/>
      <c r="WKC270" s="20"/>
      <c r="WKD270" s="20"/>
      <c r="WKE270" s="20"/>
      <c r="WKF270" s="20"/>
      <c r="WKG270" s="20"/>
      <c r="WKH270" s="20"/>
      <c r="WKI270" s="20"/>
      <c r="WKJ270" s="20"/>
      <c r="WKK270" s="20"/>
      <c r="WKL270" s="20"/>
      <c r="WKM270" s="20"/>
      <c r="WKN270" s="20"/>
      <c r="WKO270" s="20"/>
      <c r="WKP270" s="20"/>
      <c r="WKQ270" s="20"/>
      <c r="WKR270" s="20"/>
      <c r="WKS270" s="20"/>
      <c r="WKT270" s="20"/>
      <c r="WKU270" s="20"/>
      <c r="WKV270" s="20"/>
      <c r="WKW270" s="20"/>
      <c r="WKX270" s="20"/>
      <c r="WKY270" s="20"/>
      <c r="WKZ270" s="20"/>
      <c r="WLA270" s="20"/>
      <c r="WLB270" s="20"/>
      <c r="WLC270" s="20"/>
      <c r="WLD270" s="20"/>
      <c r="WLE270" s="20"/>
      <c r="WLF270" s="20"/>
      <c r="WLG270" s="20"/>
      <c r="WLH270" s="20"/>
      <c r="WLI270" s="20"/>
      <c r="WLJ270" s="20"/>
      <c r="WLK270" s="20"/>
      <c r="WLL270" s="20"/>
      <c r="WLM270" s="20"/>
      <c r="WLN270" s="20"/>
      <c r="WLO270" s="20"/>
      <c r="WLP270" s="20"/>
      <c r="WLQ270" s="20"/>
      <c r="WLR270" s="20"/>
      <c r="WLS270" s="20"/>
      <c r="WLT270" s="20"/>
      <c r="WLU270" s="20"/>
      <c r="WLV270" s="20"/>
      <c r="WLW270" s="20"/>
      <c r="WLX270" s="20"/>
      <c r="WLY270" s="20"/>
      <c r="WLZ270" s="20"/>
      <c r="WMA270" s="20"/>
      <c r="WMB270" s="20"/>
      <c r="WMC270" s="20"/>
      <c r="WMD270" s="20"/>
      <c r="WME270" s="20"/>
      <c r="WMF270" s="20"/>
      <c r="WMG270" s="20"/>
      <c r="WMH270" s="20"/>
      <c r="WMI270" s="20"/>
      <c r="WMJ270" s="20"/>
      <c r="WMK270" s="20"/>
      <c r="WML270" s="20"/>
      <c r="WMM270" s="20"/>
      <c r="WMN270" s="20"/>
      <c r="WMO270" s="20"/>
      <c r="WMP270" s="20"/>
      <c r="WMQ270" s="20"/>
      <c r="WMR270" s="20"/>
      <c r="WMS270" s="20"/>
      <c r="WMT270" s="20"/>
      <c r="WMU270" s="20"/>
      <c r="WMV270" s="20"/>
      <c r="WMW270" s="20"/>
      <c r="WMX270" s="20"/>
      <c r="WMY270" s="20"/>
      <c r="WMZ270" s="20"/>
      <c r="WNA270" s="20"/>
      <c r="WNB270" s="20"/>
      <c r="WNC270" s="20"/>
      <c r="WND270" s="20"/>
      <c r="WNE270" s="20"/>
      <c r="WNF270" s="20"/>
      <c r="WNG270" s="20"/>
      <c r="WNH270" s="20"/>
      <c r="WNI270" s="20"/>
      <c r="WNJ270" s="20"/>
      <c r="WNK270" s="20"/>
      <c r="WNL270" s="20"/>
      <c r="WNM270" s="20"/>
      <c r="WNN270" s="20"/>
      <c r="WNO270" s="20"/>
      <c r="WNP270" s="20"/>
      <c r="WNQ270" s="20"/>
      <c r="WNR270" s="20"/>
      <c r="WNS270" s="20"/>
      <c r="WNT270" s="20"/>
      <c r="WNU270" s="20"/>
      <c r="WNV270" s="20"/>
      <c r="WNW270" s="20"/>
      <c r="WNX270" s="20"/>
      <c r="WNY270" s="20"/>
      <c r="WNZ270" s="20"/>
      <c r="WOA270" s="20"/>
      <c r="WOB270" s="20"/>
      <c r="WOC270" s="20"/>
      <c r="WOD270" s="20"/>
      <c r="WOE270" s="20"/>
      <c r="WOF270" s="20"/>
      <c r="WOG270" s="20"/>
      <c r="WOH270" s="20"/>
      <c r="WOI270" s="20"/>
      <c r="WOJ270" s="20"/>
      <c r="WOK270" s="20"/>
      <c r="WOL270" s="20"/>
      <c r="WOM270" s="20"/>
      <c r="WON270" s="20"/>
      <c r="WOO270" s="20"/>
      <c r="WOP270" s="20"/>
      <c r="WOQ270" s="20"/>
      <c r="WOR270" s="20"/>
      <c r="WOS270" s="20"/>
      <c r="WOT270" s="20"/>
      <c r="WOU270" s="20"/>
      <c r="WOV270" s="20"/>
      <c r="WOW270" s="20"/>
      <c r="WOX270" s="20"/>
      <c r="WOY270" s="20"/>
      <c r="WOZ270" s="20"/>
      <c r="WPA270" s="20"/>
      <c r="WPB270" s="20"/>
      <c r="WPC270" s="20"/>
      <c r="WPD270" s="20"/>
      <c r="WPE270" s="20"/>
      <c r="WPF270" s="20"/>
      <c r="WPG270" s="20"/>
      <c r="WPH270" s="20"/>
      <c r="WPI270" s="20"/>
      <c r="WPJ270" s="20"/>
      <c r="WPK270" s="20"/>
      <c r="WPL270" s="20"/>
      <c r="WPM270" s="20"/>
      <c r="WPN270" s="20"/>
      <c r="WPO270" s="20"/>
      <c r="WPP270" s="20"/>
      <c r="WPQ270" s="20"/>
      <c r="WPR270" s="20"/>
      <c r="WPS270" s="20"/>
      <c r="WPT270" s="20"/>
      <c r="WPU270" s="20"/>
      <c r="WPV270" s="20"/>
      <c r="WPW270" s="20"/>
      <c r="WPX270" s="20"/>
      <c r="WPY270" s="20"/>
      <c r="WPZ270" s="20"/>
      <c r="WQA270" s="20"/>
      <c r="WQB270" s="20"/>
      <c r="WQC270" s="20"/>
      <c r="WQD270" s="20"/>
      <c r="WQE270" s="20"/>
      <c r="WQF270" s="20"/>
      <c r="WQG270" s="20"/>
      <c r="WQH270" s="20"/>
      <c r="WQI270" s="20"/>
      <c r="WQJ270" s="20"/>
      <c r="WQK270" s="20"/>
      <c r="WQL270" s="20"/>
      <c r="WQM270" s="20"/>
      <c r="WQN270" s="20"/>
      <c r="WQO270" s="20"/>
      <c r="WQP270" s="20"/>
      <c r="WQQ270" s="20"/>
      <c r="WQR270" s="20"/>
      <c r="WQS270" s="20"/>
      <c r="WQT270" s="20"/>
      <c r="WQU270" s="20"/>
      <c r="WQV270" s="20"/>
      <c r="WQW270" s="20"/>
      <c r="WQX270" s="20"/>
      <c r="WQY270" s="20"/>
      <c r="WQZ270" s="20"/>
      <c r="WRA270" s="20"/>
      <c r="WRB270" s="20"/>
      <c r="WRC270" s="20"/>
      <c r="WRD270" s="20"/>
      <c r="WRE270" s="20"/>
      <c r="WRF270" s="20"/>
      <c r="WRG270" s="20"/>
      <c r="WRH270" s="20"/>
      <c r="WRI270" s="20"/>
      <c r="WRJ270" s="20"/>
      <c r="WRK270" s="20"/>
      <c r="WRL270" s="20"/>
      <c r="WRM270" s="20"/>
      <c r="WRN270" s="20"/>
      <c r="WRO270" s="20"/>
      <c r="WRP270" s="20"/>
      <c r="WRQ270" s="20"/>
      <c r="WRR270" s="20"/>
      <c r="WRS270" s="20"/>
      <c r="WRT270" s="20"/>
      <c r="WRU270" s="20"/>
      <c r="WRV270" s="20"/>
      <c r="WRW270" s="20"/>
      <c r="WRX270" s="20"/>
      <c r="WRY270" s="20"/>
      <c r="WRZ270" s="20"/>
      <c r="WSA270" s="20"/>
      <c r="WSB270" s="20"/>
      <c r="WSC270" s="20"/>
      <c r="WSD270" s="20"/>
      <c r="WSE270" s="20"/>
      <c r="WSF270" s="20"/>
      <c r="WSG270" s="20"/>
      <c r="WSH270" s="20"/>
      <c r="WSI270" s="20"/>
      <c r="WSJ270" s="20"/>
      <c r="WSK270" s="20"/>
      <c r="WSL270" s="20"/>
      <c r="WSM270" s="20"/>
      <c r="WSN270" s="20"/>
      <c r="WSO270" s="20"/>
      <c r="WSP270" s="20"/>
      <c r="WSQ270" s="20"/>
      <c r="WSR270" s="20"/>
      <c r="WSS270" s="20"/>
      <c r="WST270" s="20"/>
      <c r="WSU270" s="20"/>
      <c r="WSV270" s="20"/>
      <c r="WSW270" s="20"/>
      <c r="WSX270" s="20"/>
      <c r="WSY270" s="20"/>
      <c r="WSZ270" s="20"/>
      <c r="WTA270" s="20"/>
      <c r="WTB270" s="20"/>
      <c r="WTC270" s="20"/>
      <c r="WTD270" s="20"/>
      <c r="WTE270" s="20"/>
      <c r="WTF270" s="20"/>
      <c r="WTG270" s="20"/>
      <c r="WTH270" s="20"/>
      <c r="WTI270" s="20"/>
      <c r="WTJ270" s="20"/>
      <c r="WTK270" s="20"/>
      <c r="WTL270" s="20"/>
      <c r="WTM270" s="20"/>
      <c r="WTN270" s="20"/>
      <c r="WTO270" s="20"/>
      <c r="WTP270" s="20"/>
      <c r="WTQ270" s="20"/>
      <c r="WTR270" s="20"/>
      <c r="WTS270" s="20"/>
      <c r="WTT270" s="20"/>
      <c r="WTU270" s="20"/>
      <c r="WTV270" s="20"/>
      <c r="WTW270" s="20"/>
      <c r="WTX270" s="20"/>
      <c r="WTY270" s="20"/>
      <c r="WTZ270" s="20"/>
      <c r="WUA270" s="20"/>
      <c r="WUB270" s="20"/>
      <c r="WUC270" s="20"/>
      <c r="WUD270" s="20"/>
      <c r="WUE270" s="20"/>
      <c r="WUF270" s="20"/>
      <c r="WUG270" s="20"/>
      <c r="WUH270" s="20"/>
      <c r="WUI270" s="20"/>
      <c r="WUJ270" s="20"/>
      <c r="WUK270" s="20"/>
      <c r="WUL270" s="20"/>
      <c r="WUM270" s="20"/>
      <c r="WUN270" s="20"/>
      <c r="WUO270" s="20"/>
      <c r="WUP270" s="20"/>
      <c r="WUQ270" s="20"/>
      <c r="WUR270" s="20"/>
      <c r="WUS270" s="20"/>
      <c r="WUT270" s="20"/>
      <c r="WUU270" s="20"/>
      <c r="WUV270" s="20"/>
      <c r="WUW270" s="20"/>
      <c r="WUX270" s="20"/>
      <c r="WUY270" s="20"/>
      <c r="WUZ270" s="20"/>
      <c r="WVA270" s="20"/>
      <c r="WVB270" s="20"/>
      <c r="WVC270" s="20"/>
      <c r="WVD270" s="20"/>
      <c r="WVE270" s="20"/>
      <c r="WVF270" s="20"/>
      <c r="WVG270" s="20"/>
      <c r="WVH270" s="20"/>
      <c r="WVI270" s="20"/>
      <c r="WVJ270" s="20"/>
      <c r="WVK270" s="20"/>
      <c r="WVL270" s="20"/>
      <c r="WVM270" s="20"/>
      <c r="WVN270" s="20"/>
      <c r="WVO270" s="20"/>
      <c r="WVP270" s="20"/>
      <c r="WVQ270" s="20"/>
      <c r="WVR270" s="20"/>
      <c r="WVS270" s="20"/>
      <c r="WVT270" s="20"/>
      <c r="WVU270" s="20"/>
      <c r="WVV270" s="20"/>
      <c r="WVW270" s="20"/>
      <c r="WVX270" s="20"/>
      <c r="WVY270" s="20"/>
      <c r="WVZ270" s="20"/>
      <c r="WWA270" s="20"/>
      <c r="WWB270" s="20"/>
      <c r="WWC270" s="20"/>
      <c r="WWD270" s="20"/>
      <c r="WWE270" s="20"/>
      <c r="WWF270" s="20"/>
      <c r="WWG270" s="20"/>
      <c r="WWH270" s="20"/>
      <c r="WWI270" s="20"/>
      <c r="WWJ270" s="20"/>
      <c r="WWK270" s="20"/>
      <c r="WWL270" s="20"/>
      <c r="WWM270" s="20"/>
      <c r="WWN270" s="20"/>
      <c r="WWO270" s="20"/>
      <c r="WWP270" s="20"/>
      <c r="WWQ270" s="20"/>
      <c r="WWR270" s="20"/>
      <c r="WWS270" s="20"/>
      <c r="WWT270" s="20"/>
      <c r="WWU270" s="20"/>
      <c r="WWV270" s="20"/>
      <c r="WWW270" s="20"/>
      <c r="WWX270" s="20"/>
      <c r="WWY270" s="20"/>
      <c r="WWZ270" s="20"/>
      <c r="WXA270" s="20"/>
      <c r="WXB270" s="20"/>
      <c r="WXC270" s="20"/>
      <c r="WXD270" s="20"/>
      <c r="WXE270" s="20"/>
      <c r="WXF270" s="20"/>
      <c r="WXG270" s="20"/>
      <c r="WXH270" s="20"/>
      <c r="WXI270" s="20"/>
      <c r="WXJ270" s="20"/>
      <c r="WXK270" s="20"/>
      <c r="WXL270" s="20"/>
      <c r="WXM270" s="20"/>
      <c r="WXN270" s="20"/>
      <c r="WXO270" s="20"/>
      <c r="WXP270" s="20"/>
      <c r="WXQ270" s="20"/>
      <c r="WXR270" s="20"/>
      <c r="WXS270" s="20"/>
      <c r="WXT270" s="20"/>
      <c r="WXU270" s="20"/>
      <c r="WXV270" s="20"/>
      <c r="WXW270" s="20"/>
      <c r="WXX270" s="20"/>
      <c r="WXY270" s="20"/>
      <c r="WXZ270" s="20"/>
      <c r="WYA270" s="20"/>
      <c r="WYB270" s="20"/>
      <c r="WYC270" s="20"/>
      <c r="WYD270" s="20"/>
      <c r="WYE270" s="20"/>
      <c r="WYF270" s="20"/>
      <c r="WYG270" s="20"/>
      <c r="WYH270" s="20"/>
      <c r="WYI270" s="20"/>
      <c r="WYJ270" s="20"/>
      <c r="WYK270" s="20"/>
      <c r="WYL270" s="20"/>
      <c r="WYM270" s="20"/>
      <c r="WYN270" s="20"/>
      <c r="WYO270" s="20"/>
      <c r="WYP270" s="20"/>
      <c r="WYQ270" s="20"/>
      <c r="WYR270" s="20"/>
      <c r="WYS270" s="20"/>
      <c r="WYT270" s="20"/>
      <c r="WYU270" s="20"/>
      <c r="WYV270" s="20"/>
      <c r="WYW270" s="20"/>
      <c r="WYX270" s="20"/>
      <c r="WYY270" s="20"/>
      <c r="WYZ270" s="20"/>
      <c r="WZA270" s="20"/>
      <c r="WZB270" s="20"/>
      <c r="WZC270" s="20"/>
      <c r="WZD270" s="20"/>
      <c r="WZE270" s="20"/>
      <c r="WZF270" s="20"/>
      <c r="WZG270" s="20"/>
      <c r="WZH270" s="20"/>
      <c r="WZI270" s="20"/>
      <c r="WZJ270" s="20"/>
      <c r="WZK270" s="20"/>
      <c r="WZL270" s="20"/>
      <c r="WZM270" s="20"/>
      <c r="WZN270" s="20"/>
      <c r="WZO270" s="20"/>
      <c r="WZP270" s="20"/>
      <c r="WZQ270" s="20"/>
      <c r="WZR270" s="20"/>
      <c r="WZS270" s="20"/>
      <c r="WZT270" s="20"/>
      <c r="WZU270" s="20"/>
      <c r="WZV270" s="20"/>
      <c r="WZW270" s="20"/>
      <c r="WZX270" s="20"/>
      <c r="WZY270" s="20"/>
      <c r="WZZ270" s="20"/>
      <c r="XAA270" s="20"/>
      <c r="XAB270" s="20"/>
      <c r="XAC270" s="20"/>
      <c r="XAD270" s="20"/>
      <c r="XAE270" s="20"/>
      <c r="XAF270" s="20"/>
      <c r="XAG270" s="20"/>
      <c r="XAH270" s="20"/>
      <c r="XAI270" s="20"/>
      <c r="XAJ270" s="20"/>
      <c r="XAK270" s="20"/>
      <c r="XAL270" s="20"/>
      <c r="XAM270" s="20"/>
      <c r="XAN270" s="20"/>
      <c r="XAO270" s="20"/>
      <c r="XAP270" s="20"/>
      <c r="XAQ270" s="20"/>
      <c r="XAR270" s="20"/>
      <c r="XAS270" s="20"/>
      <c r="XAT270" s="20"/>
      <c r="XAU270" s="20"/>
      <c r="XAV270" s="20"/>
      <c r="XAW270" s="20"/>
      <c r="XAX270" s="20"/>
      <c r="XAY270" s="20"/>
      <c r="XAZ270" s="20"/>
      <c r="XBA270" s="20"/>
      <c r="XBB270" s="20"/>
      <c r="XBC270" s="20"/>
      <c r="XBD270" s="20"/>
      <c r="XBE270" s="20"/>
      <c r="XBF270" s="20"/>
      <c r="XBG270" s="20"/>
      <c r="XBH270" s="20"/>
      <c r="XBI270" s="20"/>
      <c r="XBJ270" s="20"/>
      <c r="XBK270" s="20"/>
      <c r="XBL270" s="20"/>
      <c r="XBM270" s="20"/>
      <c r="XBN270" s="20"/>
      <c r="XBO270" s="20"/>
      <c r="XBP270" s="20"/>
      <c r="XBQ270" s="20"/>
      <c r="XBR270" s="20"/>
      <c r="XBS270" s="20"/>
      <c r="XBT270" s="20"/>
      <c r="XBU270" s="20"/>
      <c r="XBV270" s="20"/>
      <c r="XBW270" s="20"/>
      <c r="XBX270" s="20"/>
      <c r="XBY270" s="20"/>
      <c r="XBZ270" s="20"/>
      <c r="XCA270" s="20"/>
      <c r="XCB270" s="20"/>
      <c r="XCC270" s="20"/>
      <c r="XCD270" s="20"/>
      <c r="XCE270" s="20"/>
      <c r="XCF270" s="20"/>
      <c r="XCG270" s="20"/>
      <c r="XCH270" s="20"/>
      <c r="XCI270" s="20"/>
      <c r="XCJ270" s="20"/>
      <c r="XCK270" s="20"/>
      <c r="XCL270" s="20"/>
      <c r="XCM270" s="20"/>
      <c r="XCN270" s="20"/>
      <c r="XCO270" s="20"/>
      <c r="XCP270" s="20"/>
      <c r="XCQ270" s="20"/>
      <c r="XCR270" s="20"/>
      <c r="XCS270" s="20"/>
      <c r="XCT270" s="20"/>
      <c r="XCU270" s="20"/>
      <c r="XCV270" s="20"/>
      <c r="XCW270" s="20"/>
      <c r="XCX270" s="20"/>
      <c r="XCY270" s="20"/>
      <c r="XCZ270" s="20"/>
      <c r="XDA270" s="20"/>
      <c r="XDB270" s="20"/>
      <c r="XDC270" s="20"/>
      <c r="XDD270" s="20"/>
      <c r="XDE270" s="20"/>
      <c r="XDF270" s="20"/>
      <c r="XDG270" s="20"/>
      <c r="XDH270" s="20"/>
      <c r="XDI270" s="20"/>
      <c r="XDJ270" s="20"/>
      <c r="XDK270" s="20"/>
      <c r="XDL270" s="20"/>
      <c r="XDM270" s="20"/>
      <c r="XDN270" s="20"/>
      <c r="XDO270" s="20"/>
      <c r="XDP270" s="20"/>
      <c r="XDQ270" s="20"/>
      <c r="XDR270" s="20"/>
      <c r="XDS270" s="20"/>
      <c r="XDT270" s="20"/>
      <c r="XDU270" s="20"/>
      <c r="XDV270" s="20"/>
      <c r="XDW270" s="20"/>
      <c r="XDX270" s="20"/>
      <c r="XDY270" s="20"/>
      <c r="XDZ270" s="20"/>
      <c r="XEA270" s="20"/>
      <c r="XEB270" s="20"/>
      <c r="XEC270" s="20"/>
      <c r="XED270" s="20"/>
      <c r="XEE270" s="20"/>
      <c r="XEF270" s="20"/>
      <c r="XEG270" s="20"/>
      <c r="XEH270" s="20"/>
      <c r="XEI270" s="20"/>
      <c r="XEJ270" s="20"/>
      <c r="XEK270" s="20"/>
      <c r="XEL270" s="20"/>
      <c r="XEM270" s="20"/>
      <c r="XEN270" s="20"/>
      <c r="XEO270" s="20"/>
      <c r="XEP270" s="20"/>
      <c r="XEQ270" s="20"/>
      <c r="XER270" s="20"/>
      <c r="XES270" s="20"/>
      <c r="XET270" s="20"/>
      <c r="XEU270" s="20"/>
      <c r="XEV270" s="20"/>
      <c r="XEW270" s="20"/>
      <c r="XEX270" s="20"/>
      <c r="XEY270" s="20"/>
      <c r="XEZ270" s="20"/>
      <c r="XFA270" s="20"/>
      <c r="XFB270" s="20"/>
      <c r="XFC270" s="20"/>
      <c r="XFD270" s="20"/>
    </row>
    <row r="271" spans="1:16384" s="30" customFormat="1" x14ac:dyDescent="0.25">
      <c r="A271" s="209"/>
      <c r="B271" s="225"/>
      <c r="C271" s="225"/>
      <c r="D271" s="111" t="s">
        <v>17</v>
      </c>
      <c r="E271" s="111" t="s">
        <v>17</v>
      </c>
      <c r="F271" s="111" t="s">
        <v>17</v>
      </c>
      <c r="G271" s="111" t="s">
        <v>17</v>
      </c>
      <c r="H271" s="112" t="s">
        <v>3</v>
      </c>
      <c r="I271" s="55" t="s">
        <v>18</v>
      </c>
      <c r="J271" s="87">
        <f ca="1">IF($T271=0,SUM(J272:J276),IF($T271="",0,IF(ISERROR(OFFSET(ГП!AA217,-$R271-IF($T271=4,1,0),0)),0,OFFSET(ГП!AA217,-$R271-IF($T271=4,1,0),0))))</f>
        <v>356.3</v>
      </c>
      <c r="K271" s="87">
        <f ca="1">IF($T271=0,SUM(K272:K276),IF($T271="",0,IF(ISERROR(OFFSET(ГП!AB217,-$R271-IF($T271=4,1,0),0)),0,OFFSET(ГП!AB217,-$R271-IF($T271=4,1,0),0))))</f>
        <v>0</v>
      </c>
      <c r="L271" s="87">
        <f ca="1">IF($T271=0,SUM(L272:L276),IF($T271="",0,IF(ISERROR(OFFSET(ГП!AC217,-$R271-IF($T271=4,1,0),0)),0,OFFSET(ГП!AC217,-$R271-IF($T271=4,1,0),0))))</f>
        <v>0</v>
      </c>
      <c r="M271" s="87">
        <f ca="1">IF($T271=0,SUM(M272:M276),IF($T271="",0,IF(ISERROR(OFFSET(ГП!AD217,-$R271-IF($T271=4,1,0),0)),0,OFFSET(ГП!AD217,-$R271-IF($T271=4,1,0),0))))</f>
        <v>0</v>
      </c>
      <c r="N271" s="87">
        <f ca="1">IF($T271=0,SUM(N272:N276),IF($T271="",0,IF(ISERROR(OFFSET(ГП!AE217,-$R271-IF($T271=4,1,0),0)),0,OFFSET(ГП!AE217,-$R271-IF($T271=4,1,0),0))))</f>
        <v>0</v>
      </c>
      <c r="O271" s="87">
        <f ca="1">IF($T271=0,SUM(O272:O276),IF($T271="",0,IF(ISERROR(OFFSET(ГП!AF217,-$R271-IF($T271=4,1,0),0)),0,OFFSET(ГП!AF217,-$R271-IF($T271=4,1,0),0))))</f>
        <v>818.4</v>
      </c>
      <c r="P271" s="20"/>
      <c r="Q271" s="20">
        <v>4</v>
      </c>
      <c r="R271" s="20">
        <f t="shared" si="110"/>
        <v>0</v>
      </c>
      <c r="S271" s="20">
        <f t="shared" si="107"/>
        <v>3</v>
      </c>
      <c r="T271" s="157">
        <f t="shared" si="108"/>
        <v>3</v>
      </c>
      <c r="U271" s="20" t="str">
        <f t="shared" si="109"/>
        <v>местные бюджеты</v>
      </c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  <c r="IK271" s="20"/>
      <c r="IL271" s="20"/>
      <c r="IM271" s="20"/>
      <c r="IN271" s="20"/>
      <c r="IO271" s="20"/>
      <c r="IP271" s="20"/>
      <c r="IQ271" s="20"/>
      <c r="IR271" s="20"/>
      <c r="IS271" s="20"/>
      <c r="IT271" s="20"/>
      <c r="IU271" s="20"/>
      <c r="IV271" s="20"/>
      <c r="IW271" s="20"/>
      <c r="IX271" s="20"/>
      <c r="IY271" s="20"/>
      <c r="IZ271" s="20"/>
      <c r="JA271" s="20"/>
      <c r="JB271" s="20"/>
      <c r="JC271" s="20"/>
      <c r="JD271" s="20"/>
      <c r="JE271" s="20"/>
      <c r="JF271" s="20"/>
      <c r="JG271" s="20"/>
      <c r="JH271" s="20"/>
      <c r="JI271" s="20"/>
      <c r="JJ271" s="20"/>
      <c r="JK271" s="20"/>
      <c r="JL271" s="20"/>
      <c r="JM271" s="20"/>
      <c r="JN271" s="20"/>
      <c r="JO271" s="20"/>
      <c r="JP271" s="20"/>
      <c r="JQ271" s="20"/>
      <c r="JR271" s="20"/>
      <c r="JS271" s="20"/>
      <c r="JT271" s="20"/>
      <c r="JU271" s="20"/>
      <c r="JV271" s="20"/>
      <c r="JW271" s="20"/>
      <c r="JX271" s="20"/>
      <c r="JY271" s="20"/>
      <c r="JZ271" s="20"/>
      <c r="KA271" s="20"/>
      <c r="KB271" s="20"/>
      <c r="KC271" s="20"/>
      <c r="KD271" s="20"/>
      <c r="KE271" s="20"/>
      <c r="KF271" s="20"/>
      <c r="KG271" s="20"/>
      <c r="KH271" s="20"/>
      <c r="KI271" s="20"/>
      <c r="KJ271" s="20"/>
      <c r="KK271" s="20"/>
      <c r="KL271" s="20"/>
      <c r="KM271" s="20"/>
      <c r="KN271" s="20"/>
      <c r="KO271" s="20"/>
      <c r="KP271" s="20"/>
      <c r="KQ271" s="20"/>
      <c r="KR271" s="20"/>
      <c r="KS271" s="20"/>
      <c r="KT271" s="20"/>
      <c r="KU271" s="20"/>
      <c r="KV271" s="20"/>
      <c r="KW271" s="20"/>
      <c r="KX271" s="20"/>
      <c r="KY271" s="20"/>
      <c r="KZ271" s="20"/>
      <c r="LA271" s="20"/>
      <c r="LB271" s="20"/>
      <c r="LC271" s="20"/>
      <c r="LD271" s="20"/>
      <c r="LE271" s="20"/>
      <c r="LF271" s="20"/>
      <c r="LG271" s="20"/>
      <c r="LH271" s="20"/>
      <c r="LI271" s="20"/>
      <c r="LJ271" s="20"/>
      <c r="LK271" s="20"/>
      <c r="LL271" s="20"/>
      <c r="LM271" s="20"/>
      <c r="LN271" s="20"/>
      <c r="LO271" s="20"/>
      <c r="LP271" s="20"/>
      <c r="LQ271" s="20"/>
      <c r="LR271" s="20"/>
      <c r="LS271" s="20"/>
      <c r="LT271" s="20"/>
      <c r="LU271" s="20"/>
      <c r="LV271" s="20"/>
      <c r="LW271" s="20"/>
      <c r="LX271" s="20"/>
      <c r="LY271" s="20"/>
      <c r="LZ271" s="20"/>
      <c r="MA271" s="20"/>
      <c r="MB271" s="20"/>
      <c r="MC271" s="20"/>
      <c r="MD271" s="20"/>
      <c r="ME271" s="20"/>
      <c r="MF271" s="20"/>
      <c r="MG271" s="20"/>
      <c r="MH271" s="20"/>
      <c r="MI271" s="20"/>
      <c r="MJ271" s="20"/>
      <c r="MK271" s="20"/>
      <c r="ML271" s="20"/>
      <c r="MM271" s="20"/>
      <c r="MN271" s="20"/>
      <c r="MO271" s="20"/>
      <c r="MP271" s="20"/>
      <c r="MQ271" s="20"/>
      <c r="MR271" s="20"/>
      <c r="MS271" s="20"/>
      <c r="MT271" s="20"/>
      <c r="MU271" s="20"/>
      <c r="MV271" s="20"/>
      <c r="MW271" s="20"/>
      <c r="MX271" s="20"/>
      <c r="MY271" s="20"/>
      <c r="MZ271" s="20"/>
      <c r="NA271" s="20"/>
      <c r="NB271" s="20"/>
      <c r="NC271" s="20"/>
      <c r="ND271" s="20"/>
      <c r="NE271" s="20"/>
      <c r="NF271" s="20"/>
      <c r="NG271" s="20"/>
      <c r="NH271" s="20"/>
      <c r="NI271" s="20"/>
      <c r="NJ271" s="20"/>
      <c r="NK271" s="20"/>
      <c r="NL271" s="20"/>
      <c r="NM271" s="20"/>
      <c r="NN271" s="20"/>
      <c r="NO271" s="20"/>
      <c r="NP271" s="20"/>
      <c r="NQ271" s="20"/>
      <c r="NR271" s="20"/>
      <c r="NS271" s="20"/>
      <c r="NT271" s="20"/>
      <c r="NU271" s="20"/>
      <c r="NV271" s="20"/>
      <c r="NW271" s="20"/>
      <c r="NX271" s="20"/>
      <c r="NY271" s="20"/>
      <c r="NZ271" s="20"/>
      <c r="OA271" s="20"/>
      <c r="OB271" s="20"/>
      <c r="OC271" s="20"/>
      <c r="OD271" s="20"/>
      <c r="OE271" s="20"/>
      <c r="OF271" s="20"/>
      <c r="OG271" s="20"/>
      <c r="OH271" s="20"/>
      <c r="OI271" s="20"/>
      <c r="OJ271" s="20"/>
      <c r="OK271" s="20"/>
      <c r="OL271" s="20"/>
      <c r="OM271" s="20"/>
      <c r="ON271" s="20"/>
      <c r="OO271" s="20"/>
      <c r="OP271" s="20"/>
      <c r="OQ271" s="20"/>
      <c r="OR271" s="20"/>
      <c r="OS271" s="20"/>
      <c r="OT271" s="20"/>
      <c r="OU271" s="20"/>
      <c r="OV271" s="20"/>
      <c r="OW271" s="20"/>
      <c r="OX271" s="20"/>
      <c r="OY271" s="20"/>
      <c r="OZ271" s="20"/>
      <c r="PA271" s="20"/>
      <c r="PB271" s="20"/>
      <c r="PC271" s="20"/>
      <c r="PD271" s="20"/>
      <c r="PE271" s="20"/>
      <c r="PF271" s="20"/>
      <c r="PG271" s="20"/>
      <c r="PH271" s="20"/>
      <c r="PI271" s="20"/>
      <c r="PJ271" s="20"/>
      <c r="PK271" s="20"/>
      <c r="PL271" s="20"/>
      <c r="PM271" s="20"/>
      <c r="PN271" s="20"/>
      <c r="PO271" s="20"/>
      <c r="PP271" s="20"/>
      <c r="PQ271" s="20"/>
      <c r="PR271" s="20"/>
      <c r="PS271" s="20"/>
      <c r="PT271" s="20"/>
      <c r="PU271" s="20"/>
      <c r="PV271" s="20"/>
      <c r="PW271" s="20"/>
      <c r="PX271" s="20"/>
      <c r="PY271" s="20"/>
      <c r="PZ271" s="20"/>
      <c r="QA271" s="20"/>
      <c r="QB271" s="20"/>
      <c r="QC271" s="20"/>
      <c r="QD271" s="20"/>
      <c r="QE271" s="20"/>
      <c r="QF271" s="20"/>
      <c r="QG271" s="20"/>
      <c r="QH271" s="20"/>
      <c r="QI271" s="20"/>
      <c r="QJ271" s="20"/>
      <c r="QK271" s="20"/>
      <c r="QL271" s="20"/>
      <c r="QM271" s="20"/>
      <c r="QN271" s="20"/>
      <c r="QO271" s="20"/>
      <c r="QP271" s="20"/>
      <c r="QQ271" s="20"/>
      <c r="QR271" s="20"/>
      <c r="QS271" s="20"/>
      <c r="QT271" s="20"/>
      <c r="QU271" s="20"/>
      <c r="QV271" s="20"/>
      <c r="QW271" s="20"/>
      <c r="QX271" s="20"/>
      <c r="QY271" s="20"/>
      <c r="QZ271" s="20"/>
      <c r="RA271" s="20"/>
      <c r="RB271" s="20"/>
      <c r="RC271" s="20"/>
      <c r="RD271" s="20"/>
      <c r="RE271" s="20"/>
      <c r="RF271" s="20"/>
      <c r="RG271" s="20"/>
      <c r="RH271" s="20"/>
      <c r="RI271" s="20"/>
      <c r="RJ271" s="20"/>
      <c r="RK271" s="20"/>
      <c r="RL271" s="20"/>
      <c r="RM271" s="20"/>
      <c r="RN271" s="20"/>
      <c r="RO271" s="20"/>
      <c r="RP271" s="20"/>
      <c r="RQ271" s="20"/>
      <c r="RR271" s="20"/>
      <c r="RS271" s="20"/>
      <c r="RT271" s="20"/>
      <c r="RU271" s="20"/>
      <c r="RV271" s="20"/>
      <c r="RW271" s="20"/>
      <c r="RX271" s="20"/>
      <c r="RY271" s="20"/>
      <c r="RZ271" s="20"/>
      <c r="SA271" s="20"/>
      <c r="SB271" s="20"/>
      <c r="SC271" s="20"/>
      <c r="SD271" s="20"/>
      <c r="SE271" s="20"/>
      <c r="SF271" s="20"/>
      <c r="SG271" s="20"/>
      <c r="SH271" s="20"/>
      <c r="SI271" s="20"/>
      <c r="SJ271" s="20"/>
      <c r="SK271" s="20"/>
      <c r="SL271" s="20"/>
      <c r="SM271" s="20"/>
      <c r="SN271" s="20"/>
      <c r="SO271" s="20"/>
      <c r="SP271" s="20"/>
      <c r="SQ271" s="20"/>
      <c r="SR271" s="20"/>
      <c r="SS271" s="20"/>
      <c r="ST271" s="20"/>
      <c r="SU271" s="20"/>
      <c r="SV271" s="20"/>
      <c r="SW271" s="20"/>
      <c r="SX271" s="20"/>
      <c r="SY271" s="20"/>
      <c r="SZ271" s="20"/>
      <c r="TA271" s="20"/>
      <c r="TB271" s="20"/>
      <c r="TC271" s="20"/>
      <c r="TD271" s="20"/>
      <c r="TE271" s="20"/>
      <c r="TF271" s="20"/>
      <c r="TG271" s="20"/>
      <c r="TH271" s="20"/>
      <c r="TI271" s="20"/>
      <c r="TJ271" s="20"/>
      <c r="TK271" s="20"/>
      <c r="TL271" s="20"/>
      <c r="TM271" s="20"/>
      <c r="TN271" s="20"/>
      <c r="TO271" s="20"/>
      <c r="TP271" s="20"/>
      <c r="TQ271" s="20"/>
      <c r="TR271" s="20"/>
      <c r="TS271" s="20"/>
      <c r="TT271" s="20"/>
      <c r="TU271" s="20"/>
      <c r="TV271" s="20"/>
      <c r="TW271" s="20"/>
      <c r="TX271" s="20"/>
      <c r="TY271" s="20"/>
      <c r="TZ271" s="20"/>
      <c r="UA271" s="20"/>
      <c r="UB271" s="20"/>
      <c r="UC271" s="20"/>
      <c r="UD271" s="20"/>
      <c r="UE271" s="20"/>
      <c r="UF271" s="20"/>
      <c r="UG271" s="20"/>
      <c r="UH271" s="20"/>
      <c r="UI271" s="20"/>
      <c r="UJ271" s="20"/>
      <c r="UK271" s="20"/>
      <c r="UL271" s="20"/>
      <c r="UM271" s="20"/>
      <c r="UN271" s="20"/>
      <c r="UO271" s="20"/>
      <c r="UP271" s="20"/>
      <c r="UQ271" s="20"/>
      <c r="UR271" s="20"/>
      <c r="US271" s="20"/>
      <c r="UT271" s="20"/>
      <c r="UU271" s="20"/>
      <c r="UV271" s="20"/>
      <c r="UW271" s="20"/>
      <c r="UX271" s="20"/>
      <c r="UY271" s="20"/>
      <c r="UZ271" s="20"/>
      <c r="VA271" s="20"/>
      <c r="VB271" s="20"/>
      <c r="VC271" s="20"/>
      <c r="VD271" s="20"/>
      <c r="VE271" s="20"/>
      <c r="VF271" s="20"/>
      <c r="VG271" s="20"/>
      <c r="VH271" s="20"/>
      <c r="VI271" s="20"/>
      <c r="VJ271" s="20"/>
      <c r="VK271" s="20"/>
      <c r="VL271" s="20"/>
      <c r="VM271" s="20"/>
      <c r="VN271" s="20"/>
      <c r="VO271" s="20"/>
      <c r="VP271" s="20"/>
      <c r="VQ271" s="20"/>
      <c r="VR271" s="20"/>
      <c r="VS271" s="20"/>
      <c r="VT271" s="20"/>
      <c r="VU271" s="20"/>
      <c r="VV271" s="20"/>
      <c r="VW271" s="20"/>
      <c r="VX271" s="20"/>
      <c r="VY271" s="20"/>
      <c r="VZ271" s="20"/>
      <c r="WA271" s="20"/>
      <c r="WB271" s="20"/>
      <c r="WC271" s="20"/>
      <c r="WD271" s="20"/>
      <c r="WE271" s="20"/>
      <c r="WF271" s="20"/>
      <c r="WG271" s="20"/>
      <c r="WH271" s="20"/>
      <c r="WI271" s="20"/>
      <c r="WJ271" s="20"/>
      <c r="WK271" s="20"/>
      <c r="WL271" s="20"/>
      <c r="WM271" s="20"/>
      <c r="WN271" s="20"/>
      <c r="WO271" s="20"/>
      <c r="WP271" s="20"/>
      <c r="WQ271" s="20"/>
      <c r="WR271" s="20"/>
      <c r="WS271" s="20"/>
      <c r="WT271" s="20"/>
      <c r="WU271" s="20"/>
      <c r="WV271" s="20"/>
      <c r="WW271" s="20"/>
      <c r="WX271" s="20"/>
      <c r="WY271" s="20"/>
      <c r="WZ271" s="20"/>
      <c r="XA271" s="20"/>
      <c r="XB271" s="20"/>
      <c r="XC271" s="20"/>
      <c r="XD271" s="20"/>
      <c r="XE271" s="20"/>
      <c r="XF271" s="20"/>
      <c r="XG271" s="20"/>
      <c r="XH271" s="20"/>
      <c r="XI271" s="20"/>
      <c r="XJ271" s="20"/>
      <c r="XK271" s="20"/>
      <c r="XL271" s="20"/>
      <c r="XM271" s="20"/>
      <c r="XN271" s="20"/>
      <c r="XO271" s="20"/>
      <c r="XP271" s="20"/>
      <c r="XQ271" s="20"/>
      <c r="XR271" s="20"/>
      <c r="XS271" s="20"/>
      <c r="XT271" s="20"/>
      <c r="XU271" s="20"/>
      <c r="XV271" s="20"/>
      <c r="XW271" s="20"/>
      <c r="XX271" s="20"/>
      <c r="XY271" s="20"/>
      <c r="XZ271" s="20"/>
      <c r="YA271" s="20"/>
      <c r="YB271" s="20"/>
      <c r="YC271" s="20"/>
      <c r="YD271" s="20"/>
      <c r="YE271" s="20"/>
      <c r="YF271" s="20"/>
      <c r="YG271" s="20"/>
      <c r="YH271" s="20"/>
      <c r="YI271" s="20"/>
      <c r="YJ271" s="20"/>
      <c r="YK271" s="20"/>
      <c r="YL271" s="20"/>
      <c r="YM271" s="20"/>
      <c r="YN271" s="20"/>
      <c r="YO271" s="20"/>
      <c r="YP271" s="20"/>
      <c r="YQ271" s="20"/>
      <c r="YR271" s="20"/>
      <c r="YS271" s="20"/>
      <c r="YT271" s="20"/>
      <c r="YU271" s="20"/>
      <c r="YV271" s="20"/>
      <c r="YW271" s="20"/>
      <c r="YX271" s="20"/>
      <c r="YY271" s="20"/>
      <c r="YZ271" s="20"/>
      <c r="ZA271" s="20"/>
      <c r="ZB271" s="20"/>
      <c r="ZC271" s="20"/>
      <c r="ZD271" s="20"/>
      <c r="ZE271" s="20"/>
      <c r="ZF271" s="20"/>
      <c r="ZG271" s="20"/>
      <c r="ZH271" s="20"/>
      <c r="ZI271" s="20"/>
      <c r="ZJ271" s="20"/>
      <c r="ZK271" s="20"/>
      <c r="ZL271" s="20"/>
      <c r="ZM271" s="20"/>
      <c r="ZN271" s="20"/>
      <c r="ZO271" s="20"/>
      <c r="ZP271" s="20"/>
      <c r="ZQ271" s="20"/>
      <c r="ZR271" s="20"/>
      <c r="ZS271" s="20"/>
      <c r="ZT271" s="20"/>
      <c r="ZU271" s="20"/>
      <c r="ZV271" s="20"/>
      <c r="ZW271" s="20"/>
      <c r="ZX271" s="20"/>
      <c r="ZY271" s="20"/>
      <c r="ZZ271" s="20"/>
      <c r="AAA271" s="20"/>
      <c r="AAB271" s="20"/>
      <c r="AAC271" s="20"/>
      <c r="AAD271" s="20"/>
      <c r="AAE271" s="20"/>
      <c r="AAF271" s="20"/>
      <c r="AAG271" s="20"/>
      <c r="AAH271" s="20"/>
      <c r="AAI271" s="20"/>
      <c r="AAJ271" s="20"/>
      <c r="AAK271" s="20"/>
      <c r="AAL271" s="20"/>
      <c r="AAM271" s="20"/>
      <c r="AAN271" s="20"/>
      <c r="AAO271" s="20"/>
      <c r="AAP271" s="20"/>
      <c r="AAQ271" s="20"/>
      <c r="AAR271" s="20"/>
      <c r="AAS271" s="20"/>
      <c r="AAT271" s="20"/>
      <c r="AAU271" s="20"/>
      <c r="AAV271" s="20"/>
      <c r="AAW271" s="20"/>
      <c r="AAX271" s="20"/>
      <c r="AAY271" s="20"/>
      <c r="AAZ271" s="20"/>
      <c r="ABA271" s="20"/>
      <c r="ABB271" s="20"/>
      <c r="ABC271" s="20"/>
      <c r="ABD271" s="20"/>
      <c r="ABE271" s="20"/>
      <c r="ABF271" s="20"/>
      <c r="ABG271" s="20"/>
      <c r="ABH271" s="20"/>
      <c r="ABI271" s="20"/>
      <c r="ABJ271" s="20"/>
      <c r="ABK271" s="20"/>
      <c r="ABL271" s="20"/>
      <c r="ABM271" s="20"/>
      <c r="ABN271" s="20"/>
      <c r="ABO271" s="20"/>
      <c r="ABP271" s="20"/>
      <c r="ABQ271" s="20"/>
      <c r="ABR271" s="20"/>
      <c r="ABS271" s="20"/>
      <c r="ABT271" s="20"/>
      <c r="ABU271" s="20"/>
      <c r="ABV271" s="20"/>
      <c r="ABW271" s="20"/>
      <c r="ABX271" s="20"/>
      <c r="ABY271" s="20"/>
      <c r="ABZ271" s="20"/>
      <c r="ACA271" s="20"/>
      <c r="ACB271" s="20"/>
      <c r="ACC271" s="20"/>
      <c r="ACD271" s="20"/>
      <c r="ACE271" s="20"/>
      <c r="ACF271" s="20"/>
      <c r="ACG271" s="20"/>
      <c r="ACH271" s="20"/>
      <c r="ACI271" s="20"/>
      <c r="ACJ271" s="20"/>
      <c r="ACK271" s="20"/>
      <c r="ACL271" s="20"/>
      <c r="ACM271" s="20"/>
      <c r="ACN271" s="20"/>
      <c r="ACO271" s="20"/>
      <c r="ACP271" s="20"/>
      <c r="ACQ271" s="20"/>
      <c r="ACR271" s="20"/>
      <c r="ACS271" s="20"/>
      <c r="ACT271" s="20"/>
      <c r="ACU271" s="20"/>
      <c r="ACV271" s="20"/>
      <c r="ACW271" s="20"/>
      <c r="ACX271" s="20"/>
      <c r="ACY271" s="20"/>
      <c r="ACZ271" s="20"/>
      <c r="ADA271" s="20"/>
      <c r="ADB271" s="20"/>
      <c r="ADC271" s="20"/>
      <c r="ADD271" s="20"/>
      <c r="ADE271" s="20"/>
      <c r="ADF271" s="20"/>
      <c r="ADG271" s="20"/>
      <c r="ADH271" s="20"/>
      <c r="ADI271" s="20"/>
      <c r="ADJ271" s="20"/>
      <c r="ADK271" s="20"/>
      <c r="ADL271" s="20"/>
      <c r="ADM271" s="20"/>
      <c r="ADN271" s="20"/>
      <c r="ADO271" s="20"/>
      <c r="ADP271" s="20"/>
      <c r="ADQ271" s="20"/>
      <c r="ADR271" s="20"/>
      <c r="ADS271" s="20"/>
      <c r="ADT271" s="20"/>
      <c r="ADU271" s="20"/>
      <c r="ADV271" s="20"/>
      <c r="ADW271" s="20"/>
      <c r="ADX271" s="20"/>
      <c r="ADY271" s="20"/>
      <c r="ADZ271" s="20"/>
      <c r="AEA271" s="20"/>
      <c r="AEB271" s="20"/>
      <c r="AEC271" s="20"/>
      <c r="AED271" s="20"/>
      <c r="AEE271" s="20"/>
      <c r="AEF271" s="20"/>
      <c r="AEG271" s="20"/>
      <c r="AEH271" s="20"/>
      <c r="AEI271" s="20"/>
      <c r="AEJ271" s="20"/>
      <c r="AEK271" s="20"/>
      <c r="AEL271" s="20"/>
      <c r="AEM271" s="20"/>
      <c r="AEN271" s="20"/>
      <c r="AEO271" s="20"/>
      <c r="AEP271" s="20"/>
      <c r="AEQ271" s="20"/>
      <c r="AER271" s="20"/>
      <c r="AES271" s="20"/>
      <c r="AET271" s="20"/>
      <c r="AEU271" s="20"/>
      <c r="AEV271" s="20"/>
      <c r="AEW271" s="20"/>
      <c r="AEX271" s="20"/>
      <c r="AEY271" s="20"/>
      <c r="AEZ271" s="20"/>
      <c r="AFA271" s="20"/>
      <c r="AFB271" s="20"/>
      <c r="AFC271" s="20"/>
      <c r="AFD271" s="20"/>
      <c r="AFE271" s="20"/>
      <c r="AFF271" s="20"/>
      <c r="AFG271" s="20"/>
      <c r="AFH271" s="20"/>
      <c r="AFI271" s="20"/>
      <c r="AFJ271" s="20"/>
      <c r="AFK271" s="20"/>
      <c r="AFL271" s="20"/>
      <c r="AFM271" s="20"/>
      <c r="AFN271" s="20"/>
      <c r="AFO271" s="20"/>
      <c r="AFP271" s="20"/>
      <c r="AFQ271" s="20"/>
      <c r="AFR271" s="20"/>
      <c r="AFS271" s="20"/>
      <c r="AFT271" s="20"/>
      <c r="AFU271" s="20"/>
      <c r="AFV271" s="20"/>
      <c r="AFW271" s="20"/>
      <c r="AFX271" s="20"/>
      <c r="AFY271" s="20"/>
      <c r="AFZ271" s="20"/>
      <c r="AGA271" s="20"/>
      <c r="AGB271" s="20"/>
      <c r="AGC271" s="20"/>
      <c r="AGD271" s="20"/>
      <c r="AGE271" s="20"/>
      <c r="AGF271" s="20"/>
      <c r="AGG271" s="20"/>
      <c r="AGH271" s="20"/>
      <c r="AGI271" s="20"/>
      <c r="AGJ271" s="20"/>
      <c r="AGK271" s="20"/>
      <c r="AGL271" s="20"/>
      <c r="AGM271" s="20"/>
      <c r="AGN271" s="20"/>
      <c r="AGO271" s="20"/>
      <c r="AGP271" s="20"/>
      <c r="AGQ271" s="20"/>
      <c r="AGR271" s="20"/>
      <c r="AGS271" s="20"/>
      <c r="AGT271" s="20"/>
      <c r="AGU271" s="20"/>
      <c r="AGV271" s="20"/>
      <c r="AGW271" s="20"/>
      <c r="AGX271" s="20"/>
      <c r="AGY271" s="20"/>
      <c r="AGZ271" s="20"/>
      <c r="AHA271" s="20"/>
      <c r="AHB271" s="20"/>
      <c r="AHC271" s="20"/>
      <c r="AHD271" s="20"/>
      <c r="AHE271" s="20"/>
      <c r="AHF271" s="20"/>
      <c r="AHG271" s="20"/>
      <c r="AHH271" s="20"/>
      <c r="AHI271" s="20"/>
      <c r="AHJ271" s="20"/>
      <c r="AHK271" s="20"/>
      <c r="AHL271" s="20"/>
      <c r="AHM271" s="20"/>
      <c r="AHN271" s="20"/>
      <c r="AHO271" s="20"/>
      <c r="AHP271" s="20"/>
      <c r="AHQ271" s="20"/>
      <c r="AHR271" s="20"/>
      <c r="AHS271" s="20"/>
      <c r="AHT271" s="20"/>
      <c r="AHU271" s="20"/>
      <c r="AHV271" s="20"/>
      <c r="AHW271" s="20"/>
      <c r="AHX271" s="20"/>
      <c r="AHY271" s="20"/>
      <c r="AHZ271" s="20"/>
      <c r="AIA271" s="20"/>
      <c r="AIB271" s="20"/>
      <c r="AIC271" s="20"/>
      <c r="AID271" s="20"/>
      <c r="AIE271" s="20"/>
      <c r="AIF271" s="20"/>
      <c r="AIG271" s="20"/>
      <c r="AIH271" s="20"/>
      <c r="AII271" s="20"/>
      <c r="AIJ271" s="20"/>
      <c r="AIK271" s="20"/>
      <c r="AIL271" s="20"/>
      <c r="AIM271" s="20"/>
      <c r="AIN271" s="20"/>
      <c r="AIO271" s="20"/>
      <c r="AIP271" s="20"/>
      <c r="AIQ271" s="20"/>
      <c r="AIR271" s="20"/>
      <c r="AIS271" s="20"/>
      <c r="AIT271" s="20"/>
      <c r="AIU271" s="20"/>
      <c r="AIV271" s="20"/>
      <c r="AIW271" s="20"/>
      <c r="AIX271" s="20"/>
      <c r="AIY271" s="20"/>
      <c r="AIZ271" s="20"/>
      <c r="AJA271" s="20"/>
      <c r="AJB271" s="20"/>
      <c r="AJC271" s="20"/>
      <c r="AJD271" s="20"/>
      <c r="AJE271" s="20"/>
      <c r="AJF271" s="20"/>
      <c r="AJG271" s="20"/>
      <c r="AJH271" s="20"/>
      <c r="AJI271" s="20"/>
      <c r="AJJ271" s="20"/>
      <c r="AJK271" s="20"/>
      <c r="AJL271" s="20"/>
      <c r="AJM271" s="20"/>
      <c r="AJN271" s="20"/>
      <c r="AJO271" s="20"/>
      <c r="AJP271" s="20"/>
      <c r="AJQ271" s="20"/>
      <c r="AJR271" s="20"/>
      <c r="AJS271" s="20"/>
      <c r="AJT271" s="20"/>
      <c r="AJU271" s="20"/>
      <c r="AJV271" s="20"/>
      <c r="AJW271" s="20"/>
      <c r="AJX271" s="20"/>
      <c r="AJY271" s="20"/>
      <c r="AJZ271" s="20"/>
      <c r="AKA271" s="20"/>
      <c r="AKB271" s="20"/>
      <c r="AKC271" s="20"/>
      <c r="AKD271" s="20"/>
      <c r="AKE271" s="20"/>
      <c r="AKF271" s="20"/>
      <c r="AKG271" s="20"/>
      <c r="AKH271" s="20"/>
      <c r="AKI271" s="20"/>
      <c r="AKJ271" s="20"/>
      <c r="AKK271" s="20"/>
      <c r="AKL271" s="20"/>
      <c r="AKM271" s="20"/>
      <c r="AKN271" s="20"/>
      <c r="AKO271" s="20"/>
      <c r="AKP271" s="20"/>
      <c r="AKQ271" s="20"/>
      <c r="AKR271" s="20"/>
      <c r="AKS271" s="20"/>
      <c r="AKT271" s="20"/>
      <c r="AKU271" s="20"/>
      <c r="AKV271" s="20"/>
      <c r="AKW271" s="20"/>
      <c r="AKX271" s="20"/>
      <c r="AKY271" s="20"/>
      <c r="AKZ271" s="20"/>
      <c r="ALA271" s="20"/>
      <c r="ALB271" s="20"/>
      <c r="ALC271" s="20"/>
      <c r="ALD271" s="20"/>
      <c r="ALE271" s="20"/>
      <c r="ALF271" s="20"/>
      <c r="ALG271" s="20"/>
      <c r="ALH271" s="20"/>
      <c r="ALI271" s="20"/>
      <c r="ALJ271" s="20"/>
      <c r="ALK271" s="20"/>
      <c r="ALL271" s="20"/>
      <c r="ALM271" s="20"/>
      <c r="ALN271" s="20"/>
      <c r="ALO271" s="20"/>
      <c r="ALP271" s="20"/>
      <c r="ALQ271" s="20"/>
      <c r="ALR271" s="20"/>
      <c r="ALS271" s="20"/>
      <c r="ALT271" s="20"/>
      <c r="ALU271" s="20"/>
      <c r="ALV271" s="20"/>
      <c r="ALW271" s="20"/>
      <c r="ALX271" s="20"/>
      <c r="ALY271" s="20"/>
      <c r="ALZ271" s="20"/>
      <c r="AMA271" s="20"/>
      <c r="AMB271" s="20"/>
      <c r="AMC271" s="20"/>
      <c r="AMD271" s="20"/>
      <c r="AME271" s="20"/>
      <c r="AMF271" s="20"/>
      <c r="AMG271" s="20"/>
      <c r="AMH271" s="20"/>
      <c r="AMI271" s="20"/>
      <c r="AMJ271" s="20"/>
      <c r="AMK271" s="20"/>
      <c r="AML271" s="20"/>
      <c r="AMM271" s="20"/>
      <c r="AMN271" s="20"/>
      <c r="AMO271" s="20"/>
      <c r="AMP271" s="20"/>
      <c r="AMQ271" s="20"/>
      <c r="AMR271" s="20"/>
      <c r="AMS271" s="20"/>
      <c r="AMT271" s="20"/>
      <c r="AMU271" s="20"/>
      <c r="AMV271" s="20"/>
      <c r="AMW271" s="20"/>
      <c r="AMX271" s="20"/>
      <c r="AMY271" s="20"/>
      <c r="AMZ271" s="20"/>
      <c r="ANA271" s="20"/>
      <c r="ANB271" s="20"/>
      <c r="ANC271" s="20"/>
      <c r="AND271" s="20"/>
      <c r="ANE271" s="20"/>
      <c r="ANF271" s="20"/>
      <c r="ANG271" s="20"/>
      <c r="ANH271" s="20"/>
      <c r="ANI271" s="20"/>
      <c r="ANJ271" s="20"/>
      <c r="ANK271" s="20"/>
      <c r="ANL271" s="20"/>
      <c r="ANM271" s="20"/>
      <c r="ANN271" s="20"/>
      <c r="ANO271" s="20"/>
      <c r="ANP271" s="20"/>
      <c r="ANQ271" s="20"/>
      <c r="ANR271" s="20"/>
      <c r="ANS271" s="20"/>
      <c r="ANT271" s="20"/>
      <c r="ANU271" s="20"/>
      <c r="ANV271" s="20"/>
      <c r="ANW271" s="20"/>
      <c r="ANX271" s="20"/>
      <c r="ANY271" s="20"/>
      <c r="ANZ271" s="20"/>
      <c r="AOA271" s="20"/>
      <c r="AOB271" s="20"/>
      <c r="AOC271" s="20"/>
      <c r="AOD271" s="20"/>
      <c r="AOE271" s="20"/>
      <c r="AOF271" s="20"/>
      <c r="AOG271" s="20"/>
      <c r="AOH271" s="20"/>
      <c r="AOI271" s="20"/>
      <c r="AOJ271" s="20"/>
      <c r="AOK271" s="20"/>
      <c r="AOL271" s="20"/>
      <c r="AOM271" s="20"/>
      <c r="AON271" s="20"/>
      <c r="AOO271" s="20"/>
      <c r="AOP271" s="20"/>
      <c r="AOQ271" s="20"/>
      <c r="AOR271" s="20"/>
      <c r="AOS271" s="20"/>
      <c r="AOT271" s="20"/>
      <c r="AOU271" s="20"/>
      <c r="AOV271" s="20"/>
      <c r="AOW271" s="20"/>
      <c r="AOX271" s="20"/>
      <c r="AOY271" s="20"/>
      <c r="AOZ271" s="20"/>
      <c r="APA271" s="20"/>
      <c r="APB271" s="20"/>
      <c r="APC271" s="20"/>
      <c r="APD271" s="20"/>
      <c r="APE271" s="20"/>
      <c r="APF271" s="20"/>
      <c r="APG271" s="20"/>
      <c r="APH271" s="20"/>
      <c r="API271" s="20"/>
      <c r="APJ271" s="20"/>
      <c r="APK271" s="20"/>
      <c r="APL271" s="20"/>
      <c r="APM271" s="20"/>
      <c r="APN271" s="20"/>
      <c r="APO271" s="20"/>
      <c r="APP271" s="20"/>
      <c r="APQ271" s="20"/>
      <c r="APR271" s="20"/>
      <c r="APS271" s="20"/>
      <c r="APT271" s="20"/>
      <c r="APU271" s="20"/>
      <c r="APV271" s="20"/>
      <c r="APW271" s="20"/>
      <c r="APX271" s="20"/>
      <c r="APY271" s="20"/>
      <c r="APZ271" s="20"/>
      <c r="AQA271" s="20"/>
      <c r="AQB271" s="20"/>
      <c r="AQC271" s="20"/>
      <c r="AQD271" s="20"/>
      <c r="AQE271" s="20"/>
      <c r="AQF271" s="20"/>
      <c r="AQG271" s="20"/>
      <c r="AQH271" s="20"/>
      <c r="AQI271" s="20"/>
      <c r="AQJ271" s="20"/>
      <c r="AQK271" s="20"/>
      <c r="AQL271" s="20"/>
      <c r="AQM271" s="20"/>
      <c r="AQN271" s="20"/>
      <c r="AQO271" s="20"/>
      <c r="AQP271" s="20"/>
      <c r="AQQ271" s="20"/>
      <c r="AQR271" s="20"/>
      <c r="AQS271" s="20"/>
      <c r="AQT271" s="20"/>
      <c r="AQU271" s="20"/>
      <c r="AQV271" s="20"/>
      <c r="AQW271" s="20"/>
      <c r="AQX271" s="20"/>
      <c r="AQY271" s="20"/>
      <c r="AQZ271" s="20"/>
      <c r="ARA271" s="20"/>
      <c r="ARB271" s="20"/>
      <c r="ARC271" s="20"/>
      <c r="ARD271" s="20"/>
      <c r="ARE271" s="20"/>
      <c r="ARF271" s="20"/>
      <c r="ARG271" s="20"/>
      <c r="ARH271" s="20"/>
      <c r="ARI271" s="20"/>
      <c r="ARJ271" s="20"/>
      <c r="ARK271" s="20"/>
      <c r="ARL271" s="20"/>
      <c r="ARM271" s="20"/>
      <c r="ARN271" s="20"/>
      <c r="ARO271" s="20"/>
      <c r="ARP271" s="20"/>
      <c r="ARQ271" s="20"/>
      <c r="ARR271" s="20"/>
      <c r="ARS271" s="20"/>
      <c r="ART271" s="20"/>
      <c r="ARU271" s="20"/>
      <c r="ARV271" s="20"/>
      <c r="ARW271" s="20"/>
      <c r="ARX271" s="20"/>
      <c r="ARY271" s="20"/>
      <c r="ARZ271" s="20"/>
      <c r="ASA271" s="20"/>
      <c r="ASB271" s="20"/>
      <c r="ASC271" s="20"/>
      <c r="ASD271" s="20"/>
      <c r="ASE271" s="20"/>
      <c r="ASF271" s="20"/>
      <c r="ASG271" s="20"/>
      <c r="ASH271" s="20"/>
      <c r="ASI271" s="20"/>
      <c r="ASJ271" s="20"/>
      <c r="ASK271" s="20"/>
      <c r="ASL271" s="20"/>
      <c r="ASM271" s="20"/>
      <c r="ASN271" s="20"/>
      <c r="ASO271" s="20"/>
      <c r="ASP271" s="20"/>
      <c r="ASQ271" s="20"/>
      <c r="ASR271" s="20"/>
      <c r="ASS271" s="20"/>
      <c r="AST271" s="20"/>
      <c r="ASU271" s="20"/>
      <c r="ASV271" s="20"/>
      <c r="ASW271" s="20"/>
      <c r="ASX271" s="20"/>
      <c r="ASY271" s="20"/>
      <c r="ASZ271" s="20"/>
      <c r="ATA271" s="20"/>
      <c r="ATB271" s="20"/>
      <c r="ATC271" s="20"/>
      <c r="ATD271" s="20"/>
      <c r="ATE271" s="20"/>
      <c r="ATF271" s="20"/>
      <c r="ATG271" s="20"/>
      <c r="ATH271" s="20"/>
      <c r="ATI271" s="20"/>
      <c r="ATJ271" s="20"/>
      <c r="ATK271" s="20"/>
      <c r="ATL271" s="20"/>
      <c r="ATM271" s="20"/>
      <c r="ATN271" s="20"/>
      <c r="ATO271" s="20"/>
      <c r="ATP271" s="20"/>
      <c r="ATQ271" s="20"/>
      <c r="ATR271" s="20"/>
      <c r="ATS271" s="20"/>
      <c r="ATT271" s="20"/>
      <c r="ATU271" s="20"/>
      <c r="ATV271" s="20"/>
      <c r="ATW271" s="20"/>
      <c r="ATX271" s="20"/>
      <c r="ATY271" s="20"/>
      <c r="ATZ271" s="20"/>
      <c r="AUA271" s="20"/>
      <c r="AUB271" s="20"/>
      <c r="AUC271" s="20"/>
      <c r="AUD271" s="20"/>
      <c r="AUE271" s="20"/>
      <c r="AUF271" s="20"/>
      <c r="AUG271" s="20"/>
      <c r="AUH271" s="20"/>
      <c r="AUI271" s="20"/>
      <c r="AUJ271" s="20"/>
      <c r="AUK271" s="20"/>
      <c r="AUL271" s="20"/>
      <c r="AUM271" s="20"/>
      <c r="AUN271" s="20"/>
      <c r="AUO271" s="20"/>
      <c r="AUP271" s="20"/>
      <c r="AUQ271" s="20"/>
      <c r="AUR271" s="20"/>
      <c r="AUS271" s="20"/>
      <c r="AUT271" s="20"/>
      <c r="AUU271" s="20"/>
      <c r="AUV271" s="20"/>
      <c r="AUW271" s="20"/>
      <c r="AUX271" s="20"/>
      <c r="AUY271" s="20"/>
      <c r="AUZ271" s="20"/>
      <c r="AVA271" s="20"/>
      <c r="AVB271" s="20"/>
      <c r="AVC271" s="20"/>
      <c r="AVD271" s="20"/>
      <c r="AVE271" s="20"/>
      <c r="AVF271" s="20"/>
      <c r="AVG271" s="20"/>
      <c r="AVH271" s="20"/>
      <c r="AVI271" s="20"/>
      <c r="AVJ271" s="20"/>
      <c r="AVK271" s="20"/>
      <c r="AVL271" s="20"/>
      <c r="AVM271" s="20"/>
      <c r="AVN271" s="20"/>
      <c r="AVO271" s="20"/>
      <c r="AVP271" s="20"/>
      <c r="AVQ271" s="20"/>
      <c r="AVR271" s="20"/>
      <c r="AVS271" s="20"/>
      <c r="AVT271" s="20"/>
      <c r="AVU271" s="20"/>
      <c r="AVV271" s="20"/>
      <c r="AVW271" s="20"/>
      <c r="AVX271" s="20"/>
      <c r="AVY271" s="20"/>
      <c r="AVZ271" s="20"/>
      <c r="AWA271" s="20"/>
      <c r="AWB271" s="20"/>
      <c r="AWC271" s="20"/>
      <c r="AWD271" s="20"/>
      <c r="AWE271" s="20"/>
      <c r="AWF271" s="20"/>
      <c r="AWG271" s="20"/>
      <c r="AWH271" s="20"/>
      <c r="AWI271" s="20"/>
      <c r="AWJ271" s="20"/>
      <c r="AWK271" s="20"/>
      <c r="AWL271" s="20"/>
      <c r="AWM271" s="20"/>
      <c r="AWN271" s="20"/>
      <c r="AWO271" s="20"/>
      <c r="AWP271" s="20"/>
      <c r="AWQ271" s="20"/>
      <c r="AWR271" s="20"/>
      <c r="AWS271" s="20"/>
      <c r="AWT271" s="20"/>
      <c r="AWU271" s="20"/>
      <c r="AWV271" s="20"/>
      <c r="AWW271" s="20"/>
      <c r="AWX271" s="20"/>
      <c r="AWY271" s="20"/>
      <c r="AWZ271" s="20"/>
      <c r="AXA271" s="20"/>
      <c r="AXB271" s="20"/>
      <c r="AXC271" s="20"/>
      <c r="AXD271" s="20"/>
      <c r="AXE271" s="20"/>
      <c r="AXF271" s="20"/>
      <c r="AXG271" s="20"/>
      <c r="AXH271" s="20"/>
      <c r="AXI271" s="20"/>
      <c r="AXJ271" s="20"/>
      <c r="AXK271" s="20"/>
      <c r="AXL271" s="20"/>
      <c r="AXM271" s="20"/>
      <c r="AXN271" s="20"/>
      <c r="AXO271" s="20"/>
      <c r="AXP271" s="20"/>
      <c r="AXQ271" s="20"/>
      <c r="AXR271" s="20"/>
      <c r="AXS271" s="20"/>
      <c r="AXT271" s="20"/>
      <c r="AXU271" s="20"/>
      <c r="AXV271" s="20"/>
      <c r="AXW271" s="20"/>
      <c r="AXX271" s="20"/>
      <c r="AXY271" s="20"/>
      <c r="AXZ271" s="20"/>
      <c r="AYA271" s="20"/>
      <c r="AYB271" s="20"/>
      <c r="AYC271" s="20"/>
      <c r="AYD271" s="20"/>
      <c r="AYE271" s="20"/>
      <c r="AYF271" s="20"/>
      <c r="AYG271" s="20"/>
      <c r="AYH271" s="20"/>
      <c r="AYI271" s="20"/>
      <c r="AYJ271" s="20"/>
      <c r="AYK271" s="20"/>
      <c r="AYL271" s="20"/>
      <c r="AYM271" s="20"/>
      <c r="AYN271" s="20"/>
      <c r="AYO271" s="20"/>
      <c r="AYP271" s="20"/>
      <c r="AYQ271" s="20"/>
      <c r="AYR271" s="20"/>
      <c r="AYS271" s="20"/>
      <c r="AYT271" s="20"/>
      <c r="AYU271" s="20"/>
      <c r="AYV271" s="20"/>
      <c r="AYW271" s="20"/>
      <c r="AYX271" s="20"/>
      <c r="AYY271" s="20"/>
      <c r="AYZ271" s="20"/>
      <c r="AZA271" s="20"/>
      <c r="AZB271" s="20"/>
      <c r="AZC271" s="20"/>
      <c r="AZD271" s="20"/>
      <c r="AZE271" s="20"/>
      <c r="AZF271" s="20"/>
      <c r="AZG271" s="20"/>
      <c r="AZH271" s="20"/>
      <c r="AZI271" s="20"/>
      <c r="AZJ271" s="20"/>
      <c r="AZK271" s="20"/>
      <c r="AZL271" s="20"/>
      <c r="AZM271" s="20"/>
      <c r="AZN271" s="20"/>
      <c r="AZO271" s="20"/>
      <c r="AZP271" s="20"/>
      <c r="AZQ271" s="20"/>
      <c r="AZR271" s="20"/>
      <c r="AZS271" s="20"/>
      <c r="AZT271" s="20"/>
      <c r="AZU271" s="20"/>
      <c r="AZV271" s="20"/>
      <c r="AZW271" s="20"/>
      <c r="AZX271" s="20"/>
      <c r="AZY271" s="20"/>
      <c r="AZZ271" s="20"/>
      <c r="BAA271" s="20"/>
      <c r="BAB271" s="20"/>
      <c r="BAC271" s="20"/>
      <c r="BAD271" s="20"/>
      <c r="BAE271" s="20"/>
      <c r="BAF271" s="20"/>
      <c r="BAG271" s="20"/>
      <c r="BAH271" s="20"/>
      <c r="BAI271" s="20"/>
      <c r="BAJ271" s="20"/>
      <c r="BAK271" s="20"/>
      <c r="BAL271" s="20"/>
      <c r="BAM271" s="20"/>
      <c r="BAN271" s="20"/>
      <c r="BAO271" s="20"/>
      <c r="BAP271" s="20"/>
      <c r="BAQ271" s="20"/>
      <c r="BAR271" s="20"/>
      <c r="BAS271" s="20"/>
      <c r="BAT271" s="20"/>
      <c r="BAU271" s="20"/>
      <c r="BAV271" s="20"/>
      <c r="BAW271" s="20"/>
      <c r="BAX271" s="20"/>
      <c r="BAY271" s="20"/>
      <c r="BAZ271" s="20"/>
      <c r="BBA271" s="20"/>
      <c r="BBB271" s="20"/>
      <c r="BBC271" s="20"/>
      <c r="BBD271" s="20"/>
      <c r="BBE271" s="20"/>
      <c r="BBF271" s="20"/>
      <c r="BBG271" s="20"/>
      <c r="BBH271" s="20"/>
      <c r="BBI271" s="20"/>
      <c r="BBJ271" s="20"/>
      <c r="BBK271" s="20"/>
      <c r="BBL271" s="20"/>
      <c r="BBM271" s="20"/>
      <c r="BBN271" s="20"/>
      <c r="BBO271" s="20"/>
      <c r="BBP271" s="20"/>
      <c r="BBQ271" s="20"/>
      <c r="BBR271" s="20"/>
      <c r="BBS271" s="20"/>
      <c r="BBT271" s="20"/>
      <c r="BBU271" s="20"/>
      <c r="BBV271" s="20"/>
      <c r="BBW271" s="20"/>
      <c r="BBX271" s="20"/>
      <c r="BBY271" s="20"/>
      <c r="BBZ271" s="20"/>
      <c r="BCA271" s="20"/>
      <c r="BCB271" s="20"/>
      <c r="BCC271" s="20"/>
      <c r="BCD271" s="20"/>
      <c r="BCE271" s="20"/>
      <c r="BCF271" s="20"/>
      <c r="BCG271" s="20"/>
      <c r="BCH271" s="20"/>
      <c r="BCI271" s="20"/>
      <c r="BCJ271" s="20"/>
      <c r="BCK271" s="20"/>
      <c r="BCL271" s="20"/>
      <c r="BCM271" s="20"/>
      <c r="BCN271" s="20"/>
      <c r="BCO271" s="20"/>
      <c r="BCP271" s="20"/>
      <c r="BCQ271" s="20"/>
      <c r="BCR271" s="20"/>
      <c r="BCS271" s="20"/>
      <c r="BCT271" s="20"/>
      <c r="BCU271" s="20"/>
      <c r="BCV271" s="20"/>
      <c r="BCW271" s="20"/>
      <c r="BCX271" s="20"/>
      <c r="BCY271" s="20"/>
      <c r="BCZ271" s="20"/>
      <c r="BDA271" s="20"/>
      <c r="BDB271" s="20"/>
      <c r="BDC271" s="20"/>
      <c r="BDD271" s="20"/>
      <c r="BDE271" s="20"/>
      <c r="BDF271" s="20"/>
      <c r="BDG271" s="20"/>
      <c r="BDH271" s="20"/>
      <c r="BDI271" s="20"/>
      <c r="BDJ271" s="20"/>
      <c r="BDK271" s="20"/>
      <c r="BDL271" s="20"/>
      <c r="BDM271" s="20"/>
      <c r="BDN271" s="20"/>
      <c r="BDO271" s="20"/>
      <c r="BDP271" s="20"/>
      <c r="BDQ271" s="20"/>
      <c r="BDR271" s="20"/>
      <c r="BDS271" s="20"/>
      <c r="BDT271" s="20"/>
      <c r="BDU271" s="20"/>
      <c r="BDV271" s="20"/>
      <c r="BDW271" s="20"/>
      <c r="BDX271" s="20"/>
      <c r="BDY271" s="20"/>
      <c r="BDZ271" s="20"/>
      <c r="BEA271" s="20"/>
      <c r="BEB271" s="20"/>
      <c r="BEC271" s="20"/>
      <c r="BED271" s="20"/>
      <c r="BEE271" s="20"/>
      <c r="BEF271" s="20"/>
      <c r="BEG271" s="20"/>
      <c r="BEH271" s="20"/>
      <c r="BEI271" s="20"/>
      <c r="BEJ271" s="20"/>
      <c r="BEK271" s="20"/>
      <c r="BEL271" s="20"/>
      <c r="BEM271" s="20"/>
      <c r="BEN271" s="20"/>
      <c r="BEO271" s="20"/>
      <c r="BEP271" s="20"/>
      <c r="BEQ271" s="20"/>
      <c r="BER271" s="20"/>
      <c r="BES271" s="20"/>
      <c r="BET271" s="20"/>
      <c r="BEU271" s="20"/>
      <c r="BEV271" s="20"/>
      <c r="BEW271" s="20"/>
      <c r="BEX271" s="20"/>
      <c r="BEY271" s="20"/>
      <c r="BEZ271" s="20"/>
      <c r="BFA271" s="20"/>
      <c r="BFB271" s="20"/>
      <c r="BFC271" s="20"/>
      <c r="BFD271" s="20"/>
      <c r="BFE271" s="20"/>
      <c r="BFF271" s="20"/>
      <c r="BFG271" s="20"/>
      <c r="BFH271" s="20"/>
      <c r="BFI271" s="20"/>
      <c r="BFJ271" s="20"/>
      <c r="BFK271" s="20"/>
      <c r="BFL271" s="20"/>
      <c r="BFM271" s="20"/>
      <c r="BFN271" s="20"/>
      <c r="BFO271" s="20"/>
      <c r="BFP271" s="20"/>
      <c r="BFQ271" s="20"/>
      <c r="BFR271" s="20"/>
      <c r="BFS271" s="20"/>
      <c r="BFT271" s="20"/>
      <c r="BFU271" s="20"/>
      <c r="BFV271" s="20"/>
      <c r="BFW271" s="20"/>
      <c r="BFX271" s="20"/>
      <c r="BFY271" s="20"/>
      <c r="BFZ271" s="20"/>
      <c r="BGA271" s="20"/>
      <c r="BGB271" s="20"/>
      <c r="BGC271" s="20"/>
      <c r="BGD271" s="20"/>
      <c r="BGE271" s="20"/>
      <c r="BGF271" s="20"/>
      <c r="BGG271" s="20"/>
      <c r="BGH271" s="20"/>
      <c r="BGI271" s="20"/>
      <c r="BGJ271" s="20"/>
      <c r="BGK271" s="20"/>
      <c r="BGL271" s="20"/>
      <c r="BGM271" s="20"/>
      <c r="BGN271" s="20"/>
      <c r="BGO271" s="20"/>
      <c r="BGP271" s="20"/>
      <c r="BGQ271" s="20"/>
      <c r="BGR271" s="20"/>
      <c r="BGS271" s="20"/>
      <c r="BGT271" s="20"/>
      <c r="BGU271" s="20"/>
      <c r="BGV271" s="20"/>
      <c r="BGW271" s="20"/>
      <c r="BGX271" s="20"/>
      <c r="BGY271" s="20"/>
      <c r="BGZ271" s="20"/>
      <c r="BHA271" s="20"/>
      <c r="BHB271" s="20"/>
      <c r="BHC271" s="20"/>
      <c r="BHD271" s="20"/>
      <c r="BHE271" s="20"/>
      <c r="BHF271" s="20"/>
      <c r="BHG271" s="20"/>
      <c r="BHH271" s="20"/>
      <c r="BHI271" s="20"/>
      <c r="BHJ271" s="20"/>
      <c r="BHK271" s="20"/>
      <c r="BHL271" s="20"/>
      <c r="BHM271" s="20"/>
      <c r="BHN271" s="20"/>
      <c r="BHO271" s="20"/>
      <c r="BHP271" s="20"/>
      <c r="BHQ271" s="20"/>
      <c r="BHR271" s="20"/>
      <c r="BHS271" s="20"/>
      <c r="BHT271" s="20"/>
      <c r="BHU271" s="20"/>
      <c r="BHV271" s="20"/>
      <c r="BHW271" s="20"/>
      <c r="BHX271" s="20"/>
      <c r="BHY271" s="20"/>
      <c r="BHZ271" s="20"/>
      <c r="BIA271" s="20"/>
      <c r="BIB271" s="20"/>
      <c r="BIC271" s="20"/>
      <c r="BID271" s="20"/>
      <c r="BIE271" s="20"/>
      <c r="BIF271" s="20"/>
      <c r="BIG271" s="20"/>
      <c r="BIH271" s="20"/>
      <c r="BII271" s="20"/>
      <c r="BIJ271" s="20"/>
      <c r="BIK271" s="20"/>
      <c r="BIL271" s="20"/>
      <c r="BIM271" s="20"/>
      <c r="BIN271" s="20"/>
      <c r="BIO271" s="20"/>
      <c r="BIP271" s="20"/>
      <c r="BIQ271" s="20"/>
      <c r="BIR271" s="20"/>
      <c r="BIS271" s="20"/>
      <c r="BIT271" s="20"/>
      <c r="BIU271" s="20"/>
      <c r="BIV271" s="20"/>
      <c r="BIW271" s="20"/>
      <c r="BIX271" s="20"/>
      <c r="BIY271" s="20"/>
      <c r="BIZ271" s="20"/>
      <c r="BJA271" s="20"/>
      <c r="BJB271" s="20"/>
      <c r="BJC271" s="20"/>
      <c r="BJD271" s="20"/>
      <c r="BJE271" s="20"/>
      <c r="BJF271" s="20"/>
      <c r="BJG271" s="20"/>
      <c r="BJH271" s="20"/>
      <c r="BJI271" s="20"/>
      <c r="BJJ271" s="20"/>
      <c r="BJK271" s="20"/>
      <c r="BJL271" s="20"/>
      <c r="BJM271" s="20"/>
      <c r="BJN271" s="20"/>
      <c r="BJO271" s="20"/>
      <c r="BJP271" s="20"/>
      <c r="BJQ271" s="20"/>
      <c r="BJR271" s="20"/>
      <c r="BJS271" s="20"/>
      <c r="BJT271" s="20"/>
      <c r="BJU271" s="20"/>
      <c r="BJV271" s="20"/>
      <c r="BJW271" s="20"/>
      <c r="BJX271" s="20"/>
      <c r="BJY271" s="20"/>
      <c r="BJZ271" s="20"/>
      <c r="BKA271" s="20"/>
      <c r="BKB271" s="20"/>
      <c r="BKC271" s="20"/>
      <c r="BKD271" s="20"/>
      <c r="BKE271" s="20"/>
      <c r="BKF271" s="20"/>
      <c r="BKG271" s="20"/>
      <c r="BKH271" s="20"/>
      <c r="BKI271" s="20"/>
      <c r="BKJ271" s="20"/>
      <c r="BKK271" s="20"/>
      <c r="BKL271" s="20"/>
      <c r="BKM271" s="20"/>
      <c r="BKN271" s="20"/>
      <c r="BKO271" s="20"/>
      <c r="BKP271" s="20"/>
      <c r="BKQ271" s="20"/>
      <c r="BKR271" s="20"/>
      <c r="BKS271" s="20"/>
      <c r="BKT271" s="20"/>
      <c r="BKU271" s="20"/>
      <c r="BKV271" s="20"/>
      <c r="BKW271" s="20"/>
      <c r="BKX271" s="20"/>
      <c r="BKY271" s="20"/>
      <c r="BKZ271" s="20"/>
      <c r="BLA271" s="20"/>
      <c r="BLB271" s="20"/>
      <c r="BLC271" s="20"/>
      <c r="BLD271" s="20"/>
      <c r="BLE271" s="20"/>
      <c r="BLF271" s="20"/>
      <c r="BLG271" s="20"/>
      <c r="BLH271" s="20"/>
      <c r="BLI271" s="20"/>
      <c r="BLJ271" s="20"/>
      <c r="BLK271" s="20"/>
      <c r="BLL271" s="20"/>
      <c r="BLM271" s="20"/>
      <c r="BLN271" s="20"/>
      <c r="BLO271" s="20"/>
      <c r="BLP271" s="20"/>
      <c r="BLQ271" s="20"/>
      <c r="BLR271" s="20"/>
      <c r="BLS271" s="20"/>
      <c r="BLT271" s="20"/>
      <c r="BLU271" s="20"/>
      <c r="BLV271" s="20"/>
      <c r="BLW271" s="20"/>
      <c r="BLX271" s="20"/>
      <c r="BLY271" s="20"/>
      <c r="BLZ271" s="20"/>
      <c r="BMA271" s="20"/>
      <c r="BMB271" s="20"/>
      <c r="BMC271" s="20"/>
      <c r="BMD271" s="20"/>
      <c r="BME271" s="20"/>
      <c r="BMF271" s="20"/>
      <c r="BMG271" s="20"/>
      <c r="BMH271" s="20"/>
      <c r="BMI271" s="20"/>
      <c r="BMJ271" s="20"/>
      <c r="BMK271" s="20"/>
      <c r="BML271" s="20"/>
      <c r="BMM271" s="20"/>
      <c r="BMN271" s="20"/>
      <c r="BMO271" s="20"/>
      <c r="BMP271" s="20"/>
      <c r="BMQ271" s="20"/>
      <c r="BMR271" s="20"/>
      <c r="BMS271" s="20"/>
      <c r="BMT271" s="20"/>
      <c r="BMU271" s="20"/>
      <c r="BMV271" s="20"/>
      <c r="BMW271" s="20"/>
      <c r="BMX271" s="20"/>
      <c r="BMY271" s="20"/>
      <c r="BMZ271" s="20"/>
      <c r="BNA271" s="20"/>
      <c r="BNB271" s="20"/>
      <c r="BNC271" s="20"/>
      <c r="BND271" s="20"/>
      <c r="BNE271" s="20"/>
      <c r="BNF271" s="20"/>
      <c r="BNG271" s="20"/>
      <c r="BNH271" s="20"/>
      <c r="BNI271" s="20"/>
      <c r="BNJ271" s="20"/>
      <c r="BNK271" s="20"/>
      <c r="BNL271" s="20"/>
      <c r="BNM271" s="20"/>
      <c r="BNN271" s="20"/>
      <c r="BNO271" s="20"/>
      <c r="BNP271" s="20"/>
      <c r="BNQ271" s="20"/>
      <c r="BNR271" s="20"/>
      <c r="BNS271" s="20"/>
      <c r="BNT271" s="20"/>
      <c r="BNU271" s="20"/>
      <c r="BNV271" s="20"/>
      <c r="BNW271" s="20"/>
      <c r="BNX271" s="20"/>
      <c r="BNY271" s="20"/>
      <c r="BNZ271" s="20"/>
      <c r="BOA271" s="20"/>
      <c r="BOB271" s="20"/>
      <c r="BOC271" s="20"/>
      <c r="BOD271" s="20"/>
      <c r="BOE271" s="20"/>
      <c r="BOF271" s="20"/>
      <c r="BOG271" s="20"/>
      <c r="BOH271" s="20"/>
      <c r="BOI271" s="20"/>
      <c r="BOJ271" s="20"/>
      <c r="BOK271" s="20"/>
      <c r="BOL271" s="20"/>
      <c r="BOM271" s="20"/>
      <c r="BON271" s="20"/>
      <c r="BOO271" s="20"/>
      <c r="BOP271" s="20"/>
      <c r="BOQ271" s="20"/>
      <c r="BOR271" s="20"/>
      <c r="BOS271" s="20"/>
      <c r="BOT271" s="20"/>
      <c r="BOU271" s="20"/>
      <c r="BOV271" s="20"/>
      <c r="BOW271" s="20"/>
      <c r="BOX271" s="20"/>
      <c r="BOY271" s="20"/>
      <c r="BOZ271" s="20"/>
      <c r="BPA271" s="20"/>
      <c r="BPB271" s="20"/>
      <c r="BPC271" s="20"/>
      <c r="BPD271" s="20"/>
      <c r="BPE271" s="20"/>
      <c r="BPF271" s="20"/>
      <c r="BPG271" s="20"/>
      <c r="BPH271" s="20"/>
      <c r="BPI271" s="20"/>
      <c r="BPJ271" s="20"/>
      <c r="BPK271" s="20"/>
      <c r="BPL271" s="20"/>
      <c r="BPM271" s="20"/>
      <c r="BPN271" s="20"/>
      <c r="BPO271" s="20"/>
      <c r="BPP271" s="20"/>
      <c r="BPQ271" s="20"/>
      <c r="BPR271" s="20"/>
      <c r="BPS271" s="20"/>
      <c r="BPT271" s="20"/>
      <c r="BPU271" s="20"/>
      <c r="BPV271" s="20"/>
      <c r="BPW271" s="20"/>
      <c r="BPX271" s="20"/>
      <c r="BPY271" s="20"/>
      <c r="BPZ271" s="20"/>
      <c r="BQA271" s="20"/>
      <c r="BQB271" s="20"/>
      <c r="BQC271" s="20"/>
      <c r="BQD271" s="20"/>
      <c r="BQE271" s="20"/>
      <c r="BQF271" s="20"/>
      <c r="BQG271" s="20"/>
      <c r="BQH271" s="20"/>
      <c r="BQI271" s="20"/>
      <c r="BQJ271" s="20"/>
      <c r="BQK271" s="20"/>
      <c r="BQL271" s="20"/>
      <c r="BQM271" s="20"/>
      <c r="BQN271" s="20"/>
      <c r="BQO271" s="20"/>
      <c r="BQP271" s="20"/>
      <c r="BQQ271" s="20"/>
      <c r="BQR271" s="20"/>
      <c r="BQS271" s="20"/>
      <c r="BQT271" s="20"/>
      <c r="BQU271" s="20"/>
      <c r="BQV271" s="20"/>
      <c r="BQW271" s="20"/>
      <c r="BQX271" s="20"/>
      <c r="BQY271" s="20"/>
      <c r="BQZ271" s="20"/>
      <c r="BRA271" s="20"/>
      <c r="BRB271" s="20"/>
      <c r="BRC271" s="20"/>
      <c r="BRD271" s="20"/>
      <c r="BRE271" s="20"/>
      <c r="BRF271" s="20"/>
      <c r="BRG271" s="20"/>
      <c r="BRH271" s="20"/>
      <c r="BRI271" s="20"/>
      <c r="BRJ271" s="20"/>
      <c r="BRK271" s="20"/>
      <c r="BRL271" s="20"/>
      <c r="BRM271" s="20"/>
      <c r="BRN271" s="20"/>
      <c r="BRO271" s="20"/>
      <c r="BRP271" s="20"/>
      <c r="BRQ271" s="20"/>
      <c r="BRR271" s="20"/>
      <c r="BRS271" s="20"/>
      <c r="BRT271" s="20"/>
      <c r="BRU271" s="20"/>
      <c r="BRV271" s="20"/>
      <c r="BRW271" s="20"/>
      <c r="BRX271" s="20"/>
      <c r="BRY271" s="20"/>
      <c r="BRZ271" s="20"/>
      <c r="BSA271" s="20"/>
      <c r="BSB271" s="20"/>
      <c r="BSC271" s="20"/>
      <c r="BSD271" s="20"/>
      <c r="BSE271" s="20"/>
      <c r="BSF271" s="20"/>
      <c r="BSG271" s="20"/>
      <c r="BSH271" s="20"/>
      <c r="BSI271" s="20"/>
      <c r="BSJ271" s="20"/>
      <c r="BSK271" s="20"/>
      <c r="BSL271" s="20"/>
      <c r="BSM271" s="20"/>
      <c r="BSN271" s="20"/>
      <c r="BSO271" s="20"/>
      <c r="BSP271" s="20"/>
      <c r="BSQ271" s="20"/>
      <c r="BSR271" s="20"/>
      <c r="BSS271" s="20"/>
      <c r="BST271" s="20"/>
      <c r="BSU271" s="20"/>
      <c r="BSV271" s="20"/>
      <c r="BSW271" s="20"/>
      <c r="BSX271" s="20"/>
      <c r="BSY271" s="20"/>
      <c r="BSZ271" s="20"/>
      <c r="BTA271" s="20"/>
      <c r="BTB271" s="20"/>
      <c r="BTC271" s="20"/>
      <c r="BTD271" s="20"/>
      <c r="BTE271" s="20"/>
      <c r="BTF271" s="20"/>
      <c r="BTG271" s="20"/>
      <c r="BTH271" s="20"/>
      <c r="BTI271" s="20"/>
      <c r="BTJ271" s="20"/>
      <c r="BTK271" s="20"/>
      <c r="BTL271" s="20"/>
      <c r="BTM271" s="20"/>
      <c r="BTN271" s="20"/>
      <c r="BTO271" s="20"/>
      <c r="BTP271" s="20"/>
      <c r="BTQ271" s="20"/>
      <c r="BTR271" s="20"/>
      <c r="BTS271" s="20"/>
      <c r="BTT271" s="20"/>
      <c r="BTU271" s="20"/>
      <c r="BTV271" s="20"/>
      <c r="BTW271" s="20"/>
      <c r="BTX271" s="20"/>
      <c r="BTY271" s="20"/>
      <c r="BTZ271" s="20"/>
      <c r="BUA271" s="20"/>
      <c r="BUB271" s="20"/>
      <c r="BUC271" s="20"/>
      <c r="BUD271" s="20"/>
      <c r="BUE271" s="20"/>
      <c r="BUF271" s="20"/>
      <c r="BUG271" s="20"/>
      <c r="BUH271" s="20"/>
      <c r="BUI271" s="20"/>
      <c r="BUJ271" s="20"/>
      <c r="BUK271" s="20"/>
      <c r="BUL271" s="20"/>
      <c r="BUM271" s="20"/>
      <c r="BUN271" s="20"/>
      <c r="BUO271" s="20"/>
      <c r="BUP271" s="20"/>
      <c r="BUQ271" s="20"/>
      <c r="BUR271" s="20"/>
      <c r="BUS271" s="20"/>
      <c r="BUT271" s="20"/>
      <c r="BUU271" s="20"/>
      <c r="BUV271" s="20"/>
      <c r="BUW271" s="20"/>
      <c r="BUX271" s="20"/>
      <c r="BUY271" s="20"/>
      <c r="BUZ271" s="20"/>
      <c r="BVA271" s="20"/>
      <c r="BVB271" s="20"/>
      <c r="BVC271" s="20"/>
      <c r="BVD271" s="20"/>
      <c r="BVE271" s="20"/>
      <c r="BVF271" s="20"/>
      <c r="BVG271" s="20"/>
      <c r="BVH271" s="20"/>
      <c r="BVI271" s="20"/>
      <c r="BVJ271" s="20"/>
      <c r="BVK271" s="20"/>
      <c r="BVL271" s="20"/>
      <c r="BVM271" s="20"/>
      <c r="BVN271" s="20"/>
      <c r="BVO271" s="20"/>
      <c r="BVP271" s="20"/>
      <c r="BVQ271" s="20"/>
      <c r="BVR271" s="20"/>
      <c r="BVS271" s="20"/>
      <c r="BVT271" s="20"/>
      <c r="BVU271" s="20"/>
      <c r="BVV271" s="20"/>
      <c r="BVW271" s="20"/>
      <c r="BVX271" s="20"/>
      <c r="BVY271" s="20"/>
      <c r="BVZ271" s="20"/>
      <c r="BWA271" s="20"/>
      <c r="BWB271" s="20"/>
      <c r="BWC271" s="20"/>
      <c r="BWD271" s="20"/>
      <c r="BWE271" s="20"/>
      <c r="BWF271" s="20"/>
      <c r="BWG271" s="20"/>
      <c r="BWH271" s="20"/>
      <c r="BWI271" s="20"/>
      <c r="BWJ271" s="20"/>
      <c r="BWK271" s="20"/>
      <c r="BWL271" s="20"/>
      <c r="BWM271" s="20"/>
      <c r="BWN271" s="20"/>
      <c r="BWO271" s="20"/>
      <c r="BWP271" s="20"/>
      <c r="BWQ271" s="20"/>
      <c r="BWR271" s="20"/>
      <c r="BWS271" s="20"/>
      <c r="BWT271" s="20"/>
      <c r="BWU271" s="20"/>
      <c r="BWV271" s="20"/>
      <c r="BWW271" s="20"/>
      <c r="BWX271" s="20"/>
      <c r="BWY271" s="20"/>
      <c r="BWZ271" s="20"/>
      <c r="BXA271" s="20"/>
      <c r="BXB271" s="20"/>
      <c r="BXC271" s="20"/>
      <c r="BXD271" s="20"/>
      <c r="BXE271" s="20"/>
      <c r="BXF271" s="20"/>
      <c r="BXG271" s="20"/>
      <c r="BXH271" s="20"/>
      <c r="BXI271" s="20"/>
      <c r="BXJ271" s="20"/>
      <c r="BXK271" s="20"/>
      <c r="BXL271" s="20"/>
      <c r="BXM271" s="20"/>
      <c r="BXN271" s="20"/>
      <c r="BXO271" s="20"/>
      <c r="BXP271" s="20"/>
      <c r="BXQ271" s="20"/>
      <c r="BXR271" s="20"/>
      <c r="BXS271" s="20"/>
      <c r="BXT271" s="20"/>
      <c r="BXU271" s="20"/>
      <c r="BXV271" s="20"/>
      <c r="BXW271" s="20"/>
      <c r="BXX271" s="20"/>
      <c r="BXY271" s="20"/>
      <c r="BXZ271" s="20"/>
      <c r="BYA271" s="20"/>
      <c r="BYB271" s="20"/>
      <c r="BYC271" s="20"/>
      <c r="BYD271" s="20"/>
      <c r="BYE271" s="20"/>
      <c r="BYF271" s="20"/>
      <c r="BYG271" s="20"/>
      <c r="BYH271" s="20"/>
      <c r="BYI271" s="20"/>
      <c r="BYJ271" s="20"/>
      <c r="BYK271" s="20"/>
      <c r="BYL271" s="20"/>
      <c r="BYM271" s="20"/>
      <c r="BYN271" s="20"/>
      <c r="BYO271" s="20"/>
      <c r="BYP271" s="20"/>
      <c r="BYQ271" s="20"/>
      <c r="BYR271" s="20"/>
      <c r="BYS271" s="20"/>
      <c r="BYT271" s="20"/>
      <c r="BYU271" s="20"/>
      <c r="BYV271" s="20"/>
      <c r="BYW271" s="20"/>
      <c r="BYX271" s="20"/>
      <c r="BYY271" s="20"/>
      <c r="BYZ271" s="20"/>
      <c r="BZA271" s="20"/>
      <c r="BZB271" s="20"/>
      <c r="BZC271" s="20"/>
      <c r="BZD271" s="20"/>
      <c r="BZE271" s="20"/>
      <c r="BZF271" s="20"/>
      <c r="BZG271" s="20"/>
      <c r="BZH271" s="20"/>
      <c r="BZI271" s="20"/>
      <c r="BZJ271" s="20"/>
      <c r="BZK271" s="20"/>
      <c r="BZL271" s="20"/>
      <c r="BZM271" s="20"/>
      <c r="BZN271" s="20"/>
      <c r="BZO271" s="20"/>
      <c r="BZP271" s="20"/>
      <c r="BZQ271" s="20"/>
      <c r="BZR271" s="20"/>
      <c r="BZS271" s="20"/>
      <c r="BZT271" s="20"/>
      <c r="BZU271" s="20"/>
      <c r="BZV271" s="20"/>
      <c r="BZW271" s="20"/>
      <c r="BZX271" s="20"/>
      <c r="BZY271" s="20"/>
      <c r="BZZ271" s="20"/>
      <c r="CAA271" s="20"/>
      <c r="CAB271" s="20"/>
      <c r="CAC271" s="20"/>
      <c r="CAD271" s="20"/>
      <c r="CAE271" s="20"/>
      <c r="CAF271" s="20"/>
      <c r="CAG271" s="20"/>
      <c r="CAH271" s="20"/>
      <c r="CAI271" s="20"/>
      <c r="CAJ271" s="20"/>
      <c r="CAK271" s="20"/>
      <c r="CAL271" s="20"/>
      <c r="CAM271" s="20"/>
      <c r="CAN271" s="20"/>
      <c r="CAO271" s="20"/>
      <c r="CAP271" s="20"/>
      <c r="CAQ271" s="20"/>
      <c r="CAR271" s="20"/>
      <c r="CAS271" s="20"/>
      <c r="CAT271" s="20"/>
      <c r="CAU271" s="20"/>
      <c r="CAV271" s="20"/>
      <c r="CAW271" s="20"/>
      <c r="CAX271" s="20"/>
      <c r="CAY271" s="20"/>
      <c r="CAZ271" s="20"/>
      <c r="CBA271" s="20"/>
      <c r="CBB271" s="20"/>
      <c r="CBC271" s="20"/>
      <c r="CBD271" s="20"/>
      <c r="CBE271" s="20"/>
      <c r="CBF271" s="20"/>
      <c r="CBG271" s="20"/>
      <c r="CBH271" s="20"/>
      <c r="CBI271" s="20"/>
      <c r="CBJ271" s="20"/>
      <c r="CBK271" s="20"/>
      <c r="CBL271" s="20"/>
      <c r="CBM271" s="20"/>
      <c r="CBN271" s="20"/>
      <c r="CBO271" s="20"/>
      <c r="CBP271" s="20"/>
      <c r="CBQ271" s="20"/>
      <c r="CBR271" s="20"/>
      <c r="CBS271" s="20"/>
      <c r="CBT271" s="20"/>
      <c r="CBU271" s="20"/>
      <c r="CBV271" s="20"/>
      <c r="CBW271" s="20"/>
      <c r="CBX271" s="20"/>
      <c r="CBY271" s="20"/>
      <c r="CBZ271" s="20"/>
      <c r="CCA271" s="20"/>
      <c r="CCB271" s="20"/>
      <c r="CCC271" s="20"/>
      <c r="CCD271" s="20"/>
      <c r="CCE271" s="20"/>
      <c r="CCF271" s="20"/>
      <c r="CCG271" s="20"/>
      <c r="CCH271" s="20"/>
      <c r="CCI271" s="20"/>
      <c r="CCJ271" s="20"/>
      <c r="CCK271" s="20"/>
      <c r="CCL271" s="20"/>
      <c r="CCM271" s="20"/>
      <c r="CCN271" s="20"/>
      <c r="CCO271" s="20"/>
      <c r="CCP271" s="20"/>
      <c r="CCQ271" s="20"/>
      <c r="CCR271" s="20"/>
      <c r="CCS271" s="20"/>
      <c r="CCT271" s="20"/>
      <c r="CCU271" s="20"/>
      <c r="CCV271" s="20"/>
      <c r="CCW271" s="20"/>
      <c r="CCX271" s="20"/>
      <c r="CCY271" s="20"/>
      <c r="CCZ271" s="20"/>
      <c r="CDA271" s="20"/>
      <c r="CDB271" s="20"/>
      <c r="CDC271" s="20"/>
      <c r="CDD271" s="20"/>
      <c r="CDE271" s="20"/>
      <c r="CDF271" s="20"/>
      <c r="CDG271" s="20"/>
      <c r="CDH271" s="20"/>
      <c r="CDI271" s="20"/>
      <c r="CDJ271" s="20"/>
      <c r="CDK271" s="20"/>
      <c r="CDL271" s="20"/>
      <c r="CDM271" s="20"/>
      <c r="CDN271" s="20"/>
      <c r="CDO271" s="20"/>
      <c r="CDP271" s="20"/>
      <c r="CDQ271" s="20"/>
      <c r="CDR271" s="20"/>
      <c r="CDS271" s="20"/>
      <c r="CDT271" s="20"/>
      <c r="CDU271" s="20"/>
      <c r="CDV271" s="20"/>
      <c r="CDW271" s="20"/>
      <c r="CDX271" s="20"/>
      <c r="CDY271" s="20"/>
      <c r="CDZ271" s="20"/>
      <c r="CEA271" s="20"/>
      <c r="CEB271" s="20"/>
      <c r="CEC271" s="20"/>
      <c r="CED271" s="20"/>
      <c r="CEE271" s="20"/>
      <c r="CEF271" s="20"/>
      <c r="CEG271" s="20"/>
      <c r="CEH271" s="20"/>
      <c r="CEI271" s="20"/>
      <c r="CEJ271" s="20"/>
      <c r="CEK271" s="20"/>
      <c r="CEL271" s="20"/>
      <c r="CEM271" s="20"/>
      <c r="CEN271" s="20"/>
      <c r="CEO271" s="20"/>
      <c r="CEP271" s="20"/>
      <c r="CEQ271" s="20"/>
      <c r="CER271" s="20"/>
      <c r="CES271" s="20"/>
      <c r="CET271" s="20"/>
      <c r="CEU271" s="20"/>
      <c r="CEV271" s="20"/>
      <c r="CEW271" s="20"/>
      <c r="CEX271" s="20"/>
      <c r="CEY271" s="20"/>
      <c r="CEZ271" s="20"/>
      <c r="CFA271" s="20"/>
      <c r="CFB271" s="20"/>
      <c r="CFC271" s="20"/>
      <c r="CFD271" s="20"/>
      <c r="CFE271" s="20"/>
      <c r="CFF271" s="20"/>
      <c r="CFG271" s="20"/>
      <c r="CFH271" s="20"/>
      <c r="CFI271" s="20"/>
      <c r="CFJ271" s="20"/>
      <c r="CFK271" s="20"/>
      <c r="CFL271" s="20"/>
      <c r="CFM271" s="20"/>
      <c r="CFN271" s="20"/>
      <c r="CFO271" s="20"/>
      <c r="CFP271" s="20"/>
      <c r="CFQ271" s="20"/>
      <c r="CFR271" s="20"/>
      <c r="CFS271" s="20"/>
      <c r="CFT271" s="20"/>
      <c r="CFU271" s="20"/>
      <c r="CFV271" s="20"/>
      <c r="CFW271" s="20"/>
      <c r="CFX271" s="20"/>
      <c r="CFY271" s="20"/>
      <c r="CFZ271" s="20"/>
      <c r="CGA271" s="20"/>
      <c r="CGB271" s="20"/>
      <c r="CGC271" s="20"/>
      <c r="CGD271" s="20"/>
      <c r="CGE271" s="20"/>
      <c r="CGF271" s="20"/>
      <c r="CGG271" s="20"/>
      <c r="CGH271" s="20"/>
      <c r="CGI271" s="20"/>
      <c r="CGJ271" s="20"/>
      <c r="CGK271" s="20"/>
      <c r="CGL271" s="20"/>
      <c r="CGM271" s="20"/>
      <c r="CGN271" s="20"/>
      <c r="CGO271" s="20"/>
      <c r="CGP271" s="20"/>
      <c r="CGQ271" s="20"/>
      <c r="CGR271" s="20"/>
      <c r="CGS271" s="20"/>
      <c r="CGT271" s="20"/>
      <c r="CGU271" s="20"/>
      <c r="CGV271" s="20"/>
      <c r="CGW271" s="20"/>
      <c r="CGX271" s="20"/>
      <c r="CGY271" s="20"/>
      <c r="CGZ271" s="20"/>
      <c r="CHA271" s="20"/>
      <c r="CHB271" s="20"/>
      <c r="CHC271" s="20"/>
      <c r="CHD271" s="20"/>
      <c r="CHE271" s="20"/>
      <c r="CHF271" s="20"/>
      <c r="CHG271" s="20"/>
      <c r="CHH271" s="20"/>
      <c r="CHI271" s="20"/>
      <c r="CHJ271" s="20"/>
      <c r="CHK271" s="20"/>
      <c r="CHL271" s="20"/>
      <c r="CHM271" s="20"/>
      <c r="CHN271" s="20"/>
      <c r="CHO271" s="20"/>
      <c r="CHP271" s="20"/>
      <c r="CHQ271" s="20"/>
      <c r="CHR271" s="20"/>
      <c r="CHS271" s="20"/>
      <c r="CHT271" s="20"/>
      <c r="CHU271" s="20"/>
      <c r="CHV271" s="20"/>
      <c r="CHW271" s="20"/>
      <c r="CHX271" s="20"/>
      <c r="CHY271" s="20"/>
      <c r="CHZ271" s="20"/>
      <c r="CIA271" s="20"/>
      <c r="CIB271" s="20"/>
      <c r="CIC271" s="20"/>
      <c r="CID271" s="20"/>
      <c r="CIE271" s="20"/>
      <c r="CIF271" s="20"/>
      <c r="CIG271" s="20"/>
      <c r="CIH271" s="20"/>
      <c r="CII271" s="20"/>
      <c r="CIJ271" s="20"/>
      <c r="CIK271" s="20"/>
      <c r="CIL271" s="20"/>
      <c r="CIM271" s="20"/>
      <c r="CIN271" s="20"/>
      <c r="CIO271" s="20"/>
      <c r="CIP271" s="20"/>
      <c r="CIQ271" s="20"/>
      <c r="CIR271" s="20"/>
      <c r="CIS271" s="20"/>
      <c r="CIT271" s="20"/>
      <c r="CIU271" s="20"/>
      <c r="CIV271" s="20"/>
      <c r="CIW271" s="20"/>
      <c r="CIX271" s="20"/>
      <c r="CIY271" s="20"/>
      <c r="CIZ271" s="20"/>
      <c r="CJA271" s="20"/>
      <c r="CJB271" s="20"/>
      <c r="CJC271" s="20"/>
      <c r="CJD271" s="20"/>
      <c r="CJE271" s="20"/>
      <c r="CJF271" s="20"/>
      <c r="CJG271" s="20"/>
      <c r="CJH271" s="20"/>
      <c r="CJI271" s="20"/>
      <c r="CJJ271" s="20"/>
      <c r="CJK271" s="20"/>
      <c r="CJL271" s="20"/>
      <c r="CJM271" s="20"/>
      <c r="CJN271" s="20"/>
      <c r="CJO271" s="20"/>
      <c r="CJP271" s="20"/>
      <c r="CJQ271" s="20"/>
      <c r="CJR271" s="20"/>
      <c r="CJS271" s="20"/>
      <c r="CJT271" s="20"/>
      <c r="CJU271" s="20"/>
      <c r="CJV271" s="20"/>
      <c r="CJW271" s="20"/>
      <c r="CJX271" s="20"/>
      <c r="CJY271" s="20"/>
      <c r="CJZ271" s="20"/>
      <c r="CKA271" s="20"/>
      <c r="CKB271" s="20"/>
      <c r="CKC271" s="20"/>
      <c r="CKD271" s="20"/>
      <c r="CKE271" s="20"/>
      <c r="CKF271" s="20"/>
      <c r="CKG271" s="20"/>
      <c r="CKH271" s="20"/>
      <c r="CKI271" s="20"/>
      <c r="CKJ271" s="20"/>
      <c r="CKK271" s="20"/>
      <c r="CKL271" s="20"/>
      <c r="CKM271" s="20"/>
      <c r="CKN271" s="20"/>
      <c r="CKO271" s="20"/>
      <c r="CKP271" s="20"/>
      <c r="CKQ271" s="20"/>
      <c r="CKR271" s="20"/>
      <c r="CKS271" s="20"/>
      <c r="CKT271" s="20"/>
      <c r="CKU271" s="20"/>
      <c r="CKV271" s="20"/>
      <c r="CKW271" s="20"/>
      <c r="CKX271" s="20"/>
      <c r="CKY271" s="20"/>
      <c r="CKZ271" s="20"/>
      <c r="CLA271" s="20"/>
      <c r="CLB271" s="20"/>
      <c r="CLC271" s="20"/>
      <c r="CLD271" s="20"/>
      <c r="CLE271" s="20"/>
      <c r="CLF271" s="20"/>
      <c r="CLG271" s="20"/>
      <c r="CLH271" s="20"/>
      <c r="CLI271" s="20"/>
      <c r="CLJ271" s="20"/>
      <c r="CLK271" s="20"/>
      <c r="CLL271" s="20"/>
      <c r="CLM271" s="20"/>
      <c r="CLN271" s="20"/>
      <c r="CLO271" s="20"/>
      <c r="CLP271" s="20"/>
      <c r="CLQ271" s="20"/>
      <c r="CLR271" s="20"/>
      <c r="CLS271" s="20"/>
      <c r="CLT271" s="20"/>
      <c r="CLU271" s="20"/>
      <c r="CLV271" s="20"/>
      <c r="CLW271" s="20"/>
      <c r="CLX271" s="20"/>
      <c r="CLY271" s="20"/>
      <c r="CLZ271" s="20"/>
      <c r="CMA271" s="20"/>
      <c r="CMB271" s="20"/>
      <c r="CMC271" s="20"/>
      <c r="CMD271" s="20"/>
      <c r="CME271" s="20"/>
      <c r="CMF271" s="20"/>
      <c r="CMG271" s="20"/>
      <c r="CMH271" s="20"/>
      <c r="CMI271" s="20"/>
      <c r="CMJ271" s="20"/>
      <c r="CMK271" s="20"/>
      <c r="CML271" s="20"/>
      <c r="CMM271" s="20"/>
      <c r="CMN271" s="20"/>
      <c r="CMO271" s="20"/>
      <c r="CMP271" s="20"/>
      <c r="CMQ271" s="20"/>
      <c r="CMR271" s="20"/>
      <c r="CMS271" s="20"/>
      <c r="CMT271" s="20"/>
      <c r="CMU271" s="20"/>
      <c r="CMV271" s="20"/>
      <c r="CMW271" s="20"/>
      <c r="CMX271" s="20"/>
      <c r="CMY271" s="20"/>
      <c r="CMZ271" s="20"/>
      <c r="CNA271" s="20"/>
      <c r="CNB271" s="20"/>
      <c r="CNC271" s="20"/>
      <c r="CND271" s="20"/>
      <c r="CNE271" s="20"/>
      <c r="CNF271" s="20"/>
      <c r="CNG271" s="20"/>
      <c r="CNH271" s="20"/>
      <c r="CNI271" s="20"/>
      <c r="CNJ271" s="20"/>
      <c r="CNK271" s="20"/>
      <c r="CNL271" s="20"/>
      <c r="CNM271" s="20"/>
      <c r="CNN271" s="20"/>
      <c r="CNO271" s="20"/>
      <c r="CNP271" s="20"/>
      <c r="CNQ271" s="20"/>
      <c r="CNR271" s="20"/>
      <c r="CNS271" s="20"/>
      <c r="CNT271" s="20"/>
      <c r="CNU271" s="20"/>
      <c r="CNV271" s="20"/>
      <c r="CNW271" s="20"/>
      <c r="CNX271" s="20"/>
      <c r="CNY271" s="20"/>
      <c r="CNZ271" s="20"/>
      <c r="COA271" s="20"/>
      <c r="COB271" s="20"/>
      <c r="COC271" s="20"/>
      <c r="COD271" s="20"/>
      <c r="COE271" s="20"/>
      <c r="COF271" s="20"/>
      <c r="COG271" s="20"/>
      <c r="COH271" s="20"/>
      <c r="COI271" s="20"/>
      <c r="COJ271" s="20"/>
      <c r="COK271" s="20"/>
      <c r="COL271" s="20"/>
      <c r="COM271" s="20"/>
      <c r="CON271" s="20"/>
      <c r="COO271" s="20"/>
      <c r="COP271" s="20"/>
      <c r="COQ271" s="20"/>
      <c r="COR271" s="20"/>
      <c r="COS271" s="20"/>
      <c r="COT271" s="20"/>
      <c r="COU271" s="20"/>
      <c r="COV271" s="20"/>
      <c r="COW271" s="20"/>
      <c r="COX271" s="20"/>
      <c r="COY271" s="20"/>
      <c r="COZ271" s="20"/>
      <c r="CPA271" s="20"/>
      <c r="CPB271" s="20"/>
      <c r="CPC271" s="20"/>
      <c r="CPD271" s="20"/>
      <c r="CPE271" s="20"/>
      <c r="CPF271" s="20"/>
      <c r="CPG271" s="20"/>
      <c r="CPH271" s="20"/>
      <c r="CPI271" s="20"/>
      <c r="CPJ271" s="20"/>
      <c r="CPK271" s="20"/>
      <c r="CPL271" s="20"/>
      <c r="CPM271" s="20"/>
      <c r="CPN271" s="20"/>
      <c r="CPO271" s="20"/>
      <c r="CPP271" s="20"/>
      <c r="CPQ271" s="20"/>
      <c r="CPR271" s="20"/>
      <c r="CPS271" s="20"/>
      <c r="CPT271" s="20"/>
      <c r="CPU271" s="20"/>
      <c r="CPV271" s="20"/>
      <c r="CPW271" s="20"/>
      <c r="CPX271" s="20"/>
      <c r="CPY271" s="20"/>
      <c r="CPZ271" s="20"/>
      <c r="CQA271" s="20"/>
      <c r="CQB271" s="20"/>
      <c r="CQC271" s="20"/>
      <c r="CQD271" s="20"/>
      <c r="CQE271" s="20"/>
      <c r="CQF271" s="20"/>
      <c r="CQG271" s="20"/>
      <c r="CQH271" s="20"/>
      <c r="CQI271" s="20"/>
      <c r="CQJ271" s="20"/>
      <c r="CQK271" s="20"/>
      <c r="CQL271" s="20"/>
      <c r="CQM271" s="20"/>
      <c r="CQN271" s="20"/>
      <c r="CQO271" s="20"/>
      <c r="CQP271" s="20"/>
      <c r="CQQ271" s="20"/>
      <c r="CQR271" s="20"/>
      <c r="CQS271" s="20"/>
      <c r="CQT271" s="20"/>
      <c r="CQU271" s="20"/>
      <c r="CQV271" s="20"/>
      <c r="CQW271" s="20"/>
      <c r="CQX271" s="20"/>
      <c r="CQY271" s="20"/>
      <c r="CQZ271" s="20"/>
      <c r="CRA271" s="20"/>
      <c r="CRB271" s="20"/>
      <c r="CRC271" s="20"/>
      <c r="CRD271" s="20"/>
      <c r="CRE271" s="20"/>
      <c r="CRF271" s="20"/>
      <c r="CRG271" s="20"/>
      <c r="CRH271" s="20"/>
      <c r="CRI271" s="20"/>
      <c r="CRJ271" s="20"/>
      <c r="CRK271" s="20"/>
      <c r="CRL271" s="20"/>
      <c r="CRM271" s="20"/>
      <c r="CRN271" s="20"/>
      <c r="CRO271" s="20"/>
      <c r="CRP271" s="20"/>
      <c r="CRQ271" s="20"/>
      <c r="CRR271" s="20"/>
      <c r="CRS271" s="20"/>
      <c r="CRT271" s="20"/>
      <c r="CRU271" s="20"/>
      <c r="CRV271" s="20"/>
      <c r="CRW271" s="20"/>
      <c r="CRX271" s="20"/>
      <c r="CRY271" s="20"/>
      <c r="CRZ271" s="20"/>
      <c r="CSA271" s="20"/>
      <c r="CSB271" s="20"/>
      <c r="CSC271" s="20"/>
      <c r="CSD271" s="20"/>
      <c r="CSE271" s="20"/>
      <c r="CSF271" s="20"/>
      <c r="CSG271" s="20"/>
      <c r="CSH271" s="20"/>
      <c r="CSI271" s="20"/>
      <c r="CSJ271" s="20"/>
      <c r="CSK271" s="20"/>
      <c r="CSL271" s="20"/>
      <c r="CSM271" s="20"/>
      <c r="CSN271" s="20"/>
      <c r="CSO271" s="20"/>
      <c r="CSP271" s="20"/>
      <c r="CSQ271" s="20"/>
      <c r="CSR271" s="20"/>
      <c r="CSS271" s="20"/>
      <c r="CST271" s="20"/>
      <c r="CSU271" s="20"/>
      <c r="CSV271" s="20"/>
      <c r="CSW271" s="20"/>
      <c r="CSX271" s="20"/>
      <c r="CSY271" s="20"/>
      <c r="CSZ271" s="20"/>
      <c r="CTA271" s="20"/>
      <c r="CTB271" s="20"/>
      <c r="CTC271" s="20"/>
      <c r="CTD271" s="20"/>
      <c r="CTE271" s="20"/>
      <c r="CTF271" s="20"/>
      <c r="CTG271" s="20"/>
      <c r="CTH271" s="20"/>
      <c r="CTI271" s="20"/>
      <c r="CTJ271" s="20"/>
      <c r="CTK271" s="20"/>
      <c r="CTL271" s="20"/>
      <c r="CTM271" s="20"/>
      <c r="CTN271" s="20"/>
      <c r="CTO271" s="20"/>
      <c r="CTP271" s="20"/>
      <c r="CTQ271" s="20"/>
      <c r="CTR271" s="20"/>
      <c r="CTS271" s="20"/>
      <c r="CTT271" s="20"/>
      <c r="CTU271" s="20"/>
      <c r="CTV271" s="20"/>
      <c r="CTW271" s="20"/>
      <c r="CTX271" s="20"/>
      <c r="CTY271" s="20"/>
      <c r="CTZ271" s="20"/>
      <c r="CUA271" s="20"/>
      <c r="CUB271" s="20"/>
      <c r="CUC271" s="20"/>
      <c r="CUD271" s="20"/>
      <c r="CUE271" s="20"/>
      <c r="CUF271" s="20"/>
      <c r="CUG271" s="20"/>
      <c r="CUH271" s="20"/>
      <c r="CUI271" s="20"/>
      <c r="CUJ271" s="20"/>
      <c r="CUK271" s="20"/>
      <c r="CUL271" s="20"/>
      <c r="CUM271" s="20"/>
      <c r="CUN271" s="20"/>
      <c r="CUO271" s="20"/>
      <c r="CUP271" s="20"/>
      <c r="CUQ271" s="20"/>
      <c r="CUR271" s="20"/>
      <c r="CUS271" s="20"/>
      <c r="CUT271" s="20"/>
      <c r="CUU271" s="20"/>
      <c r="CUV271" s="20"/>
      <c r="CUW271" s="20"/>
      <c r="CUX271" s="20"/>
      <c r="CUY271" s="20"/>
      <c r="CUZ271" s="20"/>
      <c r="CVA271" s="20"/>
      <c r="CVB271" s="20"/>
      <c r="CVC271" s="20"/>
      <c r="CVD271" s="20"/>
      <c r="CVE271" s="20"/>
      <c r="CVF271" s="20"/>
      <c r="CVG271" s="20"/>
      <c r="CVH271" s="20"/>
      <c r="CVI271" s="20"/>
      <c r="CVJ271" s="20"/>
      <c r="CVK271" s="20"/>
      <c r="CVL271" s="20"/>
      <c r="CVM271" s="20"/>
      <c r="CVN271" s="20"/>
      <c r="CVO271" s="20"/>
      <c r="CVP271" s="20"/>
      <c r="CVQ271" s="20"/>
      <c r="CVR271" s="20"/>
      <c r="CVS271" s="20"/>
      <c r="CVT271" s="20"/>
      <c r="CVU271" s="20"/>
      <c r="CVV271" s="20"/>
      <c r="CVW271" s="20"/>
      <c r="CVX271" s="20"/>
      <c r="CVY271" s="20"/>
      <c r="CVZ271" s="20"/>
      <c r="CWA271" s="20"/>
      <c r="CWB271" s="20"/>
      <c r="CWC271" s="20"/>
      <c r="CWD271" s="20"/>
      <c r="CWE271" s="20"/>
      <c r="CWF271" s="20"/>
      <c r="CWG271" s="20"/>
      <c r="CWH271" s="20"/>
      <c r="CWI271" s="20"/>
      <c r="CWJ271" s="20"/>
      <c r="CWK271" s="20"/>
      <c r="CWL271" s="20"/>
      <c r="CWM271" s="20"/>
      <c r="CWN271" s="20"/>
      <c r="CWO271" s="20"/>
      <c r="CWP271" s="20"/>
      <c r="CWQ271" s="20"/>
      <c r="CWR271" s="20"/>
      <c r="CWS271" s="20"/>
      <c r="CWT271" s="20"/>
      <c r="CWU271" s="20"/>
      <c r="CWV271" s="20"/>
      <c r="CWW271" s="20"/>
      <c r="CWX271" s="20"/>
      <c r="CWY271" s="20"/>
      <c r="CWZ271" s="20"/>
      <c r="CXA271" s="20"/>
      <c r="CXB271" s="20"/>
      <c r="CXC271" s="20"/>
      <c r="CXD271" s="20"/>
      <c r="CXE271" s="20"/>
      <c r="CXF271" s="20"/>
      <c r="CXG271" s="20"/>
      <c r="CXH271" s="20"/>
      <c r="CXI271" s="20"/>
      <c r="CXJ271" s="20"/>
      <c r="CXK271" s="20"/>
      <c r="CXL271" s="20"/>
      <c r="CXM271" s="20"/>
      <c r="CXN271" s="20"/>
      <c r="CXO271" s="20"/>
      <c r="CXP271" s="20"/>
      <c r="CXQ271" s="20"/>
      <c r="CXR271" s="20"/>
      <c r="CXS271" s="20"/>
      <c r="CXT271" s="20"/>
      <c r="CXU271" s="20"/>
      <c r="CXV271" s="20"/>
      <c r="CXW271" s="20"/>
      <c r="CXX271" s="20"/>
      <c r="CXY271" s="20"/>
      <c r="CXZ271" s="20"/>
      <c r="CYA271" s="20"/>
      <c r="CYB271" s="20"/>
      <c r="CYC271" s="20"/>
      <c r="CYD271" s="20"/>
      <c r="CYE271" s="20"/>
      <c r="CYF271" s="20"/>
      <c r="CYG271" s="20"/>
      <c r="CYH271" s="20"/>
      <c r="CYI271" s="20"/>
      <c r="CYJ271" s="20"/>
      <c r="CYK271" s="20"/>
      <c r="CYL271" s="20"/>
      <c r="CYM271" s="20"/>
      <c r="CYN271" s="20"/>
      <c r="CYO271" s="20"/>
      <c r="CYP271" s="20"/>
      <c r="CYQ271" s="20"/>
      <c r="CYR271" s="20"/>
      <c r="CYS271" s="20"/>
      <c r="CYT271" s="20"/>
      <c r="CYU271" s="20"/>
      <c r="CYV271" s="20"/>
      <c r="CYW271" s="20"/>
      <c r="CYX271" s="20"/>
      <c r="CYY271" s="20"/>
      <c r="CYZ271" s="20"/>
      <c r="CZA271" s="20"/>
      <c r="CZB271" s="20"/>
      <c r="CZC271" s="20"/>
      <c r="CZD271" s="20"/>
      <c r="CZE271" s="20"/>
      <c r="CZF271" s="20"/>
      <c r="CZG271" s="20"/>
      <c r="CZH271" s="20"/>
      <c r="CZI271" s="20"/>
      <c r="CZJ271" s="20"/>
      <c r="CZK271" s="20"/>
      <c r="CZL271" s="20"/>
      <c r="CZM271" s="20"/>
      <c r="CZN271" s="20"/>
      <c r="CZO271" s="20"/>
      <c r="CZP271" s="20"/>
      <c r="CZQ271" s="20"/>
      <c r="CZR271" s="20"/>
      <c r="CZS271" s="20"/>
      <c r="CZT271" s="20"/>
      <c r="CZU271" s="20"/>
      <c r="CZV271" s="20"/>
      <c r="CZW271" s="20"/>
      <c r="CZX271" s="20"/>
      <c r="CZY271" s="20"/>
      <c r="CZZ271" s="20"/>
      <c r="DAA271" s="20"/>
      <c r="DAB271" s="20"/>
      <c r="DAC271" s="20"/>
      <c r="DAD271" s="20"/>
      <c r="DAE271" s="20"/>
      <c r="DAF271" s="20"/>
      <c r="DAG271" s="20"/>
      <c r="DAH271" s="20"/>
      <c r="DAI271" s="20"/>
      <c r="DAJ271" s="20"/>
      <c r="DAK271" s="20"/>
      <c r="DAL271" s="20"/>
      <c r="DAM271" s="20"/>
      <c r="DAN271" s="20"/>
      <c r="DAO271" s="20"/>
      <c r="DAP271" s="20"/>
      <c r="DAQ271" s="20"/>
      <c r="DAR271" s="20"/>
      <c r="DAS271" s="20"/>
      <c r="DAT271" s="20"/>
      <c r="DAU271" s="20"/>
      <c r="DAV271" s="20"/>
      <c r="DAW271" s="20"/>
      <c r="DAX271" s="20"/>
      <c r="DAY271" s="20"/>
      <c r="DAZ271" s="20"/>
      <c r="DBA271" s="20"/>
      <c r="DBB271" s="20"/>
      <c r="DBC271" s="20"/>
      <c r="DBD271" s="20"/>
      <c r="DBE271" s="20"/>
      <c r="DBF271" s="20"/>
      <c r="DBG271" s="20"/>
      <c r="DBH271" s="20"/>
      <c r="DBI271" s="20"/>
      <c r="DBJ271" s="20"/>
      <c r="DBK271" s="20"/>
      <c r="DBL271" s="20"/>
      <c r="DBM271" s="20"/>
      <c r="DBN271" s="20"/>
      <c r="DBO271" s="20"/>
      <c r="DBP271" s="20"/>
      <c r="DBQ271" s="20"/>
      <c r="DBR271" s="20"/>
      <c r="DBS271" s="20"/>
      <c r="DBT271" s="20"/>
      <c r="DBU271" s="20"/>
      <c r="DBV271" s="20"/>
      <c r="DBW271" s="20"/>
      <c r="DBX271" s="20"/>
      <c r="DBY271" s="20"/>
      <c r="DBZ271" s="20"/>
      <c r="DCA271" s="20"/>
      <c r="DCB271" s="20"/>
      <c r="DCC271" s="20"/>
      <c r="DCD271" s="20"/>
      <c r="DCE271" s="20"/>
      <c r="DCF271" s="20"/>
      <c r="DCG271" s="20"/>
      <c r="DCH271" s="20"/>
      <c r="DCI271" s="20"/>
      <c r="DCJ271" s="20"/>
      <c r="DCK271" s="20"/>
      <c r="DCL271" s="20"/>
      <c r="DCM271" s="20"/>
      <c r="DCN271" s="20"/>
      <c r="DCO271" s="20"/>
      <c r="DCP271" s="20"/>
      <c r="DCQ271" s="20"/>
      <c r="DCR271" s="20"/>
      <c r="DCS271" s="20"/>
      <c r="DCT271" s="20"/>
      <c r="DCU271" s="20"/>
      <c r="DCV271" s="20"/>
      <c r="DCW271" s="20"/>
      <c r="DCX271" s="20"/>
      <c r="DCY271" s="20"/>
      <c r="DCZ271" s="20"/>
      <c r="DDA271" s="20"/>
      <c r="DDB271" s="20"/>
      <c r="DDC271" s="20"/>
      <c r="DDD271" s="20"/>
      <c r="DDE271" s="20"/>
      <c r="DDF271" s="20"/>
      <c r="DDG271" s="20"/>
      <c r="DDH271" s="20"/>
      <c r="DDI271" s="20"/>
      <c r="DDJ271" s="20"/>
      <c r="DDK271" s="20"/>
      <c r="DDL271" s="20"/>
      <c r="DDM271" s="20"/>
      <c r="DDN271" s="20"/>
      <c r="DDO271" s="20"/>
      <c r="DDP271" s="20"/>
      <c r="DDQ271" s="20"/>
      <c r="DDR271" s="20"/>
      <c r="DDS271" s="20"/>
      <c r="DDT271" s="20"/>
      <c r="DDU271" s="20"/>
      <c r="DDV271" s="20"/>
      <c r="DDW271" s="20"/>
      <c r="DDX271" s="20"/>
      <c r="DDY271" s="20"/>
      <c r="DDZ271" s="20"/>
      <c r="DEA271" s="20"/>
      <c r="DEB271" s="20"/>
      <c r="DEC271" s="20"/>
      <c r="DED271" s="20"/>
      <c r="DEE271" s="20"/>
      <c r="DEF271" s="20"/>
      <c r="DEG271" s="20"/>
      <c r="DEH271" s="20"/>
      <c r="DEI271" s="20"/>
      <c r="DEJ271" s="20"/>
      <c r="DEK271" s="20"/>
      <c r="DEL271" s="20"/>
      <c r="DEM271" s="20"/>
      <c r="DEN271" s="20"/>
      <c r="DEO271" s="20"/>
      <c r="DEP271" s="20"/>
      <c r="DEQ271" s="20"/>
      <c r="DER271" s="20"/>
      <c r="DES271" s="20"/>
      <c r="DET271" s="20"/>
      <c r="DEU271" s="20"/>
      <c r="DEV271" s="20"/>
      <c r="DEW271" s="20"/>
      <c r="DEX271" s="20"/>
      <c r="DEY271" s="20"/>
      <c r="DEZ271" s="20"/>
      <c r="DFA271" s="20"/>
      <c r="DFB271" s="20"/>
      <c r="DFC271" s="20"/>
      <c r="DFD271" s="20"/>
      <c r="DFE271" s="20"/>
      <c r="DFF271" s="20"/>
      <c r="DFG271" s="20"/>
      <c r="DFH271" s="20"/>
      <c r="DFI271" s="20"/>
      <c r="DFJ271" s="20"/>
      <c r="DFK271" s="20"/>
      <c r="DFL271" s="20"/>
      <c r="DFM271" s="20"/>
      <c r="DFN271" s="20"/>
      <c r="DFO271" s="20"/>
      <c r="DFP271" s="20"/>
      <c r="DFQ271" s="20"/>
      <c r="DFR271" s="20"/>
      <c r="DFS271" s="20"/>
      <c r="DFT271" s="20"/>
      <c r="DFU271" s="20"/>
      <c r="DFV271" s="20"/>
      <c r="DFW271" s="20"/>
      <c r="DFX271" s="20"/>
      <c r="DFY271" s="20"/>
      <c r="DFZ271" s="20"/>
      <c r="DGA271" s="20"/>
      <c r="DGB271" s="20"/>
      <c r="DGC271" s="20"/>
      <c r="DGD271" s="20"/>
      <c r="DGE271" s="20"/>
      <c r="DGF271" s="20"/>
      <c r="DGG271" s="20"/>
      <c r="DGH271" s="20"/>
      <c r="DGI271" s="20"/>
      <c r="DGJ271" s="20"/>
      <c r="DGK271" s="20"/>
      <c r="DGL271" s="20"/>
      <c r="DGM271" s="20"/>
      <c r="DGN271" s="20"/>
      <c r="DGO271" s="20"/>
      <c r="DGP271" s="20"/>
      <c r="DGQ271" s="20"/>
      <c r="DGR271" s="20"/>
      <c r="DGS271" s="20"/>
      <c r="DGT271" s="20"/>
      <c r="DGU271" s="20"/>
      <c r="DGV271" s="20"/>
      <c r="DGW271" s="20"/>
      <c r="DGX271" s="20"/>
      <c r="DGY271" s="20"/>
      <c r="DGZ271" s="20"/>
      <c r="DHA271" s="20"/>
      <c r="DHB271" s="20"/>
      <c r="DHC271" s="20"/>
      <c r="DHD271" s="20"/>
      <c r="DHE271" s="20"/>
      <c r="DHF271" s="20"/>
      <c r="DHG271" s="20"/>
      <c r="DHH271" s="20"/>
      <c r="DHI271" s="20"/>
      <c r="DHJ271" s="20"/>
      <c r="DHK271" s="20"/>
      <c r="DHL271" s="20"/>
      <c r="DHM271" s="20"/>
      <c r="DHN271" s="20"/>
      <c r="DHO271" s="20"/>
      <c r="DHP271" s="20"/>
      <c r="DHQ271" s="20"/>
      <c r="DHR271" s="20"/>
      <c r="DHS271" s="20"/>
      <c r="DHT271" s="20"/>
      <c r="DHU271" s="20"/>
      <c r="DHV271" s="20"/>
      <c r="DHW271" s="20"/>
      <c r="DHX271" s="20"/>
      <c r="DHY271" s="20"/>
      <c r="DHZ271" s="20"/>
      <c r="DIA271" s="20"/>
      <c r="DIB271" s="20"/>
      <c r="DIC271" s="20"/>
      <c r="DID271" s="20"/>
      <c r="DIE271" s="20"/>
      <c r="DIF271" s="20"/>
      <c r="DIG271" s="20"/>
      <c r="DIH271" s="20"/>
      <c r="DII271" s="20"/>
      <c r="DIJ271" s="20"/>
      <c r="DIK271" s="20"/>
      <c r="DIL271" s="20"/>
      <c r="DIM271" s="20"/>
      <c r="DIN271" s="20"/>
      <c r="DIO271" s="20"/>
      <c r="DIP271" s="20"/>
      <c r="DIQ271" s="20"/>
      <c r="DIR271" s="20"/>
      <c r="DIS271" s="20"/>
      <c r="DIT271" s="20"/>
      <c r="DIU271" s="20"/>
      <c r="DIV271" s="20"/>
      <c r="DIW271" s="20"/>
      <c r="DIX271" s="20"/>
      <c r="DIY271" s="20"/>
      <c r="DIZ271" s="20"/>
      <c r="DJA271" s="20"/>
      <c r="DJB271" s="20"/>
      <c r="DJC271" s="20"/>
      <c r="DJD271" s="20"/>
      <c r="DJE271" s="20"/>
      <c r="DJF271" s="20"/>
      <c r="DJG271" s="20"/>
      <c r="DJH271" s="20"/>
      <c r="DJI271" s="20"/>
      <c r="DJJ271" s="20"/>
      <c r="DJK271" s="20"/>
      <c r="DJL271" s="20"/>
      <c r="DJM271" s="20"/>
      <c r="DJN271" s="20"/>
      <c r="DJO271" s="20"/>
      <c r="DJP271" s="20"/>
      <c r="DJQ271" s="20"/>
      <c r="DJR271" s="20"/>
      <c r="DJS271" s="20"/>
      <c r="DJT271" s="20"/>
      <c r="DJU271" s="20"/>
      <c r="DJV271" s="20"/>
      <c r="DJW271" s="20"/>
      <c r="DJX271" s="20"/>
      <c r="DJY271" s="20"/>
      <c r="DJZ271" s="20"/>
      <c r="DKA271" s="20"/>
      <c r="DKB271" s="20"/>
      <c r="DKC271" s="20"/>
      <c r="DKD271" s="20"/>
      <c r="DKE271" s="20"/>
      <c r="DKF271" s="20"/>
      <c r="DKG271" s="20"/>
      <c r="DKH271" s="20"/>
      <c r="DKI271" s="20"/>
      <c r="DKJ271" s="20"/>
      <c r="DKK271" s="20"/>
      <c r="DKL271" s="20"/>
      <c r="DKM271" s="20"/>
      <c r="DKN271" s="20"/>
      <c r="DKO271" s="20"/>
      <c r="DKP271" s="20"/>
      <c r="DKQ271" s="20"/>
      <c r="DKR271" s="20"/>
      <c r="DKS271" s="20"/>
      <c r="DKT271" s="20"/>
      <c r="DKU271" s="20"/>
      <c r="DKV271" s="20"/>
      <c r="DKW271" s="20"/>
      <c r="DKX271" s="20"/>
      <c r="DKY271" s="20"/>
      <c r="DKZ271" s="20"/>
      <c r="DLA271" s="20"/>
      <c r="DLB271" s="20"/>
      <c r="DLC271" s="20"/>
      <c r="DLD271" s="20"/>
      <c r="DLE271" s="20"/>
      <c r="DLF271" s="20"/>
      <c r="DLG271" s="20"/>
      <c r="DLH271" s="20"/>
      <c r="DLI271" s="20"/>
      <c r="DLJ271" s="20"/>
      <c r="DLK271" s="20"/>
      <c r="DLL271" s="20"/>
      <c r="DLM271" s="20"/>
      <c r="DLN271" s="20"/>
      <c r="DLO271" s="20"/>
      <c r="DLP271" s="20"/>
      <c r="DLQ271" s="20"/>
      <c r="DLR271" s="20"/>
      <c r="DLS271" s="20"/>
      <c r="DLT271" s="20"/>
      <c r="DLU271" s="20"/>
      <c r="DLV271" s="20"/>
      <c r="DLW271" s="20"/>
      <c r="DLX271" s="20"/>
      <c r="DLY271" s="20"/>
      <c r="DLZ271" s="20"/>
      <c r="DMA271" s="20"/>
      <c r="DMB271" s="20"/>
      <c r="DMC271" s="20"/>
      <c r="DMD271" s="20"/>
      <c r="DME271" s="20"/>
      <c r="DMF271" s="20"/>
      <c r="DMG271" s="20"/>
      <c r="DMH271" s="20"/>
      <c r="DMI271" s="20"/>
      <c r="DMJ271" s="20"/>
      <c r="DMK271" s="20"/>
      <c r="DML271" s="20"/>
      <c r="DMM271" s="20"/>
      <c r="DMN271" s="20"/>
      <c r="DMO271" s="20"/>
      <c r="DMP271" s="20"/>
      <c r="DMQ271" s="20"/>
      <c r="DMR271" s="20"/>
      <c r="DMS271" s="20"/>
      <c r="DMT271" s="20"/>
      <c r="DMU271" s="20"/>
      <c r="DMV271" s="20"/>
      <c r="DMW271" s="20"/>
      <c r="DMX271" s="20"/>
      <c r="DMY271" s="20"/>
      <c r="DMZ271" s="20"/>
      <c r="DNA271" s="20"/>
      <c r="DNB271" s="20"/>
      <c r="DNC271" s="20"/>
      <c r="DND271" s="20"/>
      <c r="DNE271" s="20"/>
      <c r="DNF271" s="20"/>
      <c r="DNG271" s="20"/>
      <c r="DNH271" s="20"/>
      <c r="DNI271" s="20"/>
      <c r="DNJ271" s="20"/>
      <c r="DNK271" s="20"/>
      <c r="DNL271" s="20"/>
      <c r="DNM271" s="20"/>
      <c r="DNN271" s="20"/>
      <c r="DNO271" s="20"/>
      <c r="DNP271" s="20"/>
      <c r="DNQ271" s="20"/>
      <c r="DNR271" s="20"/>
      <c r="DNS271" s="20"/>
      <c r="DNT271" s="20"/>
      <c r="DNU271" s="20"/>
      <c r="DNV271" s="20"/>
      <c r="DNW271" s="20"/>
      <c r="DNX271" s="20"/>
      <c r="DNY271" s="20"/>
      <c r="DNZ271" s="20"/>
      <c r="DOA271" s="20"/>
      <c r="DOB271" s="20"/>
      <c r="DOC271" s="20"/>
      <c r="DOD271" s="20"/>
      <c r="DOE271" s="20"/>
      <c r="DOF271" s="20"/>
      <c r="DOG271" s="20"/>
      <c r="DOH271" s="20"/>
      <c r="DOI271" s="20"/>
      <c r="DOJ271" s="20"/>
      <c r="DOK271" s="20"/>
      <c r="DOL271" s="20"/>
      <c r="DOM271" s="20"/>
      <c r="DON271" s="20"/>
      <c r="DOO271" s="20"/>
      <c r="DOP271" s="20"/>
      <c r="DOQ271" s="20"/>
      <c r="DOR271" s="20"/>
      <c r="DOS271" s="20"/>
      <c r="DOT271" s="20"/>
      <c r="DOU271" s="20"/>
      <c r="DOV271" s="20"/>
      <c r="DOW271" s="20"/>
      <c r="DOX271" s="20"/>
      <c r="DOY271" s="20"/>
      <c r="DOZ271" s="20"/>
      <c r="DPA271" s="20"/>
      <c r="DPB271" s="20"/>
      <c r="DPC271" s="20"/>
      <c r="DPD271" s="20"/>
      <c r="DPE271" s="20"/>
      <c r="DPF271" s="20"/>
      <c r="DPG271" s="20"/>
      <c r="DPH271" s="20"/>
      <c r="DPI271" s="20"/>
      <c r="DPJ271" s="20"/>
      <c r="DPK271" s="20"/>
      <c r="DPL271" s="20"/>
      <c r="DPM271" s="20"/>
      <c r="DPN271" s="20"/>
      <c r="DPO271" s="20"/>
      <c r="DPP271" s="20"/>
      <c r="DPQ271" s="20"/>
      <c r="DPR271" s="20"/>
      <c r="DPS271" s="20"/>
      <c r="DPT271" s="20"/>
      <c r="DPU271" s="20"/>
      <c r="DPV271" s="20"/>
      <c r="DPW271" s="20"/>
      <c r="DPX271" s="20"/>
      <c r="DPY271" s="20"/>
      <c r="DPZ271" s="20"/>
      <c r="DQA271" s="20"/>
      <c r="DQB271" s="20"/>
      <c r="DQC271" s="20"/>
      <c r="DQD271" s="20"/>
      <c r="DQE271" s="20"/>
      <c r="DQF271" s="20"/>
      <c r="DQG271" s="20"/>
      <c r="DQH271" s="20"/>
      <c r="DQI271" s="20"/>
      <c r="DQJ271" s="20"/>
      <c r="DQK271" s="20"/>
      <c r="DQL271" s="20"/>
      <c r="DQM271" s="20"/>
      <c r="DQN271" s="20"/>
      <c r="DQO271" s="20"/>
      <c r="DQP271" s="20"/>
      <c r="DQQ271" s="20"/>
      <c r="DQR271" s="20"/>
      <c r="DQS271" s="20"/>
      <c r="DQT271" s="20"/>
      <c r="DQU271" s="20"/>
      <c r="DQV271" s="20"/>
      <c r="DQW271" s="20"/>
      <c r="DQX271" s="20"/>
      <c r="DQY271" s="20"/>
      <c r="DQZ271" s="20"/>
      <c r="DRA271" s="20"/>
      <c r="DRB271" s="20"/>
      <c r="DRC271" s="20"/>
      <c r="DRD271" s="20"/>
      <c r="DRE271" s="20"/>
      <c r="DRF271" s="20"/>
      <c r="DRG271" s="20"/>
      <c r="DRH271" s="20"/>
      <c r="DRI271" s="20"/>
      <c r="DRJ271" s="20"/>
      <c r="DRK271" s="20"/>
      <c r="DRL271" s="20"/>
      <c r="DRM271" s="20"/>
      <c r="DRN271" s="20"/>
      <c r="DRO271" s="20"/>
      <c r="DRP271" s="20"/>
      <c r="DRQ271" s="20"/>
      <c r="DRR271" s="20"/>
      <c r="DRS271" s="20"/>
      <c r="DRT271" s="20"/>
      <c r="DRU271" s="20"/>
      <c r="DRV271" s="20"/>
      <c r="DRW271" s="20"/>
      <c r="DRX271" s="20"/>
      <c r="DRY271" s="20"/>
      <c r="DRZ271" s="20"/>
      <c r="DSA271" s="20"/>
      <c r="DSB271" s="20"/>
      <c r="DSC271" s="20"/>
      <c r="DSD271" s="20"/>
      <c r="DSE271" s="20"/>
      <c r="DSF271" s="20"/>
      <c r="DSG271" s="20"/>
      <c r="DSH271" s="20"/>
      <c r="DSI271" s="20"/>
      <c r="DSJ271" s="20"/>
      <c r="DSK271" s="20"/>
      <c r="DSL271" s="20"/>
      <c r="DSM271" s="20"/>
      <c r="DSN271" s="20"/>
      <c r="DSO271" s="20"/>
      <c r="DSP271" s="20"/>
      <c r="DSQ271" s="20"/>
      <c r="DSR271" s="20"/>
      <c r="DSS271" s="20"/>
      <c r="DST271" s="20"/>
      <c r="DSU271" s="20"/>
      <c r="DSV271" s="20"/>
      <c r="DSW271" s="20"/>
      <c r="DSX271" s="20"/>
      <c r="DSY271" s="20"/>
      <c r="DSZ271" s="20"/>
      <c r="DTA271" s="20"/>
      <c r="DTB271" s="20"/>
      <c r="DTC271" s="20"/>
      <c r="DTD271" s="20"/>
      <c r="DTE271" s="20"/>
      <c r="DTF271" s="20"/>
      <c r="DTG271" s="20"/>
      <c r="DTH271" s="20"/>
      <c r="DTI271" s="20"/>
      <c r="DTJ271" s="20"/>
      <c r="DTK271" s="20"/>
      <c r="DTL271" s="20"/>
      <c r="DTM271" s="20"/>
      <c r="DTN271" s="20"/>
      <c r="DTO271" s="20"/>
      <c r="DTP271" s="20"/>
      <c r="DTQ271" s="20"/>
      <c r="DTR271" s="20"/>
      <c r="DTS271" s="20"/>
      <c r="DTT271" s="20"/>
      <c r="DTU271" s="20"/>
      <c r="DTV271" s="20"/>
      <c r="DTW271" s="20"/>
      <c r="DTX271" s="20"/>
      <c r="DTY271" s="20"/>
      <c r="DTZ271" s="20"/>
      <c r="DUA271" s="20"/>
      <c r="DUB271" s="20"/>
      <c r="DUC271" s="20"/>
      <c r="DUD271" s="20"/>
      <c r="DUE271" s="20"/>
      <c r="DUF271" s="20"/>
      <c r="DUG271" s="20"/>
      <c r="DUH271" s="20"/>
      <c r="DUI271" s="20"/>
      <c r="DUJ271" s="20"/>
      <c r="DUK271" s="20"/>
      <c r="DUL271" s="20"/>
      <c r="DUM271" s="20"/>
      <c r="DUN271" s="20"/>
      <c r="DUO271" s="20"/>
      <c r="DUP271" s="20"/>
      <c r="DUQ271" s="20"/>
      <c r="DUR271" s="20"/>
      <c r="DUS271" s="20"/>
      <c r="DUT271" s="20"/>
      <c r="DUU271" s="20"/>
      <c r="DUV271" s="20"/>
      <c r="DUW271" s="20"/>
      <c r="DUX271" s="20"/>
      <c r="DUY271" s="20"/>
      <c r="DUZ271" s="20"/>
      <c r="DVA271" s="20"/>
      <c r="DVB271" s="20"/>
      <c r="DVC271" s="20"/>
      <c r="DVD271" s="20"/>
      <c r="DVE271" s="20"/>
      <c r="DVF271" s="20"/>
      <c r="DVG271" s="20"/>
      <c r="DVH271" s="20"/>
      <c r="DVI271" s="20"/>
      <c r="DVJ271" s="20"/>
      <c r="DVK271" s="20"/>
      <c r="DVL271" s="20"/>
      <c r="DVM271" s="20"/>
      <c r="DVN271" s="20"/>
      <c r="DVO271" s="20"/>
      <c r="DVP271" s="20"/>
      <c r="DVQ271" s="20"/>
      <c r="DVR271" s="20"/>
      <c r="DVS271" s="20"/>
      <c r="DVT271" s="20"/>
      <c r="DVU271" s="20"/>
      <c r="DVV271" s="20"/>
      <c r="DVW271" s="20"/>
      <c r="DVX271" s="20"/>
      <c r="DVY271" s="20"/>
      <c r="DVZ271" s="20"/>
      <c r="DWA271" s="20"/>
      <c r="DWB271" s="20"/>
      <c r="DWC271" s="20"/>
      <c r="DWD271" s="20"/>
      <c r="DWE271" s="20"/>
      <c r="DWF271" s="20"/>
      <c r="DWG271" s="20"/>
      <c r="DWH271" s="20"/>
      <c r="DWI271" s="20"/>
      <c r="DWJ271" s="20"/>
      <c r="DWK271" s="20"/>
      <c r="DWL271" s="20"/>
      <c r="DWM271" s="20"/>
      <c r="DWN271" s="20"/>
      <c r="DWO271" s="20"/>
      <c r="DWP271" s="20"/>
      <c r="DWQ271" s="20"/>
      <c r="DWR271" s="20"/>
      <c r="DWS271" s="20"/>
      <c r="DWT271" s="20"/>
      <c r="DWU271" s="20"/>
      <c r="DWV271" s="20"/>
      <c r="DWW271" s="20"/>
      <c r="DWX271" s="20"/>
      <c r="DWY271" s="20"/>
      <c r="DWZ271" s="20"/>
      <c r="DXA271" s="20"/>
      <c r="DXB271" s="20"/>
      <c r="DXC271" s="20"/>
      <c r="DXD271" s="20"/>
      <c r="DXE271" s="20"/>
      <c r="DXF271" s="20"/>
      <c r="DXG271" s="20"/>
      <c r="DXH271" s="20"/>
      <c r="DXI271" s="20"/>
      <c r="DXJ271" s="20"/>
      <c r="DXK271" s="20"/>
      <c r="DXL271" s="20"/>
      <c r="DXM271" s="20"/>
      <c r="DXN271" s="20"/>
      <c r="DXO271" s="20"/>
      <c r="DXP271" s="20"/>
      <c r="DXQ271" s="20"/>
      <c r="DXR271" s="20"/>
      <c r="DXS271" s="20"/>
      <c r="DXT271" s="20"/>
      <c r="DXU271" s="20"/>
      <c r="DXV271" s="20"/>
      <c r="DXW271" s="20"/>
      <c r="DXX271" s="20"/>
      <c r="DXY271" s="20"/>
      <c r="DXZ271" s="20"/>
      <c r="DYA271" s="20"/>
      <c r="DYB271" s="20"/>
      <c r="DYC271" s="20"/>
      <c r="DYD271" s="20"/>
      <c r="DYE271" s="20"/>
      <c r="DYF271" s="20"/>
      <c r="DYG271" s="20"/>
      <c r="DYH271" s="20"/>
      <c r="DYI271" s="20"/>
      <c r="DYJ271" s="20"/>
      <c r="DYK271" s="20"/>
      <c r="DYL271" s="20"/>
      <c r="DYM271" s="20"/>
      <c r="DYN271" s="20"/>
      <c r="DYO271" s="20"/>
      <c r="DYP271" s="20"/>
      <c r="DYQ271" s="20"/>
      <c r="DYR271" s="20"/>
      <c r="DYS271" s="20"/>
      <c r="DYT271" s="20"/>
      <c r="DYU271" s="20"/>
      <c r="DYV271" s="20"/>
      <c r="DYW271" s="20"/>
      <c r="DYX271" s="20"/>
      <c r="DYY271" s="20"/>
      <c r="DYZ271" s="20"/>
      <c r="DZA271" s="20"/>
      <c r="DZB271" s="20"/>
      <c r="DZC271" s="20"/>
      <c r="DZD271" s="20"/>
      <c r="DZE271" s="20"/>
      <c r="DZF271" s="20"/>
      <c r="DZG271" s="20"/>
      <c r="DZH271" s="20"/>
      <c r="DZI271" s="20"/>
      <c r="DZJ271" s="20"/>
      <c r="DZK271" s="20"/>
      <c r="DZL271" s="20"/>
      <c r="DZM271" s="20"/>
      <c r="DZN271" s="20"/>
      <c r="DZO271" s="20"/>
      <c r="DZP271" s="20"/>
      <c r="DZQ271" s="20"/>
      <c r="DZR271" s="20"/>
      <c r="DZS271" s="20"/>
      <c r="DZT271" s="20"/>
      <c r="DZU271" s="20"/>
      <c r="DZV271" s="20"/>
      <c r="DZW271" s="20"/>
      <c r="DZX271" s="20"/>
      <c r="DZY271" s="20"/>
      <c r="DZZ271" s="20"/>
      <c r="EAA271" s="20"/>
      <c r="EAB271" s="20"/>
      <c r="EAC271" s="20"/>
      <c r="EAD271" s="20"/>
      <c r="EAE271" s="20"/>
      <c r="EAF271" s="20"/>
      <c r="EAG271" s="20"/>
      <c r="EAH271" s="20"/>
      <c r="EAI271" s="20"/>
      <c r="EAJ271" s="20"/>
      <c r="EAK271" s="20"/>
      <c r="EAL271" s="20"/>
      <c r="EAM271" s="20"/>
      <c r="EAN271" s="20"/>
      <c r="EAO271" s="20"/>
      <c r="EAP271" s="20"/>
      <c r="EAQ271" s="20"/>
      <c r="EAR271" s="20"/>
      <c r="EAS271" s="20"/>
      <c r="EAT271" s="20"/>
      <c r="EAU271" s="20"/>
      <c r="EAV271" s="20"/>
      <c r="EAW271" s="20"/>
      <c r="EAX271" s="20"/>
      <c r="EAY271" s="20"/>
      <c r="EAZ271" s="20"/>
      <c r="EBA271" s="20"/>
      <c r="EBB271" s="20"/>
      <c r="EBC271" s="20"/>
      <c r="EBD271" s="20"/>
      <c r="EBE271" s="20"/>
      <c r="EBF271" s="20"/>
      <c r="EBG271" s="20"/>
      <c r="EBH271" s="20"/>
      <c r="EBI271" s="20"/>
      <c r="EBJ271" s="20"/>
      <c r="EBK271" s="20"/>
      <c r="EBL271" s="20"/>
      <c r="EBM271" s="20"/>
      <c r="EBN271" s="20"/>
      <c r="EBO271" s="20"/>
      <c r="EBP271" s="20"/>
      <c r="EBQ271" s="20"/>
      <c r="EBR271" s="20"/>
      <c r="EBS271" s="20"/>
      <c r="EBT271" s="20"/>
      <c r="EBU271" s="20"/>
      <c r="EBV271" s="20"/>
      <c r="EBW271" s="20"/>
      <c r="EBX271" s="20"/>
      <c r="EBY271" s="20"/>
      <c r="EBZ271" s="20"/>
      <c r="ECA271" s="20"/>
      <c r="ECB271" s="20"/>
      <c r="ECC271" s="20"/>
      <c r="ECD271" s="20"/>
      <c r="ECE271" s="20"/>
      <c r="ECF271" s="20"/>
      <c r="ECG271" s="20"/>
      <c r="ECH271" s="20"/>
      <c r="ECI271" s="20"/>
      <c r="ECJ271" s="20"/>
      <c r="ECK271" s="20"/>
      <c r="ECL271" s="20"/>
      <c r="ECM271" s="20"/>
      <c r="ECN271" s="20"/>
      <c r="ECO271" s="20"/>
      <c r="ECP271" s="20"/>
      <c r="ECQ271" s="20"/>
      <c r="ECR271" s="20"/>
      <c r="ECS271" s="20"/>
      <c r="ECT271" s="20"/>
      <c r="ECU271" s="20"/>
      <c r="ECV271" s="20"/>
      <c r="ECW271" s="20"/>
      <c r="ECX271" s="20"/>
      <c r="ECY271" s="20"/>
      <c r="ECZ271" s="20"/>
      <c r="EDA271" s="20"/>
      <c r="EDB271" s="20"/>
      <c r="EDC271" s="20"/>
      <c r="EDD271" s="20"/>
      <c r="EDE271" s="20"/>
      <c r="EDF271" s="20"/>
      <c r="EDG271" s="20"/>
      <c r="EDH271" s="20"/>
      <c r="EDI271" s="20"/>
      <c r="EDJ271" s="20"/>
      <c r="EDK271" s="20"/>
      <c r="EDL271" s="20"/>
      <c r="EDM271" s="20"/>
      <c r="EDN271" s="20"/>
      <c r="EDO271" s="20"/>
      <c r="EDP271" s="20"/>
      <c r="EDQ271" s="20"/>
      <c r="EDR271" s="20"/>
      <c r="EDS271" s="20"/>
      <c r="EDT271" s="20"/>
      <c r="EDU271" s="20"/>
      <c r="EDV271" s="20"/>
      <c r="EDW271" s="20"/>
      <c r="EDX271" s="20"/>
      <c r="EDY271" s="20"/>
      <c r="EDZ271" s="20"/>
      <c r="EEA271" s="20"/>
      <c r="EEB271" s="20"/>
      <c r="EEC271" s="20"/>
      <c r="EED271" s="20"/>
      <c r="EEE271" s="20"/>
      <c r="EEF271" s="20"/>
      <c r="EEG271" s="20"/>
      <c r="EEH271" s="20"/>
      <c r="EEI271" s="20"/>
      <c r="EEJ271" s="20"/>
      <c r="EEK271" s="20"/>
      <c r="EEL271" s="20"/>
      <c r="EEM271" s="20"/>
      <c r="EEN271" s="20"/>
      <c r="EEO271" s="20"/>
      <c r="EEP271" s="20"/>
      <c r="EEQ271" s="20"/>
      <c r="EER271" s="20"/>
      <c r="EES271" s="20"/>
      <c r="EET271" s="20"/>
      <c r="EEU271" s="20"/>
      <c r="EEV271" s="20"/>
      <c r="EEW271" s="20"/>
      <c r="EEX271" s="20"/>
      <c r="EEY271" s="20"/>
      <c r="EEZ271" s="20"/>
      <c r="EFA271" s="20"/>
      <c r="EFB271" s="20"/>
      <c r="EFC271" s="20"/>
      <c r="EFD271" s="20"/>
      <c r="EFE271" s="20"/>
      <c r="EFF271" s="20"/>
      <c r="EFG271" s="20"/>
      <c r="EFH271" s="20"/>
      <c r="EFI271" s="20"/>
      <c r="EFJ271" s="20"/>
      <c r="EFK271" s="20"/>
      <c r="EFL271" s="20"/>
      <c r="EFM271" s="20"/>
      <c r="EFN271" s="20"/>
      <c r="EFO271" s="20"/>
      <c r="EFP271" s="20"/>
      <c r="EFQ271" s="20"/>
      <c r="EFR271" s="20"/>
      <c r="EFS271" s="20"/>
      <c r="EFT271" s="20"/>
      <c r="EFU271" s="20"/>
      <c r="EFV271" s="20"/>
      <c r="EFW271" s="20"/>
      <c r="EFX271" s="20"/>
      <c r="EFY271" s="20"/>
      <c r="EFZ271" s="20"/>
      <c r="EGA271" s="20"/>
      <c r="EGB271" s="20"/>
      <c r="EGC271" s="20"/>
      <c r="EGD271" s="20"/>
      <c r="EGE271" s="20"/>
      <c r="EGF271" s="20"/>
      <c r="EGG271" s="20"/>
      <c r="EGH271" s="20"/>
      <c r="EGI271" s="20"/>
      <c r="EGJ271" s="20"/>
      <c r="EGK271" s="20"/>
      <c r="EGL271" s="20"/>
      <c r="EGM271" s="20"/>
      <c r="EGN271" s="20"/>
      <c r="EGO271" s="20"/>
      <c r="EGP271" s="20"/>
      <c r="EGQ271" s="20"/>
      <c r="EGR271" s="20"/>
      <c r="EGS271" s="20"/>
      <c r="EGT271" s="20"/>
      <c r="EGU271" s="20"/>
      <c r="EGV271" s="20"/>
      <c r="EGW271" s="20"/>
      <c r="EGX271" s="20"/>
      <c r="EGY271" s="20"/>
      <c r="EGZ271" s="20"/>
      <c r="EHA271" s="20"/>
      <c r="EHB271" s="20"/>
      <c r="EHC271" s="20"/>
      <c r="EHD271" s="20"/>
      <c r="EHE271" s="20"/>
      <c r="EHF271" s="20"/>
      <c r="EHG271" s="20"/>
      <c r="EHH271" s="20"/>
      <c r="EHI271" s="20"/>
      <c r="EHJ271" s="20"/>
      <c r="EHK271" s="20"/>
      <c r="EHL271" s="20"/>
      <c r="EHM271" s="20"/>
      <c r="EHN271" s="20"/>
      <c r="EHO271" s="20"/>
      <c r="EHP271" s="20"/>
      <c r="EHQ271" s="20"/>
      <c r="EHR271" s="20"/>
      <c r="EHS271" s="20"/>
      <c r="EHT271" s="20"/>
      <c r="EHU271" s="20"/>
      <c r="EHV271" s="20"/>
      <c r="EHW271" s="20"/>
      <c r="EHX271" s="20"/>
      <c r="EHY271" s="20"/>
      <c r="EHZ271" s="20"/>
      <c r="EIA271" s="20"/>
      <c r="EIB271" s="20"/>
      <c r="EIC271" s="20"/>
      <c r="EID271" s="20"/>
      <c r="EIE271" s="20"/>
      <c r="EIF271" s="20"/>
      <c r="EIG271" s="20"/>
      <c r="EIH271" s="20"/>
      <c r="EII271" s="20"/>
      <c r="EIJ271" s="20"/>
      <c r="EIK271" s="20"/>
      <c r="EIL271" s="20"/>
      <c r="EIM271" s="20"/>
      <c r="EIN271" s="20"/>
      <c r="EIO271" s="20"/>
      <c r="EIP271" s="20"/>
      <c r="EIQ271" s="20"/>
      <c r="EIR271" s="20"/>
      <c r="EIS271" s="20"/>
      <c r="EIT271" s="20"/>
      <c r="EIU271" s="20"/>
      <c r="EIV271" s="20"/>
      <c r="EIW271" s="20"/>
      <c r="EIX271" s="20"/>
      <c r="EIY271" s="20"/>
      <c r="EIZ271" s="20"/>
      <c r="EJA271" s="20"/>
      <c r="EJB271" s="20"/>
      <c r="EJC271" s="20"/>
      <c r="EJD271" s="20"/>
      <c r="EJE271" s="20"/>
      <c r="EJF271" s="20"/>
      <c r="EJG271" s="20"/>
      <c r="EJH271" s="20"/>
      <c r="EJI271" s="20"/>
      <c r="EJJ271" s="20"/>
      <c r="EJK271" s="20"/>
      <c r="EJL271" s="20"/>
      <c r="EJM271" s="20"/>
      <c r="EJN271" s="20"/>
      <c r="EJO271" s="20"/>
      <c r="EJP271" s="20"/>
      <c r="EJQ271" s="20"/>
      <c r="EJR271" s="20"/>
      <c r="EJS271" s="20"/>
      <c r="EJT271" s="20"/>
      <c r="EJU271" s="20"/>
      <c r="EJV271" s="20"/>
      <c r="EJW271" s="20"/>
      <c r="EJX271" s="20"/>
      <c r="EJY271" s="20"/>
      <c r="EJZ271" s="20"/>
      <c r="EKA271" s="20"/>
      <c r="EKB271" s="20"/>
      <c r="EKC271" s="20"/>
      <c r="EKD271" s="20"/>
      <c r="EKE271" s="20"/>
      <c r="EKF271" s="20"/>
      <c r="EKG271" s="20"/>
      <c r="EKH271" s="20"/>
      <c r="EKI271" s="20"/>
      <c r="EKJ271" s="20"/>
      <c r="EKK271" s="20"/>
      <c r="EKL271" s="20"/>
      <c r="EKM271" s="20"/>
      <c r="EKN271" s="20"/>
      <c r="EKO271" s="20"/>
      <c r="EKP271" s="20"/>
      <c r="EKQ271" s="20"/>
      <c r="EKR271" s="20"/>
      <c r="EKS271" s="20"/>
      <c r="EKT271" s="20"/>
      <c r="EKU271" s="20"/>
      <c r="EKV271" s="20"/>
      <c r="EKW271" s="20"/>
      <c r="EKX271" s="20"/>
      <c r="EKY271" s="20"/>
      <c r="EKZ271" s="20"/>
      <c r="ELA271" s="20"/>
      <c r="ELB271" s="20"/>
      <c r="ELC271" s="20"/>
      <c r="ELD271" s="20"/>
      <c r="ELE271" s="20"/>
      <c r="ELF271" s="20"/>
      <c r="ELG271" s="20"/>
      <c r="ELH271" s="20"/>
      <c r="ELI271" s="20"/>
      <c r="ELJ271" s="20"/>
      <c r="ELK271" s="20"/>
      <c r="ELL271" s="20"/>
      <c r="ELM271" s="20"/>
      <c r="ELN271" s="20"/>
      <c r="ELO271" s="20"/>
      <c r="ELP271" s="20"/>
      <c r="ELQ271" s="20"/>
      <c r="ELR271" s="20"/>
      <c r="ELS271" s="20"/>
      <c r="ELT271" s="20"/>
      <c r="ELU271" s="20"/>
      <c r="ELV271" s="20"/>
      <c r="ELW271" s="20"/>
      <c r="ELX271" s="20"/>
      <c r="ELY271" s="20"/>
      <c r="ELZ271" s="20"/>
      <c r="EMA271" s="20"/>
      <c r="EMB271" s="20"/>
      <c r="EMC271" s="20"/>
      <c r="EMD271" s="20"/>
      <c r="EME271" s="20"/>
      <c r="EMF271" s="20"/>
      <c r="EMG271" s="20"/>
      <c r="EMH271" s="20"/>
      <c r="EMI271" s="20"/>
      <c r="EMJ271" s="20"/>
      <c r="EMK271" s="20"/>
      <c r="EML271" s="20"/>
      <c r="EMM271" s="20"/>
      <c r="EMN271" s="20"/>
      <c r="EMO271" s="20"/>
      <c r="EMP271" s="20"/>
      <c r="EMQ271" s="20"/>
      <c r="EMR271" s="20"/>
      <c r="EMS271" s="20"/>
      <c r="EMT271" s="20"/>
      <c r="EMU271" s="20"/>
      <c r="EMV271" s="20"/>
      <c r="EMW271" s="20"/>
      <c r="EMX271" s="20"/>
      <c r="EMY271" s="20"/>
      <c r="EMZ271" s="20"/>
      <c r="ENA271" s="20"/>
      <c r="ENB271" s="20"/>
      <c r="ENC271" s="20"/>
      <c r="END271" s="20"/>
      <c r="ENE271" s="20"/>
      <c r="ENF271" s="20"/>
      <c r="ENG271" s="20"/>
      <c r="ENH271" s="20"/>
      <c r="ENI271" s="20"/>
      <c r="ENJ271" s="20"/>
      <c r="ENK271" s="20"/>
      <c r="ENL271" s="20"/>
      <c r="ENM271" s="20"/>
      <c r="ENN271" s="20"/>
      <c r="ENO271" s="20"/>
      <c r="ENP271" s="20"/>
      <c r="ENQ271" s="20"/>
      <c r="ENR271" s="20"/>
      <c r="ENS271" s="20"/>
      <c r="ENT271" s="20"/>
      <c r="ENU271" s="20"/>
      <c r="ENV271" s="20"/>
      <c r="ENW271" s="20"/>
      <c r="ENX271" s="20"/>
      <c r="ENY271" s="20"/>
      <c r="ENZ271" s="20"/>
      <c r="EOA271" s="20"/>
      <c r="EOB271" s="20"/>
      <c r="EOC271" s="20"/>
      <c r="EOD271" s="20"/>
      <c r="EOE271" s="20"/>
      <c r="EOF271" s="20"/>
      <c r="EOG271" s="20"/>
      <c r="EOH271" s="20"/>
      <c r="EOI271" s="20"/>
      <c r="EOJ271" s="20"/>
      <c r="EOK271" s="20"/>
      <c r="EOL271" s="20"/>
      <c r="EOM271" s="20"/>
      <c r="EON271" s="20"/>
      <c r="EOO271" s="20"/>
      <c r="EOP271" s="20"/>
      <c r="EOQ271" s="20"/>
      <c r="EOR271" s="20"/>
      <c r="EOS271" s="20"/>
      <c r="EOT271" s="20"/>
      <c r="EOU271" s="20"/>
      <c r="EOV271" s="20"/>
      <c r="EOW271" s="20"/>
      <c r="EOX271" s="20"/>
      <c r="EOY271" s="20"/>
      <c r="EOZ271" s="20"/>
      <c r="EPA271" s="20"/>
      <c r="EPB271" s="20"/>
      <c r="EPC271" s="20"/>
      <c r="EPD271" s="20"/>
      <c r="EPE271" s="20"/>
      <c r="EPF271" s="20"/>
      <c r="EPG271" s="20"/>
      <c r="EPH271" s="20"/>
      <c r="EPI271" s="20"/>
      <c r="EPJ271" s="20"/>
      <c r="EPK271" s="20"/>
      <c r="EPL271" s="20"/>
      <c r="EPM271" s="20"/>
      <c r="EPN271" s="20"/>
      <c r="EPO271" s="20"/>
      <c r="EPP271" s="20"/>
      <c r="EPQ271" s="20"/>
      <c r="EPR271" s="20"/>
      <c r="EPS271" s="20"/>
      <c r="EPT271" s="20"/>
      <c r="EPU271" s="20"/>
      <c r="EPV271" s="20"/>
      <c r="EPW271" s="20"/>
      <c r="EPX271" s="20"/>
      <c r="EPY271" s="20"/>
      <c r="EPZ271" s="20"/>
      <c r="EQA271" s="20"/>
      <c r="EQB271" s="20"/>
      <c r="EQC271" s="20"/>
      <c r="EQD271" s="20"/>
      <c r="EQE271" s="20"/>
      <c r="EQF271" s="20"/>
      <c r="EQG271" s="20"/>
      <c r="EQH271" s="20"/>
      <c r="EQI271" s="20"/>
      <c r="EQJ271" s="20"/>
      <c r="EQK271" s="20"/>
      <c r="EQL271" s="20"/>
      <c r="EQM271" s="20"/>
      <c r="EQN271" s="20"/>
      <c r="EQO271" s="20"/>
      <c r="EQP271" s="20"/>
      <c r="EQQ271" s="20"/>
      <c r="EQR271" s="20"/>
      <c r="EQS271" s="20"/>
      <c r="EQT271" s="20"/>
      <c r="EQU271" s="20"/>
      <c r="EQV271" s="20"/>
      <c r="EQW271" s="20"/>
      <c r="EQX271" s="20"/>
      <c r="EQY271" s="20"/>
      <c r="EQZ271" s="20"/>
      <c r="ERA271" s="20"/>
      <c r="ERB271" s="20"/>
      <c r="ERC271" s="20"/>
      <c r="ERD271" s="20"/>
      <c r="ERE271" s="20"/>
      <c r="ERF271" s="20"/>
      <c r="ERG271" s="20"/>
      <c r="ERH271" s="20"/>
      <c r="ERI271" s="20"/>
      <c r="ERJ271" s="20"/>
      <c r="ERK271" s="20"/>
      <c r="ERL271" s="20"/>
      <c r="ERM271" s="20"/>
      <c r="ERN271" s="20"/>
      <c r="ERO271" s="20"/>
      <c r="ERP271" s="20"/>
      <c r="ERQ271" s="20"/>
      <c r="ERR271" s="20"/>
      <c r="ERS271" s="20"/>
      <c r="ERT271" s="20"/>
      <c r="ERU271" s="20"/>
      <c r="ERV271" s="20"/>
      <c r="ERW271" s="20"/>
      <c r="ERX271" s="20"/>
      <c r="ERY271" s="20"/>
      <c r="ERZ271" s="20"/>
      <c r="ESA271" s="20"/>
      <c r="ESB271" s="20"/>
      <c r="ESC271" s="20"/>
      <c r="ESD271" s="20"/>
      <c r="ESE271" s="20"/>
      <c r="ESF271" s="20"/>
      <c r="ESG271" s="20"/>
      <c r="ESH271" s="20"/>
      <c r="ESI271" s="20"/>
      <c r="ESJ271" s="20"/>
      <c r="ESK271" s="20"/>
      <c r="ESL271" s="20"/>
      <c r="ESM271" s="20"/>
      <c r="ESN271" s="20"/>
      <c r="ESO271" s="20"/>
      <c r="ESP271" s="20"/>
      <c r="ESQ271" s="20"/>
      <c r="ESR271" s="20"/>
      <c r="ESS271" s="20"/>
      <c r="EST271" s="20"/>
      <c r="ESU271" s="20"/>
      <c r="ESV271" s="20"/>
      <c r="ESW271" s="20"/>
      <c r="ESX271" s="20"/>
      <c r="ESY271" s="20"/>
      <c r="ESZ271" s="20"/>
      <c r="ETA271" s="20"/>
      <c r="ETB271" s="20"/>
      <c r="ETC271" s="20"/>
      <c r="ETD271" s="20"/>
      <c r="ETE271" s="20"/>
      <c r="ETF271" s="20"/>
      <c r="ETG271" s="20"/>
      <c r="ETH271" s="20"/>
      <c r="ETI271" s="20"/>
      <c r="ETJ271" s="20"/>
      <c r="ETK271" s="20"/>
      <c r="ETL271" s="20"/>
      <c r="ETM271" s="20"/>
      <c r="ETN271" s="20"/>
      <c r="ETO271" s="20"/>
      <c r="ETP271" s="20"/>
      <c r="ETQ271" s="20"/>
      <c r="ETR271" s="20"/>
      <c r="ETS271" s="20"/>
      <c r="ETT271" s="20"/>
      <c r="ETU271" s="20"/>
      <c r="ETV271" s="20"/>
      <c r="ETW271" s="20"/>
      <c r="ETX271" s="20"/>
      <c r="ETY271" s="20"/>
      <c r="ETZ271" s="20"/>
      <c r="EUA271" s="20"/>
      <c r="EUB271" s="20"/>
      <c r="EUC271" s="20"/>
      <c r="EUD271" s="20"/>
      <c r="EUE271" s="20"/>
      <c r="EUF271" s="20"/>
      <c r="EUG271" s="20"/>
      <c r="EUH271" s="20"/>
      <c r="EUI271" s="20"/>
      <c r="EUJ271" s="20"/>
      <c r="EUK271" s="20"/>
      <c r="EUL271" s="20"/>
      <c r="EUM271" s="20"/>
      <c r="EUN271" s="20"/>
      <c r="EUO271" s="20"/>
      <c r="EUP271" s="20"/>
      <c r="EUQ271" s="20"/>
      <c r="EUR271" s="20"/>
      <c r="EUS271" s="20"/>
      <c r="EUT271" s="20"/>
      <c r="EUU271" s="20"/>
      <c r="EUV271" s="20"/>
      <c r="EUW271" s="20"/>
      <c r="EUX271" s="20"/>
      <c r="EUY271" s="20"/>
      <c r="EUZ271" s="20"/>
      <c r="EVA271" s="20"/>
      <c r="EVB271" s="20"/>
      <c r="EVC271" s="20"/>
      <c r="EVD271" s="20"/>
      <c r="EVE271" s="20"/>
      <c r="EVF271" s="20"/>
      <c r="EVG271" s="20"/>
      <c r="EVH271" s="20"/>
      <c r="EVI271" s="20"/>
      <c r="EVJ271" s="20"/>
      <c r="EVK271" s="20"/>
      <c r="EVL271" s="20"/>
      <c r="EVM271" s="20"/>
      <c r="EVN271" s="20"/>
      <c r="EVO271" s="20"/>
      <c r="EVP271" s="20"/>
      <c r="EVQ271" s="20"/>
      <c r="EVR271" s="20"/>
      <c r="EVS271" s="20"/>
      <c r="EVT271" s="20"/>
      <c r="EVU271" s="20"/>
      <c r="EVV271" s="20"/>
      <c r="EVW271" s="20"/>
      <c r="EVX271" s="20"/>
      <c r="EVY271" s="20"/>
      <c r="EVZ271" s="20"/>
      <c r="EWA271" s="20"/>
      <c r="EWB271" s="20"/>
      <c r="EWC271" s="20"/>
      <c r="EWD271" s="20"/>
      <c r="EWE271" s="20"/>
      <c r="EWF271" s="20"/>
      <c r="EWG271" s="20"/>
      <c r="EWH271" s="20"/>
      <c r="EWI271" s="20"/>
      <c r="EWJ271" s="20"/>
      <c r="EWK271" s="20"/>
      <c r="EWL271" s="20"/>
      <c r="EWM271" s="20"/>
      <c r="EWN271" s="20"/>
      <c r="EWO271" s="20"/>
      <c r="EWP271" s="20"/>
      <c r="EWQ271" s="20"/>
      <c r="EWR271" s="20"/>
      <c r="EWS271" s="20"/>
      <c r="EWT271" s="20"/>
      <c r="EWU271" s="20"/>
      <c r="EWV271" s="20"/>
      <c r="EWW271" s="20"/>
      <c r="EWX271" s="20"/>
      <c r="EWY271" s="20"/>
      <c r="EWZ271" s="20"/>
      <c r="EXA271" s="20"/>
      <c r="EXB271" s="20"/>
      <c r="EXC271" s="20"/>
      <c r="EXD271" s="20"/>
      <c r="EXE271" s="20"/>
      <c r="EXF271" s="20"/>
      <c r="EXG271" s="20"/>
      <c r="EXH271" s="20"/>
      <c r="EXI271" s="20"/>
      <c r="EXJ271" s="20"/>
      <c r="EXK271" s="20"/>
      <c r="EXL271" s="20"/>
      <c r="EXM271" s="20"/>
      <c r="EXN271" s="20"/>
      <c r="EXO271" s="20"/>
      <c r="EXP271" s="20"/>
      <c r="EXQ271" s="20"/>
      <c r="EXR271" s="20"/>
      <c r="EXS271" s="20"/>
      <c r="EXT271" s="20"/>
      <c r="EXU271" s="20"/>
      <c r="EXV271" s="20"/>
      <c r="EXW271" s="20"/>
      <c r="EXX271" s="20"/>
      <c r="EXY271" s="20"/>
      <c r="EXZ271" s="20"/>
      <c r="EYA271" s="20"/>
      <c r="EYB271" s="20"/>
      <c r="EYC271" s="20"/>
      <c r="EYD271" s="20"/>
      <c r="EYE271" s="20"/>
      <c r="EYF271" s="20"/>
      <c r="EYG271" s="20"/>
      <c r="EYH271" s="20"/>
      <c r="EYI271" s="20"/>
      <c r="EYJ271" s="20"/>
      <c r="EYK271" s="20"/>
      <c r="EYL271" s="20"/>
      <c r="EYM271" s="20"/>
      <c r="EYN271" s="20"/>
      <c r="EYO271" s="20"/>
      <c r="EYP271" s="20"/>
      <c r="EYQ271" s="20"/>
      <c r="EYR271" s="20"/>
      <c r="EYS271" s="20"/>
      <c r="EYT271" s="20"/>
      <c r="EYU271" s="20"/>
      <c r="EYV271" s="20"/>
      <c r="EYW271" s="20"/>
      <c r="EYX271" s="20"/>
      <c r="EYY271" s="20"/>
      <c r="EYZ271" s="20"/>
      <c r="EZA271" s="20"/>
      <c r="EZB271" s="20"/>
      <c r="EZC271" s="20"/>
      <c r="EZD271" s="20"/>
      <c r="EZE271" s="20"/>
      <c r="EZF271" s="20"/>
      <c r="EZG271" s="20"/>
      <c r="EZH271" s="20"/>
      <c r="EZI271" s="20"/>
      <c r="EZJ271" s="20"/>
      <c r="EZK271" s="20"/>
      <c r="EZL271" s="20"/>
      <c r="EZM271" s="20"/>
      <c r="EZN271" s="20"/>
      <c r="EZO271" s="20"/>
      <c r="EZP271" s="20"/>
      <c r="EZQ271" s="20"/>
      <c r="EZR271" s="20"/>
      <c r="EZS271" s="20"/>
      <c r="EZT271" s="20"/>
      <c r="EZU271" s="20"/>
      <c r="EZV271" s="20"/>
      <c r="EZW271" s="20"/>
      <c r="EZX271" s="20"/>
      <c r="EZY271" s="20"/>
      <c r="EZZ271" s="20"/>
      <c r="FAA271" s="20"/>
      <c r="FAB271" s="20"/>
      <c r="FAC271" s="20"/>
      <c r="FAD271" s="20"/>
      <c r="FAE271" s="20"/>
      <c r="FAF271" s="20"/>
      <c r="FAG271" s="20"/>
      <c r="FAH271" s="20"/>
      <c r="FAI271" s="20"/>
      <c r="FAJ271" s="20"/>
      <c r="FAK271" s="20"/>
      <c r="FAL271" s="20"/>
      <c r="FAM271" s="20"/>
      <c r="FAN271" s="20"/>
      <c r="FAO271" s="20"/>
      <c r="FAP271" s="20"/>
      <c r="FAQ271" s="20"/>
      <c r="FAR271" s="20"/>
      <c r="FAS271" s="20"/>
      <c r="FAT271" s="20"/>
      <c r="FAU271" s="20"/>
      <c r="FAV271" s="20"/>
      <c r="FAW271" s="20"/>
      <c r="FAX271" s="20"/>
      <c r="FAY271" s="20"/>
      <c r="FAZ271" s="20"/>
      <c r="FBA271" s="20"/>
      <c r="FBB271" s="20"/>
      <c r="FBC271" s="20"/>
      <c r="FBD271" s="20"/>
      <c r="FBE271" s="20"/>
      <c r="FBF271" s="20"/>
      <c r="FBG271" s="20"/>
      <c r="FBH271" s="20"/>
      <c r="FBI271" s="20"/>
      <c r="FBJ271" s="20"/>
      <c r="FBK271" s="20"/>
      <c r="FBL271" s="20"/>
      <c r="FBM271" s="20"/>
      <c r="FBN271" s="20"/>
      <c r="FBO271" s="20"/>
      <c r="FBP271" s="20"/>
      <c r="FBQ271" s="20"/>
      <c r="FBR271" s="20"/>
      <c r="FBS271" s="20"/>
      <c r="FBT271" s="20"/>
      <c r="FBU271" s="20"/>
      <c r="FBV271" s="20"/>
      <c r="FBW271" s="20"/>
      <c r="FBX271" s="20"/>
      <c r="FBY271" s="20"/>
      <c r="FBZ271" s="20"/>
      <c r="FCA271" s="20"/>
      <c r="FCB271" s="20"/>
      <c r="FCC271" s="20"/>
      <c r="FCD271" s="20"/>
      <c r="FCE271" s="20"/>
      <c r="FCF271" s="20"/>
      <c r="FCG271" s="20"/>
      <c r="FCH271" s="20"/>
      <c r="FCI271" s="20"/>
      <c r="FCJ271" s="20"/>
      <c r="FCK271" s="20"/>
      <c r="FCL271" s="20"/>
      <c r="FCM271" s="20"/>
      <c r="FCN271" s="20"/>
      <c r="FCO271" s="20"/>
      <c r="FCP271" s="20"/>
      <c r="FCQ271" s="20"/>
      <c r="FCR271" s="20"/>
      <c r="FCS271" s="20"/>
      <c r="FCT271" s="20"/>
      <c r="FCU271" s="20"/>
      <c r="FCV271" s="20"/>
      <c r="FCW271" s="20"/>
      <c r="FCX271" s="20"/>
      <c r="FCY271" s="20"/>
      <c r="FCZ271" s="20"/>
      <c r="FDA271" s="20"/>
      <c r="FDB271" s="20"/>
      <c r="FDC271" s="20"/>
      <c r="FDD271" s="20"/>
      <c r="FDE271" s="20"/>
      <c r="FDF271" s="20"/>
      <c r="FDG271" s="20"/>
      <c r="FDH271" s="20"/>
      <c r="FDI271" s="20"/>
      <c r="FDJ271" s="20"/>
      <c r="FDK271" s="20"/>
      <c r="FDL271" s="20"/>
      <c r="FDM271" s="20"/>
      <c r="FDN271" s="20"/>
      <c r="FDO271" s="20"/>
      <c r="FDP271" s="20"/>
      <c r="FDQ271" s="20"/>
      <c r="FDR271" s="20"/>
      <c r="FDS271" s="20"/>
      <c r="FDT271" s="20"/>
      <c r="FDU271" s="20"/>
      <c r="FDV271" s="20"/>
      <c r="FDW271" s="20"/>
      <c r="FDX271" s="20"/>
      <c r="FDY271" s="20"/>
      <c r="FDZ271" s="20"/>
      <c r="FEA271" s="20"/>
      <c r="FEB271" s="20"/>
      <c r="FEC271" s="20"/>
      <c r="FED271" s="20"/>
      <c r="FEE271" s="20"/>
      <c r="FEF271" s="20"/>
      <c r="FEG271" s="20"/>
      <c r="FEH271" s="20"/>
      <c r="FEI271" s="20"/>
      <c r="FEJ271" s="20"/>
      <c r="FEK271" s="20"/>
      <c r="FEL271" s="20"/>
      <c r="FEM271" s="20"/>
      <c r="FEN271" s="20"/>
      <c r="FEO271" s="20"/>
      <c r="FEP271" s="20"/>
      <c r="FEQ271" s="20"/>
      <c r="FER271" s="20"/>
      <c r="FES271" s="20"/>
      <c r="FET271" s="20"/>
      <c r="FEU271" s="20"/>
      <c r="FEV271" s="20"/>
      <c r="FEW271" s="20"/>
      <c r="FEX271" s="20"/>
      <c r="FEY271" s="20"/>
      <c r="FEZ271" s="20"/>
      <c r="FFA271" s="20"/>
      <c r="FFB271" s="20"/>
      <c r="FFC271" s="20"/>
      <c r="FFD271" s="20"/>
      <c r="FFE271" s="20"/>
      <c r="FFF271" s="20"/>
      <c r="FFG271" s="20"/>
      <c r="FFH271" s="20"/>
      <c r="FFI271" s="20"/>
      <c r="FFJ271" s="20"/>
      <c r="FFK271" s="20"/>
      <c r="FFL271" s="20"/>
      <c r="FFM271" s="20"/>
      <c r="FFN271" s="20"/>
      <c r="FFO271" s="20"/>
      <c r="FFP271" s="20"/>
      <c r="FFQ271" s="20"/>
      <c r="FFR271" s="20"/>
      <c r="FFS271" s="20"/>
      <c r="FFT271" s="20"/>
      <c r="FFU271" s="20"/>
      <c r="FFV271" s="20"/>
      <c r="FFW271" s="20"/>
      <c r="FFX271" s="20"/>
      <c r="FFY271" s="20"/>
      <c r="FFZ271" s="20"/>
      <c r="FGA271" s="20"/>
      <c r="FGB271" s="20"/>
      <c r="FGC271" s="20"/>
      <c r="FGD271" s="20"/>
      <c r="FGE271" s="20"/>
      <c r="FGF271" s="20"/>
      <c r="FGG271" s="20"/>
      <c r="FGH271" s="20"/>
      <c r="FGI271" s="20"/>
      <c r="FGJ271" s="20"/>
      <c r="FGK271" s="20"/>
      <c r="FGL271" s="20"/>
      <c r="FGM271" s="20"/>
      <c r="FGN271" s="20"/>
      <c r="FGO271" s="20"/>
      <c r="FGP271" s="20"/>
      <c r="FGQ271" s="20"/>
      <c r="FGR271" s="20"/>
      <c r="FGS271" s="20"/>
      <c r="FGT271" s="20"/>
      <c r="FGU271" s="20"/>
      <c r="FGV271" s="20"/>
      <c r="FGW271" s="20"/>
      <c r="FGX271" s="20"/>
      <c r="FGY271" s="20"/>
      <c r="FGZ271" s="20"/>
      <c r="FHA271" s="20"/>
      <c r="FHB271" s="20"/>
      <c r="FHC271" s="20"/>
      <c r="FHD271" s="20"/>
      <c r="FHE271" s="20"/>
      <c r="FHF271" s="20"/>
      <c r="FHG271" s="20"/>
      <c r="FHH271" s="20"/>
      <c r="FHI271" s="20"/>
      <c r="FHJ271" s="20"/>
      <c r="FHK271" s="20"/>
      <c r="FHL271" s="20"/>
      <c r="FHM271" s="20"/>
      <c r="FHN271" s="20"/>
      <c r="FHO271" s="20"/>
      <c r="FHP271" s="20"/>
      <c r="FHQ271" s="20"/>
      <c r="FHR271" s="20"/>
      <c r="FHS271" s="20"/>
      <c r="FHT271" s="20"/>
      <c r="FHU271" s="20"/>
      <c r="FHV271" s="20"/>
      <c r="FHW271" s="20"/>
      <c r="FHX271" s="20"/>
      <c r="FHY271" s="20"/>
      <c r="FHZ271" s="20"/>
      <c r="FIA271" s="20"/>
      <c r="FIB271" s="20"/>
      <c r="FIC271" s="20"/>
      <c r="FID271" s="20"/>
      <c r="FIE271" s="20"/>
      <c r="FIF271" s="20"/>
      <c r="FIG271" s="20"/>
      <c r="FIH271" s="20"/>
      <c r="FII271" s="20"/>
      <c r="FIJ271" s="20"/>
      <c r="FIK271" s="20"/>
      <c r="FIL271" s="20"/>
      <c r="FIM271" s="20"/>
      <c r="FIN271" s="20"/>
      <c r="FIO271" s="20"/>
      <c r="FIP271" s="20"/>
      <c r="FIQ271" s="20"/>
      <c r="FIR271" s="20"/>
      <c r="FIS271" s="20"/>
      <c r="FIT271" s="20"/>
      <c r="FIU271" s="20"/>
      <c r="FIV271" s="20"/>
      <c r="FIW271" s="20"/>
      <c r="FIX271" s="20"/>
      <c r="FIY271" s="20"/>
      <c r="FIZ271" s="20"/>
      <c r="FJA271" s="20"/>
      <c r="FJB271" s="20"/>
      <c r="FJC271" s="20"/>
      <c r="FJD271" s="20"/>
      <c r="FJE271" s="20"/>
      <c r="FJF271" s="20"/>
      <c r="FJG271" s="20"/>
      <c r="FJH271" s="20"/>
      <c r="FJI271" s="20"/>
      <c r="FJJ271" s="20"/>
      <c r="FJK271" s="20"/>
      <c r="FJL271" s="20"/>
      <c r="FJM271" s="20"/>
      <c r="FJN271" s="20"/>
      <c r="FJO271" s="20"/>
      <c r="FJP271" s="20"/>
      <c r="FJQ271" s="20"/>
      <c r="FJR271" s="20"/>
      <c r="FJS271" s="20"/>
      <c r="FJT271" s="20"/>
      <c r="FJU271" s="20"/>
      <c r="FJV271" s="20"/>
      <c r="FJW271" s="20"/>
      <c r="FJX271" s="20"/>
      <c r="FJY271" s="20"/>
      <c r="FJZ271" s="20"/>
      <c r="FKA271" s="20"/>
      <c r="FKB271" s="20"/>
      <c r="FKC271" s="20"/>
      <c r="FKD271" s="20"/>
      <c r="FKE271" s="20"/>
      <c r="FKF271" s="20"/>
      <c r="FKG271" s="20"/>
      <c r="FKH271" s="20"/>
      <c r="FKI271" s="20"/>
      <c r="FKJ271" s="20"/>
      <c r="FKK271" s="20"/>
      <c r="FKL271" s="20"/>
      <c r="FKM271" s="20"/>
      <c r="FKN271" s="20"/>
      <c r="FKO271" s="20"/>
      <c r="FKP271" s="20"/>
      <c r="FKQ271" s="20"/>
      <c r="FKR271" s="20"/>
      <c r="FKS271" s="20"/>
      <c r="FKT271" s="20"/>
      <c r="FKU271" s="20"/>
      <c r="FKV271" s="20"/>
      <c r="FKW271" s="20"/>
      <c r="FKX271" s="20"/>
      <c r="FKY271" s="20"/>
      <c r="FKZ271" s="20"/>
      <c r="FLA271" s="20"/>
      <c r="FLB271" s="20"/>
      <c r="FLC271" s="20"/>
      <c r="FLD271" s="20"/>
      <c r="FLE271" s="20"/>
      <c r="FLF271" s="20"/>
      <c r="FLG271" s="20"/>
      <c r="FLH271" s="20"/>
      <c r="FLI271" s="20"/>
      <c r="FLJ271" s="20"/>
      <c r="FLK271" s="20"/>
      <c r="FLL271" s="20"/>
      <c r="FLM271" s="20"/>
      <c r="FLN271" s="20"/>
      <c r="FLO271" s="20"/>
      <c r="FLP271" s="20"/>
      <c r="FLQ271" s="20"/>
      <c r="FLR271" s="20"/>
      <c r="FLS271" s="20"/>
      <c r="FLT271" s="20"/>
      <c r="FLU271" s="20"/>
      <c r="FLV271" s="20"/>
      <c r="FLW271" s="20"/>
      <c r="FLX271" s="20"/>
      <c r="FLY271" s="20"/>
      <c r="FLZ271" s="20"/>
      <c r="FMA271" s="20"/>
      <c r="FMB271" s="20"/>
      <c r="FMC271" s="20"/>
      <c r="FMD271" s="20"/>
      <c r="FME271" s="20"/>
      <c r="FMF271" s="20"/>
      <c r="FMG271" s="20"/>
      <c r="FMH271" s="20"/>
      <c r="FMI271" s="20"/>
      <c r="FMJ271" s="20"/>
      <c r="FMK271" s="20"/>
      <c r="FML271" s="20"/>
      <c r="FMM271" s="20"/>
      <c r="FMN271" s="20"/>
      <c r="FMO271" s="20"/>
      <c r="FMP271" s="20"/>
      <c r="FMQ271" s="20"/>
      <c r="FMR271" s="20"/>
      <c r="FMS271" s="20"/>
      <c r="FMT271" s="20"/>
      <c r="FMU271" s="20"/>
      <c r="FMV271" s="20"/>
      <c r="FMW271" s="20"/>
      <c r="FMX271" s="20"/>
      <c r="FMY271" s="20"/>
      <c r="FMZ271" s="20"/>
      <c r="FNA271" s="20"/>
      <c r="FNB271" s="20"/>
      <c r="FNC271" s="20"/>
      <c r="FND271" s="20"/>
      <c r="FNE271" s="20"/>
      <c r="FNF271" s="20"/>
      <c r="FNG271" s="20"/>
      <c r="FNH271" s="20"/>
      <c r="FNI271" s="20"/>
      <c r="FNJ271" s="20"/>
      <c r="FNK271" s="20"/>
      <c r="FNL271" s="20"/>
      <c r="FNM271" s="20"/>
      <c r="FNN271" s="20"/>
      <c r="FNO271" s="20"/>
      <c r="FNP271" s="20"/>
      <c r="FNQ271" s="20"/>
      <c r="FNR271" s="20"/>
      <c r="FNS271" s="20"/>
      <c r="FNT271" s="20"/>
      <c r="FNU271" s="20"/>
      <c r="FNV271" s="20"/>
      <c r="FNW271" s="20"/>
      <c r="FNX271" s="20"/>
      <c r="FNY271" s="20"/>
      <c r="FNZ271" s="20"/>
      <c r="FOA271" s="20"/>
      <c r="FOB271" s="20"/>
      <c r="FOC271" s="20"/>
      <c r="FOD271" s="20"/>
      <c r="FOE271" s="20"/>
      <c r="FOF271" s="20"/>
      <c r="FOG271" s="20"/>
      <c r="FOH271" s="20"/>
      <c r="FOI271" s="20"/>
      <c r="FOJ271" s="20"/>
      <c r="FOK271" s="20"/>
      <c r="FOL271" s="20"/>
      <c r="FOM271" s="20"/>
      <c r="FON271" s="20"/>
      <c r="FOO271" s="20"/>
      <c r="FOP271" s="20"/>
      <c r="FOQ271" s="20"/>
      <c r="FOR271" s="20"/>
      <c r="FOS271" s="20"/>
      <c r="FOT271" s="20"/>
      <c r="FOU271" s="20"/>
      <c r="FOV271" s="20"/>
      <c r="FOW271" s="20"/>
      <c r="FOX271" s="20"/>
      <c r="FOY271" s="20"/>
      <c r="FOZ271" s="20"/>
      <c r="FPA271" s="20"/>
      <c r="FPB271" s="20"/>
      <c r="FPC271" s="20"/>
      <c r="FPD271" s="20"/>
      <c r="FPE271" s="20"/>
      <c r="FPF271" s="20"/>
      <c r="FPG271" s="20"/>
      <c r="FPH271" s="20"/>
      <c r="FPI271" s="20"/>
      <c r="FPJ271" s="20"/>
      <c r="FPK271" s="20"/>
      <c r="FPL271" s="20"/>
      <c r="FPM271" s="20"/>
      <c r="FPN271" s="20"/>
      <c r="FPO271" s="20"/>
      <c r="FPP271" s="20"/>
      <c r="FPQ271" s="20"/>
      <c r="FPR271" s="20"/>
      <c r="FPS271" s="20"/>
      <c r="FPT271" s="20"/>
      <c r="FPU271" s="20"/>
      <c r="FPV271" s="20"/>
      <c r="FPW271" s="20"/>
      <c r="FPX271" s="20"/>
      <c r="FPY271" s="20"/>
      <c r="FPZ271" s="20"/>
      <c r="FQA271" s="20"/>
      <c r="FQB271" s="20"/>
      <c r="FQC271" s="20"/>
      <c r="FQD271" s="20"/>
      <c r="FQE271" s="20"/>
      <c r="FQF271" s="20"/>
      <c r="FQG271" s="20"/>
      <c r="FQH271" s="20"/>
      <c r="FQI271" s="20"/>
      <c r="FQJ271" s="20"/>
      <c r="FQK271" s="20"/>
      <c r="FQL271" s="20"/>
      <c r="FQM271" s="20"/>
      <c r="FQN271" s="20"/>
      <c r="FQO271" s="20"/>
      <c r="FQP271" s="20"/>
      <c r="FQQ271" s="20"/>
      <c r="FQR271" s="20"/>
      <c r="FQS271" s="20"/>
      <c r="FQT271" s="20"/>
      <c r="FQU271" s="20"/>
      <c r="FQV271" s="20"/>
      <c r="FQW271" s="20"/>
      <c r="FQX271" s="20"/>
      <c r="FQY271" s="20"/>
      <c r="FQZ271" s="20"/>
      <c r="FRA271" s="20"/>
      <c r="FRB271" s="20"/>
      <c r="FRC271" s="20"/>
      <c r="FRD271" s="20"/>
      <c r="FRE271" s="20"/>
      <c r="FRF271" s="20"/>
      <c r="FRG271" s="20"/>
      <c r="FRH271" s="20"/>
      <c r="FRI271" s="20"/>
      <c r="FRJ271" s="20"/>
      <c r="FRK271" s="20"/>
      <c r="FRL271" s="20"/>
      <c r="FRM271" s="20"/>
      <c r="FRN271" s="20"/>
      <c r="FRO271" s="20"/>
      <c r="FRP271" s="20"/>
      <c r="FRQ271" s="20"/>
      <c r="FRR271" s="20"/>
      <c r="FRS271" s="20"/>
      <c r="FRT271" s="20"/>
      <c r="FRU271" s="20"/>
      <c r="FRV271" s="20"/>
      <c r="FRW271" s="20"/>
      <c r="FRX271" s="20"/>
      <c r="FRY271" s="20"/>
      <c r="FRZ271" s="20"/>
      <c r="FSA271" s="20"/>
      <c r="FSB271" s="20"/>
      <c r="FSC271" s="20"/>
      <c r="FSD271" s="20"/>
      <c r="FSE271" s="20"/>
      <c r="FSF271" s="20"/>
      <c r="FSG271" s="20"/>
      <c r="FSH271" s="20"/>
      <c r="FSI271" s="20"/>
      <c r="FSJ271" s="20"/>
      <c r="FSK271" s="20"/>
      <c r="FSL271" s="20"/>
      <c r="FSM271" s="20"/>
      <c r="FSN271" s="20"/>
      <c r="FSO271" s="20"/>
      <c r="FSP271" s="20"/>
      <c r="FSQ271" s="20"/>
      <c r="FSR271" s="20"/>
      <c r="FSS271" s="20"/>
      <c r="FST271" s="20"/>
      <c r="FSU271" s="20"/>
      <c r="FSV271" s="20"/>
      <c r="FSW271" s="20"/>
      <c r="FSX271" s="20"/>
      <c r="FSY271" s="20"/>
      <c r="FSZ271" s="20"/>
      <c r="FTA271" s="20"/>
      <c r="FTB271" s="20"/>
      <c r="FTC271" s="20"/>
      <c r="FTD271" s="20"/>
      <c r="FTE271" s="20"/>
      <c r="FTF271" s="20"/>
      <c r="FTG271" s="20"/>
      <c r="FTH271" s="20"/>
      <c r="FTI271" s="20"/>
      <c r="FTJ271" s="20"/>
      <c r="FTK271" s="20"/>
      <c r="FTL271" s="20"/>
      <c r="FTM271" s="20"/>
      <c r="FTN271" s="20"/>
      <c r="FTO271" s="20"/>
      <c r="FTP271" s="20"/>
      <c r="FTQ271" s="20"/>
      <c r="FTR271" s="20"/>
      <c r="FTS271" s="20"/>
      <c r="FTT271" s="20"/>
      <c r="FTU271" s="20"/>
      <c r="FTV271" s="20"/>
      <c r="FTW271" s="20"/>
      <c r="FTX271" s="20"/>
      <c r="FTY271" s="20"/>
      <c r="FTZ271" s="20"/>
      <c r="FUA271" s="20"/>
      <c r="FUB271" s="20"/>
      <c r="FUC271" s="20"/>
      <c r="FUD271" s="20"/>
      <c r="FUE271" s="20"/>
      <c r="FUF271" s="20"/>
      <c r="FUG271" s="20"/>
      <c r="FUH271" s="20"/>
      <c r="FUI271" s="20"/>
      <c r="FUJ271" s="20"/>
      <c r="FUK271" s="20"/>
      <c r="FUL271" s="20"/>
      <c r="FUM271" s="20"/>
      <c r="FUN271" s="20"/>
      <c r="FUO271" s="20"/>
      <c r="FUP271" s="20"/>
      <c r="FUQ271" s="20"/>
      <c r="FUR271" s="20"/>
      <c r="FUS271" s="20"/>
      <c r="FUT271" s="20"/>
      <c r="FUU271" s="20"/>
      <c r="FUV271" s="20"/>
      <c r="FUW271" s="20"/>
      <c r="FUX271" s="20"/>
      <c r="FUY271" s="20"/>
      <c r="FUZ271" s="20"/>
      <c r="FVA271" s="20"/>
      <c r="FVB271" s="20"/>
      <c r="FVC271" s="20"/>
      <c r="FVD271" s="20"/>
      <c r="FVE271" s="20"/>
      <c r="FVF271" s="20"/>
      <c r="FVG271" s="20"/>
      <c r="FVH271" s="20"/>
      <c r="FVI271" s="20"/>
      <c r="FVJ271" s="20"/>
      <c r="FVK271" s="20"/>
      <c r="FVL271" s="20"/>
      <c r="FVM271" s="20"/>
      <c r="FVN271" s="20"/>
      <c r="FVO271" s="20"/>
      <c r="FVP271" s="20"/>
      <c r="FVQ271" s="20"/>
      <c r="FVR271" s="20"/>
      <c r="FVS271" s="20"/>
      <c r="FVT271" s="20"/>
      <c r="FVU271" s="20"/>
      <c r="FVV271" s="20"/>
      <c r="FVW271" s="20"/>
      <c r="FVX271" s="20"/>
      <c r="FVY271" s="20"/>
      <c r="FVZ271" s="20"/>
      <c r="FWA271" s="20"/>
      <c r="FWB271" s="20"/>
      <c r="FWC271" s="20"/>
      <c r="FWD271" s="20"/>
      <c r="FWE271" s="20"/>
      <c r="FWF271" s="20"/>
      <c r="FWG271" s="20"/>
      <c r="FWH271" s="20"/>
      <c r="FWI271" s="20"/>
      <c r="FWJ271" s="20"/>
      <c r="FWK271" s="20"/>
      <c r="FWL271" s="20"/>
      <c r="FWM271" s="20"/>
      <c r="FWN271" s="20"/>
      <c r="FWO271" s="20"/>
      <c r="FWP271" s="20"/>
      <c r="FWQ271" s="20"/>
      <c r="FWR271" s="20"/>
      <c r="FWS271" s="20"/>
      <c r="FWT271" s="20"/>
      <c r="FWU271" s="20"/>
      <c r="FWV271" s="20"/>
      <c r="FWW271" s="20"/>
      <c r="FWX271" s="20"/>
      <c r="FWY271" s="20"/>
      <c r="FWZ271" s="20"/>
      <c r="FXA271" s="20"/>
      <c r="FXB271" s="20"/>
      <c r="FXC271" s="20"/>
      <c r="FXD271" s="20"/>
      <c r="FXE271" s="20"/>
      <c r="FXF271" s="20"/>
      <c r="FXG271" s="20"/>
      <c r="FXH271" s="20"/>
      <c r="FXI271" s="20"/>
      <c r="FXJ271" s="20"/>
      <c r="FXK271" s="20"/>
      <c r="FXL271" s="20"/>
      <c r="FXM271" s="20"/>
      <c r="FXN271" s="20"/>
      <c r="FXO271" s="20"/>
      <c r="FXP271" s="20"/>
      <c r="FXQ271" s="20"/>
      <c r="FXR271" s="20"/>
      <c r="FXS271" s="20"/>
      <c r="FXT271" s="20"/>
      <c r="FXU271" s="20"/>
      <c r="FXV271" s="20"/>
      <c r="FXW271" s="20"/>
      <c r="FXX271" s="20"/>
      <c r="FXY271" s="20"/>
      <c r="FXZ271" s="20"/>
      <c r="FYA271" s="20"/>
      <c r="FYB271" s="20"/>
      <c r="FYC271" s="20"/>
      <c r="FYD271" s="20"/>
      <c r="FYE271" s="20"/>
      <c r="FYF271" s="20"/>
      <c r="FYG271" s="20"/>
      <c r="FYH271" s="20"/>
      <c r="FYI271" s="20"/>
      <c r="FYJ271" s="20"/>
      <c r="FYK271" s="20"/>
      <c r="FYL271" s="20"/>
      <c r="FYM271" s="20"/>
      <c r="FYN271" s="20"/>
      <c r="FYO271" s="20"/>
      <c r="FYP271" s="20"/>
      <c r="FYQ271" s="20"/>
      <c r="FYR271" s="20"/>
      <c r="FYS271" s="20"/>
      <c r="FYT271" s="20"/>
      <c r="FYU271" s="20"/>
      <c r="FYV271" s="20"/>
      <c r="FYW271" s="20"/>
      <c r="FYX271" s="20"/>
      <c r="FYY271" s="20"/>
      <c r="FYZ271" s="20"/>
      <c r="FZA271" s="20"/>
      <c r="FZB271" s="20"/>
      <c r="FZC271" s="20"/>
      <c r="FZD271" s="20"/>
      <c r="FZE271" s="20"/>
      <c r="FZF271" s="20"/>
      <c r="FZG271" s="20"/>
      <c r="FZH271" s="20"/>
      <c r="FZI271" s="20"/>
      <c r="FZJ271" s="20"/>
      <c r="FZK271" s="20"/>
      <c r="FZL271" s="20"/>
      <c r="FZM271" s="20"/>
      <c r="FZN271" s="20"/>
      <c r="FZO271" s="20"/>
      <c r="FZP271" s="20"/>
      <c r="FZQ271" s="20"/>
      <c r="FZR271" s="20"/>
      <c r="FZS271" s="20"/>
      <c r="FZT271" s="20"/>
      <c r="FZU271" s="20"/>
      <c r="FZV271" s="20"/>
      <c r="FZW271" s="20"/>
      <c r="FZX271" s="20"/>
      <c r="FZY271" s="20"/>
      <c r="FZZ271" s="20"/>
      <c r="GAA271" s="20"/>
      <c r="GAB271" s="20"/>
      <c r="GAC271" s="20"/>
      <c r="GAD271" s="20"/>
      <c r="GAE271" s="20"/>
      <c r="GAF271" s="20"/>
      <c r="GAG271" s="20"/>
      <c r="GAH271" s="20"/>
      <c r="GAI271" s="20"/>
      <c r="GAJ271" s="20"/>
      <c r="GAK271" s="20"/>
      <c r="GAL271" s="20"/>
      <c r="GAM271" s="20"/>
      <c r="GAN271" s="20"/>
      <c r="GAO271" s="20"/>
      <c r="GAP271" s="20"/>
      <c r="GAQ271" s="20"/>
      <c r="GAR271" s="20"/>
      <c r="GAS271" s="20"/>
      <c r="GAT271" s="20"/>
      <c r="GAU271" s="20"/>
      <c r="GAV271" s="20"/>
      <c r="GAW271" s="20"/>
      <c r="GAX271" s="20"/>
      <c r="GAY271" s="20"/>
      <c r="GAZ271" s="20"/>
      <c r="GBA271" s="20"/>
      <c r="GBB271" s="20"/>
      <c r="GBC271" s="20"/>
      <c r="GBD271" s="20"/>
      <c r="GBE271" s="20"/>
      <c r="GBF271" s="20"/>
      <c r="GBG271" s="20"/>
      <c r="GBH271" s="20"/>
      <c r="GBI271" s="20"/>
      <c r="GBJ271" s="20"/>
      <c r="GBK271" s="20"/>
      <c r="GBL271" s="20"/>
      <c r="GBM271" s="20"/>
      <c r="GBN271" s="20"/>
      <c r="GBO271" s="20"/>
      <c r="GBP271" s="20"/>
      <c r="GBQ271" s="20"/>
      <c r="GBR271" s="20"/>
      <c r="GBS271" s="20"/>
      <c r="GBT271" s="20"/>
      <c r="GBU271" s="20"/>
      <c r="GBV271" s="20"/>
      <c r="GBW271" s="20"/>
      <c r="GBX271" s="20"/>
      <c r="GBY271" s="20"/>
      <c r="GBZ271" s="20"/>
      <c r="GCA271" s="20"/>
      <c r="GCB271" s="20"/>
      <c r="GCC271" s="20"/>
      <c r="GCD271" s="20"/>
      <c r="GCE271" s="20"/>
      <c r="GCF271" s="20"/>
      <c r="GCG271" s="20"/>
      <c r="GCH271" s="20"/>
      <c r="GCI271" s="20"/>
      <c r="GCJ271" s="20"/>
      <c r="GCK271" s="20"/>
      <c r="GCL271" s="20"/>
      <c r="GCM271" s="20"/>
      <c r="GCN271" s="20"/>
      <c r="GCO271" s="20"/>
      <c r="GCP271" s="20"/>
      <c r="GCQ271" s="20"/>
      <c r="GCR271" s="20"/>
      <c r="GCS271" s="20"/>
      <c r="GCT271" s="20"/>
      <c r="GCU271" s="20"/>
      <c r="GCV271" s="20"/>
      <c r="GCW271" s="20"/>
      <c r="GCX271" s="20"/>
      <c r="GCY271" s="20"/>
      <c r="GCZ271" s="20"/>
      <c r="GDA271" s="20"/>
      <c r="GDB271" s="20"/>
      <c r="GDC271" s="20"/>
      <c r="GDD271" s="20"/>
      <c r="GDE271" s="20"/>
      <c r="GDF271" s="20"/>
      <c r="GDG271" s="20"/>
      <c r="GDH271" s="20"/>
      <c r="GDI271" s="20"/>
      <c r="GDJ271" s="20"/>
      <c r="GDK271" s="20"/>
      <c r="GDL271" s="20"/>
      <c r="GDM271" s="20"/>
      <c r="GDN271" s="20"/>
      <c r="GDO271" s="20"/>
      <c r="GDP271" s="20"/>
      <c r="GDQ271" s="20"/>
      <c r="GDR271" s="20"/>
      <c r="GDS271" s="20"/>
      <c r="GDT271" s="20"/>
      <c r="GDU271" s="20"/>
      <c r="GDV271" s="20"/>
      <c r="GDW271" s="20"/>
      <c r="GDX271" s="20"/>
      <c r="GDY271" s="20"/>
      <c r="GDZ271" s="20"/>
      <c r="GEA271" s="20"/>
      <c r="GEB271" s="20"/>
      <c r="GEC271" s="20"/>
      <c r="GED271" s="20"/>
      <c r="GEE271" s="20"/>
      <c r="GEF271" s="20"/>
      <c r="GEG271" s="20"/>
      <c r="GEH271" s="20"/>
      <c r="GEI271" s="20"/>
      <c r="GEJ271" s="20"/>
      <c r="GEK271" s="20"/>
      <c r="GEL271" s="20"/>
      <c r="GEM271" s="20"/>
      <c r="GEN271" s="20"/>
      <c r="GEO271" s="20"/>
      <c r="GEP271" s="20"/>
      <c r="GEQ271" s="20"/>
      <c r="GER271" s="20"/>
      <c r="GES271" s="20"/>
      <c r="GET271" s="20"/>
      <c r="GEU271" s="20"/>
      <c r="GEV271" s="20"/>
      <c r="GEW271" s="20"/>
      <c r="GEX271" s="20"/>
      <c r="GEY271" s="20"/>
      <c r="GEZ271" s="20"/>
      <c r="GFA271" s="20"/>
      <c r="GFB271" s="20"/>
      <c r="GFC271" s="20"/>
      <c r="GFD271" s="20"/>
      <c r="GFE271" s="20"/>
      <c r="GFF271" s="20"/>
      <c r="GFG271" s="20"/>
      <c r="GFH271" s="20"/>
      <c r="GFI271" s="20"/>
      <c r="GFJ271" s="20"/>
      <c r="GFK271" s="20"/>
      <c r="GFL271" s="20"/>
      <c r="GFM271" s="20"/>
      <c r="GFN271" s="20"/>
      <c r="GFO271" s="20"/>
      <c r="GFP271" s="20"/>
      <c r="GFQ271" s="20"/>
      <c r="GFR271" s="20"/>
      <c r="GFS271" s="20"/>
      <c r="GFT271" s="20"/>
      <c r="GFU271" s="20"/>
      <c r="GFV271" s="20"/>
      <c r="GFW271" s="20"/>
      <c r="GFX271" s="20"/>
      <c r="GFY271" s="20"/>
      <c r="GFZ271" s="20"/>
      <c r="GGA271" s="20"/>
      <c r="GGB271" s="20"/>
      <c r="GGC271" s="20"/>
      <c r="GGD271" s="20"/>
      <c r="GGE271" s="20"/>
      <c r="GGF271" s="20"/>
      <c r="GGG271" s="20"/>
      <c r="GGH271" s="20"/>
      <c r="GGI271" s="20"/>
      <c r="GGJ271" s="20"/>
      <c r="GGK271" s="20"/>
      <c r="GGL271" s="20"/>
      <c r="GGM271" s="20"/>
      <c r="GGN271" s="20"/>
      <c r="GGO271" s="20"/>
      <c r="GGP271" s="20"/>
      <c r="GGQ271" s="20"/>
      <c r="GGR271" s="20"/>
      <c r="GGS271" s="20"/>
      <c r="GGT271" s="20"/>
      <c r="GGU271" s="20"/>
      <c r="GGV271" s="20"/>
      <c r="GGW271" s="20"/>
      <c r="GGX271" s="20"/>
      <c r="GGY271" s="20"/>
      <c r="GGZ271" s="20"/>
      <c r="GHA271" s="20"/>
      <c r="GHB271" s="20"/>
      <c r="GHC271" s="20"/>
      <c r="GHD271" s="20"/>
      <c r="GHE271" s="20"/>
      <c r="GHF271" s="20"/>
      <c r="GHG271" s="20"/>
      <c r="GHH271" s="20"/>
      <c r="GHI271" s="20"/>
      <c r="GHJ271" s="20"/>
      <c r="GHK271" s="20"/>
      <c r="GHL271" s="20"/>
      <c r="GHM271" s="20"/>
      <c r="GHN271" s="20"/>
      <c r="GHO271" s="20"/>
      <c r="GHP271" s="20"/>
      <c r="GHQ271" s="20"/>
      <c r="GHR271" s="20"/>
      <c r="GHS271" s="20"/>
      <c r="GHT271" s="20"/>
      <c r="GHU271" s="20"/>
      <c r="GHV271" s="20"/>
      <c r="GHW271" s="20"/>
      <c r="GHX271" s="20"/>
      <c r="GHY271" s="20"/>
      <c r="GHZ271" s="20"/>
      <c r="GIA271" s="20"/>
      <c r="GIB271" s="20"/>
      <c r="GIC271" s="20"/>
      <c r="GID271" s="20"/>
      <c r="GIE271" s="20"/>
      <c r="GIF271" s="20"/>
      <c r="GIG271" s="20"/>
      <c r="GIH271" s="20"/>
      <c r="GII271" s="20"/>
      <c r="GIJ271" s="20"/>
      <c r="GIK271" s="20"/>
      <c r="GIL271" s="20"/>
      <c r="GIM271" s="20"/>
      <c r="GIN271" s="20"/>
      <c r="GIO271" s="20"/>
      <c r="GIP271" s="20"/>
      <c r="GIQ271" s="20"/>
      <c r="GIR271" s="20"/>
      <c r="GIS271" s="20"/>
      <c r="GIT271" s="20"/>
      <c r="GIU271" s="20"/>
      <c r="GIV271" s="20"/>
      <c r="GIW271" s="20"/>
      <c r="GIX271" s="20"/>
      <c r="GIY271" s="20"/>
      <c r="GIZ271" s="20"/>
      <c r="GJA271" s="20"/>
      <c r="GJB271" s="20"/>
      <c r="GJC271" s="20"/>
      <c r="GJD271" s="20"/>
      <c r="GJE271" s="20"/>
      <c r="GJF271" s="20"/>
      <c r="GJG271" s="20"/>
      <c r="GJH271" s="20"/>
      <c r="GJI271" s="20"/>
      <c r="GJJ271" s="20"/>
      <c r="GJK271" s="20"/>
      <c r="GJL271" s="20"/>
      <c r="GJM271" s="20"/>
      <c r="GJN271" s="20"/>
      <c r="GJO271" s="20"/>
      <c r="GJP271" s="20"/>
      <c r="GJQ271" s="20"/>
      <c r="GJR271" s="20"/>
      <c r="GJS271" s="20"/>
      <c r="GJT271" s="20"/>
      <c r="GJU271" s="20"/>
      <c r="GJV271" s="20"/>
      <c r="GJW271" s="20"/>
      <c r="GJX271" s="20"/>
      <c r="GJY271" s="20"/>
      <c r="GJZ271" s="20"/>
      <c r="GKA271" s="20"/>
      <c r="GKB271" s="20"/>
      <c r="GKC271" s="20"/>
      <c r="GKD271" s="20"/>
      <c r="GKE271" s="20"/>
      <c r="GKF271" s="20"/>
      <c r="GKG271" s="20"/>
      <c r="GKH271" s="20"/>
      <c r="GKI271" s="20"/>
      <c r="GKJ271" s="20"/>
      <c r="GKK271" s="20"/>
      <c r="GKL271" s="20"/>
      <c r="GKM271" s="20"/>
      <c r="GKN271" s="20"/>
      <c r="GKO271" s="20"/>
      <c r="GKP271" s="20"/>
      <c r="GKQ271" s="20"/>
      <c r="GKR271" s="20"/>
      <c r="GKS271" s="20"/>
      <c r="GKT271" s="20"/>
      <c r="GKU271" s="20"/>
      <c r="GKV271" s="20"/>
      <c r="GKW271" s="20"/>
      <c r="GKX271" s="20"/>
      <c r="GKY271" s="20"/>
      <c r="GKZ271" s="20"/>
      <c r="GLA271" s="20"/>
      <c r="GLB271" s="20"/>
      <c r="GLC271" s="20"/>
      <c r="GLD271" s="20"/>
      <c r="GLE271" s="20"/>
      <c r="GLF271" s="20"/>
      <c r="GLG271" s="20"/>
      <c r="GLH271" s="20"/>
      <c r="GLI271" s="20"/>
      <c r="GLJ271" s="20"/>
      <c r="GLK271" s="20"/>
      <c r="GLL271" s="20"/>
      <c r="GLM271" s="20"/>
      <c r="GLN271" s="20"/>
      <c r="GLO271" s="20"/>
      <c r="GLP271" s="20"/>
      <c r="GLQ271" s="20"/>
      <c r="GLR271" s="20"/>
      <c r="GLS271" s="20"/>
      <c r="GLT271" s="20"/>
      <c r="GLU271" s="20"/>
      <c r="GLV271" s="20"/>
      <c r="GLW271" s="20"/>
      <c r="GLX271" s="20"/>
      <c r="GLY271" s="20"/>
      <c r="GLZ271" s="20"/>
      <c r="GMA271" s="20"/>
      <c r="GMB271" s="20"/>
      <c r="GMC271" s="20"/>
      <c r="GMD271" s="20"/>
      <c r="GME271" s="20"/>
      <c r="GMF271" s="20"/>
      <c r="GMG271" s="20"/>
      <c r="GMH271" s="20"/>
      <c r="GMI271" s="20"/>
      <c r="GMJ271" s="20"/>
      <c r="GMK271" s="20"/>
      <c r="GML271" s="20"/>
      <c r="GMM271" s="20"/>
      <c r="GMN271" s="20"/>
      <c r="GMO271" s="20"/>
      <c r="GMP271" s="20"/>
      <c r="GMQ271" s="20"/>
      <c r="GMR271" s="20"/>
      <c r="GMS271" s="20"/>
      <c r="GMT271" s="20"/>
      <c r="GMU271" s="20"/>
      <c r="GMV271" s="20"/>
      <c r="GMW271" s="20"/>
      <c r="GMX271" s="20"/>
      <c r="GMY271" s="20"/>
      <c r="GMZ271" s="20"/>
      <c r="GNA271" s="20"/>
      <c r="GNB271" s="20"/>
      <c r="GNC271" s="20"/>
      <c r="GND271" s="20"/>
      <c r="GNE271" s="20"/>
      <c r="GNF271" s="20"/>
      <c r="GNG271" s="20"/>
      <c r="GNH271" s="20"/>
      <c r="GNI271" s="20"/>
      <c r="GNJ271" s="20"/>
      <c r="GNK271" s="20"/>
      <c r="GNL271" s="20"/>
      <c r="GNM271" s="20"/>
      <c r="GNN271" s="20"/>
      <c r="GNO271" s="20"/>
      <c r="GNP271" s="20"/>
      <c r="GNQ271" s="20"/>
      <c r="GNR271" s="20"/>
      <c r="GNS271" s="20"/>
      <c r="GNT271" s="20"/>
      <c r="GNU271" s="20"/>
      <c r="GNV271" s="20"/>
      <c r="GNW271" s="20"/>
      <c r="GNX271" s="20"/>
      <c r="GNY271" s="20"/>
      <c r="GNZ271" s="20"/>
      <c r="GOA271" s="20"/>
      <c r="GOB271" s="20"/>
      <c r="GOC271" s="20"/>
      <c r="GOD271" s="20"/>
      <c r="GOE271" s="20"/>
      <c r="GOF271" s="20"/>
      <c r="GOG271" s="20"/>
      <c r="GOH271" s="20"/>
      <c r="GOI271" s="20"/>
      <c r="GOJ271" s="20"/>
      <c r="GOK271" s="20"/>
      <c r="GOL271" s="20"/>
      <c r="GOM271" s="20"/>
      <c r="GON271" s="20"/>
      <c r="GOO271" s="20"/>
      <c r="GOP271" s="20"/>
      <c r="GOQ271" s="20"/>
      <c r="GOR271" s="20"/>
      <c r="GOS271" s="20"/>
      <c r="GOT271" s="20"/>
      <c r="GOU271" s="20"/>
      <c r="GOV271" s="20"/>
      <c r="GOW271" s="20"/>
      <c r="GOX271" s="20"/>
      <c r="GOY271" s="20"/>
      <c r="GOZ271" s="20"/>
      <c r="GPA271" s="20"/>
      <c r="GPB271" s="20"/>
      <c r="GPC271" s="20"/>
      <c r="GPD271" s="20"/>
      <c r="GPE271" s="20"/>
      <c r="GPF271" s="20"/>
      <c r="GPG271" s="20"/>
      <c r="GPH271" s="20"/>
      <c r="GPI271" s="20"/>
      <c r="GPJ271" s="20"/>
      <c r="GPK271" s="20"/>
      <c r="GPL271" s="20"/>
      <c r="GPM271" s="20"/>
      <c r="GPN271" s="20"/>
      <c r="GPO271" s="20"/>
      <c r="GPP271" s="20"/>
      <c r="GPQ271" s="20"/>
      <c r="GPR271" s="20"/>
      <c r="GPS271" s="20"/>
      <c r="GPT271" s="20"/>
      <c r="GPU271" s="20"/>
      <c r="GPV271" s="20"/>
      <c r="GPW271" s="20"/>
      <c r="GPX271" s="20"/>
      <c r="GPY271" s="20"/>
      <c r="GPZ271" s="20"/>
      <c r="GQA271" s="20"/>
      <c r="GQB271" s="20"/>
      <c r="GQC271" s="20"/>
      <c r="GQD271" s="20"/>
      <c r="GQE271" s="20"/>
      <c r="GQF271" s="20"/>
      <c r="GQG271" s="20"/>
      <c r="GQH271" s="20"/>
      <c r="GQI271" s="20"/>
      <c r="GQJ271" s="20"/>
      <c r="GQK271" s="20"/>
      <c r="GQL271" s="20"/>
      <c r="GQM271" s="20"/>
      <c r="GQN271" s="20"/>
      <c r="GQO271" s="20"/>
      <c r="GQP271" s="20"/>
      <c r="GQQ271" s="20"/>
      <c r="GQR271" s="20"/>
      <c r="GQS271" s="20"/>
      <c r="GQT271" s="20"/>
      <c r="GQU271" s="20"/>
      <c r="GQV271" s="20"/>
      <c r="GQW271" s="20"/>
      <c r="GQX271" s="20"/>
      <c r="GQY271" s="20"/>
      <c r="GQZ271" s="20"/>
      <c r="GRA271" s="20"/>
      <c r="GRB271" s="20"/>
      <c r="GRC271" s="20"/>
      <c r="GRD271" s="20"/>
      <c r="GRE271" s="20"/>
      <c r="GRF271" s="20"/>
      <c r="GRG271" s="20"/>
      <c r="GRH271" s="20"/>
      <c r="GRI271" s="20"/>
      <c r="GRJ271" s="20"/>
      <c r="GRK271" s="20"/>
      <c r="GRL271" s="20"/>
      <c r="GRM271" s="20"/>
      <c r="GRN271" s="20"/>
      <c r="GRO271" s="20"/>
      <c r="GRP271" s="20"/>
      <c r="GRQ271" s="20"/>
      <c r="GRR271" s="20"/>
      <c r="GRS271" s="20"/>
      <c r="GRT271" s="20"/>
      <c r="GRU271" s="20"/>
      <c r="GRV271" s="20"/>
      <c r="GRW271" s="20"/>
      <c r="GRX271" s="20"/>
      <c r="GRY271" s="20"/>
      <c r="GRZ271" s="20"/>
      <c r="GSA271" s="20"/>
      <c r="GSB271" s="20"/>
      <c r="GSC271" s="20"/>
      <c r="GSD271" s="20"/>
      <c r="GSE271" s="20"/>
      <c r="GSF271" s="20"/>
      <c r="GSG271" s="20"/>
      <c r="GSH271" s="20"/>
      <c r="GSI271" s="20"/>
      <c r="GSJ271" s="20"/>
      <c r="GSK271" s="20"/>
      <c r="GSL271" s="20"/>
      <c r="GSM271" s="20"/>
      <c r="GSN271" s="20"/>
      <c r="GSO271" s="20"/>
      <c r="GSP271" s="20"/>
      <c r="GSQ271" s="20"/>
      <c r="GSR271" s="20"/>
      <c r="GSS271" s="20"/>
      <c r="GST271" s="20"/>
      <c r="GSU271" s="20"/>
      <c r="GSV271" s="20"/>
      <c r="GSW271" s="20"/>
      <c r="GSX271" s="20"/>
      <c r="GSY271" s="20"/>
      <c r="GSZ271" s="20"/>
      <c r="GTA271" s="20"/>
      <c r="GTB271" s="20"/>
      <c r="GTC271" s="20"/>
      <c r="GTD271" s="20"/>
      <c r="GTE271" s="20"/>
      <c r="GTF271" s="20"/>
      <c r="GTG271" s="20"/>
      <c r="GTH271" s="20"/>
      <c r="GTI271" s="20"/>
      <c r="GTJ271" s="20"/>
      <c r="GTK271" s="20"/>
      <c r="GTL271" s="20"/>
      <c r="GTM271" s="20"/>
      <c r="GTN271" s="20"/>
      <c r="GTO271" s="20"/>
      <c r="GTP271" s="20"/>
      <c r="GTQ271" s="20"/>
      <c r="GTR271" s="20"/>
      <c r="GTS271" s="20"/>
      <c r="GTT271" s="20"/>
      <c r="GTU271" s="20"/>
      <c r="GTV271" s="20"/>
      <c r="GTW271" s="20"/>
      <c r="GTX271" s="20"/>
      <c r="GTY271" s="20"/>
      <c r="GTZ271" s="20"/>
      <c r="GUA271" s="20"/>
      <c r="GUB271" s="20"/>
      <c r="GUC271" s="20"/>
      <c r="GUD271" s="20"/>
      <c r="GUE271" s="20"/>
      <c r="GUF271" s="20"/>
      <c r="GUG271" s="20"/>
      <c r="GUH271" s="20"/>
      <c r="GUI271" s="20"/>
      <c r="GUJ271" s="20"/>
      <c r="GUK271" s="20"/>
      <c r="GUL271" s="20"/>
      <c r="GUM271" s="20"/>
      <c r="GUN271" s="20"/>
      <c r="GUO271" s="20"/>
      <c r="GUP271" s="20"/>
      <c r="GUQ271" s="20"/>
      <c r="GUR271" s="20"/>
      <c r="GUS271" s="20"/>
      <c r="GUT271" s="20"/>
      <c r="GUU271" s="20"/>
      <c r="GUV271" s="20"/>
      <c r="GUW271" s="20"/>
      <c r="GUX271" s="20"/>
      <c r="GUY271" s="20"/>
      <c r="GUZ271" s="20"/>
      <c r="GVA271" s="20"/>
      <c r="GVB271" s="20"/>
      <c r="GVC271" s="20"/>
      <c r="GVD271" s="20"/>
      <c r="GVE271" s="20"/>
      <c r="GVF271" s="20"/>
      <c r="GVG271" s="20"/>
      <c r="GVH271" s="20"/>
      <c r="GVI271" s="20"/>
      <c r="GVJ271" s="20"/>
      <c r="GVK271" s="20"/>
      <c r="GVL271" s="20"/>
      <c r="GVM271" s="20"/>
      <c r="GVN271" s="20"/>
      <c r="GVO271" s="20"/>
      <c r="GVP271" s="20"/>
      <c r="GVQ271" s="20"/>
      <c r="GVR271" s="20"/>
      <c r="GVS271" s="20"/>
      <c r="GVT271" s="20"/>
      <c r="GVU271" s="20"/>
      <c r="GVV271" s="20"/>
      <c r="GVW271" s="20"/>
      <c r="GVX271" s="20"/>
      <c r="GVY271" s="20"/>
      <c r="GVZ271" s="20"/>
      <c r="GWA271" s="20"/>
      <c r="GWB271" s="20"/>
      <c r="GWC271" s="20"/>
      <c r="GWD271" s="20"/>
      <c r="GWE271" s="20"/>
      <c r="GWF271" s="20"/>
      <c r="GWG271" s="20"/>
      <c r="GWH271" s="20"/>
      <c r="GWI271" s="20"/>
      <c r="GWJ271" s="20"/>
      <c r="GWK271" s="20"/>
      <c r="GWL271" s="20"/>
      <c r="GWM271" s="20"/>
      <c r="GWN271" s="20"/>
      <c r="GWO271" s="20"/>
      <c r="GWP271" s="20"/>
      <c r="GWQ271" s="20"/>
      <c r="GWR271" s="20"/>
      <c r="GWS271" s="20"/>
      <c r="GWT271" s="20"/>
      <c r="GWU271" s="20"/>
      <c r="GWV271" s="20"/>
      <c r="GWW271" s="20"/>
      <c r="GWX271" s="20"/>
      <c r="GWY271" s="20"/>
      <c r="GWZ271" s="20"/>
      <c r="GXA271" s="20"/>
      <c r="GXB271" s="20"/>
      <c r="GXC271" s="20"/>
      <c r="GXD271" s="20"/>
      <c r="GXE271" s="20"/>
      <c r="GXF271" s="20"/>
      <c r="GXG271" s="20"/>
      <c r="GXH271" s="20"/>
      <c r="GXI271" s="20"/>
      <c r="GXJ271" s="20"/>
      <c r="GXK271" s="20"/>
      <c r="GXL271" s="20"/>
      <c r="GXM271" s="20"/>
      <c r="GXN271" s="20"/>
      <c r="GXO271" s="20"/>
      <c r="GXP271" s="20"/>
      <c r="GXQ271" s="20"/>
      <c r="GXR271" s="20"/>
      <c r="GXS271" s="20"/>
      <c r="GXT271" s="20"/>
      <c r="GXU271" s="20"/>
      <c r="GXV271" s="20"/>
      <c r="GXW271" s="20"/>
      <c r="GXX271" s="20"/>
      <c r="GXY271" s="20"/>
      <c r="GXZ271" s="20"/>
      <c r="GYA271" s="20"/>
      <c r="GYB271" s="20"/>
      <c r="GYC271" s="20"/>
      <c r="GYD271" s="20"/>
      <c r="GYE271" s="20"/>
      <c r="GYF271" s="20"/>
      <c r="GYG271" s="20"/>
      <c r="GYH271" s="20"/>
      <c r="GYI271" s="20"/>
      <c r="GYJ271" s="20"/>
      <c r="GYK271" s="20"/>
      <c r="GYL271" s="20"/>
      <c r="GYM271" s="20"/>
      <c r="GYN271" s="20"/>
      <c r="GYO271" s="20"/>
      <c r="GYP271" s="20"/>
      <c r="GYQ271" s="20"/>
      <c r="GYR271" s="20"/>
      <c r="GYS271" s="20"/>
      <c r="GYT271" s="20"/>
      <c r="GYU271" s="20"/>
      <c r="GYV271" s="20"/>
      <c r="GYW271" s="20"/>
      <c r="GYX271" s="20"/>
      <c r="GYY271" s="20"/>
      <c r="GYZ271" s="20"/>
      <c r="GZA271" s="20"/>
      <c r="GZB271" s="20"/>
      <c r="GZC271" s="20"/>
      <c r="GZD271" s="20"/>
      <c r="GZE271" s="20"/>
      <c r="GZF271" s="20"/>
      <c r="GZG271" s="20"/>
      <c r="GZH271" s="20"/>
      <c r="GZI271" s="20"/>
      <c r="GZJ271" s="20"/>
      <c r="GZK271" s="20"/>
      <c r="GZL271" s="20"/>
      <c r="GZM271" s="20"/>
      <c r="GZN271" s="20"/>
      <c r="GZO271" s="20"/>
      <c r="GZP271" s="20"/>
      <c r="GZQ271" s="20"/>
      <c r="GZR271" s="20"/>
      <c r="GZS271" s="20"/>
      <c r="GZT271" s="20"/>
      <c r="GZU271" s="20"/>
      <c r="GZV271" s="20"/>
      <c r="GZW271" s="20"/>
      <c r="GZX271" s="20"/>
      <c r="GZY271" s="20"/>
      <c r="GZZ271" s="20"/>
      <c r="HAA271" s="20"/>
      <c r="HAB271" s="20"/>
      <c r="HAC271" s="20"/>
      <c r="HAD271" s="20"/>
      <c r="HAE271" s="20"/>
      <c r="HAF271" s="20"/>
      <c r="HAG271" s="20"/>
      <c r="HAH271" s="20"/>
      <c r="HAI271" s="20"/>
      <c r="HAJ271" s="20"/>
      <c r="HAK271" s="20"/>
      <c r="HAL271" s="20"/>
      <c r="HAM271" s="20"/>
      <c r="HAN271" s="20"/>
      <c r="HAO271" s="20"/>
      <c r="HAP271" s="20"/>
      <c r="HAQ271" s="20"/>
      <c r="HAR271" s="20"/>
      <c r="HAS271" s="20"/>
      <c r="HAT271" s="20"/>
      <c r="HAU271" s="20"/>
      <c r="HAV271" s="20"/>
      <c r="HAW271" s="20"/>
      <c r="HAX271" s="20"/>
      <c r="HAY271" s="20"/>
      <c r="HAZ271" s="20"/>
      <c r="HBA271" s="20"/>
      <c r="HBB271" s="20"/>
      <c r="HBC271" s="20"/>
      <c r="HBD271" s="20"/>
      <c r="HBE271" s="20"/>
      <c r="HBF271" s="20"/>
      <c r="HBG271" s="20"/>
      <c r="HBH271" s="20"/>
      <c r="HBI271" s="20"/>
      <c r="HBJ271" s="20"/>
      <c r="HBK271" s="20"/>
      <c r="HBL271" s="20"/>
      <c r="HBM271" s="20"/>
      <c r="HBN271" s="20"/>
      <c r="HBO271" s="20"/>
      <c r="HBP271" s="20"/>
      <c r="HBQ271" s="20"/>
      <c r="HBR271" s="20"/>
      <c r="HBS271" s="20"/>
      <c r="HBT271" s="20"/>
      <c r="HBU271" s="20"/>
      <c r="HBV271" s="20"/>
      <c r="HBW271" s="20"/>
      <c r="HBX271" s="20"/>
      <c r="HBY271" s="20"/>
      <c r="HBZ271" s="20"/>
      <c r="HCA271" s="20"/>
      <c r="HCB271" s="20"/>
      <c r="HCC271" s="20"/>
      <c r="HCD271" s="20"/>
      <c r="HCE271" s="20"/>
      <c r="HCF271" s="20"/>
      <c r="HCG271" s="20"/>
      <c r="HCH271" s="20"/>
      <c r="HCI271" s="20"/>
      <c r="HCJ271" s="20"/>
      <c r="HCK271" s="20"/>
      <c r="HCL271" s="20"/>
      <c r="HCM271" s="20"/>
      <c r="HCN271" s="20"/>
      <c r="HCO271" s="20"/>
      <c r="HCP271" s="20"/>
      <c r="HCQ271" s="20"/>
      <c r="HCR271" s="20"/>
      <c r="HCS271" s="20"/>
      <c r="HCT271" s="20"/>
      <c r="HCU271" s="20"/>
      <c r="HCV271" s="20"/>
      <c r="HCW271" s="20"/>
      <c r="HCX271" s="20"/>
      <c r="HCY271" s="20"/>
      <c r="HCZ271" s="20"/>
      <c r="HDA271" s="20"/>
      <c r="HDB271" s="20"/>
      <c r="HDC271" s="20"/>
      <c r="HDD271" s="20"/>
      <c r="HDE271" s="20"/>
      <c r="HDF271" s="20"/>
      <c r="HDG271" s="20"/>
      <c r="HDH271" s="20"/>
      <c r="HDI271" s="20"/>
      <c r="HDJ271" s="20"/>
      <c r="HDK271" s="20"/>
      <c r="HDL271" s="20"/>
      <c r="HDM271" s="20"/>
      <c r="HDN271" s="20"/>
      <c r="HDO271" s="20"/>
      <c r="HDP271" s="20"/>
      <c r="HDQ271" s="20"/>
      <c r="HDR271" s="20"/>
      <c r="HDS271" s="20"/>
      <c r="HDT271" s="20"/>
      <c r="HDU271" s="20"/>
      <c r="HDV271" s="20"/>
      <c r="HDW271" s="20"/>
      <c r="HDX271" s="20"/>
      <c r="HDY271" s="20"/>
      <c r="HDZ271" s="20"/>
      <c r="HEA271" s="20"/>
      <c r="HEB271" s="20"/>
      <c r="HEC271" s="20"/>
      <c r="HED271" s="20"/>
      <c r="HEE271" s="20"/>
      <c r="HEF271" s="20"/>
      <c r="HEG271" s="20"/>
      <c r="HEH271" s="20"/>
      <c r="HEI271" s="20"/>
      <c r="HEJ271" s="20"/>
      <c r="HEK271" s="20"/>
      <c r="HEL271" s="20"/>
      <c r="HEM271" s="20"/>
      <c r="HEN271" s="20"/>
      <c r="HEO271" s="20"/>
      <c r="HEP271" s="20"/>
      <c r="HEQ271" s="20"/>
      <c r="HER271" s="20"/>
      <c r="HES271" s="20"/>
      <c r="HET271" s="20"/>
      <c r="HEU271" s="20"/>
      <c r="HEV271" s="20"/>
      <c r="HEW271" s="20"/>
      <c r="HEX271" s="20"/>
      <c r="HEY271" s="20"/>
      <c r="HEZ271" s="20"/>
      <c r="HFA271" s="20"/>
      <c r="HFB271" s="20"/>
      <c r="HFC271" s="20"/>
      <c r="HFD271" s="20"/>
      <c r="HFE271" s="20"/>
      <c r="HFF271" s="20"/>
      <c r="HFG271" s="20"/>
      <c r="HFH271" s="20"/>
      <c r="HFI271" s="20"/>
      <c r="HFJ271" s="20"/>
      <c r="HFK271" s="20"/>
      <c r="HFL271" s="20"/>
      <c r="HFM271" s="20"/>
      <c r="HFN271" s="20"/>
      <c r="HFO271" s="20"/>
      <c r="HFP271" s="20"/>
      <c r="HFQ271" s="20"/>
      <c r="HFR271" s="20"/>
      <c r="HFS271" s="20"/>
      <c r="HFT271" s="20"/>
      <c r="HFU271" s="20"/>
      <c r="HFV271" s="20"/>
      <c r="HFW271" s="20"/>
      <c r="HFX271" s="20"/>
      <c r="HFY271" s="20"/>
      <c r="HFZ271" s="20"/>
      <c r="HGA271" s="20"/>
      <c r="HGB271" s="20"/>
      <c r="HGC271" s="20"/>
      <c r="HGD271" s="20"/>
      <c r="HGE271" s="20"/>
      <c r="HGF271" s="20"/>
      <c r="HGG271" s="20"/>
      <c r="HGH271" s="20"/>
      <c r="HGI271" s="20"/>
      <c r="HGJ271" s="20"/>
      <c r="HGK271" s="20"/>
      <c r="HGL271" s="20"/>
      <c r="HGM271" s="20"/>
      <c r="HGN271" s="20"/>
      <c r="HGO271" s="20"/>
      <c r="HGP271" s="20"/>
      <c r="HGQ271" s="20"/>
      <c r="HGR271" s="20"/>
      <c r="HGS271" s="20"/>
      <c r="HGT271" s="20"/>
      <c r="HGU271" s="20"/>
      <c r="HGV271" s="20"/>
      <c r="HGW271" s="20"/>
      <c r="HGX271" s="20"/>
      <c r="HGY271" s="20"/>
      <c r="HGZ271" s="20"/>
      <c r="HHA271" s="20"/>
      <c r="HHB271" s="20"/>
      <c r="HHC271" s="20"/>
      <c r="HHD271" s="20"/>
      <c r="HHE271" s="20"/>
      <c r="HHF271" s="20"/>
      <c r="HHG271" s="20"/>
      <c r="HHH271" s="20"/>
      <c r="HHI271" s="20"/>
      <c r="HHJ271" s="20"/>
      <c r="HHK271" s="20"/>
      <c r="HHL271" s="20"/>
      <c r="HHM271" s="20"/>
      <c r="HHN271" s="20"/>
      <c r="HHO271" s="20"/>
      <c r="HHP271" s="20"/>
      <c r="HHQ271" s="20"/>
      <c r="HHR271" s="20"/>
      <c r="HHS271" s="20"/>
      <c r="HHT271" s="20"/>
      <c r="HHU271" s="20"/>
      <c r="HHV271" s="20"/>
      <c r="HHW271" s="20"/>
      <c r="HHX271" s="20"/>
      <c r="HHY271" s="20"/>
      <c r="HHZ271" s="20"/>
      <c r="HIA271" s="20"/>
      <c r="HIB271" s="20"/>
      <c r="HIC271" s="20"/>
      <c r="HID271" s="20"/>
      <c r="HIE271" s="20"/>
      <c r="HIF271" s="20"/>
      <c r="HIG271" s="20"/>
      <c r="HIH271" s="20"/>
      <c r="HII271" s="20"/>
      <c r="HIJ271" s="20"/>
      <c r="HIK271" s="20"/>
      <c r="HIL271" s="20"/>
      <c r="HIM271" s="20"/>
      <c r="HIN271" s="20"/>
      <c r="HIO271" s="20"/>
      <c r="HIP271" s="20"/>
      <c r="HIQ271" s="20"/>
      <c r="HIR271" s="20"/>
      <c r="HIS271" s="20"/>
      <c r="HIT271" s="20"/>
      <c r="HIU271" s="20"/>
      <c r="HIV271" s="20"/>
      <c r="HIW271" s="20"/>
      <c r="HIX271" s="20"/>
      <c r="HIY271" s="20"/>
      <c r="HIZ271" s="20"/>
      <c r="HJA271" s="20"/>
      <c r="HJB271" s="20"/>
      <c r="HJC271" s="20"/>
      <c r="HJD271" s="20"/>
      <c r="HJE271" s="20"/>
      <c r="HJF271" s="20"/>
      <c r="HJG271" s="20"/>
      <c r="HJH271" s="20"/>
      <c r="HJI271" s="20"/>
      <c r="HJJ271" s="20"/>
      <c r="HJK271" s="20"/>
      <c r="HJL271" s="20"/>
      <c r="HJM271" s="20"/>
      <c r="HJN271" s="20"/>
      <c r="HJO271" s="20"/>
      <c r="HJP271" s="20"/>
      <c r="HJQ271" s="20"/>
      <c r="HJR271" s="20"/>
      <c r="HJS271" s="20"/>
      <c r="HJT271" s="20"/>
      <c r="HJU271" s="20"/>
      <c r="HJV271" s="20"/>
      <c r="HJW271" s="20"/>
      <c r="HJX271" s="20"/>
      <c r="HJY271" s="20"/>
      <c r="HJZ271" s="20"/>
      <c r="HKA271" s="20"/>
      <c r="HKB271" s="20"/>
      <c r="HKC271" s="20"/>
      <c r="HKD271" s="20"/>
      <c r="HKE271" s="20"/>
      <c r="HKF271" s="20"/>
      <c r="HKG271" s="20"/>
      <c r="HKH271" s="20"/>
      <c r="HKI271" s="20"/>
      <c r="HKJ271" s="20"/>
      <c r="HKK271" s="20"/>
      <c r="HKL271" s="20"/>
      <c r="HKM271" s="20"/>
      <c r="HKN271" s="20"/>
      <c r="HKO271" s="20"/>
      <c r="HKP271" s="20"/>
      <c r="HKQ271" s="20"/>
      <c r="HKR271" s="20"/>
      <c r="HKS271" s="20"/>
      <c r="HKT271" s="20"/>
      <c r="HKU271" s="20"/>
      <c r="HKV271" s="20"/>
      <c r="HKW271" s="20"/>
      <c r="HKX271" s="20"/>
      <c r="HKY271" s="20"/>
      <c r="HKZ271" s="20"/>
      <c r="HLA271" s="20"/>
      <c r="HLB271" s="20"/>
      <c r="HLC271" s="20"/>
      <c r="HLD271" s="20"/>
      <c r="HLE271" s="20"/>
      <c r="HLF271" s="20"/>
      <c r="HLG271" s="20"/>
      <c r="HLH271" s="20"/>
      <c r="HLI271" s="20"/>
      <c r="HLJ271" s="20"/>
      <c r="HLK271" s="20"/>
      <c r="HLL271" s="20"/>
      <c r="HLM271" s="20"/>
      <c r="HLN271" s="20"/>
      <c r="HLO271" s="20"/>
      <c r="HLP271" s="20"/>
      <c r="HLQ271" s="20"/>
      <c r="HLR271" s="20"/>
      <c r="HLS271" s="20"/>
      <c r="HLT271" s="20"/>
      <c r="HLU271" s="20"/>
      <c r="HLV271" s="20"/>
      <c r="HLW271" s="20"/>
      <c r="HLX271" s="20"/>
      <c r="HLY271" s="20"/>
      <c r="HLZ271" s="20"/>
      <c r="HMA271" s="20"/>
      <c r="HMB271" s="20"/>
      <c r="HMC271" s="20"/>
      <c r="HMD271" s="20"/>
      <c r="HME271" s="20"/>
      <c r="HMF271" s="20"/>
      <c r="HMG271" s="20"/>
      <c r="HMH271" s="20"/>
      <c r="HMI271" s="20"/>
      <c r="HMJ271" s="20"/>
      <c r="HMK271" s="20"/>
      <c r="HML271" s="20"/>
      <c r="HMM271" s="20"/>
      <c r="HMN271" s="20"/>
      <c r="HMO271" s="20"/>
      <c r="HMP271" s="20"/>
      <c r="HMQ271" s="20"/>
      <c r="HMR271" s="20"/>
      <c r="HMS271" s="20"/>
      <c r="HMT271" s="20"/>
      <c r="HMU271" s="20"/>
      <c r="HMV271" s="20"/>
      <c r="HMW271" s="20"/>
      <c r="HMX271" s="20"/>
      <c r="HMY271" s="20"/>
      <c r="HMZ271" s="20"/>
      <c r="HNA271" s="20"/>
      <c r="HNB271" s="20"/>
      <c r="HNC271" s="20"/>
      <c r="HND271" s="20"/>
      <c r="HNE271" s="20"/>
      <c r="HNF271" s="20"/>
      <c r="HNG271" s="20"/>
      <c r="HNH271" s="20"/>
      <c r="HNI271" s="20"/>
      <c r="HNJ271" s="20"/>
      <c r="HNK271" s="20"/>
      <c r="HNL271" s="20"/>
      <c r="HNM271" s="20"/>
      <c r="HNN271" s="20"/>
      <c r="HNO271" s="20"/>
      <c r="HNP271" s="20"/>
      <c r="HNQ271" s="20"/>
      <c r="HNR271" s="20"/>
      <c r="HNS271" s="20"/>
      <c r="HNT271" s="20"/>
      <c r="HNU271" s="20"/>
      <c r="HNV271" s="20"/>
      <c r="HNW271" s="20"/>
      <c r="HNX271" s="20"/>
      <c r="HNY271" s="20"/>
      <c r="HNZ271" s="20"/>
      <c r="HOA271" s="20"/>
      <c r="HOB271" s="20"/>
      <c r="HOC271" s="20"/>
      <c r="HOD271" s="20"/>
      <c r="HOE271" s="20"/>
      <c r="HOF271" s="20"/>
      <c r="HOG271" s="20"/>
      <c r="HOH271" s="20"/>
      <c r="HOI271" s="20"/>
      <c r="HOJ271" s="20"/>
      <c r="HOK271" s="20"/>
      <c r="HOL271" s="20"/>
      <c r="HOM271" s="20"/>
      <c r="HON271" s="20"/>
      <c r="HOO271" s="20"/>
      <c r="HOP271" s="20"/>
      <c r="HOQ271" s="20"/>
      <c r="HOR271" s="20"/>
      <c r="HOS271" s="20"/>
      <c r="HOT271" s="20"/>
      <c r="HOU271" s="20"/>
      <c r="HOV271" s="20"/>
      <c r="HOW271" s="20"/>
      <c r="HOX271" s="20"/>
      <c r="HOY271" s="20"/>
      <c r="HOZ271" s="20"/>
      <c r="HPA271" s="20"/>
      <c r="HPB271" s="20"/>
      <c r="HPC271" s="20"/>
      <c r="HPD271" s="20"/>
      <c r="HPE271" s="20"/>
      <c r="HPF271" s="20"/>
      <c r="HPG271" s="20"/>
      <c r="HPH271" s="20"/>
      <c r="HPI271" s="20"/>
      <c r="HPJ271" s="20"/>
      <c r="HPK271" s="20"/>
      <c r="HPL271" s="20"/>
      <c r="HPM271" s="20"/>
      <c r="HPN271" s="20"/>
      <c r="HPO271" s="20"/>
      <c r="HPP271" s="20"/>
      <c r="HPQ271" s="20"/>
      <c r="HPR271" s="20"/>
      <c r="HPS271" s="20"/>
      <c r="HPT271" s="20"/>
      <c r="HPU271" s="20"/>
      <c r="HPV271" s="20"/>
      <c r="HPW271" s="20"/>
      <c r="HPX271" s="20"/>
      <c r="HPY271" s="20"/>
      <c r="HPZ271" s="20"/>
      <c r="HQA271" s="20"/>
      <c r="HQB271" s="20"/>
      <c r="HQC271" s="20"/>
      <c r="HQD271" s="20"/>
      <c r="HQE271" s="20"/>
      <c r="HQF271" s="20"/>
      <c r="HQG271" s="20"/>
      <c r="HQH271" s="20"/>
      <c r="HQI271" s="20"/>
      <c r="HQJ271" s="20"/>
      <c r="HQK271" s="20"/>
      <c r="HQL271" s="20"/>
      <c r="HQM271" s="20"/>
      <c r="HQN271" s="20"/>
      <c r="HQO271" s="20"/>
      <c r="HQP271" s="20"/>
      <c r="HQQ271" s="20"/>
      <c r="HQR271" s="20"/>
      <c r="HQS271" s="20"/>
      <c r="HQT271" s="20"/>
      <c r="HQU271" s="20"/>
      <c r="HQV271" s="20"/>
      <c r="HQW271" s="20"/>
      <c r="HQX271" s="20"/>
      <c r="HQY271" s="20"/>
      <c r="HQZ271" s="20"/>
      <c r="HRA271" s="20"/>
      <c r="HRB271" s="20"/>
      <c r="HRC271" s="20"/>
      <c r="HRD271" s="20"/>
      <c r="HRE271" s="20"/>
      <c r="HRF271" s="20"/>
      <c r="HRG271" s="20"/>
      <c r="HRH271" s="20"/>
      <c r="HRI271" s="20"/>
      <c r="HRJ271" s="20"/>
      <c r="HRK271" s="20"/>
      <c r="HRL271" s="20"/>
      <c r="HRM271" s="20"/>
      <c r="HRN271" s="20"/>
      <c r="HRO271" s="20"/>
      <c r="HRP271" s="20"/>
      <c r="HRQ271" s="20"/>
      <c r="HRR271" s="20"/>
      <c r="HRS271" s="20"/>
      <c r="HRT271" s="20"/>
      <c r="HRU271" s="20"/>
      <c r="HRV271" s="20"/>
      <c r="HRW271" s="20"/>
      <c r="HRX271" s="20"/>
      <c r="HRY271" s="20"/>
      <c r="HRZ271" s="20"/>
      <c r="HSA271" s="20"/>
      <c r="HSB271" s="20"/>
      <c r="HSC271" s="20"/>
      <c r="HSD271" s="20"/>
      <c r="HSE271" s="20"/>
      <c r="HSF271" s="20"/>
      <c r="HSG271" s="20"/>
      <c r="HSH271" s="20"/>
      <c r="HSI271" s="20"/>
      <c r="HSJ271" s="20"/>
      <c r="HSK271" s="20"/>
      <c r="HSL271" s="20"/>
      <c r="HSM271" s="20"/>
      <c r="HSN271" s="20"/>
      <c r="HSO271" s="20"/>
      <c r="HSP271" s="20"/>
      <c r="HSQ271" s="20"/>
      <c r="HSR271" s="20"/>
      <c r="HSS271" s="20"/>
      <c r="HST271" s="20"/>
      <c r="HSU271" s="20"/>
      <c r="HSV271" s="20"/>
      <c r="HSW271" s="20"/>
      <c r="HSX271" s="20"/>
      <c r="HSY271" s="20"/>
      <c r="HSZ271" s="20"/>
      <c r="HTA271" s="20"/>
      <c r="HTB271" s="20"/>
      <c r="HTC271" s="20"/>
      <c r="HTD271" s="20"/>
      <c r="HTE271" s="20"/>
      <c r="HTF271" s="20"/>
      <c r="HTG271" s="20"/>
      <c r="HTH271" s="20"/>
      <c r="HTI271" s="20"/>
      <c r="HTJ271" s="20"/>
      <c r="HTK271" s="20"/>
      <c r="HTL271" s="20"/>
      <c r="HTM271" s="20"/>
      <c r="HTN271" s="20"/>
      <c r="HTO271" s="20"/>
      <c r="HTP271" s="20"/>
      <c r="HTQ271" s="20"/>
      <c r="HTR271" s="20"/>
      <c r="HTS271" s="20"/>
      <c r="HTT271" s="20"/>
      <c r="HTU271" s="20"/>
      <c r="HTV271" s="20"/>
      <c r="HTW271" s="20"/>
      <c r="HTX271" s="20"/>
      <c r="HTY271" s="20"/>
      <c r="HTZ271" s="20"/>
      <c r="HUA271" s="20"/>
      <c r="HUB271" s="20"/>
      <c r="HUC271" s="20"/>
      <c r="HUD271" s="20"/>
      <c r="HUE271" s="20"/>
      <c r="HUF271" s="20"/>
      <c r="HUG271" s="20"/>
      <c r="HUH271" s="20"/>
      <c r="HUI271" s="20"/>
      <c r="HUJ271" s="20"/>
      <c r="HUK271" s="20"/>
      <c r="HUL271" s="20"/>
      <c r="HUM271" s="20"/>
      <c r="HUN271" s="20"/>
      <c r="HUO271" s="20"/>
      <c r="HUP271" s="20"/>
      <c r="HUQ271" s="20"/>
      <c r="HUR271" s="20"/>
      <c r="HUS271" s="20"/>
      <c r="HUT271" s="20"/>
      <c r="HUU271" s="20"/>
      <c r="HUV271" s="20"/>
      <c r="HUW271" s="20"/>
      <c r="HUX271" s="20"/>
      <c r="HUY271" s="20"/>
      <c r="HUZ271" s="20"/>
      <c r="HVA271" s="20"/>
      <c r="HVB271" s="20"/>
      <c r="HVC271" s="20"/>
      <c r="HVD271" s="20"/>
      <c r="HVE271" s="20"/>
      <c r="HVF271" s="20"/>
      <c r="HVG271" s="20"/>
      <c r="HVH271" s="20"/>
      <c r="HVI271" s="20"/>
      <c r="HVJ271" s="20"/>
      <c r="HVK271" s="20"/>
      <c r="HVL271" s="20"/>
      <c r="HVM271" s="20"/>
      <c r="HVN271" s="20"/>
      <c r="HVO271" s="20"/>
      <c r="HVP271" s="20"/>
      <c r="HVQ271" s="20"/>
      <c r="HVR271" s="20"/>
      <c r="HVS271" s="20"/>
      <c r="HVT271" s="20"/>
      <c r="HVU271" s="20"/>
      <c r="HVV271" s="20"/>
      <c r="HVW271" s="20"/>
      <c r="HVX271" s="20"/>
      <c r="HVY271" s="20"/>
      <c r="HVZ271" s="20"/>
      <c r="HWA271" s="20"/>
      <c r="HWB271" s="20"/>
      <c r="HWC271" s="20"/>
      <c r="HWD271" s="20"/>
      <c r="HWE271" s="20"/>
      <c r="HWF271" s="20"/>
      <c r="HWG271" s="20"/>
      <c r="HWH271" s="20"/>
      <c r="HWI271" s="20"/>
      <c r="HWJ271" s="20"/>
      <c r="HWK271" s="20"/>
      <c r="HWL271" s="20"/>
      <c r="HWM271" s="20"/>
      <c r="HWN271" s="20"/>
      <c r="HWO271" s="20"/>
      <c r="HWP271" s="20"/>
      <c r="HWQ271" s="20"/>
      <c r="HWR271" s="20"/>
      <c r="HWS271" s="20"/>
      <c r="HWT271" s="20"/>
      <c r="HWU271" s="20"/>
      <c r="HWV271" s="20"/>
      <c r="HWW271" s="20"/>
      <c r="HWX271" s="20"/>
      <c r="HWY271" s="20"/>
      <c r="HWZ271" s="20"/>
      <c r="HXA271" s="20"/>
      <c r="HXB271" s="20"/>
      <c r="HXC271" s="20"/>
      <c r="HXD271" s="20"/>
      <c r="HXE271" s="20"/>
      <c r="HXF271" s="20"/>
      <c r="HXG271" s="20"/>
      <c r="HXH271" s="20"/>
      <c r="HXI271" s="20"/>
      <c r="HXJ271" s="20"/>
      <c r="HXK271" s="20"/>
      <c r="HXL271" s="20"/>
      <c r="HXM271" s="20"/>
      <c r="HXN271" s="20"/>
      <c r="HXO271" s="20"/>
      <c r="HXP271" s="20"/>
      <c r="HXQ271" s="20"/>
      <c r="HXR271" s="20"/>
      <c r="HXS271" s="20"/>
      <c r="HXT271" s="20"/>
      <c r="HXU271" s="20"/>
      <c r="HXV271" s="20"/>
      <c r="HXW271" s="20"/>
      <c r="HXX271" s="20"/>
      <c r="HXY271" s="20"/>
      <c r="HXZ271" s="20"/>
      <c r="HYA271" s="20"/>
      <c r="HYB271" s="20"/>
      <c r="HYC271" s="20"/>
      <c r="HYD271" s="20"/>
      <c r="HYE271" s="20"/>
      <c r="HYF271" s="20"/>
      <c r="HYG271" s="20"/>
      <c r="HYH271" s="20"/>
      <c r="HYI271" s="20"/>
      <c r="HYJ271" s="20"/>
      <c r="HYK271" s="20"/>
      <c r="HYL271" s="20"/>
      <c r="HYM271" s="20"/>
      <c r="HYN271" s="20"/>
      <c r="HYO271" s="20"/>
      <c r="HYP271" s="20"/>
      <c r="HYQ271" s="20"/>
      <c r="HYR271" s="20"/>
      <c r="HYS271" s="20"/>
      <c r="HYT271" s="20"/>
      <c r="HYU271" s="20"/>
      <c r="HYV271" s="20"/>
      <c r="HYW271" s="20"/>
      <c r="HYX271" s="20"/>
      <c r="HYY271" s="20"/>
      <c r="HYZ271" s="20"/>
      <c r="HZA271" s="20"/>
      <c r="HZB271" s="20"/>
      <c r="HZC271" s="20"/>
      <c r="HZD271" s="20"/>
      <c r="HZE271" s="20"/>
      <c r="HZF271" s="20"/>
      <c r="HZG271" s="20"/>
      <c r="HZH271" s="20"/>
      <c r="HZI271" s="20"/>
      <c r="HZJ271" s="20"/>
      <c r="HZK271" s="20"/>
      <c r="HZL271" s="20"/>
      <c r="HZM271" s="20"/>
      <c r="HZN271" s="20"/>
      <c r="HZO271" s="20"/>
      <c r="HZP271" s="20"/>
      <c r="HZQ271" s="20"/>
      <c r="HZR271" s="20"/>
      <c r="HZS271" s="20"/>
      <c r="HZT271" s="20"/>
      <c r="HZU271" s="20"/>
      <c r="HZV271" s="20"/>
      <c r="HZW271" s="20"/>
      <c r="HZX271" s="20"/>
      <c r="HZY271" s="20"/>
      <c r="HZZ271" s="20"/>
      <c r="IAA271" s="20"/>
      <c r="IAB271" s="20"/>
      <c r="IAC271" s="20"/>
      <c r="IAD271" s="20"/>
      <c r="IAE271" s="20"/>
      <c r="IAF271" s="20"/>
      <c r="IAG271" s="20"/>
      <c r="IAH271" s="20"/>
      <c r="IAI271" s="20"/>
      <c r="IAJ271" s="20"/>
      <c r="IAK271" s="20"/>
      <c r="IAL271" s="20"/>
      <c r="IAM271" s="20"/>
      <c r="IAN271" s="20"/>
      <c r="IAO271" s="20"/>
      <c r="IAP271" s="20"/>
      <c r="IAQ271" s="20"/>
      <c r="IAR271" s="20"/>
      <c r="IAS271" s="20"/>
      <c r="IAT271" s="20"/>
      <c r="IAU271" s="20"/>
      <c r="IAV271" s="20"/>
      <c r="IAW271" s="20"/>
      <c r="IAX271" s="20"/>
      <c r="IAY271" s="20"/>
      <c r="IAZ271" s="20"/>
      <c r="IBA271" s="20"/>
      <c r="IBB271" s="20"/>
      <c r="IBC271" s="20"/>
      <c r="IBD271" s="20"/>
      <c r="IBE271" s="20"/>
      <c r="IBF271" s="20"/>
      <c r="IBG271" s="20"/>
      <c r="IBH271" s="20"/>
      <c r="IBI271" s="20"/>
      <c r="IBJ271" s="20"/>
      <c r="IBK271" s="20"/>
      <c r="IBL271" s="20"/>
      <c r="IBM271" s="20"/>
      <c r="IBN271" s="20"/>
      <c r="IBO271" s="20"/>
      <c r="IBP271" s="20"/>
      <c r="IBQ271" s="20"/>
      <c r="IBR271" s="20"/>
      <c r="IBS271" s="20"/>
      <c r="IBT271" s="20"/>
      <c r="IBU271" s="20"/>
      <c r="IBV271" s="20"/>
      <c r="IBW271" s="20"/>
      <c r="IBX271" s="20"/>
      <c r="IBY271" s="20"/>
      <c r="IBZ271" s="20"/>
      <c r="ICA271" s="20"/>
      <c r="ICB271" s="20"/>
      <c r="ICC271" s="20"/>
      <c r="ICD271" s="20"/>
      <c r="ICE271" s="20"/>
      <c r="ICF271" s="20"/>
      <c r="ICG271" s="20"/>
      <c r="ICH271" s="20"/>
      <c r="ICI271" s="20"/>
      <c r="ICJ271" s="20"/>
      <c r="ICK271" s="20"/>
      <c r="ICL271" s="20"/>
      <c r="ICM271" s="20"/>
      <c r="ICN271" s="20"/>
      <c r="ICO271" s="20"/>
      <c r="ICP271" s="20"/>
      <c r="ICQ271" s="20"/>
      <c r="ICR271" s="20"/>
      <c r="ICS271" s="20"/>
      <c r="ICT271" s="20"/>
      <c r="ICU271" s="20"/>
      <c r="ICV271" s="20"/>
      <c r="ICW271" s="20"/>
      <c r="ICX271" s="20"/>
      <c r="ICY271" s="20"/>
      <c r="ICZ271" s="20"/>
      <c r="IDA271" s="20"/>
      <c r="IDB271" s="20"/>
      <c r="IDC271" s="20"/>
      <c r="IDD271" s="20"/>
      <c r="IDE271" s="20"/>
      <c r="IDF271" s="20"/>
      <c r="IDG271" s="20"/>
      <c r="IDH271" s="20"/>
      <c r="IDI271" s="20"/>
      <c r="IDJ271" s="20"/>
      <c r="IDK271" s="20"/>
      <c r="IDL271" s="20"/>
      <c r="IDM271" s="20"/>
      <c r="IDN271" s="20"/>
      <c r="IDO271" s="20"/>
      <c r="IDP271" s="20"/>
      <c r="IDQ271" s="20"/>
      <c r="IDR271" s="20"/>
      <c r="IDS271" s="20"/>
      <c r="IDT271" s="20"/>
      <c r="IDU271" s="20"/>
      <c r="IDV271" s="20"/>
      <c r="IDW271" s="20"/>
      <c r="IDX271" s="20"/>
      <c r="IDY271" s="20"/>
      <c r="IDZ271" s="20"/>
      <c r="IEA271" s="20"/>
      <c r="IEB271" s="20"/>
      <c r="IEC271" s="20"/>
      <c r="IED271" s="20"/>
      <c r="IEE271" s="20"/>
      <c r="IEF271" s="20"/>
      <c r="IEG271" s="20"/>
      <c r="IEH271" s="20"/>
      <c r="IEI271" s="20"/>
      <c r="IEJ271" s="20"/>
      <c r="IEK271" s="20"/>
      <c r="IEL271" s="20"/>
      <c r="IEM271" s="20"/>
      <c r="IEN271" s="20"/>
      <c r="IEO271" s="20"/>
      <c r="IEP271" s="20"/>
      <c r="IEQ271" s="20"/>
      <c r="IER271" s="20"/>
      <c r="IES271" s="20"/>
      <c r="IET271" s="20"/>
      <c r="IEU271" s="20"/>
      <c r="IEV271" s="20"/>
      <c r="IEW271" s="20"/>
      <c r="IEX271" s="20"/>
      <c r="IEY271" s="20"/>
      <c r="IEZ271" s="20"/>
      <c r="IFA271" s="20"/>
      <c r="IFB271" s="20"/>
      <c r="IFC271" s="20"/>
      <c r="IFD271" s="20"/>
      <c r="IFE271" s="20"/>
      <c r="IFF271" s="20"/>
      <c r="IFG271" s="20"/>
      <c r="IFH271" s="20"/>
      <c r="IFI271" s="20"/>
      <c r="IFJ271" s="20"/>
      <c r="IFK271" s="20"/>
      <c r="IFL271" s="20"/>
      <c r="IFM271" s="20"/>
      <c r="IFN271" s="20"/>
      <c r="IFO271" s="20"/>
      <c r="IFP271" s="20"/>
      <c r="IFQ271" s="20"/>
      <c r="IFR271" s="20"/>
      <c r="IFS271" s="20"/>
      <c r="IFT271" s="20"/>
      <c r="IFU271" s="20"/>
      <c r="IFV271" s="20"/>
      <c r="IFW271" s="20"/>
      <c r="IFX271" s="20"/>
      <c r="IFY271" s="20"/>
      <c r="IFZ271" s="20"/>
      <c r="IGA271" s="20"/>
      <c r="IGB271" s="20"/>
      <c r="IGC271" s="20"/>
      <c r="IGD271" s="20"/>
      <c r="IGE271" s="20"/>
      <c r="IGF271" s="20"/>
      <c r="IGG271" s="20"/>
      <c r="IGH271" s="20"/>
      <c r="IGI271" s="20"/>
      <c r="IGJ271" s="20"/>
      <c r="IGK271" s="20"/>
      <c r="IGL271" s="20"/>
      <c r="IGM271" s="20"/>
      <c r="IGN271" s="20"/>
      <c r="IGO271" s="20"/>
      <c r="IGP271" s="20"/>
      <c r="IGQ271" s="20"/>
      <c r="IGR271" s="20"/>
      <c r="IGS271" s="20"/>
      <c r="IGT271" s="20"/>
      <c r="IGU271" s="20"/>
      <c r="IGV271" s="20"/>
      <c r="IGW271" s="20"/>
      <c r="IGX271" s="20"/>
      <c r="IGY271" s="20"/>
      <c r="IGZ271" s="20"/>
      <c r="IHA271" s="20"/>
      <c r="IHB271" s="20"/>
      <c r="IHC271" s="20"/>
      <c r="IHD271" s="20"/>
      <c r="IHE271" s="20"/>
      <c r="IHF271" s="20"/>
      <c r="IHG271" s="20"/>
      <c r="IHH271" s="20"/>
      <c r="IHI271" s="20"/>
      <c r="IHJ271" s="20"/>
      <c r="IHK271" s="20"/>
      <c r="IHL271" s="20"/>
      <c r="IHM271" s="20"/>
      <c r="IHN271" s="20"/>
      <c r="IHO271" s="20"/>
      <c r="IHP271" s="20"/>
      <c r="IHQ271" s="20"/>
      <c r="IHR271" s="20"/>
      <c r="IHS271" s="20"/>
      <c r="IHT271" s="20"/>
      <c r="IHU271" s="20"/>
      <c r="IHV271" s="20"/>
      <c r="IHW271" s="20"/>
      <c r="IHX271" s="20"/>
      <c r="IHY271" s="20"/>
      <c r="IHZ271" s="20"/>
      <c r="IIA271" s="20"/>
      <c r="IIB271" s="20"/>
      <c r="IIC271" s="20"/>
      <c r="IID271" s="20"/>
      <c r="IIE271" s="20"/>
      <c r="IIF271" s="20"/>
      <c r="IIG271" s="20"/>
      <c r="IIH271" s="20"/>
      <c r="III271" s="20"/>
      <c r="IIJ271" s="20"/>
      <c r="IIK271" s="20"/>
      <c r="IIL271" s="20"/>
      <c r="IIM271" s="20"/>
      <c r="IIN271" s="20"/>
      <c r="IIO271" s="20"/>
      <c r="IIP271" s="20"/>
      <c r="IIQ271" s="20"/>
      <c r="IIR271" s="20"/>
      <c r="IIS271" s="20"/>
      <c r="IIT271" s="20"/>
      <c r="IIU271" s="20"/>
      <c r="IIV271" s="20"/>
      <c r="IIW271" s="20"/>
      <c r="IIX271" s="20"/>
      <c r="IIY271" s="20"/>
      <c r="IIZ271" s="20"/>
      <c r="IJA271" s="20"/>
      <c r="IJB271" s="20"/>
      <c r="IJC271" s="20"/>
      <c r="IJD271" s="20"/>
      <c r="IJE271" s="20"/>
      <c r="IJF271" s="20"/>
      <c r="IJG271" s="20"/>
      <c r="IJH271" s="20"/>
      <c r="IJI271" s="20"/>
      <c r="IJJ271" s="20"/>
      <c r="IJK271" s="20"/>
      <c r="IJL271" s="20"/>
      <c r="IJM271" s="20"/>
      <c r="IJN271" s="20"/>
      <c r="IJO271" s="20"/>
      <c r="IJP271" s="20"/>
      <c r="IJQ271" s="20"/>
      <c r="IJR271" s="20"/>
      <c r="IJS271" s="20"/>
      <c r="IJT271" s="20"/>
      <c r="IJU271" s="20"/>
      <c r="IJV271" s="20"/>
      <c r="IJW271" s="20"/>
      <c r="IJX271" s="20"/>
      <c r="IJY271" s="20"/>
      <c r="IJZ271" s="20"/>
      <c r="IKA271" s="20"/>
      <c r="IKB271" s="20"/>
      <c r="IKC271" s="20"/>
      <c r="IKD271" s="20"/>
      <c r="IKE271" s="20"/>
      <c r="IKF271" s="20"/>
      <c r="IKG271" s="20"/>
      <c r="IKH271" s="20"/>
      <c r="IKI271" s="20"/>
      <c r="IKJ271" s="20"/>
      <c r="IKK271" s="20"/>
      <c r="IKL271" s="20"/>
      <c r="IKM271" s="20"/>
      <c r="IKN271" s="20"/>
      <c r="IKO271" s="20"/>
      <c r="IKP271" s="20"/>
      <c r="IKQ271" s="20"/>
      <c r="IKR271" s="20"/>
      <c r="IKS271" s="20"/>
      <c r="IKT271" s="20"/>
      <c r="IKU271" s="20"/>
      <c r="IKV271" s="20"/>
      <c r="IKW271" s="20"/>
      <c r="IKX271" s="20"/>
      <c r="IKY271" s="20"/>
      <c r="IKZ271" s="20"/>
      <c r="ILA271" s="20"/>
      <c r="ILB271" s="20"/>
      <c r="ILC271" s="20"/>
      <c r="ILD271" s="20"/>
      <c r="ILE271" s="20"/>
      <c r="ILF271" s="20"/>
      <c r="ILG271" s="20"/>
      <c r="ILH271" s="20"/>
      <c r="ILI271" s="20"/>
      <c r="ILJ271" s="20"/>
      <c r="ILK271" s="20"/>
      <c r="ILL271" s="20"/>
      <c r="ILM271" s="20"/>
      <c r="ILN271" s="20"/>
      <c r="ILO271" s="20"/>
      <c r="ILP271" s="20"/>
      <c r="ILQ271" s="20"/>
      <c r="ILR271" s="20"/>
      <c r="ILS271" s="20"/>
      <c r="ILT271" s="20"/>
      <c r="ILU271" s="20"/>
      <c r="ILV271" s="20"/>
      <c r="ILW271" s="20"/>
      <c r="ILX271" s="20"/>
      <c r="ILY271" s="20"/>
      <c r="ILZ271" s="20"/>
      <c r="IMA271" s="20"/>
      <c r="IMB271" s="20"/>
      <c r="IMC271" s="20"/>
      <c r="IMD271" s="20"/>
      <c r="IME271" s="20"/>
      <c r="IMF271" s="20"/>
      <c r="IMG271" s="20"/>
      <c r="IMH271" s="20"/>
      <c r="IMI271" s="20"/>
      <c r="IMJ271" s="20"/>
      <c r="IMK271" s="20"/>
      <c r="IML271" s="20"/>
      <c r="IMM271" s="20"/>
      <c r="IMN271" s="20"/>
      <c r="IMO271" s="20"/>
      <c r="IMP271" s="20"/>
      <c r="IMQ271" s="20"/>
      <c r="IMR271" s="20"/>
      <c r="IMS271" s="20"/>
      <c r="IMT271" s="20"/>
      <c r="IMU271" s="20"/>
      <c r="IMV271" s="20"/>
      <c r="IMW271" s="20"/>
      <c r="IMX271" s="20"/>
      <c r="IMY271" s="20"/>
      <c r="IMZ271" s="20"/>
      <c r="INA271" s="20"/>
      <c r="INB271" s="20"/>
      <c r="INC271" s="20"/>
      <c r="IND271" s="20"/>
      <c r="INE271" s="20"/>
      <c r="INF271" s="20"/>
      <c r="ING271" s="20"/>
      <c r="INH271" s="20"/>
      <c r="INI271" s="20"/>
      <c r="INJ271" s="20"/>
      <c r="INK271" s="20"/>
      <c r="INL271" s="20"/>
      <c r="INM271" s="20"/>
      <c r="INN271" s="20"/>
      <c r="INO271" s="20"/>
      <c r="INP271" s="20"/>
      <c r="INQ271" s="20"/>
      <c r="INR271" s="20"/>
      <c r="INS271" s="20"/>
      <c r="INT271" s="20"/>
      <c r="INU271" s="20"/>
      <c r="INV271" s="20"/>
      <c r="INW271" s="20"/>
      <c r="INX271" s="20"/>
      <c r="INY271" s="20"/>
      <c r="INZ271" s="20"/>
      <c r="IOA271" s="20"/>
      <c r="IOB271" s="20"/>
      <c r="IOC271" s="20"/>
      <c r="IOD271" s="20"/>
      <c r="IOE271" s="20"/>
      <c r="IOF271" s="20"/>
      <c r="IOG271" s="20"/>
      <c r="IOH271" s="20"/>
      <c r="IOI271" s="20"/>
      <c r="IOJ271" s="20"/>
      <c r="IOK271" s="20"/>
      <c r="IOL271" s="20"/>
      <c r="IOM271" s="20"/>
      <c r="ION271" s="20"/>
      <c r="IOO271" s="20"/>
      <c r="IOP271" s="20"/>
      <c r="IOQ271" s="20"/>
      <c r="IOR271" s="20"/>
      <c r="IOS271" s="20"/>
      <c r="IOT271" s="20"/>
      <c r="IOU271" s="20"/>
      <c r="IOV271" s="20"/>
      <c r="IOW271" s="20"/>
      <c r="IOX271" s="20"/>
      <c r="IOY271" s="20"/>
      <c r="IOZ271" s="20"/>
      <c r="IPA271" s="20"/>
      <c r="IPB271" s="20"/>
      <c r="IPC271" s="20"/>
      <c r="IPD271" s="20"/>
      <c r="IPE271" s="20"/>
      <c r="IPF271" s="20"/>
      <c r="IPG271" s="20"/>
      <c r="IPH271" s="20"/>
      <c r="IPI271" s="20"/>
      <c r="IPJ271" s="20"/>
      <c r="IPK271" s="20"/>
      <c r="IPL271" s="20"/>
      <c r="IPM271" s="20"/>
      <c r="IPN271" s="20"/>
      <c r="IPO271" s="20"/>
      <c r="IPP271" s="20"/>
      <c r="IPQ271" s="20"/>
      <c r="IPR271" s="20"/>
      <c r="IPS271" s="20"/>
      <c r="IPT271" s="20"/>
      <c r="IPU271" s="20"/>
      <c r="IPV271" s="20"/>
      <c r="IPW271" s="20"/>
      <c r="IPX271" s="20"/>
      <c r="IPY271" s="20"/>
      <c r="IPZ271" s="20"/>
      <c r="IQA271" s="20"/>
      <c r="IQB271" s="20"/>
      <c r="IQC271" s="20"/>
      <c r="IQD271" s="20"/>
      <c r="IQE271" s="20"/>
      <c r="IQF271" s="20"/>
      <c r="IQG271" s="20"/>
      <c r="IQH271" s="20"/>
      <c r="IQI271" s="20"/>
      <c r="IQJ271" s="20"/>
      <c r="IQK271" s="20"/>
      <c r="IQL271" s="20"/>
      <c r="IQM271" s="20"/>
      <c r="IQN271" s="20"/>
      <c r="IQO271" s="20"/>
      <c r="IQP271" s="20"/>
      <c r="IQQ271" s="20"/>
      <c r="IQR271" s="20"/>
      <c r="IQS271" s="20"/>
      <c r="IQT271" s="20"/>
      <c r="IQU271" s="20"/>
      <c r="IQV271" s="20"/>
      <c r="IQW271" s="20"/>
      <c r="IQX271" s="20"/>
      <c r="IQY271" s="20"/>
      <c r="IQZ271" s="20"/>
      <c r="IRA271" s="20"/>
      <c r="IRB271" s="20"/>
      <c r="IRC271" s="20"/>
      <c r="IRD271" s="20"/>
      <c r="IRE271" s="20"/>
      <c r="IRF271" s="20"/>
      <c r="IRG271" s="20"/>
      <c r="IRH271" s="20"/>
      <c r="IRI271" s="20"/>
      <c r="IRJ271" s="20"/>
      <c r="IRK271" s="20"/>
      <c r="IRL271" s="20"/>
      <c r="IRM271" s="20"/>
      <c r="IRN271" s="20"/>
      <c r="IRO271" s="20"/>
      <c r="IRP271" s="20"/>
      <c r="IRQ271" s="20"/>
      <c r="IRR271" s="20"/>
      <c r="IRS271" s="20"/>
      <c r="IRT271" s="20"/>
      <c r="IRU271" s="20"/>
      <c r="IRV271" s="20"/>
      <c r="IRW271" s="20"/>
      <c r="IRX271" s="20"/>
      <c r="IRY271" s="20"/>
      <c r="IRZ271" s="20"/>
      <c r="ISA271" s="20"/>
      <c r="ISB271" s="20"/>
      <c r="ISC271" s="20"/>
      <c r="ISD271" s="20"/>
      <c r="ISE271" s="20"/>
      <c r="ISF271" s="20"/>
      <c r="ISG271" s="20"/>
      <c r="ISH271" s="20"/>
      <c r="ISI271" s="20"/>
      <c r="ISJ271" s="20"/>
      <c r="ISK271" s="20"/>
      <c r="ISL271" s="20"/>
      <c r="ISM271" s="20"/>
      <c r="ISN271" s="20"/>
      <c r="ISO271" s="20"/>
      <c r="ISP271" s="20"/>
      <c r="ISQ271" s="20"/>
      <c r="ISR271" s="20"/>
      <c r="ISS271" s="20"/>
      <c r="IST271" s="20"/>
      <c r="ISU271" s="20"/>
      <c r="ISV271" s="20"/>
      <c r="ISW271" s="20"/>
      <c r="ISX271" s="20"/>
      <c r="ISY271" s="20"/>
      <c r="ISZ271" s="20"/>
      <c r="ITA271" s="20"/>
      <c r="ITB271" s="20"/>
      <c r="ITC271" s="20"/>
      <c r="ITD271" s="20"/>
      <c r="ITE271" s="20"/>
      <c r="ITF271" s="20"/>
      <c r="ITG271" s="20"/>
      <c r="ITH271" s="20"/>
      <c r="ITI271" s="20"/>
      <c r="ITJ271" s="20"/>
      <c r="ITK271" s="20"/>
      <c r="ITL271" s="20"/>
      <c r="ITM271" s="20"/>
      <c r="ITN271" s="20"/>
      <c r="ITO271" s="20"/>
      <c r="ITP271" s="20"/>
      <c r="ITQ271" s="20"/>
      <c r="ITR271" s="20"/>
      <c r="ITS271" s="20"/>
      <c r="ITT271" s="20"/>
      <c r="ITU271" s="20"/>
      <c r="ITV271" s="20"/>
      <c r="ITW271" s="20"/>
      <c r="ITX271" s="20"/>
      <c r="ITY271" s="20"/>
      <c r="ITZ271" s="20"/>
      <c r="IUA271" s="20"/>
      <c r="IUB271" s="20"/>
      <c r="IUC271" s="20"/>
      <c r="IUD271" s="20"/>
      <c r="IUE271" s="20"/>
      <c r="IUF271" s="20"/>
      <c r="IUG271" s="20"/>
      <c r="IUH271" s="20"/>
      <c r="IUI271" s="20"/>
      <c r="IUJ271" s="20"/>
      <c r="IUK271" s="20"/>
      <c r="IUL271" s="20"/>
      <c r="IUM271" s="20"/>
      <c r="IUN271" s="20"/>
      <c r="IUO271" s="20"/>
      <c r="IUP271" s="20"/>
      <c r="IUQ271" s="20"/>
      <c r="IUR271" s="20"/>
      <c r="IUS271" s="20"/>
      <c r="IUT271" s="20"/>
      <c r="IUU271" s="20"/>
      <c r="IUV271" s="20"/>
      <c r="IUW271" s="20"/>
      <c r="IUX271" s="20"/>
      <c r="IUY271" s="20"/>
      <c r="IUZ271" s="20"/>
      <c r="IVA271" s="20"/>
      <c r="IVB271" s="20"/>
      <c r="IVC271" s="20"/>
      <c r="IVD271" s="20"/>
      <c r="IVE271" s="20"/>
      <c r="IVF271" s="20"/>
      <c r="IVG271" s="20"/>
      <c r="IVH271" s="20"/>
      <c r="IVI271" s="20"/>
      <c r="IVJ271" s="20"/>
      <c r="IVK271" s="20"/>
      <c r="IVL271" s="20"/>
      <c r="IVM271" s="20"/>
      <c r="IVN271" s="20"/>
      <c r="IVO271" s="20"/>
      <c r="IVP271" s="20"/>
      <c r="IVQ271" s="20"/>
      <c r="IVR271" s="20"/>
      <c r="IVS271" s="20"/>
      <c r="IVT271" s="20"/>
      <c r="IVU271" s="20"/>
      <c r="IVV271" s="20"/>
      <c r="IVW271" s="20"/>
      <c r="IVX271" s="20"/>
      <c r="IVY271" s="20"/>
      <c r="IVZ271" s="20"/>
      <c r="IWA271" s="20"/>
      <c r="IWB271" s="20"/>
      <c r="IWC271" s="20"/>
      <c r="IWD271" s="20"/>
      <c r="IWE271" s="20"/>
      <c r="IWF271" s="20"/>
      <c r="IWG271" s="20"/>
      <c r="IWH271" s="20"/>
      <c r="IWI271" s="20"/>
      <c r="IWJ271" s="20"/>
      <c r="IWK271" s="20"/>
      <c r="IWL271" s="20"/>
      <c r="IWM271" s="20"/>
      <c r="IWN271" s="20"/>
      <c r="IWO271" s="20"/>
      <c r="IWP271" s="20"/>
      <c r="IWQ271" s="20"/>
      <c r="IWR271" s="20"/>
      <c r="IWS271" s="20"/>
      <c r="IWT271" s="20"/>
      <c r="IWU271" s="20"/>
      <c r="IWV271" s="20"/>
      <c r="IWW271" s="20"/>
      <c r="IWX271" s="20"/>
      <c r="IWY271" s="20"/>
      <c r="IWZ271" s="20"/>
      <c r="IXA271" s="20"/>
      <c r="IXB271" s="20"/>
      <c r="IXC271" s="20"/>
      <c r="IXD271" s="20"/>
      <c r="IXE271" s="20"/>
      <c r="IXF271" s="20"/>
      <c r="IXG271" s="20"/>
      <c r="IXH271" s="20"/>
      <c r="IXI271" s="20"/>
      <c r="IXJ271" s="20"/>
      <c r="IXK271" s="20"/>
      <c r="IXL271" s="20"/>
      <c r="IXM271" s="20"/>
      <c r="IXN271" s="20"/>
      <c r="IXO271" s="20"/>
      <c r="IXP271" s="20"/>
      <c r="IXQ271" s="20"/>
      <c r="IXR271" s="20"/>
      <c r="IXS271" s="20"/>
      <c r="IXT271" s="20"/>
      <c r="IXU271" s="20"/>
      <c r="IXV271" s="20"/>
      <c r="IXW271" s="20"/>
      <c r="IXX271" s="20"/>
      <c r="IXY271" s="20"/>
      <c r="IXZ271" s="20"/>
      <c r="IYA271" s="20"/>
      <c r="IYB271" s="20"/>
      <c r="IYC271" s="20"/>
      <c r="IYD271" s="20"/>
      <c r="IYE271" s="20"/>
      <c r="IYF271" s="20"/>
      <c r="IYG271" s="20"/>
      <c r="IYH271" s="20"/>
      <c r="IYI271" s="20"/>
      <c r="IYJ271" s="20"/>
      <c r="IYK271" s="20"/>
      <c r="IYL271" s="20"/>
      <c r="IYM271" s="20"/>
      <c r="IYN271" s="20"/>
      <c r="IYO271" s="20"/>
      <c r="IYP271" s="20"/>
      <c r="IYQ271" s="20"/>
      <c r="IYR271" s="20"/>
      <c r="IYS271" s="20"/>
      <c r="IYT271" s="20"/>
      <c r="IYU271" s="20"/>
      <c r="IYV271" s="20"/>
      <c r="IYW271" s="20"/>
      <c r="IYX271" s="20"/>
      <c r="IYY271" s="20"/>
      <c r="IYZ271" s="20"/>
      <c r="IZA271" s="20"/>
      <c r="IZB271" s="20"/>
      <c r="IZC271" s="20"/>
      <c r="IZD271" s="20"/>
      <c r="IZE271" s="20"/>
      <c r="IZF271" s="20"/>
      <c r="IZG271" s="20"/>
      <c r="IZH271" s="20"/>
      <c r="IZI271" s="20"/>
      <c r="IZJ271" s="20"/>
      <c r="IZK271" s="20"/>
      <c r="IZL271" s="20"/>
      <c r="IZM271" s="20"/>
      <c r="IZN271" s="20"/>
      <c r="IZO271" s="20"/>
      <c r="IZP271" s="20"/>
      <c r="IZQ271" s="20"/>
      <c r="IZR271" s="20"/>
      <c r="IZS271" s="20"/>
      <c r="IZT271" s="20"/>
      <c r="IZU271" s="20"/>
      <c r="IZV271" s="20"/>
      <c r="IZW271" s="20"/>
      <c r="IZX271" s="20"/>
      <c r="IZY271" s="20"/>
      <c r="IZZ271" s="20"/>
      <c r="JAA271" s="20"/>
      <c r="JAB271" s="20"/>
      <c r="JAC271" s="20"/>
      <c r="JAD271" s="20"/>
      <c r="JAE271" s="20"/>
      <c r="JAF271" s="20"/>
      <c r="JAG271" s="20"/>
      <c r="JAH271" s="20"/>
      <c r="JAI271" s="20"/>
      <c r="JAJ271" s="20"/>
      <c r="JAK271" s="20"/>
      <c r="JAL271" s="20"/>
      <c r="JAM271" s="20"/>
      <c r="JAN271" s="20"/>
      <c r="JAO271" s="20"/>
      <c r="JAP271" s="20"/>
      <c r="JAQ271" s="20"/>
      <c r="JAR271" s="20"/>
      <c r="JAS271" s="20"/>
      <c r="JAT271" s="20"/>
      <c r="JAU271" s="20"/>
      <c r="JAV271" s="20"/>
      <c r="JAW271" s="20"/>
      <c r="JAX271" s="20"/>
      <c r="JAY271" s="20"/>
      <c r="JAZ271" s="20"/>
      <c r="JBA271" s="20"/>
      <c r="JBB271" s="20"/>
      <c r="JBC271" s="20"/>
      <c r="JBD271" s="20"/>
      <c r="JBE271" s="20"/>
      <c r="JBF271" s="20"/>
      <c r="JBG271" s="20"/>
      <c r="JBH271" s="20"/>
      <c r="JBI271" s="20"/>
      <c r="JBJ271" s="20"/>
      <c r="JBK271" s="20"/>
      <c r="JBL271" s="20"/>
      <c r="JBM271" s="20"/>
      <c r="JBN271" s="20"/>
      <c r="JBO271" s="20"/>
      <c r="JBP271" s="20"/>
      <c r="JBQ271" s="20"/>
      <c r="JBR271" s="20"/>
      <c r="JBS271" s="20"/>
      <c r="JBT271" s="20"/>
      <c r="JBU271" s="20"/>
      <c r="JBV271" s="20"/>
      <c r="JBW271" s="20"/>
      <c r="JBX271" s="20"/>
      <c r="JBY271" s="20"/>
      <c r="JBZ271" s="20"/>
      <c r="JCA271" s="20"/>
      <c r="JCB271" s="20"/>
      <c r="JCC271" s="20"/>
      <c r="JCD271" s="20"/>
      <c r="JCE271" s="20"/>
      <c r="JCF271" s="20"/>
      <c r="JCG271" s="20"/>
      <c r="JCH271" s="20"/>
      <c r="JCI271" s="20"/>
      <c r="JCJ271" s="20"/>
      <c r="JCK271" s="20"/>
      <c r="JCL271" s="20"/>
      <c r="JCM271" s="20"/>
      <c r="JCN271" s="20"/>
      <c r="JCO271" s="20"/>
      <c r="JCP271" s="20"/>
      <c r="JCQ271" s="20"/>
      <c r="JCR271" s="20"/>
      <c r="JCS271" s="20"/>
      <c r="JCT271" s="20"/>
      <c r="JCU271" s="20"/>
      <c r="JCV271" s="20"/>
      <c r="JCW271" s="20"/>
      <c r="JCX271" s="20"/>
      <c r="JCY271" s="20"/>
      <c r="JCZ271" s="20"/>
      <c r="JDA271" s="20"/>
      <c r="JDB271" s="20"/>
      <c r="JDC271" s="20"/>
      <c r="JDD271" s="20"/>
      <c r="JDE271" s="20"/>
      <c r="JDF271" s="20"/>
      <c r="JDG271" s="20"/>
      <c r="JDH271" s="20"/>
      <c r="JDI271" s="20"/>
      <c r="JDJ271" s="20"/>
      <c r="JDK271" s="20"/>
      <c r="JDL271" s="20"/>
      <c r="JDM271" s="20"/>
      <c r="JDN271" s="20"/>
      <c r="JDO271" s="20"/>
      <c r="JDP271" s="20"/>
      <c r="JDQ271" s="20"/>
      <c r="JDR271" s="20"/>
      <c r="JDS271" s="20"/>
      <c r="JDT271" s="20"/>
      <c r="JDU271" s="20"/>
      <c r="JDV271" s="20"/>
      <c r="JDW271" s="20"/>
      <c r="JDX271" s="20"/>
      <c r="JDY271" s="20"/>
      <c r="JDZ271" s="20"/>
      <c r="JEA271" s="20"/>
      <c r="JEB271" s="20"/>
      <c r="JEC271" s="20"/>
      <c r="JED271" s="20"/>
      <c r="JEE271" s="20"/>
      <c r="JEF271" s="20"/>
      <c r="JEG271" s="20"/>
      <c r="JEH271" s="20"/>
      <c r="JEI271" s="20"/>
      <c r="JEJ271" s="20"/>
      <c r="JEK271" s="20"/>
      <c r="JEL271" s="20"/>
      <c r="JEM271" s="20"/>
      <c r="JEN271" s="20"/>
      <c r="JEO271" s="20"/>
      <c r="JEP271" s="20"/>
      <c r="JEQ271" s="20"/>
      <c r="JER271" s="20"/>
      <c r="JES271" s="20"/>
      <c r="JET271" s="20"/>
      <c r="JEU271" s="20"/>
      <c r="JEV271" s="20"/>
      <c r="JEW271" s="20"/>
      <c r="JEX271" s="20"/>
      <c r="JEY271" s="20"/>
      <c r="JEZ271" s="20"/>
      <c r="JFA271" s="20"/>
      <c r="JFB271" s="20"/>
      <c r="JFC271" s="20"/>
      <c r="JFD271" s="20"/>
      <c r="JFE271" s="20"/>
      <c r="JFF271" s="20"/>
      <c r="JFG271" s="20"/>
      <c r="JFH271" s="20"/>
      <c r="JFI271" s="20"/>
      <c r="JFJ271" s="20"/>
      <c r="JFK271" s="20"/>
      <c r="JFL271" s="20"/>
      <c r="JFM271" s="20"/>
      <c r="JFN271" s="20"/>
      <c r="JFO271" s="20"/>
      <c r="JFP271" s="20"/>
      <c r="JFQ271" s="20"/>
      <c r="JFR271" s="20"/>
      <c r="JFS271" s="20"/>
      <c r="JFT271" s="20"/>
      <c r="JFU271" s="20"/>
      <c r="JFV271" s="20"/>
      <c r="JFW271" s="20"/>
      <c r="JFX271" s="20"/>
      <c r="JFY271" s="20"/>
      <c r="JFZ271" s="20"/>
      <c r="JGA271" s="20"/>
      <c r="JGB271" s="20"/>
      <c r="JGC271" s="20"/>
      <c r="JGD271" s="20"/>
      <c r="JGE271" s="20"/>
      <c r="JGF271" s="20"/>
      <c r="JGG271" s="20"/>
      <c r="JGH271" s="20"/>
      <c r="JGI271" s="20"/>
      <c r="JGJ271" s="20"/>
      <c r="JGK271" s="20"/>
      <c r="JGL271" s="20"/>
      <c r="JGM271" s="20"/>
      <c r="JGN271" s="20"/>
      <c r="JGO271" s="20"/>
      <c r="JGP271" s="20"/>
      <c r="JGQ271" s="20"/>
      <c r="JGR271" s="20"/>
      <c r="JGS271" s="20"/>
      <c r="JGT271" s="20"/>
      <c r="JGU271" s="20"/>
      <c r="JGV271" s="20"/>
      <c r="JGW271" s="20"/>
      <c r="JGX271" s="20"/>
      <c r="JGY271" s="20"/>
      <c r="JGZ271" s="20"/>
      <c r="JHA271" s="20"/>
      <c r="JHB271" s="20"/>
      <c r="JHC271" s="20"/>
      <c r="JHD271" s="20"/>
      <c r="JHE271" s="20"/>
      <c r="JHF271" s="20"/>
      <c r="JHG271" s="20"/>
      <c r="JHH271" s="20"/>
      <c r="JHI271" s="20"/>
      <c r="JHJ271" s="20"/>
      <c r="JHK271" s="20"/>
      <c r="JHL271" s="20"/>
      <c r="JHM271" s="20"/>
      <c r="JHN271" s="20"/>
      <c r="JHO271" s="20"/>
      <c r="JHP271" s="20"/>
      <c r="JHQ271" s="20"/>
      <c r="JHR271" s="20"/>
      <c r="JHS271" s="20"/>
      <c r="JHT271" s="20"/>
      <c r="JHU271" s="20"/>
      <c r="JHV271" s="20"/>
      <c r="JHW271" s="20"/>
      <c r="JHX271" s="20"/>
      <c r="JHY271" s="20"/>
      <c r="JHZ271" s="20"/>
      <c r="JIA271" s="20"/>
      <c r="JIB271" s="20"/>
      <c r="JIC271" s="20"/>
      <c r="JID271" s="20"/>
      <c r="JIE271" s="20"/>
      <c r="JIF271" s="20"/>
      <c r="JIG271" s="20"/>
      <c r="JIH271" s="20"/>
      <c r="JII271" s="20"/>
      <c r="JIJ271" s="20"/>
      <c r="JIK271" s="20"/>
      <c r="JIL271" s="20"/>
      <c r="JIM271" s="20"/>
      <c r="JIN271" s="20"/>
      <c r="JIO271" s="20"/>
      <c r="JIP271" s="20"/>
      <c r="JIQ271" s="20"/>
      <c r="JIR271" s="20"/>
      <c r="JIS271" s="20"/>
      <c r="JIT271" s="20"/>
      <c r="JIU271" s="20"/>
      <c r="JIV271" s="20"/>
      <c r="JIW271" s="20"/>
      <c r="JIX271" s="20"/>
      <c r="JIY271" s="20"/>
      <c r="JIZ271" s="20"/>
      <c r="JJA271" s="20"/>
      <c r="JJB271" s="20"/>
      <c r="JJC271" s="20"/>
      <c r="JJD271" s="20"/>
      <c r="JJE271" s="20"/>
      <c r="JJF271" s="20"/>
      <c r="JJG271" s="20"/>
      <c r="JJH271" s="20"/>
      <c r="JJI271" s="20"/>
      <c r="JJJ271" s="20"/>
      <c r="JJK271" s="20"/>
      <c r="JJL271" s="20"/>
      <c r="JJM271" s="20"/>
      <c r="JJN271" s="20"/>
      <c r="JJO271" s="20"/>
      <c r="JJP271" s="20"/>
      <c r="JJQ271" s="20"/>
      <c r="JJR271" s="20"/>
      <c r="JJS271" s="20"/>
      <c r="JJT271" s="20"/>
      <c r="JJU271" s="20"/>
      <c r="JJV271" s="20"/>
      <c r="JJW271" s="20"/>
      <c r="JJX271" s="20"/>
      <c r="JJY271" s="20"/>
      <c r="JJZ271" s="20"/>
      <c r="JKA271" s="20"/>
      <c r="JKB271" s="20"/>
      <c r="JKC271" s="20"/>
      <c r="JKD271" s="20"/>
      <c r="JKE271" s="20"/>
      <c r="JKF271" s="20"/>
      <c r="JKG271" s="20"/>
      <c r="JKH271" s="20"/>
      <c r="JKI271" s="20"/>
      <c r="JKJ271" s="20"/>
      <c r="JKK271" s="20"/>
      <c r="JKL271" s="20"/>
      <c r="JKM271" s="20"/>
      <c r="JKN271" s="20"/>
      <c r="JKO271" s="20"/>
      <c r="JKP271" s="20"/>
      <c r="JKQ271" s="20"/>
      <c r="JKR271" s="20"/>
      <c r="JKS271" s="20"/>
      <c r="JKT271" s="20"/>
      <c r="JKU271" s="20"/>
      <c r="JKV271" s="20"/>
      <c r="JKW271" s="20"/>
      <c r="JKX271" s="20"/>
      <c r="JKY271" s="20"/>
      <c r="JKZ271" s="20"/>
      <c r="JLA271" s="20"/>
      <c r="JLB271" s="20"/>
      <c r="JLC271" s="20"/>
      <c r="JLD271" s="20"/>
      <c r="JLE271" s="20"/>
      <c r="JLF271" s="20"/>
      <c r="JLG271" s="20"/>
      <c r="JLH271" s="20"/>
      <c r="JLI271" s="20"/>
      <c r="JLJ271" s="20"/>
      <c r="JLK271" s="20"/>
      <c r="JLL271" s="20"/>
      <c r="JLM271" s="20"/>
      <c r="JLN271" s="20"/>
      <c r="JLO271" s="20"/>
      <c r="JLP271" s="20"/>
      <c r="JLQ271" s="20"/>
      <c r="JLR271" s="20"/>
      <c r="JLS271" s="20"/>
      <c r="JLT271" s="20"/>
      <c r="JLU271" s="20"/>
      <c r="JLV271" s="20"/>
      <c r="JLW271" s="20"/>
      <c r="JLX271" s="20"/>
      <c r="JLY271" s="20"/>
      <c r="JLZ271" s="20"/>
      <c r="JMA271" s="20"/>
      <c r="JMB271" s="20"/>
      <c r="JMC271" s="20"/>
      <c r="JMD271" s="20"/>
      <c r="JME271" s="20"/>
      <c r="JMF271" s="20"/>
      <c r="JMG271" s="20"/>
      <c r="JMH271" s="20"/>
      <c r="JMI271" s="20"/>
      <c r="JMJ271" s="20"/>
      <c r="JMK271" s="20"/>
      <c r="JML271" s="20"/>
      <c r="JMM271" s="20"/>
      <c r="JMN271" s="20"/>
      <c r="JMO271" s="20"/>
      <c r="JMP271" s="20"/>
      <c r="JMQ271" s="20"/>
      <c r="JMR271" s="20"/>
      <c r="JMS271" s="20"/>
      <c r="JMT271" s="20"/>
      <c r="JMU271" s="20"/>
      <c r="JMV271" s="20"/>
      <c r="JMW271" s="20"/>
      <c r="JMX271" s="20"/>
      <c r="JMY271" s="20"/>
      <c r="JMZ271" s="20"/>
      <c r="JNA271" s="20"/>
      <c r="JNB271" s="20"/>
      <c r="JNC271" s="20"/>
      <c r="JND271" s="20"/>
      <c r="JNE271" s="20"/>
      <c r="JNF271" s="20"/>
      <c r="JNG271" s="20"/>
      <c r="JNH271" s="20"/>
      <c r="JNI271" s="20"/>
      <c r="JNJ271" s="20"/>
      <c r="JNK271" s="20"/>
      <c r="JNL271" s="20"/>
      <c r="JNM271" s="20"/>
      <c r="JNN271" s="20"/>
      <c r="JNO271" s="20"/>
      <c r="JNP271" s="20"/>
      <c r="JNQ271" s="20"/>
      <c r="JNR271" s="20"/>
      <c r="JNS271" s="20"/>
      <c r="JNT271" s="20"/>
      <c r="JNU271" s="20"/>
      <c r="JNV271" s="20"/>
      <c r="JNW271" s="20"/>
      <c r="JNX271" s="20"/>
      <c r="JNY271" s="20"/>
      <c r="JNZ271" s="20"/>
      <c r="JOA271" s="20"/>
      <c r="JOB271" s="20"/>
      <c r="JOC271" s="20"/>
      <c r="JOD271" s="20"/>
      <c r="JOE271" s="20"/>
      <c r="JOF271" s="20"/>
      <c r="JOG271" s="20"/>
      <c r="JOH271" s="20"/>
      <c r="JOI271" s="20"/>
      <c r="JOJ271" s="20"/>
      <c r="JOK271" s="20"/>
      <c r="JOL271" s="20"/>
      <c r="JOM271" s="20"/>
      <c r="JON271" s="20"/>
      <c r="JOO271" s="20"/>
      <c r="JOP271" s="20"/>
      <c r="JOQ271" s="20"/>
      <c r="JOR271" s="20"/>
      <c r="JOS271" s="20"/>
      <c r="JOT271" s="20"/>
      <c r="JOU271" s="20"/>
      <c r="JOV271" s="20"/>
      <c r="JOW271" s="20"/>
      <c r="JOX271" s="20"/>
      <c r="JOY271" s="20"/>
      <c r="JOZ271" s="20"/>
      <c r="JPA271" s="20"/>
      <c r="JPB271" s="20"/>
      <c r="JPC271" s="20"/>
      <c r="JPD271" s="20"/>
      <c r="JPE271" s="20"/>
      <c r="JPF271" s="20"/>
      <c r="JPG271" s="20"/>
      <c r="JPH271" s="20"/>
      <c r="JPI271" s="20"/>
      <c r="JPJ271" s="20"/>
      <c r="JPK271" s="20"/>
      <c r="JPL271" s="20"/>
      <c r="JPM271" s="20"/>
      <c r="JPN271" s="20"/>
      <c r="JPO271" s="20"/>
      <c r="JPP271" s="20"/>
      <c r="JPQ271" s="20"/>
      <c r="JPR271" s="20"/>
      <c r="JPS271" s="20"/>
      <c r="JPT271" s="20"/>
      <c r="JPU271" s="20"/>
      <c r="JPV271" s="20"/>
      <c r="JPW271" s="20"/>
      <c r="JPX271" s="20"/>
      <c r="JPY271" s="20"/>
      <c r="JPZ271" s="20"/>
      <c r="JQA271" s="20"/>
      <c r="JQB271" s="20"/>
      <c r="JQC271" s="20"/>
      <c r="JQD271" s="20"/>
      <c r="JQE271" s="20"/>
      <c r="JQF271" s="20"/>
      <c r="JQG271" s="20"/>
      <c r="JQH271" s="20"/>
      <c r="JQI271" s="20"/>
      <c r="JQJ271" s="20"/>
      <c r="JQK271" s="20"/>
      <c r="JQL271" s="20"/>
      <c r="JQM271" s="20"/>
      <c r="JQN271" s="20"/>
      <c r="JQO271" s="20"/>
      <c r="JQP271" s="20"/>
      <c r="JQQ271" s="20"/>
      <c r="JQR271" s="20"/>
      <c r="JQS271" s="20"/>
      <c r="JQT271" s="20"/>
      <c r="JQU271" s="20"/>
      <c r="JQV271" s="20"/>
      <c r="JQW271" s="20"/>
      <c r="JQX271" s="20"/>
      <c r="JQY271" s="20"/>
      <c r="JQZ271" s="20"/>
      <c r="JRA271" s="20"/>
      <c r="JRB271" s="20"/>
      <c r="JRC271" s="20"/>
      <c r="JRD271" s="20"/>
      <c r="JRE271" s="20"/>
      <c r="JRF271" s="20"/>
      <c r="JRG271" s="20"/>
      <c r="JRH271" s="20"/>
      <c r="JRI271" s="20"/>
      <c r="JRJ271" s="20"/>
      <c r="JRK271" s="20"/>
      <c r="JRL271" s="20"/>
      <c r="JRM271" s="20"/>
      <c r="JRN271" s="20"/>
      <c r="JRO271" s="20"/>
      <c r="JRP271" s="20"/>
      <c r="JRQ271" s="20"/>
      <c r="JRR271" s="20"/>
      <c r="JRS271" s="20"/>
      <c r="JRT271" s="20"/>
      <c r="JRU271" s="20"/>
      <c r="JRV271" s="20"/>
      <c r="JRW271" s="20"/>
      <c r="JRX271" s="20"/>
      <c r="JRY271" s="20"/>
      <c r="JRZ271" s="20"/>
      <c r="JSA271" s="20"/>
      <c r="JSB271" s="20"/>
      <c r="JSC271" s="20"/>
      <c r="JSD271" s="20"/>
      <c r="JSE271" s="20"/>
      <c r="JSF271" s="20"/>
      <c r="JSG271" s="20"/>
      <c r="JSH271" s="20"/>
      <c r="JSI271" s="20"/>
      <c r="JSJ271" s="20"/>
      <c r="JSK271" s="20"/>
      <c r="JSL271" s="20"/>
      <c r="JSM271" s="20"/>
      <c r="JSN271" s="20"/>
      <c r="JSO271" s="20"/>
      <c r="JSP271" s="20"/>
      <c r="JSQ271" s="20"/>
      <c r="JSR271" s="20"/>
      <c r="JSS271" s="20"/>
      <c r="JST271" s="20"/>
      <c r="JSU271" s="20"/>
      <c r="JSV271" s="20"/>
      <c r="JSW271" s="20"/>
      <c r="JSX271" s="20"/>
      <c r="JSY271" s="20"/>
      <c r="JSZ271" s="20"/>
      <c r="JTA271" s="20"/>
      <c r="JTB271" s="20"/>
      <c r="JTC271" s="20"/>
      <c r="JTD271" s="20"/>
      <c r="JTE271" s="20"/>
      <c r="JTF271" s="20"/>
      <c r="JTG271" s="20"/>
      <c r="JTH271" s="20"/>
      <c r="JTI271" s="20"/>
      <c r="JTJ271" s="20"/>
      <c r="JTK271" s="20"/>
      <c r="JTL271" s="20"/>
      <c r="JTM271" s="20"/>
      <c r="JTN271" s="20"/>
      <c r="JTO271" s="20"/>
      <c r="JTP271" s="20"/>
      <c r="JTQ271" s="20"/>
      <c r="JTR271" s="20"/>
      <c r="JTS271" s="20"/>
      <c r="JTT271" s="20"/>
      <c r="JTU271" s="20"/>
      <c r="JTV271" s="20"/>
      <c r="JTW271" s="20"/>
      <c r="JTX271" s="20"/>
      <c r="JTY271" s="20"/>
      <c r="JTZ271" s="20"/>
      <c r="JUA271" s="20"/>
      <c r="JUB271" s="20"/>
      <c r="JUC271" s="20"/>
      <c r="JUD271" s="20"/>
      <c r="JUE271" s="20"/>
      <c r="JUF271" s="20"/>
      <c r="JUG271" s="20"/>
      <c r="JUH271" s="20"/>
      <c r="JUI271" s="20"/>
      <c r="JUJ271" s="20"/>
      <c r="JUK271" s="20"/>
      <c r="JUL271" s="20"/>
      <c r="JUM271" s="20"/>
      <c r="JUN271" s="20"/>
      <c r="JUO271" s="20"/>
      <c r="JUP271" s="20"/>
      <c r="JUQ271" s="20"/>
      <c r="JUR271" s="20"/>
      <c r="JUS271" s="20"/>
      <c r="JUT271" s="20"/>
      <c r="JUU271" s="20"/>
      <c r="JUV271" s="20"/>
      <c r="JUW271" s="20"/>
      <c r="JUX271" s="20"/>
      <c r="JUY271" s="20"/>
      <c r="JUZ271" s="20"/>
      <c r="JVA271" s="20"/>
      <c r="JVB271" s="20"/>
      <c r="JVC271" s="20"/>
      <c r="JVD271" s="20"/>
      <c r="JVE271" s="20"/>
      <c r="JVF271" s="20"/>
      <c r="JVG271" s="20"/>
      <c r="JVH271" s="20"/>
      <c r="JVI271" s="20"/>
      <c r="JVJ271" s="20"/>
      <c r="JVK271" s="20"/>
      <c r="JVL271" s="20"/>
      <c r="JVM271" s="20"/>
      <c r="JVN271" s="20"/>
      <c r="JVO271" s="20"/>
      <c r="JVP271" s="20"/>
      <c r="JVQ271" s="20"/>
      <c r="JVR271" s="20"/>
      <c r="JVS271" s="20"/>
      <c r="JVT271" s="20"/>
      <c r="JVU271" s="20"/>
      <c r="JVV271" s="20"/>
      <c r="JVW271" s="20"/>
      <c r="JVX271" s="20"/>
      <c r="JVY271" s="20"/>
      <c r="JVZ271" s="20"/>
      <c r="JWA271" s="20"/>
      <c r="JWB271" s="20"/>
      <c r="JWC271" s="20"/>
      <c r="JWD271" s="20"/>
      <c r="JWE271" s="20"/>
      <c r="JWF271" s="20"/>
      <c r="JWG271" s="20"/>
      <c r="JWH271" s="20"/>
      <c r="JWI271" s="20"/>
      <c r="JWJ271" s="20"/>
      <c r="JWK271" s="20"/>
      <c r="JWL271" s="20"/>
      <c r="JWM271" s="20"/>
      <c r="JWN271" s="20"/>
      <c r="JWO271" s="20"/>
      <c r="JWP271" s="20"/>
      <c r="JWQ271" s="20"/>
      <c r="JWR271" s="20"/>
      <c r="JWS271" s="20"/>
      <c r="JWT271" s="20"/>
      <c r="JWU271" s="20"/>
      <c r="JWV271" s="20"/>
      <c r="JWW271" s="20"/>
      <c r="JWX271" s="20"/>
      <c r="JWY271" s="20"/>
      <c r="JWZ271" s="20"/>
      <c r="JXA271" s="20"/>
      <c r="JXB271" s="20"/>
      <c r="JXC271" s="20"/>
      <c r="JXD271" s="20"/>
      <c r="JXE271" s="20"/>
      <c r="JXF271" s="20"/>
      <c r="JXG271" s="20"/>
      <c r="JXH271" s="20"/>
      <c r="JXI271" s="20"/>
      <c r="JXJ271" s="20"/>
      <c r="JXK271" s="20"/>
      <c r="JXL271" s="20"/>
      <c r="JXM271" s="20"/>
      <c r="JXN271" s="20"/>
      <c r="JXO271" s="20"/>
      <c r="JXP271" s="20"/>
      <c r="JXQ271" s="20"/>
      <c r="JXR271" s="20"/>
      <c r="JXS271" s="20"/>
      <c r="JXT271" s="20"/>
      <c r="JXU271" s="20"/>
      <c r="JXV271" s="20"/>
      <c r="JXW271" s="20"/>
      <c r="JXX271" s="20"/>
      <c r="JXY271" s="20"/>
      <c r="JXZ271" s="20"/>
      <c r="JYA271" s="20"/>
      <c r="JYB271" s="20"/>
      <c r="JYC271" s="20"/>
      <c r="JYD271" s="20"/>
      <c r="JYE271" s="20"/>
      <c r="JYF271" s="20"/>
      <c r="JYG271" s="20"/>
      <c r="JYH271" s="20"/>
      <c r="JYI271" s="20"/>
      <c r="JYJ271" s="20"/>
      <c r="JYK271" s="20"/>
      <c r="JYL271" s="20"/>
      <c r="JYM271" s="20"/>
      <c r="JYN271" s="20"/>
      <c r="JYO271" s="20"/>
      <c r="JYP271" s="20"/>
      <c r="JYQ271" s="20"/>
      <c r="JYR271" s="20"/>
      <c r="JYS271" s="20"/>
      <c r="JYT271" s="20"/>
      <c r="JYU271" s="20"/>
      <c r="JYV271" s="20"/>
      <c r="JYW271" s="20"/>
      <c r="JYX271" s="20"/>
      <c r="JYY271" s="20"/>
      <c r="JYZ271" s="20"/>
      <c r="JZA271" s="20"/>
      <c r="JZB271" s="20"/>
      <c r="JZC271" s="20"/>
      <c r="JZD271" s="20"/>
      <c r="JZE271" s="20"/>
      <c r="JZF271" s="20"/>
      <c r="JZG271" s="20"/>
      <c r="JZH271" s="20"/>
      <c r="JZI271" s="20"/>
      <c r="JZJ271" s="20"/>
      <c r="JZK271" s="20"/>
      <c r="JZL271" s="20"/>
      <c r="JZM271" s="20"/>
      <c r="JZN271" s="20"/>
      <c r="JZO271" s="20"/>
      <c r="JZP271" s="20"/>
      <c r="JZQ271" s="20"/>
      <c r="JZR271" s="20"/>
      <c r="JZS271" s="20"/>
      <c r="JZT271" s="20"/>
      <c r="JZU271" s="20"/>
      <c r="JZV271" s="20"/>
      <c r="JZW271" s="20"/>
      <c r="JZX271" s="20"/>
      <c r="JZY271" s="20"/>
      <c r="JZZ271" s="20"/>
      <c r="KAA271" s="20"/>
      <c r="KAB271" s="20"/>
      <c r="KAC271" s="20"/>
      <c r="KAD271" s="20"/>
      <c r="KAE271" s="20"/>
      <c r="KAF271" s="20"/>
      <c r="KAG271" s="20"/>
      <c r="KAH271" s="20"/>
      <c r="KAI271" s="20"/>
      <c r="KAJ271" s="20"/>
      <c r="KAK271" s="20"/>
      <c r="KAL271" s="20"/>
      <c r="KAM271" s="20"/>
      <c r="KAN271" s="20"/>
      <c r="KAO271" s="20"/>
      <c r="KAP271" s="20"/>
      <c r="KAQ271" s="20"/>
      <c r="KAR271" s="20"/>
      <c r="KAS271" s="20"/>
      <c r="KAT271" s="20"/>
      <c r="KAU271" s="20"/>
      <c r="KAV271" s="20"/>
      <c r="KAW271" s="20"/>
      <c r="KAX271" s="20"/>
      <c r="KAY271" s="20"/>
      <c r="KAZ271" s="20"/>
      <c r="KBA271" s="20"/>
      <c r="KBB271" s="20"/>
      <c r="KBC271" s="20"/>
      <c r="KBD271" s="20"/>
      <c r="KBE271" s="20"/>
      <c r="KBF271" s="20"/>
      <c r="KBG271" s="20"/>
      <c r="KBH271" s="20"/>
      <c r="KBI271" s="20"/>
      <c r="KBJ271" s="20"/>
      <c r="KBK271" s="20"/>
      <c r="KBL271" s="20"/>
      <c r="KBM271" s="20"/>
      <c r="KBN271" s="20"/>
      <c r="KBO271" s="20"/>
      <c r="KBP271" s="20"/>
      <c r="KBQ271" s="20"/>
      <c r="KBR271" s="20"/>
      <c r="KBS271" s="20"/>
      <c r="KBT271" s="20"/>
      <c r="KBU271" s="20"/>
      <c r="KBV271" s="20"/>
      <c r="KBW271" s="20"/>
      <c r="KBX271" s="20"/>
      <c r="KBY271" s="20"/>
      <c r="KBZ271" s="20"/>
      <c r="KCA271" s="20"/>
      <c r="KCB271" s="20"/>
      <c r="KCC271" s="20"/>
      <c r="KCD271" s="20"/>
      <c r="KCE271" s="20"/>
      <c r="KCF271" s="20"/>
      <c r="KCG271" s="20"/>
      <c r="KCH271" s="20"/>
      <c r="KCI271" s="20"/>
      <c r="KCJ271" s="20"/>
      <c r="KCK271" s="20"/>
      <c r="KCL271" s="20"/>
      <c r="KCM271" s="20"/>
      <c r="KCN271" s="20"/>
      <c r="KCO271" s="20"/>
      <c r="KCP271" s="20"/>
      <c r="KCQ271" s="20"/>
      <c r="KCR271" s="20"/>
      <c r="KCS271" s="20"/>
      <c r="KCT271" s="20"/>
      <c r="KCU271" s="20"/>
      <c r="KCV271" s="20"/>
      <c r="KCW271" s="20"/>
      <c r="KCX271" s="20"/>
      <c r="KCY271" s="20"/>
      <c r="KCZ271" s="20"/>
      <c r="KDA271" s="20"/>
      <c r="KDB271" s="20"/>
      <c r="KDC271" s="20"/>
      <c r="KDD271" s="20"/>
      <c r="KDE271" s="20"/>
      <c r="KDF271" s="20"/>
      <c r="KDG271" s="20"/>
      <c r="KDH271" s="20"/>
      <c r="KDI271" s="20"/>
      <c r="KDJ271" s="20"/>
      <c r="KDK271" s="20"/>
      <c r="KDL271" s="20"/>
      <c r="KDM271" s="20"/>
      <c r="KDN271" s="20"/>
      <c r="KDO271" s="20"/>
      <c r="KDP271" s="20"/>
      <c r="KDQ271" s="20"/>
      <c r="KDR271" s="20"/>
      <c r="KDS271" s="20"/>
      <c r="KDT271" s="20"/>
      <c r="KDU271" s="20"/>
      <c r="KDV271" s="20"/>
      <c r="KDW271" s="20"/>
      <c r="KDX271" s="20"/>
      <c r="KDY271" s="20"/>
      <c r="KDZ271" s="20"/>
      <c r="KEA271" s="20"/>
      <c r="KEB271" s="20"/>
      <c r="KEC271" s="20"/>
      <c r="KED271" s="20"/>
      <c r="KEE271" s="20"/>
      <c r="KEF271" s="20"/>
      <c r="KEG271" s="20"/>
      <c r="KEH271" s="20"/>
      <c r="KEI271" s="20"/>
      <c r="KEJ271" s="20"/>
      <c r="KEK271" s="20"/>
      <c r="KEL271" s="20"/>
      <c r="KEM271" s="20"/>
      <c r="KEN271" s="20"/>
      <c r="KEO271" s="20"/>
      <c r="KEP271" s="20"/>
      <c r="KEQ271" s="20"/>
      <c r="KER271" s="20"/>
      <c r="KES271" s="20"/>
      <c r="KET271" s="20"/>
      <c r="KEU271" s="20"/>
      <c r="KEV271" s="20"/>
      <c r="KEW271" s="20"/>
      <c r="KEX271" s="20"/>
      <c r="KEY271" s="20"/>
      <c r="KEZ271" s="20"/>
      <c r="KFA271" s="20"/>
      <c r="KFB271" s="20"/>
      <c r="KFC271" s="20"/>
      <c r="KFD271" s="20"/>
      <c r="KFE271" s="20"/>
      <c r="KFF271" s="20"/>
      <c r="KFG271" s="20"/>
      <c r="KFH271" s="20"/>
      <c r="KFI271" s="20"/>
      <c r="KFJ271" s="20"/>
      <c r="KFK271" s="20"/>
      <c r="KFL271" s="20"/>
      <c r="KFM271" s="20"/>
      <c r="KFN271" s="20"/>
      <c r="KFO271" s="20"/>
      <c r="KFP271" s="20"/>
      <c r="KFQ271" s="20"/>
      <c r="KFR271" s="20"/>
      <c r="KFS271" s="20"/>
      <c r="KFT271" s="20"/>
      <c r="KFU271" s="20"/>
      <c r="KFV271" s="20"/>
      <c r="KFW271" s="20"/>
      <c r="KFX271" s="20"/>
      <c r="KFY271" s="20"/>
      <c r="KFZ271" s="20"/>
      <c r="KGA271" s="20"/>
      <c r="KGB271" s="20"/>
      <c r="KGC271" s="20"/>
      <c r="KGD271" s="20"/>
      <c r="KGE271" s="20"/>
      <c r="KGF271" s="20"/>
      <c r="KGG271" s="20"/>
      <c r="KGH271" s="20"/>
      <c r="KGI271" s="20"/>
      <c r="KGJ271" s="20"/>
      <c r="KGK271" s="20"/>
      <c r="KGL271" s="20"/>
      <c r="KGM271" s="20"/>
      <c r="KGN271" s="20"/>
      <c r="KGO271" s="20"/>
      <c r="KGP271" s="20"/>
      <c r="KGQ271" s="20"/>
      <c r="KGR271" s="20"/>
      <c r="KGS271" s="20"/>
      <c r="KGT271" s="20"/>
      <c r="KGU271" s="20"/>
      <c r="KGV271" s="20"/>
      <c r="KGW271" s="20"/>
      <c r="KGX271" s="20"/>
      <c r="KGY271" s="20"/>
      <c r="KGZ271" s="20"/>
      <c r="KHA271" s="20"/>
      <c r="KHB271" s="20"/>
      <c r="KHC271" s="20"/>
      <c r="KHD271" s="20"/>
      <c r="KHE271" s="20"/>
      <c r="KHF271" s="20"/>
      <c r="KHG271" s="20"/>
      <c r="KHH271" s="20"/>
      <c r="KHI271" s="20"/>
      <c r="KHJ271" s="20"/>
      <c r="KHK271" s="20"/>
      <c r="KHL271" s="20"/>
      <c r="KHM271" s="20"/>
      <c r="KHN271" s="20"/>
      <c r="KHO271" s="20"/>
      <c r="KHP271" s="20"/>
      <c r="KHQ271" s="20"/>
      <c r="KHR271" s="20"/>
      <c r="KHS271" s="20"/>
      <c r="KHT271" s="20"/>
      <c r="KHU271" s="20"/>
      <c r="KHV271" s="20"/>
      <c r="KHW271" s="20"/>
      <c r="KHX271" s="20"/>
      <c r="KHY271" s="20"/>
      <c r="KHZ271" s="20"/>
      <c r="KIA271" s="20"/>
      <c r="KIB271" s="20"/>
      <c r="KIC271" s="20"/>
      <c r="KID271" s="20"/>
      <c r="KIE271" s="20"/>
      <c r="KIF271" s="20"/>
      <c r="KIG271" s="20"/>
      <c r="KIH271" s="20"/>
      <c r="KII271" s="20"/>
      <c r="KIJ271" s="20"/>
      <c r="KIK271" s="20"/>
      <c r="KIL271" s="20"/>
      <c r="KIM271" s="20"/>
      <c r="KIN271" s="20"/>
      <c r="KIO271" s="20"/>
      <c r="KIP271" s="20"/>
      <c r="KIQ271" s="20"/>
      <c r="KIR271" s="20"/>
      <c r="KIS271" s="20"/>
      <c r="KIT271" s="20"/>
      <c r="KIU271" s="20"/>
      <c r="KIV271" s="20"/>
      <c r="KIW271" s="20"/>
      <c r="KIX271" s="20"/>
      <c r="KIY271" s="20"/>
      <c r="KIZ271" s="20"/>
      <c r="KJA271" s="20"/>
      <c r="KJB271" s="20"/>
      <c r="KJC271" s="20"/>
      <c r="KJD271" s="20"/>
      <c r="KJE271" s="20"/>
      <c r="KJF271" s="20"/>
      <c r="KJG271" s="20"/>
      <c r="KJH271" s="20"/>
      <c r="KJI271" s="20"/>
      <c r="KJJ271" s="20"/>
      <c r="KJK271" s="20"/>
      <c r="KJL271" s="20"/>
      <c r="KJM271" s="20"/>
      <c r="KJN271" s="20"/>
      <c r="KJO271" s="20"/>
      <c r="KJP271" s="20"/>
      <c r="KJQ271" s="20"/>
      <c r="KJR271" s="20"/>
      <c r="KJS271" s="20"/>
      <c r="KJT271" s="20"/>
      <c r="KJU271" s="20"/>
      <c r="KJV271" s="20"/>
      <c r="KJW271" s="20"/>
      <c r="KJX271" s="20"/>
      <c r="KJY271" s="20"/>
      <c r="KJZ271" s="20"/>
      <c r="KKA271" s="20"/>
      <c r="KKB271" s="20"/>
      <c r="KKC271" s="20"/>
      <c r="KKD271" s="20"/>
      <c r="KKE271" s="20"/>
      <c r="KKF271" s="20"/>
      <c r="KKG271" s="20"/>
      <c r="KKH271" s="20"/>
      <c r="KKI271" s="20"/>
      <c r="KKJ271" s="20"/>
      <c r="KKK271" s="20"/>
      <c r="KKL271" s="20"/>
      <c r="KKM271" s="20"/>
      <c r="KKN271" s="20"/>
      <c r="KKO271" s="20"/>
      <c r="KKP271" s="20"/>
      <c r="KKQ271" s="20"/>
      <c r="KKR271" s="20"/>
      <c r="KKS271" s="20"/>
      <c r="KKT271" s="20"/>
      <c r="KKU271" s="20"/>
      <c r="KKV271" s="20"/>
      <c r="KKW271" s="20"/>
      <c r="KKX271" s="20"/>
      <c r="KKY271" s="20"/>
      <c r="KKZ271" s="20"/>
      <c r="KLA271" s="20"/>
      <c r="KLB271" s="20"/>
      <c r="KLC271" s="20"/>
      <c r="KLD271" s="20"/>
      <c r="KLE271" s="20"/>
      <c r="KLF271" s="20"/>
      <c r="KLG271" s="20"/>
      <c r="KLH271" s="20"/>
      <c r="KLI271" s="20"/>
      <c r="KLJ271" s="20"/>
      <c r="KLK271" s="20"/>
      <c r="KLL271" s="20"/>
      <c r="KLM271" s="20"/>
      <c r="KLN271" s="20"/>
      <c r="KLO271" s="20"/>
      <c r="KLP271" s="20"/>
      <c r="KLQ271" s="20"/>
      <c r="KLR271" s="20"/>
      <c r="KLS271" s="20"/>
      <c r="KLT271" s="20"/>
      <c r="KLU271" s="20"/>
      <c r="KLV271" s="20"/>
      <c r="KLW271" s="20"/>
      <c r="KLX271" s="20"/>
      <c r="KLY271" s="20"/>
      <c r="KLZ271" s="20"/>
      <c r="KMA271" s="20"/>
      <c r="KMB271" s="20"/>
      <c r="KMC271" s="20"/>
      <c r="KMD271" s="20"/>
      <c r="KME271" s="20"/>
      <c r="KMF271" s="20"/>
      <c r="KMG271" s="20"/>
      <c r="KMH271" s="20"/>
      <c r="KMI271" s="20"/>
      <c r="KMJ271" s="20"/>
      <c r="KMK271" s="20"/>
      <c r="KML271" s="20"/>
      <c r="KMM271" s="20"/>
      <c r="KMN271" s="20"/>
      <c r="KMO271" s="20"/>
      <c r="KMP271" s="20"/>
      <c r="KMQ271" s="20"/>
      <c r="KMR271" s="20"/>
      <c r="KMS271" s="20"/>
      <c r="KMT271" s="20"/>
      <c r="KMU271" s="20"/>
      <c r="KMV271" s="20"/>
      <c r="KMW271" s="20"/>
      <c r="KMX271" s="20"/>
      <c r="KMY271" s="20"/>
      <c r="KMZ271" s="20"/>
      <c r="KNA271" s="20"/>
      <c r="KNB271" s="20"/>
      <c r="KNC271" s="20"/>
      <c r="KND271" s="20"/>
      <c r="KNE271" s="20"/>
      <c r="KNF271" s="20"/>
      <c r="KNG271" s="20"/>
      <c r="KNH271" s="20"/>
      <c r="KNI271" s="20"/>
      <c r="KNJ271" s="20"/>
      <c r="KNK271" s="20"/>
      <c r="KNL271" s="20"/>
      <c r="KNM271" s="20"/>
      <c r="KNN271" s="20"/>
      <c r="KNO271" s="20"/>
      <c r="KNP271" s="20"/>
      <c r="KNQ271" s="20"/>
      <c r="KNR271" s="20"/>
      <c r="KNS271" s="20"/>
      <c r="KNT271" s="20"/>
      <c r="KNU271" s="20"/>
      <c r="KNV271" s="20"/>
      <c r="KNW271" s="20"/>
      <c r="KNX271" s="20"/>
      <c r="KNY271" s="20"/>
      <c r="KNZ271" s="20"/>
      <c r="KOA271" s="20"/>
      <c r="KOB271" s="20"/>
      <c r="KOC271" s="20"/>
      <c r="KOD271" s="20"/>
      <c r="KOE271" s="20"/>
      <c r="KOF271" s="20"/>
      <c r="KOG271" s="20"/>
      <c r="KOH271" s="20"/>
      <c r="KOI271" s="20"/>
      <c r="KOJ271" s="20"/>
      <c r="KOK271" s="20"/>
      <c r="KOL271" s="20"/>
      <c r="KOM271" s="20"/>
      <c r="KON271" s="20"/>
      <c r="KOO271" s="20"/>
      <c r="KOP271" s="20"/>
      <c r="KOQ271" s="20"/>
      <c r="KOR271" s="20"/>
      <c r="KOS271" s="20"/>
      <c r="KOT271" s="20"/>
      <c r="KOU271" s="20"/>
      <c r="KOV271" s="20"/>
      <c r="KOW271" s="20"/>
      <c r="KOX271" s="20"/>
      <c r="KOY271" s="20"/>
      <c r="KOZ271" s="20"/>
      <c r="KPA271" s="20"/>
      <c r="KPB271" s="20"/>
      <c r="KPC271" s="20"/>
      <c r="KPD271" s="20"/>
      <c r="KPE271" s="20"/>
      <c r="KPF271" s="20"/>
      <c r="KPG271" s="20"/>
      <c r="KPH271" s="20"/>
      <c r="KPI271" s="20"/>
      <c r="KPJ271" s="20"/>
      <c r="KPK271" s="20"/>
      <c r="KPL271" s="20"/>
      <c r="KPM271" s="20"/>
      <c r="KPN271" s="20"/>
      <c r="KPO271" s="20"/>
      <c r="KPP271" s="20"/>
      <c r="KPQ271" s="20"/>
      <c r="KPR271" s="20"/>
      <c r="KPS271" s="20"/>
      <c r="KPT271" s="20"/>
      <c r="KPU271" s="20"/>
      <c r="KPV271" s="20"/>
      <c r="KPW271" s="20"/>
      <c r="KPX271" s="20"/>
      <c r="KPY271" s="20"/>
      <c r="KPZ271" s="20"/>
      <c r="KQA271" s="20"/>
      <c r="KQB271" s="20"/>
      <c r="KQC271" s="20"/>
      <c r="KQD271" s="20"/>
      <c r="KQE271" s="20"/>
      <c r="KQF271" s="20"/>
      <c r="KQG271" s="20"/>
      <c r="KQH271" s="20"/>
      <c r="KQI271" s="20"/>
      <c r="KQJ271" s="20"/>
      <c r="KQK271" s="20"/>
      <c r="KQL271" s="20"/>
      <c r="KQM271" s="20"/>
      <c r="KQN271" s="20"/>
      <c r="KQO271" s="20"/>
      <c r="KQP271" s="20"/>
      <c r="KQQ271" s="20"/>
      <c r="KQR271" s="20"/>
      <c r="KQS271" s="20"/>
      <c r="KQT271" s="20"/>
      <c r="KQU271" s="20"/>
      <c r="KQV271" s="20"/>
      <c r="KQW271" s="20"/>
      <c r="KQX271" s="20"/>
      <c r="KQY271" s="20"/>
      <c r="KQZ271" s="20"/>
      <c r="KRA271" s="20"/>
      <c r="KRB271" s="20"/>
      <c r="KRC271" s="20"/>
      <c r="KRD271" s="20"/>
      <c r="KRE271" s="20"/>
      <c r="KRF271" s="20"/>
      <c r="KRG271" s="20"/>
      <c r="KRH271" s="20"/>
      <c r="KRI271" s="20"/>
      <c r="KRJ271" s="20"/>
      <c r="KRK271" s="20"/>
      <c r="KRL271" s="20"/>
      <c r="KRM271" s="20"/>
      <c r="KRN271" s="20"/>
      <c r="KRO271" s="20"/>
      <c r="KRP271" s="20"/>
      <c r="KRQ271" s="20"/>
      <c r="KRR271" s="20"/>
      <c r="KRS271" s="20"/>
      <c r="KRT271" s="20"/>
      <c r="KRU271" s="20"/>
      <c r="KRV271" s="20"/>
      <c r="KRW271" s="20"/>
      <c r="KRX271" s="20"/>
      <c r="KRY271" s="20"/>
      <c r="KRZ271" s="20"/>
      <c r="KSA271" s="20"/>
      <c r="KSB271" s="20"/>
      <c r="KSC271" s="20"/>
      <c r="KSD271" s="20"/>
      <c r="KSE271" s="20"/>
      <c r="KSF271" s="20"/>
      <c r="KSG271" s="20"/>
      <c r="KSH271" s="20"/>
      <c r="KSI271" s="20"/>
      <c r="KSJ271" s="20"/>
      <c r="KSK271" s="20"/>
      <c r="KSL271" s="20"/>
      <c r="KSM271" s="20"/>
      <c r="KSN271" s="20"/>
      <c r="KSO271" s="20"/>
      <c r="KSP271" s="20"/>
      <c r="KSQ271" s="20"/>
      <c r="KSR271" s="20"/>
      <c r="KSS271" s="20"/>
      <c r="KST271" s="20"/>
      <c r="KSU271" s="20"/>
      <c r="KSV271" s="20"/>
      <c r="KSW271" s="20"/>
      <c r="KSX271" s="20"/>
      <c r="KSY271" s="20"/>
      <c r="KSZ271" s="20"/>
      <c r="KTA271" s="20"/>
      <c r="KTB271" s="20"/>
      <c r="KTC271" s="20"/>
      <c r="KTD271" s="20"/>
      <c r="KTE271" s="20"/>
      <c r="KTF271" s="20"/>
      <c r="KTG271" s="20"/>
      <c r="KTH271" s="20"/>
      <c r="KTI271" s="20"/>
      <c r="KTJ271" s="20"/>
      <c r="KTK271" s="20"/>
      <c r="KTL271" s="20"/>
      <c r="KTM271" s="20"/>
      <c r="KTN271" s="20"/>
      <c r="KTO271" s="20"/>
      <c r="KTP271" s="20"/>
      <c r="KTQ271" s="20"/>
      <c r="KTR271" s="20"/>
      <c r="KTS271" s="20"/>
      <c r="KTT271" s="20"/>
      <c r="KTU271" s="20"/>
      <c r="KTV271" s="20"/>
      <c r="KTW271" s="20"/>
      <c r="KTX271" s="20"/>
      <c r="KTY271" s="20"/>
      <c r="KTZ271" s="20"/>
      <c r="KUA271" s="20"/>
      <c r="KUB271" s="20"/>
      <c r="KUC271" s="20"/>
      <c r="KUD271" s="20"/>
      <c r="KUE271" s="20"/>
      <c r="KUF271" s="20"/>
      <c r="KUG271" s="20"/>
      <c r="KUH271" s="20"/>
      <c r="KUI271" s="20"/>
      <c r="KUJ271" s="20"/>
      <c r="KUK271" s="20"/>
      <c r="KUL271" s="20"/>
      <c r="KUM271" s="20"/>
      <c r="KUN271" s="20"/>
      <c r="KUO271" s="20"/>
      <c r="KUP271" s="20"/>
      <c r="KUQ271" s="20"/>
      <c r="KUR271" s="20"/>
      <c r="KUS271" s="20"/>
      <c r="KUT271" s="20"/>
      <c r="KUU271" s="20"/>
      <c r="KUV271" s="20"/>
      <c r="KUW271" s="20"/>
      <c r="KUX271" s="20"/>
      <c r="KUY271" s="20"/>
      <c r="KUZ271" s="20"/>
      <c r="KVA271" s="20"/>
      <c r="KVB271" s="20"/>
      <c r="KVC271" s="20"/>
      <c r="KVD271" s="20"/>
      <c r="KVE271" s="20"/>
      <c r="KVF271" s="20"/>
      <c r="KVG271" s="20"/>
      <c r="KVH271" s="20"/>
      <c r="KVI271" s="20"/>
      <c r="KVJ271" s="20"/>
      <c r="KVK271" s="20"/>
      <c r="KVL271" s="20"/>
      <c r="KVM271" s="20"/>
      <c r="KVN271" s="20"/>
      <c r="KVO271" s="20"/>
      <c r="KVP271" s="20"/>
      <c r="KVQ271" s="20"/>
      <c r="KVR271" s="20"/>
      <c r="KVS271" s="20"/>
      <c r="KVT271" s="20"/>
      <c r="KVU271" s="20"/>
      <c r="KVV271" s="20"/>
      <c r="KVW271" s="20"/>
      <c r="KVX271" s="20"/>
      <c r="KVY271" s="20"/>
      <c r="KVZ271" s="20"/>
      <c r="KWA271" s="20"/>
      <c r="KWB271" s="20"/>
      <c r="KWC271" s="20"/>
      <c r="KWD271" s="20"/>
      <c r="KWE271" s="20"/>
      <c r="KWF271" s="20"/>
      <c r="KWG271" s="20"/>
      <c r="KWH271" s="20"/>
      <c r="KWI271" s="20"/>
      <c r="KWJ271" s="20"/>
      <c r="KWK271" s="20"/>
      <c r="KWL271" s="20"/>
      <c r="KWM271" s="20"/>
      <c r="KWN271" s="20"/>
      <c r="KWO271" s="20"/>
      <c r="KWP271" s="20"/>
      <c r="KWQ271" s="20"/>
      <c r="KWR271" s="20"/>
      <c r="KWS271" s="20"/>
      <c r="KWT271" s="20"/>
      <c r="KWU271" s="20"/>
      <c r="KWV271" s="20"/>
      <c r="KWW271" s="20"/>
      <c r="KWX271" s="20"/>
      <c r="KWY271" s="20"/>
      <c r="KWZ271" s="20"/>
      <c r="KXA271" s="20"/>
      <c r="KXB271" s="20"/>
      <c r="KXC271" s="20"/>
      <c r="KXD271" s="20"/>
      <c r="KXE271" s="20"/>
      <c r="KXF271" s="20"/>
      <c r="KXG271" s="20"/>
      <c r="KXH271" s="20"/>
      <c r="KXI271" s="20"/>
      <c r="KXJ271" s="20"/>
      <c r="KXK271" s="20"/>
      <c r="KXL271" s="20"/>
      <c r="KXM271" s="20"/>
      <c r="KXN271" s="20"/>
      <c r="KXO271" s="20"/>
      <c r="KXP271" s="20"/>
      <c r="KXQ271" s="20"/>
      <c r="KXR271" s="20"/>
      <c r="KXS271" s="20"/>
      <c r="KXT271" s="20"/>
      <c r="KXU271" s="20"/>
      <c r="KXV271" s="20"/>
      <c r="KXW271" s="20"/>
      <c r="KXX271" s="20"/>
      <c r="KXY271" s="20"/>
      <c r="KXZ271" s="20"/>
      <c r="KYA271" s="20"/>
      <c r="KYB271" s="20"/>
      <c r="KYC271" s="20"/>
      <c r="KYD271" s="20"/>
      <c r="KYE271" s="20"/>
      <c r="KYF271" s="20"/>
      <c r="KYG271" s="20"/>
      <c r="KYH271" s="20"/>
      <c r="KYI271" s="20"/>
      <c r="KYJ271" s="20"/>
      <c r="KYK271" s="20"/>
      <c r="KYL271" s="20"/>
      <c r="KYM271" s="20"/>
      <c r="KYN271" s="20"/>
      <c r="KYO271" s="20"/>
      <c r="KYP271" s="20"/>
      <c r="KYQ271" s="20"/>
      <c r="KYR271" s="20"/>
      <c r="KYS271" s="20"/>
      <c r="KYT271" s="20"/>
      <c r="KYU271" s="20"/>
      <c r="KYV271" s="20"/>
      <c r="KYW271" s="20"/>
      <c r="KYX271" s="20"/>
      <c r="KYY271" s="20"/>
      <c r="KYZ271" s="20"/>
      <c r="KZA271" s="20"/>
      <c r="KZB271" s="20"/>
      <c r="KZC271" s="20"/>
      <c r="KZD271" s="20"/>
      <c r="KZE271" s="20"/>
      <c r="KZF271" s="20"/>
      <c r="KZG271" s="20"/>
      <c r="KZH271" s="20"/>
      <c r="KZI271" s="20"/>
      <c r="KZJ271" s="20"/>
      <c r="KZK271" s="20"/>
      <c r="KZL271" s="20"/>
      <c r="KZM271" s="20"/>
      <c r="KZN271" s="20"/>
      <c r="KZO271" s="20"/>
      <c r="KZP271" s="20"/>
      <c r="KZQ271" s="20"/>
      <c r="KZR271" s="20"/>
      <c r="KZS271" s="20"/>
      <c r="KZT271" s="20"/>
      <c r="KZU271" s="20"/>
      <c r="KZV271" s="20"/>
      <c r="KZW271" s="20"/>
      <c r="KZX271" s="20"/>
      <c r="KZY271" s="20"/>
      <c r="KZZ271" s="20"/>
      <c r="LAA271" s="20"/>
      <c r="LAB271" s="20"/>
      <c r="LAC271" s="20"/>
      <c r="LAD271" s="20"/>
      <c r="LAE271" s="20"/>
      <c r="LAF271" s="20"/>
      <c r="LAG271" s="20"/>
      <c r="LAH271" s="20"/>
      <c r="LAI271" s="20"/>
      <c r="LAJ271" s="20"/>
      <c r="LAK271" s="20"/>
      <c r="LAL271" s="20"/>
      <c r="LAM271" s="20"/>
      <c r="LAN271" s="20"/>
      <c r="LAO271" s="20"/>
      <c r="LAP271" s="20"/>
      <c r="LAQ271" s="20"/>
      <c r="LAR271" s="20"/>
      <c r="LAS271" s="20"/>
      <c r="LAT271" s="20"/>
      <c r="LAU271" s="20"/>
      <c r="LAV271" s="20"/>
      <c r="LAW271" s="20"/>
      <c r="LAX271" s="20"/>
      <c r="LAY271" s="20"/>
      <c r="LAZ271" s="20"/>
      <c r="LBA271" s="20"/>
      <c r="LBB271" s="20"/>
      <c r="LBC271" s="20"/>
      <c r="LBD271" s="20"/>
      <c r="LBE271" s="20"/>
      <c r="LBF271" s="20"/>
      <c r="LBG271" s="20"/>
      <c r="LBH271" s="20"/>
      <c r="LBI271" s="20"/>
      <c r="LBJ271" s="20"/>
      <c r="LBK271" s="20"/>
      <c r="LBL271" s="20"/>
      <c r="LBM271" s="20"/>
      <c r="LBN271" s="20"/>
      <c r="LBO271" s="20"/>
      <c r="LBP271" s="20"/>
      <c r="LBQ271" s="20"/>
      <c r="LBR271" s="20"/>
      <c r="LBS271" s="20"/>
      <c r="LBT271" s="20"/>
      <c r="LBU271" s="20"/>
      <c r="LBV271" s="20"/>
      <c r="LBW271" s="20"/>
      <c r="LBX271" s="20"/>
      <c r="LBY271" s="20"/>
      <c r="LBZ271" s="20"/>
      <c r="LCA271" s="20"/>
      <c r="LCB271" s="20"/>
      <c r="LCC271" s="20"/>
      <c r="LCD271" s="20"/>
      <c r="LCE271" s="20"/>
      <c r="LCF271" s="20"/>
      <c r="LCG271" s="20"/>
      <c r="LCH271" s="20"/>
      <c r="LCI271" s="20"/>
      <c r="LCJ271" s="20"/>
      <c r="LCK271" s="20"/>
      <c r="LCL271" s="20"/>
      <c r="LCM271" s="20"/>
      <c r="LCN271" s="20"/>
      <c r="LCO271" s="20"/>
      <c r="LCP271" s="20"/>
      <c r="LCQ271" s="20"/>
      <c r="LCR271" s="20"/>
      <c r="LCS271" s="20"/>
      <c r="LCT271" s="20"/>
      <c r="LCU271" s="20"/>
      <c r="LCV271" s="20"/>
      <c r="LCW271" s="20"/>
      <c r="LCX271" s="20"/>
      <c r="LCY271" s="20"/>
      <c r="LCZ271" s="20"/>
      <c r="LDA271" s="20"/>
      <c r="LDB271" s="20"/>
      <c r="LDC271" s="20"/>
      <c r="LDD271" s="20"/>
      <c r="LDE271" s="20"/>
      <c r="LDF271" s="20"/>
      <c r="LDG271" s="20"/>
      <c r="LDH271" s="20"/>
      <c r="LDI271" s="20"/>
      <c r="LDJ271" s="20"/>
      <c r="LDK271" s="20"/>
      <c r="LDL271" s="20"/>
      <c r="LDM271" s="20"/>
      <c r="LDN271" s="20"/>
      <c r="LDO271" s="20"/>
      <c r="LDP271" s="20"/>
      <c r="LDQ271" s="20"/>
      <c r="LDR271" s="20"/>
      <c r="LDS271" s="20"/>
      <c r="LDT271" s="20"/>
      <c r="LDU271" s="20"/>
      <c r="LDV271" s="20"/>
      <c r="LDW271" s="20"/>
      <c r="LDX271" s="20"/>
      <c r="LDY271" s="20"/>
      <c r="LDZ271" s="20"/>
      <c r="LEA271" s="20"/>
      <c r="LEB271" s="20"/>
      <c r="LEC271" s="20"/>
      <c r="LED271" s="20"/>
      <c r="LEE271" s="20"/>
      <c r="LEF271" s="20"/>
      <c r="LEG271" s="20"/>
      <c r="LEH271" s="20"/>
      <c r="LEI271" s="20"/>
      <c r="LEJ271" s="20"/>
      <c r="LEK271" s="20"/>
      <c r="LEL271" s="20"/>
      <c r="LEM271" s="20"/>
      <c r="LEN271" s="20"/>
      <c r="LEO271" s="20"/>
      <c r="LEP271" s="20"/>
      <c r="LEQ271" s="20"/>
      <c r="LER271" s="20"/>
      <c r="LES271" s="20"/>
      <c r="LET271" s="20"/>
      <c r="LEU271" s="20"/>
      <c r="LEV271" s="20"/>
      <c r="LEW271" s="20"/>
      <c r="LEX271" s="20"/>
      <c r="LEY271" s="20"/>
      <c r="LEZ271" s="20"/>
      <c r="LFA271" s="20"/>
      <c r="LFB271" s="20"/>
      <c r="LFC271" s="20"/>
      <c r="LFD271" s="20"/>
      <c r="LFE271" s="20"/>
      <c r="LFF271" s="20"/>
      <c r="LFG271" s="20"/>
      <c r="LFH271" s="20"/>
      <c r="LFI271" s="20"/>
      <c r="LFJ271" s="20"/>
      <c r="LFK271" s="20"/>
      <c r="LFL271" s="20"/>
      <c r="LFM271" s="20"/>
      <c r="LFN271" s="20"/>
      <c r="LFO271" s="20"/>
      <c r="LFP271" s="20"/>
      <c r="LFQ271" s="20"/>
      <c r="LFR271" s="20"/>
      <c r="LFS271" s="20"/>
      <c r="LFT271" s="20"/>
      <c r="LFU271" s="20"/>
      <c r="LFV271" s="20"/>
      <c r="LFW271" s="20"/>
      <c r="LFX271" s="20"/>
      <c r="LFY271" s="20"/>
      <c r="LFZ271" s="20"/>
      <c r="LGA271" s="20"/>
      <c r="LGB271" s="20"/>
      <c r="LGC271" s="20"/>
      <c r="LGD271" s="20"/>
      <c r="LGE271" s="20"/>
      <c r="LGF271" s="20"/>
      <c r="LGG271" s="20"/>
      <c r="LGH271" s="20"/>
      <c r="LGI271" s="20"/>
      <c r="LGJ271" s="20"/>
      <c r="LGK271" s="20"/>
      <c r="LGL271" s="20"/>
      <c r="LGM271" s="20"/>
      <c r="LGN271" s="20"/>
      <c r="LGO271" s="20"/>
      <c r="LGP271" s="20"/>
      <c r="LGQ271" s="20"/>
      <c r="LGR271" s="20"/>
      <c r="LGS271" s="20"/>
      <c r="LGT271" s="20"/>
      <c r="LGU271" s="20"/>
      <c r="LGV271" s="20"/>
      <c r="LGW271" s="20"/>
      <c r="LGX271" s="20"/>
      <c r="LGY271" s="20"/>
      <c r="LGZ271" s="20"/>
      <c r="LHA271" s="20"/>
      <c r="LHB271" s="20"/>
      <c r="LHC271" s="20"/>
      <c r="LHD271" s="20"/>
      <c r="LHE271" s="20"/>
      <c r="LHF271" s="20"/>
      <c r="LHG271" s="20"/>
      <c r="LHH271" s="20"/>
      <c r="LHI271" s="20"/>
      <c r="LHJ271" s="20"/>
      <c r="LHK271" s="20"/>
      <c r="LHL271" s="20"/>
      <c r="LHM271" s="20"/>
      <c r="LHN271" s="20"/>
      <c r="LHO271" s="20"/>
      <c r="LHP271" s="20"/>
      <c r="LHQ271" s="20"/>
      <c r="LHR271" s="20"/>
      <c r="LHS271" s="20"/>
      <c r="LHT271" s="20"/>
      <c r="LHU271" s="20"/>
      <c r="LHV271" s="20"/>
      <c r="LHW271" s="20"/>
      <c r="LHX271" s="20"/>
      <c r="LHY271" s="20"/>
      <c r="LHZ271" s="20"/>
      <c r="LIA271" s="20"/>
      <c r="LIB271" s="20"/>
      <c r="LIC271" s="20"/>
      <c r="LID271" s="20"/>
      <c r="LIE271" s="20"/>
      <c r="LIF271" s="20"/>
      <c r="LIG271" s="20"/>
      <c r="LIH271" s="20"/>
      <c r="LII271" s="20"/>
      <c r="LIJ271" s="20"/>
      <c r="LIK271" s="20"/>
      <c r="LIL271" s="20"/>
      <c r="LIM271" s="20"/>
      <c r="LIN271" s="20"/>
      <c r="LIO271" s="20"/>
      <c r="LIP271" s="20"/>
      <c r="LIQ271" s="20"/>
      <c r="LIR271" s="20"/>
      <c r="LIS271" s="20"/>
      <c r="LIT271" s="20"/>
      <c r="LIU271" s="20"/>
      <c r="LIV271" s="20"/>
      <c r="LIW271" s="20"/>
      <c r="LIX271" s="20"/>
      <c r="LIY271" s="20"/>
      <c r="LIZ271" s="20"/>
      <c r="LJA271" s="20"/>
      <c r="LJB271" s="20"/>
      <c r="LJC271" s="20"/>
      <c r="LJD271" s="20"/>
      <c r="LJE271" s="20"/>
      <c r="LJF271" s="20"/>
      <c r="LJG271" s="20"/>
      <c r="LJH271" s="20"/>
      <c r="LJI271" s="20"/>
      <c r="LJJ271" s="20"/>
      <c r="LJK271" s="20"/>
      <c r="LJL271" s="20"/>
      <c r="LJM271" s="20"/>
      <c r="LJN271" s="20"/>
      <c r="LJO271" s="20"/>
      <c r="LJP271" s="20"/>
      <c r="LJQ271" s="20"/>
      <c r="LJR271" s="20"/>
      <c r="LJS271" s="20"/>
      <c r="LJT271" s="20"/>
      <c r="LJU271" s="20"/>
      <c r="LJV271" s="20"/>
      <c r="LJW271" s="20"/>
      <c r="LJX271" s="20"/>
      <c r="LJY271" s="20"/>
      <c r="LJZ271" s="20"/>
      <c r="LKA271" s="20"/>
      <c r="LKB271" s="20"/>
      <c r="LKC271" s="20"/>
      <c r="LKD271" s="20"/>
      <c r="LKE271" s="20"/>
      <c r="LKF271" s="20"/>
      <c r="LKG271" s="20"/>
      <c r="LKH271" s="20"/>
      <c r="LKI271" s="20"/>
      <c r="LKJ271" s="20"/>
      <c r="LKK271" s="20"/>
      <c r="LKL271" s="20"/>
      <c r="LKM271" s="20"/>
      <c r="LKN271" s="20"/>
      <c r="LKO271" s="20"/>
      <c r="LKP271" s="20"/>
      <c r="LKQ271" s="20"/>
      <c r="LKR271" s="20"/>
      <c r="LKS271" s="20"/>
      <c r="LKT271" s="20"/>
      <c r="LKU271" s="20"/>
      <c r="LKV271" s="20"/>
      <c r="LKW271" s="20"/>
      <c r="LKX271" s="20"/>
      <c r="LKY271" s="20"/>
      <c r="LKZ271" s="20"/>
      <c r="LLA271" s="20"/>
      <c r="LLB271" s="20"/>
      <c r="LLC271" s="20"/>
      <c r="LLD271" s="20"/>
      <c r="LLE271" s="20"/>
      <c r="LLF271" s="20"/>
      <c r="LLG271" s="20"/>
      <c r="LLH271" s="20"/>
      <c r="LLI271" s="20"/>
      <c r="LLJ271" s="20"/>
      <c r="LLK271" s="20"/>
      <c r="LLL271" s="20"/>
      <c r="LLM271" s="20"/>
      <c r="LLN271" s="20"/>
      <c r="LLO271" s="20"/>
      <c r="LLP271" s="20"/>
      <c r="LLQ271" s="20"/>
      <c r="LLR271" s="20"/>
      <c r="LLS271" s="20"/>
      <c r="LLT271" s="20"/>
      <c r="LLU271" s="20"/>
      <c r="LLV271" s="20"/>
      <c r="LLW271" s="20"/>
      <c r="LLX271" s="20"/>
      <c r="LLY271" s="20"/>
      <c r="LLZ271" s="20"/>
      <c r="LMA271" s="20"/>
      <c r="LMB271" s="20"/>
      <c r="LMC271" s="20"/>
      <c r="LMD271" s="20"/>
      <c r="LME271" s="20"/>
      <c r="LMF271" s="20"/>
      <c r="LMG271" s="20"/>
      <c r="LMH271" s="20"/>
      <c r="LMI271" s="20"/>
      <c r="LMJ271" s="20"/>
      <c r="LMK271" s="20"/>
      <c r="LML271" s="20"/>
      <c r="LMM271" s="20"/>
      <c r="LMN271" s="20"/>
      <c r="LMO271" s="20"/>
      <c r="LMP271" s="20"/>
      <c r="LMQ271" s="20"/>
      <c r="LMR271" s="20"/>
      <c r="LMS271" s="20"/>
      <c r="LMT271" s="20"/>
      <c r="LMU271" s="20"/>
      <c r="LMV271" s="20"/>
      <c r="LMW271" s="20"/>
      <c r="LMX271" s="20"/>
      <c r="LMY271" s="20"/>
      <c r="LMZ271" s="20"/>
      <c r="LNA271" s="20"/>
      <c r="LNB271" s="20"/>
      <c r="LNC271" s="20"/>
      <c r="LND271" s="20"/>
      <c r="LNE271" s="20"/>
      <c r="LNF271" s="20"/>
      <c r="LNG271" s="20"/>
      <c r="LNH271" s="20"/>
      <c r="LNI271" s="20"/>
      <c r="LNJ271" s="20"/>
      <c r="LNK271" s="20"/>
      <c r="LNL271" s="20"/>
      <c r="LNM271" s="20"/>
      <c r="LNN271" s="20"/>
      <c r="LNO271" s="20"/>
      <c r="LNP271" s="20"/>
      <c r="LNQ271" s="20"/>
      <c r="LNR271" s="20"/>
      <c r="LNS271" s="20"/>
      <c r="LNT271" s="20"/>
      <c r="LNU271" s="20"/>
      <c r="LNV271" s="20"/>
      <c r="LNW271" s="20"/>
      <c r="LNX271" s="20"/>
      <c r="LNY271" s="20"/>
      <c r="LNZ271" s="20"/>
      <c r="LOA271" s="20"/>
      <c r="LOB271" s="20"/>
      <c r="LOC271" s="20"/>
      <c r="LOD271" s="20"/>
      <c r="LOE271" s="20"/>
      <c r="LOF271" s="20"/>
      <c r="LOG271" s="20"/>
      <c r="LOH271" s="20"/>
      <c r="LOI271" s="20"/>
      <c r="LOJ271" s="20"/>
      <c r="LOK271" s="20"/>
      <c r="LOL271" s="20"/>
      <c r="LOM271" s="20"/>
      <c r="LON271" s="20"/>
      <c r="LOO271" s="20"/>
      <c r="LOP271" s="20"/>
      <c r="LOQ271" s="20"/>
      <c r="LOR271" s="20"/>
      <c r="LOS271" s="20"/>
      <c r="LOT271" s="20"/>
      <c r="LOU271" s="20"/>
      <c r="LOV271" s="20"/>
      <c r="LOW271" s="20"/>
      <c r="LOX271" s="20"/>
      <c r="LOY271" s="20"/>
      <c r="LOZ271" s="20"/>
      <c r="LPA271" s="20"/>
      <c r="LPB271" s="20"/>
      <c r="LPC271" s="20"/>
      <c r="LPD271" s="20"/>
      <c r="LPE271" s="20"/>
      <c r="LPF271" s="20"/>
      <c r="LPG271" s="20"/>
      <c r="LPH271" s="20"/>
      <c r="LPI271" s="20"/>
      <c r="LPJ271" s="20"/>
      <c r="LPK271" s="20"/>
      <c r="LPL271" s="20"/>
      <c r="LPM271" s="20"/>
      <c r="LPN271" s="20"/>
      <c r="LPO271" s="20"/>
      <c r="LPP271" s="20"/>
      <c r="LPQ271" s="20"/>
      <c r="LPR271" s="20"/>
      <c r="LPS271" s="20"/>
      <c r="LPT271" s="20"/>
      <c r="LPU271" s="20"/>
      <c r="LPV271" s="20"/>
      <c r="LPW271" s="20"/>
      <c r="LPX271" s="20"/>
      <c r="LPY271" s="20"/>
      <c r="LPZ271" s="20"/>
      <c r="LQA271" s="20"/>
      <c r="LQB271" s="20"/>
      <c r="LQC271" s="20"/>
      <c r="LQD271" s="20"/>
      <c r="LQE271" s="20"/>
      <c r="LQF271" s="20"/>
      <c r="LQG271" s="20"/>
      <c r="LQH271" s="20"/>
      <c r="LQI271" s="20"/>
      <c r="LQJ271" s="20"/>
      <c r="LQK271" s="20"/>
      <c r="LQL271" s="20"/>
      <c r="LQM271" s="20"/>
      <c r="LQN271" s="20"/>
      <c r="LQO271" s="20"/>
      <c r="LQP271" s="20"/>
      <c r="LQQ271" s="20"/>
      <c r="LQR271" s="20"/>
      <c r="LQS271" s="20"/>
      <c r="LQT271" s="20"/>
      <c r="LQU271" s="20"/>
      <c r="LQV271" s="20"/>
      <c r="LQW271" s="20"/>
      <c r="LQX271" s="20"/>
      <c r="LQY271" s="20"/>
      <c r="LQZ271" s="20"/>
      <c r="LRA271" s="20"/>
      <c r="LRB271" s="20"/>
      <c r="LRC271" s="20"/>
      <c r="LRD271" s="20"/>
      <c r="LRE271" s="20"/>
      <c r="LRF271" s="20"/>
      <c r="LRG271" s="20"/>
      <c r="LRH271" s="20"/>
      <c r="LRI271" s="20"/>
      <c r="LRJ271" s="20"/>
      <c r="LRK271" s="20"/>
      <c r="LRL271" s="20"/>
      <c r="LRM271" s="20"/>
      <c r="LRN271" s="20"/>
      <c r="LRO271" s="20"/>
      <c r="LRP271" s="20"/>
      <c r="LRQ271" s="20"/>
      <c r="LRR271" s="20"/>
      <c r="LRS271" s="20"/>
      <c r="LRT271" s="20"/>
      <c r="LRU271" s="20"/>
      <c r="LRV271" s="20"/>
      <c r="LRW271" s="20"/>
      <c r="LRX271" s="20"/>
      <c r="LRY271" s="20"/>
      <c r="LRZ271" s="20"/>
      <c r="LSA271" s="20"/>
      <c r="LSB271" s="20"/>
      <c r="LSC271" s="20"/>
      <c r="LSD271" s="20"/>
      <c r="LSE271" s="20"/>
      <c r="LSF271" s="20"/>
      <c r="LSG271" s="20"/>
      <c r="LSH271" s="20"/>
      <c r="LSI271" s="20"/>
      <c r="LSJ271" s="20"/>
      <c r="LSK271" s="20"/>
      <c r="LSL271" s="20"/>
      <c r="LSM271" s="20"/>
      <c r="LSN271" s="20"/>
      <c r="LSO271" s="20"/>
      <c r="LSP271" s="20"/>
      <c r="LSQ271" s="20"/>
      <c r="LSR271" s="20"/>
      <c r="LSS271" s="20"/>
      <c r="LST271" s="20"/>
      <c r="LSU271" s="20"/>
      <c r="LSV271" s="20"/>
      <c r="LSW271" s="20"/>
      <c r="LSX271" s="20"/>
      <c r="LSY271" s="20"/>
      <c r="LSZ271" s="20"/>
      <c r="LTA271" s="20"/>
      <c r="LTB271" s="20"/>
      <c r="LTC271" s="20"/>
      <c r="LTD271" s="20"/>
      <c r="LTE271" s="20"/>
      <c r="LTF271" s="20"/>
      <c r="LTG271" s="20"/>
      <c r="LTH271" s="20"/>
      <c r="LTI271" s="20"/>
      <c r="LTJ271" s="20"/>
      <c r="LTK271" s="20"/>
      <c r="LTL271" s="20"/>
      <c r="LTM271" s="20"/>
      <c r="LTN271" s="20"/>
      <c r="LTO271" s="20"/>
      <c r="LTP271" s="20"/>
      <c r="LTQ271" s="20"/>
      <c r="LTR271" s="20"/>
      <c r="LTS271" s="20"/>
      <c r="LTT271" s="20"/>
      <c r="LTU271" s="20"/>
      <c r="LTV271" s="20"/>
      <c r="LTW271" s="20"/>
      <c r="LTX271" s="20"/>
      <c r="LTY271" s="20"/>
      <c r="LTZ271" s="20"/>
      <c r="LUA271" s="20"/>
      <c r="LUB271" s="20"/>
      <c r="LUC271" s="20"/>
      <c r="LUD271" s="20"/>
      <c r="LUE271" s="20"/>
      <c r="LUF271" s="20"/>
      <c r="LUG271" s="20"/>
      <c r="LUH271" s="20"/>
      <c r="LUI271" s="20"/>
      <c r="LUJ271" s="20"/>
      <c r="LUK271" s="20"/>
      <c r="LUL271" s="20"/>
      <c r="LUM271" s="20"/>
      <c r="LUN271" s="20"/>
      <c r="LUO271" s="20"/>
      <c r="LUP271" s="20"/>
      <c r="LUQ271" s="20"/>
      <c r="LUR271" s="20"/>
      <c r="LUS271" s="20"/>
      <c r="LUT271" s="20"/>
      <c r="LUU271" s="20"/>
      <c r="LUV271" s="20"/>
      <c r="LUW271" s="20"/>
      <c r="LUX271" s="20"/>
      <c r="LUY271" s="20"/>
      <c r="LUZ271" s="20"/>
      <c r="LVA271" s="20"/>
      <c r="LVB271" s="20"/>
      <c r="LVC271" s="20"/>
      <c r="LVD271" s="20"/>
      <c r="LVE271" s="20"/>
      <c r="LVF271" s="20"/>
      <c r="LVG271" s="20"/>
      <c r="LVH271" s="20"/>
      <c r="LVI271" s="20"/>
      <c r="LVJ271" s="20"/>
      <c r="LVK271" s="20"/>
      <c r="LVL271" s="20"/>
      <c r="LVM271" s="20"/>
      <c r="LVN271" s="20"/>
      <c r="LVO271" s="20"/>
      <c r="LVP271" s="20"/>
      <c r="LVQ271" s="20"/>
      <c r="LVR271" s="20"/>
      <c r="LVS271" s="20"/>
      <c r="LVT271" s="20"/>
      <c r="LVU271" s="20"/>
      <c r="LVV271" s="20"/>
      <c r="LVW271" s="20"/>
      <c r="LVX271" s="20"/>
      <c r="LVY271" s="20"/>
      <c r="LVZ271" s="20"/>
      <c r="LWA271" s="20"/>
      <c r="LWB271" s="20"/>
      <c r="LWC271" s="20"/>
      <c r="LWD271" s="20"/>
      <c r="LWE271" s="20"/>
      <c r="LWF271" s="20"/>
      <c r="LWG271" s="20"/>
      <c r="LWH271" s="20"/>
      <c r="LWI271" s="20"/>
      <c r="LWJ271" s="20"/>
      <c r="LWK271" s="20"/>
      <c r="LWL271" s="20"/>
      <c r="LWM271" s="20"/>
      <c r="LWN271" s="20"/>
      <c r="LWO271" s="20"/>
      <c r="LWP271" s="20"/>
      <c r="LWQ271" s="20"/>
      <c r="LWR271" s="20"/>
      <c r="LWS271" s="20"/>
      <c r="LWT271" s="20"/>
      <c r="LWU271" s="20"/>
      <c r="LWV271" s="20"/>
      <c r="LWW271" s="20"/>
      <c r="LWX271" s="20"/>
      <c r="LWY271" s="20"/>
      <c r="LWZ271" s="20"/>
      <c r="LXA271" s="20"/>
      <c r="LXB271" s="20"/>
      <c r="LXC271" s="20"/>
      <c r="LXD271" s="20"/>
      <c r="LXE271" s="20"/>
      <c r="LXF271" s="20"/>
      <c r="LXG271" s="20"/>
      <c r="LXH271" s="20"/>
      <c r="LXI271" s="20"/>
      <c r="LXJ271" s="20"/>
      <c r="LXK271" s="20"/>
      <c r="LXL271" s="20"/>
      <c r="LXM271" s="20"/>
      <c r="LXN271" s="20"/>
      <c r="LXO271" s="20"/>
      <c r="LXP271" s="20"/>
      <c r="LXQ271" s="20"/>
      <c r="LXR271" s="20"/>
      <c r="LXS271" s="20"/>
      <c r="LXT271" s="20"/>
      <c r="LXU271" s="20"/>
      <c r="LXV271" s="20"/>
      <c r="LXW271" s="20"/>
      <c r="LXX271" s="20"/>
      <c r="LXY271" s="20"/>
      <c r="LXZ271" s="20"/>
      <c r="LYA271" s="20"/>
      <c r="LYB271" s="20"/>
      <c r="LYC271" s="20"/>
      <c r="LYD271" s="20"/>
      <c r="LYE271" s="20"/>
      <c r="LYF271" s="20"/>
      <c r="LYG271" s="20"/>
      <c r="LYH271" s="20"/>
      <c r="LYI271" s="20"/>
      <c r="LYJ271" s="20"/>
      <c r="LYK271" s="20"/>
      <c r="LYL271" s="20"/>
      <c r="LYM271" s="20"/>
      <c r="LYN271" s="20"/>
      <c r="LYO271" s="20"/>
      <c r="LYP271" s="20"/>
      <c r="LYQ271" s="20"/>
      <c r="LYR271" s="20"/>
      <c r="LYS271" s="20"/>
      <c r="LYT271" s="20"/>
      <c r="LYU271" s="20"/>
      <c r="LYV271" s="20"/>
      <c r="LYW271" s="20"/>
      <c r="LYX271" s="20"/>
      <c r="LYY271" s="20"/>
      <c r="LYZ271" s="20"/>
      <c r="LZA271" s="20"/>
      <c r="LZB271" s="20"/>
      <c r="LZC271" s="20"/>
      <c r="LZD271" s="20"/>
      <c r="LZE271" s="20"/>
      <c r="LZF271" s="20"/>
      <c r="LZG271" s="20"/>
      <c r="LZH271" s="20"/>
      <c r="LZI271" s="20"/>
      <c r="LZJ271" s="20"/>
      <c r="LZK271" s="20"/>
      <c r="LZL271" s="20"/>
      <c r="LZM271" s="20"/>
      <c r="LZN271" s="20"/>
      <c r="LZO271" s="20"/>
      <c r="LZP271" s="20"/>
      <c r="LZQ271" s="20"/>
      <c r="LZR271" s="20"/>
      <c r="LZS271" s="20"/>
      <c r="LZT271" s="20"/>
      <c r="LZU271" s="20"/>
      <c r="LZV271" s="20"/>
      <c r="LZW271" s="20"/>
      <c r="LZX271" s="20"/>
      <c r="LZY271" s="20"/>
      <c r="LZZ271" s="20"/>
      <c r="MAA271" s="20"/>
      <c r="MAB271" s="20"/>
      <c r="MAC271" s="20"/>
      <c r="MAD271" s="20"/>
      <c r="MAE271" s="20"/>
      <c r="MAF271" s="20"/>
      <c r="MAG271" s="20"/>
      <c r="MAH271" s="20"/>
      <c r="MAI271" s="20"/>
      <c r="MAJ271" s="20"/>
      <c r="MAK271" s="20"/>
      <c r="MAL271" s="20"/>
      <c r="MAM271" s="20"/>
      <c r="MAN271" s="20"/>
      <c r="MAO271" s="20"/>
      <c r="MAP271" s="20"/>
      <c r="MAQ271" s="20"/>
      <c r="MAR271" s="20"/>
      <c r="MAS271" s="20"/>
      <c r="MAT271" s="20"/>
      <c r="MAU271" s="20"/>
      <c r="MAV271" s="20"/>
      <c r="MAW271" s="20"/>
      <c r="MAX271" s="20"/>
      <c r="MAY271" s="20"/>
      <c r="MAZ271" s="20"/>
      <c r="MBA271" s="20"/>
      <c r="MBB271" s="20"/>
      <c r="MBC271" s="20"/>
      <c r="MBD271" s="20"/>
      <c r="MBE271" s="20"/>
      <c r="MBF271" s="20"/>
      <c r="MBG271" s="20"/>
      <c r="MBH271" s="20"/>
      <c r="MBI271" s="20"/>
      <c r="MBJ271" s="20"/>
      <c r="MBK271" s="20"/>
      <c r="MBL271" s="20"/>
      <c r="MBM271" s="20"/>
      <c r="MBN271" s="20"/>
      <c r="MBO271" s="20"/>
      <c r="MBP271" s="20"/>
      <c r="MBQ271" s="20"/>
      <c r="MBR271" s="20"/>
      <c r="MBS271" s="20"/>
      <c r="MBT271" s="20"/>
      <c r="MBU271" s="20"/>
      <c r="MBV271" s="20"/>
      <c r="MBW271" s="20"/>
      <c r="MBX271" s="20"/>
      <c r="MBY271" s="20"/>
      <c r="MBZ271" s="20"/>
      <c r="MCA271" s="20"/>
      <c r="MCB271" s="20"/>
      <c r="MCC271" s="20"/>
      <c r="MCD271" s="20"/>
      <c r="MCE271" s="20"/>
      <c r="MCF271" s="20"/>
      <c r="MCG271" s="20"/>
      <c r="MCH271" s="20"/>
      <c r="MCI271" s="20"/>
      <c r="MCJ271" s="20"/>
      <c r="MCK271" s="20"/>
      <c r="MCL271" s="20"/>
      <c r="MCM271" s="20"/>
      <c r="MCN271" s="20"/>
      <c r="MCO271" s="20"/>
      <c r="MCP271" s="20"/>
      <c r="MCQ271" s="20"/>
      <c r="MCR271" s="20"/>
      <c r="MCS271" s="20"/>
      <c r="MCT271" s="20"/>
      <c r="MCU271" s="20"/>
      <c r="MCV271" s="20"/>
      <c r="MCW271" s="20"/>
      <c r="MCX271" s="20"/>
      <c r="MCY271" s="20"/>
      <c r="MCZ271" s="20"/>
      <c r="MDA271" s="20"/>
      <c r="MDB271" s="20"/>
      <c r="MDC271" s="20"/>
      <c r="MDD271" s="20"/>
      <c r="MDE271" s="20"/>
      <c r="MDF271" s="20"/>
      <c r="MDG271" s="20"/>
      <c r="MDH271" s="20"/>
      <c r="MDI271" s="20"/>
      <c r="MDJ271" s="20"/>
      <c r="MDK271" s="20"/>
      <c r="MDL271" s="20"/>
      <c r="MDM271" s="20"/>
      <c r="MDN271" s="20"/>
      <c r="MDO271" s="20"/>
      <c r="MDP271" s="20"/>
      <c r="MDQ271" s="20"/>
      <c r="MDR271" s="20"/>
      <c r="MDS271" s="20"/>
      <c r="MDT271" s="20"/>
      <c r="MDU271" s="20"/>
      <c r="MDV271" s="20"/>
      <c r="MDW271" s="20"/>
      <c r="MDX271" s="20"/>
      <c r="MDY271" s="20"/>
      <c r="MDZ271" s="20"/>
      <c r="MEA271" s="20"/>
      <c r="MEB271" s="20"/>
      <c r="MEC271" s="20"/>
      <c r="MED271" s="20"/>
      <c r="MEE271" s="20"/>
      <c r="MEF271" s="20"/>
      <c r="MEG271" s="20"/>
      <c r="MEH271" s="20"/>
      <c r="MEI271" s="20"/>
      <c r="MEJ271" s="20"/>
      <c r="MEK271" s="20"/>
      <c r="MEL271" s="20"/>
      <c r="MEM271" s="20"/>
      <c r="MEN271" s="20"/>
      <c r="MEO271" s="20"/>
      <c r="MEP271" s="20"/>
      <c r="MEQ271" s="20"/>
      <c r="MER271" s="20"/>
      <c r="MES271" s="20"/>
      <c r="MET271" s="20"/>
      <c r="MEU271" s="20"/>
      <c r="MEV271" s="20"/>
      <c r="MEW271" s="20"/>
      <c r="MEX271" s="20"/>
      <c r="MEY271" s="20"/>
      <c r="MEZ271" s="20"/>
      <c r="MFA271" s="20"/>
      <c r="MFB271" s="20"/>
      <c r="MFC271" s="20"/>
      <c r="MFD271" s="20"/>
      <c r="MFE271" s="20"/>
      <c r="MFF271" s="20"/>
      <c r="MFG271" s="20"/>
      <c r="MFH271" s="20"/>
      <c r="MFI271" s="20"/>
      <c r="MFJ271" s="20"/>
      <c r="MFK271" s="20"/>
      <c r="MFL271" s="20"/>
      <c r="MFM271" s="20"/>
      <c r="MFN271" s="20"/>
      <c r="MFO271" s="20"/>
      <c r="MFP271" s="20"/>
      <c r="MFQ271" s="20"/>
      <c r="MFR271" s="20"/>
      <c r="MFS271" s="20"/>
      <c r="MFT271" s="20"/>
      <c r="MFU271" s="20"/>
      <c r="MFV271" s="20"/>
      <c r="MFW271" s="20"/>
      <c r="MFX271" s="20"/>
      <c r="MFY271" s="20"/>
      <c r="MFZ271" s="20"/>
      <c r="MGA271" s="20"/>
      <c r="MGB271" s="20"/>
      <c r="MGC271" s="20"/>
      <c r="MGD271" s="20"/>
      <c r="MGE271" s="20"/>
      <c r="MGF271" s="20"/>
      <c r="MGG271" s="20"/>
      <c r="MGH271" s="20"/>
      <c r="MGI271" s="20"/>
      <c r="MGJ271" s="20"/>
      <c r="MGK271" s="20"/>
      <c r="MGL271" s="20"/>
      <c r="MGM271" s="20"/>
      <c r="MGN271" s="20"/>
      <c r="MGO271" s="20"/>
      <c r="MGP271" s="20"/>
      <c r="MGQ271" s="20"/>
      <c r="MGR271" s="20"/>
      <c r="MGS271" s="20"/>
      <c r="MGT271" s="20"/>
      <c r="MGU271" s="20"/>
      <c r="MGV271" s="20"/>
      <c r="MGW271" s="20"/>
      <c r="MGX271" s="20"/>
      <c r="MGY271" s="20"/>
      <c r="MGZ271" s="20"/>
      <c r="MHA271" s="20"/>
      <c r="MHB271" s="20"/>
      <c r="MHC271" s="20"/>
      <c r="MHD271" s="20"/>
      <c r="MHE271" s="20"/>
      <c r="MHF271" s="20"/>
      <c r="MHG271" s="20"/>
      <c r="MHH271" s="20"/>
      <c r="MHI271" s="20"/>
      <c r="MHJ271" s="20"/>
      <c r="MHK271" s="20"/>
      <c r="MHL271" s="20"/>
      <c r="MHM271" s="20"/>
      <c r="MHN271" s="20"/>
      <c r="MHO271" s="20"/>
      <c r="MHP271" s="20"/>
      <c r="MHQ271" s="20"/>
      <c r="MHR271" s="20"/>
      <c r="MHS271" s="20"/>
      <c r="MHT271" s="20"/>
      <c r="MHU271" s="20"/>
      <c r="MHV271" s="20"/>
      <c r="MHW271" s="20"/>
      <c r="MHX271" s="20"/>
      <c r="MHY271" s="20"/>
      <c r="MHZ271" s="20"/>
      <c r="MIA271" s="20"/>
      <c r="MIB271" s="20"/>
      <c r="MIC271" s="20"/>
      <c r="MID271" s="20"/>
      <c r="MIE271" s="20"/>
      <c r="MIF271" s="20"/>
      <c r="MIG271" s="20"/>
      <c r="MIH271" s="20"/>
      <c r="MII271" s="20"/>
      <c r="MIJ271" s="20"/>
      <c r="MIK271" s="20"/>
      <c r="MIL271" s="20"/>
      <c r="MIM271" s="20"/>
      <c r="MIN271" s="20"/>
      <c r="MIO271" s="20"/>
      <c r="MIP271" s="20"/>
      <c r="MIQ271" s="20"/>
      <c r="MIR271" s="20"/>
      <c r="MIS271" s="20"/>
      <c r="MIT271" s="20"/>
      <c r="MIU271" s="20"/>
      <c r="MIV271" s="20"/>
      <c r="MIW271" s="20"/>
      <c r="MIX271" s="20"/>
      <c r="MIY271" s="20"/>
      <c r="MIZ271" s="20"/>
      <c r="MJA271" s="20"/>
      <c r="MJB271" s="20"/>
      <c r="MJC271" s="20"/>
      <c r="MJD271" s="20"/>
      <c r="MJE271" s="20"/>
      <c r="MJF271" s="20"/>
      <c r="MJG271" s="20"/>
      <c r="MJH271" s="20"/>
      <c r="MJI271" s="20"/>
      <c r="MJJ271" s="20"/>
      <c r="MJK271" s="20"/>
      <c r="MJL271" s="20"/>
      <c r="MJM271" s="20"/>
      <c r="MJN271" s="20"/>
      <c r="MJO271" s="20"/>
      <c r="MJP271" s="20"/>
      <c r="MJQ271" s="20"/>
      <c r="MJR271" s="20"/>
      <c r="MJS271" s="20"/>
      <c r="MJT271" s="20"/>
      <c r="MJU271" s="20"/>
      <c r="MJV271" s="20"/>
      <c r="MJW271" s="20"/>
      <c r="MJX271" s="20"/>
      <c r="MJY271" s="20"/>
      <c r="MJZ271" s="20"/>
      <c r="MKA271" s="20"/>
      <c r="MKB271" s="20"/>
      <c r="MKC271" s="20"/>
      <c r="MKD271" s="20"/>
      <c r="MKE271" s="20"/>
      <c r="MKF271" s="20"/>
      <c r="MKG271" s="20"/>
      <c r="MKH271" s="20"/>
      <c r="MKI271" s="20"/>
      <c r="MKJ271" s="20"/>
      <c r="MKK271" s="20"/>
      <c r="MKL271" s="20"/>
      <c r="MKM271" s="20"/>
      <c r="MKN271" s="20"/>
      <c r="MKO271" s="20"/>
      <c r="MKP271" s="20"/>
      <c r="MKQ271" s="20"/>
      <c r="MKR271" s="20"/>
      <c r="MKS271" s="20"/>
      <c r="MKT271" s="20"/>
      <c r="MKU271" s="20"/>
      <c r="MKV271" s="20"/>
      <c r="MKW271" s="20"/>
      <c r="MKX271" s="20"/>
      <c r="MKY271" s="20"/>
      <c r="MKZ271" s="20"/>
      <c r="MLA271" s="20"/>
      <c r="MLB271" s="20"/>
      <c r="MLC271" s="20"/>
      <c r="MLD271" s="20"/>
      <c r="MLE271" s="20"/>
      <c r="MLF271" s="20"/>
      <c r="MLG271" s="20"/>
      <c r="MLH271" s="20"/>
      <c r="MLI271" s="20"/>
      <c r="MLJ271" s="20"/>
      <c r="MLK271" s="20"/>
      <c r="MLL271" s="20"/>
      <c r="MLM271" s="20"/>
      <c r="MLN271" s="20"/>
      <c r="MLO271" s="20"/>
      <c r="MLP271" s="20"/>
      <c r="MLQ271" s="20"/>
      <c r="MLR271" s="20"/>
      <c r="MLS271" s="20"/>
      <c r="MLT271" s="20"/>
      <c r="MLU271" s="20"/>
      <c r="MLV271" s="20"/>
      <c r="MLW271" s="20"/>
      <c r="MLX271" s="20"/>
      <c r="MLY271" s="20"/>
      <c r="MLZ271" s="20"/>
      <c r="MMA271" s="20"/>
      <c r="MMB271" s="20"/>
      <c r="MMC271" s="20"/>
      <c r="MMD271" s="20"/>
      <c r="MME271" s="20"/>
      <c r="MMF271" s="20"/>
      <c r="MMG271" s="20"/>
      <c r="MMH271" s="20"/>
      <c r="MMI271" s="20"/>
      <c r="MMJ271" s="20"/>
      <c r="MMK271" s="20"/>
      <c r="MML271" s="20"/>
      <c r="MMM271" s="20"/>
      <c r="MMN271" s="20"/>
      <c r="MMO271" s="20"/>
      <c r="MMP271" s="20"/>
      <c r="MMQ271" s="20"/>
      <c r="MMR271" s="20"/>
      <c r="MMS271" s="20"/>
      <c r="MMT271" s="20"/>
      <c r="MMU271" s="20"/>
      <c r="MMV271" s="20"/>
      <c r="MMW271" s="20"/>
      <c r="MMX271" s="20"/>
      <c r="MMY271" s="20"/>
      <c r="MMZ271" s="20"/>
      <c r="MNA271" s="20"/>
      <c r="MNB271" s="20"/>
      <c r="MNC271" s="20"/>
      <c r="MND271" s="20"/>
      <c r="MNE271" s="20"/>
      <c r="MNF271" s="20"/>
      <c r="MNG271" s="20"/>
      <c r="MNH271" s="20"/>
      <c r="MNI271" s="20"/>
      <c r="MNJ271" s="20"/>
      <c r="MNK271" s="20"/>
      <c r="MNL271" s="20"/>
      <c r="MNM271" s="20"/>
      <c r="MNN271" s="20"/>
      <c r="MNO271" s="20"/>
      <c r="MNP271" s="20"/>
      <c r="MNQ271" s="20"/>
      <c r="MNR271" s="20"/>
      <c r="MNS271" s="20"/>
      <c r="MNT271" s="20"/>
      <c r="MNU271" s="20"/>
      <c r="MNV271" s="20"/>
      <c r="MNW271" s="20"/>
      <c r="MNX271" s="20"/>
      <c r="MNY271" s="20"/>
      <c r="MNZ271" s="20"/>
      <c r="MOA271" s="20"/>
      <c r="MOB271" s="20"/>
      <c r="MOC271" s="20"/>
      <c r="MOD271" s="20"/>
      <c r="MOE271" s="20"/>
      <c r="MOF271" s="20"/>
      <c r="MOG271" s="20"/>
      <c r="MOH271" s="20"/>
      <c r="MOI271" s="20"/>
      <c r="MOJ271" s="20"/>
      <c r="MOK271" s="20"/>
      <c r="MOL271" s="20"/>
      <c r="MOM271" s="20"/>
      <c r="MON271" s="20"/>
      <c r="MOO271" s="20"/>
      <c r="MOP271" s="20"/>
      <c r="MOQ271" s="20"/>
      <c r="MOR271" s="20"/>
      <c r="MOS271" s="20"/>
      <c r="MOT271" s="20"/>
      <c r="MOU271" s="20"/>
      <c r="MOV271" s="20"/>
      <c r="MOW271" s="20"/>
      <c r="MOX271" s="20"/>
      <c r="MOY271" s="20"/>
      <c r="MOZ271" s="20"/>
      <c r="MPA271" s="20"/>
      <c r="MPB271" s="20"/>
      <c r="MPC271" s="20"/>
      <c r="MPD271" s="20"/>
      <c r="MPE271" s="20"/>
      <c r="MPF271" s="20"/>
      <c r="MPG271" s="20"/>
      <c r="MPH271" s="20"/>
      <c r="MPI271" s="20"/>
      <c r="MPJ271" s="20"/>
      <c r="MPK271" s="20"/>
      <c r="MPL271" s="20"/>
      <c r="MPM271" s="20"/>
      <c r="MPN271" s="20"/>
      <c r="MPO271" s="20"/>
      <c r="MPP271" s="20"/>
      <c r="MPQ271" s="20"/>
      <c r="MPR271" s="20"/>
      <c r="MPS271" s="20"/>
      <c r="MPT271" s="20"/>
      <c r="MPU271" s="20"/>
      <c r="MPV271" s="20"/>
      <c r="MPW271" s="20"/>
      <c r="MPX271" s="20"/>
      <c r="MPY271" s="20"/>
      <c r="MPZ271" s="20"/>
      <c r="MQA271" s="20"/>
      <c r="MQB271" s="20"/>
      <c r="MQC271" s="20"/>
      <c r="MQD271" s="20"/>
      <c r="MQE271" s="20"/>
      <c r="MQF271" s="20"/>
      <c r="MQG271" s="20"/>
      <c r="MQH271" s="20"/>
      <c r="MQI271" s="20"/>
      <c r="MQJ271" s="20"/>
      <c r="MQK271" s="20"/>
      <c r="MQL271" s="20"/>
      <c r="MQM271" s="20"/>
      <c r="MQN271" s="20"/>
      <c r="MQO271" s="20"/>
      <c r="MQP271" s="20"/>
      <c r="MQQ271" s="20"/>
      <c r="MQR271" s="20"/>
      <c r="MQS271" s="20"/>
      <c r="MQT271" s="20"/>
      <c r="MQU271" s="20"/>
      <c r="MQV271" s="20"/>
      <c r="MQW271" s="20"/>
      <c r="MQX271" s="20"/>
      <c r="MQY271" s="20"/>
      <c r="MQZ271" s="20"/>
      <c r="MRA271" s="20"/>
      <c r="MRB271" s="20"/>
      <c r="MRC271" s="20"/>
      <c r="MRD271" s="20"/>
      <c r="MRE271" s="20"/>
      <c r="MRF271" s="20"/>
      <c r="MRG271" s="20"/>
      <c r="MRH271" s="20"/>
      <c r="MRI271" s="20"/>
      <c r="MRJ271" s="20"/>
      <c r="MRK271" s="20"/>
      <c r="MRL271" s="20"/>
      <c r="MRM271" s="20"/>
      <c r="MRN271" s="20"/>
      <c r="MRO271" s="20"/>
      <c r="MRP271" s="20"/>
      <c r="MRQ271" s="20"/>
      <c r="MRR271" s="20"/>
      <c r="MRS271" s="20"/>
      <c r="MRT271" s="20"/>
      <c r="MRU271" s="20"/>
      <c r="MRV271" s="20"/>
      <c r="MRW271" s="20"/>
      <c r="MRX271" s="20"/>
      <c r="MRY271" s="20"/>
      <c r="MRZ271" s="20"/>
      <c r="MSA271" s="20"/>
      <c r="MSB271" s="20"/>
      <c r="MSC271" s="20"/>
      <c r="MSD271" s="20"/>
      <c r="MSE271" s="20"/>
      <c r="MSF271" s="20"/>
      <c r="MSG271" s="20"/>
      <c r="MSH271" s="20"/>
      <c r="MSI271" s="20"/>
      <c r="MSJ271" s="20"/>
      <c r="MSK271" s="20"/>
      <c r="MSL271" s="20"/>
      <c r="MSM271" s="20"/>
      <c r="MSN271" s="20"/>
      <c r="MSO271" s="20"/>
      <c r="MSP271" s="20"/>
      <c r="MSQ271" s="20"/>
      <c r="MSR271" s="20"/>
      <c r="MSS271" s="20"/>
      <c r="MST271" s="20"/>
      <c r="MSU271" s="20"/>
      <c r="MSV271" s="20"/>
      <c r="MSW271" s="20"/>
      <c r="MSX271" s="20"/>
      <c r="MSY271" s="20"/>
      <c r="MSZ271" s="20"/>
      <c r="MTA271" s="20"/>
      <c r="MTB271" s="20"/>
      <c r="MTC271" s="20"/>
      <c r="MTD271" s="20"/>
      <c r="MTE271" s="20"/>
      <c r="MTF271" s="20"/>
      <c r="MTG271" s="20"/>
      <c r="MTH271" s="20"/>
      <c r="MTI271" s="20"/>
      <c r="MTJ271" s="20"/>
      <c r="MTK271" s="20"/>
      <c r="MTL271" s="20"/>
      <c r="MTM271" s="20"/>
      <c r="MTN271" s="20"/>
      <c r="MTO271" s="20"/>
      <c r="MTP271" s="20"/>
      <c r="MTQ271" s="20"/>
      <c r="MTR271" s="20"/>
      <c r="MTS271" s="20"/>
      <c r="MTT271" s="20"/>
      <c r="MTU271" s="20"/>
      <c r="MTV271" s="20"/>
      <c r="MTW271" s="20"/>
      <c r="MTX271" s="20"/>
      <c r="MTY271" s="20"/>
      <c r="MTZ271" s="20"/>
      <c r="MUA271" s="20"/>
      <c r="MUB271" s="20"/>
      <c r="MUC271" s="20"/>
      <c r="MUD271" s="20"/>
      <c r="MUE271" s="20"/>
      <c r="MUF271" s="20"/>
      <c r="MUG271" s="20"/>
      <c r="MUH271" s="20"/>
      <c r="MUI271" s="20"/>
      <c r="MUJ271" s="20"/>
      <c r="MUK271" s="20"/>
      <c r="MUL271" s="20"/>
      <c r="MUM271" s="20"/>
      <c r="MUN271" s="20"/>
      <c r="MUO271" s="20"/>
      <c r="MUP271" s="20"/>
      <c r="MUQ271" s="20"/>
      <c r="MUR271" s="20"/>
      <c r="MUS271" s="20"/>
      <c r="MUT271" s="20"/>
      <c r="MUU271" s="20"/>
      <c r="MUV271" s="20"/>
      <c r="MUW271" s="20"/>
      <c r="MUX271" s="20"/>
      <c r="MUY271" s="20"/>
      <c r="MUZ271" s="20"/>
      <c r="MVA271" s="20"/>
      <c r="MVB271" s="20"/>
      <c r="MVC271" s="20"/>
      <c r="MVD271" s="20"/>
      <c r="MVE271" s="20"/>
      <c r="MVF271" s="20"/>
      <c r="MVG271" s="20"/>
      <c r="MVH271" s="20"/>
      <c r="MVI271" s="20"/>
      <c r="MVJ271" s="20"/>
      <c r="MVK271" s="20"/>
      <c r="MVL271" s="20"/>
      <c r="MVM271" s="20"/>
      <c r="MVN271" s="20"/>
      <c r="MVO271" s="20"/>
      <c r="MVP271" s="20"/>
      <c r="MVQ271" s="20"/>
      <c r="MVR271" s="20"/>
      <c r="MVS271" s="20"/>
      <c r="MVT271" s="20"/>
      <c r="MVU271" s="20"/>
      <c r="MVV271" s="20"/>
      <c r="MVW271" s="20"/>
      <c r="MVX271" s="20"/>
      <c r="MVY271" s="20"/>
      <c r="MVZ271" s="20"/>
      <c r="MWA271" s="20"/>
      <c r="MWB271" s="20"/>
      <c r="MWC271" s="20"/>
      <c r="MWD271" s="20"/>
      <c r="MWE271" s="20"/>
      <c r="MWF271" s="20"/>
      <c r="MWG271" s="20"/>
      <c r="MWH271" s="20"/>
      <c r="MWI271" s="20"/>
      <c r="MWJ271" s="20"/>
      <c r="MWK271" s="20"/>
      <c r="MWL271" s="20"/>
      <c r="MWM271" s="20"/>
      <c r="MWN271" s="20"/>
      <c r="MWO271" s="20"/>
      <c r="MWP271" s="20"/>
      <c r="MWQ271" s="20"/>
      <c r="MWR271" s="20"/>
      <c r="MWS271" s="20"/>
      <c r="MWT271" s="20"/>
      <c r="MWU271" s="20"/>
      <c r="MWV271" s="20"/>
      <c r="MWW271" s="20"/>
      <c r="MWX271" s="20"/>
      <c r="MWY271" s="20"/>
      <c r="MWZ271" s="20"/>
      <c r="MXA271" s="20"/>
      <c r="MXB271" s="20"/>
      <c r="MXC271" s="20"/>
      <c r="MXD271" s="20"/>
      <c r="MXE271" s="20"/>
      <c r="MXF271" s="20"/>
      <c r="MXG271" s="20"/>
      <c r="MXH271" s="20"/>
      <c r="MXI271" s="20"/>
      <c r="MXJ271" s="20"/>
      <c r="MXK271" s="20"/>
      <c r="MXL271" s="20"/>
      <c r="MXM271" s="20"/>
      <c r="MXN271" s="20"/>
      <c r="MXO271" s="20"/>
      <c r="MXP271" s="20"/>
      <c r="MXQ271" s="20"/>
      <c r="MXR271" s="20"/>
      <c r="MXS271" s="20"/>
      <c r="MXT271" s="20"/>
      <c r="MXU271" s="20"/>
      <c r="MXV271" s="20"/>
      <c r="MXW271" s="20"/>
      <c r="MXX271" s="20"/>
      <c r="MXY271" s="20"/>
      <c r="MXZ271" s="20"/>
      <c r="MYA271" s="20"/>
      <c r="MYB271" s="20"/>
      <c r="MYC271" s="20"/>
      <c r="MYD271" s="20"/>
      <c r="MYE271" s="20"/>
      <c r="MYF271" s="20"/>
      <c r="MYG271" s="20"/>
      <c r="MYH271" s="20"/>
      <c r="MYI271" s="20"/>
      <c r="MYJ271" s="20"/>
      <c r="MYK271" s="20"/>
      <c r="MYL271" s="20"/>
      <c r="MYM271" s="20"/>
      <c r="MYN271" s="20"/>
      <c r="MYO271" s="20"/>
      <c r="MYP271" s="20"/>
      <c r="MYQ271" s="20"/>
      <c r="MYR271" s="20"/>
      <c r="MYS271" s="20"/>
      <c r="MYT271" s="20"/>
      <c r="MYU271" s="20"/>
      <c r="MYV271" s="20"/>
      <c r="MYW271" s="20"/>
      <c r="MYX271" s="20"/>
      <c r="MYY271" s="20"/>
      <c r="MYZ271" s="20"/>
      <c r="MZA271" s="20"/>
      <c r="MZB271" s="20"/>
      <c r="MZC271" s="20"/>
      <c r="MZD271" s="20"/>
      <c r="MZE271" s="20"/>
      <c r="MZF271" s="20"/>
      <c r="MZG271" s="20"/>
      <c r="MZH271" s="20"/>
      <c r="MZI271" s="20"/>
      <c r="MZJ271" s="20"/>
      <c r="MZK271" s="20"/>
      <c r="MZL271" s="20"/>
      <c r="MZM271" s="20"/>
      <c r="MZN271" s="20"/>
      <c r="MZO271" s="20"/>
      <c r="MZP271" s="20"/>
      <c r="MZQ271" s="20"/>
      <c r="MZR271" s="20"/>
      <c r="MZS271" s="20"/>
      <c r="MZT271" s="20"/>
      <c r="MZU271" s="20"/>
      <c r="MZV271" s="20"/>
      <c r="MZW271" s="20"/>
      <c r="MZX271" s="20"/>
      <c r="MZY271" s="20"/>
      <c r="MZZ271" s="20"/>
      <c r="NAA271" s="20"/>
      <c r="NAB271" s="20"/>
      <c r="NAC271" s="20"/>
      <c r="NAD271" s="20"/>
      <c r="NAE271" s="20"/>
      <c r="NAF271" s="20"/>
      <c r="NAG271" s="20"/>
      <c r="NAH271" s="20"/>
      <c r="NAI271" s="20"/>
      <c r="NAJ271" s="20"/>
      <c r="NAK271" s="20"/>
      <c r="NAL271" s="20"/>
      <c r="NAM271" s="20"/>
      <c r="NAN271" s="20"/>
      <c r="NAO271" s="20"/>
      <c r="NAP271" s="20"/>
      <c r="NAQ271" s="20"/>
      <c r="NAR271" s="20"/>
      <c r="NAS271" s="20"/>
      <c r="NAT271" s="20"/>
      <c r="NAU271" s="20"/>
      <c r="NAV271" s="20"/>
      <c r="NAW271" s="20"/>
      <c r="NAX271" s="20"/>
      <c r="NAY271" s="20"/>
      <c r="NAZ271" s="20"/>
      <c r="NBA271" s="20"/>
      <c r="NBB271" s="20"/>
      <c r="NBC271" s="20"/>
      <c r="NBD271" s="20"/>
      <c r="NBE271" s="20"/>
      <c r="NBF271" s="20"/>
      <c r="NBG271" s="20"/>
      <c r="NBH271" s="20"/>
      <c r="NBI271" s="20"/>
      <c r="NBJ271" s="20"/>
      <c r="NBK271" s="20"/>
      <c r="NBL271" s="20"/>
      <c r="NBM271" s="20"/>
      <c r="NBN271" s="20"/>
      <c r="NBO271" s="20"/>
      <c r="NBP271" s="20"/>
      <c r="NBQ271" s="20"/>
      <c r="NBR271" s="20"/>
      <c r="NBS271" s="20"/>
      <c r="NBT271" s="20"/>
      <c r="NBU271" s="20"/>
      <c r="NBV271" s="20"/>
      <c r="NBW271" s="20"/>
      <c r="NBX271" s="20"/>
      <c r="NBY271" s="20"/>
      <c r="NBZ271" s="20"/>
      <c r="NCA271" s="20"/>
      <c r="NCB271" s="20"/>
      <c r="NCC271" s="20"/>
      <c r="NCD271" s="20"/>
      <c r="NCE271" s="20"/>
      <c r="NCF271" s="20"/>
      <c r="NCG271" s="20"/>
      <c r="NCH271" s="20"/>
      <c r="NCI271" s="20"/>
      <c r="NCJ271" s="20"/>
      <c r="NCK271" s="20"/>
      <c r="NCL271" s="20"/>
      <c r="NCM271" s="20"/>
      <c r="NCN271" s="20"/>
      <c r="NCO271" s="20"/>
      <c r="NCP271" s="20"/>
      <c r="NCQ271" s="20"/>
      <c r="NCR271" s="20"/>
      <c r="NCS271" s="20"/>
      <c r="NCT271" s="20"/>
      <c r="NCU271" s="20"/>
      <c r="NCV271" s="20"/>
      <c r="NCW271" s="20"/>
      <c r="NCX271" s="20"/>
      <c r="NCY271" s="20"/>
      <c r="NCZ271" s="20"/>
      <c r="NDA271" s="20"/>
      <c r="NDB271" s="20"/>
      <c r="NDC271" s="20"/>
      <c r="NDD271" s="20"/>
      <c r="NDE271" s="20"/>
      <c r="NDF271" s="20"/>
      <c r="NDG271" s="20"/>
      <c r="NDH271" s="20"/>
      <c r="NDI271" s="20"/>
      <c r="NDJ271" s="20"/>
      <c r="NDK271" s="20"/>
      <c r="NDL271" s="20"/>
      <c r="NDM271" s="20"/>
      <c r="NDN271" s="20"/>
      <c r="NDO271" s="20"/>
      <c r="NDP271" s="20"/>
      <c r="NDQ271" s="20"/>
      <c r="NDR271" s="20"/>
      <c r="NDS271" s="20"/>
      <c r="NDT271" s="20"/>
      <c r="NDU271" s="20"/>
      <c r="NDV271" s="20"/>
      <c r="NDW271" s="20"/>
      <c r="NDX271" s="20"/>
      <c r="NDY271" s="20"/>
      <c r="NDZ271" s="20"/>
      <c r="NEA271" s="20"/>
      <c r="NEB271" s="20"/>
      <c r="NEC271" s="20"/>
      <c r="NED271" s="20"/>
      <c r="NEE271" s="20"/>
      <c r="NEF271" s="20"/>
      <c r="NEG271" s="20"/>
      <c r="NEH271" s="20"/>
      <c r="NEI271" s="20"/>
      <c r="NEJ271" s="20"/>
      <c r="NEK271" s="20"/>
      <c r="NEL271" s="20"/>
      <c r="NEM271" s="20"/>
      <c r="NEN271" s="20"/>
      <c r="NEO271" s="20"/>
      <c r="NEP271" s="20"/>
      <c r="NEQ271" s="20"/>
      <c r="NER271" s="20"/>
      <c r="NES271" s="20"/>
      <c r="NET271" s="20"/>
      <c r="NEU271" s="20"/>
      <c r="NEV271" s="20"/>
      <c r="NEW271" s="20"/>
      <c r="NEX271" s="20"/>
      <c r="NEY271" s="20"/>
      <c r="NEZ271" s="20"/>
      <c r="NFA271" s="20"/>
      <c r="NFB271" s="20"/>
      <c r="NFC271" s="20"/>
      <c r="NFD271" s="20"/>
      <c r="NFE271" s="20"/>
      <c r="NFF271" s="20"/>
      <c r="NFG271" s="20"/>
      <c r="NFH271" s="20"/>
      <c r="NFI271" s="20"/>
      <c r="NFJ271" s="20"/>
      <c r="NFK271" s="20"/>
      <c r="NFL271" s="20"/>
      <c r="NFM271" s="20"/>
      <c r="NFN271" s="20"/>
      <c r="NFO271" s="20"/>
      <c r="NFP271" s="20"/>
      <c r="NFQ271" s="20"/>
      <c r="NFR271" s="20"/>
      <c r="NFS271" s="20"/>
      <c r="NFT271" s="20"/>
      <c r="NFU271" s="20"/>
      <c r="NFV271" s="20"/>
      <c r="NFW271" s="20"/>
      <c r="NFX271" s="20"/>
      <c r="NFY271" s="20"/>
      <c r="NFZ271" s="20"/>
      <c r="NGA271" s="20"/>
      <c r="NGB271" s="20"/>
      <c r="NGC271" s="20"/>
      <c r="NGD271" s="20"/>
      <c r="NGE271" s="20"/>
      <c r="NGF271" s="20"/>
      <c r="NGG271" s="20"/>
      <c r="NGH271" s="20"/>
      <c r="NGI271" s="20"/>
      <c r="NGJ271" s="20"/>
      <c r="NGK271" s="20"/>
      <c r="NGL271" s="20"/>
      <c r="NGM271" s="20"/>
      <c r="NGN271" s="20"/>
      <c r="NGO271" s="20"/>
      <c r="NGP271" s="20"/>
      <c r="NGQ271" s="20"/>
      <c r="NGR271" s="20"/>
      <c r="NGS271" s="20"/>
      <c r="NGT271" s="20"/>
      <c r="NGU271" s="20"/>
      <c r="NGV271" s="20"/>
      <c r="NGW271" s="20"/>
      <c r="NGX271" s="20"/>
      <c r="NGY271" s="20"/>
      <c r="NGZ271" s="20"/>
      <c r="NHA271" s="20"/>
      <c r="NHB271" s="20"/>
      <c r="NHC271" s="20"/>
      <c r="NHD271" s="20"/>
      <c r="NHE271" s="20"/>
      <c r="NHF271" s="20"/>
      <c r="NHG271" s="20"/>
      <c r="NHH271" s="20"/>
      <c r="NHI271" s="20"/>
      <c r="NHJ271" s="20"/>
      <c r="NHK271" s="20"/>
      <c r="NHL271" s="20"/>
      <c r="NHM271" s="20"/>
      <c r="NHN271" s="20"/>
      <c r="NHO271" s="20"/>
      <c r="NHP271" s="20"/>
      <c r="NHQ271" s="20"/>
      <c r="NHR271" s="20"/>
      <c r="NHS271" s="20"/>
      <c r="NHT271" s="20"/>
      <c r="NHU271" s="20"/>
      <c r="NHV271" s="20"/>
      <c r="NHW271" s="20"/>
      <c r="NHX271" s="20"/>
      <c r="NHY271" s="20"/>
      <c r="NHZ271" s="20"/>
      <c r="NIA271" s="20"/>
      <c r="NIB271" s="20"/>
      <c r="NIC271" s="20"/>
      <c r="NID271" s="20"/>
      <c r="NIE271" s="20"/>
      <c r="NIF271" s="20"/>
      <c r="NIG271" s="20"/>
      <c r="NIH271" s="20"/>
      <c r="NII271" s="20"/>
      <c r="NIJ271" s="20"/>
      <c r="NIK271" s="20"/>
      <c r="NIL271" s="20"/>
      <c r="NIM271" s="20"/>
      <c r="NIN271" s="20"/>
      <c r="NIO271" s="20"/>
      <c r="NIP271" s="20"/>
      <c r="NIQ271" s="20"/>
      <c r="NIR271" s="20"/>
      <c r="NIS271" s="20"/>
      <c r="NIT271" s="20"/>
      <c r="NIU271" s="20"/>
      <c r="NIV271" s="20"/>
      <c r="NIW271" s="20"/>
      <c r="NIX271" s="20"/>
      <c r="NIY271" s="20"/>
      <c r="NIZ271" s="20"/>
      <c r="NJA271" s="20"/>
      <c r="NJB271" s="20"/>
      <c r="NJC271" s="20"/>
      <c r="NJD271" s="20"/>
      <c r="NJE271" s="20"/>
      <c r="NJF271" s="20"/>
      <c r="NJG271" s="20"/>
      <c r="NJH271" s="20"/>
      <c r="NJI271" s="20"/>
      <c r="NJJ271" s="20"/>
      <c r="NJK271" s="20"/>
      <c r="NJL271" s="20"/>
      <c r="NJM271" s="20"/>
      <c r="NJN271" s="20"/>
      <c r="NJO271" s="20"/>
      <c r="NJP271" s="20"/>
      <c r="NJQ271" s="20"/>
      <c r="NJR271" s="20"/>
      <c r="NJS271" s="20"/>
      <c r="NJT271" s="20"/>
      <c r="NJU271" s="20"/>
      <c r="NJV271" s="20"/>
      <c r="NJW271" s="20"/>
      <c r="NJX271" s="20"/>
      <c r="NJY271" s="20"/>
      <c r="NJZ271" s="20"/>
      <c r="NKA271" s="20"/>
      <c r="NKB271" s="20"/>
      <c r="NKC271" s="20"/>
      <c r="NKD271" s="20"/>
      <c r="NKE271" s="20"/>
      <c r="NKF271" s="20"/>
      <c r="NKG271" s="20"/>
      <c r="NKH271" s="20"/>
      <c r="NKI271" s="20"/>
      <c r="NKJ271" s="20"/>
      <c r="NKK271" s="20"/>
      <c r="NKL271" s="20"/>
      <c r="NKM271" s="20"/>
      <c r="NKN271" s="20"/>
      <c r="NKO271" s="20"/>
      <c r="NKP271" s="20"/>
      <c r="NKQ271" s="20"/>
      <c r="NKR271" s="20"/>
      <c r="NKS271" s="20"/>
      <c r="NKT271" s="20"/>
      <c r="NKU271" s="20"/>
      <c r="NKV271" s="20"/>
      <c r="NKW271" s="20"/>
      <c r="NKX271" s="20"/>
      <c r="NKY271" s="20"/>
      <c r="NKZ271" s="20"/>
      <c r="NLA271" s="20"/>
      <c r="NLB271" s="20"/>
      <c r="NLC271" s="20"/>
      <c r="NLD271" s="20"/>
      <c r="NLE271" s="20"/>
      <c r="NLF271" s="20"/>
      <c r="NLG271" s="20"/>
      <c r="NLH271" s="20"/>
      <c r="NLI271" s="20"/>
      <c r="NLJ271" s="20"/>
      <c r="NLK271" s="20"/>
      <c r="NLL271" s="20"/>
      <c r="NLM271" s="20"/>
      <c r="NLN271" s="20"/>
      <c r="NLO271" s="20"/>
      <c r="NLP271" s="20"/>
      <c r="NLQ271" s="20"/>
      <c r="NLR271" s="20"/>
      <c r="NLS271" s="20"/>
      <c r="NLT271" s="20"/>
      <c r="NLU271" s="20"/>
      <c r="NLV271" s="20"/>
      <c r="NLW271" s="20"/>
      <c r="NLX271" s="20"/>
      <c r="NLY271" s="20"/>
      <c r="NLZ271" s="20"/>
      <c r="NMA271" s="20"/>
      <c r="NMB271" s="20"/>
      <c r="NMC271" s="20"/>
      <c r="NMD271" s="20"/>
      <c r="NME271" s="20"/>
      <c r="NMF271" s="20"/>
      <c r="NMG271" s="20"/>
      <c r="NMH271" s="20"/>
      <c r="NMI271" s="20"/>
      <c r="NMJ271" s="20"/>
      <c r="NMK271" s="20"/>
      <c r="NML271" s="20"/>
      <c r="NMM271" s="20"/>
      <c r="NMN271" s="20"/>
      <c r="NMO271" s="20"/>
      <c r="NMP271" s="20"/>
      <c r="NMQ271" s="20"/>
      <c r="NMR271" s="20"/>
      <c r="NMS271" s="20"/>
      <c r="NMT271" s="20"/>
      <c r="NMU271" s="20"/>
      <c r="NMV271" s="20"/>
      <c r="NMW271" s="20"/>
      <c r="NMX271" s="20"/>
      <c r="NMY271" s="20"/>
      <c r="NMZ271" s="20"/>
      <c r="NNA271" s="20"/>
      <c r="NNB271" s="20"/>
      <c r="NNC271" s="20"/>
      <c r="NND271" s="20"/>
      <c r="NNE271" s="20"/>
      <c r="NNF271" s="20"/>
      <c r="NNG271" s="20"/>
      <c r="NNH271" s="20"/>
      <c r="NNI271" s="20"/>
      <c r="NNJ271" s="20"/>
      <c r="NNK271" s="20"/>
      <c r="NNL271" s="20"/>
      <c r="NNM271" s="20"/>
      <c r="NNN271" s="20"/>
      <c r="NNO271" s="20"/>
      <c r="NNP271" s="20"/>
      <c r="NNQ271" s="20"/>
      <c r="NNR271" s="20"/>
      <c r="NNS271" s="20"/>
      <c r="NNT271" s="20"/>
      <c r="NNU271" s="20"/>
      <c r="NNV271" s="20"/>
      <c r="NNW271" s="20"/>
      <c r="NNX271" s="20"/>
      <c r="NNY271" s="20"/>
      <c r="NNZ271" s="20"/>
      <c r="NOA271" s="20"/>
      <c r="NOB271" s="20"/>
      <c r="NOC271" s="20"/>
      <c r="NOD271" s="20"/>
      <c r="NOE271" s="20"/>
      <c r="NOF271" s="20"/>
      <c r="NOG271" s="20"/>
      <c r="NOH271" s="20"/>
      <c r="NOI271" s="20"/>
      <c r="NOJ271" s="20"/>
      <c r="NOK271" s="20"/>
      <c r="NOL271" s="20"/>
      <c r="NOM271" s="20"/>
      <c r="NON271" s="20"/>
      <c r="NOO271" s="20"/>
      <c r="NOP271" s="20"/>
      <c r="NOQ271" s="20"/>
      <c r="NOR271" s="20"/>
      <c r="NOS271" s="20"/>
      <c r="NOT271" s="20"/>
      <c r="NOU271" s="20"/>
      <c r="NOV271" s="20"/>
      <c r="NOW271" s="20"/>
      <c r="NOX271" s="20"/>
      <c r="NOY271" s="20"/>
      <c r="NOZ271" s="20"/>
      <c r="NPA271" s="20"/>
      <c r="NPB271" s="20"/>
      <c r="NPC271" s="20"/>
      <c r="NPD271" s="20"/>
      <c r="NPE271" s="20"/>
      <c r="NPF271" s="20"/>
      <c r="NPG271" s="20"/>
      <c r="NPH271" s="20"/>
      <c r="NPI271" s="20"/>
      <c r="NPJ271" s="20"/>
      <c r="NPK271" s="20"/>
      <c r="NPL271" s="20"/>
      <c r="NPM271" s="20"/>
      <c r="NPN271" s="20"/>
      <c r="NPO271" s="20"/>
      <c r="NPP271" s="20"/>
      <c r="NPQ271" s="20"/>
      <c r="NPR271" s="20"/>
      <c r="NPS271" s="20"/>
      <c r="NPT271" s="20"/>
      <c r="NPU271" s="20"/>
      <c r="NPV271" s="20"/>
      <c r="NPW271" s="20"/>
      <c r="NPX271" s="20"/>
      <c r="NPY271" s="20"/>
      <c r="NPZ271" s="20"/>
      <c r="NQA271" s="20"/>
      <c r="NQB271" s="20"/>
      <c r="NQC271" s="20"/>
      <c r="NQD271" s="20"/>
      <c r="NQE271" s="20"/>
      <c r="NQF271" s="20"/>
      <c r="NQG271" s="20"/>
      <c r="NQH271" s="20"/>
      <c r="NQI271" s="20"/>
      <c r="NQJ271" s="20"/>
      <c r="NQK271" s="20"/>
      <c r="NQL271" s="20"/>
      <c r="NQM271" s="20"/>
      <c r="NQN271" s="20"/>
      <c r="NQO271" s="20"/>
      <c r="NQP271" s="20"/>
      <c r="NQQ271" s="20"/>
      <c r="NQR271" s="20"/>
      <c r="NQS271" s="20"/>
      <c r="NQT271" s="20"/>
      <c r="NQU271" s="20"/>
      <c r="NQV271" s="20"/>
      <c r="NQW271" s="20"/>
      <c r="NQX271" s="20"/>
      <c r="NQY271" s="20"/>
      <c r="NQZ271" s="20"/>
      <c r="NRA271" s="20"/>
      <c r="NRB271" s="20"/>
      <c r="NRC271" s="20"/>
      <c r="NRD271" s="20"/>
      <c r="NRE271" s="20"/>
      <c r="NRF271" s="20"/>
      <c r="NRG271" s="20"/>
      <c r="NRH271" s="20"/>
      <c r="NRI271" s="20"/>
      <c r="NRJ271" s="20"/>
      <c r="NRK271" s="20"/>
      <c r="NRL271" s="20"/>
      <c r="NRM271" s="20"/>
      <c r="NRN271" s="20"/>
      <c r="NRO271" s="20"/>
      <c r="NRP271" s="20"/>
      <c r="NRQ271" s="20"/>
      <c r="NRR271" s="20"/>
      <c r="NRS271" s="20"/>
      <c r="NRT271" s="20"/>
      <c r="NRU271" s="20"/>
      <c r="NRV271" s="20"/>
      <c r="NRW271" s="20"/>
      <c r="NRX271" s="20"/>
      <c r="NRY271" s="20"/>
      <c r="NRZ271" s="20"/>
      <c r="NSA271" s="20"/>
      <c r="NSB271" s="20"/>
      <c r="NSC271" s="20"/>
      <c r="NSD271" s="20"/>
      <c r="NSE271" s="20"/>
      <c r="NSF271" s="20"/>
      <c r="NSG271" s="20"/>
      <c r="NSH271" s="20"/>
      <c r="NSI271" s="20"/>
      <c r="NSJ271" s="20"/>
      <c r="NSK271" s="20"/>
      <c r="NSL271" s="20"/>
      <c r="NSM271" s="20"/>
      <c r="NSN271" s="20"/>
      <c r="NSO271" s="20"/>
      <c r="NSP271" s="20"/>
      <c r="NSQ271" s="20"/>
      <c r="NSR271" s="20"/>
      <c r="NSS271" s="20"/>
      <c r="NST271" s="20"/>
      <c r="NSU271" s="20"/>
      <c r="NSV271" s="20"/>
      <c r="NSW271" s="20"/>
      <c r="NSX271" s="20"/>
      <c r="NSY271" s="20"/>
      <c r="NSZ271" s="20"/>
      <c r="NTA271" s="20"/>
      <c r="NTB271" s="20"/>
      <c r="NTC271" s="20"/>
      <c r="NTD271" s="20"/>
      <c r="NTE271" s="20"/>
      <c r="NTF271" s="20"/>
      <c r="NTG271" s="20"/>
      <c r="NTH271" s="20"/>
      <c r="NTI271" s="20"/>
      <c r="NTJ271" s="20"/>
      <c r="NTK271" s="20"/>
      <c r="NTL271" s="20"/>
      <c r="NTM271" s="20"/>
      <c r="NTN271" s="20"/>
      <c r="NTO271" s="20"/>
      <c r="NTP271" s="20"/>
      <c r="NTQ271" s="20"/>
      <c r="NTR271" s="20"/>
      <c r="NTS271" s="20"/>
      <c r="NTT271" s="20"/>
      <c r="NTU271" s="20"/>
      <c r="NTV271" s="20"/>
      <c r="NTW271" s="20"/>
      <c r="NTX271" s="20"/>
      <c r="NTY271" s="20"/>
      <c r="NTZ271" s="20"/>
      <c r="NUA271" s="20"/>
      <c r="NUB271" s="20"/>
      <c r="NUC271" s="20"/>
      <c r="NUD271" s="20"/>
      <c r="NUE271" s="20"/>
      <c r="NUF271" s="20"/>
      <c r="NUG271" s="20"/>
      <c r="NUH271" s="20"/>
      <c r="NUI271" s="20"/>
      <c r="NUJ271" s="20"/>
      <c r="NUK271" s="20"/>
      <c r="NUL271" s="20"/>
      <c r="NUM271" s="20"/>
      <c r="NUN271" s="20"/>
      <c r="NUO271" s="20"/>
      <c r="NUP271" s="20"/>
      <c r="NUQ271" s="20"/>
      <c r="NUR271" s="20"/>
      <c r="NUS271" s="20"/>
      <c r="NUT271" s="20"/>
      <c r="NUU271" s="20"/>
      <c r="NUV271" s="20"/>
      <c r="NUW271" s="20"/>
      <c r="NUX271" s="20"/>
      <c r="NUY271" s="20"/>
      <c r="NUZ271" s="20"/>
      <c r="NVA271" s="20"/>
      <c r="NVB271" s="20"/>
      <c r="NVC271" s="20"/>
      <c r="NVD271" s="20"/>
      <c r="NVE271" s="20"/>
      <c r="NVF271" s="20"/>
      <c r="NVG271" s="20"/>
      <c r="NVH271" s="20"/>
      <c r="NVI271" s="20"/>
      <c r="NVJ271" s="20"/>
      <c r="NVK271" s="20"/>
      <c r="NVL271" s="20"/>
      <c r="NVM271" s="20"/>
      <c r="NVN271" s="20"/>
      <c r="NVO271" s="20"/>
      <c r="NVP271" s="20"/>
      <c r="NVQ271" s="20"/>
      <c r="NVR271" s="20"/>
      <c r="NVS271" s="20"/>
      <c r="NVT271" s="20"/>
      <c r="NVU271" s="20"/>
      <c r="NVV271" s="20"/>
      <c r="NVW271" s="20"/>
      <c r="NVX271" s="20"/>
      <c r="NVY271" s="20"/>
      <c r="NVZ271" s="20"/>
      <c r="NWA271" s="20"/>
      <c r="NWB271" s="20"/>
      <c r="NWC271" s="20"/>
      <c r="NWD271" s="20"/>
      <c r="NWE271" s="20"/>
      <c r="NWF271" s="20"/>
      <c r="NWG271" s="20"/>
      <c r="NWH271" s="20"/>
      <c r="NWI271" s="20"/>
      <c r="NWJ271" s="20"/>
      <c r="NWK271" s="20"/>
      <c r="NWL271" s="20"/>
      <c r="NWM271" s="20"/>
      <c r="NWN271" s="20"/>
      <c r="NWO271" s="20"/>
      <c r="NWP271" s="20"/>
      <c r="NWQ271" s="20"/>
      <c r="NWR271" s="20"/>
      <c r="NWS271" s="20"/>
      <c r="NWT271" s="20"/>
      <c r="NWU271" s="20"/>
      <c r="NWV271" s="20"/>
      <c r="NWW271" s="20"/>
      <c r="NWX271" s="20"/>
      <c r="NWY271" s="20"/>
      <c r="NWZ271" s="20"/>
      <c r="NXA271" s="20"/>
      <c r="NXB271" s="20"/>
      <c r="NXC271" s="20"/>
      <c r="NXD271" s="20"/>
      <c r="NXE271" s="20"/>
      <c r="NXF271" s="20"/>
      <c r="NXG271" s="20"/>
      <c r="NXH271" s="20"/>
      <c r="NXI271" s="20"/>
      <c r="NXJ271" s="20"/>
      <c r="NXK271" s="20"/>
      <c r="NXL271" s="20"/>
      <c r="NXM271" s="20"/>
      <c r="NXN271" s="20"/>
      <c r="NXO271" s="20"/>
      <c r="NXP271" s="20"/>
      <c r="NXQ271" s="20"/>
      <c r="NXR271" s="20"/>
      <c r="NXS271" s="20"/>
      <c r="NXT271" s="20"/>
      <c r="NXU271" s="20"/>
      <c r="NXV271" s="20"/>
      <c r="NXW271" s="20"/>
      <c r="NXX271" s="20"/>
      <c r="NXY271" s="20"/>
      <c r="NXZ271" s="20"/>
      <c r="NYA271" s="20"/>
      <c r="NYB271" s="20"/>
      <c r="NYC271" s="20"/>
      <c r="NYD271" s="20"/>
      <c r="NYE271" s="20"/>
      <c r="NYF271" s="20"/>
      <c r="NYG271" s="20"/>
      <c r="NYH271" s="20"/>
      <c r="NYI271" s="20"/>
      <c r="NYJ271" s="20"/>
      <c r="NYK271" s="20"/>
      <c r="NYL271" s="20"/>
      <c r="NYM271" s="20"/>
      <c r="NYN271" s="20"/>
      <c r="NYO271" s="20"/>
      <c r="NYP271" s="20"/>
      <c r="NYQ271" s="20"/>
      <c r="NYR271" s="20"/>
      <c r="NYS271" s="20"/>
      <c r="NYT271" s="20"/>
      <c r="NYU271" s="20"/>
      <c r="NYV271" s="20"/>
      <c r="NYW271" s="20"/>
      <c r="NYX271" s="20"/>
      <c r="NYY271" s="20"/>
      <c r="NYZ271" s="20"/>
      <c r="NZA271" s="20"/>
      <c r="NZB271" s="20"/>
      <c r="NZC271" s="20"/>
      <c r="NZD271" s="20"/>
      <c r="NZE271" s="20"/>
      <c r="NZF271" s="20"/>
      <c r="NZG271" s="20"/>
      <c r="NZH271" s="20"/>
      <c r="NZI271" s="20"/>
      <c r="NZJ271" s="20"/>
      <c r="NZK271" s="20"/>
      <c r="NZL271" s="20"/>
      <c r="NZM271" s="20"/>
      <c r="NZN271" s="20"/>
      <c r="NZO271" s="20"/>
      <c r="NZP271" s="20"/>
      <c r="NZQ271" s="20"/>
      <c r="NZR271" s="20"/>
      <c r="NZS271" s="20"/>
      <c r="NZT271" s="20"/>
      <c r="NZU271" s="20"/>
      <c r="NZV271" s="20"/>
      <c r="NZW271" s="20"/>
      <c r="NZX271" s="20"/>
      <c r="NZY271" s="20"/>
      <c r="NZZ271" s="20"/>
      <c r="OAA271" s="20"/>
      <c r="OAB271" s="20"/>
      <c r="OAC271" s="20"/>
      <c r="OAD271" s="20"/>
      <c r="OAE271" s="20"/>
      <c r="OAF271" s="20"/>
      <c r="OAG271" s="20"/>
      <c r="OAH271" s="20"/>
      <c r="OAI271" s="20"/>
      <c r="OAJ271" s="20"/>
      <c r="OAK271" s="20"/>
      <c r="OAL271" s="20"/>
      <c r="OAM271" s="20"/>
      <c r="OAN271" s="20"/>
      <c r="OAO271" s="20"/>
      <c r="OAP271" s="20"/>
      <c r="OAQ271" s="20"/>
      <c r="OAR271" s="20"/>
      <c r="OAS271" s="20"/>
      <c r="OAT271" s="20"/>
      <c r="OAU271" s="20"/>
      <c r="OAV271" s="20"/>
      <c r="OAW271" s="20"/>
      <c r="OAX271" s="20"/>
      <c r="OAY271" s="20"/>
      <c r="OAZ271" s="20"/>
      <c r="OBA271" s="20"/>
      <c r="OBB271" s="20"/>
      <c r="OBC271" s="20"/>
      <c r="OBD271" s="20"/>
      <c r="OBE271" s="20"/>
      <c r="OBF271" s="20"/>
      <c r="OBG271" s="20"/>
      <c r="OBH271" s="20"/>
      <c r="OBI271" s="20"/>
      <c r="OBJ271" s="20"/>
      <c r="OBK271" s="20"/>
      <c r="OBL271" s="20"/>
      <c r="OBM271" s="20"/>
      <c r="OBN271" s="20"/>
      <c r="OBO271" s="20"/>
      <c r="OBP271" s="20"/>
      <c r="OBQ271" s="20"/>
      <c r="OBR271" s="20"/>
      <c r="OBS271" s="20"/>
      <c r="OBT271" s="20"/>
      <c r="OBU271" s="20"/>
      <c r="OBV271" s="20"/>
      <c r="OBW271" s="20"/>
      <c r="OBX271" s="20"/>
      <c r="OBY271" s="20"/>
      <c r="OBZ271" s="20"/>
      <c r="OCA271" s="20"/>
      <c r="OCB271" s="20"/>
      <c r="OCC271" s="20"/>
      <c r="OCD271" s="20"/>
      <c r="OCE271" s="20"/>
      <c r="OCF271" s="20"/>
      <c r="OCG271" s="20"/>
      <c r="OCH271" s="20"/>
      <c r="OCI271" s="20"/>
      <c r="OCJ271" s="20"/>
      <c r="OCK271" s="20"/>
      <c r="OCL271" s="20"/>
      <c r="OCM271" s="20"/>
      <c r="OCN271" s="20"/>
      <c r="OCO271" s="20"/>
      <c r="OCP271" s="20"/>
      <c r="OCQ271" s="20"/>
      <c r="OCR271" s="20"/>
      <c r="OCS271" s="20"/>
      <c r="OCT271" s="20"/>
      <c r="OCU271" s="20"/>
      <c r="OCV271" s="20"/>
      <c r="OCW271" s="20"/>
      <c r="OCX271" s="20"/>
      <c r="OCY271" s="20"/>
      <c r="OCZ271" s="20"/>
      <c r="ODA271" s="20"/>
      <c r="ODB271" s="20"/>
      <c r="ODC271" s="20"/>
      <c r="ODD271" s="20"/>
      <c r="ODE271" s="20"/>
      <c r="ODF271" s="20"/>
      <c r="ODG271" s="20"/>
      <c r="ODH271" s="20"/>
      <c r="ODI271" s="20"/>
      <c r="ODJ271" s="20"/>
      <c r="ODK271" s="20"/>
      <c r="ODL271" s="20"/>
      <c r="ODM271" s="20"/>
      <c r="ODN271" s="20"/>
      <c r="ODO271" s="20"/>
      <c r="ODP271" s="20"/>
      <c r="ODQ271" s="20"/>
      <c r="ODR271" s="20"/>
      <c r="ODS271" s="20"/>
      <c r="ODT271" s="20"/>
      <c r="ODU271" s="20"/>
      <c r="ODV271" s="20"/>
      <c r="ODW271" s="20"/>
      <c r="ODX271" s="20"/>
      <c r="ODY271" s="20"/>
      <c r="ODZ271" s="20"/>
      <c r="OEA271" s="20"/>
      <c r="OEB271" s="20"/>
      <c r="OEC271" s="20"/>
      <c r="OED271" s="20"/>
      <c r="OEE271" s="20"/>
      <c r="OEF271" s="20"/>
      <c r="OEG271" s="20"/>
      <c r="OEH271" s="20"/>
      <c r="OEI271" s="20"/>
      <c r="OEJ271" s="20"/>
      <c r="OEK271" s="20"/>
      <c r="OEL271" s="20"/>
      <c r="OEM271" s="20"/>
      <c r="OEN271" s="20"/>
      <c r="OEO271" s="20"/>
      <c r="OEP271" s="20"/>
      <c r="OEQ271" s="20"/>
      <c r="OER271" s="20"/>
      <c r="OES271" s="20"/>
      <c r="OET271" s="20"/>
      <c r="OEU271" s="20"/>
      <c r="OEV271" s="20"/>
      <c r="OEW271" s="20"/>
      <c r="OEX271" s="20"/>
      <c r="OEY271" s="20"/>
      <c r="OEZ271" s="20"/>
      <c r="OFA271" s="20"/>
      <c r="OFB271" s="20"/>
      <c r="OFC271" s="20"/>
      <c r="OFD271" s="20"/>
      <c r="OFE271" s="20"/>
      <c r="OFF271" s="20"/>
      <c r="OFG271" s="20"/>
      <c r="OFH271" s="20"/>
      <c r="OFI271" s="20"/>
      <c r="OFJ271" s="20"/>
      <c r="OFK271" s="20"/>
      <c r="OFL271" s="20"/>
      <c r="OFM271" s="20"/>
      <c r="OFN271" s="20"/>
      <c r="OFO271" s="20"/>
      <c r="OFP271" s="20"/>
      <c r="OFQ271" s="20"/>
      <c r="OFR271" s="20"/>
      <c r="OFS271" s="20"/>
      <c r="OFT271" s="20"/>
      <c r="OFU271" s="20"/>
      <c r="OFV271" s="20"/>
      <c r="OFW271" s="20"/>
      <c r="OFX271" s="20"/>
      <c r="OFY271" s="20"/>
      <c r="OFZ271" s="20"/>
      <c r="OGA271" s="20"/>
      <c r="OGB271" s="20"/>
      <c r="OGC271" s="20"/>
      <c r="OGD271" s="20"/>
      <c r="OGE271" s="20"/>
      <c r="OGF271" s="20"/>
      <c r="OGG271" s="20"/>
      <c r="OGH271" s="20"/>
      <c r="OGI271" s="20"/>
      <c r="OGJ271" s="20"/>
      <c r="OGK271" s="20"/>
      <c r="OGL271" s="20"/>
      <c r="OGM271" s="20"/>
      <c r="OGN271" s="20"/>
      <c r="OGO271" s="20"/>
      <c r="OGP271" s="20"/>
      <c r="OGQ271" s="20"/>
      <c r="OGR271" s="20"/>
      <c r="OGS271" s="20"/>
      <c r="OGT271" s="20"/>
      <c r="OGU271" s="20"/>
      <c r="OGV271" s="20"/>
      <c r="OGW271" s="20"/>
      <c r="OGX271" s="20"/>
      <c r="OGY271" s="20"/>
      <c r="OGZ271" s="20"/>
      <c r="OHA271" s="20"/>
      <c r="OHB271" s="20"/>
      <c r="OHC271" s="20"/>
      <c r="OHD271" s="20"/>
      <c r="OHE271" s="20"/>
      <c r="OHF271" s="20"/>
      <c r="OHG271" s="20"/>
      <c r="OHH271" s="20"/>
      <c r="OHI271" s="20"/>
      <c r="OHJ271" s="20"/>
      <c r="OHK271" s="20"/>
      <c r="OHL271" s="20"/>
      <c r="OHM271" s="20"/>
      <c r="OHN271" s="20"/>
      <c r="OHO271" s="20"/>
      <c r="OHP271" s="20"/>
      <c r="OHQ271" s="20"/>
      <c r="OHR271" s="20"/>
      <c r="OHS271" s="20"/>
      <c r="OHT271" s="20"/>
      <c r="OHU271" s="20"/>
      <c r="OHV271" s="20"/>
      <c r="OHW271" s="20"/>
      <c r="OHX271" s="20"/>
      <c r="OHY271" s="20"/>
      <c r="OHZ271" s="20"/>
      <c r="OIA271" s="20"/>
      <c r="OIB271" s="20"/>
      <c r="OIC271" s="20"/>
      <c r="OID271" s="20"/>
      <c r="OIE271" s="20"/>
      <c r="OIF271" s="20"/>
      <c r="OIG271" s="20"/>
      <c r="OIH271" s="20"/>
      <c r="OII271" s="20"/>
      <c r="OIJ271" s="20"/>
      <c r="OIK271" s="20"/>
      <c r="OIL271" s="20"/>
      <c r="OIM271" s="20"/>
      <c r="OIN271" s="20"/>
      <c r="OIO271" s="20"/>
      <c r="OIP271" s="20"/>
      <c r="OIQ271" s="20"/>
      <c r="OIR271" s="20"/>
      <c r="OIS271" s="20"/>
      <c r="OIT271" s="20"/>
      <c r="OIU271" s="20"/>
      <c r="OIV271" s="20"/>
      <c r="OIW271" s="20"/>
      <c r="OIX271" s="20"/>
      <c r="OIY271" s="20"/>
      <c r="OIZ271" s="20"/>
      <c r="OJA271" s="20"/>
      <c r="OJB271" s="20"/>
      <c r="OJC271" s="20"/>
      <c r="OJD271" s="20"/>
      <c r="OJE271" s="20"/>
      <c r="OJF271" s="20"/>
      <c r="OJG271" s="20"/>
      <c r="OJH271" s="20"/>
      <c r="OJI271" s="20"/>
      <c r="OJJ271" s="20"/>
      <c r="OJK271" s="20"/>
      <c r="OJL271" s="20"/>
      <c r="OJM271" s="20"/>
      <c r="OJN271" s="20"/>
      <c r="OJO271" s="20"/>
      <c r="OJP271" s="20"/>
      <c r="OJQ271" s="20"/>
      <c r="OJR271" s="20"/>
      <c r="OJS271" s="20"/>
      <c r="OJT271" s="20"/>
      <c r="OJU271" s="20"/>
      <c r="OJV271" s="20"/>
      <c r="OJW271" s="20"/>
      <c r="OJX271" s="20"/>
      <c r="OJY271" s="20"/>
      <c r="OJZ271" s="20"/>
      <c r="OKA271" s="20"/>
      <c r="OKB271" s="20"/>
      <c r="OKC271" s="20"/>
      <c r="OKD271" s="20"/>
      <c r="OKE271" s="20"/>
      <c r="OKF271" s="20"/>
      <c r="OKG271" s="20"/>
      <c r="OKH271" s="20"/>
      <c r="OKI271" s="20"/>
      <c r="OKJ271" s="20"/>
      <c r="OKK271" s="20"/>
      <c r="OKL271" s="20"/>
      <c r="OKM271" s="20"/>
      <c r="OKN271" s="20"/>
      <c r="OKO271" s="20"/>
      <c r="OKP271" s="20"/>
      <c r="OKQ271" s="20"/>
      <c r="OKR271" s="20"/>
      <c r="OKS271" s="20"/>
      <c r="OKT271" s="20"/>
      <c r="OKU271" s="20"/>
      <c r="OKV271" s="20"/>
      <c r="OKW271" s="20"/>
      <c r="OKX271" s="20"/>
      <c r="OKY271" s="20"/>
      <c r="OKZ271" s="20"/>
      <c r="OLA271" s="20"/>
      <c r="OLB271" s="20"/>
      <c r="OLC271" s="20"/>
      <c r="OLD271" s="20"/>
      <c r="OLE271" s="20"/>
      <c r="OLF271" s="20"/>
      <c r="OLG271" s="20"/>
      <c r="OLH271" s="20"/>
      <c r="OLI271" s="20"/>
      <c r="OLJ271" s="20"/>
      <c r="OLK271" s="20"/>
      <c r="OLL271" s="20"/>
      <c r="OLM271" s="20"/>
      <c r="OLN271" s="20"/>
      <c r="OLO271" s="20"/>
      <c r="OLP271" s="20"/>
      <c r="OLQ271" s="20"/>
      <c r="OLR271" s="20"/>
      <c r="OLS271" s="20"/>
      <c r="OLT271" s="20"/>
      <c r="OLU271" s="20"/>
      <c r="OLV271" s="20"/>
      <c r="OLW271" s="20"/>
      <c r="OLX271" s="20"/>
      <c r="OLY271" s="20"/>
      <c r="OLZ271" s="20"/>
      <c r="OMA271" s="20"/>
      <c r="OMB271" s="20"/>
      <c r="OMC271" s="20"/>
      <c r="OMD271" s="20"/>
      <c r="OME271" s="20"/>
      <c r="OMF271" s="20"/>
      <c r="OMG271" s="20"/>
      <c r="OMH271" s="20"/>
      <c r="OMI271" s="20"/>
      <c r="OMJ271" s="20"/>
      <c r="OMK271" s="20"/>
      <c r="OML271" s="20"/>
      <c r="OMM271" s="20"/>
      <c r="OMN271" s="20"/>
      <c r="OMO271" s="20"/>
      <c r="OMP271" s="20"/>
      <c r="OMQ271" s="20"/>
      <c r="OMR271" s="20"/>
      <c r="OMS271" s="20"/>
      <c r="OMT271" s="20"/>
      <c r="OMU271" s="20"/>
      <c r="OMV271" s="20"/>
      <c r="OMW271" s="20"/>
      <c r="OMX271" s="20"/>
      <c r="OMY271" s="20"/>
      <c r="OMZ271" s="20"/>
      <c r="ONA271" s="20"/>
      <c r="ONB271" s="20"/>
      <c r="ONC271" s="20"/>
      <c r="OND271" s="20"/>
      <c r="ONE271" s="20"/>
      <c r="ONF271" s="20"/>
      <c r="ONG271" s="20"/>
      <c r="ONH271" s="20"/>
      <c r="ONI271" s="20"/>
      <c r="ONJ271" s="20"/>
      <c r="ONK271" s="20"/>
      <c r="ONL271" s="20"/>
      <c r="ONM271" s="20"/>
      <c r="ONN271" s="20"/>
      <c r="ONO271" s="20"/>
      <c r="ONP271" s="20"/>
      <c r="ONQ271" s="20"/>
      <c r="ONR271" s="20"/>
      <c r="ONS271" s="20"/>
      <c r="ONT271" s="20"/>
      <c r="ONU271" s="20"/>
      <c r="ONV271" s="20"/>
      <c r="ONW271" s="20"/>
      <c r="ONX271" s="20"/>
      <c r="ONY271" s="20"/>
      <c r="ONZ271" s="20"/>
      <c r="OOA271" s="20"/>
      <c r="OOB271" s="20"/>
      <c r="OOC271" s="20"/>
      <c r="OOD271" s="20"/>
      <c r="OOE271" s="20"/>
      <c r="OOF271" s="20"/>
      <c r="OOG271" s="20"/>
      <c r="OOH271" s="20"/>
      <c r="OOI271" s="20"/>
      <c r="OOJ271" s="20"/>
      <c r="OOK271" s="20"/>
      <c r="OOL271" s="20"/>
      <c r="OOM271" s="20"/>
      <c r="OON271" s="20"/>
      <c r="OOO271" s="20"/>
      <c r="OOP271" s="20"/>
      <c r="OOQ271" s="20"/>
      <c r="OOR271" s="20"/>
      <c r="OOS271" s="20"/>
      <c r="OOT271" s="20"/>
      <c r="OOU271" s="20"/>
      <c r="OOV271" s="20"/>
      <c r="OOW271" s="20"/>
      <c r="OOX271" s="20"/>
      <c r="OOY271" s="20"/>
      <c r="OOZ271" s="20"/>
      <c r="OPA271" s="20"/>
      <c r="OPB271" s="20"/>
      <c r="OPC271" s="20"/>
      <c r="OPD271" s="20"/>
      <c r="OPE271" s="20"/>
      <c r="OPF271" s="20"/>
      <c r="OPG271" s="20"/>
      <c r="OPH271" s="20"/>
      <c r="OPI271" s="20"/>
      <c r="OPJ271" s="20"/>
      <c r="OPK271" s="20"/>
      <c r="OPL271" s="20"/>
      <c r="OPM271" s="20"/>
      <c r="OPN271" s="20"/>
      <c r="OPO271" s="20"/>
      <c r="OPP271" s="20"/>
      <c r="OPQ271" s="20"/>
      <c r="OPR271" s="20"/>
      <c r="OPS271" s="20"/>
      <c r="OPT271" s="20"/>
      <c r="OPU271" s="20"/>
      <c r="OPV271" s="20"/>
      <c r="OPW271" s="20"/>
      <c r="OPX271" s="20"/>
      <c r="OPY271" s="20"/>
      <c r="OPZ271" s="20"/>
      <c r="OQA271" s="20"/>
      <c r="OQB271" s="20"/>
      <c r="OQC271" s="20"/>
      <c r="OQD271" s="20"/>
      <c r="OQE271" s="20"/>
      <c r="OQF271" s="20"/>
      <c r="OQG271" s="20"/>
      <c r="OQH271" s="20"/>
      <c r="OQI271" s="20"/>
      <c r="OQJ271" s="20"/>
      <c r="OQK271" s="20"/>
      <c r="OQL271" s="20"/>
      <c r="OQM271" s="20"/>
      <c r="OQN271" s="20"/>
      <c r="OQO271" s="20"/>
      <c r="OQP271" s="20"/>
      <c r="OQQ271" s="20"/>
      <c r="OQR271" s="20"/>
      <c r="OQS271" s="20"/>
      <c r="OQT271" s="20"/>
      <c r="OQU271" s="20"/>
      <c r="OQV271" s="20"/>
      <c r="OQW271" s="20"/>
      <c r="OQX271" s="20"/>
      <c r="OQY271" s="20"/>
      <c r="OQZ271" s="20"/>
      <c r="ORA271" s="20"/>
      <c r="ORB271" s="20"/>
      <c r="ORC271" s="20"/>
      <c r="ORD271" s="20"/>
      <c r="ORE271" s="20"/>
      <c r="ORF271" s="20"/>
      <c r="ORG271" s="20"/>
      <c r="ORH271" s="20"/>
      <c r="ORI271" s="20"/>
      <c r="ORJ271" s="20"/>
      <c r="ORK271" s="20"/>
      <c r="ORL271" s="20"/>
      <c r="ORM271" s="20"/>
      <c r="ORN271" s="20"/>
      <c r="ORO271" s="20"/>
      <c r="ORP271" s="20"/>
      <c r="ORQ271" s="20"/>
      <c r="ORR271" s="20"/>
      <c r="ORS271" s="20"/>
      <c r="ORT271" s="20"/>
      <c r="ORU271" s="20"/>
      <c r="ORV271" s="20"/>
      <c r="ORW271" s="20"/>
      <c r="ORX271" s="20"/>
      <c r="ORY271" s="20"/>
      <c r="ORZ271" s="20"/>
      <c r="OSA271" s="20"/>
      <c r="OSB271" s="20"/>
      <c r="OSC271" s="20"/>
      <c r="OSD271" s="20"/>
      <c r="OSE271" s="20"/>
      <c r="OSF271" s="20"/>
      <c r="OSG271" s="20"/>
      <c r="OSH271" s="20"/>
      <c r="OSI271" s="20"/>
      <c r="OSJ271" s="20"/>
      <c r="OSK271" s="20"/>
      <c r="OSL271" s="20"/>
      <c r="OSM271" s="20"/>
      <c r="OSN271" s="20"/>
      <c r="OSO271" s="20"/>
      <c r="OSP271" s="20"/>
      <c r="OSQ271" s="20"/>
      <c r="OSR271" s="20"/>
      <c r="OSS271" s="20"/>
      <c r="OST271" s="20"/>
      <c r="OSU271" s="20"/>
      <c r="OSV271" s="20"/>
      <c r="OSW271" s="20"/>
      <c r="OSX271" s="20"/>
      <c r="OSY271" s="20"/>
      <c r="OSZ271" s="20"/>
      <c r="OTA271" s="20"/>
      <c r="OTB271" s="20"/>
      <c r="OTC271" s="20"/>
      <c r="OTD271" s="20"/>
      <c r="OTE271" s="20"/>
      <c r="OTF271" s="20"/>
      <c r="OTG271" s="20"/>
      <c r="OTH271" s="20"/>
      <c r="OTI271" s="20"/>
      <c r="OTJ271" s="20"/>
      <c r="OTK271" s="20"/>
      <c r="OTL271" s="20"/>
      <c r="OTM271" s="20"/>
      <c r="OTN271" s="20"/>
      <c r="OTO271" s="20"/>
      <c r="OTP271" s="20"/>
      <c r="OTQ271" s="20"/>
      <c r="OTR271" s="20"/>
      <c r="OTS271" s="20"/>
      <c r="OTT271" s="20"/>
      <c r="OTU271" s="20"/>
      <c r="OTV271" s="20"/>
      <c r="OTW271" s="20"/>
      <c r="OTX271" s="20"/>
      <c r="OTY271" s="20"/>
      <c r="OTZ271" s="20"/>
      <c r="OUA271" s="20"/>
      <c r="OUB271" s="20"/>
      <c r="OUC271" s="20"/>
      <c r="OUD271" s="20"/>
      <c r="OUE271" s="20"/>
      <c r="OUF271" s="20"/>
      <c r="OUG271" s="20"/>
      <c r="OUH271" s="20"/>
      <c r="OUI271" s="20"/>
      <c r="OUJ271" s="20"/>
      <c r="OUK271" s="20"/>
      <c r="OUL271" s="20"/>
      <c r="OUM271" s="20"/>
      <c r="OUN271" s="20"/>
      <c r="OUO271" s="20"/>
      <c r="OUP271" s="20"/>
      <c r="OUQ271" s="20"/>
      <c r="OUR271" s="20"/>
      <c r="OUS271" s="20"/>
      <c r="OUT271" s="20"/>
      <c r="OUU271" s="20"/>
      <c r="OUV271" s="20"/>
      <c r="OUW271" s="20"/>
      <c r="OUX271" s="20"/>
      <c r="OUY271" s="20"/>
      <c r="OUZ271" s="20"/>
      <c r="OVA271" s="20"/>
      <c r="OVB271" s="20"/>
      <c r="OVC271" s="20"/>
      <c r="OVD271" s="20"/>
      <c r="OVE271" s="20"/>
      <c r="OVF271" s="20"/>
      <c r="OVG271" s="20"/>
      <c r="OVH271" s="20"/>
      <c r="OVI271" s="20"/>
      <c r="OVJ271" s="20"/>
      <c r="OVK271" s="20"/>
      <c r="OVL271" s="20"/>
      <c r="OVM271" s="20"/>
      <c r="OVN271" s="20"/>
      <c r="OVO271" s="20"/>
      <c r="OVP271" s="20"/>
      <c r="OVQ271" s="20"/>
      <c r="OVR271" s="20"/>
      <c r="OVS271" s="20"/>
      <c r="OVT271" s="20"/>
      <c r="OVU271" s="20"/>
      <c r="OVV271" s="20"/>
      <c r="OVW271" s="20"/>
      <c r="OVX271" s="20"/>
      <c r="OVY271" s="20"/>
      <c r="OVZ271" s="20"/>
      <c r="OWA271" s="20"/>
      <c r="OWB271" s="20"/>
      <c r="OWC271" s="20"/>
      <c r="OWD271" s="20"/>
      <c r="OWE271" s="20"/>
      <c r="OWF271" s="20"/>
      <c r="OWG271" s="20"/>
      <c r="OWH271" s="20"/>
      <c r="OWI271" s="20"/>
      <c r="OWJ271" s="20"/>
      <c r="OWK271" s="20"/>
      <c r="OWL271" s="20"/>
      <c r="OWM271" s="20"/>
      <c r="OWN271" s="20"/>
      <c r="OWO271" s="20"/>
      <c r="OWP271" s="20"/>
      <c r="OWQ271" s="20"/>
      <c r="OWR271" s="20"/>
      <c r="OWS271" s="20"/>
      <c r="OWT271" s="20"/>
      <c r="OWU271" s="20"/>
      <c r="OWV271" s="20"/>
      <c r="OWW271" s="20"/>
      <c r="OWX271" s="20"/>
      <c r="OWY271" s="20"/>
      <c r="OWZ271" s="20"/>
      <c r="OXA271" s="20"/>
      <c r="OXB271" s="20"/>
      <c r="OXC271" s="20"/>
      <c r="OXD271" s="20"/>
      <c r="OXE271" s="20"/>
      <c r="OXF271" s="20"/>
      <c r="OXG271" s="20"/>
      <c r="OXH271" s="20"/>
      <c r="OXI271" s="20"/>
      <c r="OXJ271" s="20"/>
      <c r="OXK271" s="20"/>
      <c r="OXL271" s="20"/>
      <c r="OXM271" s="20"/>
      <c r="OXN271" s="20"/>
      <c r="OXO271" s="20"/>
      <c r="OXP271" s="20"/>
      <c r="OXQ271" s="20"/>
      <c r="OXR271" s="20"/>
      <c r="OXS271" s="20"/>
      <c r="OXT271" s="20"/>
      <c r="OXU271" s="20"/>
      <c r="OXV271" s="20"/>
      <c r="OXW271" s="20"/>
      <c r="OXX271" s="20"/>
      <c r="OXY271" s="20"/>
      <c r="OXZ271" s="20"/>
      <c r="OYA271" s="20"/>
      <c r="OYB271" s="20"/>
      <c r="OYC271" s="20"/>
      <c r="OYD271" s="20"/>
      <c r="OYE271" s="20"/>
      <c r="OYF271" s="20"/>
      <c r="OYG271" s="20"/>
      <c r="OYH271" s="20"/>
      <c r="OYI271" s="20"/>
      <c r="OYJ271" s="20"/>
      <c r="OYK271" s="20"/>
      <c r="OYL271" s="20"/>
      <c r="OYM271" s="20"/>
      <c r="OYN271" s="20"/>
      <c r="OYO271" s="20"/>
      <c r="OYP271" s="20"/>
      <c r="OYQ271" s="20"/>
      <c r="OYR271" s="20"/>
      <c r="OYS271" s="20"/>
      <c r="OYT271" s="20"/>
      <c r="OYU271" s="20"/>
      <c r="OYV271" s="20"/>
      <c r="OYW271" s="20"/>
      <c r="OYX271" s="20"/>
      <c r="OYY271" s="20"/>
      <c r="OYZ271" s="20"/>
      <c r="OZA271" s="20"/>
      <c r="OZB271" s="20"/>
      <c r="OZC271" s="20"/>
      <c r="OZD271" s="20"/>
      <c r="OZE271" s="20"/>
      <c r="OZF271" s="20"/>
      <c r="OZG271" s="20"/>
      <c r="OZH271" s="20"/>
      <c r="OZI271" s="20"/>
      <c r="OZJ271" s="20"/>
      <c r="OZK271" s="20"/>
      <c r="OZL271" s="20"/>
      <c r="OZM271" s="20"/>
      <c r="OZN271" s="20"/>
      <c r="OZO271" s="20"/>
      <c r="OZP271" s="20"/>
      <c r="OZQ271" s="20"/>
      <c r="OZR271" s="20"/>
      <c r="OZS271" s="20"/>
      <c r="OZT271" s="20"/>
      <c r="OZU271" s="20"/>
      <c r="OZV271" s="20"/>
      <c r="OZW271" s="20"/>
      <c r="OZX271" s="20"/>
      <c r="OZY271" s="20"/>
      <c r="OZZ271" s="20"/>
      <c r="PAA271" s="20"/>
      <c r="PAB271" s="20"/>
      <c r="PAC271" s="20"/>
      <c r="PAD271" s="20"/>
      <c r="PAE271" s="20"/>
      <c r="PAF271" s="20"/>
      <c r="PAG271" s="20"/>
      <c r="PAH271" s="20"/>
      <c r="PAI271" s="20"/>
      <c r="PAJ271" s="20"/>
      <c r="PAK271" s="20"/>
      <c r="PAL271" s="20"/>
      <c r="PAM271" s="20"/>
      <c r="PAN271" s="20"/>
      <c r="PAO271" s="20"/>
      <c r="PAP271" s="20"/>
      <c r="PAQ271" s="20"/>
      <c r="PAR271" s="20"/>
      <c r="PAS271" s="20"/>
      <c r="PAT271" s="20"/>
      <c r="PAU271" s="20"/>
      <c r="PAV271" s="20"/>
      <c r="PAW271" s="20"/>
      <c r="PAX271" s="20"/>
      <c r="PAY271" s="20"/>
      <c r="PAZ271" s="20"/>
      <c r="PBA271" s="20"/>
      <c r="PBB271" s="20"/>
      <c r="PBC271" s="20"/>
      <c r="PBD271" s="20"/>
      <c r="PBE271" s="20"/>
      <c r="PBF271" s="20"/>
      <c r="PBG271" s="20"/>
      <c r="PBH271" s="20"/>
      <c r="PBI271" s="20"/>
      <c r="PBJ271" s="20"/>
      <c r="PBK271" s="20"/>
      <c r="PBL271" s="20"/>
      <c r="PBM271" s="20"/>
      <c r="PBN271" s="20"/>
      <c r="PBO271" s="20"/>
      <c r="PBP271" s="20"/>
      <c r="PBQ271" s="20"/>
      <c r="PBR271" s="20"/>
      <c r="PBS271" s="20"/>
      <c r="PBT271" s="20"/>
      <c r="PBU271" s="20"/>
      <c r="PBV271" s="20"/>
      <c r="PBW271" s="20"/>
      <c r="PBX271" s="20"/>
      <c r="PBY271" s="20"/>
      <c r="PBZ271" s="20"/>
      <c r="PCA271" s="20"/>
      <c r="PCB271" s="20"/>
      <c r="PCC271" s="20"/>
      <c r="PCD271" s="20"/>
      <c r="PCE271" s="20"/>
      <c r="PCF271" s="20"/>
      <c r="PCG271" s="20"/>
      <c r="PCH271" s="20"/>
      <c r="PCI271" s="20"/>
      <c r="PCJ271" s="20"/>
      <c r="PCK271" s="20"/>
      <c r="PCL271" s="20"/>
      <c r="PCM271" s="20"/>
      <c r="PCN271" s="20"/>
      <c r="PCO271" s="20"/>
      <c r="PCP271" s="20"/>
      <c r="PCQ271" s="20"/>
      <c r="PCR271" s="20"/>
      <c r="PCS271" s="20"/>
      <c r="PCT271" s="20"/>
      <c r="PCU271" s="20"/>
      <c r="PCV271" s="20"/>
      <c r="PCW271" s="20"/>
      <c r="PCX271" s="20"/>
      <c r="PCY271" s="20"/>
      <c r="PCZ271" s="20"/>
      <c r="PDA271" s="20"/>
      <c r="PDB271" s="20"/>
      <c r="PDC271" s="20"/>
      <c r="PDD271" s="20"/>
      <c r="PDE271" s="20"/>
      <c r="PDF271" s="20"/>
      <c r="PDG271" s="20"/>
      <c r="PDH271" s="20"/>
      <c r="PDI271" s="20"/>
      <c r="PDJ271" s="20"/>
      <c r="PDK271" s="20"/>
      <c r="PDL271" s="20"/>
      <c r="PDM271" s="20"/>
      <c r="PDN271" s="20"/>
      <c r="PDO271" s="20"/>
      <c r="PDP271" s="20"/>
      <c r="PDQ271" s="20"/>
      <c r="PDR271" s="20"/>
      <c r="PDS271" s="20"/>
      <c r="PDT271" s="20"/>
      <c r="PDU271" s="20"/>
      <c r="PDV271" s="20"/>
      <c r="PDW271" s="20"/>
      <c r="PDX271" s="20"/>
      <c r="PDY271" s="20"/>
      <c r="PDZ271" s="20"/>
      <c r="PEA271" s="20"/>
      <c r="PEB271" s="20"/>
      <c r="PEC271" s="20"/>
      <c r="PED271" s="20"/>
      <c r="PEE271" s="20"/>
      <c r="PEF271" s="20"/>
      <c r="PEG271" s="20"/>
      <c r="PEH271" s="20"/>
      <c r="PEI271" s="20"/>
      <c r="PEJ271" s="20"/>
      <c r="PEK271" s="20"/>
      <c r="PEL271" s="20"/>
      <c r="PEM271" s="20"/>
      <c r="PEN271" s="20"/>
      <c r="PEO271" s="20"/>
      <c r="PEP271" s="20"/>
      <c r="PEQ271" s="20"/>
      <c r="PER271" s="20"/>
      <c r="PES271" s="20"/>
      <c r="PET271" s="20"/>
      <c r="PEU271" s="20"/>
      <c r="PEV271" s="20"/>
      <c r="PEW271" s="20"/>
      <c r="PEX271" s="20"/>
      <c r="PEY271" s="20"/>
      <c r="PEZ271" s="20"/>
      <c r="PFA271" s="20"/>
      <c r="PFB271" s="20"/>
      <c r="PFC271" s="20"/>
      <c r="PFD271" s="20"/>
      <c r="PFE271" s="20"/>
      <c r="PFF271" s="20"/>
      <c r="PFG271" s="20"/>
      <c r="PFH271" s="20"/>
      <c r="PFI271" s="20"/>
      <c r="PFJ271" s="20"/>
      <c r="PFK271" s="20"/>
      <c r="PFL271" s="20"/>
      <c r="PFM271" s="20"/>
      <c r="PFN271" s="20"/>
      <c r="PFO271" s="20"/>
      <c r="PFP271" s="20"/>
      <c r="PFQ271" s="20"/>
      <c r="PFR271" s="20"/>
      <c r="PFS271" s="20"/>
      <c r="PFT271" s="20"/>
      <c r="PFU271" s="20"/>
      <c r="PFV271" s="20"/>
      <c r="PFW271" s="20"/>
      <c r="PFX271" s="20"/>
      <c r="PFY271" s="20"/>
      <c r="PFZ271" s="20"/>
      <c r="PGA271" s="20"/>
      <c r="PGB271" s="20"/>
      <c r="PGC271" s="20"/>
      <c r="PGD271" s="20"/>
      <c r="PGE271" s="20"/>
      <c r="PGF271" s="20"/>
      <c r="PGG271" s="20"/>
      <c r="PGH271" s="20"/>
      <c r="PGI271" s="20"/>
      <c r="PGJ271" s="20"/>
      <c r="PGK271" s="20"/>
      <c r="PGL271" s="20"/>
      <c r="PGM271" s="20"/>
      <c r="PGN271" s="20"/>
      <c r="PGO271" s="20"/>
      <c r="PGP271" s="20"/>
      <c r="PGQ271" s="20"/>
      <c r="PGR271" s="20"/>
      <c r="PGS271" s="20"/>
      <c r="PGT271" s="20"/>
      <c r="PGU271" s="20"/>
      <c r="PGV271" s="20"/>
      <c r="PGW271" s="20"/>
      <c r="PGX271" s="20"/>
      <c r="PGY271" s="20"/>
      <c r="PGZ271" s="20"/>
      <c r="PHA271" s="20"/>
      <c r="PHB271" s="20"/>
      <c r="PHC271" s="20"/>
      <c r="PHD271" s="20"/>
      <c r="PHE271" s="20"/>
      <c r="PHF271" s="20"/>
      <c r="PHG271" s="20"/>
      <c r="PHH271" s="20"/>
      <c r="PHI271" s="20"/>
      <c r="PHJ271" s="20"/>
      <c r="PHK271" s="20"/>
      <c r="PHL271" s="20"/>
      <c r="PHM271" s="20"/>
      <c r="PHN271" s="20"/>
      <c r="PHO271" s="20"/>
      <c r="PHP271" s="20"/>
      <c r="PHQ271" s="20"/>
      <c r="PHR271" s="20"/>
      <c r="PHS271" s="20"/>
      <c r="PHT271" s="20"/>
      <c r="PHU271" s="20"/>
      <c r="PHV271" s="20"/>
      <c r="PHW271" s="20"/>
      <c r="PHX271" s="20"/>
      <c r="PHY271" s="20"/>
      <c r="PHZ271" s="20"/>
      <c r="PIA271" s="20"/>
      <c r="PIB271" s="20"/>
      <c r="PIC271" s="20"/>
      <c r="PID271" s="20"/>
      <c r="PIE271" s="20"/>
      <c r="PIF271" s="20"/>
      <c r="PIG271" s="20"/>
      <c r="PIH271" s="20"/>
      <c r="PII271" s="20"/>
      <c r="PIJ271" s="20"/>
      <c r="PIK271" s="20"/>
      <c r="PIL271" s="20"/>
      <c r="PIM271" s="20"/>
      <c r="PIN271" s="20"/>
      <c r="PIO271" s="20"/>
      <c r="PIP271" s="20"/>
      <c r="PIQ271" s="20"/>
      <c r="PIR271" s="20"/>
      <c r="PIS271" s="20"/>
      <c r="PIT271" s="20"/>
      <c r="PIU271" s="20"/>
      <c r="PIV271" s="20"/>
      <c r="PIW271" s="20"/>
      <c r="PIX271" s="20"/>
      <c r="PIY271" s="20"/>
      <c r="PIZ271" s="20"/>
      <c r="PJA271" s="20"/>
      <c r="PJB271" s="20"/>
      <c r="PJC271" s="20"/>
      <c r="PJD271" s="20"/>
      <c r="PJE271" s="20"/>
      <c r="PJF271" s="20"/>
      <c r="PJG271" s="20"/>
      <c r="PJH271" s="20"/>
      <c r="PJI271" s="20"/>
      <c r="PJJ271" s="20"/>
      <c r="PJK271" s="20"/>
      <c r="PJL271" s="20"/>
      <c r="PJM271" s="20"/>
      <c r="PJN271" s="20"/>
      <c r="PJO271" s="20"/>
      <c r="PJP271" s="20"/>
      <c r="PJQ271" s="20"/>
      <c r="PJR271" s="20"/>
      <c r="PJS271" s="20"/>
      <c r="PJT271" s="20"/>
      <c r="PJU271" s="20"/>
      <c r="PJV271" s="20"/>
      <c r="PJW271" s="20"/>
      <c r="PJX271" s="20"/>
      <c r="PJY271" s="20"/>
      <c r="PJZ271" s="20"/>
      <c r="PKA271" s="20"/>
      <c r="PKB271" s="20"/>
      <c r="PKC271" s="20"/>
      <c r="PKD271" s="20"/>
      <c r="PKE271" s="20"/>
      <c r="PKF271" s="20"/>
      <c r="PKG271" s="20"/>
      <c r="PKH271" s="20"/>
      <c r="PKI271" s="20"/>
      <c r="PKJ271" s="20"/>
      <c r="PKK271" s="20"/>
      <c r="PKL271" s="20"/>
      <c r="PKM271" s="20"/>
      <c r="PKN271" s="20"/>
      <c r="PKO271" s="20"/>
      <c r="PKP271" s="20"/>
      <c r="PKQ271" s="20"/>
      <c r="PKR271" s="20"/>
      <c r="PKS271" s="20"/>
      <c r="PKT271" s="20"/>
      <c r="PKU271" s="20"/>
      <c r="PKV271" s="20"/>
      <c r="PKW271" s="20"/>
      <c r="PKX271" s="20"/>
      <c r="PKY271" s="20"/>
      <c r="PKZ271" s="20"/>
      <c r="PLA271" s="20"/>
      <c r="PLB271" s="20"/>
      <c r="PLC271" s="20"/>
      <c r="PLD271" s="20"/>
      <c r="PLE271" s="20"/>
      <c r="PLF271" s="20"/>
      <c r="PLG271" s="20"/>
      <c r="PLH271" s="20"/>
      <c r="PLI271" s="20"/>
      <c r="PLJ271" s="20"/>
      <c r="PLK271" s="20"/>
      <c r="PLL271" s="20"/>
      <c r="PLM271" s="20"/>
      <c r="PLN271" s="20"/>
      <c r="PLO271" s="20"/>
      <c r="PLP271" s="20"/>
      <c r="PLQ271" s="20"/>
      <c r="PLR271" s="20"/>
      <c r="PLS271" s="20"/>
      <c r="PLT271" s="20"/>
      <c r="PLU271" s="20"/>
      <c r="PLV271" s="20"/>
      <c r="PLW271" s="20"/>
      <c r="PLX271" s="20"/>
      <c r="PLY271" s="20"/>
      <c r="PLZ271" s="20"/>
      <c r="PMA271" s="20"/>
      <c r="PMB271" s="20"/>
      <c r="PMC271" s="20"/>
      <c r="PMD271" s="20"/>
      <c r="PME271" s="20"/>
      <c r="PMF271" s="20"/>
      <c r="PMG271" s="20"/>
      <c r="PMH271" s="20"/>
      <c r="PMI271" s="20"/>
      <c r="PMJ271" s="20"/>
      <c r="PMK271" s="20"/>
      <c r="PML271" s="20"/>
      <c r="PMM271" s="20"/>
      <c r="PMN271" s="20"/>
      <c r="PMO271" s="20"/>
      <c r="PMP271" s="20"/>
      <c r="PMQ271" s="20"/>
      <c r="PMR271" s="20"/>
      <c r="PMS271" s="20"/>
      <c r="PMT271" s="20"/>
      <c r="PMU271" s="20"/>
      <c r="PMV271" s="20"/>
      <c r="PMW271" s="20"/>
      <c r="PMX271" s="20"/>
      <c r="PMY271" s="20"/>
      <c r="PMZ271" s="20"/>
      <c r="PNA271" s="20"/>
      <c r="PNB271" s="20"/>
      <c r="PNC271" s="20"/>
      <c r="PND271" s="20"/>
      <c r="PNE271" s="20"/>
      <c r="PNF271" s="20"/>
      <c r="PNG271" s="20"/>
      <c r="PNH271" s="20"/>
      <c r="PNI271" s="20"/>
      <c r="PNJ271" s="20"/>
      <c r="PNK271" s="20"/>
      <c r="PNL271" s="20"/>
      <c r="PNM271" s="20"/>
      <c r="PNN271" s="20"/>
      <c r="PNO271" s="20"/>
      <c r="PNP271" s="20"/>
      <c r="PNQ271" s="20"/>
      <c r="PNR271" s="20"/>
      <c r="PNS271" s="20"/>
      <c r="PNT271" s="20"/>
      <c r="PNU271" s="20"/>
      <c r="PNV271" s="20"/>
      <c r="PNW271" s="20"/>
      <c r="PNX271" s="20"/>
      <c r="PNY271" s="20"/>
      <c r="PNZ271" s="20"/>
      <c r="POA271" s="20"/>
      <c r="POB271" s="20"/>
      <c r="POC271" s="20"/>
      <c r="POD271" s="20"/>
      <c r="POE271" s="20"/>
      <c r="POF271" s="20"/>
      <c r="POG271" s="20"/>
      <c r="POH271" s="20"/>
      <c r="POI271" s="20"/>
      <c r="POJ271" s="20"/>
      <c r="POK271" s="20"/>
      <c r="POL271" s="20"/>
      <c r="POM271" s="20"/>
      <c r="PON271" s="20"/>
      <c r="POO271" s="20"/>
      <c r="POP271" s="20"/>
      <c r="POQ271" s="20"/>
      <c r="POR271" s="20"/>
      <c r="POS271" s="20"/>
      <c r="POT271" s="20"/>
      <c r="POU271" s="20"/>
      <c r="POV271" s="20"/>
      <c r="POW271" s="20"/>
      <c r="POX271" s="20"/>
      <c r="POY271" s="20"/>
      <c r="POZ271" s="20"/>
      <c r="PPA271" s="20"/>
      <c r="PPB271" s="20"/>
      <c r="PPC271" s="20"/>
      <c r="PPD271" s="20"/>
      <c r="PPE271" s="20"/>
      <c r="PPF271" s="20"/>
      <c r="PPG271" s="20"/>
      <c r="PPH271" s="20"/>
      <c r="PPI271" s="20"/>
      <c r="PPJ271" s="20"/>
      <c r="PPK271" s="20"/>
      <c r="PPL271" s="20"/>
      <c r="PPM271" s="20"/>
      <c r="PPN271" s="20"/>
      <c r="PPO271" s="20"/>
      <c r="PPP271" s="20"/>
      <c r="PPQ271" s="20"/>
      <c r="PPR271" s="20"/>
      <c r="PPS271" s="20"/>
      <c r="PPT271" s="20"/>
      <c r="PPU271" s="20"/>
      <c r="PPV271" s="20"/>
      <c r="PPW271" s="20"/>
      <c r="PPX271" s="20"/>
      <c r="PPY271" s="20"/>
      <c r="PPZ271" s="20"/>
      <c r="PQA271" s="20"/>
      <c r="PQB271" s="20"/>
      <c r="PQC271" s="20"/>
      <c r="PQD271" s="20"/>
      <c r="PQE271" s="20"/>
      <c r="PQF271" s="20"/>
      <c r="PQG271" s="20"/>
      <c r="PQH271" s="20"/>
      <c r="PQI271" s="20"/>
      <c r="PQJ271" s="20"/>
      <c r="PQK271" s="20"/>
      <c r="PQL271" s="20"/>
      <c r="PQM271" s="20"/>
      <c r="PQN271" s="20"/>
      <c r="PQO271" s="20"/>
      <c r="PQP271" s="20"/>
      <c r="PQQ271" s="20"/>
      <c r="PQR271" s="20"/>
      <c r="PQS271" s="20"/>
      <c r="PQT271" s="20"/>
      <c r="PQU271" s="20"/>
      <c r="PQV271" s="20"/>
      <c r="PQW271" s="20"/>
      <c r="PQX271" s="20"/>
      <c r="PQY271" s="20"/>
      <c r="PQZ271" s="20"/>
      <c r="PRA271" s="20"/>
      <c r="PRB271" s="20"/>
      <c r="PRC271" s="20"/>
      <c r="PRD271" s="20"/>
      <c r="PRE271" s="20"/>
      <c r="PRF271" s="20"/>
      <c r="PRG271" s="20"/>
      <c r="PRH271" s="20"/>
      <c r="PRI271" s="20"/>
      <c r="PRJ271" s="20"/>
      <c r="PRK271" s="20"/>
      <c r="PRL271" s="20"/>
      <c r="PRM271" s="20"/>
      <c r="PRN271" s="20"/>
      <c r="PRO271" s="20"/>
      <c r="PRP271" s="20"/>
      <c r="PRQ271" s="20"/>
      <c r="PRR271" s="20"/>
      <c r="PRS271" s="20"/>
      <c r="PRT271" s="20"/>
      <c r="PRU271" s="20"/>
      <c r="PRV271" s="20"/>
      <c r="PRW271" s="20"/>
      <c r="PRX271" s="20"/>
      <c r="PRY271" s="20"/>
      <c r="PRZ271" s="20"/>
      <c r="PSA271" s="20"/>
      <c r="PSB271" s="20"/>
      <c r="PSC271" s="20"/>
      <c r="PSD271" s="20"/>
      <c r="PSE271" s="20"/>
      <c r="PSF271" s="20"/>
      <c r="PSG271" s="20"/>
      <c r="PSH271" s="20"/>
      <c r="PSI271" s="20"/>
      <c r="PSJ271" s="20"/>
      <c r="PSK271" s="20"/>
      <c r="PSL271" s="20"/>
      <c r="PSM271" s="20"/>
      <c r="PSN271" s="20"/>
      <c r="PSO271" s="20"/>
      <c r="PSP271" s="20"/>
      <c r="PSQ271" s="20"/>
      <c r="PSR271" s="20"/>
      <c r="PSS271" s="20"/>
      <c r="PST271" s="20"/>
      <c r="PSU271" s="20"/>
      <c r="PSV271" s="20"/>
      <c r="PSW271" s="20"/>
      <c r="PSX271" s="20"/>
      <c r="PSY271" s="20"/>
      <c r="PSZ271" s="20"/>
      <c r="PTA271" s="20"/>
      <c r="PTB271" s="20"/>
      <c r="PTC271" s="20"/>
      <c r="PTD271" s="20"/>
      <c r="PTE271" s="20"/>
      <c r="PTF271" s="20"/>
      <c r="PTG271" s="20"/>
      <c r="PTH271" s="20"/>
      <c r="PTI271" s="20"/>
      <c r="PTJ271" s="20"/>
      <c r="PTK271" s="20"/>
      <c r="PTL271" s="20"/>
      <c r="PTM271" s="20"/>
      <c r="PTN271" s="20"/>
      <c r="PTO271" s="20"/>
      <c r="PTP271" s="20"/>
      <c r="PTQ271" s="20"/>
      <c r="PTR271" s="20"/>
      <c r="PTS271" s="20"/>
      <c r="PTT271" s="20"/>
      <c r="PTU271" s="20"/>
      <c r="PTV271" s="20"/>
      <c r="PTW271" s="20"/>
      <c r="PTX271" s="20"/>
      <c r="PTY271" s="20"/>
      <c r="PTZ271" s="20"/>
      <c r="PUA271" s="20"/>
      <c r="PUB271" s="20"/>
      <c r="PUC271" s="20"/>
      <c r="PUD271" s="20"/>
      <c r="PUE271" s="20"/>
      <c r="PUF271" s="20"/>
      <c r="PUG271" s="20"/>
      <c r="PUH271" s="20"/>
      <c r="PUI271" s="20"/>
      <c r="PUJ271" s="20"/>
      <c r="PUK271" s="20"/>
      <c r="PUL271" s="20"/>
      <c r="PUM271" s="20"/>
      <c r="PUN271" s="20"/>
      <c r="PUO271" s="20"/>
      <c r="PUP271" s="20"/>
      <c r="PUQ271" s="20"/>
      <c r="PUR271" s="20"/>
      <c r="PUS271" s="20"/>
      <c r="PUT271" s="20"/>
      <c r="PUU271" s="20"/>
      <c r="PUV271" s="20"/>
      <c r="PUW271" s="20"/>
      <c r="PUX271" s="20"/>
      <c r="PUY271" s="20"/>
      <c r="PUZ271" s="20"/>
      <c r="PVA271" s="20"/>
      <c r="PVB271" s="20"/>
      <c r="PVC271" s="20"/>
      <c r="PVD271" s="20"/>
      <c r="PVE271" s="20"/>
      <c r="PVF271" s="20"/>
      <c r="PVG271" s="20"/>
      <c r="PVH271" s="20"/>
      <c r="PVI271" s="20"/>
      <c r="PVJ271" s="20"/>
      <c r="PVK271" s="20"/>
      <c r="PVL271" s="20"/>
      <c r="PVM271" s="20"/>
      <c r="PVN271" s="20"/>
      <c r="PVO271" s="20"/>
      <c r="PVP271" s="20"/>
      <c r="PVQ271" s="20"/>
      <c r="PVR271" s="20"/>
      <c r="PVS271" s="20"/>
      <c r="PVT271" s="20"/>
      <c r="PVU271" s="20"/>
      <c r="PVV271" s="20"/>
      <c r="PVW271" s="20"/>
      <c r="PVX271" s="20"/>
      <c r="PVY271" s="20"/>
      <c r="PVZ271" s="20"/>
      <c r="PWA271" s="20"/>
      <c r="PWB271" s="20"/>
      <c r="PWC271" s="20"/>
      <c r="PWD271" s="20"/>
      <c r="PWE271" s="20"/>
      <c r="PWF271" s="20"/>
      <c r="PWG271" s="20"/>
      <c r="PWH271" s="20"/>
      <c r="PWI271" s="20"/>
      <c r="PWJ271" s="20"/>
      <c r="PWK271" s="20"/>
      <c r="PWL271" s="20"/>
      <c r="PWM271" s="20"/>
      <c r="PWN271" s="20"/>
      <c r="PWO271" s="20"/>
      <c r="PWP271" s="20"/>
      <c r="PWQ271" s="20"/>
      <c r="PWR271" s="20"/>
      <c r="PWS271" s="20"/>
      <c r="PWT271" s="20"/>
      <c r="PWU271" s="20"/>
      <c r="PWV271" s="20"/>
      <c r="PWW271" s="20"/>
      <c r="PWX271" s="20"/>
      <c r="PWY271" s="20"/>
      <c r="PWZ271" s="20"/>
      <c r="PXA271" s="20"/>
      <c r="PXB271" s="20"/>
      <c r="PXC271" s="20"/>
      <c r="PXD271" s="20"/>
      <c r="PXE271" s="20"/>
      <c r="PXF271" s="20"/>
      <c r="PXG271" s="20"/>
      <c r="PXH271" s="20"/>
      <c r="PXI271" s="20"/>
      <c r="PXJ271" s="20"/>
      <c r="PXK271" s="20"/>
      <c r="PXL271" s="20"/>
      <c r="PXM271" s="20"/>
      <c r="PXN271" s="20"/>
      <c r="PXO271" s="20"/>
      <c r="PXP271" s="20"/>
      <c r="PXQ271" s="20"/>
      <c r="PXR271" s="20"/>
      <c r="PXS271" s="20"/>
      <c r="PXT271" s="20"/>
      <c r="PXU271" s="20"/>
      <c r="PXV271" s="20"/>
      <c r="PXW271" s="20"/>
      <c r="PXX271" s="20"/>
      <c r="PXY271" s="20"/>
      <c r="PXZ271" s="20"/>
      <c r="PYA271" s="20"/>
      <c r="PYB271" s="20"/>
      <c r="PYC271" s="20"/>
      <c r="PYD271" s="20"/>
      <c r="PYE271" s="20"/>
      <c r="PYF271" s="20"/>
      <c r="PYG271" s="20"/>
      <c r="PYH271" s="20"/>
      <c r="PYI271" s="20"/>
      <c r="PYJ271" s="20"/>
      <c r="PYK271" s="20"/>
      <c r="PYL271" s="20"/>
      <c r="PYM271" s="20"/>
      <c r="PYN271" s="20"/>
      <c r="PYO271" s="20"/>
      <c r="PYP271" s="20"/>
      <c r="PYQ271" s="20"/>
      <c r="PYR271" s="20"/>
      <c r="PYS271" s="20"/>
      <c r="PYT271" s="20"/>
      <c r="PYU271" s="20"/>
      <c r="PYV271" s="20"/>
      <c r="PYW271" s="20"/>
      <c r="PYX271" s="20"/>
      <c r="PYY271" s="20"/>
      <c r="PYZ271" s="20"/>
      <c r="PZA271" s="20"/>
      <c r="PZB271" s="20"/>
      <c r="PZC271" s="20"/>
      <c r="PZD271" s="20"/>
      <c r="PZE271" s="20"/>
      <c r="PZF271" s="20"/>
      <c r="PZG271" s="20"/>
      <c r="PZH271" s="20"/>
      <c r="PZI271" s="20"/>
      <c r="PZJ271" s="20"/>
      <c r="PZK271" s="20"/>
      <c r="PZL271" s="20"/>
      <c r="PZM271" s="20"/>
      <c r="PZN271" s="20"/>
      <c r="PZO271" s="20"/>
      <c r="PZP271" s="20"/>
      <c r="PZQ271" s="20"/>
      <c r="PZR271" s="20"/>
      <c r="PZS271" s="20"/>
      <c r="PZT271" s="20"/>
      <c r="PZU271" s="20"/>
      <c r="PZV271" s="20"/>
      <c r="PZW271" s="20"/>
      <c r="PZX271" s="20"/>
      <c r="PZY271" s="20"/>
      <c r="PZZ271" s="20"/>
      <c r="QAA271" s="20"/>
      <c r="QAB271" s="20"/>
      <c r="QAC271" s="20"/>
      <c r="QAD271" s="20"/>
      <c r="QAE271" s="20"/>
      <c r="QAF271" s="20"/>
      <c r="QAG271" s="20"/>
      <c r="QAH271" s="20"/>
      <c r="QAI271" s="20"/>
      <c r="QAJ271" s="20"/>
      <c r="QAK271" s="20"/>
      <c r="QAL271" s="20"/>
      <c r="QAM271" s="20"/>
      <c r="QAN271" s="20"/>
      <c r="QAO271" s="20"/>
      <c r="QAP271" s="20"/>
      <c r="QAQ271" s="20"/>
      <c r="QAR271" s="20"/>
      <c r="QAS271" s="20"/>
      <c r="QAT271" s="20"/>
      <c r="QAU271" s="20"/>
      <c r="QAV271" s="20"/>
      <c r="QAW271" s="20"/>
      <c r="QAX271" s="20"/>
      <c r="QAY271" s="20"/>
      <c r="QAZ271" s="20"/>
      <c r="QBA271" s="20"/>
      <c r="QBB271" s="20"/>
      <c r="QBC271" s="20"/>
      <c r="QBD271" s="20"/>
      <c r="QBE271" s="20"/>
      <c r="QBF271" s="20"/>
      <c r="QBG271" s="20"/>
      <c r="QBH271" s="20"/>
      <c r="QBI271" s="20"/>
      <c r="QBJ271" s="20"/>
      <c r="QBK271" s="20"/>
      <c r="QBL271" s="20"/>
      <c r="QBM271" s="20"/>
      <c r="QBN271" s="20"/>
      <c r="QBO271" s="20"/>
      <c r="QBP271" s="20"/>
      <c r="QBQ271" s="20"/>
      <c r="QBR271" s="20"/>
      <c r="QBS271" s="20"/>
      <c r="QBT271" s="20"/>
      <c r="QBU271" s="20"/>
      <c r="QBV271" s="20"/>
      <c r="QBW271" s="20"/>
      <c r="QBX271" s="20"/>
      <c r="QBY271" s="20"/>
      <c r="QBZ271" s="20"/>
      <c r="QCA271" s="20"/>
      <c r="QCB271" s="20"/>
      <c r="QCC271" s="20"/>
      <c r="QCD271" s="20"/>
      <c r="QCE271" s="20"/>
      <c r="QCF271" s="20"/>
      <c r="QCG271" s="20"/>
      <c r="QCH271" s="20"/>
      <c r="QCI271" s="20"/>
      <c r="QCJ271" s="20"/>
      <c r="QCK271" s="20"/>
      <c r="QCL271" s="20"/>
      <c r="QCM271" s="20"/>
      <c r="QCN271" s="20"/>
      <c r="QCO271" s="20"/>
      <c r="QCP271" s="20"/>
      <c r="QCQ271" s="20"/>
      <c r="QCR271" s="20"/>
      <c r="QCS271" s="20"/>
      <c r="QCT271" s="20"/>
      <c r="QCU271" s="20"/>
      <c r="QCV271" s="20"/>
      <c r="QCW271" s="20"/>
      <c r="QCX271" s="20"/>
      <c r="QCY271" s="20"/>
      <c r="QCZ271" s="20"/>
      <c r="QDA271" s="20"/>
      <c r="QDB271" s="20"/>
      <c r="QDC271" s="20"/>
      <c r="QDD271" s="20"/>
      <c r="QDE271" s="20"/>
      <c r="QDF271" s="20"/>
      <c r="QDG271" s="20"/>
      <c r="QDH271" s="20"/>
      <c r="QDI271" s="20"/>
      <c r="QDJ271" s="20"/>
      <c r="QDK271" s="20"/>
      <c r="QDL271" s="20"/>
      <c r="QDM271" s="20"/>
      <c r="QDN271" s="20"/>
      <c r="QDO271" s="20"/>
      <c r="QDP271" s="20"/>
      <c r="QDQ271" s="20"/>
      <c r="QDR271" s="20"/>
      <c r="QDS271" s="20"/>
      <c r="QDT271" s="20"/>
      <c r="QDU271" s="20"/>
      <c r="QDV271" s="20"/>
      <c r="QDW271" s="20"/>
      <c r="QDX271" s="20"/>
      <c r="QDY271" s="20"/>
      <c r="QDZ271" s="20"/>
      <c r="QEA271" s="20"/>
      <c r="QEB271" s="20"/>
      <c r="QEC271" s="20"/>
      <c r="QED271" s="20"/>
      <c r="QEE271" s="20"/>
      <c r="QEF271" s="20"/>
      <c r="QEG271" s="20"/>
      <c r="QEH271" s="20"/>
      <c r="QEI271" s="20"/>
      <c r="QEJ271" s="20"/>
      <c r="QEK271" s="20"/>
      <c r="QEL271" s="20"/>
      <c r="QEM271" s="20"/>
      <c r="QEN271" s="20"/>
      <c r="QEO271" s="20"/>
      <c r="QEP271" s="20"/>
      <c r="QEQ271" s="20"/>
      <c r="QER271" s="20"/>
      <c r="QES271" s="20"/>
      <c r="QET271" s="20"/>
      <c r="QEU271" s="20"/>
      <c r="QEV271" s="20"/>
      <c r="QEW271" s="20"/>
      <c r="QEX271" s="20"/>
      <c r="QEY271" s="20"/>
      <c r="QEZ271" s="20"/>
      <c r="QFA271" s="20"/>
      <c r="QFB271" s="20"/>
      <c r="QFC271" s="20"/>
      <c r="QFD271" s="20"/>
      <c r="QFE271" s="20"/>
      <c r="QFF271" s="20"/>
      <c r="QFG271" s="20"/>
      <c r="QFH271" s="20"/>
      <c r="QFI271" s="20"/>
      <c r="QFJ271" s="20"/>
      <c r="QFK271" s="20"/>
      <c r="QFL271" s="20"/>
      <c r="QFM271" s="20"/>
      <c r="QFN271" s="20"/>
      <c r="QFO271" s="20"/>
      <c r="QFP271" s="20"/>
      <c r="QFQ271" s="20"/>
      <c r="QFR271" s="20"/>
      <c r="QFS271" s="20"/>
      <c r="QFT271" s="20"/>
      <c r="QFU271" s="20"/>
      <c r="QFV271" s="20"/>
      <c r="QFW271" s="20"/>
      <c r="QFX271" s="20"/>
      <c r="QFY271" s="20"/>
      <c r="QFZ271" s="20"/>
      <c r="QGA271" s="20"/>
      <c r="QGB271" s="20"/>
      <c r="QGC271" s="20"/>
      <c r="QGD271" s="20"/>
      <c r="QGE271" s="20"/>
      <c r="QGF271" s="20"/>
      <c r="QGG271" s="20"/>
      <c r="QGH271" s="20"/>
      <c r="QGI271" s="20"/>
      <c r="QGJ271" s="20"/>
      <c r="QGK271" s="20"/>
      <c r="QGL271" s="20"/>
      <c r="QGM271" s="20"/>
      <c r="QGN271" s="20"/>
      <c r="QGO271" s="20"/>
      <c r="QGP271" s="20"/>
      <c r="QGQ271" s="20"/>
      <c r="QGR271" s="20"/>
      <c r="QGS271" s="20"/>
      <c r="QGT271" s="20"/>
      <c r="QGU271" s="20"/>
      <c r="QGV271" s="20"/>
      <c r="QGW271" s="20"/>
      <c r="QGX271" s="20"/>
      <c r="QGY271" s="20"/>
      <c r="QGZ271" s="20"/>
      <c r="QHA271" s="20"/>
      <c r="QHB271" s="20"/>
      <c r="QHC271" s="20"/>
      <c r="QHD271" s="20"/>
      <c r="QHE271" s="20"/>
      <c r="QHF271" s="20"/>
      <c r="QHG271" s="20"/>
      <c r="QHH271" s="20"/>
      <c r="QHI271" s="20"/>
      <c r="QHJ271" s="20"/>
      <c r="QHK271" s="20"/>
      <c r="QHL271" s="20"/>
      <c r="QHM271" s="20"/>
      <c r="QHN271" s="20"/>
      <c r="QHO271" s="20"/>
      <c r="QHP271" s="20"/>
      <c r="QHQ271" s="20"/>
      <c r="QHR271" s="20"/>
      <c r="QHS271" s="20"/>
      <c r="QHT271" s="20"/>
      <c r="QHU271" s="20"/>
      <c r="QHV271" s="20"/>
      <c r="QHW271" s="20"/>
      <c r="QHX271" s="20"/>
      <c r="QHY271" s="20"/>
      <c r="QHZ271" s="20"/>
      <c r="QIA271" s="20"/>
      <c r="QIB271" s="20"/>
      <c r="QIC271" s="20"/>
      <c r="QID271" s="20"/>
      <c r="QIE271" s="20"/>
      <c r="QIF271" s="20"/>
      <c r="QIG271" s="20"/>
      <c r="QIH271" s="20"/>
      <c r="QII271" s="20"/>
      <c r="QIJ271" s="20"/>
      <c r="QIK271" s="20"/>
      <c r="QIL271" s="20"/>
      <c r="QIM271" s="20"/>
      <c r="QIN271" s="20"/>
      <c r="QIO271" s="20"/>
      <c r="QIP271" s="20"/>
      <c r="QIQ271" s="20"/>
      <c r="QIR271" s="20"/>
      <c r="QIS271" s="20"/>
      <c r="QIT271" s="20"/>
      <c r="QIU271" s="20"/>
      <c r="QIV271" s="20"/>
      <c r="QIW271" s="20"/>
      <c r="QIX271" s="20"/>
      <c r="QIY271" s="20"/>
      <c r="QIZ271" s="20"/>
      <c r="QJA271" s="20"/>
      <c r="QJB271" s="20"/>
      <c r="QJC271" s="20"/>
      <c r="QJD271" s="20"/>
      <c r="QJE271" s="20"/>
      <c r="QJF271" s="20"/>
      <c r="QJG271" s="20"/>
      <c r="QJH271" s="20"/>
      <c r="QJI271" s="20"/>
      <c r="QJJ271" s="20"/>
      <c r="QJK271" s="20"/>
      <c r="QJL271" s="20"/>
      <c r="QJM271" s="20"/>
      <c r="QJN271" s="20"/>
      <c r="QJO271" s="20"/>
      <c r="QJP271" s="20"/>
      <c r="QJQ271" s="20"/>
      <c r="QJR271" s="20"/>
      <c r="QJS271" s="20"/>
      <c r="QJT271" s="20"/>
      <c r="QJU271" s="20"/>
      <c r="QJV271" s="20"/>
      <c r="QJW271" s="20"/>
      <c r="QJX271" s="20"/>
      <c r="QJY271" s="20"/>
      <c r="QJZ271" s="20"/>
      <c r="QKA271" s="20"/>
      <c r="QKB271" s="20"/>
      <c r="QKC271" s="20"/>
      <c r="QKD271" s="20"/>
      <c r="QKE271" s="20"/>
      <c r="QKF271" s="20"/>
      <c r="QKG271" s="20"/>
      <c r="QKH271" s="20"/>
      <c r="QKI271" s="20"/>
      <c r="QKJ271" s="20"/>
      <c r="QKK271" s="20"/>
      <c r="QKL271" s="20"/>
      <c r="QKM271" s="20"/>
      <c r="QKN271" s="20"/>
      <c r="QKO271" s="20"/>
      <c r="QKP271" s="20"/>
      <c r="QKQ271" s="20"/>
      <c r="QKR271" s="20"/>
      <c r="QKS271" s="20"/>
      <c r="QKT271" s="20"/>
      <c r="QKU271" s="20"/>
      <c r="QKV271" s="20"/>
      <c r="QKW271" s="20"/>
      <c r="QKX271" s="20"/>
      <c r="QKY271" s="20"/>
      <c r="QKZ271" s="20"/>
      <c r="QLA271" s="20"/>
      <c r="QLB271" s="20"/>
      <c r="QLC271" s="20"/>
      <c r="QLD271" s="20"/>
      <c r="QLE271" s="20"/>
      <c r="QLF271" s="20"/>
      <c r="QLG271" s="20"/>
      <c r="QLH271" s="20"/>
      <c r="QLI271" s="20"/>
      <c r="QLJ271" s="20"/>
      <c r="QLK271" s="20"/>
      <c r="QLL271" s="20"/>
      <c r="QLM271" s="20"/>
      <c r="QLN271" s="20"/>
      <c r="QLO271" s="20"/>
      <c r="QLP271" s="20"/>
      <c r="QLQ271" s="20"/>
      <c r="QLR271" s="20"/>
      <c r="QLS271" s="20"/>
      <c r="QLT271" s="20"/>
      <c r="QLU271" s="20"/>
      <c r="QLV271" s="20"/>
      <c r="QLW271" s="20"/>
      <c r="QLX271" s="20"/>
      <c r="QLY271" s="20"/>
      <c r="QLZ271" s="20"/>
      <c r="QMA271" s="20"/>
      <c r="QMB271" s="20"/>
      <c r="QMC271" s="20"/>
      <c r="QMD271" s="20"/>
      <c r="QME271" s="20"/>
      <c r="QMF271" s="20"/>
      <c r="QMG271" s="20"/>
      <c r="QMH271" s="20"/>
      <c r="QMI271" s="20"/>
      <c r="QMJ271" s="20"/>
      <c r="QMK271" s="20"/>
      <c r="QML271" s="20"/>
      <c r="QMM271" s="20"/>
      <c r="QMN271" s="20"/>
      <c r="QMO271" s="20"/>
      <c r="QMP271" s="20"/>
      <c r="QMQ271" s="20"/>
      <c r="QMR271" s="20"/>
      <c r="QMS271" s="20"/>
      <c r="QMT271" s="20"/>
      <c r="QMU271" s="20"/>
      <c r="QMV271" s="20"/>
      <c r="QMW271" s="20"/>
      <c r="QMX271" s="20"/>
      <c r="QMY271" s="20"/>
      <c r="QMZ271" s="20"/>
      <c r="QNA271" s="20"/>
      <c r="QNB271" s="20"/>
      <c r="QNC271" s="20"/>
      <c r="QND271" s="20"/>
      <c r="QNE271" s="20"/>
      <c r="QNF271" s="20"/>
      <c r="QNG271" s="20"/>
      <c r="QNH271" s="20"/>
      <c r="QNI271" s="20"/>
      <c r="QNJ271" s="20"/>
      <c r="QNK271" s="20"/>
      <c r="QNL271" s="20"/>
      <c r="QNM271" s="20"/>
      <c r="QNN271" s="20"/>
      <c r="QNO271" s="20"/>
      <c r="QNP271" s="20"/>
      <c r="QNQ271" s="20"/>
      <c r="QNR271" s="20"/>
      <c r="QNS271" s="20"/>
      <c r="QNT271" s="20"/>
      <c r="QNU271" s="20"/>
      <c r="QNV271" s="20"/>
      <c r="QNW271" s="20"/>
      <c r="QNX271" s="20"/>
      <c r="QNY271" s="20"/>
      <c r="QNZ271" s="20"/>
      <c r="QOA271" s="20"/>
      <c r="QOB271" s="20"/>
      <c r="QOC271" s="20"/>
      <c r="QOD271" s="20"/>
      <c r="QOE271" s="20"/>
      <c r="QOF271" s="20"/>
      <c r="QOG271" s="20"/>
      <c r="QOH271" s="20"/>
      <c r="QOI271" s="20"/>
      <c r="QOJ271" s="20"/>
      <c r="QOK271" s="20"/>
      <c r="QOL271" s="20"/>
      <c r="QOM271" s="20"/>
      <c r="QON271" s="20"/>
      <c r="QOO271" s="20"/>
      <c r="QOP271" s="20"/>
      <c r="QOQ271" s="20"/>
      <c r="QOR271" s="20"/>
      <c r="QOS271" s="20"/>
      <c r="QOT271" s="20"/>
      <c r="QOU271" s="20"/>
      <c r="QOV271" s="20"/>
      <c r="QOW271" s="20"/>
      <c r="QOX271" s="20"/>
      <c r="QOY271" s="20"/>
      <c r="QOZ271" s="20"/>
      <c r="QPA271" s="20"/>
      <c r="QPB271" s="20"/>
      <c r="QPC271" s="20"/>
      <c r="QPD271" s="20"/>
      <c r="QPE271" s="20"/>
      <c r="QPF271" s="20"/>
      <c r="QPG271" s="20"/>
      <c r="QPH271" s="20"/>
      <c r="QPI271" s="20"/>
      <c r="QPJ271" s="20"/>
      <c r="QPK271" s="20"/>
      <c r="QPL271" s="20"/>
      <c r="QPM271" s="20"/>
      <c r="QPN271" s="20"/>
      <c r="QPO271" s="20"/>
      <c r="QPP271" s="20"/>
      <c r="QPQ271" s="20"/>
      <c r="QPR271" s="20"/>
      <c r="QPS271" s="20"/>
      <c r="QPT271" s="20"/>
      <c r="QPU271" s="20"/>
      <c r="QPV271" s="20"/>
      <c r="QPW271" s="20"/>
      <c r="QPX271" s="20"/>
      <c r="QPY271" s="20"/>
      <c r="QPZ271" s="20"/>
      <c r="QQA271" s="20"/>
      <c r="QQB271" s="20"/>
      <c r="QQC271" s="20"/>
      <c r="QQD271" s="20"/>
      <c r="QQE271" s="20"/>
      <c r="QQF271" s="20"/>
      <c r="QQG271" s="20"/>
      <c r="QQH271" s="20"/>
      <c r="QQI271" s="20"/>
      <c r="QQJ271" s="20"/>
      <c r="QQK271" s="20"/>
      <c r="QQL271" s="20"/>
      <c r="QQM271" s="20"/>
      <c r="QQN271" s="20"/>
      <c r="QQO271" s="20"/>
      <c r="QQP271" s="20"/>
      <c r="QQQ271" s="20"/>
      <c r="QQR271" s="20"/>
      <c r="QQS271" s="20"/>
      <c r="QQT271" s="20"/>
      <c r="QQU271" s="20"/>
      <c r="QQV271" s="20"/>
      <c r="QQW271" s="20"/>
      <c r="QQX271" s="20"/>
      <c r="QQY271" s="20"/>
      <c r="QQZ271" s="20"/>
      <c r="QRA271" s="20"/>
      <c r="QRB271" s="20"/>
      <c r="QRC271" s="20"/>
      <c r="QRD271" s="20"/>
      <c r="QRE271" s="20"/>
      <c r="QRF271" s="20"/>
      <c r="QRG271" s="20"/>
      <c r="QRH271" s="20"/>
      <c r="QRI271" s="20"/>
      <c r="QRJ271" s="20"/>
      <c r="QRK271" s="20"/>
      <c r="QRL271" s="20"/>
      <c r="QRM271" s="20"/>
      <c r="QRN271" s="20"/>
      <c r="QRO271" s="20"/>
      <c r="QRP271" s="20"/>
      <c r="QRQ271" s="20"/>
      <c r="QRR271" s="20"/>
      <c r="QRS271" s="20"/>
      <c r="QRT271" s="20"/>
      <c r="QRU271" s="20"/>
      <c r="QRV271" s="20"/>
      <c r="QRW271" s="20"/>
      <c r="QRX271" s="20"/>
      <c r="QRY271" s="20"/>
      <c r="QRZ271" s="20"/>
      <c r="QSA271" s="20"/>
      <c r="QSB271" s="20"/>
      <c r="QSC271" s="20"/>
      <c r="QSD271" s="20"/>
      <c r="QSE271" s="20"/>
      <c r="QSF271" s="20"/>
      <c r="QSG271" s="20"/>
      <c r="QSH271" s="20"/>
      <c r="QSI271" s="20"/>
      <c r="QSJ271" s="20"/>
      <c r="QSK271" s="20"/>
      <c r="QSL271" s="20"/>
      <c r="QSM271" s="20"/>
      <c r="QSN271" s="20"/>
      <c r="QSO271" s="20"/>
      <c r="QSP271" s="20"/>
      <c r="QSQ271" s="20"/>
      <c r="QSR271" s="20"/>
      <c r="QSS271" s="20"/>
      <c r="QST271" s="20"/>
      <c r="QSU271" s="20"/>
      <c r="QSV271" s="20"/>
      <c r="QSW271" s="20"/>
      <c r="QSX271" s="20"/>
      <c r="QSY271" s="20"/>
      <c r="QSZ271" s="20"/>
      <c r="QTA271" s="20"/>
      <c r="QTB271" s="20"/>
      <c r="QTC271" s="20"/>
      <c r="QTD271" s="20"/>
      <c r="QTE271" s="20"/>
      <c r="QTF271" s="20"/>
      <c r="QTG271" s="20"/>
      <c r="QTH271" s="20"/>
      <c r="QTI271" s="20"/>
      <c r="QTJ271" s="20"/>
      <c r="QTK271" s="20"/>
      <c r="QTL271" s="20"/>
      <c r="QTM271" s="20"/>
      <c r="QTN271" s="20"/>
      <c r="QTO271" s="20"/>
      <c r="QTP271" s="20"/>
      <c r="QTQ271" s="20"/>
      <c r="QTR271" s="20"/>
      <c r="QTS271" s="20"/>
      <c r="QTT271" s="20"/>
      <c r="QTU271" s="20"/>
      <c r="QTV271" s="20"/>
      <c r="QTW271" s="20"/>
      <c r="QTX271" s="20"/>
      <c r="QTY271" s="20"/>
      <c r="QTZ271" s="20"/>
      <c r="QUA271" s="20"/>
      <c r="QUB271" s="20"/>
      <c r="QUC271" s="20"/>
      <c r="QUD271" s="20"/>
      <c r="QUE271" s="20"/>
      <c r="QUF271" s="20"/>
      <c r="QUG271" s="20"/>
      <c r="QUH271" s="20"/>
      <c r="QUI271" s="20"/>
      <c r="QUJ271" s="20"/>
      <c r="QUK271" s="20"/>
      <c r="QUL271" s="20"/>
      <c r="QUM271" s="20"/>
      <c r="QUN271" s="20"/>
      <c r="QUO271" s="20"/>
      <c r="QUP271" s="20"/>
      <c r="QUQ271" s="20"/>
      <c r="QUR271" s="20"/>
      <c r="QUS271" s="20"/>
      <c r="QUT271" s="20"/>
      <c r="QUU271" s="20"/>
      <c r="QUV271" s="20"/>
      <c r="QUW271" s="20"/>
      <c r="QUX271" s="20"/>
      <c r="QUY271" s="20"/>
      <c r="QUZ271" s="20"/>
      <c r="QVA271" s="20"/>
      <c r="QVB271" s="20"/>
      <c r="QVC271" s="20"/>
      <c r="QVD271" s="20"/>
      <c r="QVE271" s="20"/>
      <c r="QVF271" s="20"/>
      <c r="QVG271" s="20"/>
      <c r="QVH271" s="20"/>
      <c r="QVI271" s="20"/>
      <c r="QVJ271" s="20"/>
      <c r="QVK271" s="20"/>
      <c r="QVL271" s="20"/>
      <c r="QVM271" s="20"/>
      <c r="QVN271" s="20"/>
      <c r="QVO271" s="20"/>
      <c r="QVP271" s="20"/>
      <c r="QVQ271" s="20"/>
      <c r="QVR271" s="20"/>
      <c r="QVS271" s="20"/>
      <c r="QVT271" s="20"/>
      <c r="QVU271" s="20"/>
      <c r="QVV271" s="20"/>
      <c r="QVW271" s="20"/>
      <c r="QVX271" s="20"/>
      <c r="QVY271" s="20"/>
      <c r="QVZ271" s="20"/>
      <c r="QWA271" s="20"/>
      <c r="QWB271" s="20"/>
      <c r="QWC271" s="20"/>
      <c r="QWD271" s="20"/>
      <c r="QWE271" s="20"/>
      <c r="QWF271" s="20"/>
      <c r="QWG271" s="20"/>
      <c r="QWH271" s="20"/>
      <c r="QWI271" s="20"/>
      <c r="QWJ271" s="20"/>
      <c r="QWK271" s="20"/>
      <c r="QWL271" s="20"/>
      <c r="QWM271" s="20"/>
      <c r="QWN271" s="20"/>
      <c r="QWO271" s="20"/>
      <c r="QWP271" s="20"/>
      <c r="QWQ271" s="20"/>
      <c r="QWR271" s="20"/>
      <c r="QWS271" s="20"/>
      <c r="QWT271" s="20"/>
      <c r="QWU271" s="20"/>
      <c r="QWV271" s="20"/>
      <c r="QWW271" s="20"/>
      <c r="QWX271" s="20"/>
      <c r="QWY271" s="20"/>
      <c r="QWZ271" s="20"/>
      <c r="QXA271" s="20"/>
      <c r="QXB271" s="20"/>
      <c r="QXC271" s="20"/>
      <c r="QXD271" s="20"/>
      <c r="QXE271" s="20"/>
      <c r="QXF271" s="20"/>
      <c r="QXG271" s="20"/>
      <c r="QXH271" s="20"/>
      <c r="QXI271" s="20"/>
      <c r="QXJ271" s="20"/>
      <c r="QXK271" s="20"/>
      <c r="QXL271" s="20"/>
      <c r="QXM271" s="20"/>
      <c r="QXN271" s="20"/>
      <c r="QXO271" s="20"/>
      <c r="QXP271" s="20"/>
      <c r="QXQ271" s="20"/>
      <c r="QXR271" s="20"/>
      <c r="QXS271" s="20"/>
      <c r="QXT271" s="20"/>
      <c r="QXU271" s="20"/>
      <c r="QXV271" s="20"/>
      <c r="QXW271" s="20"/>
      <c r="QXX271" s="20"/>
      <c r="QXY271" s="20"/>
      <c r="QXZ271" s="20"/>
      <c r="QYA271" s="20"/>
      <c r="QYB271" s="20"/>
      <c r="QYC271" s="20"/>
      <c r="QYD271" s="20"/>
      <c r="QYE271" s="20"/>
      <c r="QYF271" s="20"/>
      <c r="QYG271" s="20"/>
      <c r="QYH271" s="20"/>
      <c r="QYI271" s="20"/>
      <c r="QYJ271" s="20"/>
      <c r="QYK271" s="20"/>
      <c r="QYL271" s="20"/>
      <c r="QYM271" s="20"/>
      <c r="QYN271" s="20"/>
      <c r="QYO271" s="20"/>
      <c r="QYP271" s="20"/>
      <c r="QYQ271" s="20"/>
      <c r="QYR271" s="20"/>
      <c r="QYS271" s="20"/>
      <c r="QYT271" s="20"/>
      <c r="QYU271" s="20"/>
      <c r="QYV271" s="20"/>
      <c r="QYW271" s="20"/>
      <c r="QYX271" s="20"/>
      <c r="QYY271" s="20"/>
      <c r="QYZ271" s="20"/>
      <c r="QZA271" s="20"/>
      <c r="QZB271" s="20"/>
      <c r="QZC271" s="20"/>
      <c r="QZD271" s="20"/>
      <c r="QZE271" s="20"/>
      <c r="QZF271" s="20"/>
      <c r="QZG271" s="20"/>
      <c r="QZH271" s="20"/>
      <c r="QZI271" s="20"/>
      <c r="QZJ271" s="20"/>
      <c r="QZK271" s="20"/>
      <c r="QZL271" s="20"/>
      <c r="QZM271" s="20"/>
      <c r="QZN271" s="20"/>
      <c r="QZO271" s="20"/>
      <c r="QZP271" s="20"/>
      <c r="QZQ271" s="20"/>
      <c r="QZR271" s="20"/>
      <c r="QZS271" s="20"/>
      <c r="QZT271" s="20"/>
      <c r="QZU271" s="20"/>
      <c r="QZV271" s="20"/>
      <c r="QZW271" s="20"/>
      <c r="QZX271" s="20"/>
      <c r="QZY271" s="20"/>
      <c r="QZZ271" s="20"/>
      <c r="RAA271" s="20"/>
      <c r="RAB271" s="20"/>
      <c r="RAC271" s="20"/>
      <c r="RAD271" s="20"/>
      <c r="RAE271" s="20"/>
      <c r="RAF271" s="20"/>
      <c r="RAG271" s="20"/>
      <c r="RAH271" s="20"/>
      <c r="RAI271" s="20"/>
      <c r="RAJ271" s="20"/>
      <c r="RAK271" s="20"/>
      <c r="RAL271" s="20"/>
      <c r="RAM271" s="20"/>
      <c r="RAN271" s="20"/>
      <c r="RAO271" s="20"/>
      <c r="RAP271" s="20"/>
      <c r="RAQ271" s="20"/>
      <c r="RAR271" s="20"/>
      <c r="RAS271" s="20"/>
      <c r="RAT271" s="20"/>
      <c r="RAU271" s="20"/>
      <c r="RAV271" s="20"/>
      <c r="RAW271" s="20"/>
      <c r="RAX271" s="20"/>
      <c r="RAY271" s="20"/>
      <c r="RAZ271" s="20"/>
      <c r="RBA271" s="20"/>
      <c r="RBB271" s="20"/>
      <c r="RBC271" s="20"/>
      <c r="RBD271" s="20"/>
      <c r="RBE271" s="20"/>
      <c r="RBF271" s="20"/>
      <c r="RBG271" s="20"/>
      <c r="RBH271" s="20"/>
      <c r="RBI271" s="20"/>
      <c r="RBJ271" s="20"/>
      <c r="RBK271" s="20"/>
      <c r="RBL271" s="20"/>
      <c r="RBM271" s="20"/>
      <c r="RBN271" s="20"/>
      <c r="RBO271" s="20"/>
      <c r="RBP271" s="20"/>
      <c r="RBQ271" s="20"/>
      <c r="RBR271" s="20"/>
      <c r="RBS271" s="20"/>
      <c r="RBT271" s="20"/>
      <c r="RBU271" s="20"/>
      <c r="RBV271" s="20"/>
      <c r="RBW271" s="20"/>
      <c r="RBX271" s="20"/>
      <c r="RBY271" s="20"/>
      <c r="RBZ271" s="20"/>
      <c r="RCA271" s="20"/>
      <c r="RCB271" s="20"/>
      <c r="RCC271" s="20"/>
      <c r="RCD271" s="20"/>
      <c r="RCE271" s="20"/>
      <c r="RCF271" s="20"/>
      <c r="RCG271" s="20"/>
      <c r="RCH271" s="20"/>
      <c r="RCI271" s="20"/>
      <c r="RCJ271" s="20"/>
      <c r="RCK271" s="20"/>
      <c r="RCL271" s="20"/>
      <c r="RCM271" s="20"/>
      <c r="RCN271" s="20"/>
      <c r="RCO271" s="20"/>
      <c r="RCP271" s="20"/>
      <c r="RCQ271" s="20"/>
      <c r="RCR271" s="20"/>
      <c r="RCS271" s="20"/>
      <c r="RCT271" s="20"/>
      <c r="RCU271" s="20"/>
      <c r="RCV271" s="20"/>
      <c r="RCW271" s="20"/>
      <c r="RCX271" s="20"/>
      <c r="RCY271" s="20"/>
      <c r="RCZ271" s="20"/>
      <c r="RDA271" s="20"/>
      <c r="RDB271" s="20"/>
      <c r="RDC271" s="20"/>
      <c r="RDD271" s="20"/>
      <c r="RDE271" s="20"/>
      <c r="RDF271" s="20"/>
      <c r="RDG271" s="20"/>
      <c r="RDH271" s="20"/>
      <c r="RDI271" s="20"/>
      <c r="RDJ271" s="20"/>
      <c r="RDK271" s="20"/>
      <c r="RDL271" s="20"/>
      <c r="RDM271" s="20"/>
      <c r="RDN271" s="20"/>
      <c r="RDO271" s="20"/>
      <c r="RDP271" s="20"/>
      <c r="RDQ271" s="20"/>
      <c r="RDR271" s="20"/>
      <c r="RDS271" s="20"/>
      <c r="RDT271" s="20"/>
      <c r="RDU271" s="20"/>
      <c r="RDV271" s="20"/>
      <c r="RDW271" s="20"/>
      <c r="RDX271" s="20"/>
      <c r="RDY271" s="20"/>
      <c r="RDZ271" s="20"/>
      <c r="REA271" s="20"/>
      <c r="REB271" s="20"/>
      <c r="REC271" s="20"/>
      <c r="RED271" s="20"/>
      <c r="REE271" s="20"/>
      <c r="REF271" s="20"/>
      <c r="REG271" s="20"/>
      <c r="REH271" s="20"/>
      <c r="REI271" s="20"/>
      <c r="REJ271" s="20"/>
      <c r="REK271" s="20"/>
      <c r="REL271" s="20"/>
      <c r="REM271" s="20"/>
      <c r="REN271" s="20"/>
      <c r="REO271" s="20"/>
      <c r="REP271" s="20"/>
      <c r="REQ271" s="20"/>
      <c r="RER271" s="20"/>
      <c r="RES271" s="20"/>
      <c r="RET271" s="20"/>
      <c r="REU271" s="20"/>
      <c r="REV271" s="20"/>
      <c r="REW271" s="20"/>
      <c r="REX271" s="20"/>
      <c r="REY271" s="20"/>
      <c r="REZ271" s="20"/>
      <c r="RFA271" s="20"/>
      <c r="RFB271" s="20"/>
      <c r="RFC271" s="20"/>
      <c r="RFD271" s="20"/>
      <c r="RFE271" s="20"/>
      <c r="RFF271" s="20"/>
      <c r="RFG271" s="20"/>
      <c r="RFH271" s="20"/>
      <c r="RFI271" s="20"/>
      <c r="RFJ271" s="20"/>
      <c r="RFK271" s="20"/>
      <c r="RFL271" s="20"/>
      <c r="RFM271" s="20"/>
      <c r="RFN271" s="20"/>
      <c r="RFO271" s="20"/>
      <c r="RFP271" s="20"/>
      <c r="RFQ271" s="20"/>
      <c r="RFR271" s="20"/>
      <c r="RFS271" s="20"/>
      <c r="RFT271" s="20"/>
      <c r="RFU271" s="20"/>
      <c r="RFV271" s="20"/>
      <c r="RFW271" s="20"/>
      <c r="RFX271" s="20"/>
      <c r="RFY271" s="20"/>
      <c r="RFZ271" s="20"/>
      <c r="RGA271" s="20"/>
      <c r="RGB271" s="20"/>
      <c r="RGC271" s="20"/>
      <c r="RGD271" s="20"/>
      <c r="RGE271" s="20"/>
      <c r="RGF271" s="20"/>
      <c r="RGG271" s="20"/>
      <c r="RGH271" s="20"/>
      <c r="RGI271" s="20"/>
      <c r="RGJ271" s="20"/>
      <c r="RGK271" s="20"/>
      <c r="RGL271" s="20"/>
      <c r="RGM271" s="20"/>
      <c r="RGN271" s="20"/>
      <c r="RGO271" s="20"/>
      <c r="RGP271" s="20"/>
      <c r="RGQ271" s="20"/>
      <c r="RGR271" s="20"/>
      <c r="RGS271" s="20"/>
      <c r="RGT271" s="20"/>
      <c r="RGU271" s="20"/>
      <c r="RGV271" s="20"/>
      <c r="RGW271" s="20"/>
      <c r="RGX271" s="20"/>
      <c r="RGY271" s="20"/>
      <c r="RGZ271" s="20"/>
      <c r="RHA271" s="20"/>
      <c r="RHB271" s="20"/>
      <c r="RHC271" s="20"/>
      <c r="RHD271" s="20"/>
      <c r="RHE271" s="20"/>
      <c r="RHF271" s="20"/>
      <c r="RHG271" s="20"/>
      <c r="RHH271" s="20"/>
      <c r="RHI271" s="20"/>
      <c r="RHJ271" s="20"/>
      <c r="RHK271" s="20"/>
      <c r="RHL271" s="20"/>
      <c r="RHM271" s="20"/>
      <c r="RHN271" s="20"/>
      <c r="RHO271" s="20"/>
      <c r="RHP271" s="20"/>
      <c r="RHQ271" s="20"/>
      <c r="RHR271" s="20"/>
      <c r="RHS271" s="20"/>
      <c r="RHT271" s="20"/>
      <c r="RHU271" s="20"/>
      <c r="RHV271" s="20"/>
      <c r="RHW271" s="20"/>
      <c r="RHX271" s="20"/>
      <c r="RHY271" s="20"/>
      <c r="RHZ271" s="20"/>
      <c r="RIA271" s="20"/>
      <c r="RIB271" s="20"/>
      <c r="RIC271" s="20"/>
      <c r="RID271" s="20"/>
      <c r="RIE271" s="20"/>
      <c r="RIF271" s="20"/>
      <c r="RIG271" s="20"/>
      <c r="RIH271" s="20"/>
      <c r="RII271" s="20"/>
      <c r="RIJ271" s="20"/>
      <c r="RIK271" s="20"/>
      <c r="RIL271" s="20"/>
      <c r="RIM271" s="20"/>
      <c r="RIN271" s="20"/>
      <c r="RIO271" s="20"/>
      <c r="RIP271" s="20"/>
      <c r="RIQ271" s="20"/>
      <c r="RIR271" s="20"/>
      <c r="RIS271" s="20"/>
      <c r="RIT271" s="20"/>
      <c r="RIU271" s="20"/>
      <c r="RIV271" s="20"/>
      <c r="RIW271" s="20"/>
      <c r="RIX271" s="20"/>
      <c r="RIY271" s="20"/>
      <c r="RIZ271" s="20"/>
      <c r="RJA271" s="20"/>
      <c r="RJB271" s="20"/>
      <c r="RJC271" s="20"/>
      <c r="RJD271" s="20"/>
      <c r="RJE271" s="20"/>
      <c r="RJF271" s="20"/>
      <c r="RJG271" s="20"/>
      <c r="RJH271" s="20"/>
      <c r="RJI271" s="20"/>
      <c r="RJJ271" s="20"/>
      <c r="RJK271" s="20"/>
      <c r="RJL271" s="20"/>
      <c r="RJM271" s="20"/>
      <c r="RJN271" s="20"/>
      <c r="RJO271" s="20"/>
      <c r="RJP271" s="20"/>
      <c r="RJQ271" s="20"/>
      <c r="RJR271" s="20"/>
      <c r="RJS271" s="20"/>
      <c r="RJT271" s="20"/>
      <c r="RJU271" s="20"/>
      <c r="RJV271" s="20"/>
      <c r="RJW271" s="20"/>
      <c r="RJX271" s="20"/>
      <c r="RJY271" s="20"/>
      <c r="RJZ271" s="20"/>
      <c r="RKA271" s="20"/>
      <c r="RKB271" s="20"/>
      <c r="RKC271" s="20"/>
      <c r="RKD271" s="20"/>
      <c r="RKE271" s="20"/>
      <c r="RKF271" s="20"/>
      <c r="RKG271" s="20"/>
      <c r="RKH271" s="20"/>
      <c r="RKI271" s="20"/>
      <c r="RKJ271" s="20"/>
      <c r="RKK271" s="20"/>
      <c r="RKL271" s="20"/>
      <c r="RKM271" s="20"/>
      <c r="RKN271" s="20"/>
      <c r="RKO271" s="20"/>
      <c r="RKP271" s="20"/>
      <c r="RKQ271" s="20"/>
      <c r="RKR271" s="20"/>
      <c r="RKS271" s="20"/>
      <c r="RKT271" s="20"/>
      <c r="RKU271" s="20"/>
      <c r="RKV271" s="20"/>
      <c r="RKW271" s="20"/>
      <c r="RKX271" s="20"/>
      <c r="RKY271" s="20"/>
      <c r="RKZ271" s="20"/>
      <c r="RLA271" s="20"/>
      <c r="RLB271" s="20"/>
      <c r="RLC271" s="20"/>
      <c r="RLD271" s="20"/>
      <c r="RLE271" s="20"/>
      <c r="RLF271" s="20"/>
      <c r="RLG271" s="20"/>
      <c r="RLH271" s="20"/>
      <c r="RLI271" s="20"/>
      <c r="RLJ271" s="20"/>
      <c r="RLK271" s="20"/>
      <c r="RLL271" s="20"/>
      <c r="RLM271" s="20"/>
      <c r="RLN271" s="20"/>
      <c r="RLO271" s="20"/>
      <c r="RLP271" s="20"/>
      <c r="RLQ271" s="20"/>
      <c r="RLR271" s="20"/>
      <c r="RLS271" s="20"/>
      <c r="RLT271" s="20"/>
      <c r="RLU271" s="20"/>
      <c r="RLV271" s="20"/>
      <c r="RLW271" s="20"/>
      <c r="RLX271" s="20"/>
      <c r="RLY271" s="20"/>
      <c r="RLZ271" s="20"/>
      <c r="RMA271" s="20"/>
      <c r="RMB271" s="20"/>
      <c r="RMC271" s="20"/>
      <c r="RMD271" s="20"/>
      <c r="RME271" s="20"/>
      <c r="RMF271" s="20"/>
      <c r="RMG271" s="20"/>
      <c r="RMH271" s="20"/>
      <c r="RMI271" s="20"/>
      <c r="RMJ271" s="20"/>
      <c r="RMK271" s="20"/>
      <c r="RML271" s="20"/>
      <c r="RMM271" s="20"/>
      <c r="RMN271" s="20"/>
      <c r="RMO271" s="20"/>
      <c r="RMP271" s="20"/>
      <c r="RMQ271" s="20"/>
      <c r="RMR271" s="20"/>
      <c r="RMS271" s="20"/>
      <c r="RMT271" s="20"/>
      <c r="RMU271" s="20"/>
      <c r="RMV271" s="20"/>
      <c r="RMW271" s="20"/>
      <c r="RMX271" s="20"/>
      <c r="RMY271" s="20"/>
      <c r="RMZ271" s="20"/>
      <c r="RNA271" s="20"/>
      <c r="RNB271" s="20"/>
      <c r="RNC271" s="20"/>
      <c r="RND271" s="20"/>
      <c r="RNE271" s="20"/>
      <c r="RNF271" s="20"/>
      <c r="RNG271" s="20"/>
      <c r="RNH271" s="20"/>
      <c r="RNI271" s="20"/>
      <c r="RNJ271" s="20"/>
      <c r="RNK271" s="20"/>
      <c r="RNL271" s="20"/>
      <c r="RNM271" s="20"/>
      <c r="RNN271" s="20"/>
      <c r="RNO271" s="20"/>
      <c r="RNP271" s="20"/>
      <c r="RNQ271" s="20"/>
      <c r="RNR271" s="20"/>
      <c r="RNS271" s="20"/>
      <c r="RNT271" s="20"/>
      <c r="RNU271" s="20"/>
      <c r="RNV271" s="20"/>
      <c r="RNW271" s="20"/>
      <c r="RNX271" s="20"/>
      <c r="RNY271" s="20"/>
      <c r="RNZ271" s="20"/>
      <c r="ROA271" s="20"/>
      <c r="ROB271" s="20"/>
      <c r="ROC271" s="20"/>
      <c r="ROD271" s="20"/>
      <c r="ROE271" s="20"/>
      <c r="ROF271" s="20"/>
      <c r="ROG271" s="20"/>
      <c r="ROH271" s="20"/>
      <c r="ROI271" s="20"/>
      <c r="ROJ271" s="20"/>
      <c r="ROK271" s="20"/>
      <c r="ROL271" s="20"/>
      <c r="ROM271" s="20"/>
      <c r="RON271" s="20"/>
      <c r="ROO271" s="20"/>
      <c r="ROP271" s="20"/>
      <c r="ROQ271" s="20"/>
      <c r="ROR271" s="20"/>
      <c r="ROS271" s="20"/>
      <c r="ROT271" s="20"/>
      <c r="ROU271" s="20"/>
      <c r="ROV271" s="20"/>
      <c r="ROW271" s="20"/>
      <c r="ROX271" s="20"/>
      <c r="ROY271" s="20"/>
      <c r="ROZ271" s="20"/>
      <c r="RPA271" s="20"/>
      <c r="RPB271" s="20"/>
      <c r="RPC271" s="20"/>
      <c r="RPD271" s="20"/>
      <c r="RPE271" s="20"/>
      <c r="RPF271" s="20"/>
      <c r="RPG271" s="20"/>
      <c r="RPH271" s="20"/>
      <c r="RPI271" s="20"/>
      <c r="RPJ271" s="20"/>
      <c r="RPK271" s="20"/>
      <c r="RPL271" s="20"/>
      <c r="RPM271" s="20"/>
      <c r="RPN271" s="20"/>
      <c r="RPO271" s="20"/>
      <c r="RPP271" s="20"/>
      <c r="RPQ271" s="20"/>
      <c r="RPR271" s="20"/>
      <c r="RPS271" s="20"/>
      <c r="RPT271" s="20"/>
      <c r="RPU271" s="20"/>
      <c r="RPV271" s="20"/>
      <c r="RPW271" s="20"/>
      <c r="RPX271" s="20"/>
      <c r="RPY271" s="20"/>
      <c r="RPZ271" s="20"/>
      <c r="RQA271" s="20"/>
      <c r="RQB271" s="20"/>
      <c r="RQC271" s="20"/>
      <c r="RQD271" s="20"/>
      <c r="RQE271" s="20"/>
      <c r="RQF271" s="20"/>
      <c r="RQG271" s="20"/>
      <c r="RQH271" s="20"/>
      <c r="RQI271" s="20"/>
      <c r="RQJ271" s="20"/>
      <c r="RQK271" s="20"/>
      <c r="RQL271" s="20"/>
      <c r="RQM271" s="20"/>
      <c r="RQN271" s="20"/>
      <c r="RQO271" s="20"/>
      <c r="RQP271" s="20"/>
      <c r="RQQ271" s="20"/>
      <c r="RQR271" s="20"/>
      <c r="RQS271" s="20"/>
      <c r="RQT271" s="20"/>
      <c r="RQU271" s="20"/>
      <c r="RQV271" s="20"/>
      <c r="RQW271" s="20"/>
      <c r="RQX271" s="20"/>
      <c r="RQY271" s="20"/>
      <c r="RQZ271" s="20"/>
      <c r="RRA271" s="20"/>
      <c r="RRB271" s="20"/>
      <c r="RRC271" s="20"/>
      <c r="RRD271" s="20"/>
      <c r="RRE271" s="20"/>
      <c r="RRF271" s="20"/>
      <c r="RRG271" s="20"/>
      <c r="RRH271" s="20"/>
      <c r="RRI271" s="20"/>
      <c r="RRJ271" s="20"/>
      <c r="RRK271" s="20"/>
      <c r="RRL271" s="20"/>
      <c r="RRM271" s="20"/>
      <c r="RRN271" s="20"/>
      <c r="RRO271" s="20"/>
      <c r="RRP271" s="20"/>
      <c r="RRQ271" s="20"/>
      <c r="RRR271" s="20"/>
      <c r="RRS271" s="20"/>
      <c r="RRT271" s="20"/>
      <c r="RRU271" s="20"/>
      <c r="RRV271" s="20"/>
      <c r="RRW271" s="20"/>
      <c r="RRX271" s="20"/>
      <c r="RRY271" s="20"/>
      <c r="RRZ271" s="20"/>
      <c r="RSA271" s="20"/>
      <c r="RSB271" s="20"/>
      <c r="RSC271" s="20"/>
      <c r="RSD271" s="20"/>
      <c r="RSE271" s="20"/>
      <c r="RSF271" s="20"/>
      <c r="RSG271" s="20"/>
      <c r="RSH271" s="20"/>
      <c r="RSI271" s="20"/>
      <c r="RSJ271" s="20"/>
      <c r="RSK271" s="20"/>
      <c r="RSL271" s="20"/>
      <c r="RSM271" s="20"/>
      <c r="RSN271" s="20"/>
      <c r="RSO271" s="20"/>
      <c r="RSP271" s="20"/>
      <c r="RSQ271" s="20"/>
      <c r="RSR271" s="20"/>
      <c r="RSS271" s="20"/>
      <c r="RST271" s="20"/>
      <c r="RSU271" s="20"/>
      <c r="RSV271" s="20"/>
      <c r="RSW271" s="20"/>
      <c r="RSX271" s="20"/>
      <c r="RSY271" s="20"/>
      <c r="RSZ271" s="20"/>
      <c r="RTA271" s="20"/>
      <c r="RTB271" s="20"/>
      <c r="RTC271" s="20"/>
      <c r="RTD271" s="20"/>
      <c r="RTE271" s="20"/>
      <c r="RTF271" s="20"/>
      <c r="RTG271" s="20"/>
      <c r="RTH271" s="20"/>
      <c r="RTI271" s="20"/>
      <c r="RTJ271" s="20"/>
      <c r="RTK271" s="20"/>
      <c r="RTL271" s="20"/>
      <c r="RTM271" s="20"/>
      <c r="RTN271" s="20"/>
      <c r="RTO271" s="20"/>
      <c r="RTP271" s="20"/>
      <c r="RTQ271" s="20"/>
      <c r="RTR271" s="20"/>
      <c r="RTS271" s="20"/>
      <c r="RTT271" s="20"/>
      <c r="RTU271" s="20"/>
      <c r="RTV271" s="20"/>
      <c r="RTW271" s="20"/>
      <c r="RTX271" s="20"/>
      <c r="RTY271" s="20"/>
      <c r="RTZ271" s="20"/>
      <c r="RUA271" s="20"/>
      <c r="RUB271" s="20"/>
      <c r="RUC271" s="20"/>
      <c r="RUD271" s="20"/>
      <c r="RUE271" s="20"/>
      <c r="RUF271" s="20"/>
      <c r="RUG271" s="20"/>
      <c r="RUH271" s="20"/>
      <c r="RUI271" s="20"/>
      <c r="RUJ271" s="20"/>
      <c r="RUK271" s="20"/>
      <c r="RUL271" s="20"/>
      <c r="RUM271" s="20"/>
      <c r="RUN271" s="20"/>
      <c r="RUO271" s="20"/>
      <c r="RUP271" s="20"/>
      <c r="RUQ271" s="20"/>
      <c r="RUR271" s="20"/>
      <c r="RUS271" s="20"/>
      <c r="RUT271" s="20"/>
      <c r="RUU271" s="20"/>
      <c r="RUV271" s="20"/>
      <c r="RUW271" s="20"/>
      <c r="RUX271" s="20"/>
      <c r="RUY271" s="20"/>
      <c r="RUZ271" s="20"/>
      <c r="RVA271" s="20"/>
      <c r="RVB271" s="20"/>
      <c r="RVC271" s="20"/>
      <c r="RVD271" s="20"/>
      <c r="RVE271" s="20"/>
      <c r="RVF271" s="20"/>
      <c r="RVG271" s="20"/>
      <c r="RVH271" s="20"/>
      <c r="RVI271" s="20"/>
      <c r="RVJ271" s="20"/>
      <c r="RVK271" s="20"/>
      <c r="RVL271" s="20"/>
      <c r="RVM271" s="20"/>
      <c r="RVN271" s="20"/>
      <c r="RVO271" s="20"/>
      <c r="RVP271" s="20"/>
      <c r="RVQ271" s="20"/>
      <c r="RVR271" s="20"/>
      <c r="RVS271" s="20"/>
      <c r="RVT271" s="20"/>
      <c r="RVU271" s="20"/>
      <c r="RVV271" s="20"/>
      <c r="RVW271" s="20"/>
      <c r="RVX271" s="20"/>
      <c r="RVY271" s="20"/>
      <c r="RVZ271" s="20"/>
      <c r="RWA271" s="20"/>
      <c r="RWB271" s="20"/>
      <c r="RWC271" s="20"/>
      <c r="RWD271" s="20"/>
      <c r="RWE271" s="20"/>
      <c r="RWF271" s="20"/>
      <c r="RWG271" s="20"/>
      <c r="RWH271" s="20"/>
      <c r="RWI271" s="20"/>
      <c r="RWJ271" s="20"/>
      <c r="RWK271" s="20"/>
      <c r="RWL271" s="20"/>
      <c r="RWM271" s="20"/>
      <c r="RWN271" s="20"/>
      <c r="RWO271" s="20"/>
      <c r="RWP271" s="20"/>
      <c r="RWQ271" s="20"/>
      <c r="RWR271" s="20"/>
      <c r="RWS271" s="20"/>
      <c r="RWT271" s="20"/>
      <c r="RWU271" s="20"/>
      <c r="RWV271" s="20"/>
      <c r="RWW271" s="20"/>
      <c r="RWX271" s="20"/>
      <c r="RWY271" s="20"/>
      <c r="RWZ271" s="20"/>
      <c r="RXA271" s="20"/>
      <c r="RXB271" s="20"/>
      <c r="RXC271" s="20"/>
      <c r="RXD271" s="20"/>
      <c r="RXE271" s="20"/>
      <c r="RXF271" s="20"/>
      <c r="RXG271" s="20"/>
      <c r="RXH271" s="20"/>
      <c r="RXI271" s="20"/>
      <c r="RXJ271" s="20"/>
      <c r="RXK271" s="20"/>
      <c r="RXL271" s="20"/>
      <c r="RXM271" s="20"/>
      <c r="RXN271" s="20"/>
      <c r="RXO271" s="20"/>
      <c r="RXP271" s="20"/>
      <c r="RXQ271" s="20"/>
      <c r="RXR271" s="20"/>
      <c r="RXS271" s="20"/>
      <c r="RXT271" s="20"/>
      <c r="RXU271" s="20"/>
      <c r="RXV271" s="20"/>
      <c r="RXW271" s="20"/>
      <c r="RXX271" s="20"/>
      <c r="RXY271" s="20"/>
      <c r="RXZ271" s="20"/>
      <c r="RYA271" s="20"/>
      <c r="RYB271" s="20"/>
      <c r="RYC271" s="20"/>
      <c r="RYD271" s="20"/>
      <c r="RYE271" s="20"/>
      <c r="RYF271" s="20"/>
      <c r="RYG271" s="20"/>
      <c r="RYH271" s="20"/>
      <c r="RYI271" s="20"/>
      <c r="RYJ271" s="20"/>
      <c r="RYK271" s="20"/>
      <c r="RYL271" s="20"/>
      <c r="RYM271" s="20"/>
      <c r="RYN271" s="20"/>
      <c r="RYO271" s="20"/>
      <c r="RYP271" s="20"/>
      <c r="RYQ271" s="20"/>
      <c r="RYR271" s="20"/>
      <c r="RYS271" s="20"/>
      <c r="RYT271" s="20"/>
      <c r="RYU271" s="20"/>
      <c r="RYV271" s="20"/>
      <c r="RYW271" s="20"/>
      <c r="RYX271" s="20"/>
      <c r="RYY271" s="20"/>
      <c r="RYZ271" s="20"/>
      <c r="RZA271" s="20"/>
      <c r="RZB271" s="20"/>
      <c r="RZC271" s="20"/>
      <c r="RZD271" s="20"/>
      <c r="RZE271" s="20"/>
      <c r="RZF271" s="20"/>
      <c r="RZG271" s="20"/>
      <c r="RZH271" s="20"/>
      <c r="RZI271" s="20"/>
      <c r="RZJ271" s="20"/>
      <c r="RZK271" s="20"/>
      <c r="RZL271" s="20"/>
      <c r="RZM271" s="20"/>
      <c r="RZN271" s="20"/>
      <c r="RZO271" s="20"/>
      <c r="RZP271" s="20"/>
      <c r="RZQ271" s="20"/>
      <c r="RZR271" s="20"/>
      <c r="RZS271" s="20"/>
      <c r="RZT271" s="20"/>
      <c r="RZU271" s="20"/>
      <c r="RZV271" s="20"/>
      <c r="RZW271" s="20"/>
      <c r="RZX271" s="20"/>
      <c r="RZY271" s="20"/>
      <c r="RZZ271" s="20"/>
      <c r="SAA271" s="20"/>
      <c r="SAB271" s="20"/>
      <c r="SAC271" s="20"/>
      <c r="SAD271" s="20"/>
      <c r="SAE271" s="20"/>
      <c r="SAF271" s="20"/>
      <c r="SAG271" s="20"/>
      <c r="SAH271" s="20"/>
      <c r="SAI271" s="20"/>
      <c r="SAJ271" s="20"/>
      <c r="SAK271" s="20"/>
      <c r="SAL271" s="20"/>
      <c r="SAM271" s="20"/>
      <c r="SAN271" s="20"/>
      <c r="SAO271" s="20"/>
      <c r="SAP271" s="20"/>
      <c r="SAQ271" s="20"/>
      <c r="SAR271" s="20"/>
      <c r="SAS271" s="20"/>
      <c r="SAT271" s="20"/>
      <c r="SAU271" s="20"/>
      <c r="SAV271" s="20"/>
      <c r="SAW271" s="20"/>
      <c r="SAX271" s="20"/>
      <c r="SAY271" s="20"/>
      <c r="SAZ271" s="20"/>
      <c r="SBA271" s="20"/>
      <c r="SBB271" s="20"/>
      <c r="SBC271" s="20"/>
      <c r="SBD271" s="20"/>
      <c r="SBE271" s="20"/>
      <c r="SBF271" s="20"/>
      <c r="SBG271" s="20"/>
      <c r="SBH271" s="20"/>
      <c r="SBI271" s="20"/>
      <c r="SBJ271" s="20"/>
      <c r="SBK271" s="20"/>
      <c r="SBL271" s="20"/>
      <c r="SBM271" s="20"/>
      <c r="SBN271" s="20"/>
      <c r="SBO271" s="20"/>
      <c r="SBP271" s="20"/>
      <c r="SBQ271" s="20"/>
      <c r="SBR271" s="20"/>
      <c r="SBS271" s="20"/>
      <c r="SBT271" s="20"/>
      <c r="SBU271" s="20"/>
      <c r="SBV271" s="20"/>
      <c r="SBW271" s="20"/>
      <c r="SBX271" s="20"/>
      <c r="SBY271" s="20"/>
      <c r="SBZ271" s="20"/>
      <c r="SCA271" s="20"/>
      <c r="SCB271" s="20"/>
      <c r="SCC271" s="20"/>
      <c r="SCD271" s="20"/>
      <c r="SCE271" s="20"/>
      <c r="SCF271" s="20"/>
      <c r="SCG271" s="20"/>
      <c r="SCH271" s="20"/>
      <c r="SCI271" s="20"/>
      <c r="SCJ271" s="20"/>
      <c r="SCK271" s="20"/>
      <c r="SCL271" s="20"/>
      <c r="SCM271" s="20"/>
      <c r="SCN271" s="20"/>
      <c r="SCO271" s="20"/>
      <c r="SCP271" s="20"/>
      <c r="SCQ271" s="20"/>
      <c r="SCR271" s="20"/>
      <c r="SCS271" s="20"/>
      <c r="SCT271" s="20"/>
      <c r="SCU271" s="20"/>
      <c r="SCV271" s="20"/>
      <c r="SCW271" s="20"/>
      <c r="SCX271" s="20"/>
      <c r="SCY271" s="20"/>
      <c r="SCZ271" s="20"/>
      <c r="SDA271" s="20"/>
      <c r="SDB271" s="20"/>
      <c r="SDC271" s="20"/>
      <c r="SDD271" s="20"/>
      <c r="SDE271" s="20"/>
      <c r="SDF271" s="20"/>
      <c r="SDG271" s="20"/>
      <c r="SDH271" s="20"/>
      <c r="SDI271" s="20"/>
      <c r="SDJ271" s="20"/>
      <c r="SDK271" s="20"/>
      <c r="SDL271" s="20"/>
      <c r="SDM271" s="20"/>
      <c r="SDN271" s="20"/>
      <c r="SDO271" s="20"/>
      <c r="SDP271" s="20"/>
      <c r="SDQ271" s="20"/>
      <c r="SDR271" s="20"/>
      <c r="SDS271" s="20"/>
      <c r="SDT271" s="20"/>
      <c r="SDU271" s="20"/>
      <c r="SDV271" s="20"/>
      <c r="SDW271" s="20"/>
      <c r="SDX271" s="20"/>
      <c r="SDY271" s="20"/>
      <c r="SDZ271" s="20"/>
      <c r="SEA271" s="20"/>
      <c r="SEB271" s="20"/>
      <c r="SEC271" s="20"/>
      <c r="SED271" s="20"/>
      <c r="SEE271" s="20"/>
      <c r="SEF271" s="20"/>
      <c r="SEG271" s="20"/>
      <c r="SEH271" s="20"/>
      <c r="SEI271" s="20"/>
      <c r="SEJ271" s="20"/>
      <c r="SEK271" s="20"/>
      <c r="SEL271" s="20"/>
      <c r="SEM271" s="20"/>
      <c r="SEN271" s="20"/>
      <c r="SEO271" s="20"/>
      <c r="SEP271" s="20"/>
      <c r="SEQ271" s="20"/>
      <c r="SER271" s="20"/>
      <c r="SES271" s="20"/>
      <c r="SET271" s="20"/>
      <c r="SEU271" s="20"/>
      <c r="SEV271" s="20"/>
      <c r="SEW271" s="20"/>
      <c r="SEX271" s="20"/>
      <c r="SEY271" s="20"/>
      <c r="SEZ271" s="20"/>
      <c r="SFA271" s="20"/>
      <c r="SFB271" s="20"/>
      <c r="SFC271" s="20"/>
      <c r="SFD271" s="20"/>
      <c r="SFE271" s="20"/>
      <c r="SFF271" s="20"/>
      <c r="SFG271" s="20"/>
      <c r="SFH271" s="20"/>
      <c r="SFI271" s="20"/>
      <c r="SFJ271" s="20"/>
      <c r="SFK271" s="20"/>
      <c r="SFL271" s="20"/>
      <c r="SFM271" s="20"/>
      <c r="SFN271" s="20"/>
      <c r="SFO271" s="20"/>
      <c r="SFP271" s="20"/>
      <c r="SFQ271" s="20"/>
      <c r="SFR271" s="20"/>
      <c r="SFS271" s="20"/>
      <c r="SFT271" s="20"/>
      <c r="SFU271" s="20"/>
      <c r="SFV271" s="20"/>
      <c r="SFW271" s="20"/>
      <c r="SFX271" s="20"/>
      <c r="SFY271" s="20"/>
      <c r="SFZ271" s="20"/>
      <c r="SGA271" s="20"/>
      <c r="SGB271" s="20"/>
      <c r="SGC271" s="20"/>
      <c r="SGD271" s="20"/>
      <c r="SGE271" s="20"/>
      <c r="SGF271" s="20"/>
      <c r="SGG271" s="20"/>
      <c r="SGH271" s="20"/>
      <c r="SGI271" s="20"/>
      <c r="SGJ271" s="20"/>
      <c r="SGK271" s="20"/>
      <c r="SGL271" s="20"/>
      <c r="SGM271" s="20"/>
      <c r="SGN271" s="20"/>
      <c r="SGO271" s="20"/>
      <c r="SGP271" s="20"/>
      <c r="SGQ271" s="20"/>
      <c r="SGR271" s="20"/>
      <c r="SGS271" s="20"/>
      <c r="SGT271" s="20"/>
      <c r="SGU271" s="20"/>
      <c r="SGV271" s="20"/>
      <c r="SGW271" s="20"/>
      <c r="SGX271" s="20"/>
      <c r="SGY271" s="20"/>
      <c r="SGZ271" s="20"/>
      <c r="SHA271" s="20"/>
      <c r="SHB271" s="20"/>
      <c r="SHC271" s="20"/>
      <c r="SHD271" s="20"/>
      <c r="SHE271" s="20"/>
      <c r="SHF271" s="20"/>
      <c r="SHG271" s="20"/>
      <c r="SHH271" s="20"/>
      <c r="SHI271" s="20"/>
      <c r="SHJ271" s="20"/>
      <c r="SHK271" s="20"/>
      <c r="SHL271" s="20"/>
      <c r="SHM271" s="20"/>
      <c r="SHN271" s="20"/>
      <c r="SHO271" s="20"/>
      <c r="SHP271" s="20"/>
      <c r="SHQ271" s="20"/>
      <c r="SHR271" s="20"/>
      <c r="SHS271" s="20"/>
      <c r="SHT271" s="20"/>
      <c r="SHU271" s="20"/>
      <c r="SHV271" s="20"/>
      <c r="SHW271" s="20"/>
      <c r="SHX271" s="20"/>
      <c r="SHY271" s="20"/>
      <c r="SHZ271" s="20"/>
      <c r="SIA271" s="20"/>
      <c r="SIB271" s="20"/>
      <c r="SIC271" s="20"/>
      <c r="SID271" s="20"/>
      <c r="SIE271" s="20"/>
      <c r="SIF271" s="20"/>
      <c r="SIG271" s="20"/>
      <c r="SIH271" s="20"/>
      <c r="SII271" s="20"/>
      <c r="SIJ271" s="20"/>
      <c r="SIK271" s="20"/>
      <c r="SIL271" s="20"/>
      <c r="SIM271" s="20"/>
      <c r="SIN271" s="20"/>
      <c r="SIO271" s="20"/>
      <c r="SIP271" s="20"/>
      <c r="SIQ271" s="20"/>
      <c r="SIR271" s="20"/>
      <c r="SIS271" s="20"/>
      <c r="SIT271" s="20"/>
      <c r="SIU271" s="20"/>
      <c r="SIV271" s="20"/>
      <c r="SIW271" s="20"/>
      <c r="SIX271" s="20"/>
      <c r="SIY271" s="20"/>
      <c r="SIZ271" s="20"/>
      <c r="SJA271" s="20"/>
      <c r="SJB271" s="20"/>
      <c r="SJC271" s="20"/>
      <c r="SJD271" s="20"/>
      <c r="SJE271" s="20"/>
      <c r="SJF271" s="20"/>
      <c r="SJG271" s="20"/>
      <c r="SJH271" s="20"/>
      <c r="SJI271" s="20"/>
      <c r="SJJ271" s="20"/>
      <c r="SJK271" s="20"/>
      <c r="SJL271" s="20"/>
      <c r="SJM271" s="20"/>
      <c r="SJN271" s="20"/>
      <c r="SJO271" s="20"/>
      <c r="SJP271" s="20"/>
      <c r="SJQ271" s="20"/>
      <c r="SJR271" s="20"/>
      <c r="SJS271" s="20"/>
      <c r="SJT271" s="20"/>
      <c r="SJU271" s="20"/>
      <c r="SJV271" s="20"/>
      <c r="SJW271" s="20"/>
      <c r="SJX271" s="20"/>
      <c r="SJY271" s="20"/>
      <c r="SJZ271" s="20"/>
      <c r="SKA271" s="20"/>
      <c r="SKB271" s="20"/>
      <c r="SKC271" s="20"/>
      <c r="SKD271" s="20"/>
      <c r="SKE271" s="20"/>
      <c r="SKF271" s="20"/>
      <c r="SKG271" s="20"/>
      <c r="SKH271" s="20"/>
      <c r="SKI271" s="20"/>
      <c r="SKJ271" s="20"/>
      <c r="SKK271" s="20"/>
      <c r="SKL271" s="20"/>
      <c r="SKM271" s="20"/>
      <c r="SKN271" s="20"/>
      <c r="SKO271" s="20"/>
      <c r="SKP271" s="20"/>
      <c r="SKQ271" s="20"/>
      <c r="SKR271" s="20"/>
      <c r="SKS271" s="20"/>
      <c r="SKT271" s="20"/>
      <c r="SKU271" s="20"/>
      <c r="SKV271" s="20"/>
      <c r="SKW271" s="20"/>
      <c r="SKX271" s="20"/>
      <c r="SKY271" s="20"/>
      <c r="SKZ271" s="20"/>
      <c r="SLA271" s="20"/>
      <c r="SLB271" s="20"/>
      <c r="SLC271" s="20"/>
      <c r="SLD271" s="20"/>
      <c r="SLE271" s="20"/>
      <c r="SLF271" s="20"/>
      <c r="SLG271" s="20"/>
      <c r="SLH271" s="20"/>
      <c r="SLI271" s="20"/>
      <c r="SLJ271" s="20"/>
      <c r="SLK271" s="20"/>
      <c r="SLL271" s="20"/>
      <c r="SLM271" s="20"/>
      <c r="SLN271" s="20"/>
      <c r="SLO271" s="20"/>
      <c r="SLP271" s="20"/>
      <c r="SLQ271" s="20"/>
      <c r="SLR271" s="20"/>
      <c r="SLS271" s="20"/>
      <c r="SLT271" s="20"/>
      <c r="SLU271" s="20"/>
      <c r="SLV271" s="20"/>
      <c r="SLW271" s="20"/>
      <c r="SLX271" s="20"/>
      <c r="SLY271" s="20"/>
      <c r="SLZ271" s="20"/>
      <c r="SMA271" s="20"/>
      <c r="SMB271" s="20"/>
      <c r="SMC271" s="20"/>
      <c r="SMD271" s="20"/>
      <c r="SME271" s="20"/>
      <c r="SMF271" s="20"/>
      <c r="SMG271" s="20"/>
      <c r="SMH271" s="20"/>
      <c r="SMI271" s="20"/>
      <c r="SMJ271" s="20"/>
      <c r="SMK271" s="20"/>
      <c r="SML271" s="20"/>
      <c r="SMM271" s="20"/>
      <c r="SMN271" s="20"/>
      <c r="SMO271" s="20"/>
      <c r="SMP271" s="20"/>
      <c r="SMQ271" s="20"/>
      <c r="SMR271" s="20"/>
      <c r="SMS271" s="20"/>
      <c r="SMT271" s="20"/>
      <c r="SMU271" s="20"/>
      <c r="SMV271" s="20"/>
      <c r="SMW271" s="20"/>
      <c r="SMX271" s="20"/>
      <c r="SMY271" s="20"/>
      <c r="SMZ271" s="20"/>
      <c r="SNA271" s="20"/>
      <c r="SNB271" s="20"/>
      <c r="SNC271" s="20"/>
      <c r="SND271" s="20"/>
      <c r="SNE271" s="20"/>
      <c r="SNF271" s="20"/>
      <c r="SNG271" s="20"/>
      <c r="SNH271" s="20"/>
      <c r="SNI271" s="20"/>
      <c r="SNJ271" s="20"/>
      <c r="SNK271" s="20"/>
      <c r="SNL271" s="20"/>
      <c r="SNM271" s="20"/>
      <c r="SNN271" s="20"/>
      <c r="SNO271" s="20"/>
      <c r="SNP271" s="20"/>
      <c r="SNQ271" s="20"/>
      <c r="SNR271" s="20"/>
      <c r="SNS271" s="20"/>
      <c r="SNT271" s="20"/>
      <c r="SNU271" s="20"/>
      <c r="SNV271" s="20"/>
      <c r="SNW271" s="20"/>
      <c r="SNX271" s="20"/>
      <c r="SNY271" s="20"/>
      <c r="SNZ271" s="20"/>
      <c r="SOA271" s="20"/>
      <c r="SOB271" s="20"/>
      <c r="SOC271" s="20"/>
      <c r="SOD271" s="20"/>
      <c r="SOE271" s="20"/>
      <c r="SOF271" s="20"/>
      <c r="SOG271" s="20"/>
      <c r="SOH271" s="20"/>
      <c r="SOI271" s="20"/>
      <c r="SOJ271" s="20"/>
      <c r="SOK271" s="20"/>
      <c r="SOL271" s="20"/>
      <c r="SOM271" s="20"/>
      <c r="SON271" s="20"/>
      <c r="SOO271" s="20"/>
      <c r="SOP271" s="20"/>
      <c r="SOQ271" s="20"/>
      <c r="SOR271" s="20"/>
      <c r="SOS271" s="20"/>
      <c r="SOT271" s="20"/>
      <c r="SOU271" s="20"/>
      <c r="SOV271" s="20"/>
      <c r="SOW271" s="20"/>
      <c r="SOX271" s="20"/>
      <c r="SOY271" s="20"/>
      <c r="SOZ271" s="20"/>
      <c r="SPA271" s="20"/>
      <c r="SPB271" s="20"/>
      <c r="SPC271" s="20"/>
      <c r="SPD271" s="20"/>
      <c r="SPE271" s="20"/>
      <c r="SPF271" s="20"/>
      <c r="SPG271" s="20"/>
      <c r="SPH271" s="20"/>
      <c r="SPI271" s="20"/>
      <c r="SPJ271" s="20"/>
      <c r="SPK271" s="20"/>
      <c r="SPL271" s="20"/>
      <c r="SPM271" s="20"/>
      <c r="SPN271" s="20"/>
      <c r="SPO271" s="20"/>
      <c r="SPP271" s="20"/>
      <c r="SPQ271" s="20"/>
      <c r="SPR271" s="20"/>
      <c r="SPS271" s="20"/>
      <c r="SPT271" s="20"/>
      <c r="SPU271" s="20"/>
      <c r="SPV271" s="20"/>
      <c r="SPW271" s="20"/>
      <c r="SPX271" s="20"/>
      <c r="SPY271" s="20"/>
      <c r="SPZ271" s="20"/>
      <c r="SQA271" s="20"/>
      <c r="SQB271" s="20"/>
      <c r="SQC271" s="20"/>
      <c r="SQD271" s="20"/>
      <c r="SQE271" s="20"/>
      <c r="SQF271" s="20"/>
      <c r="SQG271" s="20"/>
      <c r="SQH271" s="20"/>
      <c r="SQI271" s="20"/>
      <c r="SQJ271" s="20"/>
      <c r="SQK271" s="20"/>
      <c r="SQL271" s="20"/>
      <c r="SQM271" s="20"/>
      <c r="SQN271" s="20"/>
      <c r="SQO271" s="20"/>
      <c r="SQP271" s="20"/>
      <c r="SQQ271" s="20"/>
      <c r="SQR271" s="20"/>
      <c r="SQS271" s="20"/>
      <c r="SQT271" s="20"/>
      <c r="SQU271" s="20"/>
      <c r="SQV271" s="20"/>
      <c r="SQW271" s="20"/>
      <c r="SQX271" s="20"/>
      <c r="SQY271" s="20"/>
      <c r="SQZ271" s="20"/>
      <c r="SRA271" s="20"/>
      <c r="SRB271" s="20"/>
      <c r="SRC271" s="20"/>
      <c r="SRD271" s="20"/>
      <c r="SRE271" s="20"/>
      <c r="SRF271" s="20"/>
      <c r="SRG271" s="20"/>
      <c r="SRH271" s="20"/>
      <c r="SRI271" s="20"/>
      <c r="SRJ271" s="20"/>
      <c r="SRK271" s="20"/>
      <c r="SRL271" s="20"/>
      <c r="SRM271" s="20"/>
      <c r="SRN271" s="20"/>
      <c r="SRO271" s="20"/>
      <c r="SRP271" s="20"/>
      <c r="SRQ271" s="20"/>
      <c r="SRR271" s="20"/>
      <c r="SRS271" s="20"/>
      <c r="SRT271" s="20"/>
      <c r="SRU271" s="20"/>
      <c r="SRV271" s="20"/>
      <c r="SRW271" s="20"/>
      <c r="SRX271" s="20"/>
      <c r="SRY271" s="20"/>
      <c r="SRZ271" s="20"/>
      <c r="SSA271" s="20"/>
      <c r="SSB271" s="20"/>
      <c r="SSC271" s="20"/>
      <c r="SSD271" s="20"/>
      <c r="SSE271" s="20"/>
      <c r="SSF271" s="20"/>
      <c r="SSG271" s="20"/>
      <c r="SSH271" s="20"/>
      <c r="SSI271" s="20"/>
      <c r="SSJ271" s="20"/>
      <c r="SSK271" s="20"/>
      <c r="SSL271" s="20"/>
      <c r="SSM271" s="20"/>
      <c r="SSN271" s="20"/>
      <c r="SSO271" s="20"/>
      <c r="SSP271" s="20"/>
      <c r="SSQ271" s="20"/>
      <c r="SSR271" s="20"/>
      <c r="SSS271" s="20"/>
      <c r="SST271" s="20"/>
      <c r="SSU271" s="20"/>
      <c r="SSV271" s="20"/>
      <c r="SSW271" s="20"/>
      <c r="SSX271" s="20"/>
      <c r="SSY271" s="20"/>
      <c r="SSZ271" s="20"/>
      <c r="STA271" s="20"/>
      <c r="STB271" s="20"/>
      <c r="STC271" s="20"/>
      <c r="STD271" s="20"/>
      <c r="STE271" s="20"/>
      <c r="STF271" s="20"/>
      <c r="STG271" s="20"/>
      <c r="STH271" s="20"/>
      <c r="STI271" s="20"/>
      <c r="STJ271" s="20"/>
      <c r="STK271" s="20"/>
      <c r="STL271" s="20"/>
      <c r="STM271" s="20"/>
      <c r="STN271" s="20"/>
      <c r="STO271" s="20"/>
      <c r="STP271" s="20"/>
      <c r="STQ271" s="20"/>
      <c r="STR271" s="20"/>
      <c r="STS271" s="20"/>
      <c r="STT271" s="20"/>
      <c r="STU271" s="20"/>
      <c r="STV271" s="20"/>
      <c r="STW271" s="20"/>
      <c r="STX271" s="20"/>
      <c r="STY271" s="20"/>
      <c r="STZ271" s="20"/>
      <c r="SUA271" s="20"/>
      <c r="SUB271" s="20"/>
      <c r="SUC271" s="20"/>
      <c r="SUD271" s="20"/>
      <c r="SUE271" s="20"/>
      <c r="SUF271" s="20"/>
      <c r="SUG271" s="20"/>
      <c r="SUH271" s="20"/>
      <c r="SUI271" s="20"/>
      <c r="SUJ271" s="20"/>
      <c r="SUK271" s="20"/>
      <c r="SUL271" s="20"/>
      <c r="SUM271" s="20"/>
      <c r="SUN271" s="20"/>
      <c r="SUO271" s="20"/>
      <c r="SUP271" s="20"/>
      <c r="SUQ271" s="20"/>
      <c r="SUR271" s="20"/>
      <c r="SUS271" s="20"/>
      <c r="SUT271" s="20"/>
      <c r="SUU271" s="20"/>
      <c r="SUV271" s="20"/>
      <c r="SUW271" s="20"/>
      <c r="SUX271" s="20"/>
      <c r="SUY271" s="20"/>
      <c r="SUZ271" s="20"/>
      <c r="SVA271" s="20"/>
      <c r="SVB271" s="20"/>
      <c r="SVC271" s="20"/>
      <c r="SVD271" s="20"/>
      <c r="SVE271" s="20"/>
      <c r="SVF271" s="20"/>
      <c r="SVG271" s="20"/>
      <c r="SVH271" s="20"/>
      <c r="SVI271" s="20"/>
      <c r="SVJ271" s="20"/>
      <c r="SVK271" s="20"/>
      <c r="SVL271" s="20"/>
      <c r="SVM271" s="20"/>
      <c r="SVN271" s="20"/>
      <c r="SVO271" s="20"/>
      <c r="SVP271" s="20"/>
      <c r="SVQ271" s="20"/>
      <c r="SVR271" s="20"/>
      <c r="SVS271" s="20"/>
      <c r="SVT271" s="20"/>
      <c r="SVU271" s="20"/>
      <c r="SVV271" s="20"/>
      <c r="SVW271" s="20"/>
      <c r="SVX271" s="20"/>
      <c r="SVY271" s="20"/>
      <c r="SVZ271" s="20"/>
      <c r="SWA271" s="20"/>
      <c r="SWB271" s="20"/>
      <c r="SWC271" s="20"/>
      <c r="SWD271" s="20"/>
      <c r="SWE271" s="20"/>
      <c r="SWF271" s="20"/>
      <c r="SWG271" s="20"/>
      <c r="SWH271" s="20"/>
      <c r="SWI271" s="20"/>
      <c r="SWJ271" s="20"/>
      <c r="SWK271" s="20"/>
      <c r="SWL271" s="20"/>
      <c r="SWM271" s="20"/>
      <c r="SWN271" s="20"/>
      <c r="SWO271" s="20"/>
      <c r="SWP271" s="20"/>
      <c r="SWQ271" s="20"/>
      <c r="SWR271" s="20"/>
      <c r="SWS271" s="20"/>
      <c r="SWT271" s="20"/>
      <c r="SWU271" s="20"/>
      <c r="SWV271" s="20"/>
      <c r="SWW271" s="20"/>
      <c r="SWX271" s="20"/>
      <c r="SWY271" s="20"/>
      <c r="SWZ271" s="20"/>
      <c r="SXA271" s="20"/>
      <c r="SXB271" s="20"/>
      <c r="SXC271" s="20"/>
      <c r="SXD271" s="20"/>
      <c r="SXE271" s="20"/>
      <c r="SXF271" s="20"/>
      <c r="SXG271" s="20"/>
      <c r="SXH271" s="20"/>
      <c r="SXI271" s="20"/>
      <c r="SXJ271" s="20"/>
      <c r="SXK271" s="20"/>
      <c r="SXL271" s="20"/>
      <c r="SXM271" s="20"/>
      <c r="SXN271" s="20"/>
      <c r="SXO271" s="20"/>
      <c r="SXP271" s="20"/>
      <c r="SXQ271" s="20"/>
      <c r="SXR271" s="20"/>
      <c r="SXS271" s="20"/>
      <c r="SXT271" s="20"/>
      <c r="SXU271" s="20"/>
      <c r="SXV271" s="20"/>
      <c r="SXW271" s="20"/>
      <c r="SXX271" s="20"/>
      <c r="SXY271" s="20"/>
      <c r="SXZ271" s="20"/>
      <c r="SYA271" s="20"/>
      <c r="SYB271" s="20"/>
      <c r="SYC271" s="20"/>
      <c r="SYD271" s="20"/>
      <c r="SYE271" s="20"/>
      <c r="SYF271" s="20"/>
      <c r="SYG271" s="20"/>
      <c r="SYH271" s="20"/>
      <c r="SYI271" s="20"/>
      <c r="SYJ271" s="20"/>
      <c r="SYK271" s="20"/>
      <c r="SYL271" s="20"/>
      <c r="SYM271" s="20"/>
      <c r="SYN271" s="20"/>
      <c r="SYO271" s="20"/>
      <c r="SYP271" s="20"/>
      <c r="SYQ271" s="20"/>
      <c r="SYR271" s="20"/>
      <c r="SYS271" s="20"/>
      <c r="SYT271" s="20"/>
      <c r="SYU271" s="20"/>
      <c r="SYV271" s="20"/>
      <c r="SYW271" s="20"/>
      <c r="SYX271" s="20"/>
      <c r="SYY271" s="20"/>
      <c r="SYZ271" s="20"/>
      <c r="SZA271" s="20"/>
      <c r="SZB271" s="20"/>
      <c r="SZC271" s="20"/>
      <c r="SZD271" s="20"/>
      <c r="SZE271" s="20"/>
      <c r="SZF271" s="20"/>
      <c r="SZG271" s="20"/>
      <c r="SZH271" s="20"/>
      <c r="SZI271" s="20"/>
      <c r="SZJ271" s="20"/>
      <c r="SZK271" s="20"/>
      <c r="SZL271" s="20"/>
      <c r="SZM271" s="20"/>
      <c r="SZN271" s="20"/>
      <c r="SZO271" s="20"/>
      <c r="SZP271" s="20"/>
      <c r="SZQ271" s="20"/>
      <c r="SZR271" s="20"/>
      <c r="SZS271" s="20"/>
      <c r="SZT271" s="20"/>
      <c r="SZU271" s="20"/>
      <c r="SZV271" s="20"/>
      <c r="SZW271" s="20"/>
      <c r="SZX271" s="20"/>
      <c r="SZY271" s="20"/>
      <c r="SZZ271" s="20"/>
      <c r="TAA271" s="20"/>
      <c r="TAB271" s="20"/>
      <c r="TAC271" s="20"/>
      <c r="TAD271" s="20"/>
      <c r="TAE271" s="20"/>
      <c r="TAF271" s="20"/>
      <c r="TAG271" s="20"/>
      <c r="TAH271" s="20"/>
      <c r="TAI271" s="20"/>
      <c r="TAJ271" s="20"/>
      <c r="TAK271" s="20"/>
      <c r="TAL271" s="20"/>
      <c r="TAM271" s="20"/>
      <c r="TAN271" s="20"/>
      <c r="TAO271" s="20"/>
      <c r="TAP271" s="20"/>
      <c r="TAQ271" s="20"/>
      <c r="TAR271" s="20"/>
      <c r="TAS271" s="20"/>
      <c r="TAT271" s="20"/>
      <c r="TAU271" s="20"/>
      <c r="TAV271" s="20"/>
      <c r="TAW271" s="20"/>
      <c r="TAX271" s="20"/>
      <c r="TAY271" s="20"/>
      <c r="TAZ271" s="20"/>
      <c r="TBA271" s="20"/>
      <c r="TBB271" s="20"/>
      <c r="TBC271" s="20"/>
      <c r="TBD271" s="20"/>
      <c r="TBE271" s="20"/>
      <c r="TBF271" s="20"/>
      <c r="TBG271" s="20"/>
      <c r="TBH271" s="20"/>
      <c r="TBI271" s="20"/>
      <c r="TBJ271" s="20"/>
      <c r="TBK271" s="20"/>
      <c r="TBL271" s="20"/>
      <c r="TBM271" s="20"/>
      <c r="TBN271" s="20"/>
      <c r="TBO271" s="20"/>
      <c r="TBP271" s="20"/>
      <c r="TBQ271" s="20"/>
      <c r="TBR271" s="20"/>
      <c r="TBS271" s="20"/>
      <c r="TBT271" s="20"/>
      <c r="TBU271" s="20"/>
      <c r="TBV271" s="20"/>
      <c r="TBW271" s="20"/>
      <c r="TBX271" s="20"/>
      <c r="TBY271" s="20"/>
      <c r="TBZ271" s="20"/>
      <c r="TCA271" s="20"/>
      <c r="TCB271" s="20"/>
      <c r="TCC271" s="20"/>
      <c r="TCD271" s="20"/>
      <c r="TCE271" s="20"/>
      <c r="TCF271" s="20"/>
      <c r="TCG271" s="20"/>
      <c r="TCH271" s="20"/>
      <c r="TCI271" s="20"/>
      <c r="TCJ271" s="20"/>
      <c r="TCK271" s="20"/>
      <c r="TCL271" s="20"/>
      <c r="TCM271" s="20"/>
      <c r="TCN271" s="20"/>
      <c r="TCO271" s="20"/>
      <c r="TCP271" s="20"/>
      <c r="TCQ271" s="20"/>
      <c r="TCR271" s="20"/>
      <c r="TCS271" s="20"/>
      <c r="TCT271" s="20"/>
      <c r="TCU271" s="20"/>
      <c r="TCV271" s="20"/>
      <c r="TCW271" s="20"/>
      <c r="TCX271" s="20"/>
      <c r="TCY271" s="20"/>
      <c r="TCZ271" s="20"/>
      <c r="TDA271" s="20"/>
      <c r="TDB271" s="20"/>
      <c r="TDC271" s="20"/>
      <c r="TDD271" s="20"/>
      <c r="TDE271" s="20"/>
      <c r="TDF271" s="20"/>
      <c r="TDG271" s="20"/>
      <c r="TDH271" s="20"/>
      <c r="TDI271" s="20"/>
      <c r="TDJ271" s="20"/>
      <c r="TDK271" s="20"/>
      <c r="TDL271" s="20"/>
      <c r="TDM271" s="20"/>
      <c r="TDN271" s="20"/>
      <c r="TDO271" s="20"/>
      <c r="TDP271" s="20"/>
      <c r="TDQ271" s="20"/>
      <c r="TDR271" s="20"/>
      <c r="TDS271" s="20"/>
      <c r="TDT271" s="20"/>
      <c r="TDU271" s="20"/>
      <c r="TDV271" s="20"/>
      <c r="TDW271" s="20"/>
      <c r="TDX271" s="20"/>
      <c r="TDY271" s="20"/>
      <c r="TDZ271" s="20"/>
      <c r="TEA271" s="20"/>
      <c r="TEB271" s="20"/>
      <c r="TEC271" s="20"/>
      <c r="TED271" s="20"/>
      <c r="TEE271" s="20"/>
      <c r="TEF271" s="20"/>
      <c r="TEG271" s="20"/>
      <c r="TEH271" s="20"/>
      <c r="TEI271" s="20"/>
      <c r="TEJ271" s="20"/>
      <c r="TEK271" s="20"/>
      <c r="TEL271" s="20"/>
      <c r="TEM271" s="20"/>
      <c r="TEN271" s="20"/>
      <c r="TEO271" s="20"/>
      <c r="TEP271" s="20"/>
      <c r="TEQ271" s="20"/>
      <c r="TER271" s="20"/>
      <c r="TES271" s="20"/>
      <c r="TET271" s="20"/>
      <c r="TEU271" s="20"/>
      <c r="TEV271" s="20"/>
      <c r="TEW271" s="20"/>
      <c r="TEX271" s="20"/>
      <c r="TEY271" s="20"/>
      <c r="TEZ271" s="20"/>
      <c r="TFA271" s="20"/>
      <c r="TFB271" s="20"/>
      <c r="TFC271" s="20"/>
      <c r="TFD271" s="20"/>
      <c r="TFE271" s="20"/>
      <c r="TFF271" s="20"/>
      <c r="TFG271" s="20"/>
      <c r="TFH271" s="20"/>
      <c r="TFI271" s="20"/>
      <c r="TFJ271" s="20"/>
      <c r="TFK271" s="20"/>
      <c r="TFL271" s="20"/>
      <c r="TFM271" s="20"/>
      <c r="TFN271" s="20"/>
      <c r="TFO271" s="20"/>
      <c r="TFP271" s="20"/>
      <c r="TFQ271" s="20"/>
      <c r="TFR271" s="20"/>
      <c r="TFS271" s="20"/>
      <c r="TFT271" s="20"/>
      <c r="TFU271" s="20"/>
      <c r="TFV271" s="20"/>
      <c r="TFW271" s="20"/>
      <c r="TFX271" s="20"/>
      <c r="TFY271" s="20"/>
      <c r="TFZ271" s="20"/>
      <c r="TGA271" s="20"/>
      <c r="TGB271" s="20"/>
      <c r="TGC271" s="20"/>
      <c r="TGD271" s="20"/>
      <c r="TGE271" s="20"/>
      <c r="TGF271" s="20"/>
      <c r="TGG271" s="20"/>
      <c r="TGH271" s="20"/>
      <c r="TGI271" s="20"/>
      <c r="TGJ271" s="20"/>
      <c r="TGK271" s="20"/>
      <c r="TGL271" s="20"/>
      <c r="TGM271" s="20"/>
      <c r="TGN271" s="20"/>
      <c r="TGO271" s="20"/>
      <c r="TGP271" s="20"/>
      <c r="TGQ271" s="20"/>
      <c r="TGR271" s="20"/>
      <c r="TGS271" s="20"/>
      <c r="TGT271" s="20"/>
      <c r="TGU271" s="20"/>
      <c r="TGV271" s="20"/>
      <c r="TGW271" s="20"/>
      <c r="TGX271" s="20"/>
      <c r="TGY271" s="20"/>
      <c r="TGZ271" s="20"/>
      <c r="THA271" s="20"/>
      <c r="THB271" s="20"/>
      <c r="THC271" s="20"/>
      <c r="THD271" s="20"/>
      <c r="THE271" s="20"/>
      <c r="THF271" s="20"/>
      <c r="THG271" s="20"/>
      <c r="THH271" s="20"/>
      <c r="THI271" s="20"/>
      <c r="THJ271" s="20"/>
      <c r="THK271" s="20"/>
      <c r="THL271" s="20"/>
      <c r="THM271" s="20"/>
      <c r="THN271" s="20"/>
      <c r="THO271" s="20"/>
      <c r="THP271" s="20"/>
      <c r="THQ271" s="20"/>
      <c r="THR271" s="20"/>
      <c r="THS271" s="20"/>
      <c r="THT271" s="20"/>
      <c r="THU271" s="20"/>
      <c r="THV271" s="20"/>
      <c r="THW271" s="20"/>
      <c r="THX271" s="20"/>
      <c r="THY271" s="20"/>
      <c r="THZ271" s="20"/>
      <c r="TIA271" s="20"/>
      <c r="TIB271" s="20"/>
      <c r="TIC271" s="20"/>
      <c r="TID271" s="20"/>
      <c r="TIE271" s="20"/>
      <c r="TIF271" s="20"/>
      <c r="TIG271" s="20"/>
      <c r="TIH271" s="20"/>
      <c r="TII271" s="20"/>
      <c r="TIJ271" s="20"/>
      <c r="TIK271" s="20"/>
      <c r="TIL271" s="20"/>
      <c r="TIM271" s="20"/>
      <c r="TIN271" s="20"/>
      <c r="TIO271" s="20"/>
      <c r="TIP271" s="20"/>
      <c r="TIQ271" s="20"/>
      <c r="TIR271" s="20"/>
      <c r="TIS271" s="20"/>
      <c r="TIT271" s="20"/>
      <c r="TIU271" s="20"/>
      <c r="TIV271" s="20"/>
      <c r="TIW271" s="20"/>
      <c r="TIX271" s="20"/>
      <c r="TIY271" s="20"/>
      <c r="TIZ271" s="20"/>
      <c r="TJA271" s="20"/>
      <c r="TJB271" s="20"/>
      <c r="TJC271" s="20"/>
      <c r="TJD271" s="20"/>
      <c r="TJE271" s="20"/>
      <c r="TJF271" s="20"/>
      <c r="TJG271" s="20"/>
      <c r="TJH271" s="20"/>
      <c r="TJI271" s="20"/>
      <c r="TJJ271" s="20"/>
      <c r="TJK271" s="20"/>
      <c r="TJL271" s="20"/>
      <c r="TJM271" s="20"/>
      <c r="TJN271" s="20"/>
      <c r="TJO271" s="20"/>
      <c r="TJP271" s="20"/>
      <c r="TJQ271" s="20"/>
      <c r="TJR271" s="20"/>
      <c r="TJS271" s="20"/>
      <c r="TJT271" s="20"/>
      <c r="TJU271" s="20"/>
      <c r="TJV271" s="20"/>
      <c r="TJW271" s="20"/>
      <c r="TJX271" s="20"/>
      <c r="TJY271" s="20"/>
      <c r="TJZ271" s="20"/>
      <c r="TKA271" s="20"/>
      <c r="TKB271" s="20"/>
      <c r="TKC271" s="20"/>
      <c r="TKD271" s="20"/>
      <c r="TKE271" s="20"/>
      <c r="TKF271" s="20"/>
      <c r="TKG271" s="20"/>
      <c r="TKH271" s="20"/>
      <c r="TKI271" s="20"/>
      <c r="TKJ271" s="20"/>
      <c r="TKK271" s="20"/>
      <c r="TKL271" s="20"/>
      <c r="TKM271" s="20"/>
      <c r="TKN271" s="20"/>
      <c r="TKO271" s="20"/>
      <c r="TKP271" s="20"/>
      <c r="TKQ271" s="20"/>
      <c r="TKR271" s="20"/>
      <c r="TKS271" s="20"/>
      <c r="TKT271" s="20"/>
      <c r="TKU271" s="20"/>
      <c r="TKV271" s="20"/>
      <c r="TKW271" s="20"/>
      <c r="TKX271" s="20"/>
      <c r="TKY271" s="20"/>
      <c r="TKZ271" s="20"/>
      <c r="TLA271" s="20"/>
      <c r="TLB271" s="20"/>
      <c r="TLC271" s="20"/>
      <c r="TLD271" s="20"/>
      <c r="TLE271" s="20"/>
      <c r="TLF271" s="20"/>
      <c r="TLG271" s="20"/>
      <c r="TLH271" s="20"/>
      <c r="TLI271" s="20"/>
      <c r="TLJ271" s="20"/>
      <c r="TLK271" s="20"/>
      <c r="TLL271" s="20"/>
      <c r="TLM271" s="20"/>
      <c r="TLN271" s="20"/>
      <c r="TLO271" s="20"/>
      <c r="TLP271" s="20"/>
      <c r="TLQ271" s="20"/>
      <c r="TLR271" s="20"/>
      <c r="TLS271" s="20"/>
      <c r="TLT271" s="20"/>
      <c r="TLU271" s="20"/>
      <c r="TLV271" s="20"/>
      <c r="TLW271" s="20"/>
      <c r="TLX271" s="20"/>
      <c r="TLY271" s="20"/>
      <c r="TLZ271" s="20"/>
      <c r="TMA271" s="20"/>
      <c r="TMB271" s="20"/>
      <c r="TMC271" s="20"/>
      <c r="TMD271" s="20"/>
      <c r="TME271" s="20"/>
      <c r="TMF271" s="20"/>
      <c r="TMG271" s="20"/>
      <c r="TMH271" s="20"/>
      <c r="TMI271" s="20"/>
      <c r="TMJ271" s="20"/>
      <c r="TMK271" s="20"/>
      <c r="TML271" s="20"/>
      <c r="TMM271" s="20"/>
      <c r="TMN271" s="20"/>
      <c r="TMO271" s="20"/>
      <c r="TMP271" s="20"/>
      <c r="TMQ271" s="20"/>
      <c r="TMR271" s="20"/>
      <c r="TMS271" s="20"/>
      <c r="TMT271" s="20"/>
      <c r="TMU271" s="20"/>
      <c r="TMV271" s="20"/>
      <c r="TMW271" s="20"/>
      <c r="TMX271" s="20"/>
      <c r="TMY271" s="20"/>
      <c r="TMZ271" s="20"/>
      <c r="TNA271" s="20"/>
      <c r="TNB271" s="20"/>
      <c r="TNC271" s="20"/>
      <c r="TND271" s="20"/>
      <c r="TNE271" s="20"/>
      <c r="TNF271" s="20"/>
      <c r="TNG271" s="20"/>
      <c r="TNH271" s="20"/>
      <c r="TNI271" s="20"/>
      <c r="TNJ271" s="20"/>
      <c r="TNK271" s="20"/>
      <c r="TNL271" s="20"/>
      <c r="TNM271" s="20"/>
      <c r="TNN271" s="20"/>
      <c r="TNO271" s="20"/>
      <c r="TNP271" s="20"/>
      <c r="TNQ271" s="20"/>
      <c r="TNR271" s="20"/>
      <c r="TNS271" s="20"/>
      <c r="TNT271" s="20"/>
      <c r="TNU271" s="20"/>
      <c r="TNV271" s="20"/>
      <c r="TNW271" s="20"/>
      <c r="TNX271" s="20"/>
      <c r="TNY271" s="20"/>
      <c r="TNZ271" s="20"/>
      <c r="TOA271" s="20"/>
      <c r="TOB271" s="20"/>
      <c r="TOC271" s="20"/>
      <c r="TOD271" s="20"/>
      <c r="TOE271" s="20"/>
      <c r="TOF271" s="20"/>
      <c r="TOG271" s="20"/>
      <c r="TOH271" s="20"/>
      <c r="TOI271" s="20"/>
      <c r="TOJ271" s="20"/>
      <c r="TOK271" s="20"/>
      <c r="TOL271" s="20"/>
      <c r="TOM271" s="20"/>
      <c r="TON271" s="20"/>
      <c r="TOO271" s="20"/>
      <c r="TOP271" s="20"/>
      <c r="TOQ271" s="20"/>
      <c r="TOR271" s="20"/>
      <c r="TOS271" s="20"/>
      <c r="TOT271" s="20"/>
      <c r="TOU271" s="20"/>
      <c r="TOV271" s="20"/>
      <c r="TOW271" s="20"/>
      <c r="TOX271" s="20"/>
      <c r="TOY271" s="20"/>
      <c r="TOZ271" s="20"/>
      <c r="TPA271" s="20"/>
      <c r="TPB271" s="20"/>
      <c r="TPC271" s="20"/>
      <c r="TPD271" s="20"/>
      <c r="TPE271" s="20"/>
      <c r="TPF271" s="20"/>
      <c r="TPG271" s="20"/>
      <c r="TPH271" s="20"/>
      <c r="TPI271" s="20"/>
      <c r="TPJ271" s="20"/>
      <c r="TPK271" s="20"/>
      <c r="TPL271" s="20"/>
      <c r="TPM271" s="20"/>
      <c r="TPN271" s="20"/>
      <c r="TPO271" s="20"/>
      <c r="TPP271" s="20"/>
      <c r="TPQ271" s="20"/>
      <c r="TPR271" s="20"/>
      <c r="TPS271" s="20"/>
      <c r="TPT271" s="20"/>
      <c r="TPU271" s="20"/>
      <c r="TPV271" s="20"/>
      <c r="TPW271" s="20"/>
      <c r="TPX271" s="20"/>
      <c r="TPY271" s="20"/>
      <c r="TPZ271" s="20"/>
      <c r="TQA271" s="20"/>
      <c r="TQB271" s="20"/>
      <c r="TQC271" s="20"/>
      <c r="TQD271" s="20"/>
      <c r="TQE271" s="20"/>
      <c r="TQF271" s="20"/>
      <c r="TQG271" s="20"/>
      <c r="TQH271" s="20"/>
      <c r="TQI271" s="20"/>
      <c r="TQJ271" s="20"/>
      <c r="TQK271" s="20"/>
      <c r="TQL271" s="20"/>
      <c r="TQM271" s="20"/>
      <c r="TQN271" s="20"/>
      <c r="TQO271" s="20"/>
      <c r="TQP271" s="20"/>
      <c r="TQQ271" s="20"/>
      <c r="TQR271" s="20"/>
      <c r="TQS271" s="20"/>
      <c r="TQT271" s="20"/>
      <c r="TQU271" s="20"/>
      <c r="TQV271" s="20"/>
      <c r="TQW271" s="20"/>
      <c r="TQX271" s="20"/>
      <c r="TQY271" s="20"/>
      <c r="TQZ271" s="20"/>
      <c r="TRA271" s="20"/>
      <c r="TRB271" s="20"/>
      <c r="TRC271" s="20"/>
      <c r="TRD271" s="20"/>
      <c r="TRE271" s="20"/>
      <c r="TRF271" s="20"/>
      <c r="TRG271" s="20"/>
      <c r="TRH271" s="20"/>
      <c r="TRI271" s="20"/>
      <c r="TRJ271" s="20"/>
      <c r="TRK271" s="20"/>
      <c r="TRL271" s="20"/>
      <c r="TRM271" s="20"/>
      <c r="TRN271" s="20"/>
      <c r="TRO271" s="20"/>
      <c r="TRP271" s="20"/>
      <c r="TRQ271" s="20"/>
      <c r="TRR271" s="20"/>
      <c r="TRS271" s="20"/>
      <c r="TRT271" s="20"/>
      <c r="TRU271" s="20"/>
      <c r="TRV271" s="20"/>
      <c r="TRW271" s="20"/>
      <c r="TRX271" s="20"/>
      <c r="TRY271" s="20"/>
      <c r="TRZ271" s="20"/>
      <c r="TSA271" s="20"/>
      <c r="TSB271" s="20"/>
      <c r="TSC271" s="20"/>
      <c r="TSD271" s="20"/>
      <c r="TSE271" s="20"/>
      <c r="TSF271" s="20"/>
      <c r="TSG271" s="20"/>
      <c r="TSH271" s="20"/>
      <c r="TSI271" s="20"/>
      <c r="TSJ271" s="20"/>
      <c r="TSK271" s="20"/>
      <c r="TSL271" s="20"/>
      <c r="TSM271" s="20"/>
      <c r="TSN271" s="20"/>
      <c r="TSO271" s="20"/>
      <c r="TSP271" s="20"/>
      <c r="TSQ271" s="20"/>
      <c r="TSR271" s="20"/>
      <c r="TSS271" s="20"/>
      <c r="TST271" s="20"/>
      <c r="TSU271" s="20"/>
      <c r="TSV271" s="20"/>
      <c r="TSW271" s="20"/>
      <c r="TSX271" s="20"/>
      <c r="TSY271" s="20"/>
      <c r="TSZ271" s="20"/>
      <c r="TTA271" s="20"/>
      <c r="TTB271" s="20"/>
      <c r="TTC271" s="20"/>
      <c r="TTD271" s="20"/>
      <c r="TTE271" s="20"/>
      <c r="TTF271" s="20"/>
      <c r="TTG271" s="20"/>
      <c r="TTH271" s="20"/>
      <c r="TTI271" s="20"/>
      <c r="TTJ271" s="20"/>
      <c r="TTK271" s="20"/>
      <c r="TTL271" s="20"/>
      <c r="TTM271" s="20"/>
      <c r="TTN271" s="20"/>
      <c r="TTO271" s="20"/>
      <c r="TTP271" s="20"/>
      <c r="TTQ271" s="20"/>
      <c r="TTR271" s="20"/>
      <c r="TTS271" s="20"/>
      <c r="TTT271" s="20"/>
      <c r="TTU271" s="20"/>
      <c r="TTV271" s="20"/>
      <c r="TTW271" s="20"/>
      <c r="TTX271" s="20"/>
      <c r="TTY271" s="20"/>
      <c r="TTZ271" s="20"/>
      <c r="TUA271" s="20"/>
      <c r="TUB271" s="20"/>
      <c r="TUC271" s="20"/>
      <c r="TUD271" s="20"/>
      <c r="TUE271" s="20"/>
      <c r="TUF271" s="20"/>
      <c r="TUG271" s="20"/>
      <c r="TUH271" s="20"/>
      <c r="TUI271" s="20"/>
      <c r="TUJ271" s="20"/>
      <c r="TUK271" s="20"/>
      <c r="TUL271" s="20"/>
      <c r="TUM271" s="20"/>
      <c r="TUN271" s="20"/>
      <c r="TUO271" s="20"/>
      <c r="TUP271" s="20"/>
      <c r="TUQ271" s="20"/>
      <c r="TUR271" s="20"/>
      <c r="TUS271" s="20"/>
      <c r="TUT271" s="20"/>
      <c r="TUU271" s="20"/>
      <c r="TUV271" s="20"/>
      <c r="TUW271" s="20"/>
      <c r="TUX271" s="20"/>
      <c r="TUY271" s="20"/>
      <c r="TUZ271" s="20"/>
      <c r="TVA271" s="20"/>
      <c r="TVB271" s="20"/>
      <c r="TVC271" s="20"/>
      <c r="TVD271" s="20"/>
      <c r="TVE271" s="20"/>
      <c r="TVF271" s="20"/>
      <c r="TVG271" s="20"/>
      <c r="TVH271" s="20"/>
      <c r="TVI271" s="20"/>
      <c r="TVJ271" s="20"/>
      <c r="TVK271" s="20"/>
      <c r="TVL271" s="20"/>
      <c r="TVM271" s="20"/>
      <c r="TVN271" s="20"/>
      <c r="TVO271" s="20"/>
      <c r="TVP271" s="20"/>
      <c r="TVQ271" s="20"/>
      <c r="TVR271" s="20"/>
      <c r="TVS271" s="20"/>
      <c r="TVT271" s="20"/>
      <c r="TVU271" s="20"/>
      <c r="TVV271" s="20"/>
      <c r="TVW271" s="20"/>
      <c r="TVX271" s="20"/>
      <c r="TVY271" s="20"/>
      <c r="TVZ271" s="20"/>
      <c r="TWA271" s="20"/>
      <c r="TWB271" s="20"/>
      <c r="TWC271" s="20"/>
      <c r="TWD271" s="20"/>
      <c r="TWE271" s="20"/>
      <c r="TWF271" s="20"/>
      <c r="TWG271" s="20"/>
      <c r="TWH271" s="20"/>
      <c r="TWI271" s="20"/>
      <c r="TWJ271" s="20"/>
      <c r="TWK271" s="20"/>
      <c r="TWL271" s="20"/>
      <c r="TWM271" s="20"/>
      <c r="TWN271" s="20"/>
      <c r="TWO271" s="20"/>
      <c r="TWP271" s="20"/>
      <c r="TWQ271" s="20"/>
      <c r="TWR271" s="20"/>
      <c r="TWS271" s="20"/>
      <c r="TWT271" s="20"/>
      <c r="TWU271" s="20"/>
      <c r="TWV271" s="20"/>
      <c r="TWW271" s="20"/>
      <c r="TWX271" s="20"/>
      <c r="TWY271" s="20"/>
      <c r="TWZ271" s="20"/>
      <c r="TXA271" s="20"/>
      <c r="TXB271" s="20"/>
      <c r="TXC271" s="20"/>
      <c r="TXD271" s="20"/>
      <c r="TXE271" s="20"/>
      <c r="TXF271" s="20"/>
      <c r="TXG271" s="20"/>
      <c r="TXH271" s="20"/>
      <c r="TXI271" s="20"/>
      <c r="TXJ271" s="20"/>
      <c r="TXK271" s="20"/>
      <c r="TXL271" s="20"/>
      <c r="TXM271" s="20"/>
      <c r="TXN271" s="20"/>
      <c r="TXO271" s="20"/>
      <c r="TXP271" s="20"/>
      <c r="TXQ271" s="20"/>
      <c r="TXR271" s="20"/>
      <c r="TXS271" s="20"/>
      <c r="TXT271" s="20"/>
      <c r="TXU271" s="20"/>
      <c r="TXV271" s="20"/>
      <c r="TXW271" s="20"/>
      <c r="TXX271" s="20"/>
      <c r="TXY271" s="20"/>
      <c r="TXZ271" s="20"/>
      <c r="TYA271" s="20"/>
      <c r="TYB271" s="20"/>
      <c r="TYC271" s="20"/>
      <c r="TYD271" s="20"/>
      <c r="TYE271" s="20"/>
      <c r="TYF271" s="20"/>
      <c r="TYG271" s="20"/>
      <c r="TYH271" s="20"/>
      <c r="TYI271" s="20"/>
      <c r="TYJ271" s="20"/>
      <c r="TYK271" s="20"/>
      <c r="TYL271" s="20"/>
      <c r="TYM271" s="20"/>
      <c r="TYN271" s="20"/>
      <c r="TYO271" s="20"/>
      <c r="TYP271" s="20"/>
      <c r="TYQ271" s="20"/>
      <c r="TYR271" s="20"/>
      <c r="TYS271" s="20"/>
      <c r="TYT271" s="20"/>
      <c r="TYU271" s="20"/>
      <c r="TYV271" s="20"/>
      <c r="TYW271" s="20"/>
      <c r="TYX271" s="20"/>
      <c r="TYY271" s="20"/>
      <c r="TYZ271" s="20"/>
      <c r="TZA271" s="20"/>
      <c r="TZB271" s="20"/>
      <c r="TZC271" s="20"/>
      <c r="TZD271" s="20"/>
      <c r="TZE271" s="20"/>
      <c r="TZF271" s="20"/>
      <c r="TZG271" s="20"/>
      <c r="TZH271" s="20"/>
      <c r="TZI271" s="20"/>
      <c r="TZJ271" s="20"/>
      <c r="TZK271" s="20"/>
      <c r="TZL271" s="20"/>
      <c r="TZM271" s="20"/>
      <c r="TZN271" s="20"/>
      <c r="TZO271" s="20"/>
      <c r="TZP271" s="20"/>
      <c r="TZQ271" s="20"/>
      <c r="TZR271" s="20"/>
      <c r="TZS271" s="20"/>
      <c r="TZT271" s="20"/>
      <c r="TZU271" s="20"/>
      <c r="TZV271" s="20"/>
      <c r="TZW271" s="20"/>
      <c r="TZX271" s="20"/>
      <c r="TZY271" s="20"/>
      <c r="TZZ271" s="20"/>
      <c r="UAA271" s="20"/>
      <c r="UAB271" s="20"/>
      <c r="UAC271" s="20"/>
      <c r="UAD271" s="20"/>
      <c r="UAE271" s="20"/>
      <c r="UAF271" s="20"/>
      <c r="UAG271" s="20"/>
      <c r="UAH271" s="20"/>
      <c r="UAI271" s="20"/>
      <c r="UAJ271" s="20"/>
      <c r="UAK271" s="20"/>
      <c r="UAL271" s="20"/>
      <c r="UAM271" s="20"/>
      <c r="UAN271" s="20"/>
      <c r="UAO271" s="20"/>
      <c r="UAP271" s="20"/>
      <c r="UAQ271" s="20"/>
      <c r="UAR271" s="20"/>
      <c r="UAS271" s="20"/>
      <c r="UAT271" s="20"/>
      <c r="UAU271" s="20"/>
      <c r="UAV271" s="20"/>
      <c r="UAW271" s="20"/>
      <c r="UAX271" s="20"/>
      <c r="UAY271" s="20"/>
      <c r="UAZ271" s="20"/>
      <c r="UBA271" s="20"/>
      <c r="UBB271" s="20"/>
      <c r="UBC271" s="20"/>
      <c r="UBD271" s="20"/>
      <c r="UBE271" s="20"/>
      <c r="UBF271" s="20"/>
      <c r="UBG271" s="20"/>
      <c r="UBH271" s="20"/>
      <c r="UBI271" s="20"/>
      <c r="UBJ271" s="20"/>
      <c r="UBK271" s="20"/>
      <c r="UBL271" s="20"/>
      <c r="UBM271" s="20"/>
      <c r="UBN271" s="20"/>
      <c r="UBO271" s="20"/>
      <c r="UBP271" s="20"/>
      <c r="UBQ271" s="20"/>
      <c r="UBR271" s="20"/>
      <c r="UBS271" s="20"/>
      <c r="UBT271" s="20"/>
      <c r="UBU271" s="20"/>
      <c r="UBV271" s="20"/>
      <c r="UBW271" s="20"/>
      <c r="UBX271" s="20"/>
      <c r="UBY271" s="20"/>
      <c r="UBZ271" s="20"/>
      <c r="UCA271" s="20"/>
      <c r="UCB271" s="20"/>
      <c r="UCC271" s="20"/>
      <c r="UCD271" s="20"/>
      <c r="UCE271" s="20"/>
      <c r="UCF271" s="20"/>
      <c r="UCG271" s="20"/>
      <c r="UCH271" s="20"/>
      <c r="UCI271" s="20"/>
      <c r="UCJ271" s="20"/>
      <c r="UCK271" s="20"/>
      <c r="UCL271" s="20"/>
      <c r="UCM271" s="20"/>
      <c r="UCN271" s="20"/>
      <c r="UCO271" s="20"/>
      <c r="UCP271" s="20"/>
      <c r="UCQ271" s="20"/>
      <c r="UCR271" s="20"/>
      <c r="UCS271" s="20"/>
      <c r="UCT271" s="20"/>
      <c r="UCU271" s="20"/>
      <c r="UCV271" s="20"/>
      <c r="UCW271" s="20"/>
      <c r="UCX271" s="20"/>
      <c r="UCY271" s="20"/>
      <c r="UCZ271" s="20"/>
      <c r="UDA271" s="20"/>
      <c r="UDB271" s="20"/>
      <c r="UDC271" s="20"/>
      <c r="UDD271" s="20"/>
      <c r="UDE271" s="20"/>
      <c r="UDF271" s="20"/>
      <c r="UDG271" s="20"/>
      <c r="UDH271" s="20"/>
      <c r="UDI271" s="20"/>
      <c r="UDJ271" s="20"/>
      <c r="UDK271" s="20"/>
      <c r="UDL271" s="20"/>
      <c r="UDM271" s="20"/>
      <c r="UDN271" s="20"/>
      <c r="UDO271" s="20"/>
      <c r="UDP271" s="20"/>
      <c r="UDQ271" s="20"/>
      <c r="UDR271" s="20"/>
      <c r="UDS271" s="20"/>
      <c r="UDT271" s="20"/>
      <c r="UDU271" s="20"/>
      <c r="UDV271" s="20"/>
      <c r="UDW271" s="20"/>
      <c r="UDX271" s="20"/>
      <c r="UDY271" s="20"/>
      <c r="UDZ271" s="20"/>
      <c r="UEA271" s="20"/>
      <c r="UEB271" s="20"/>
      <c r="UEC271" s="20"/>
      <c r="UED271" s="20"/>
      <c r="UEE271" s="20"/>
      <c r="UEF271" s="20"/>
      <c r="UEG271" s="20"/>
      <c r="UEH271" s="20"/>
      <c r="UEI271" s="20"/>
      <c r="UEJ271" s="20"/>
      <c r="UEK271" s="20"/>
      <c r="UEL271" s="20"/>
      <c r="UEM271" s="20"/>
      <c r="UEN271" s="20"/>
      <c r="UEO271" s="20"/>
      <c r="UEP271" s="20"/>
      <c r="UEQ271" s="20"/>
      <c r="UER271" s="20"/>
      <c r="UES271" s="20"/>
      <c r="UET271" s="20"/>
      <c r="UEU271" s="20"/>
      <c r="UEV271" s="20"/>
      <c r="UEW271" s="20"/>
      <c r="UEX271" s="20"/>
      <c r="UEY271" s="20"/>
      <c r="UEZ271" s="20"/>
      <c r="UFA271" s="20"/>
      <c r="UFB271" s="20"/>
      <c r="UFC271" s="20"/>
      <c r="UFD271" s="20"/>
      <c r="UFE271" s="20"/>
      <c r="UFF271" s="20"/>
      <c r="UFG271" s="20"/>
      <c r="UFH271" s="20"/>
      <c r="UFI271" s="20"/>
      <c r="UFJ271" s="20"/>
      <c r="UFK271" s="20"/>
      <c r="UFL271" s="20"/>
      <c r="UFM271" s="20"/>
      <c r="UFN271" s="20"/>
      <c r="UFO271" s="20"/>
      <c r="UFP271" s="20"/>
      <c r="UFQ271" s="20"/>
      <c r="UFR271" s="20"/>
      <c r="UFS271" s="20"/>
      <c r="UFT271" s="20"/>
      <c r="UFU271" s="20"/>
      <c r="UFV271" s="20"/>
      <c r="UFW271" s="20"/>
      <c r="UFX271" s="20"/>
      <c r="UFY271" s="20"/>
      <c r="UFZ271" s="20"/>
      <c r="UGA271" s="20"/>
      <c r="UGB271" s="20"/>
      <c r="UGC271" s="20"/>
      <c r="UGD271" s="20"/>
      <c r="UGE271" s="20"/>
      <c r="UGF271" s="20"/>
      <c r="UGG271" s="20"/>
      <c r="UGH271" s="20"/>
      <c r="UGI271" s="20"/>
      <c r="UGJ271" s="20"/>
      <c r="UGK271" s="20"/>
      <c r="UGL271" s="20"/>
      <c r="UGM271" s="20"/>
      <c r="UGN271" s="20"/>
      <c r="UGO271" s="20"/>
      <c r="UGP271" s="20"/>
      <c r="UGQ271" s="20"/>
      <c r="UGR271" s="20"/>
      <c r="UGS271" s="20"/>
      <c r="UGT271" s="20"/>
      <c r="UGU271" s="20"/>
      <c r="UGV271" s="20"/>
      <c r="UGW271" s="20"/>
      <c r="UGX271" s="20"/>
      <c r="UGY271" s="20"/>
      <c r="UGZ271" s="20"/>
      <c r="UHA271" s="20"/>
      <c r="UHB271" s="20"/>
      <c r="UHC271" s="20"/>
      <c r="UHD271" s="20"/>
      <c r="UHE271" s="20"/>
      <c r="UHF271" s="20"/>
      <c r="UHG271" s="20"/>
      <c r="UHH271" s="20"/>
      <c r="UHI271" s="20"/>
      <c r="UHJ271" s="20"/>
      <c r="UHK271" s="20"/>
      <c r="UHL271" s="20"/>
      <c r="UHM271" s="20"/>
      <c r="UHN271" s="20"/>
      <c r="UHO271" s="20"/>
      <c r="UHP271" s="20"/>
      <c r="UHQ271" s="20"/>
      <c r="UHR271" s="20"/>
      <c r="UHS271" s="20"/>
      <c r="UHT271" s="20"/>
      <c r="UHU271" s="20"/>
      <c r="UHV271" s="20"/>
      <c r="UHW271" s="20"/>
      <c r="UHX271" s="20"/>
      <c r="UHY271" s="20"/>
      <c r="UHZ271" s="20"/>
      <c r="UIA271" s="20"/>
      <c r="UIB271" s="20"/>
      <c r="UIC271" s="20"/>
      <c r="UID271" s="20"/>
      <c r="UIE271" s="20"/>
      <c r="UIF271" s="20"/>
      <c r="UIG271" s="20"/>
      <c r="UIH271" s="20"/>
      <c r="UII271" s="20"/>
      <c r="UIJ271" s="20"/>
      <c r="UIK271" s="20"/>
      <c r="UIL271" s="20"/>
      <c r="UIM271" s="20"/>
      <c r="UIN271" s="20"/>
      <c r="UIO271" s="20"/>
      <c r="UIP271" s="20"/>
      <c r="UIQ271" s="20"/>
      <c r="UIR271" s="20"/>
      <c r="UIS271" s="20"/>
      <c r="UIT271" s="20"/>
      <c r="UIU271" s="20"/>
      <c r="UIV271" s="20"/>
      <c r="UIW271" s="20"/>
      <c r="UIX271" s="20"/>
      <c r="UIY271" s="20"/>
      <c r="UIZ271" s="20"/>
      <c r="UJA271" s="20"/>
      <c r="UJB271" s="20"/>
      <c r="UJC271" s="20"/>
      <c r="UJD271" s="20"/>
      <c r="UJE271" s="20"/>
      <c r="UJF271" s="20"/>
      <c r="UJG271" s="20"/>
      <c r="UJH271" s="20"/>
      <c r="UJI271" s="20"/>
      <c r="UJJ271" s="20"/>
      <c r="UJK271" s="20"/>
      <c r="UJL271" s="20"/>
      <c r="UJM271" s="20"/>
      <c r="UJN271" s="20"/>
      <c r="UJO271" s="20"/>
      <c r="UJP271" s="20"/>
      <c r="UJQ271" s="20"/>
      <c r="UJR271" s="20"/>
      <c r="UJS271" s="20"/>
      <c r="UJT271" s="20"/>
      <c r="UJU271" s="20"/>
      <c r="UJV271" s="20"/>
      <c r="UJW271" s="20"/>
      <c r="UJX271" s="20"/>
      <c r="UJY271" s="20"/>
      <c r="UJZ271" s="20"/>
      <c r="UKA271" s="20"/>
      <c r="UKB271" s="20"/>
      <c r="UKC271" s="20"/>
      <c r="UKD271" s="20"/>
      <c r="UKE271" s="20"/>
      <c r="UKF271" s="20"/>
      <c r="UKG271" s="20"/>
      <c r="UKH271" s="20"/>
      <c r="UKI271" s="20"/>
      <c r="UKJ271" s="20"/>
      <c r="UKK271" s="20"/>
      <c r="UKL271" s="20"/>
      <c r="UKM271" s="20"/>
      <c r="UKN271" s="20"/>
      <c r="UKO271" s="20"/>
      <c r="UKP271" s="20"/>
      <c r="UKQ271" s="20"/>
      <c r="UKR271" s="20"/>
      <c r="UKS271" s="20"/>
      <c r="UKT271" s="20"/>
      <c r="UKU271" s="20"/>
      <c r="UKV271" s="20"/>
      <c r="UKW271" s="20"/>
      <c r="UKX271" s="20"/>
      <c r="UKY271" s="20"/>
      <c r="UKZ271" s="20"/>
      <c r="ULA271" s="20"/>
      <c r="ULB271" s="20"/>
      <c r="ULC271" s="20"/>
      <c r="ULD271" s="20"/>
      <c r="ULE271" s="20"/>
      <c r="ULF271" s="20"/>
      <c r="ULG271" s="20"/>
      <c r="ULH271" s="20"/>
      <c r="ULI271" s="20"/>
      <c r="ULJ271" s="20"/>
      <c r="ULK271" s="20"/>
      <c r="ULL271" s="20"/>
      <c r="ULM271" s="20"/>
      <c r="ULN271" s="20"/>
      <c r="ULO271" s="20"/>
      <c r="ULP271" s="20"/>
      <c r="ULQ271" s="20"/>
      <c r="ULR271" s="20"/>
      <c r="ULS271" s="20"/>
      <c r="ULT271" s="20"/>
      <c r="ULU271" s="20"/>
      <c r="ULV271" s="20"/>
      <c r="ULW271" s="20"/>
      <c r="ULX271" s="20"/>
      <c r="ULY271" s="20"/>
      <c r="ULZ271" s="20"/>
      <c r="UMA271" s="20"/>
      <c r="UMB271" s="20"/>
      <c r="UMC271" s="20"/>
      <c r="UMD271" s="20"/>
      <c r="UME271" s="20"/>
      <c r="UMF271" s="20"/>
      <c r="UMG271" s="20"/>
      <c r="UMH271" s="20"/>
      <c r="UMI271" s="20"/>
      <c r="UMJ271" s="20"/>
      <c r="UMK271" s="20"/>
      <c r="UML271" s="20"/>
      <c r="UMM271" s="20"/>
      <c r="UMN271" s="20"/>
      <c r="UMO271" s="20"/>
      <c r="UMP271" s="20"/>
      <c r="UMQ271" s="20"/>
      <c r="UMR271" s="20"/>
      <c r="UMS271" s="20"/>
      <c r="UMT271" s="20"/>
      <c r="UMU271" s="20"/>
      <c r="UMV271" s="20"/>
      <c r="UMW271" s="20"/>
      <c r="UMX271" s="20"/>
      <c r="UMY271" s="20"/>
      <c r="UMZ271" s="20"/>
      <c r="UNA271" s="20"/>
      <c r="UNB271" s="20"/>
      <c r="UNC271" s="20"/>
      <c r="UND271" s="20"/>
      <c r="UNE271" s="20"/>
      <c r="UNF271" s="20"/>
      <c r="UNG271" s="20"/>
      <c r="UNH271" s="20"/>
      <c r="UNI271" s="20"/>
      <c r="UNJ271" s="20"/>
      <c r="UNK271" s="20"/>
      <c r="UNL271" s="20"/>
      <c r="UNM271" s="20"/>
      <c r="UNN271" s="20"/>
      <c r="UNO271" s="20"/>
      <c r="UNP271" s="20"/>
      <c r="UNQ271" s="20"/>
      <c r="UNR271" s="20"/>
      <c r="UNS271" s="20"/>
      <c r="UNT271" s="20"/>
      <c r="UNU271" s="20"/>
      <c r="UNV271" s="20"/>
      <c r="UNW271" s="20"/>
      <c r="UNX271" s="20"/>
      <c r="UNY271" s="20"/>
      <c r="UNZ271" s="20"/>
      <c r="UOA271" s="20"/>
      <c r="UOB271" s="20"/>
      <c r="UOC271" s="20"/>
      <c r="UOD271" s="20"/>
      <c r="UOE271" s="20"/>
      <c r="UOF271" s="20"/>
      <c r="UOG271" s="20"/>
      <c r="UOH271" s="20"/>
      <c r="UOI271" s="20"/>
      <c r="UOJ271" s="20"/>
      <c r="UOK271" s="20"/>
      <c r="UOL271" s="20"/>
      <c r="UOM271" s="20"/>
      <c r="UON271" s="20"/>
      <c r="UOO271" s="20"/>
      <c r="UOP271" s="20"/>
      <c r="UOQ271" s="20"/>
      <c r="UOR271" s="20"/>
      <c r="UOS271" s="20"/>
      <c r="UOT271" s="20"/>
      <c r="UOU271" s="20"/>
      <c r="UOV271" s="20"/>
      <c r="UOW271" s="20"/>
      <c r="UOX271" s="20"/>
      <c r="UOY271" s="20"/>
      <c r="UOZ271" s="20"/>
      <c r="UPA271" s="20"/>
      <c r="UPB271" s="20"/>
      <c r="UPC271" s="20"/>
      <c r="UPD271" s="20"/>
      <c r="UPE271" s="20"/>
      <c r="UPF271" s="20"/>
      <c r="UPG271" s="20"/>
      <c r="UPH271" s="20"/>
      <c r="UPI271" s="20"/>
      <c r="UPJ271" s="20"/>
      <c r="UPK271" s="20"/>
      <c r="UPL271" s="20"/>
      <c r="UPM271" s="20"/>
      <c r="UPN271" s="20"/>
      <c r="UPO271" s="20"/>
      <c r="UPP271" s="20"/>
      <c r="UPQ271" s="20"/>
      <c r="UPR271" s="20"/>
      <c r="UPS271" s="20"/>
      <c r="UPT271" s="20"/>
      <c r="UPU271" s="20"/>
      <c r="UPV271" s="20"/>
      <c r="UPW271" s="20"/>
      <c r="UPX271" s="20"/>
      <c r="UPY271" s="20"/>
      <c r="UPZ271" s="20"/>
      <c r="UQA271" s="20"/>
      <c r="UQB271" s="20"/>
      <c r="UQC271" s="20"/>
      <c r="UQD271" s="20"/>
      <c r="UQE271" s="20"/>
      <c r="UQF271" s="20"/>
      <c r="UQG271" s="20"/>
      <c r="UQH271" s="20"/>
      <c r="UQI271" s="20"/>
      <c r="UQJ271" s="20"/>
      <c r="UQK271" s="20"/>
      <c r="UQL271" s="20"/>
      <c r="UQM271" s="20"/>
      <c r="UQN271" s="20"/>
      <c r="UQO271" s="20"/>
      <c r="UQP271" s="20"/>
      <c r="UQQ271" s="20"/>
      <c r="UQR271" s="20"/>
      <c r="UQS271" s="20"/>
      <c r="UQT271" s="20"/>
      <c r="UQU271" s="20"/>
      <c r="UQV271" s="20"/>
      <c r="UQW271" s="20"/>
      <c r="UQX271" s="20"/>
      <c r="UQY271" s="20"/>
      <c r="UQZ271" s="20"/>
      <c r="URA271" s="20"/>
      <c r="URB271" s="20"/>
      <c r="URC271" s="20"/>
      <c r="URD271" s="20"/>
      <c r="URE271" s="20"/>
      <c r="URF271" s="20"/>
      <c r="URG271" s="20"/>
      <c r="URH271" s="20"/>
      <c r="URI271" s="20"/>
      <c r="URJ271" s="20"/>
      <c r="URK271" s="20"/>
      <c r="URL271" s="20"/>
      <c r="URM271" s="20"/>
      <c r="URN271" s="20"/>
      <c r="URO271" s="20"/>
      <c r="URP271" s="20"/>
      <c r="URQ271" s="20"/>
      <c r="URR271" s="20"/>
      <c r="URS271" s="20"/>
      <c r="URT271" s="20"/>
      <c r="URU271" s="20"/>
      <c r="URV271" s="20"/>
      <c r="URW271" s="20"/>
      <c r="URX271" s="20"/>
      <c r="URY271" s="20"/>
      <c r="URZ271" s="20"/>
      <c r="USA271" s="20"/>
      <c r="USB271" s="20"/>
      <c r="USC271" s="20"/>
      <c r="USD271" s="20"/>
      <c r="USE271" s="20"/>
      <c r="USF271" s="20"/>
      <c r="USG271" s="20"/>
      <c r="USH271" s="20"/>
      <c r="USI271" s="20"/>
      <c r="USJ271" s="20"/>
      <c r="USK271" s="20"/>
      <c r="USL271" s="20"/>
      <c r="USM271" s="20"/>
      <c r="USN271" s="20"/>
      <c r="USO271" s="20"/>
      <c r="USP271" s="20"/>
      <c r="USQ271" s="20"/>
      <c r="USR271" s="20"/>
      <c r="USS271" s="20"/>
      <c r="UST271" s="20"/>
      <c r="USU271" s="20"/>
      <c r="USV271" s="20"/>
      <c r="USW271" s="20"/>
      <c r="USX271" s="20"/>
      <c r="USY271" s="20"/>
      <c r="USZ271" s="20"/>
      <c r="UTA271" s="20"/>
      <c r="UTB271" s="20"/>
      <c r="UTC271" s="20"/>
      <c r="UTD271" s="20"/>
      <c r="UTE271" s="20"/>
      <c r="UTF271" s="20"/>
      <c r="UTG271" s="20"/>
      <c r="UTH271" s="20"/>
      <c r="UTI271" s="20"/>
      <c r="UTJ271" s="20"/>
      <c r="UTK271" s="20"/>
      <c r="UTL271" s="20"/>
      <c r="UTM271" s="20"/>
      <c r="UTN271" s="20"/>
      <c r="UTO271" s="20"/>
      <c r="UTP271" s="20"/>
      <c r="UTQ271" s="20"/>
      <c r="UTR271" s="20"/>
      <c r="UTS271" s="20"/>
      <c r="UTT271" s="20"/>
      <c r="UTU271" s="20"/>
      <c r="UTV271" s="20"/>
      <c r="UTW271" s="20"/>
      <c r="UTX271" s="20"/>
      <c r="UTY271" s="20"/>
      <c r="UTZ271" s="20"/>
      <c r="UUA271" s="20"/>
      <c r="UUB271" s="20"/>
      <c r="UUC271" s="20"/>
      <c r="UUD271" s="20"/>
      <c r="UUE271" s="20"/>
      <c r="UUF271" s="20"/>
      <c r="UUG271" s="20"/>
      <c r="UUH271" s="20"/>
      <c r="UUI271" s="20"/>
      <c r="UUJ271" s="20"/>
      <c r="UUK271" s="20"/>
      <c r="UUL271" s="20"/>
      <c r="UUM271" s="20"/>
      <c r="UUN271" s="20"/>
      <c r="UUO271" s="20"/>
      <c r="UUP271" s="20"/>
      <c r="UUQ271" s="20"/>
      <c r="UUR271" s="20"/>
      <c r="UUS271" s="20"/>
      <c r="UUT271" s="20"/>
      <c r="UUU271" s="20"/>
      <c r="UUV271" s="20"/>
      <c r="UUW271" s="20"/>
      <c r="UUX271" s="20"/>
      <c r="UUY271" s="20"/>
      <c r="UUZ271" s="20"/>
      <c r="UVA271" s="20"/>
      <c r="UVB271" s="20"/>
      <c r="UVC271" s="20"/>
      <c r="UVD271" s="20"/>
      <c r="UVE271" s="20"/>
      <c r="UVF271" s="20"/>
      <c r="UVG271" s="20"/>
      <c r="UVH271" s="20"/>
      <c r="UVI271" s="20"/>
      <c r="UVJ271" s="20"/>
      <c r="UVK271" s="20"/>
      <c r="UVL271" s="20"/>
      <c r="UVM271" s="20"/>
      <c r="UVN271" s="20"/>
      <c r="UVO271" s="20"/>
      <c r="UVP271" s="20"/>
      <c r="UVQ271" s="20"/>
      <c r="UVR271" s="20"/>
      <c r="UVS271" s="20"/>
      <c r="UVT271" s="20"/>
      <c r="UVU271" s="20"/>
      <c r="UVV271" s="20"/>
      <c r="UVW271" s="20"/>
      <c r="UVX271" s="20"/>
      <c r="UVY271" s="20"/>
      <c r="UVZ271" s="20"/>
      <c r="UWA271" s="20"/>
      <c r="UWB271" s="20"/>
      <c r="UWC271" s="20"/>
      <c r="UWD271" s="20"/>
      <c r="UWE271" s="20"/>
      <c r="UWF271" s="20"/>
      <c r="UWG271" s="20"/>
      <c r="UWH271" s="20"/>
      <c r="UWI271" s="20"/>
      <c r="UWJ271" s="20"/>
      <c r="UWK271" s="20"/>
      <c r="UWL271" s="20"/>
      <c r="UWM271" s="20"/>
      <c r="UWN271" s="20"/>
      <c r="UWO271" s="20"/>
      <c r="UWP271" s="20"/>
      <c r="UWQ271" s="20"/>
      <c r="UWR271" s="20"/>
      <c r="UWS271" s="20"/>
      <c r="UWT271" s="20"/>
      <c r="UWU271" s="20"/>
      <c r="UWV271" s="20"/>
      <c r="UWW271" s="20"/>
      <c r="UWX271" s="20"/>
      <c r="UWY271" s="20"/>
      <c r="UWZ271" s="20"/>
      <c r="UXA271" s="20"/>
      <c r="UXB271" s="20"/>
      <c r="UXC271" s="20"/>
      <c r="UXD271" s="20"/>
      <c r="UXE271" s="20"/>
      <c r="UXF271" s="20"/>
      <c r="UXG271" s="20"/>
      <c r="UXH271" s="20"/>
      <c r="UXI271" s="20"/>
      <c r="UXJ271" s="20"/>
      <c r="UXK271" s="20"/>
      <c r="UXL271" s="20"/>
      <c r="UXM271" s="20"/>
      <c r="UXN271" s="20"/>
      <c r="UXO271" s="20"/>
      <c r="UXP271" s="20"/>
      <c r="UXQ271" s="20"/>
      <c r="UXR271" s="20"/>
      <c r="UXS271" s="20"/>
      <c r="UXT271" s="20"/>
      <c r="UXU271" s="20"/>
      <c r="UXV271" s="20"/>
      <c r="UXW271" s="20"/>
      <c r="UXX271" s="20"/>
      <c r="UXY271" s="20"/>
      <c r="UXZ271" s="20"/>
      <c r="UYA271" s="20"/>
      <c r="UYB271" s="20"/>
      <c r="UYC271" s="20"/>
      <c r="UYD271" s="20"/>
      <c r="UYE271" s="20"/>
      <c r="UYF271" s="20"/>
      <c r="UYG271" s="20"/>
      <c r="UYH271" s="20"/>
      <c r="UYI271" s="20"/>
      <c r="UYJ271" s="20"/>
      <c r="UYK271" s="20"/>
      <c r="UYL271" s="20"/>
      <c r="UYM271" s="20"/>
      <c r="UYN271" s="20"/>
      <c r="UYO271" s="20"/>
      <c r="UYP271" s="20"/>
      <c r="UYQ271" s="20"/>
      <c r="UYR271" s="20"/>
      <c r="UYS271" s="20"/>
      <c r="UYT271" s="20"/>
      <c r="UYU271" s="20"/>
      <c r="UYV271" s="20"/>
      <c r="UYW271" s="20"/>
      <c r="UYX271" s="20"/>
      <c r="UYY271" s="20"/>
      <c r="UYZ271" s="20"/>
      <c r="UZA271" s="20"/>
      <c r="UZB271" s="20"/>
      <c r="UZC271" s="20"/>
      <c r="UZD271" s="20"/>
      <c r="UZE271" s="20"/>
      <c r="UZF271" s="20"/>
      <c r="UZG271" s="20"/>
      <c r="UZH271" s="20"/>
      <c r="UZI271" s="20"/>
      <c r="UZJ271" s="20"/>
      <c r="UZK271" s="20"/>
      <c r="UZL271" s="20"/>
      <c r="UZM271" s="20"/>
      <c r="UZN271" s="20"/>
      <c r="UZO271" s="20"/>
      <c r="UZP271" s="20"/>
      <c r="UZQ271" s="20"/>
      <c r="UZR271" s="20"/>
      <c r="UZS271" s="20"/>
      <c r="UZT271" s="20"/>
      <c r="UZU271" s="20"/>
      <c r="UZV271" s="20"/>
      <c r="UZW271" s="20"/>
      <c r="UZX271" s="20"/>
      <c r="UZY271" s="20"/>
      <c r="UZZ271" s="20"/>
      <c r="VAA271" s="20"/>
      <c r="VAB271" s="20"/>
      <c r="VAC271" s="20"/>
      <c r="VAD271" s="20"/>
      <c r="VAE271" s="20"/>
      <c r="VAF271" s="20"/>
      <c r="VAG271" s="20"/>
      <c r="VAH271" s="20"/>
      <c r="VAI271" s="20"/>
      <c r="VAJ271" s="20"/>
      <c r="VAK271" s="20"/>
      <c r="VAL271" s="20"/>
      <c r="VAM271" s="20"/>
      <c r="VAN271" s="20"/>
      <c r="VAO271" s="20"/>
      <c r="VAP271" s="20"/>
      <c r="VAQ271" s="20"/>
      <c r="VAR271" s="20"/>
      <c r="VAS271" s="20"/>
      <c r="VAT271" s="20"/>
      <c r="VAU271" s="20"/>
      <c r="VAV271" s="20"/>
      <c r="VAW271" s="20"/>
      <c r="VAX271" s="20"/>
      <c r="VAY271" s="20"/>
      <c r="VAZ271" s="20"/>
      <c r="VBA271" s="20"/>
      <c r="VBB271" s="20"/>
      <c r="VBC271" s="20"/>
      <c r="VBD271" s="20"/>
      <c r="VBE271" s="20"/>
      <c r="VBF271" s="20"/>
      <c r="VBG271" s="20"/>
      <c r="VBH271" s="20"/>
      <c r="VBI271" s="20"/>
      <c r="VBJ271" s="20"/>
      <c r="VBK271" s="20"/>
      <c r="VBL271" s="20"/>
      <c r="VBM271" s="20"/>
      <c r="VBN271" s="20"/>
      <c r="VBO271" s="20"/>
      <c r="VBP271" s="20"/>
      <c r="VBQ271" s="20"/>
      <c r="VBR271" s="20"/>
      <c r="VBS271" s="20"/>
      <c r="VBT271" s="20"/>
      <c r="VBU271" s="20"/>
      <c r="VBV271" s="20"/>
      <c r="VBW271" s="20"/>
      <c r="VBX271" s="20"/>
      <c r="VBY271" s="20"/>
      <c r="VBZ271" s="20"/>
      <c r="VCA271" s="20"/>
      <c r="VCB271" s="20"/>
      <c r="VCC271" s="20"/>
      <c r="VCD271" s="20"/>
      <c r="VCE271" s="20"/>
      <c r="VCF271" s="20"/>
      <c r="VCG271" s="20"/>
      <c r="VCH271" s="20"/>
      <c r="VCI271" s="20"/>
      <c r="VCJ271" s="20"/>
      <c r="VCK271" s="20"/>
      <c r="VCL271" s="20"/>
      <c r="VCM271" s="20"/>
      <c r="VCN271" s="20"/>
      <c r="VCO271" s="20"/>
      <c r="VCP271" s="20"/>
      <c r="VCQ271" s="20"/>
      <c r="VCR271" s="20"/>
      <c r="VCS271" s="20"/>
      <c r="VCT271" s="20"/>
      <c r="VCU271" s="20"/>
      <c r="VCV271" s="20"/>
      <c r="VCW271" s="20"/>
      <c r="VCX271" s="20"/>
      <c r="VCY271" s="20"/>
      <c r="VCZ271" s="20"/>
      <c r="VDA271" s="20"/>
      <c r="VDB271" s="20"/>
      <c r="VDC271" s="20"/>
      <c r="VDD271" s="20"/>
      <c r="VDE271" s="20"/>
      <c r="VDF271" s="20"/>
      <c r="VDG271" s="20"/>
      <c r="VDH271" s="20"/>
      <c r="VDI271" s="20"/>
      <c r="VDJ271" s="20"/>
      <c r="VDK271" s="20"/>
      <c r="VDL271" s="20"/>
      <c r="VDM271" s="20"/>
      <c r="VDN271" s="20"/>
      <c r="VDO271" s="20"/>
      <c r="VDP271" s="20"/>
      <c r="VDQ271" s="20"/>
      <c r="VDR271" s="20"/>
      <c r="VDS271" s="20"/>
      <c r="VDT271" s="20"/>
      <c r="VDU271" s="20"/>
      <c r="VDV271" s="20"/>
      <c r="VDW271" s="20"/>
      <c r="VDX271" s="20"/>
      <c r="VDY271" s="20"/>
      <c r="VDZ271" s="20"/>
      <c r="VEA271" s="20"/>
      <c r="VEB271" s="20"/>
      <c r="VEC271" s="20"/>
      <c r="VED271" s="20"/>
      <c r="VEE271" s="20"/>
      <c r="VEF271" s="20"/>
      <c r="VEG271" s="20"/>
      <c r="VEH271" s="20"/>
      <c r="VEI271" s="20"/>
      <c r="VEJ271" s="20"/>
      <c r="VEK271" s="20"/>
      <c r="VEL271" s="20"/>
      <c r="VEM271" s="20"/>
      <c r="VEN271" s="20"/>
      <c r="VEO271" s="20"/>
      <c r="VEP271" s="20"/>
      <c r="VEQ271" s="20"/>
      <c r="VER271" s="20"/>
      <c r="VES271" s="20"/>
      <c r="VET271" s="20"/>
      <c r="VEU271" s="20"/>
      <c r="VEV271" s="20"/>
      <c r="VEW271" s="20"/>
      <c r="VEX271" s="20"/>
      <c r="VEY271" s="20"/>
      <c r="VEZ271" s="20"/>
      <c r="VFA271" s="20"/>
      <c r="VFB271" s="20"/>
      <c r="VFC271" s="20"/>
      <c r="VFD271" s="20"/>
      <c r="VFE271" s="20"/>
      <c r="VFF271" s="20"/>
      <c r="VFG271" s="20"/>
      <c r="VFH271" s="20"/>
      <c r="VFI271" s="20"/>
      <c r="VFJ271" s="20"/>
      <c r="VFK271" s="20"/>
      <c r="VFL271" s="20"/>
      <c r="VFM271" s="20"/>
      <c r="VFN271" s="20"/>
      <c r="VFO271" s="20"/>
      <c r="VFP271" s="20"/>
      <c r="VFQ271" s="20"/>
      <c r="VFR271" s="20"/>
      <c r="VFS271" s="20"/>
      <c r="VFT271" s="20"/>
      <c r="VFU271" s="20"/>
      <c r="VFV271" s="20"/>
      <c r="VFW271" s="20"/>
      <c r="VFX271" s="20"/>
      <c r="VFY271" s="20"/>
      <c r="VFZ271" s="20"/>
      <c r="VGA271" s="20"/>
      <c r="VGB271" s="20"/>
      <c r="VGC271" s="20"/>
      <c r="VGD271" s="20"/>
      <c r="VGE271" s="20"/>
      <c r="VGF271" s="20"/>
      <c r="VGG271" s="20"/>
      <c r="VGH271" s="20"/>
      <c r="VGI271" s="20"/>
      <c r="VGJ271" s="20"/>
      <c r="VGK271" s="20"/>
      <c r="VGL271" s="20"/>
      <c r="VGM271" s="20"/>
      <c r="VGN271" s="20"/>
      <c r="VGO271" s="20"/>
      <c r="VGP271" s="20"/>
      <c r="VGQ271" s="20"/>
      <c r="VGR271" s="20"/>
      <c r="VGS271" s="20"/>
      <c r="VGT271" s="20"/>
      <c r="VGU271" s="20"/>
      <c r="VGV271" s="20"/>
      <c r="VGW271" s="20"/>
      <c r="VGX271" s="20"/>
      <c r="VGY271" s="20"/>
      <c r="VGZ271" s="20"/>
      <c r="VHA271" s="20"/>
      <c r="VHB271" s="20"/>
      <c r="VHC271" s="20"/>
      <c r="VHD271" s="20"/>
      <c r="VHE271" s="20"/>
      <c r="VHF271" s="20"/>
      <c r="VHG271" s="20"/>
      <c r="VHH271" s="20"/>
      <c r="VHI271" s="20"/>
      <c r="VHJ271" s="20"/>
      <c r="VHK271" s="20"/>
      <c r="VHL271" s="20"/>
      <c r="VHM271" s="20"/>
      <c r="VHN271" s="20"/>
      <c r="VHO271" s="20"/>
      <c r="VHP271" s="20"/>
      <c r="VHQ271" s="20"/>
      <c r="VHR271" s="20"/>
      <c r="VHS271" s="20"/>
      <c r="VHT271" s="20"/>
      <c r="VHU271" s="20"/>
      <c r="VHV271" s="20"/>
      <c r="VHW271" s="20"/>
      <c r="VHX271" s="20"/>
      <c r="VHY271" s="20"/>
      <c r="VHZ271" s="20"/>
      <c r="VIA271" s="20"/>
      <c r="VIB271" s="20"/>
      <c r="VIC271" s="20"/>
      <c r="VID271" s="20"/>
      <c r="VIE271" s="20"/>
      <c r="VIF271" s="20"/>
      <c r="VIG271" s="20"/>
      <c r="VIH271" s="20"/>
      <c r="VII271" s="20"/>
      <c r="VIJ271" s="20"/>
      <c r="VIK271" s="20"/>
      <c r="VIL271" s="20"/>
      <c r="VIM271" s="20"/>
      <c r="VIN271" s="20"/>
      <c r="VIO271" s="20"/>
      <c r="VIP271" s="20"/>
      <c r="VIQ271" s="20"/>
      <c r="VIR271" s="20"/>
      <c r="VIS271" s="20"/>
      <c r="VIT271" s="20"/>
      <c r="VIU271" s="20"/>
      <c r="VIV271" s="20"/>
      <c r="VIW271" s="20"/>
      <c r="VIX271" s="20"/>
      <c r="VIY271" s="20"/>
      <c r="VIZ271" s="20"/>
      <c r="VJA271" s="20"/>
      <c r="VJB271" s="20"/>
      <c r="VJC271" s="20"/>
      <c r="VJD271" s="20"/>
      <c r="VJE271" s="20"/>
      <c r="VJF271" s="20"/>
      <c r="VJG271" s="20"/>
      <c r="VJH271" s="20"/>
      <c r="VJI271" s="20"/>
      <c r="VJJ271" s="20"/>
      <c r="VJK271" s="20"/>
      <c r="VJL271" s="20"/>
      <c r="VJM271" s="20"/>
      <c r="VJN271" s="20"/>
      <c r="VJO271" s="20"/>
      <c r="VJP271" s="20"/>
      <c r="VJQ271" s="20"/>
      <c r="VJR271" s="20"/>
      <c r="VJS271" s="20"/>
      <c r="VJT271" s="20"/>
      <c r="VJU271" s="20"/>
      <c r="VJV271" s="20"/>
      <c r="VJW271" s="20"/>
      <c r="VJX271" s="20"/>
      <c r="VJY271" s="20"/>
      <c r="VJZ271" s="20"/>
      <c r="VKA271" s="20"/>
      <c r="VKB271" s="20"/>
      <c r="VKC271" s="20"/>
      <c r="VKD271" s="20"/>
      <c r="VKE271" s="20"/>
      <c r="VKF271" s="20"/>
      <c r="VKG271" s="20"/>
      <c r="VKH271" s="20"/>
      <c r="VKI271" s="20"/>
      <c r="VKJ271" s="20"/>
      <c r="VKK271" s="20"/>
      <c r="VKL271" s="20"/>
      <c r="VKM271" s="20"/>
      <c r="VKN271" s="20"/>
      <c r="VKO271" s="20"/>
      <c r="VKP271" s="20"/>
      <c r="VKQ271" s="20"/>
      <c r="VKR271" s="20"/>
      <c r="VKS271" s="20"/>
      <c r="VKT271" s="20"/>
      <c r="VKU271" s="20"/>
      <c r="VKV271" s="20"/>
      <c r="VKW271" s="20"/>
      <c r="VKX271" s="20"/>
      <c r="VKY271" s="20"/>
      <c r="VKZ271" s="20"/>
      <c r="VLA271" s="20"/>
      <c r="VLB271" s="20"/>
      <c r="VLC271" s="20"/>
      <c r="VLD271" s="20"/>
      <c r="VLE271" s="20"/>
      <c r="VLF271" s="20"/>
      <c r="VLG271" s="20"/>
      <c r="VLH271" s="20"/>
      <c r="VLI271" s="20"/>
      <c r="VLJ271" s="20"/>
      <c r="VLK271" s="20"/>
      <c r="VLL271" s="20"/>
      <c r="VLM271" s="20"/>
      <c r="VLN271" s="20"/>
      <c r="VLO271" s="20"/>
      <c r="VLP271" s="20"/>
      <c r="VLQ271" s="20"/>
      <c r="VLR271" s="20"/>
      <c r="VLS271" s="20"/>
      <c r="VLT271" s="20"/>
      <c r="VLU271" s="20"/>
      <c r="VLV271" s="20"/>
      <c r="VLW271" s="20"/>
      <c r="VLX271" s="20"/>
      <c r="VLY271" s="20"/>
      <c r="VLZ271" s="20"/>
      <c r="VMA271" s="20"/>
      <c r="VMB271" s="20"/>
      <c r="VMC271" s="20"/>
      <c r="VMD271" s="20"/>
      <c r="VME271" s="20"/>
      <c r="VMF271" s="20"/>
      <c r="VMG271" s="20"/>
      <c r="VMH271" s="20"/>
      <c r="VMI271" s="20"/>
      <c r="VMJ271" s="20"/>
      <c r="VMK271" s="20"/>
      <c r="VML271" s="20"/>
      <c r="VMM271" s="20"/>
      <c r="VMN271" s="20"/>
      <c r="VMO271" s="20"/>
      <c r="VMP271" s="20"/>
      <c r="VMQ271" s="20"/>
      <c r="VMR271" s="20"/>
      <c r="VMS271" s="20"/>
      <c r="VMT271" s="20"/>
      <c r="VMU271" s="20"/>
      <c r="VMV271" s="20"/>
      <c r="VMW271" s="20"/>
      <c r="VMX271" s="20"/>
      <c r="VMY271" s="20"/>
      <c r="VMZ271" s="20"/>
      <c r="VNA271" s="20"/>
      <c r="VNB271" s="20"/>
      <c r="VNC271" s="20"/>
      <c r="VND271" s="20"/>
      <c r="VNE271" s="20"/>
      <c r="VNF271" s="20"/>
      <c r="VNG271" s="20"/>
      <c r="VNH271" s="20"/>
      <c r="VNI271" s="20"/>
      <c r="VNJ271" s="20"/>
      <c r="VNK271" s="20"/>
      <c r="VNL271" s="20"/>
      <c r="VNM271" s="20"/>
      <c r="VNN271" s="20"/>
      <c r="VNO271" s="20"/>
      <c r="VNP271" s="20"/>
      <c r="VNQ271" s="20"/>
      <c r="VNR271" s="20"/>
      <c r="VNS271" s="20"/>
      <c r="VNT271" s="20"/>
      <c r="VNU271" s="20"/>
      <c r="VNV271" s="20"/>
      <c r="VNW271" s="20"/>
      <c r="VNX271" s="20"/>
      <c r="VNY271" s="20"/>
      <c r="VNZ271" s="20"/>
      <c r="VOA271" s="20"/>
      <c r="VOB271" s="20"/>
      <c r="VOC271" s="20"/>
      <c r="VOD271" s="20"/>
      <c r="VOE271" s="20"/>
      <c r="VOF271" s="20"/>
      <c r="VOG271" s="20"/>
      <c r="VOH271" s="20"/>
      <c r="VOI271" s="20"/>
      <c r="VOJ271" s="20"/>
      <c r="VOK271" s="20"/>
      <c r="VOL271" s="20"/>
      <c r="VOM271" s="20"/>
      <c r="VON271" s="20"/>
      <c r="VOO271" s="20"/>
      <c r="VOP271" s="20"/>
      <c r="VOQ271" s="20"/>
      <c r="VOR271" s="20"/>
      <c r="VOS271" s="20"/>
      <c r="VOT271" s="20"/>
      <c r="VOU271" s="20"/>
      <c r="VOV271" s="20"/>
      <c r="VOW271" s="20"/>
      <c r="VOX271" s="20"/>
      <c r="VOY271" s="20"/>
      <c r="VOZ271" s="20"/>
      <c r="VPA271" s="20"/>
      <c r="VPB271" s="20"/>
      <c r="VPC271" s="20"/>
      <c r="VPD271" s="20"/>
      <c r="VPE271" s="20"/>
      <c r="VPF271" s="20"/>
      <c r="VPG271" s="20"/>
      <c r="VPH271" s="20"/>
      <c r="VPI271" s="20"/>
      <c r="VPJ271" s="20"/>
      <c r="VPK271" s="20"/>
      <c r="VPL271" s="20"/>
      <c r="VPM271" s="20"/>
      <c r="VPN271" s="20"/>
      <c r="VPO271" s="20"/>
      <c r="VPP271" s="20"/>
      <c r="VPQ271" s="20"/>
      <c r="VPR271" s="20"/>
      <c r="VPS271" s="20"/>
      <c r="VPT271" s="20"/>
      <c r="VPU271" s="20"/>
      <c r="VPV271" s="20"/>
      <c r="VPW271" s="20"/>
      <c r="VPX271" s="20"/>
      <c r="VPY271" s="20"/>
      <c r="VPZ271" s="20"/>
      <c r="VQA271" s="20"/>
      <c r="VQB271" s="20"/>
      <c r="VQC271" s="20"/>
      <c r="VQD271" s="20"/>
      <c r="VQE271" s="20"/>
      <c r="VQF271" s="20"/>
      <c r="VQG271" s="20"/>
      <c r="VQH271" s="20"/>
      <c r="VQI271" s="20"/>
      <c r="VQJ271" s="20"/>
      <c r="VQK271" s="20"/>
      <c r="VQL271" s="20"/>
      <c r="VQM271" s="20"/>
      <c r="VQN271" s="20"/>
      <c r="VQO271" s="20"/>
      <c r="VQP271" s="20"/>
      <c r="VQQ271" s="20"/>
      <c r="VQR271" s="20"/>
      <c r="VQS271" s="20"/>
      <c r="VQT271" s="20"/>
      <c r="VQU271" s="20"/>
      <c r="VQV271" s="20"/>
      <c r="VQW271" s="20"/>
      <c r="VQX271" s="20"/>
      <c r="VQY271" s="20"/>
      <c r="VQZ271" s="20"/>
      <c r="VRA271" s="20"/>
      <c r="VRB271" s="20"/>
      <c r="VRC271" s="20"/>
      <c r="VRD271" s="20"/>
      <c r="VRE271" s="20"/>
      <c r="VRF271" s="20"/>
      <c r="VRG271" s="20"/>
      <c r="VRH271" s="20"/>
      <c r="VRI271" s="20"/>
      <c r="VRJ271" s="20"/>
      <c r="VRK271" s="20"/>
      <c r="VRL271" s="20"/>
      <c r="VRM271" s="20"/>
      <c r="VRN271" s="20"/>
      <c r="VRO271" s="20"/>
      <c r="VRP271" s="20"/>
      <c r="VRQ271" s="20"/>
      <c r="VRR271" s="20"/>
      <c r="VRS271" s="20"/>
      <c r="VRT271" s="20"/>
      <c r="VRU271" s="20"/>
      <c r="VRV271" s="20"/>
      <c r="VRW271" s="20"/>
      <c r="VRX271" s="20"/>
      <c r="VRY271" s="20"/>
      <c r="VRZ271" s="20"/>
      <c r="VSA271" s="20"/>
      <c r="VSB271" s="20"/>
      <c r="VSC271" s="20"/>
      <c r="VSD271" s="20"/>
      <c r="VSE271" s="20"/>
      <c r="VSF271" s="20"/>
      <c r="VSG271" s="20"/>
      <c r="VSH271" s="20"/>
      <c r="VSI271" s="20"/>
      <c r="VSJ271" s="20"/>
      <c r="VSK271" s="20"/>
      <c r="VSL271" s="20"/>
      <c r="VSM271" s="20"/>
      <c r="VSN271" s="20"/>
      <c r="VSO271" s="20"/>
      <c r="VSP271" s="20"/>
      <c r="VSQ271" s="20"/>
      <c r="VSR271" s="20"/>
      <c r="VSS271" s="20"/>
      <c r="VST271" s="20"/>
      <c r="VSU271" s="20"/>
      <c r="VSV271" s="20"/>
      <c r="VSW271" s="20"/>
      <c r="VSX271" s="20"/>
      <c r="VSY271" s="20"/>
      <c r="VSZ271" s="20"/>
      <c r="VTA271" s="20"/>
      <c r="VTB271" s="20"/>
      <c r="VTC271" s="20"/>
      <c r="VTD271" s="20"/>
      <c r="VTE271" s="20"/>
      <c r="VTF271" s="20"/>
      <c r="VTG271" s="20"/>
      <c r="VTH271" s="20"/>
      <c r="VTI271" s="20"/>
      <c r="VTJ271" s="20"/>
      <c r="VTK271" s="20"/>
      <c r="VTL271" s="20"/>
      <c r="VTM271" s="20"/>
      <c r="VTN271" s="20"/>
      <c r="VTO271" s="20"/>
      <c r="VTP271" s="20"/>
      <c r="VTQ271" s="20"/>
      <c r="VTR271" s="20"/>
      <c r="VTS271" s="20"/>
      <c r="VTT271" s="20"/>
      <c r="VTU271" s="20"/>
      <c r="VTV271" s="20"/>
      <c r="VTW271" s="20"/>
      <c r="VTX271" s="20"/>
      <c r="VTY271" s="20"/>
      <c r="VTZ271" s="20"/>
      <c r="VUA271" s="20"/>
      <c r="VUB271" s="20"/>
      <c r="VUC271" s="20"/>
      <c r="VUD271" s="20"/>
      <c r="VUE271" s="20"/>
      <c r="VUF271" s="20"/>
      <c r="VUG271" s="20"/>
      <c r="VUH271" s="20"/>
      <c r="VUI271" s="20"/>
      <c r="VUJ271" s="20"/>
      <c r="VUK271" s="20"/>
      <c r="VUL271" s="20"/>
      <c r="VUM271" s="20"/>
      <c r="VUN271" s="20"/>
      <c r="VUO271" s="20"/>
      <c r="VUP271" s="20"/>
      <c r="VUQ271" s="20"/>
      <c r="VUR271" s="20"/>
      <c r="VUS271" s="20"/>
      <c r="VUT271" s="20"/>
      <c r="VUU271" s="20"/>
      <c r="VUV271" s="20"/>
      <c r="VUW271" s="20"/>
      <c r="VUX271" s="20"/>
      <c r="VUY271" s="20"/>
      <c r="VUZ271" s="20"/>
      <c r="VVA271" s="20"/>
      <c r="VVB271" s="20"/>
      <c r="VVC271" s="20"/>
      <c r="VVD271" s="20"/>
      <c r="VVE271" s="20"/>
      <c r="VVF271" s="20"/>
      <c r="VVG271" s="20"/>
      <c r="VVH271" s="20"/>
      <c r="VVI271" s="20"/>
      <c r="VVJ271" s="20"/>
      <c r="VVK271" s="20"/>
      <c r="VVL271" s="20"/>
      <c r="VVM271" s="20"/>
      <c r="VVN271" s="20"/>
      <c r="VVO271" s="20"/>
      <c r="VVP271" s="20"/>
      <c r="VVQ271" s="20"/>
      <c r="VVR271" s="20"/>
      <c r="VVS271" s="20"/>
      <c r="VVT271" s="20"/>
      <c r="VVU271" s="20"/>
      <c r="VVV271" s="20"/>
      <c r="VVW271" s="20"/>
      <c r="VVX271" s="20"/>
      <c r="VVY271" s="20"/>
      <c r="VVZ271" s="20"/>
      <c r="VWA271" s="20"/>
      <c r="VWB271" s="20"/>
      <c r="VWC271" s="20"/>
      <c r="VWD271" s="20"/>
      <c r="VWE271" s="20"/>
      <c r="VWF271" s="20"/>
      <c r="VWG271" s="20"/>
      <c r="VWH271" s="20"/>
      <c r="VWI271" s="20"/>
      <c r="VWJ271" s="20"/>
      <c r="VWK271" s="20"/>
      <c r="VWL271" s="20"/>
      <c r="VWM271" s="20"/>
      <c r="VWN271" s="20"/>
      <c r="VWO271" s="20"/>
      <c r="VWP271" s="20"/>
      <c r="VWQ271" s="20"/>
      <c r="VWR271" s="20"/>
      <c r="VWS271" s="20"/>
      <c r="VWT271" s="20"/>
      <c r="VWU271" s="20"/>
      <c r="VWV271" s="20"/>
      <c r="VWW271" s="20"/>
      <c r="VWX271" s="20"/>
      <c r="VWY271" s="20"/>
      <c r="VWZ271" s="20"/>
      <c r="VXA271" s="20"/>
      <c r="VXB271" s="20"/>
      <c r="VXC271" s="20"/>
      <c r="VXD271" s="20"/>
      <c r="VXE271" s="20"/>
      <c r="VXF271" s="20"/>
      <c r="VXG271" s="20"/>
      <c r="VXH271" s="20"/>
      <c r="VXI271" s="20"/>
      <c r="VXJ271" s="20"/>
      <c r="VXK271" s="20"/>
      <c r="VXL271" s="20"/>
      <c r="VXM271" s="20"/>
      <c r="VXN271" s="20"/>
      <c r="VXO271" s="20"/>
      <c r="VXP271" s="20"/>
      <c r="VXQ271" s="20"/>
      <c r="VXR271" s="20"/>
      <c r="VXS271" s="20"/>
      <c r="VXT271" s="20"/>
      <c r="VXU271" s="20"/>
      <c r="VXV271" s="20"/>
      <c r="VXW271" s="20"/>
      <c r="VXX271" s="20"/>
      <c r="VXY271" s="20"/>
      <c r="VXZ271" s="20"/>
      <c r="VYA271" s="20"/>
      <c r="VYB271" s="20"/>
      <c r="VYC271" s="20"/>
      <c r="VYD271" s="20"/>
      <c r="VYE271" s="20"/>
      <c r="VYF271" s="20"/>
      <c r="VYG271" s="20"/>
      <c r="VYH271" s="20"/>
      <c r="VYI271" s="20"/>
      <c r="VYJ271" s="20"/>
      <c r="VYK271" s="20"/>
      <c r="VYL271" s="20"/>
      <c r="VYM271" s="20"/>
      <c r="VYN271" s="20"/>
      <c r="VYO271" s="20"/>
      <c r="VYP271" s="20"/>
      <c r="VYQ271" s="20"/>
      <c r="VYR271" s="20"/>
      <c r="VYS271" s="20"/>
      <c r="VYT271" s="20"/>
      <c r="VYU271" s="20"/>
      <c r="VYV271" s="20"/>
      <c r="VYW271" s="20"/>
      <c r="VYX271" s="20"/>
      <c r="VYY271" s="20"/>
      <c r="VYZ271" s="20"/>
      <c r="VZA271" s="20"/>
      <c r="VZB271" s="20"/>
      <c r="VZC271" s="20"/>
      <c r="VZD271" s="20"/>
      <c r="VZE271" s="20"/>
      <c r="VZF271" s="20"/>
      <c r="VZG271" s="20"/>
      <c r="VZH271" s="20"/>
      <c r="VZI271" s="20"/>
      <c r="VZJ271" s="20"/>
      <c r="VZK271" s="20"/>
      <c r="VZL271" s="20"/>
      <c r="VZM271" s="20"/>
      <c r="VZN271" s="20"/>
      <c r="VZO271" s="20"/>
      <c r="VZP271" s="20"/>
      <c r="VZQ271" s="20"/>
      <c r="VZR271" s="20"/>
      <c r="VZS271" s="20"/>
      <c r="VZT271" s="20"/>
      <c r="VZU271" s="20"/>
      <c r="VZV271" s="20"/>
      <c r="VZW271" s="20"/>
      <c r="VZX271" s="20"/>
      <c r="VZY271" s="20"/>
      <c r="VZZ271" s="20"/>
      <c r="WAA271" s="20"/>
      <c r="WAB271" s="20"/>
      <c r="WAC271" s="20"/>
      <c r="WAD271" s="20"/>
      <c r="WAE271" s="20"/>
      <c r="WAF271" s="20"/>
      <c r="WAG271" s="20"/>
      <c r="WAH271" s="20"/>
      <c r="WAI271" s="20"/>
      <c r="WAJ271" s="20"/>
      <c r="WAK271" s="20"/>
      <c r="WAL271" s="20"/>
      <c r="WAM271" s="20"/>
      <c r="WAN271" s="20"/>
      <c r="WAO271" s="20"/>
      <c r="WAP271" s="20"/>
      <c r="WAQ271" s="20"/>
      <c r="WAR271" s="20"/>
      <c r="WAS271" s="20"/>
      <c r="WAT271" s="20"/>
      <c r="WAU271" s="20"/>
      <c r="WAV271" s="20"/>
      <c r="WAW271" s="20"/>
      <c r="WAX271" s="20"/>
      <c r="WAY271" s="20"/>
      <c r="WAZ271" s="20"/>
      <c r="WBA271" s="20"/>
      <c r="WBB271" s="20"/>
      <c r="WBC271" s="20"/>
      <c r="WBD271" s="20"/>
      <c r="WBE271" s="20"/>
      <c r="WBF271" s="20"/>
      <c r="WBG271" s="20"/>
      <c r="WBH271" s="20"/>
      <c r="WBI271" s="20"/>
      <c r="WBJ271" s="20"/>
      <c r="WBK271" s="20"/>
      <c r="WBL271" s="20"/>
      <c r="WBM271" s="20"/>
      <c r="WBN271" s="20"/>
      <c r="WBO271" s="20"/>
      <c r="WBP271" s="20"/>
      <c r="WBQ271" s="20"/>
      <c r="WBR271" s="20"/>
      <c r="WBS271" s="20"/>
      <c r="WBT271" s="20"/>
      <c r="WBU271" s="20"/>
      <c r="WBV271" s="20"/>
      <c r="WBW271" s="20"/>
      <c r="WBX271" s="20"/>
      <c r="WBY271" s="20"/>
      <c r="WBZ271" s="20"/>
      <c r="WCA271" s="20"/>
      <c r="WCB271" s="20"/>
      <c r="WCC271" s="20"/>
      <c r="WCD271" s="20"/>
      <c r="WCE271" s="20"/>
      <c r="WCF271" s="20"/>
      <c r="WCG271" s="20"/>
      <c r="WCH271" s="20"/>
      <c r="WCI271" s="20"/>
      <c r="WCJ271" s="20"/>
      <c r="WCK271" s="20"/>
      <c r="WCL271" s="20"/>
      <c r="WCM271" s="20"/>
      <c r="WCN271" s="20"/>
      <c r="WCO271" s="20"/>
      <c r="WCP271" s="20"/>
      <c r="WCQ271" s="20"/>
      <c r="WCR271" s="20"/>
      <c r="WCS271" s="20"/>
      <c r="WCT271" s="20"/>
      <c r="WCU271" s="20"/>
      <c r="WCV271" s="20"/>
      <c r="WCW271" s="20"/>
      <c r="WCX271" s="20"/>
      <c r="WCY271" s="20"/>
      <c r="WCZ271" s="20"/>
      <c r="WDA271" s="20"/>
      <c r="WDB271" s="20"/>
      <c r="WDC271" s="20"/>
      <c r="WDD271" s="20"/>
      <c r="WDE271" s="20"/>
      <c r="WDF271" s="20"/>
      <c r="WDG271" s="20"/>
      <c r="WDH271" s="20"/>
      <c r="WDI271" s="20"/>
      <c r="WDJ271" s="20"/>
      <c r="WDK271" s="20"/>
      <c r="WDL271" s="20"/>
      <c r="WDM271" s="20"/>
      <c r="WDN271" s="20"/>
      <c r="WDO271" s="20"/>
      <c r="WDP271" s="20"/>
      <c r="WDQ271" s="20"/>
      <c r="WDR271" s="20"/>
      <c r="WDS271" s="20"/>
      <c r="WDT271" s="20"/>
      <c r="WDU271" s="20"/>
      <c r="WDV271" s="20"/>
      <c r="WDW271" s="20"/>
      <c r="WDX271" s="20"/>
      <c r="WDY271" s="20"/>
      <c r="WDZ271" s="20"/>
      <c r="WEA271" s="20"/>
      <c r="WEB271" s="20"/>
      <c r="WEC271" s="20"/>
      <c r="WED271" s="20"/>
      <c r="WEE271" s="20"/>
      <c r="WEF271" s="20"/>
      <c r="WEG271" s="20"/>
      <c r="WEH271" s="20"/>
      <c r="WEI271" s="20"/>
      <c r="WEJ271" s="20"/>
      <c r="WEK271" s="20"/>
      <c r="WEL271" s="20"/>
      <c r="WEM271" s="20"/>
      <c r="WEN271" s="20"/>
      <c r="WEO271" s="20"/>
      <c r="WEP271" s="20"/>
      <c r="WEQ271" s="20"/>
      <c r="WER271" s="20"/>
      <c r="WES271" s="20"/>
      <c r="WET271" s="20"/>
      <c r="WEU271" s="20"/>
      <c r="WEV271" s="20"/>
      <c r="WEW271" s="20"/>
      <c r="WEX271" s="20"/>
      <c r="WEY271" s="20"/>
      <c r="WEZ271" s="20"/>
      <c r="WFA271" s="20"/>
      <c r="WFB271" s="20"/>
      <c r="WFC271" s="20"/>
      <c r="WFD271" s="20"/>
      <c r="WFE271" s="20"/>
      <c r="WFF271" s="20"/>
      <c r="WFG271" s="20"/>
      <c r="WFH271" s="20"/>
      <c r="WFI271" s="20"/>
      <c r="WFJ271" s="20"/>
      <c r="WFK271" s="20"/>
      <c r="WFL271" s="20"/>
      <c r="WFM271" s="20"/>
      <c r="WFN271" s="20"/>
      <c r="WFO271" s="20"/>
      <c r="WFP271" s="20"/>
      <c r="WFQ271" s="20"/>
      <c r="WFR271" s="20"/>
      <c r="WFS271" s="20"/>
      <c r="WFT271" s="20"/>
      <c r="WFU271" s="20"/>
      <c r="WFV271" s="20"/>
      <c r="WFW271" s="20"/>
      <c r="WFX271" s="20"/>
      <c r="WFY271" s="20"/>
      <c r="WFZ271" s="20"/>
      <c r="WGA271" s="20"/>
      <c r="WGB271" s="20"/>
      <c r="WGC271" s="20"/>
      <c r="WGD271" s="20"/>
      <c r="WGE271" s="20"/>
      <c r="WGF271" s="20"/>
      <c r="WGG271" s="20"/>
      <c r="WGH271" s="20"/>
      <c r="WGI271" s="20"/>
      <c r="WGJ271" s="20"/>
      <c r="WGK271" s="20"/>
      <c r="WGL271" s="20"/>
      <c r="WGM271" s="20"/>
      <c r="WGN271" s="20"/>
      <c r="WGO271" s="20"/>
      <c r="WGP271" s="20"/>
      <c r="WGQ271" s="20"/>
      <c r="WGR271" s="20"/>
      <c r="WGS271" s="20"/>
      <c r="WGT271" s="20"/>
      <c r="WGU271" s="20"/>
      <c r="WGV271" s="20"/>
      <c r="WGW271" s="20"/>
      <c r="WGX271" s="20"/>
      <c r="WGY271" s="20"/>
      <c r="WGZ271" s="20"/>
      <c r="WHA271" s="20"/>
      <c r="WHB271" s="20"/>
      <c r="WHC271" s="20"/>
      <c r="WHD271" s="20"/>
      <c r="WHE271" s="20"/>
      <c r="WHF271" s="20"/>
      <c r="WHG271" s="20"/>
      <c r="WHH271" s="20"/>
      <c r="WHI271" s="20"/>
      <c r="WHJ271" s="20"/>
      <c r="WHK271" s="20"/>
      <c r="WHL271" s="20"/>
      <c r="WHM271" s="20"/>
      <c r="WHN271" s="20"/>
      <c r="WHO271" s="20"/>
      <c r="WHP271" s="20"/>
      <c r="WHQ271" s="20"/>
      <c r="WHR271" s="20"/>
      <c r="WHS271" s="20"/>
      <c r="WHT271" s="20"/>
      <c r="WHU271" s="20"/>
      <c r="WHV271" s="20"/>
      <c r="WHW271" s="20"/>
      <c r="WHX271" s="20"/>
      <c r="WHY271" s="20"/>
      <c r="WHZ271" s="20"/>
      <c r="WIA271" s="20"/>
      <c r="WIB271" s="20"/>
      <c r="WIC271" s="20"/>
      <c r="WID271" s="20"/>
      <c r="WIE271" s="20"/>
      <c r="WIF271" s="20"/>
      <c r="WIG271" s="20"/>
      <c r="WIH271" s="20"/>
      <c r="WII271" s="20"/>
      <c r="WIJ271" s="20"/>
      <c r="WIK271" s="20"/>
      <c r="WIL271" s="20"/>
      <c r="WIM271" s="20"/>
      <c r="WIN271" s="20"/>
      <c r="WIO271" s="20"/>
      <c r="WIP271" s="20"/>
      <c r="WIQ271" s="20"/>
      <c r="WIR271" s="20"/>
      <c r="WIS271" s="20"/>
      <c r="WIT271" s="20"/>
      <c r="WIU271" s="20"/>
      <c r="WIV271" s="20"/>
      <c r="WIW271" s="20"/>
      <c r="WIX271" s="20"/>
      <c r="WIY271" s="20"/>
      <c r="WIZ271" s="20"/>
      <c r="WJA271" s="20"/>
      <c r="WJB271" s="20"/>
      <c r="WJC271" s="20"/>
      <c r="WJD271" s="20"/>
      <c r="WJE271" s="20"/>
      <c r="WJF271" s="20"/>
      <c r="WJG271" s="20"/>
      <c r="WJH271" s="20"/>
      <c r="WJI271" s="20"/>
      <c r="WJJ271" s="20"/>
      <c r="WJK271" s="20"/>
      <c r="WJL271" s="20"/>
      <c r="WJM271" s="20"/>
      <c r="WJN271" s="20"/>
      <c r="WJO271" s="20"/>
      <c r="WJP271" s="20"/>
      <c r="WJQ271" s="20"/>
      <c r="WJR271" s="20"/>
      <c r="WJS271" s="20"/>
      <c r="WJT271" s="20"/>
      <c r="WJU271" s="20"/>
      <c r="WJV271" s="20"/>
      <c r="WJW271" s="20"/>
      <c r="WJX271" s="20"/>
      <c r="WJY271" s="20"/>
      <c r="WJZ271" s="20"/>
      <c r="WKA271" s="20"/>
      <c r="WKB271" s="20"/>
      <c r="WKC271" s="20"/>
      <c r="WKD271" s="20"/>
      <c r="WKE271" s="20"/>
      <c r="WKF271" s="20"/>
      <c r="WKG271" s="20"/>
      <c r="WKH271" s="20"/>
      <c r="WKI271" s="20"/>
      <c r="WKJ271" s="20"/>
      <c r="WKK271" s="20"/>
      <c r="WKL271" s="20"/>
      <c r="WKM271" s="20"/>
      <c r="WKN271" s="20"/>
      <c r="WKO271" s="20"/>
      <c r="WKP271" s="20"/>
      <c r="WKQ271" s="20"/>
      <c r="WKR271" s="20"/>
      <c r="WKS271" s="20"/>
      <c r="WKT271" s="20"/>
      <c r="WKU271" s="20"/>
      <c r="WKV271" s="20"/>
      <c r="WKW271" s="20"/>
      <c r="WKX271" s="20"/>
      <c r="WKY271" s="20"/>
      <c r="WKZ271" s="20"/>
      <c r="WLA271" s="20"/>
      <c r="WLB271" s="20"/>
      <c r="WLC271" s="20"/>
      <c r="WLD271" s="20"/>
      <c r="WLE271" s="20"/>
      <c r="WLF271" s="20"/>
      <c r="WLG271" s="20"/>
      <c r="WLH271" s="20"/>
      <c r="WLI271" s="20"/>
      <c r="WLJ271" s="20"/>
      <c r="WLK271" s="20"/>
      <c r="WLL271" s="20"/>
      <c r="WLM271" s="20"/>
      <c r="WLN271" s="20"/>
      <c r="WLO271" s="20"/>
      <c r="WLP271" s="20"/>
      <c r="WLQ271" s="20"/>
      <c r="WLR271" s="20"/>
      <c r="WLS271" s="20"/>
      <c r="WLT271" s="20"/>
      <c r="WLU271" s="20"/>
      <c r="WLV271" s="20"/>
      <c r="WLW271" s="20"/>
      <c r="WLX271" s="20"/>
      <c r="WLY271" s="20"/>
      <c r="WLZ271" s="20"/>
      <c r="WMA271" s="20"/>
      <c r="WMB271" s="20"/>
      <c r="WMC271" s="20"/>
      <c r="WMD271" s="20"/>
      <c r="WME271" s="20"/>
      <c r="WMF271" s="20"/>
      <c r="WMG271" s="20"/>
      <c r="WMH271" s="20"/>
      <c r="WMI271" s="20"/>
      <c r="WMJ271" s="20"/>
      <c r="WMK271" s="20"/>
      <c r="WML271" s="20"/>
      <c r="WMM271" s="20"/>
      <c r="WMN271" s="20"/>
      <c r="WMO271" s="20"/>
      <c r="WMP271" s="20"/>
      <c r="WMQ271" s="20"/>
      <c r="WMR271" s="20"/>
      <c r="WMS271" s="20"/>
      <c r="WMT271" s="20"/>
      <c r="WMU271" s="20"/>
      <c r="WMV271" s="20"/>
      <c r="WMW271" s="20"/>
      <c r="WMX271" s="20"/>
      <c r="WMY271" s="20"/>
      <c r="WMZ271" s="20"/>
      <c r="WNA271" s="20"/>
      <c r="WNB271" s="20"/>
      <c r="WNC271" s="20"/>
      <c r="WND271" s="20"/>
      <c r="WNE271" s="20"/>
      <c r="WNF271" s="20"/>
      <c r="WNG271" s="20"/>
      <c r="WNH271" s="20"/>
      <c r="WNI271" s="20"/>
      <c r="WNJ271" s="20"/>
      <c r="WNK271" s="20"/>
      <c r="WNL271" s="20"/>
      <c r="WNM271" s="20"/>
      <c r="WNN271" s="20"/>
      <c r="WNO271" s="20"/>
      <c r="WNP271" s="20"/>
      <c r="WNQ271" s="20"/>
      <c r="WNR271" s="20"/>
      <c r="WNS271" s="20"/>
      <c r="WNT271" s="20"/>
      <c r="WNU271" s="20"/>
      <c r="WNV271" s="20"/>
      <c r="WNW271" s="20"/>
      <c r="WNX271" s="20"/>
      <c r="WNY271" s="20"/>
      <c r="WNZ271" s="20"/>
      <c r="WOA271" s="20"/>
      <c r="WOB271" s="20"/>
      <c r="WOC271" s="20"/>
      <c r="WOD271" s="20"/>
      <c r="WOE271" s="20"/>
      <c r="WOF271" s="20"/>
      <c r="WOG271" s="20"/>
      <c r="WOH271" s="20"/>
      <c r="WOI271" s="20"/>
      <c r="WOJ271" s="20"/>
      <c r="WOK271" s="20"/>
      <c r="WOL271" s="20"/>
      <c r="WOM271" s="20"/>
      <c r="WON271" s="20"/>
      <c r="WOO271" s="20"/>
      <c r="WOP271" s="20"/>
      <c r="WOQ271" s="20"/>
      <c r="WOR271" s="20"/>
      <c r="WOS271" s="20"/>
      <c r="WOT271" s="20"/>
      <c r="WOU271" s="20"/>
      <c r="WOV271" s="20"/>
      <c r="WOW271" s="20"/>
      <c r="WOX271" s="20"/>
      <c r="WOY271" s="20"/>
      <c r="WOZ271" s="20"/>
      <c r="WPA271" s="20"/>
      <c r="WPB271" s="20"/>
      <c r="WPC271" s="20"/>
      <c r="WPD271" s="20"/>
      <c r="WPE271" s="20"/>
      <c r="WPF271" s="20"/>
      <c r="WPG271" s="20"/>
      <c r="WPH271" s="20"/>
      <c r="WPI271" s="20"/>
      <c r="WPJ271" s="20"/>
      <c r="WPK271" s="20"/>
      <c r="WPL271" s="20"/>
      <c r="WPM271" s="20"/>
      <c r="WPN271" s="20"/>
      <c r="WPO271" s="20"/>
      <c r="WPP271" s="20"/>
      <c r="WPQ271" s="20"/>
      <c r="WPR271" s="20"/>
      <c r="WPS271" s="20"/>
      <c r="WPT271" s="20"/>
      <c r="WPU271" s="20"/>
      <c r="WPV271" s="20"/>
      <c r="WPW271" s="20"/>
      <c r="WPX271" s="20"/>
      <c r="WPY271" s="20"/>
      <c r="WPZ271" s="20"/>
      <c r="WQA271" s="20"/>
      <c r="WQB271" s="20"/>
      <c r="WQC271" s="20"/>
      <c r="WQD271" s="20"/>
      <c r="WQE271" s="20"/>
      <c r="WQF271" s="20"/>
      <c r="WQG271" s="20"/>
      <c r="WQH271" s="20"/>
      <c r="WQI271" s="20"/>
      <c r="WQJ271" s="20"/>
      <c r="WQK271" s="20"/>
      <c r="WQL271" s="20"/>
      <c r="WQM271" s="20"/>
      <c r="WQN271" s="20"/>
      <c r="WQO271" s="20"/>
      <c r="WQP271" s="20"/>
      <c r="WQQ271" s="20"/>
      <c r="WQR271" s="20"/>
      <c r="WQS271" s="20"/>
      <c r="WQT271" s="20"/>
      <c r="WQU271" s="20"/>
      <c r="WQV271" s="20"/>
      <c r="WQW271" s="20"/>
      <c r="WQX271" s="20"/>
      <c r="WQY271" s="20"/>
      <c r="WQZ271" s="20"/>
      <c r="WRA271" s="20"/>
      <c r="WRB271" s="20"/>
      <c r="WRC271" s="20"/>
      <c r="WRD271" s="20"/>
      <c r="WRE271" s="20"/>
      <c r="WRF271" s="20"/>
      <c r="WRG271" s="20"/>
      <c r="WRH271" s="20"/>
      <c r="WRI271" s="20"/>
      <c r="WRJ271" s="20"/>
      <c r="WRK271" s="20"/>
      <c r="WRL271" s="20"/>
      <c r="WRM271" s="20"/>
      <c r="WRN271" s="20"/>
      <c r="WRO271" s="20"/>
      <c r="WRP271" s="20"/>
      <c r="WRQ271" s="20"/>
      <c r="WRR271" s="20"/>
      <c r="WRS271" s="20"/>
      <c r="WRT271" s="20"/>
      <c r="WRU271" s="20"/>
      <c r="WRV271" s="20"/>
      <c r="WRW271" s="20"/>
      <c r="WRX271" s="20"/>
      <c r="WRY271" s="20"/>
      <c r="WRZ271" s="20"/>
      <c r="WSA271" s="20"/>
      <c r="WSB271" s="20"/>
      <c r="WSC271" s="20"/>
      <c r="WSD271" s="20"/>
      <c r="WSE271" s="20"/>
      <c r="WSF271" s="20"/>
      <c r="WSG271" s="20"/>
      <c r="WSH271" s="20"/>
      <c r="WSI271" s="20"/>
      <c r="WSJ271" s="20"/>
      <c r="WSK271" s="20"/>
      <c r="WSL271" s="20"/>
      <c r="WSM271" s="20"/>
      <c r="WSN271" s="20"/>
      <c r="WSO271" s="20"/>
      <c r="WSP271" s="20"/>
      <c r="WSQ271" s="20"/>
      <c r="WSR271" s="20"/>
      <c r="WSS271" s="20"/>
      <c r="WST271" s="20"/>
      <c r="WSU271" s="20"/>
      <c r="WSV271" s="20"/>
      <c r="WSW271" s="20"/>
      <c r="WSX271" s="20"/>
      <c r="WSY271" s="20"/>
      <c r="WSZ271" s="20"/>
      <c r="WTA271" s="20"/>
      <c r="WTB271" s="20"/>
      <c r="WTC271" s="20"/>
      <c r="WTD271" s="20"/>
      <c r="WTE271" s="20"/>
      <c r="WTF271" s="20"/>
      <c r="WTG271" s="20"/>
      <c r="WTH271" s="20"/>
      <c r="WTI271" s="20"/>
      <c r="WTJ271" s="20"/>
      <c r="WTK271" s="20"/>
      <c r="WTL271" s="20"/>
      <c r="WTM271" s="20"/>
      <c r="WTN271" s="20"/>
      <c r="WTO271" s="20"/>
      <c r="WTP271" s="20"/>
      <c r="WTQ271" s="20"/>
      <c r="WTR271" s="20"/>
      <c r="WTS271" s="20"/>
      <c r="WTT271" s="20"/>
      <c r="WTU271" s="20"/>
      <c r="WTV271" s="20"/>
      <c r="WTW271" s="20"/>
      <c r="WTX271" s="20"/>
      <c r="WTY271" s="20"/>
      <c r="WTZ271" s="20"/>
      <c r="WUA271" s="20"/>
      <c r="WUB271" s="20"/>
      <c r="WUC271" s="20"/>
      <c r="WUD271" s="20"/>
      <c r="WUE271" s="20"/>
      <c r="WUF271" s="20"/>
      <c r="WUG271" s="20"/>
      <c r="WUH271" s="20"/>
      <c r="WUI271" s="20"/>
      <c r="WUJ271" s="20"/>
      <c r="WUK271" s="20"/>
      <c r="WUL271" s="20"/>
      <c r="WUM271" s="20"/>
      <c r="WUN271" s="20"/>
      <c r="WUO271" s="20"/>
      <c r="WUP271" s="20"/>
      <c r="WUQ271" s="20"/>
      <c r="WUR271" s="20"/>
      <c r="WUS271" s="20"/>
      <c r="WUT271" s="20"/>
      <c r="WUU271" s="20"/>
      <c r="WUV271" s="20"/>
      <c r="WUW271" s="20"/>
      <c r="WUX271" s="20"/>
      <c r="WUY271" s="20"/>
      <c r="WUZ271" s="20"/>
      <c r="WVA271" s="20"/>
      <c r="WVB271" s="20"/>
      <c r="WVC271" s="20"/>
      <c r="WVD271" s="20"/>
      <c r="WVE271" s="20"/>
      <c r="WVF271" s="20"/>
      <c r="WVG271" s="20"/>
      <c r="WVH271" s="20"/>
      <c r="WVI271" s="20"/>
      <c r="WVJ271" s="20"/>
      <c r="WVK271" s="20"/>
      <c r="WVL271" s="20"/>
      <c r="WVM271" s="20"/>
      <c r="WVN271" s="20"/>
      <c r="WVO271" s="20"/>
      <c r="WVP271" s="20"/>
      <c r="WVQ271" s="20"/>
      <c r="WVR271" s="20"/>
      <c r="WVS271" s="20"/>
      <c r="WVT271" s="20"/>
      <c r="WVU271" s="20"/>
      <c r="WVV271" s="20"/>
      <c r="WVW271" s="20"/>
      <c r="WVX271" s="20"/>
      <c r="WVY271" s="20"/>
      <c r="WVZ271" s="20"/>
      <c r="WWA271" s="20"/>
      <c r="WWB271" s="20"/>
      <c r="WWC271" s="20"/>
      <c r="WWD271" s="20"/>
      <c r="WWE271" s="20"/>
      <c r="WWF271" s="20"/>
      <c r="WWG271" s="20"/>
      <c r="WWH271" s="20"/>
      <c r="WWI271" s="20"/>
      <c r="WWJ271" s="20"/>
      <c r="WWK271" s="20"/>
      <c r="WWL271" s="20"/>
      <c r="WWM271" s="20"/>
      <c r="WWN271" s="20"/>
      <c r="WWO271" s="20"/>
      <c r="WWP271" s="20"/>
      <c r="WWQ271" s="20"/>
      <c r="WWR271" s="20"/>
      <c r="WWS271" s="20"/>
      <c r="WWT271" s="20"/>
      <c r="WWU271" s="20"/>
      <c r="WWV271" s="20"/>
      <c r="WWW271" s="20"/>
      <c r="WWX271" s="20"/>
      <c r="WWY271" s="20"/>
      <c r="WWZ271" s="20"/>
      <c r="WXA271" s="20"/>
      <c r="WXB271" s="20"/>
      <c r="WXC271" s="20"/>
      <c r="WXD271" s="20"/>
      <c r="WXE271" s="20"/>
      <c r="WXF271" s="20"/>
      <c r="WXG271" s="20"/>
      <c r="WXH271" s="20"/>
      <c r="WXI271" s="20"/>
      <c r="WXJ271" s="20"/>
      <c r="WXK271" s="20"/>
      <c r="WXL271" s="20"/>
      <c r="WXM271" s="20"/>
      <c r="WXN271" s="20"/>
      <c r="WXO271" s="20"/>
      <c r="WXP271" s="20"/>
      <c r="WXQ271" s="20"/>
      <c r="WXR271" s="20"/>
      <c r="WXS271" s="20"/>
      <c r="WXT271" s="20"/>
      <c r="WXU271" s="20"/>
      <c r="WXV271" s="20"/>
      <c r="WXW271" s="20"/>
      <c r="WXX271" s="20"/>
      <c r="WXY271" s="20"/>
      <c r="WXZ271" s="20"/>
      <c r="WYA271" s="20"/>
      <c r="WYB271" s="20"/>
      <c r="WYC271" s="20"/>
      <c r="WYD271" s="20"/>
      <c r="WYE271" s="20"/>
      <c r="WYF271" s="20"/>
      <c r="WYG271" s="20"/>
      <c r="WYH271" s="20"/>
      <c r="WYI271" s="20"/>
      <c r="WYJ271" s="20"/>
      <c r="WYK271" s="20"/>
      <c r="WYL271" s="20"/>
      <c r="WYM271" s="20"/>
      <c r="WYN271" s="20"/>
      <c r="WYO271" s="20"/>
      <c r="WYP271" s="20"/>
      <c r="WYQ271" s="20"/>
      <c r="WYR271" s="20"/>
      <c r="WYS271" s="20"/>
      <c r="WYT271" s="20"/>
      <c r="WYU271" s="20"/>
      <c r="WYV271" s="20"/>
      <c r="WYW271" s="20"/>
      <c r="WYX271" s="20"/>
      <c r="WYY271" s="20"/>
      <c r="WYZ271" s="20"/>
      <c r="WZA271" s="20"/>
      <c r="WZB271" s="20"/>
      <c r="WZC271" s="20"/>
      <c r="WZD271" s="20"/>
      <c r="WZE271" s="20"/>
      <c r="WZF271" s="20"/>
      <c r="WZG271" s="20"/>
      <c r="WZH271" s="20"/>
      <c r="WZI271" s="20"/>
      <c r="WZJ271" s="20"/>
      <c r="WZK271" s="20"/>
      <c r="WZL271" s="20"/>
      <c r="WZM271" s="20"/>
      <c r="WZN271" s="20"/>
      <c r="WZO271" s="20"/>
      <c r="WZP271" s="20"/>
      <c r="WZQ271" s="20"/>
      <c r="WZR271" s="20"/>
      <c r="WZS271" s="20"/>
      <c r="WZT271" s="20"/>
      <c r="WZU271" s="20"/>
      <c r="WZV271" s="20"/>
      <c r="WZW271" s="20"/>
      <c r="WZX271" s="20"/>
      <c r="WZY271" s="20"/>
      <c r="WZZ271" s="20"/>
      <c r="XAA271" s="20"/>
      <c r="XAB271" s="20"/>
      <c r="XAC271" s="20"/>
      <c r="XAD271" s="20"/>
      <c r="XAE271" s="20"/>
      <c r="XAF271" s="20"/>
      <c r="XAG271" s="20"/>
      <c r="XAH271" s="20"/>
      <c r="XAI271" s="20"/>
      <c r="XAJ271" s="20"/>
      <c r="XAK271" s="20"/>
      <c r="XAL271" s="20"/>
      <c r="XAM271" s="20"/>
      <c r="XAN271" s="20"/>
      <c r="XAO271" s="20"/>
      <c r="XAP271" s="20"/>
      <c r="XAQ271" s="20"/>
      <c r="XAR271" s="20"/>
      <c r="XAS271" s="20"/>
      <c r="XAT271" s="20"/>
      <c r="XAU271" s="20"/>
      <c r="XAV271" s="20"/>
      <c r="XAW271" s="20"/>
      <c r="XAX271" s="20"/>
      <c r="XAY271" s="20"/>
      <c r="XAZ271" s="20"/>
      <c r="XBA271" s="20"/>
      <c r="XBB271" s="20"/>
      <c r="XBC271" s="20"/>
      <c r="XBD271" s="20"/>
      <c r="XBE271" s="20"/>
      <c r="XBF271" s="20"/>
      <c r="XBG271" s="20"/>
      <c r="XBH271" s="20"/>
      <c r="XBI271" s="20"/>
      <c r="XBJ271" s="20"/>
      <c r="XBK271" s="20"/>
      <c r="XBL271" s="20"/>
      <c r="XBM271" s="20"/>
      <c r="XBN271" s="20"/>
      <c r="XBO271" s="20"/>
      <c r="XBP271" s="20"/>
      <c r="XBQ271" s="20"/>
      <c r="XBR271" s="20"/>
      <c r="XBS271" s="20"/>
      <c r="XBT271" s="20"/>
      <c r="XBU271" s="20"/>
      <c r="XBV271" s="20"/>
      <c r="XBW271" s="20"/>
      <c r="XBX271" s="20"/>
      <c r="XBY271" s="20"/>
      <c r="XBZ271" s="20"/>
      <c r="XCA271" s="20"/>
      <c r="XCB271" s="20"/>
      <c r="XCC271" s="20"/>
      <c r="XCD271" s="20"/>
      <c r="XCE271" s="20"/>
      <c r="XCF271" s="20"/>
      <c r="XCG271" s="20"/>
      <c r="XCH271" s="20"/>
      <c r="XCI271" s="20"/>
      <c r="XCJ271" s="20"/>
      <c r="XCK271" s="20"/>
      <c r="XCL271" s="20"/>
      <c r="XCM271" s="20"/>
      <c r="XCN271" s="20"/>
      <c r="XCO271" s="20"/>
      <c r="XCP271" s="20"/>
      <c r="XCQ271" s="20"/>
      <c r="XCR271" s="20"/>
      <c r="XCS271" s="20"/>
      <c r="XCT271" s="20"/>
      <c r="XCU271" s="20"/>
      <c r="XCV271" s="20"/>
      <c r="XCW271" s="20"/>
      <c r="XCX271" s="20"/>
      <c r="XCY271" s="20"/>
      <c r="XCZ271" s="20"/>
      <c r="XDA271" s="20"/>
      <c r="XDB271" s="20"/>
      <c r="XDC271" s="20"/>
      <c r="XDD271" s="20"/>
      <c r="XDE271" s="20"/>
      <c r="XDF271" s="20"/>
      <c r="XDG271" s="20"/>
      <c r="XDH271" s="20"/>
      <c r="XDI271" s="20"/>
      <c r="XDJ271" s="20"/>
      <c r="XDK271" s="20"/>
      <c r="XDL271" s="20"/>
      <c r="XDM271" s="20"/>
      <c r="XDN271" s="20"/>
      <c r="XDO271" s="20"/>
      <c r="XDP271" s="20"/>
      <c r="XDQ271" s="20"/>
      <c r="XDR271" s="20"/>
      <c r="XDS271" s="20"/>
      <c r="XDT271" s="20"/>
      <c r="XDU271" s="20"/>
      <c r="XDV271" s="20"/>
      <c r="XDW271" s="20"/>
      <c r="XDX271" s="20"/>
      <c r="XDY271" s="20"/>
      <c r="XDZ271" s="20"/>
      <c r="XEA271" s="20"/>
      <c r="XEB271" s="20"/>
      <c r="XEC271" s="20"/>
      <c r="XED271" s="20"/>
      <c r="XEE271" s="20"/>
      <c r="XEF271" s="20"/>
      <c r="XEG271" s="20"/>
      <c r="XEH271" s="20"/>
      <c r="XEI271" s="20"/>
      <c r="XEJ271" s="20"/>
      <c r="XEK271" s="20"/>
      <c r="XEL271" s="20"/>
      <c r="XEM271" s="20"/>
      <c r="XEN271" s="20"/>
      <c r="XEO271" s="20"/>
      <c r="XEP271" s="20"/>
      <c r="XEQ271" s="20"/>
      <c r="XER271" s="20"/>
      <c r="XES271" s="20"/>
      <c r="XET271" s="20"/>
      <c r="XEU271" s="20"/>
      <c r="XEV271" s="20"/>
      <c r="XEW271" s="20"/>
      <c r="XEX271" s="20"/>
      <c r="XEY271" s="20"/>
      <c r="XEZ271" s="20"/>
      <c r="XFA271" s="20"/>
      <c r="XFB271" s="20"/>
      <c r="XFC271" s="20"/>
      <c r="XFD271" s="20"/>
    </row>
    <row r="272" spans="1:16384" s="30" customFormat="1" x14ac:dyDescent="0.25">
      <c r="A272" s="209"/>
      <c r="B272" s="225"/>
      <c r="C272" s="225"/>
      <c r="D272" s="111" t="s">
        <v>17</v>
      </c>
      <c r="E272" s="111" t="s">
        <v>17</v>
      </c>
      <c r="F272" s="111" t="s">
        <v>17</v>
      </c>
      <c r="G272" s="111" t="s">
        <v>17</v>
      </c>
      <c r="H272" s="112" t="s">
        <v>5</v>
      </c>
      <c r="I272" s="55" t="s">
        <v>18</v>
      </c>
      <c r="J272" s="87">
        <f ca="1">IF($T272=0,SUM(J273:J277),IF($T272="",0,IF(ISERROR(OFFSET(ГП!AA218,-$R272-IF($T272=4,1,0),0)),0,OFFSET(ГП!AA218,-$R272-IF($T272=4,1,0),0))))</f>
        <v>0</v>
      </c>
      <c r="K272" s="87">
        <f ca="1">IF($T272=0,SUM(K273:K277),IF($T272="",0,IF(ISERROR(OFFSET(ГП!AB218,-$R272-IF($T272=4,1,0),0)),0,OFFSET(ГП!AB218,-$R272-IF($T272=4,1,0),0))))</f>
        <v>0</v>
      </c>
      <c r="L272" s="87">
        <f ca="1">IF($T272=0,SUM(L273:L277),IF($T272="",0,IF(ISERROR(OFFSET(ГП!AC218,-$R272-IF($T272=4,1,0),0)),0,OFFSET(ГП!AC218,-$R272-IF($T272=4,1,0),0))))</f>
        <v>0</v>
      </c>
      <c r="M272" s="87">
        <f ca="1">IF($T272=0,SUM(M273:M277),IF($T272="",0,IF(ISERROR(OFFSET(ГП!AD218,-$R272-IF($T272=4,1,0),0)),0,OFFSET(ГП!AD218,-$R272-IF($T272=4,1,0),0))))</f>
        <v>0</v>
      </c>
      <c r="N272" s="87">
        <f ca="1">IF($T272=0,SUM(N273:N277),IF($T272="",0,IF(ISERROR(OFFSET(ГП!AE218,-$R272-IF($T272=4,1,0),0)),0,OFFSET(ГП!AE218,-$R272-IF($T272=4,1,0),0))))</f>
        <v>0</v>
      </c>
      <c r="O272" s="87">
        <f ca="1">IF($T272=0,SUM(O273:O277),IF($T272="",0,IF(ISERROR(OFFSET(ГП!AF218,-$R272-IF($T272=4,1,0),0)),0,OFFSET(ГП!AF218,-$R272-IF($T272=4,1,0),0))))</f>
        <v>0</v>
      </c>
      <c r="P272" s="20"/>
      <c r="Q272" s="20">
        <v>5</v>
      </c>
      <c r="R272" s="20">
        <f t="shared" si="110"/>
        <v>0</v>
      </c>
      <c r="S272" s="20" t="str">
        <f t="shared" si="107"/>
        <v/>
      </c>
      <c r="T272" s="157" t="str">
        <f t="shared" si="108"/>
        <v/>
      </c>
      <c r="U272" s="20" t="str">
        <f t="shared" si="109"/>
        <v>территориальный государственный внебюджетный фонд Чувашской Республики</v>
      </c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  <c r="IK272" s="20"/>
      <c r="IL272" s="20"/>
      <c r="IM272" s="20"/>
      <c r="IN272" s="20"/>
      <c r="IO272" s="20"/>
      <c r="IP272" s="20"/>
      <c r="IQ272" s="20"/>
      <c r="IR272" s="20"/>
      <c r="IS272" s="20"/>
      <c r="IT272" s="20"/>
      <c r="IU272" s="20"/>
      <c r="IV272" s="20"/>
      <c r="IW272" s="20"/>
      <c r="IX272" s="20"/>
      <c r="IY272" s="20"/>
      <c r="IZ272" s="20"/>
      <c r="JA272" s="20"/>
      <c r="JB272" s="20"/>
      <c r="JC272" s="20"/>
      <c r="JD272" s="20"/>
      <c r="JE272" s="20"/>
      <c r="JF272" s="20"/>
      <c r="JG272" s="20"/>
      <c r="JH272" s="20"/>
      <c r="JI272" s="20"/>
      <c r="JJ272" s="20"/>
      <c r="JK272" s="20"/>
      <c r="JL272" s="20"/>
      <c r="JM272" s="20"/>
      <c r="JN272" s="20"/>
      <c r="JO272" s="20"/>
      <c r="JP272" s="20"/>
      <c r="JQ272" s="20"/>
      <c r="JR272" s="20"/>
      <c r="JS272" s="20"/>
      <c r="JT272" s="20"/>
      <c r="JU272" s="20"/>
      <c r="JV272" s="20"/>
      <c r="JW272" s="20"/>
      <c r="JX272" s="20"/>
      <c r="JY272" s="20"/>
      <c r="JZ272" s="20"/>
      <c r="KA272" s="20"/>
      <c r="KB272" s="20"/>
      <c r="KC272" s="20"/>
      <c r="KD272" s="20"/>
      <c r="KE272" s="20"/>
      <c r="KF272" s="20"/>
      <c r="KG272" s="20"/>
      <c r="KH272" s="20"/>
      <c r="KI272" s="20"/>
      <c r="KJ272" s="20"/>
      <c r="KK272" s="20"/>
      <c r="KL272" s="20"/>
      <c r="KM272" s="20"/>
      <c r="KN272" s="20"/>
      <c r="KO272" s="20"/>
      <c r="KP272" s="20"/>
      <c r="KQ272" s="20"/>
      <c r="KR272" s="20"/>
      <c r="KS272" s="20"/>
      <c r="KT272" s="20"/>
      <c r="KU272" s="20"/>
      <c r="KV272" s="20"/>
      <c r="KW272" s="20"/>
      <c r="KX272" s="20"/>
      <c r="KY272" s="20"/>
      <c r="KZ272" s="20"/>
      <c r="LA272" s="20"/>
      <c r="LB272" s="20"/>
      <c r="LC272" s="20"/>
      <c r="LD272" s="20"/>
      <c r="LE272" s="20"/>
      <c r="LF272" s="20"/>
      <c r="LG272" s="20"/>
      <c r="LH272" s="20"/>
      <c r="LI272" s="20"/>
      <c r="LJ272" s="20"/>
      <c r="LK272" s="20"/>
      <c r="LL272" s="20"/>
      <c r="LM272" s="20"/>
      <c r="LN272" s="20"/>
      <c r="LO272" s="20"/>
      <c r="LP272" s="20"/>
      <c r="LQ272" s="20"/>
      <c r="LR272" s="20"/>
      <c r="LS272" s="20"/>
      <c r="LT272" s="20"/>
      <c r="LU272" s="20"/>
      <c r="LV272" s="20"/>
      <c r="LW272" s="20"/>
      <c r="LX272" s="20"/>
      <c r="LY272" s="20"/>
      <c r="LZ272" s="20"/>
      <c r="MA272" s="20"/>
      <c r="MB272" s="20"/>
      <c r="MC272" s="20"/>
      <c r="MD272" s="20"/>
      <c r="ME272" s="20"/>
      <c r="MF272" s="20"/>
      <c r="MG272" s="20"/>
      <c r="MH272" s="20"/>
      <c r="MI272" s="20"/>
      <c r="MJ272" s="20"/>
      <c r="MK272" s="20"/>
      <c r="ML272" s="20"/>
      <c r="MM272" s="20"/>
      <c r="MN272" s="20"/>
      <c r="MO272" s="20"/>
      <c r="MP272" s="20"/>
      <c r="MQ272" s="20"/>
      <c r="MR272" s="20"/>
      <c r="MS272" s="20"/>
      <c r="MT272" s="20"/>
      <c r="MU272" s="20"/>
      <c r="MV272" s="20"/>
      <c r="MW272" s="20"/>
      <c r="MX272" s="20"/>
      <c r="MY272" s="20"/>
      <c r="MZ272" s="20"/>
      <c r="NA272" s="20"/>
      <c r="NB272" s="20"/>
      <c r="NC272" s="20"/>
      <c r="ND272" s="20"/>
      <c r="NE272" s="20"/>
      <c r="NF272" s="20"/>
      <c r="NG272" s="20"/>
      <c r="NH272" s="20"/>
      <c r="NI272" s="20"/>
      <c r="NJ272" s="20"/>
      <c r="NK272" s="20"/>
      <c r="NL272" s="20"/>
      <c r="NM272" s="20"/>
      <c r="NN272" s="20"/>
      <c r="NO272" s="20"/>
      <c r="NP272" s="20"/>
      <c r="NQ272" s="20"/>
      <c r="NR272" s="20"/>
      <c r="NS272" s="20"/>
      <c r="NT272" s="20"/>
      <c r="NU272" s="20"/>
      <c r="NV272" s="20"/>
      <c r="NW272" s="20"/>
      <c r="NX272" s="20"/>
      <c r="NY272" s="20"/>
      <c r="NZ272" s="20"/>
      <c r="OA272" s="20"/>
      <c r="OB272" s="20"/>
      <c r="OC272" s="20"/>
      <c r="OD272" s="20"/>
      <c r="OE272" s="20"/>
      <c r="OF272" s="20"/>
      <c r="OG272" s="20"/>
      <c r="OH272" s="20"/>
      <c r="OI272" s="20"/>
      <c r="OJ272" s="20"/>
      <c r="OK272" s="20"/>
      <c r="OL272" s="20"/>
      <c r="OM272" s="20"/>
      <c r="ON272" s="20"/>
      <c r="OO272" s="20"/>
      <c r="OP272" s="20"/>
      <c r="OQ272" s="20"/>
      <c r="OR272" s="20"/>
      <c r="OS272" s="20"/>
      <c r="OT272" s="20"/>
      <c r="OU272" s="20"/>
      <c r="OV272" s="20"/>
      <c r="OW272" s="20"/>
      <c r="OX272" s="20"/>
      <c r="OY272" s="20"/>
      <c r="OZ272" s="20"/>
      <c r="PA272" s="20"/>
      <c r="PB272" s="20"/>
      <c r="PC272" s="20"/>
      <c r="PD272" s="20"/>
      <c r="PE272" s="20"/>
      <c r="PF272" s="20"/>
      <c r="PG272" s="20"/>
      <c r="PH272" s="20"/>
      <c r="PI272" s="20"/>
      <c r="PJ272" s="20"/>
      <c r="PK272" s="20"/>
      <c r="PL272" s="20"/>
      <c r="PM272" s="20"/>
      <c r="PN272" s="20"/>
      <c r="PO272" s="20"/>
      <c r="PP272" s="20"/>
      <c r="PQ272" s="20"/>
      <c r="PR272" s="20"/>
      <c r="PS272" s="20"/>
      <c r="PT272" s="20"/>
      <c r="PU272" s="20"/>
      <c r="PV272" s="20"/>
      <c r="PW272" s="20"/>
      <c r="PX272" s="20"/>
      <c r="PY272" s="20"/>
      <c r="PZ272" s="20"/>
      <c r="QA272" s="20"/>
      <c r="QB272" s="20"/>
      <c r="QC272" s="20"/>
      <c r="QD272" s="20"/>
      <c r="QE272" s="20"/>
      <c r="QF272" s="20"/>
      <c r="QG272" s="20"/>
      <c r="QH272" s="20"/>
      <c r="QI272" s="20"/>
      <c r="QJ272" s="20"/>
      <c r="QK272" s="20"/>
      <c r="QL272" s="20"/>
      <c r="QM272" s="20"/>
      <c r="QN272" s="20"/>
      <c r="QO272" s="20"/>
      <c r="QP272" s="20"/>
      <c r="QQ272" s="20"/>
      <c r="QR272" s="20"/>
      <c r="QS272" s="20"/>
      <c r="QT272" s="20"/>
      <c r="QU272" s="20"/>
      <c r="QV272" s="20"/>
      <c r="QW272" s="20"/>
      <c r="QX272" s="20"/>
      <c r="QY272" s="20"/>
      <c r="QZ272" s="20"/>
      <c r="RA272" s="20"/>
      <c r="RB272" s="20"/>
      <c r="RC272" s="20"/>
      <c r="RD272" s="20"/>
      <c r="RE272" s="20"/>
      <c r="RF272" s="20"/>
      <c r="RG272" s="20"/>
      <c r="RH272" s="20"/>
      <c r="RI272" s="20"/>
      <c r="RJ272" s="20"/>
      <c r="RK272" s="20"/>
      <c r="RL272" s="20"/>
      <c r="RM272" s="20"/>
      <c r="RN272" s="20"/>
      <c r="RO272" s="20"/>
      <c r="RP272" s="20"/>
      <c r="RQ272" s="20"/>
      <c r="RR272" s="20"/>
      <c r="RS272" s="20"/>
      <c r="RT272" s="20"/>
      <c r="RU272" s="20"/>
      <c r="RV272" s="20"/>
      <c r="RW272" s="20"/>
      <c r="RX272" s="20"/>
      <c r="RY272" s="20"/>
      <c r="RZ272" s="20"/>
      <c r="SA272" s="20"/>
      <c r="SB272" s="20"/>
      <c r="SC272" s="20"/>
      <c r="SD272" s="20"/>
      <c r="SE272" s="20"/>
      <c r="SF272" s="20"/>
      <c r="SG272" s="20"/>
      <c r="SH272" s="20"/>
      <c r="SI272" s="20"/>
      <c r="SJ272" s="20"/>
      <c r="SK272" s="20"/>
      <c r="SL272" s="20"/>
      <c r="SM272" s="20"/>
      <c r="SN272" s="20"/>
      <c r="SO272" s="20"/>
      <c r="SP272" s="20"/>
      <c r="SQ272" s="20"/>
      <c r="SR272" s="20"/>
      <c r="SS272" s="20"/>
      <c r="ST272" s="20"/>
      <c r="SU272" s="20"/>
      <c r="SV272" s="20"/>
      <c r="SW272" s="20"/>
      <c r="SX272" s="20"/>
      <c r="SY272" s="20"/>
      <c r="SZ272" s="20"/>
      <c r="TA272" s="20"/>
      <c r="TB272" s="20"/>
      <c r="TC272" s="20"/>
      <c r="TD272" s="20"/>
      <c r="TE272" s="20"/>
      <c r="TF272" s="20"/>
      <c r="TG272" s="20"/>
      <c r="TH272" s="20"/>
      <c r="TI272" s="20"/>
      <c r="TJ272" s="20"/>
      <c r="TK272" s="20"/>
      <c r="TL272" s="20"/>
      <c r="TM272" s="20"/>
      <c r="TN272" s="20"/>
      <c r="TO272" s="20"/>
      <c r="TP272" s="20"/>
      <c r="TQ272" s="20"/>
      <c r="TR272" s="20"/>
      <c r="TS272" s="20"/>
      <c r="TT272" s="20"/>
      <c r="TU272" s="20"/>
      <c r="TV272" s="20"/>
      <c r="TW272" s="20"/>
      <c r="TX272" s="20"/>
      <c r="TY272" s="20"/>
      <c r="TZ272" s="20"/>
      <c r="UA272" s="20"/>
      <c r="UB272" s="20"/>
      <c r="UC272" s="20"/>
      <c r="UD272" s="20"/>
      <c r="UE272" s="20"/>
      <c r="UF272" s="20"/>
      <c r="UG272" s="20"/>
      <c r="UH272" s="20"/>
      <c r="UI272" s="20"/>
      <c r="UJ272" s="20"/>
      <c r="UK272" s="20"/>
      <c r="UL272" s="20"/>
      <c r="UM272" s="20"/>
      <c r="UN272" s="20"/>
      <c r="UO272" s="20"/>
      <c r="UP272" s="20"/>
      <c r="UQ272" s="20"/>
      <c r="UR272" s="20"/>
      <c r="US272" s="20"/>
      <c r="UT272" s="20"/>
      <c r="UU272" s="20"/>
      <c r="UV272" s="20"/>
      <c r="UW272" s="20"/>
      <c r="UX272" s="20"/>
      <c r="UY272" s="20"/>
      <c r="UZ272" s="20"/>
      <c r="VA272" s="20"/>
      <c r="VB272" s="20"/>
      <c r="VC272" s="20"/>
      <c r="VD272" s="20"/>
      <c r="VE272" s="20"/>
      <c r="VF272" s="20"/>
      <c r="VG272" s="20"/>
      <c r="VH272" s="20"/>
      <c r="VI272" s="20"/>
      <c r="VJ272" s="20"/>
      <c r="VK272" s="20"/>
      <c r="VL272" s="20"/>
      <c r="VM272" s="20"/>
      <c r="VN272" s="20"/>
      <c r="VO272" s="20"/>
      <c r="VP272" s="20"/>
      <c r="VQ272" s="20"/>
      <c r="VR272" s="20"/>
      <c r="VS272" s="20"/>
      <c r="VT272" s="20"/>
      <c r="VU272" s="20"/>
      <c r="VV272" s="20"/>
      <c r="VW272" s="20"/>
      <c r="VX272" s="20"/>
      <c r="VY272" s="20"/>
      <c r="VZ272" s="20"/>
      <c r="WA272" s="20"/>
      <c r="WB272" s="20"/>
      <c r="WC272" s="20"/>
      <c r="WD272" s="20"/>
      <c r="WE272" s="20"/>
      <c r="WF272" s="20"/>
      <c r="WG272" s="20"/>
      <c r="WH272" s="20"/>
      <c r="WI272" s="20"/>
      <c r="WJ272" s="20"/>
      <c r="WK272" s="20"/>
      <c r="WL272" s="20"/>
      <c r="WM272" s="20"/>
      <c r="WN272" s="20"/>
      <c r="WO272" s="20"/>
      <c r="WP272" s="20"/>
      <c r="WQ272" s="20"/>
      <c r="WR272" s="20"/>
      <c r="WS272" s="20"/>
      <c r="WT272" s="20"/>
      <c r="WU272" s="20"/>
      <c r="WV272" s="20"/>
      <c r="WW272" s="20"/>
      <c r="WX272" s="20"/>
      <c r="WY272" s="20"/>
      <c r="WZ272" s="20"/>
      <c r="XA272" s="20"/>
      <c r="XB272" s="20"/>
      <c r="XC272" s="20"/>
      <c r="XD272" s="20"/>
      <c r="XE272" s="20"/>
      <c r="XF272" s="20"/>
      <c r="XG272" s="20"/>
      <c r="XH272" s="20"/>
      <c r="XI272" s="20"/>
      <c r="XJ272" s="20"/>
      <c r="XK272" s="20"/>
      <c r="XL272" s="20"/>
      <c r="XM272" s="20"/>
      <c r="XN272" s="20"/>
      <c r="XO272" s="20"/>
      <c r="XP272" s="20"/>
      <c r="XQ272" s="20"/>
      <c r="XR272" s="20"/>
      <c r="XS272" s="20"/>
      <c r="XT272" s="20"/>
      <c r="XU272" s="20"/>
      <c r="XV272" s="20"/>
      <c r="XW272" s="20"/>
      <c r="XX272" s="20"/>
      <c r="XY272" s="20"/>
      <c r="XZ272" s="20"/>
      <c r="YA272" s="20"/>
      <c r="YB272" s="20"/>
      <c r="YC272" s="20"/>
      <c r="YD272" s="20"/>
      <c r="YE272" s="20"/>
      <c r="YF272" s="20"/>
      <c r="YG272" s="20"/>
      <c r="YH272" s="20"/>
      <c r="YI272" s="20"/>
      <c r="YJ272" s="20"/>
      <c r="YK272" s="20"/>
      <c r="YL272" s="20"/>
      <c r="YM272" s="20"/>
      <c r="YN272" s="20"/>
      <c r="YO272" s="20"/>
      <c r="YP272" s="20"/>
      <c r="YQ272" s="20"/>
      <c r="YR272" s="20"/>
      <c r="YS272" s="20"/>
      <c r="YT272" s="20"/>
      <c r="YU272" s="20"/>
      <c r="YV272" s="20"/>
      <c r="YW272" s="20"/>
      <c r="YX272" s="20"/>
      <c r="YY272" s="20"/>
      <c r="YZ272" s="20"/>
      <c r="ZA272" s="20"/>
      <c r="ZB272" s="20"/>
      <c r="ZC272" s="20"/>
      <c r="ZD272" s="20"/>
      <c r="ZE272" s="20"/>
      <c r="ZF272" s="20"/>
      <c r="ZG272" s="20"/>
      <c r="ZH272" s="20"/>
      <c r="ZI272" s="20"/>
      <c r="ZJ272" s="20"/>
      <c r="ZK272" s="20"/>
      <c r="ZL272" s="20"/>
      <c r="ZM272" s="20"/>
      <c r="ZN272" s="20"/>
      <c r="ZO272" s="20"/>
      <c r="ZP272" s="20"/>
      <c r="ZQ272" s="20"/>
      <c r="ZR272" s="20"/>
      <c r="ZS272" s="20"/>
      <c r="ZT272" s="20"/>
      <c r="ZU272" s="20"/>
      <c r="ZV272" s="20"/>
      <c r="ZW272" s="20"/>
      <c r="ZX272" s="20"/>
      <c r="ZY272" s="20"/>
      <c r="ZZ272" s="20"/>
      <c r="AAA272" s="20"/>
      <c r="AAB272" s="20"/>
      <c r="AAC272" s="20"/>
      <c r="AAD272" s="20"/>
      <c r="AAE272" s="20"/>
      <c r="AAF272" s="20"/>
      <c r="AAG272" s="20"/>
      <c r="AAH272" s="20"/>
      <c r="AAI272" s="20"/>
      <c r="AAJ272" s="20"/>
      <c r="AAK272" s="20"/>
      <c r="AAL272" s="20"/>
      <c r="AAM272" s="20"/>
      <c r="AAN272" s="20"/>
      <c r="AAO272" s="20"/>
      <c r="AAP272" s="20"/>
      <c r="AAQ272" s="20"/>
      <c r="AAR272" s="20"/>
      <c r="AAS272" s="20"/>
      <c r="AAT272" s="20"/>
      <c r="AAU272" s="20"/>
      <c r="AAV272" s="20"/>
      <c r="AAW272" s="20"/>
      <c r="AAX272" s="20"/>
      <c r="AAY272" s="20"/>
      <c r="AAZ272" s="20"/>
      <c r="ABA272" s="20"/>
      <c r="ABB272" s="20"/>
      <c r="ABC272" s="20"/>
      <c r="ABD272" s="20"/>
      <c r="ABE272" s="20"/>
      <c r="ABF272" s="20"/>
      <c r="ABG272" s="20"/>
      <c r="ABH272" s="20"/>
      <c r="ABI272" s="20"/>
      <c r="ABJ272" s="20"/>
      <c r="ABK272" s="20"/>
      <c r="ABL272" s="20"/>
      <c r="ABM272" s="20"/>
      <c r="ABN272" s="20"/>
      <c r="ABO272" s="20"/>
      <c r="ABP272" s="20"/>
      <c r="ABQ272" s="20"/>
      <c r="ABR272" s="20"/>
      <c r="ABS272" s="20"/>
      <c r="ABT272" s="20"/>
      <c r="ABU272" s="20"/>
      <c r="ABV272" s="20"/>
      <c r="ABW272" s="20"/>
      <c r="ABX272" s="20"/>
      <c r="ABY272" s="20"/>
      <c r="ABZ272" s="20"/>
      <c r="ACA272" s="20"/>
      <c r="ACB272" s="20"/>
      <c r="ACC272" s="20"/>
      <c r="ACD272" s="20"/>
      <c r="ACE272" s="20"/>
      <c r="ACF272" s="20"/>
      <c r="ACG272" s="20"/>
      <c r="ACH272" s="20"/>
      <c r="ACI272" s="20"/>
      <c r="ACJ272" s="20"/>
      <c r="ACK272" s="20"/>
      <c r="ACL272" s="20"/>
      <c r="ACM272" s="20"/>
      <c r="ACN272" s="20"/>
      <c r="ACO272" s="20"/>
      <c r="ACP272" s="20"/>
      <c r="ACQ272" s="20"/>
      <c r="ACR272" s="20"/>
      <c r="ACS272" s="20"/>
      <c r="ACT272" s="20"/>
      <c r="ACU272" s="20"/>
      <c r="ACV272" s="20"/>
      <c r="ACW272" s="20"/>
      <c r="ACX272" s="20"/>
      <c r="ACY272" s="20"/>
      <c r="ACZ272" s="20"/>
      <c r="ADA272" s="20"/>
      <c r="ADB272" s="20"/>
      <c r="ADC272" s="20"/>
      <c r="ADD272" s="20"/>
      <c r="ADE272" s="20"/>
      <c r="ADF272" s="20"/>
      <c r="ADG272" s="20"/>
      <c r="ADH272" s="20"/>
      <c r="ADI272" s="20"/>
      <c r="ADJ272" s="20"/>
      <c r="ADK272" s="20"/>
      <c r="ADL272" s="20"/>
      <c r="ADM272" s="20"/>
      <c r="ADN272" s="20"/>
      <c r="ADO272" s="20"/>
      <c r="ADP272" s="20"/>
      <c r="ADQ272" s="20"/>
      <c r="ADR272" s="20"/>
      <c r="ADS272" s="20"/>
      <c r="ADT272" s="20"/>
      <c r="ADU272" s="20"/>
      <c r="ADV272" s="20"/>
      <c r="ADW272" s="20"/>
      <c r="ADX272" s="20"/>
      <c r="ADY272" s="20"/>
      <c r="ADZ272" s="20"/>
      <c r="AEA272" s="20"/>
      <c r="AEB272" s="20"/>
      <c r="AEC272" s="20"/>
      <c r="AED272" s="20"/>
      <c r="AEE272" s="20"/>
      <c r="AEF272" s="20"/>
      <c r="AEG272" s="20"/>
      <c r="AEH272" s="20"/>
      <c r="AEI272" s="20"/>
      <c r="AEJ272" s="20"/>
      <c r="AEK272" s="20"/>
      <c r="AEL272" s="20"/>
      <c r="AEM272" s="20"/>
      <c r="AEN272" s="20"/>
      <c r="AEO272" s="20"/>
      <c r="AEP272" s="20"/>
      <c r="AEQ272" s="20"/>
      <c r="AER272" s="20"/>
      <c r="AES272" s="20"/>
      <c r="AET272" s="20"/>
      <c r="AEU272" s="20"/>
      <c r="AEV272" s="20"/>
      <c r="AEW272" s="20"/>
      <c r="AEX272" s="20"/>
      <c r="AEY272" s="20"/>
      <c r="AEZ272" s="20"/>
      <c r="AFA272" s="20"/>
      <c r="AFB272" s="20"/>
      <c r="AFC272" s="20"/>
      <c r="AFD272" s="20"/>
      <c r="AFE272" s="20"/>
      <c r="AFF272" s="20"/>
      <c r="AFG272" s="20"/>
      <c r="AFH272" s="20"/>
      <c r="AFI272" s="20"/>
      <c r="AFJ272" s="20"/>
      <c r="AFK272" s="20"/>
      <c r="AFL272" s="20"/>
      <c r="AFM272" s="20"/>
      <c r="AFN272" s="20"/>
      <c r="AFO272" s="20"/>
      <c r="AFP272" s="20"/>
      <c r="AFQ272" s="20"/>
      <c r="AFR272" s="20"/>
      <c r="AFS272" s="20"/>
      <c r="AFT272" s="20"/>
      <c r="AFU272" s="20"/>
      <c r="AFV272" s="20"/>
      <c r="AFW272" s="20"/>
      <c r="AFX272" s="20"/>
      <c r="AFY272" s="20"/>
      <c r="AFZ272" s="20"/>
      <c r="AGA272" s="20"/>
      <c r="AGB272" s="20"/>
      <c r="AGC272" s="20"/>
      <c r="AGD272" s="20"/>
      <c r="AGE272" s="20"/>
      <c r="AGF272" s="20"/>
      <c r="AGG272" s="20"/>
      <c r="AGH272" s="20"/>
      <c r="AGI272" s="20"/>
      <c r="AGJ272" s="20"/>
      <c r="AGK272" s="20"/>
      <c r="AGL272" s="20"/>
      <c r="AGM272" s="20"/>
      <c r="AGN272" s="20"/>
      <c r="AGO272" s="20"/>
      <c r="AGP272" s="20"/>
      <c r="AGQ272" s="20"/>
      <c r="AGR272" s="20"/>
      <c r="AGS272" s="20"/>
      <c r="AGT272" s="20"/>
      <c r="AGU272" s="20"/>
      <c r="AGV272" s="20"/>
      <c r="AGW272" s="20"/>
      <c r="AGX272" s="20"/>
      <c r="AGY272" s="20"/>
      <c r="AGZ272" s="20"/>
      <c r="AHA272" s="20"/>
      <c r="AHB272" s="20"/>
      <c r="AHC272" s="20"/>
      <c r="AHD272" s="20"/>
      <c r="AHE272" s="20"/>
      <c r="AHF272" s="20"/>
      <c r="AHG272" s="20"/>
      <c r="AHH272" s="20"/>
      <c r="AHI272" s="20"/>
      <c r="AHJ272" s="20"/>
      <c r="AHK272" s="20"/>
      <c r="AHL272" s="20"/>
      <c r="AHM272" s="20"/>
      <c r="AHN272" s="20"/>
      <c r="AHO272" s="20"/>
      <c r="AHP272" s="20"/>
      <c r="AHQ272" s="20"/>
      <c r="AHR272" s="20"/>
      <c r="AHS272" s="20"/>
      <c r="AHT272" s="20"/>
      <c r="AHU272" s="20"/>
      <c r="AHV272" s="20"/>
      <c r="AHW272" s="20"/>
      <c r="AHX272" s="20"/>
      <c r="AHY272" s="20"/>
      <c r="AHZ272" s="20"/>
      <c r="AIA272" s="20"/>
      <c r="AIB272" s="20"/>
      <c r="AIC272" s="20"/>
      <c r="AID272" s="20"/>
      <c r="AIE272" s="20"/>
      <c r="AIF272" s="20"/>
      <c r="AIG272" s="20"/>
      <c r="AIH272" s="20"/>
      <c r="AII272" s="20"/>
      <c r="AIJ272" s="20"/>
      <c r="AIK272" s="20"/>
      <c r="AIL272" s="20"/>
      <c r="AIM272" s="20"/>
      <c r="AIN272" s="20"/>
      <c r="AIO272" s="20"/>
      <c r="AIP272" s="20"/>
      <c r="AIQ272" s="20"/>
      <c r="AIR272" s="20"/>
      <c r="AIS272" s="20"/>
      <c r="AIT272" s="20"/>
      <c r="AIU272" s="20"/>
      <c r="AIV272" s="20"/>
      <c r="AIW272" s="20"/>
      <c r="AIX272" s="20"/>
      <c r="AIY272" s="20"/>
      <c r="AIZ272" s="20"/>
      <c r="AJA272" s="20"/>
      <c r="AJB272" s="20"/>
      <c r="AJC272" s="20"/>
      <c r="AJD272" s="20"/>
      <c r="AJE272" s="20"/>
      <c r="AJF272" s="20"/>
      <c r="AJG272" s="20"/>
      <c r="AJH272" s="20"/>
      <c r="AJI272" s="20"/>
      <c r="AJJ272" s="20"/>
      <c r="AJK272" s="20"/>
      <c r="AJL272" s="20"/>
      <c r="AJM272" s="20"/>
      <c r="AJN272" s="20"/>
      <c r="AJO272" s="20"/>
      <c r="AJP272" s="20"/>
      <c r="AJQ272" s="20"/>
      <c r="AJR272" s="20"/>
      <c r="AJS272" s="20"/>
      <c r="AJT272" s="20"/>
      <c r="AJU272" s="20"/>
      <c r="AJV272" s="20"/>
      <c r="AJW272" s="20"/>
      <c r="AJX272" s="20"/>
      <c r="AJY272" s="20"/>
      <c r="AJZ272" s="20"/>
      <c r="AKA272" s="20"/>
      <c r="AKB272" s="20"/>
      <c r="AKC272" s="20"/>
      <c r="AKD272" s="20"/>
      <c r="AKE272" s="20"/>
      <c r="AKF272" s="20"/>
      <c r="AKG272" s="20"/>
      <c r="AKH272" s="20"/>
      <c r="AKI272" s="20"/>
      <c r="AKJ272" s="20"/>
      <c r="AKK272" s="20"/>
      <c r="AKL272" s="20"/>
      <c r="AKM272" s="20"/>
      <c r="AKN272" s="20"/>
      <c r="AKO272" s="20"/>
      <c r="AKP272" s="20"/>
      <c r="AKQ272" s="20"/>
      <c r="AKR272" s="20"/>
      <c r="AKS272" s="20"/>
      <c r="AKT272" s="20"/>
      <c r="AKU272" s="20"/>
      <c r="AKV272" s="20"/>
      <c r="AKW272" s="20"/>
      <c r="AKX272" s="20"/>
      <c r="AKY272" s="20"/>
      <c r="AKZ272" s="20"/>
      <c r="ALA272" s="20"/>
      <c r="ALB272" s="20"/>
      <c r="ALC272" s="20"/>
      <c r="ALD272" s="20"/>
      <c r="ALE272" s="20"/>
      <c r="ALF272" s="20"/>
      <c r="ALG272" s="20"/>
      <c r="ALH272" s="20"/>
      <c r="ALI272" s="20"/>
      <c r="ALJ272" s="20"/>
      <c r="ALK272" s="20"/>
      <c r="ALL272" s="20"/>
      <c r="ALM272" s="20"/>
      <c r="ALN272" s="20"/>
      <c r="ALO272" s="20"/>
      <c r="ALP272" s="20"/>
      <c r="ALQ272" s="20"/>
      <c r="ALR272" s="20"/>
      <c r="ALS272" s="20"/>
      <c r="ALT272" s="20"/>
      <c r="ALU272" s="20"/>
      <c r="ALV272" s="20"/>
      <c r="ALW272" s="20"/>
      <c r="ALX272" s="20"/>
      <c r="ALY272" s="20"/>
      <c r="ALZ272" s="20"/>
      <c r="AMA272" s="20"/>
      <c r="AMB272" s="20"/>
      <c r="AMC272" s="20"/>
      <c r="AMD272" s="20"/>
      <c r="AME272" s="20"/>
      <c r="AMF272" s="20"/>
      <c r="AMG272" s="20"/>
      <c r="AMH272" s="20"/>
      <c r="AMI272" s="20"/>
      <c r="AMJ272" s="20"/>
      <c r="AMK272" s="20"/>
      <c r="AML272" s="20"/>
      <c r="AMM272" s="20"/>
      <c r="AMN272" s="20"/>
      <c r="AMO272" s="20"/>
      <c r="AMP272" s="20"/>
      <c r="AMQ272" s="20"/>
      <c r="AMR272" s="20"/>
      <c r="AMS272" s="20"/>
      <c r="AMT272" s="20"/>
      <c r="AMU272" s="20"/>
      <c r="AMV272" s="20"/>
      <c r="AMW272" s="20"/>
      <c r="AMX272" s="20"/>
      <c r="AMY272" s="20"/>
      <c r="AMZ272" s="20"/>
      <c r="ANA272" s="20"/>
      <c r="ANB272" s="20"/>
      <c r="ANC272" s="20"/>
      <c r="AND272" s="20"/>
      <c r="ANE272" s="20"/>
      <c r="ANF272" s="20"/>
      <c r="ANG272" s="20"/>
      <c r="ANH272" s="20"/>
      <c r="ANI272" s="20"/>
      <c r="ANJ272" s="20"/>
      <c r="ANK272" s="20"/>
      <c r="ANL272" s="20"/>
      <c r="ANM272" s="20"/>
      <c r="ANN272" s="20"/>
      <c r="ANO272" s="20"/>
      <c r="ANP272" s="20"/>
      <c r="ANQ272" s="20"/>
      <c r="ANR272" s="20"/>
      <c r="ANS272" s="20"/>
      <c r="ANT272" s="20"/>
      <c r="ANU272" s="20"/>
      <c r="ANV272" s="20"/>
      <c r="ANW272" s="20"/>
      <c r="ANX272" s="20"/>
      <c r="ANY272" s="20"/>
      <c r="ANZ272" s="20"/>
      <c r="AOA272" s="20"/>
      <c r="AOB272" s="20"/>
      <c r="AOC272" s="20"/>
      <c r="AOD272" s="20"/>
      <c r="AOE272" s="20"/>
      <c r="AOF272" s="20"/>
      <c r="AOG272" s="20"/>
      <c r="AOH272" s="20"/>
      <c r="AOI272" s="20"/>
      <c r="AOJ272" s="20"/>
      <c r="AOK272" s="20"/>
      <c r="AOL272" s="20"/>
      <c r="AOM272" s="20"/>
      <c r="AON272" s="20"/>
      <c r="AOO272" s="20"/>
      <c r="AOP272" s="20"/>
      <c r="AOQ272" s="20"/>
      <c r="AOR272" s="20"/>
      <c r="AOS272" s="20"/>
      <c r="AOT272" s="20"/>
      <c r="AOU272" s="20"/>
      <c r="AOV272" s="20"/>
      <c r="AOW272" s="20"/>
      <c r="AOX272" s="20"/>
      <c r="AOY272" s="20"/>
      <c r="AOZ272" s="20"/>
      <c r="APA272" s="20"/>
      <c r="APB272" s="20"/>
      <c r="APC272" s="20"/>
      <c r="APD272" s="20"/>
      <c r="APE272" s="20"/>
      <c r="APF272" s="20"/>
      <c r="APG272" s="20"/>
      <c r="APH272" s="20"/>
      <c r="API272" s="20"/>
      <c r="APJ272" s="20"/>
      <c r="APK272" s="20"/>
      <c r="APL272" s="20"/>
      <c r="APM272" s="20"/>
      <c r="APN272" s="20"/>
      <c r="APO272" s="20"/>
      <c r="APP272" s="20"/>
      <c r="APQ272" s="20"/>
      <c r="APR272" s="20"/>
      <c r="APS272" s="20"/>
      <c r="APT272" s="20"/>
      <c r="APU272" s="20"/>
      <c r="APV272" s="20"/>
      <c r="APW272" s="20"/>
      <c r="APX272" s="20"/>
      <c r="APY272" s="20"/>
      <c r="APZ272" s="20"/>
      <c r="AQA272" s="20"/>
      <c r="AQB272" s="20"/>
      <c r="AQC272" s="20"/>
      <c r="AQD272" s="20"/>
      <c r="AQE272" s="20"/>
      <c r="AQF272" s="20"/>
      <c r="AQG272" s="20"/>
      <c r="AQH272" s="20"/>
      <c r="AQI272" s="20"/>
      <c r="AQJ272" s="20"/>
      <c r="AQK272" s="20"/>
      <c r="AQL272" s="20"/>
      <c r="AQM272" s="20"/>
      <c r="AQN272" s="20"/>
      <c r="AQO272" s="20"/>
      <c r="AQP272" s="20"/>
      <c r="AQQ272" s="20"/>
      <c r="AQR272" s="20"/>
      <c r="AQS272" s="20"/>
      <c r="AQT272" s="20"/>
      <c r="AQU272" s="20"/>
      <c r="AQV272" s="20"/>
      <c r="AQW272" s="20"/>
      <c r="AQX272" s="20"/>
      <c r="AQY272" s="20"/>
      <c r="AQZ272" s="20"/>
      <c r="ARA272" s="20"/>
      <c r="ARB272" s="20"/>
      <c r="ARC272" s="20"/>
      <c r="ARD272" s="20"/>
      <c r="ARE272" s="20"/>
      <c r="ARF272" s="20"/>
      <c r="ARG272" s="20"/>
      <c r="ARH272" s="20"/>
      <c r="ARI272" s="20"/>
      <c r="ARJ272" s="20"/>
      <c r="ARK272" s="20"/>
      <c r="ARL272" s="20"/>
      <c r="ARM272" s="20"/>
      <c r="ARN272" s="20"/>
      <c r="ARO272" s="20"/>
      <c r="ARP272" s="20"/>
      <c r="ARQ272" s="20"/>
      <c r="ARR272" s="20"/>
      <c r="ARS272" s="20"/>
      <c r="ART272" s="20"/>
      <c r="ARU272" s="20"/>
      <c r="ARV272" s="20"/>
      <c r="ARW272" s="20"/>
      <c r="ARX272" s="20"/>
      <c r="ARY272" s="20"/>
      <c r="ARZ272" s="20"/>
      <c r="ASA272" s="20"/>
      <c r="ASB272" s="20"/>
      <c r="ASC272" s="20"/>
      <c r="ASD272" s="20"/>
      <c r="ASE272" s="20"/>
      <c r="ASF272" s="20"/>
      <c r="ASG272" s="20"/>
      <c r="ASH272" s="20"/>
      <c r="ASI272" s="20"/>
      <c r="ASJ272" s="20"/>
      <c r="ASK272" s="20"/>
      <c r="ASL272" s="20"/>
      <c r="ASM272" s="20"/>
      <c r="ASN272" s="20"/>
      <c r="ASO272" s="20"/>
      <c r="ASP272" s="20"/>
      <c r="ASQ272" s="20"/>
      <c r="ASR272" s="20"/>
      <c r="ASS272" s="20"/>
      <c r="AST272" s="20"/>
      <c r="ASU272" s="20"/>
      <c r="ASV272" s="20"/>
      <c r="ASW272" s="20"/>
      <c r="ASX272" s="20"/>
      <c r="ASY272" s="20"/>
      <c r="ASZ272" s="20"/>
      <c r="ATA272" s="20"/>
      <c r="ATB272" s="20"/>
      <c r="ATC272" s="20"/>
      <c r="ATD272" s="20"/>
      <c r="ATE272" s="20"/>
      <c r="ATF272" s="20"/>
      <c r="ATG272" s="20"/>
      <c r="ATH272" s="20"/>
      <c r="ATI272" s="20"/>
      <c r="ATJ272" s="20"/>
      <c r="ATK272" s="20"/>
      <c r="ATL272" s="20"/>
      <c r="ATM272" s="20"/>
      <c r="ATN272" s="20"/>
      <c r="ATO272" s="20"/>
      <c r="ATP272" s="20"/>
      <c r="ATQ272" s="20"/>
      <c r="ATR272" s="20"/>
      <c r="ATS272" s="20"/>
      <c r="ATT272" s="20"/>
      <c r="ATU272" s="20"/>
      <c r="ATV272" s="20"/>
      <c r="ATW272" s="20"/>
      <c r="ATX272" s="20"/>
      <c r="ATY272" s="20"/>
      <c r="ATZ272" s="20"/>
      <c r="AUA272" s="20"/>
      <c r="AUB272" s="20"/>
      <c r="AUC272" s="20"/>
      <c r="AUD272" s="20"/>
      <c r="AUE272" s="20"/>
      <c r="AUF272" s="20"/>
      <c r="AUG272" s="20"/>
      <c r="AUH272" s="20"/>
      <c r="AUI272" s="20"/>
      <c r="AUJ272" s="20"/>
      <c r="AUK272" s="20"/>
      <c r="AUL272" s="20"/>
      <c r="AUM272" s="20"/>
      <c r="AUN272" s="20"/>
      <c r="AUO272" s="20"/>
      <c r="AUP272" s="20"/>
      <c r="AUQ272" s="20"/>
      <c r="AUR272" s="20"/>
      <c r="AUS272" s="20"/>
      <c r="AUT272" s="20"/>
      <c r="AUU272" s="20"/>
      <c r="AUV272" s="20"/>
      <c r="AUW272" s="20"/>
      <c r="AUX272" s="20"/>
      <c r="AUY272" s="20"/>
      <c r="AUZ272" s="20"/>
      <c r="AVA272" s="20"/>
      <c r="AVB272" s="20"/>
      <c r="AVC272" s="20"/>
      <c r="AVD272" s="20"/>
      <c r="AVE272" s="20"/>
      <c r="AVF272" s="20"/>
      <c r="AVG272" s="20"/>
      <c r="AVH272" s="20"/>
      <c r="AVI272" s="20"/>
      <c r="AVJ272" s="20"/>
      <c r="AVK272" s="20"/>
      <c r="AVL272" s="20"/>
      <c r="AVM272" s="20"/>
      <c r="AVN272" s="20"/>
      <c r="AVO272" s="20"/>
      <c r="AVP272" s="20"/>
      <c r="AVQ272" s="20"/>
      <c r="AVR272" s="20"/>
      <c r="AVS272" s="20"/>
      <c r="AVT272" s="20"/>
      <c r="AVU272" s="20"/>
      <c r="AVV272" s="20"/>
      <c r="AVW272" s="20"/>
      <c r="AVX272" s="20"/>
      <c r="AVY272" s="20"/>
      <c r="AVZ272" s="20"/>
      <c r="AWA272" s="20"/>
      <c r="AWB272" s="20"/>
      <c r="AWC272" s="20"/>
      <c r="AWD272" s="20"/>
      <c r="AWE272" s="20"/>
      <c r="AWF272" s="20"/>
      <c r="AWG272" s="20"/>
      <c r="AWH272" s="20"/>
      <c r="AWI272" s="20"/>
      <c r="AWJ272" s="20"/>
      <c r="AWK272" s="20"/>
      <c r="AWL272" s="20"/>
      <c r="AWM272" s="20"/>
      <c r="AWN272" s="20"/>
      <c r="AWO272" s="20"/>
      <c r="AWP272" s="20"/>
      <c r="AWQ272" s="20"/>
      <c r="AWR272" s="20"/>
      <c r="AWS272" s="20"/>
      <c r="AWT272" s="20"/>
      <c r="AWU272" s="20"/>
      <c r="AWV272" s="20"/>
      <c r="AWW272" s="20"/>
      <c r="AWX272" s="20"/>
      <c r="AWY272" s="20"/>
      <c r="AWZ272" s="20"/>
      <c r="AXA272" s="20"/>
      <c r="AXB272" s="20"/>
      <c r="AXC272" s="20"/>
      <c r="AXD272" s="20"/>
      <c r="AXE272" s="20"/>
      <c r="AXF272" s="20"/>
      <c r="AXG272" s="20"/>
      <c r="AXH272" s="20"/>
      <c r="AXI272" s="20"/>
      <c r="AXJ272" s="20"/>
      <c r="AXK272" s="20"/>
      <c r="AXL272" s="20"/>
      <c r="AXM272" s="20"/>
      <c r="AXN272" s="20"/>
      <c r="AXO272" s="20"/>
      <c r="AXP272" s="20"/>
      <c r="AXQ272" s="20"/>
      <c r="AXR272" s="20"/>
      <c r="AXS272" s="20"/>
      <c r="AXT272" s="20"/>
      <c r="AXU272" s="20"/>
      <c r="AXV272" s="20"/>
      <c r="AXW272" s="20"/>
      <c r="AXX272" s="20"/>
      <c r="AXY272" s="20"/>
      <c r="AXZ272" s="20"/>
      <c r="AYA272" s="20"/>
      <c r="AYB272" s="20"/>
      <c r="AYC272" s="20"/>
      <c r="AYD272" s="20"/>
      <c r="AYE272" s="20"/>
      <c r="AYF272" s="20"/>
      <c r="AYG272" s="20"/>
      <c r="AYH272" s="20"/>
      <c r="AYI272" s="20"/>
      <c r="AYJ272" s="20"/>
      <c r="AYK272" s="20"/>
      <c r="AYL272" s="20"/>
      <c r="AYM272" s="20"/>
      <c r="AYN272" s="20"/>
      <c r="AYO272" s="20"/>
      <c r="AYP272" s="20"/>
      <c r="AYQ272" s="20"/>
      <c r="AYR272" s="20"/>
      <c r="AYS272" s="20"/>
      <c r="AYT272" s="20"/>
      <c r="AYU272" s="20"/>
      <c r="AYV272" s="20"/>
      <c r="AYW272" s="20"/>
      <c r="AYX272" s="20"/>
      <c r="AYY272" s="20"/>
      <c r="AYZ272" s="20"/>
      <c r="AZA272" s="20"/>
      <c r="AZB272" s="20"/>
      <c r="AZC272" s="20"/>
      <c r="AZD272" s="20"/>
      <c r="AZE272" s="20"/>
      <c r="AZF272" s="20"/>
      <c r="AZG272" s="20"/>
      <c r="AZH272" s="20"/>
      <c r="AZI272" s="20"/>
      <c r="AZJ272" s="20"/>
      <c r="AZK272" s="20"/>
      <c r="AZL272" s="20"/>
      <c r="AZM272" s="20"/>
      <c r="AZN272" s="20"/>
      <c r="AZO272" s="20"/>
      <c r="AZP272" s="20"/>
      <c r="AZQ272" s="20"/>
      <c r="AZR272" s="20"/>
      <c r="AZS272" s="20"/>
      <c r="AZT272" s="20"/>
      <c r="AZU272" s="20"/>
      <c r="AZV272" s="20"/>
      <c r="AZW272" s="20"/>
      <c r="AZX272" s="20"/>
      <c r="AZY272" s="20"/>
      <c r="AZZ272" s="20"/>
      <c r="BAA272" s="20"/>
      <c r="BAB272" s="20"/>
      <c r="BAC272" s="20"/>
      <c r="BAD272" s="20"/>
      <c r="BAE272" s="20"/>
      <c r="BAF272" s="20"/>
      <c r="BAG272" s="20"/>
      <c r="BAH272" s="20"/>
      <c r="BAI272" s="20"/>
      <c r="BAJ272" s="20"/>
      <c r="BAK272" s="20"/>
      <c r="BAL272" s="20"/>
      <c r="BAM272" s="20"/>
      <c r="BAN272" s="20"/>
      <c r="BAO272" s="20"/>
      <c r="BAP272" s="20"/>
      <c r="BAQ272" s="20"/>
      <c r="BAR272" s="20"/>
      <c r="BAS272" s="20"/>
      <c r="BAT272" s="20"/>
      <c r="BAU272" s="20"/>
      <c r="BAV272" s="20"/>
      <c r="BAW272" s="20"/>
      <c r="BAX272" s="20"/>
      <c r="BAY272" s="20"/>
      <c r="BAZ272" s="20"/>
      <c r="BBA272" s="20"/>
      <c r="BBB272" s="20"/>
      <c r="BBC272" s="20"/>
      <c r="BBD272" s="20"/>
      <c r="BBE272" s="20"/>
      <c r="BBF272" s="20"/>
      <c r="BBG272" s="20"/>
      <c r="BBH272" s="20"/>
      <c r="BBI272" s="20"/>
      <c r="BBJ272" s="20"/>
      <c r="BBK272" s="20"/>
      <c r="BBL272" s="20"/>
      <c r="BBM272" s="20"/>
      <c r="BBN272" s="20"/>
      <c r="BBO272" s="20"/>
      <c r="BBP272" s="20"/>
      <c r="BBQ272" s="20"/>
      <c r="BBR272" s="20"/>
      <c r="BBS272" s="20"/>
      <c r="BBT272" s="20"/>
      <c r="BBU272" s="20"/>
      <c r="BBV272" s="20"/>
      <c r="BBW272" s="20"/>
      <c r="BBX272" s="20"/>
      <c r="BBY272" s="20"/>
      <c r="BBZ272" s="20"/>
      <c r="BCA272" s="20"/>
      <c r="BCB272" s="20"/>
      <c r="BCC272" s="20"/>
      <c r="BCD272" s="20"/>
      <c r="BCE272" s="20"/>
      <c r="BCF272" s="20"/>
      <c r="BCG272" s="20"/>
      <c r="BCH272" s="20"/>
      <c r="BCI272" s="20"/>
      <c r="BCJ272" s="20"/>
      <c r="BCK272" s="20"/>
      <c r="BCL272" s="20"/>
      <c r="BCM272" s="20"/>
      <c r="BCN272" s="20"/>
      <c r="BCO272" s="20"/>
      <c r="BCP272" s="20"/>
      <c r="BCQ272" s="20"/>
      <c r="BCR272" s="20"/>
      <c r="BCS272" s="20"/>
      <c r="BCT272" s="20"/>
      <c r="BCU272" s="20"/>
      <c r="BCV272" s="20"/>
      <c r="BCW272" s="20"/>
      <c r="BCX272" s="20"/>
      <c r="BCY272" s="20"/>
      <c r="BCZ272" s="20"/>
      <c r="BDA272" s="20"/>
      <c r="BDB272" s="20"/>
      <c r="BDC272" s="20"/>
      <c r="BDD272" s="20"/>
      <c r="BDE272" s="20"/>
      <c r="BDF272" s="20"/>
      <c r="BDG272" s="20"/>
      <c r="BDH272" s="20"/>
      <c r="BDI272" s="20"/>
      <c r="BDJ272" s="20"/>
      <c r="BDK272" s="20"/>
      <c r="BDL272" s="20"/>
      <c r="BDM272" s="20"/>
      <c r="BDN272" s="20"/>
      <c r="BDO272" s="20"/>
      <c r="BDP272" s="20"/>
      <c r="BDQ272" s="20"/>
      <c r="BDR272" s="20"/>
      <c r="BDS272" s="20"/>
      <c r="BDT272" s="20"/>
      <c r="BDU272" s="20"/>
      <c r="BDV272" s="20"/>
      <c r="BDW272" s="20"/>
      <c r="BDX272" s="20"/>
      <c r="BDY272" s="20"/>
      <c r="BDZ272" s="20"/>
      <c r="BEA272" s="20"/>
      <c r="BEB272" s="20"/>
      <c r="BEC272" s="20"/>
      <c r="BED272" s="20"/>
      <c r="BEE272" s="20"/>
      <c r="BEF272" s="20"/>
      <c r="BEG272" s="20"/>
      <c r="BEH272" s="20"/>
      <c r="BEI272" s="20"/>
      <c r="BEJ272" s="20"/>
      <c r="BEK272" s="20"/>
      <c r="BEL272" s="20"/>
      <c r="BEM272" s="20"/>
      <c r="BEN272" s="20"/>
      <c r="BEO272" s="20"/>
      <c r="BEP272" s="20"/>
      <c r="BEQ272" s="20"/>
      <c r="BER272" s="20"/>
      <c r="BES272" s="20"/>
      <c r="BET272" s="20"/>
      <c r="BEU272" s="20"/>
      <c r="BEV272" s="20"/>
      <c r="BEW272" s="20"/>
      <c r="BEX272" s="20"/>
      <c r="BEY272" s="20"/>
      <c r="BEZ272" s="20"/>
      <c r="BFA272" s="20"/>
      <c r="BFB272" s="20"/>
      <c r="BFC272" s="20"/>
      <c r="BFD272" s="20"/>
      <c r="BFE272" s="20"/>
      <c r="BFF272" s="20"/>
      <c r="BFG272" s="20"/>
      <c r="BFH272" s="20"/>
      <c r="BFI272" s="20"/>
      <c r="BFJ272" s="20"/>
      <c r="BFK272" s="20"/>
      <c r="BFL272" s="20"/>
      <c r="BFM272" s="20"/>
      <c r="BFN272" s="20"/>
      <c r="BFO272" s="20"/>
      <c r="BFP272" s="20"/>
      <c r="BFQ272" s="20"/>
      <c r="BFR272" s="20"/>
      <c r="BFS272" s="20"/>
      <c r="BFT272" s="20"/>
      <c r="BFU272" s="20"/>
      <c r="BFV272" s="20"/>
      <c r="BFW272" s="20"/>
      <c r="BFX272" s="20"/>
      <c r="BFY272" s="20"/>
      <c r="BFZ272" s="20"/>
      <c r="BGA272" s="20"/>
      <c r="BGB272" s="20"/>
      <c r="BGC272" s="20"/>
      <c r="BGD272" s="20"/>
      <c r="BGE272" s="20"/>
      <c r="BGF272" s="20"/>
      <c r="BGG272" s="20"/>
      <c r="BGH272" s="20"/>
      <c r="BGI272" s="20"/>
      <c r="BGJ272" s="20"/>
      <c r="BGK272" s="20"/>
      <c r="BGL272" s="20"/>
      <c r="BGM272" s="20"/>
      <c r="BGN272" s="20"/>
      <c r="BGO272" s="20"/>
      <c r="BGP272" s="20"/>
      <c r="BGQ272" s="20"/>
      <c r="BGR272" s="20"/>
      <c r="BGS272" s="20"/>
      <c r="BGT272" s="20"/>
      <c r="BGU272" s="20"/>
      <c r="BGV272" s="20"/>
      <c r="BGW272" s="20"/>
      <c r="BGX272" s="20"/>
      <c r="BGY272" s="20"/>
      <c r="BGZ272" s="20"/>
      <c r="BHA272" s="20"/>
      <c r="BHB272" s="20"/>
      <c r="BHC272" s="20"/>
      <c r="BHD272" s="20"/>
      <c r="BHE272" s="20"/>
      <c r="BHF272" s="20"/>
      <c r="BHG272" s="20"/>
      <c r="BHH272" s="20"/>
      <c r="BHI272" s="20"/>
      <c r="BHJ272" s="20"/>
      <c r="BHK272" s="20"/>
      <c r="BHL272" s="20"/>
      <c r="BHM272" s="20"/>
      <c r="BHN272" s="20"/>
      <c r="BHO272" s="20"/>
      <c r="BHP272" s="20"/>
      <c r="BHQ272" s="20"/>
      <c r="BHR272" s="20"/>
      <c r="BHS272" s="20"/>
      <c r="BHT272" s="20"/>
      <c r="BHU272" s="20"/>
      <c r="BHV272" s="20"/>
      <c r="BHW272" s="20"/>
      <c r="BHX272" s="20"/>
      <c r="BHY272" s="20"/>
      <c r="BHZ272" s="20"/>
      <c r="BIA272" s="20"/>
      <c r="BIB272" s="20"/>
      <c r="BIC272" s="20"/>
      <c r="BID272" s="20"/>
      <c r="BIE272" s="20"/>
      <c r="BIF272" s="20"/>
      <c r="BIG272" s="20"/>
      <c r="BIH272" s="20"/>
      <c r="BII272" s="20"/>
      <c r="BIJ272" s="20"/>
      <c r="BIK272" s="20"/>
      <c r="BIL272" s="20"/>
      <c r="BIM272" s="20"/>
      <c r="BIN272" s="20"/>
      <c r="BIO272" s="20"/>
      <c r="BIP272" s="20"/>
      <c r="BIQ272" s="20"/>
      <c r="BIR272" s="20"/>
      <c r="BIS272" s="20"/>
      <c r="BIT272" s="20"/>
      <c r="BIU272" s="20"/>
      <c r="BIV272" s="20"/>
      <c r="BIW272" s="20"/>
      <c r="BIX272" s="20"/>
      <c r="BIY272" s="20"/>
      <c r="BIZ272" s="20"/>
      <c r="BJA272" s="20"/>
      <c r="BJB272" s="20"/>
      <c r="BJC272" s="20"/>
      <c r="BJD272" s="20"/>
      <c r="BJE272" s="20"/>
      <c r="BJF272" s="20"/>
      <c r="BJG272" s="20"/>
      <c r="BJH272" s="20"/>
      <c r="BJI272" s="20"/>
      <c r="BJJ272" s="20"/>
      <c r="BJK272" s="20"/>
      <c r="BJL272" s="20"/>
      <c r="BJM272" s="20"/>
      <c r="BJN272" s="20"/>
      <c r="BJO272" s="20"/>
      <c r="BJP272" s="20"/>
      <c r="BJQ272" s="20"/>
      <c r="BJR272" s="20"/>
      <c r="BJS272" s="20"/>
      <c r="BJT272" s="20"/>
      <c r="BJU272" s="20"/>
      <c r="BJV272" s="20"/>
      <c r="BJW272" s="20"/>
      <c r="BJX272" s="20"/>
      <c r="BJY272" s="20"/>
      <c r="BJZ272" s="20"/>
      <c r="BKA272" s="20"/>
      <c r="BKB272" s="20"/>
      <c r="BKC272" s="20"/>
      <c r="BKD272" s="20"/>
      <c r="BKE272" s="20"/>
      <c r="BKF272" s="20"/>
      <c r="BKG272" s="20"/>
      <c r="BKH272" s="20"/>
      <c r="BKI272" s="20"/>
      <c r="BKJ272" s="20"/>
      <c r="BKK272" s="20"/>
      <c r="BKL272" s="20"/>
      <c r="BKM272" s="20"/>
      <c r="BKN272" s="20"/>
      <c r="BKO272" s="20"/>
      <c r="BKP272" s="20"/>
      <c r="BKQ272" s="20"/>
      <c r="BKR272" s="20"/>
      <c r="BKS272" s="20"/>
      <c r="BKT272" s="20"/>
      <c r="BKU272" s="20"/>
      <c r="BKV272" s="20"/>
      <c r="BKW272" s="20"/>
      <c r="BKX272" s="20"/>
      <c r="BKY272" s="20"/>
      <c r="BKZ272" s="20"/>
      <c r="BLA272" s="20"/>
      <c r="BLB272" s="20"/>
      <c r="BLC272" s="20"/>
      <c r="BLD272" s="20"/>
      <c r="BLE272" s="20"/>
      <c r="BLF272" s="20"/>
      <c r="BLG272" s="20"/>
      <c r="BLH272" s="20"/>
      <c r="BLI272" s="20"/>
      <c r="BLJ272" s="20"/>
      <c r="BLK272" s="20"/>
      <c r="BLL272" s="20"/>
      <c r="BLM272" s="20"/>
      <c r="BLN272" s="20"/>
      <c r="BLO272" s="20"/>
      <c r="BLP272" s="20"/>
      <c r="BLQ272" s="20"/>
      <c r="BLR272" s="20"/>
      <c r="BLS272" s="20"/>
      <c r="BLT272" s="20"/>
      <c r="BLU272" s="20"/>
      <c r="BLV272" s="20"/>
      <c r="BLW272" s="20"/>
      <c r="BLX272" s="20"/>
      <c r="BLY272" s="20"/>
      <c r="BLZ272" s="20"/>
      <c r="BMA272" s="20"/>
      <c r="BMB272" s="20"/>
      <c r="BMC272" s="20"/>
      <c r="BMD272" s="20"/>
      <c r="BME272" s="20"/>
      <c r="BMF272" s="20"/>
      <c r="BMG272" s="20"/>
      <c r="BMH272" s="20"/>
      <c r="BMI272" s="20"/>
      <c r="BMJ272" s="20"/>
      <c r="BMK272" s="20"/>
      <c r="BML272" s="20"/>
      <c r="BMM272" s="20"/>
      <c r="BMN272" s="20"/>
      <c r="BMO272" s="20"/>
      <c r="BMP272" s="20"/>
      <c r="BMQ272" s="20"/>
      <c r="BMR272" s="20"/>
      <c r="BMS272" s="20"/>
      <c r="BMT272" s="20"/>
      <c r="BMU272" s="20"/>
      <c r="BMV272" s="20"/>
      <c r="BMW272" s="20"/>
      <c r="BMX272" s="20"/>
      <c r="BMY272" s="20"/>
      <c r="BMZ272" s="20"/>
      <c r="BNA272" s="20"/>
      <c r="BNB272" s="20"/>
      <c r="BNC272" s="20"/>
      <c r="BND272" s="20"/>
      <c r="BNE272" s="20"/>
      <c r="BNF272" s="20"/>
      <c r="BNG272" s="20"/>
      <c r="BNH272" s="20"/>
      <c r="BNI272" s="20"/>
      <c r="BNJ272" s="20"/>
      <c r="BNK272" s="20"/>
      <c r="BNL272" s="20"/>
      <c r="BNM272" s="20"/>
      <c r="BNN272" s="20"/>
      <c r="BNO272" s="20"/>
      <c r="BNP272" s="20"/>
      <c r="BNQ272" s="20"/>
      <c r="BNR272" s="20"/>
      <c r="BNS272" s="20"/>
      <c r="BNT272" s="20"/>
      <c r="BNU272" s="20"/>
      <c r="BNV272" s="20"/>
      <c r="BNW272" s="20"/>
      <c r="BNX272" s="20"/>
      <c r="BNY272" s="20"/>
      <c r="BNZ272" s="20"/>
      <c r="BOA272" s="20"/>
      <c r="BOB272" s="20"/>
      <c r="BOC272" s="20"/>
      <c r="BOD272" s="20"/>
      <c r="BOE272" s="20"/>
      <c r="BOF272" s="20"/>
      <c r="BOG272" s="20"/>
      <c r="BOH272" s="20"/>
      <c r="BOI272" s="20"/>
      <c r="BOJ272" s="20"/>
      <c r="BOK272" s="20"/>
      <c r="BOL272" s="20"/>
      <c r="BOM272" s="20"/>
      <c r="BON272" s="20"/>
      <c r="BOO272" s="20"/>
      <c r="BOP272" s="20"/>
      <c r="BOQ272" s="20"/>
      <c r="BOR272" s="20"/>
      <c r="BOS272" s="20"/>
      <c r="BOT272" s="20"/>
      <c r="BOU272" s="20"/>
      <c r="BOV272" s="20"/>
      <c r="BOW272" s="20"/>
      <c r="BOX272" s="20"/>
      <c r="BOY272" s="20"/>
      <c r="BOZ272" s="20"/>
      <c r="BPA272" s="20"/>
      <c r="BPB272" s="20"/>
      <c r="BPC272" s="20"/>
      <c r="BPD272" s="20"/>
      <c r="BPE272" s="20"/>
      <c r="BPF272" s="20"/>
      <c r="BPG272" s="20"/>
      <c r="BPH272" s="20"/>
      <c r="BPI272" s="20"/>
      <c r="BPJ272" s="20"/>
      <c r="BPK272" s="20"/>
      <c r="BPL272" s="20"/>
      <c r="BPM272" s="20"/>
      <c r="BPN272" s="20"/>
      <c r="BPO272" s="20"/>
      <c r="BPP272" s="20"/>
      <c r="BPQ272" s="20"/>
      <c r="BPR272" s="20"/>
      <c r="BPS272" s="20"/>
      <c r="BPT272" s="20"/>
      <c r="BPU272" s="20"/>
      <c r="BPV272" s="20"/>
      <c r="BPW272" s="20"/>
      <c r="BPX272" s="20"/>
      <c r="BPY272" s="20"/>
      <c r="BPZ272" s="20"/>
      <c r="BQA272" s="20"/>
      <c r="BQB272" s="20"/>
      <c r="BQC272" s="20"/>
      <c r="BQD272" s="20"/>
      <c r="BQE272" s="20"/>
      <c r="BQF272" s="20"/>
      <c r="BQG272" s="20"/>
      <c r="BQH272" s="20"/>
      <c r="BQI272" s="20"/>
      <c r="BQJ272" s="20"/>
      <c r="BQK272" s="20"/>
      <c r="BQL272" s="20"/>
      <c r="BQM272" s="20"/>
      <c r="BQN272" s="20"/>
      <c r="BQO272" s="20"/>
      <c r="BQP272" s="20"/>
      <c r="BQQ272" s="20"/>
      <c r="BQR272" s="20"/>
      <c r="BQS272" s="20"/>
      <c r="BQT272" s="20"/>
      <c r="BQU272" s="20"/>
      <c r="BQV272" s="20"/>
      <c r="BQW272" s="20"/>
      <c r="BQX272" s="20"/>
      <c r="BQY272" s="20"/>
      <c r="BQZ272" s="20"/>
      <c r="BRA272" s="20"/>
      <c r="BRB272" s="20"/>
      <c r="BRC272" s="20"/>
      <c r="BRD272" s="20"/>
      <c r="BRE272" s="20"/>
      <c r="BRF272" s="20"/>
      <c r="BRG272" s="20"/>
      <c r="BRH272" s="20"/>
      <c r="BRI272" s="20"/>
      <c r="BRJ272" s="20"/>
      <c r="BRK272" s="20"/>
      <c r="BRL272" s="20"/>
      <c r="BRM272" s="20"/>
      <c r="BRN272" s="20"/>
      <c r="BRO272" s="20"/>
      <c r="BRP272" s="20"/>
      <c r="BRQ272" s="20"/>
      <c r="BRR272" s="20"/>
      <c r="BRS272" s="20"/>
      <c r="BRT272" s="20"/>
      <c r="BRU272" s="20"/>
      <c r="BRV272" s="20"/>
      <c r="BRW272" s="20"/>
      <c r="BRX272" s="20"/>
      <c r="BRY272" s="20"/>
      <c r="BRZ272" s="20"/>
      <c r="BSA272" s="20"/>
      <c r="BSB272" s="20"/>
      <c r="BSC272" s="20"/>
      <c r="BSD272" s="20"/>
      <c r="BSE272" s="20"/>
      <c r="BSF272" s="20"/>
      <c r="BSG272" s="20"/>
      <c r="BSH272" s="20"/>
      <c r="BSI272" s="20"/>
      <c r="BSJ272" s="20"/>
      <c r="BSK272" s="20"/>
      <c r="BSL272" s="20"/>
      <c r="BSM272" s="20"/>
      <c r="BSN272" s="20"/>
      <c r="BSO272" s="20"/>
      <c r="BSP272" s="20"/>
      <c r="BSQ272" s="20"/>
      <c r="BSR272" s="20"/>
      <c r="BSS272" s="20"/>
      <c r="BST272" s="20"/>
      <c r="BSU272" s="20"/>
      <c r="BSV272" s="20"/>
      <c r="BSW272" s="20"/>
      <c r="BSX272" s="20"/>
      <c r="BSY272" s="20"/>
      <c r="BSZ272" s="20"/>
      <c r="BTA272" s="20"/>
      <c r="BTB272" s="20"/>
      <c r="BTC272" s="20"/>
      <c r="BTD272" s="20"/>
      <c r="BTE272" s="20"/>
      <c r="BTF272" s="20"/>
      <c r="BTG272" s="20"/>
      <c r="BTH272" s="20"/>
      <c r="BTI272" s="20"/>
      <c r="BTJ272" s="20"/>
      <c r="BTK272" s="20"/>
      <c r="BTL272" s="20"/>
      <c r="BTM272" s="20"/>
      <c r="BTN272" s="20"/>
      <c r="BTO272" s="20"/>
      <c r="BTP272" s="20"/>
      <c r="BTQ272" s="20"/>
      <c r="BTR272" s="20"/>
      <c r="BTS272" s="20"/>
      <c r="BTT272" s="20"/>
      <c r="BTU272" s="20"/>
      <c r="BTV272" s="20"/>
      <c r="BTW272" s="20"/>
      <c r="BTX272" s="20"/>
      <c r="BTY272" s="20"/>
      <c r="BTZ272" s="20"/>
      <c r="BUA272" s="20"/>
      <c r="BUB272" s="20"/>
      <c r="BUC272" s="20"/>
      <c r="BUD272" s="20"/>
      <c r="BUE272" s="20"/>
      <c r="BUF272" s="20"/>
      <c r="BUG272" s="20"/>
      <c r="BUH272" s="20"/>
      <c r="BUI272" s="20"/>
      <c r="BUJ272" s="20"/>
      <c r="BUK272" s="20"/>
      <c r="BUL272" s="20"/>
      <c r="BUM272" s="20"/>
      <c r="BUN272" s="20"/>
      <c r="BUO272" s="20"/>
      <c r="BUP272" s="20"/>
      <c r="BUQ272" s="20"/>
      <c r="BUR272" s="20"/>
      <c r="BUS272" s="20"/>
      <c r="BUT272" s="20"/>
      <c r="BUU272" s="20"/>
      <c r="BUV272" s="20"/>
      <c r="BUW272" s="20"/>
      <c r="BUX272" s="20"/>
      <c r="BUY272" s="20"/>
      <c r="BUZ272" s="20"/>
      <c r="BVA272" s="20"/>
      <c r="BVB272" s="20"/>
      <c r="BVC272" s="20"/>
      <c r="BVD272" s="20"/>
      <c r="BVE272" s="20"/>
      <c r="BVF272" s="20"/>
      <c r="BVG272" s="20"/>
      <c r="BVH272" s="20"/>
      <c r="BVI272" s="20"/>
      <c r="BVJ272" s="20"/>
      <c r="BVK272" s="20"/>
      <c r="BVL272" s="20"/>
      <c r="BVM272" s="20"/>
      <c r="BVN272" s="20"/>
      <c r="BVO272" s="20"/>
      <c r="BVP272" s="20"/>
      <c r="BVQ272" s="20"/>
      <c r="BVR272" s="20"/>
      <c r="BVS272" s="20"/>
      <c r="BVT272" s="20"/>
      <c r="BVU272" s="20"/>
      <c r="BVV272" s="20"/>
      <c r="BVW272" s="20"/>
      <c r="BVX272" s="20"/>
      <c r="BVY272" s="20"/>
      <c r="BVZ272" s="20"/>
      <c r="BWA272" s="20"/>
      <c r="BWB272" s="20"/>
      <c r="BWC272" s="20"/>
      <c r="BWD272" s="20"/>
      <c r="BWE272" s="20"/>
      <c r="BWF272" s="20"/>
      <c r="BWG272" s="20"/>
      <c r="BWH272" s="20"/>
      <c r="BWI272" s="20"/>
      <c r="BWJ272" s="20"/>
      <c r="BWK272" s="20"/>
      <c r="BWL272" s="20"/>
      <c r="BWM272" s="20"/>
      <c r="BWN272" s="20"/>
      <c r="BWO272" s="20"/>
      <c r="BWP272" s="20"/>
      <c r="BWQ272" s="20"/>
      <c r="BWR272" s="20"/>
      <c r="BWS272" s="20"/>
      <c r="BWT272" s="20"/>
      <c r="BWU272" s="20"/>
      <c r="BWV272" s="20"/>
      <c r="BWW272" s="20"/>
      <c r="BWX272" s="20"/>
      <c r="BWY272" s="20"/>
      <c r="BWZ272" s="20"/>
      <c r="BXA272" s="20"/>
      <c r="BXB272" s="20"/>
      <c r="BXC272" s="20"/>
      <c r="BXD272" s="20"/>
      <c r="BXE272" s="20"/>
      <c r="BXF272" s="20"/>
      <c r="BXG272" s="20"/>
      <c r="BXH272" s="20"/>
      <c r="BXI272" s="20"/>
      <c r="BXJ272" s="20"/>
      <c r="BXK272" s="20"/>
      <c r="BXL272" s="20"/>
      <c r="BXM272" s="20"/>
      <c r="BXN272" s="20"/>
      <c r="BXO272" s="20"/>
      <c r="BXP272" s="20"/>
      <c r="BXQ272" s="20"/>
      <c r="BXR272" s="20"/>
      <c r="BXS272" s="20"/>
      <c r="BXT272" s="20"/>
      <c r="BXU272" s="20"/>
      <c r="BXV272" s="20"/>
      <c r="BXW272" s="20"/>
      <c r="BXX272" s="20"/>
      <c r="BXY272" s="20"/>
      <c r="BXZ272" s="20"/>
      <c r="BYA272" s="20"/>
      <c r="BYB272" s="20"/>
      <c r="BYC272" s="20"/>
      <c r="BYD272" s="20"/>
      <c r="BYE272" s="20"/>
      <c r="BYF272" s="20"/>
      <c r="BYG272" s="20"/>
      <c r="BYH272" s="20"/>
      <c r="BYI272" s="20"/>
      <c r="BYJ272" s="20"/>
      <c r="BYK272" s="20"/>
      <c r="BYL272" s="20"/>
      <c r="BYM272" s="20"/>
      <c r="BYN272" s="20"/>
      <c r="BYO272" s="20"/>
      <c r="BYP272" s="20"/>
      <c r="BYQ272" s="20"/>
      <c r="BYR272" s="20"/>
      <c r="BYS272" s="20"/>
      <c r="BYT272" s="20"/>
      <c r="BYU272" s="20"/>
      <c r="BYV272" s="20"/>
      <c r="BYW272" s="20"/>
      <c r="BYX272" s="20"/>
      <c r="BYY272" s="20"/>
      <c r="BYZ272" s="20"/>
      <c r="BZA272" s="20"/>
      <c r="BZB272" s="20"/>
      <c r="BZC272" s="20"/>
      <c r="BZD272" s="20"/>
      <c r="BZE272" s="20"/>
      <c r="BZF272" s="20"/>
      <c r="BZG272" s="20"/>
      <c r="BZH272" s="20"/>
      <c r="BZI272" s="20"/>
      <c r="BZJ272" s="20"/>
      <c r="BZK272" s="20"/>
      <c r="BZL272" s="20"/>
      <c r="BZM272" s="20"/>
      <c r="BZN272" s="20"/>
      <c r="BZO272" s="20"/>
      <c r="BZP272" s="20"/>
      <c r="BZQ272" s="20"/>
      <c r="BZR272" s="20"/>
      <c r="BZS272" s="20"/>
      <c r="BZT272" s="20"/>
      <c r="BZU272" s="20"/>
      <c r="BZV272" s="20"/>
      <c r="BZW272" s="20"/>
      <c r="BZX272" s="20"/>
      <c r="BZY272" s="20"/>
      <c r="BZZ272" s="20"/>
      <c r="CAA272" s="20"/>
      <c r="CAB272" s="20"/>
      <c r="CAC272" s="20"/>
      <c r="CAD272" s="20"/>
      <c r="CAE272" s="20"/>
      <c r="CAF272" s="20"/>
      <c r="CAG272" s="20"/>
      <c r="CAH272" s="20"/>
      <c r="CAI272" s="20"/>
      <c r="CAJ272" s="20"/>
      <c r="CAK272" s="20"/>
      <c r="CAL272" s="20"/>
      <c r="CAM272" s="20"/>
      <c r="CAN272" s="20"/>
      <c r="CAO272" s="20"/>
      <c r="CAP272" s="20"/>
      <c r="CAQ272" s="20"/>
      <c r="CAR272" s="20"/>
      <c r="CAS272" s="20"/>
      <c r="CAT272" s="20"/>
      <c r="CAU272" s="20"/>
      <c r="CAV272" s="20"/>
      <c r="CAW272" s="20"/>
      <c r="CAX272" s="20"/>
      <c r="CAY272" s="20"/>
      <c r="CAZ272" s="20"/>
      <c r="CBA272" s="20"/>
      <c r="CBB272" s="20"/>
      <c r="CBC272" s="20"/>
      <c r="CBD272" s="20"/>
      <c r="CBE272" s="20"/>
      <c r="CBF272" s="20"/>
      <c r="CBG272" s="20"/>
      <c r="CBH272" s="20"/>
      <c r="CBI272" s="20"/>
      <c r="CBJ272" s="20"/>
      <c r="CBK272" s="20"/>
      <c r="CBL272" s="20"/>
      <c r="CBM272" s="20"/>
      <c r="CBN272" s="20"/>
      <c r="CBO272" s="20"/>
      <c r="CBP272" s="20"/>
      <c r="CBQ272" s="20"/>
      <c r="CBR272" s="20"/>
      <c r="CBS272" s="20"/>
      <c r="CBT272" s="20"/>
      <c r="CBU272" s="20"/>
      <c r="CBV272" s="20"/>
      <c r="CBW272" s="20"/>
      <c r="CBX272" s="20"/>
      <c r="CBY272" s="20"/>
      <c r="CBZ272" s="20"/>
      <c r="CCA272" s="20"/>
      <c r="CCB272" s="20"/>
      <c r="CCC272" s="20"/>
      <c r="CCD272" s="20"/>
      <c r="CCE272" s="20"/>
      <c r="CCF272" s="20"/>
      <c r="CCG272" s="20"/>
      <c r="CCH272" s="20"/>
      <c r="CCI272" s="20"/>
      <c r="CCJ272" s="20"/>
      <c r="CCK272" s="20"/>
      <c r="CCL272" s="20"/>
      <c r="CCM272" s="20"/>
      <c r="CCN272" s="20"/>
      <c r="CCO272" s="20"/>
      <c r="CCP272" s="20"/>
      <c r="CCQ272" s="20"/>
      <c r="CCR272" s="20"/>
      <c r="CCS272" s="20"/>
      <c r="CCT272" s="20"/>
      <c r="CCU272" s="20"/>
      <c r="CCV272" s="20"/>
      <c r="CCW272" s="20"/>
      <c r="CCX272" s="20"/>
      <c r="CCY272" s="20"/>
      <c r="CCZ272" s="20"/>
      <c r="CDA272" s="20"/>
      <c r="CDB272" s="20"/>
      <c r="CDC272" s="20"/>
      <c r="CDD272" s="20"/>
      <c r="CDE272" s="20"/>
      <c r="CDF272" s="20"/>
      <c r="CDG272" s="20"/>
      <c r="CDH272" s="20"/>
      <c r="CDI272" s="20"/>
      <c r="CDJ272" s="20"/>
      <c r="CDK272" s="20"/>
      <c r="CDL272" s="20"/>
      <c r="CDM272" s="20"/>
      <c r="CDN272" s="20"/>
      <c r="CDO272" s="20"/>
      <c r="CDP272" s="20"/>
      <c r="CDQ272" s="20"/>
      <c r="CDR272" s="20"/>
      <c r="CDS272" s="20"/>
      <c r="CDT272" s="20"/>
      <c r="CDU272" s="20"/>
      <c r="CDV272" s="20"/>
      <c r="CDW272" s="20"/>
      <c r="CDX272" s="20"/>
      <c r="CDY272" s="20"/>
      <c r="CDZ272" s="20"/>
      <c r="CEA272" s="20"/>
      <c r="CEB272" s="20"/>
      <c r="CEC272" s="20"/>
      <c r="CED272" s="20"/>
      <c r="CEE272" s="20"/>
      <c r="CEF272" s="20"/>
      <c r="CEG272" s="20"/>
      <c r="CEH272" s="20"/>
      <c r="CEI272" s="20"/>
      <c r="CEJ272" s="20"/>
      <c r="CEK272" s="20"/>
      <c r="CEL272" s="20"/>
      <c r="CEM272" s="20"/>
      <c r="CEN272" s="20"/>
      <c r="CEO272" s="20"/>
      <c r="CEP272" s="20"/>
      <c r="CEQ272" s="20"/>
      <c r="CER272" s="20"/>
      <c r="CES272" s="20"/>
      <c r="CET272" s="20"/>
      <c r="CEU272" s="20"/>
      <c r="CEV272" s="20"/>
      <c r="CEW272" s="20"/>
      <c r="CEX272" s="20"/>
      <c r="CEY272" s="20"/>
      <c r="CEZ272" s="20"/>
      <c r="CFA272" s="20"/>
      <c r="CFB272" s="20"/>
      <c r="CFC272" s="20"/>
      <c r="CFD272" s="20"/>
      <c r="CFE272" s="20"/>
      <c r="CFF272" s="20"/>
      <c r="CFG272" s="20"/>
      <c r="CFH272" s="20"/>
      <c r="CFI272" s="20"/>
      <c r="CFJ272" s="20"/>
      <c r="CFK272" s="20"/>
      <c r="CFL272" s="20"/>
      <c r="CFM272" s="20"/>
      <c r="CFN272" s="20"/>
      <c r="CFO272" s="20"/>
      <c r="CFP272" s="20"/>
      <c r="CFQ272" s="20"/>
      <c r="CFR272" s="20"/>
      <c r="CFS272" s="20"/>
      <c r="CFT272" s="20"/>
      <c r="CFU272" s="20"/>
      <c r="CFV272" s="20"/>
      <c r="CFW272" s="20"/>
      <c r="CFX272" s="20"/>
      <c r="CFY272" s="20"/>
      <c r="CFZ272" s="20"/>
      <c r="CGA272" s="20"/>
      <c r="CGB272" s="20"/>
      <c r="CGC272" s="20"/>
      <c r="CGD272" s="20"/>
      <c r="CGE272" s="20"/>
      <c r="CGF272" s="20"/>
      <c r="CGG272" s="20"/>
      <c r="CGH272" s="20"/>
      <c r="CGI272" s="20"/>
      <c r="CGJ272" s="20"/>
      <c r="CGK272" s="20"/>
      <c r="CGL272" s="20"/>
      <c r="CGM272" s="20"/>
      <c r="CGN272" s="20"/>
      <c r="CGO272" s="20"/>
      <c r="CGP272" s="20"/>
      <c r="CGQ272" s="20"/>
      <c r="CGR272" s="20"/>
      <c r="CGS272" s="20"/>
      <c r="CGT272" s="20"/>
      <c r="CGU272" s="20"/>
      <c r="CGV272" s="20"/>
      <c r="CGW272" s="20"/>
      <c r="CGX272" s="20"/>
      <c r="CGY272" s="20"/>
      <c r="CGZ272" s="20"/>
      <c r="CHA272" s="20"/>
      <c r="CHB272" s="20"/>
      <c r="CHC272" s="20"/>
      <c r="CHD272" s="20"/>
      <c r="CHE272" s="20"/>
      <c r="CHF272" s="20"/>
      <c r="CHG272" s="20"/>
      <c r="CHH272" s="20"/>
      <c r="CHI272" s="20"/>
      <c r="CHJ272" s="20"/>
      <c r="CHK272" s="20"/>
      <c r="CHL272" s="20"/>
      <c r="CHM272" s="20"/>
      <c r="CHN272" s="20"/>
      <c r="CHO272" s="20"/>
      <c r="CHP272" s="20"/>
      <c r="CHQ272" s="20"/>
      <c r="CHR272" s="20"/>
      <c r="CHS272" s="20"/>
      <c r="CHT272" s="20"/>
      <c r="CHU272" s="20"/>
      <c r="CHV272" s="20"/>
      <c r="CHW272" s="20"/>
      <c r="CHX272" s="20"/>
      <c r="CHY272" s="20"/>
      <c r="CHZ272" s="20"/>
      <c r="CIA272" s="20"/>
      <c r="CIB272" s="20"/>
      <c r="CIC272" s="20"/>
      <c r="CID272" s="20"/>
      <c r="CIE272" s="20"/>
      <c r="CIF272" s="20"/>
      <c r="CIG272" s="20"/>
      <c r="CIH272" s="20"/>
      <c r="CII272" s="20"/>
      <c r="CIJ272" s="20"/>
      <c r="CIK272" s="20"/>
      <c r="CIL272" s="20"/>
      <c r="CIM272" s="20"/>
      <c r="CIN272" s="20"/>
      <c r="CIO272" s="20"/>
      <c r="CIP272" s="20"/>
      <c r="CIQ272" s="20"/>
      <c r="CIR272" s="20"/>
      <c r="CIS272" s="20"/>
      <c r="CIT272" s="20"/>
      <c r="CIU272" s="20"/>
      <c r="CIV272" s="20"/>
      <c r="CIW272" s="20"/>
      <c r="CIX272" s="20"/>
      <c r="CIY272" s="20"/>
      <c r="CIZ272" s="20"/>
      <c r="CJA272" s="20"/>
      <c r="CJB272" s="20"/>
      <c r="CJC272" s="20"/>
      <c r="CJD272" s="20"/>
      <c r="CJE272" s="20"/>
      <c r="CJF272" s="20"/>
      <c r="CJG272" s="20"/>
      <c r="CJH272" s="20"/>
      <c r="CJI272" s="20"/>
      <c r="CJJ272" s="20"/>
      <c r="CJK272" s="20"/>
      <c r="CJL272" s="20"/>
      <c r="CJM272" s="20"/>
      <c r="CJN272" s="20"/>
      <c r="CJO272" s="20"/>
      <c r="CJP272" s="20"/>
      <c r="CJQ272" s="20"/>
      <c r="CJR272" s="20"/>
      <c r="CJS272" s="20"/>
      <c r="CJT272" s="20"/>
      <c r="CJU272" s="20"/>
      <c r="CJV272" s="20"/>
      <c r="CJW272" s="20"/>
      <c r="CJX272" s="20"/>
      <c r="CJY272" s="20"/>
      <c r="CJZ272" s="20"/>
      <c r="CKA272" s="20"/>
      <c r="CKB272" s="20"/>
      <c r="CKC272" s="20"/>
      <c r="CKD272" s="20"/>
      <c r="CKE272" s="20"/>
      <c r="CKF272" s="20"/>
      <c r="CKG272" s="20"/>
      <c r="CKH272" s="20"/>
      <c r="CKI272" s="20"/>
      <c r="CKJ272" s="20"/>
      <c r="CKK272" s="20"/>
      <c r="CKL272" s="20"/>
      <c r="CKM272" s="20"/>
      <c r="CKN272" s="20"/>
      <c r="CKO272" s="20"/>
      <c r="CKP272" s="20"/>
      <c r="CKQ272" s="20"/>
      <c r="CKR272" s="20"/>
      <c r="CKS272" s="20"/>
      <c r="CKT272" s="20"/>
      <c r="CKU272" s="20"/>
      <c r="CKV272" s="20"/>
      <c r="CKW272" s="20"/>
      <c r="CKX272" s="20"/>
      <c r="CKY272" s="20"/>
      <c r="CKZ272" s="20"/>
      <c r="CLA272" s="20"/>
      <c r="CLB272" s="20"/>
      <c r="CLC272" s="20"/>
      <c r="CLD272" s="20"/>
      <c r="CLE272" s="20"/>
      <c r="CLF272" s="20"/>
      <c r="CLG272" s="20"/>
      <c r="CLH272" s="20"/>
      <c r="CLI272" s="20"/>
      <c r="CLJ272" s="20"/>
      <c r="CLK272" s="20"/>
      <c r="CLL272" s="20"/>
      <c r="CLM272" s="20"/>
      <c r="CLN272" s="20"/>
      <c r="CLO272" s="20"/>
      <c r="CLP272" s="20"/>
      <c r="CLQ272" s="20"/>
      <c r="CLR272" s="20"/>
      <c r="CLS272" s="20"/>
      <c r="CLT272" s="20"/>
      <c r="CLU272" s="20"/>
      <c r="CLV272" s="20"/>
      <c r="CLW272" s="20"/>
      <c r="CLX272" s="20"/>
      <c r="CLY272" s="20"/>
      <c r="CLZ272" s="20"/>
      <c r="CMA272" s="20"/>
      <c r="CMB272" s="20"/>
      <c r="CMC272" s="20"/>
      <c r="CMD272" s="20"/>
      <c r="CME272" s="20"/>
      <c r="CMF272" s="20"/>
      <c r="CMG272" s="20"/>
      <c r="CMH272" s="20"/>
      <c r="CMI272" s="20"/>
      <c r="CMJ272" s="20"/>
      <c r="CMK272" s="20"/>
      <c r="CML272" s="20"/>
      <c r="CMM272" s="20"/>
      <c r="CMN272" s="20"/>
      <c r="CMO272" s="20"/>
      <c r="CMP272" s="20"/>
      <c r="CMQ272" s="20"/>
      <c r="CMR272" s="20"/>
      <c r="CMS272" s="20"/>
      <c r="CMT272" s="20"/>
      <c r="CMU272" s="20"/>
      <c r="CMV272" s="20"/>
      <c r="CMW272" s="20"/>
      <c r="CMX272" s="20"/>
      <c r="CMY272" s="20"/>
      <c r="CMZ272" s="20"/>
      <c r="CNA272" s="20"/>
      <c r="CNB272" s="20"/>
      <c r="CNC272" s="20"/>
      <c r="CND272" s="20"/>
      <c r="CNE272" s="20"/>
      <c r="CNF272" s="20"/>
      <c r="CNG272" s="20"/>
      <c r="CNH272" s="20"/>
      <c r="CNI272" s="20"/>
      <c r="CNJ272" s="20"/>
      <c r="CNK272" s="20"/>
      <c r="CNL272" s="20"/>
      <c r="CNM272" s="20"/>
      <c r="CNN272" s="20"/>
      <c r="CNO272" s="20"/>
      <c r="CNP272" s="20"/>
      <c r="CNQ272" s="20"/>
      <c r="CNR272" s="20"/>
      <c r="CNS272" s="20"/>
      <c r="CNT272" s="20"/>
      <c r="CNU272" s="20"/>
      <c r="CNV272" s="20"/>
      <c r="CNW272" s="20"/>
      <c r="CNX272" s="20"/>
      <c r="CNY272" s="20"/>
      <c r="CNZ272" s="20"/>
      <c r="COA272" s="20"/>
      <c r="COB272" s="20"/>
      <c r="COC272" s="20"/>
      <c r="COD272" s="20"/>
      <c r="COE272" s="20"/>
      <c r="COF272" s="20"/>
      <c r="COG272" s="20"/>
      <c r="COH272" s="20"/>
      <c r="COI272" s="20"/>
      <c r="COJ272" s="20"/>
      <c r="COK272" s="20"/>
      <c r="COL272" s="20"/>
      <c r="COM272" s="20"/>
      <c r="CON272" s="20"/>
      <c r="COO272" s="20"/>
      <c r="COP272" s="20"/>
      <c r="COQ272" s="20"/>
      <c r="COR272" s="20"/>
      <c r="COS272" s="20"/>
      <c r="COT272" s="20"/>
      <c r="COU272" s="20"/>
      <c r="COV272" s="20"/>
      <c r="COW272" s="20"/>
      <c r="COX272" s="20"/>
      <c r="COY272" s="20"/>
      <c r="COZ272" s="20"/>
      <c r="CPA272" s="20"/>
      <c r="CPB272" s="20"/>
      <c r="CPC272" s="20"/>
      <c r="CPD272" s="20"/>
      <c r="CPE272" s="20"/>
      <c r="CPF272" s="20"/>
      <c r="CPG272" s="20"/>
      <c r="CPH272" s="20"/>
      <c r="CPI272" s="20"/>
      <c r="CPJ272" s="20"/>
      <c r="CPK272" s="20"/>
      <c r="CPL272" s="20"/>
      <c r="CPM272" s="20"/>
      <c r="CPN272" s="20"/>
      <c r="CPO272" s="20"/>
      <c r="CPP272" s="20"/>
      <c r="CPQ272" s="20"/>
      <c r="CPR272" s="20"/>
      <c r="CPS272" s="20"/>
      <c r="CPT272" s="20"/>
      <c r="CPU272" s="20"/>
      <c r="CPV272" s="20"/>
      <c r="CPW272" s="20"/>
      <c r="CPX272" s="20"/>
      <c r="CPY272" s="20"/>
      <c r="CPZ272" s="20"/>
      <c r="CQA272" s="20"/>
      <c r="CQB272" s="20"/>
      <c r="CQC272" s="20"/>
      <c r="CQD272" s="20"/>
      <c r="CQE272" s="20"/>
      <c r="CQF272" s="20"/>
      <c r="CQG272" s="20"/>
      <c r="CQH272" s="20"/>
      <c r="CQI272" s="20"/>
      <c r="CQJ272" s="20"/>
      <c r="CQK272" s="20"/>
      <c r="CQL272" s="20"/>
      <c r="CQM272" s="20"/>
      <c r="CQN272" s="20"/>
      <c r="CQO272" s="20"/>
      <c r="CQP272" s="20"/>
      <c r="CQQ272" s="20"/>
      <c r="CQR272" s="20"/>
      <c r="CQS272" s="20"/>
      <c r="CQT272" s="20"/>
      <c r="CQU272" s="20"/>
      <c r="CQV272" s="20"/>
      <c r="CQW272" s="20"/>
      <c r="CQX272" s="20"/>
      <c r="CQY272" s="20"/>
      <c r="CQZ272" s="20"/>
      <c r="CRA272" s="20"/>
      <c r="CRB272" s="20"/>
      <c r="CRC272" s="20"/>
      <c r="CRD272" s="20"/>
      <c r="CRE272" s="20"/>
      <c r="CRF272" s="20"/>
      <c r="CRG272" s="20"/>
      <c r="CRH272" s="20"/>
      <c r="CRI272" s="20"/>
      <c r="CRJ272" s="20"/>
      <c r="CRK272" s="20"/>
      <c r="CRL272" s="20"/>
      <c r="CRM272" s="20"/>
      <c r="CRN272" s="20"/>
      <c r="CRO272" s="20"/>
      <c r="CRP272" s="20"/>
      <c r="CRQ272" s="20"/>
      <c r="CRR272" s="20"/>
      <c r="CRS272" s="20"/>
      <c r="CRT272" s="20"/>
      <c r="CRU272" s="20"/>
      <c r="CRV272" s="20"/>
      <c r="CRW272" s="20"/>
      <c r="CRX272" s="20"/>
      <c r="CRY272" s="20"/>
      <c r="CRZ272" s="20"/>
      <c r="CSA272" s="20"/>
      <c r="CSB272" s="20"/>
      <c r="CSC272" s="20"/>
      <c r="CSD272" s="20"/>
      <c r="CSE272" s="20"/>
      <c r="CSF272" s="20"/>
      <c r="CSG272" s="20"/>
      <c r="CSH272" s="20"/>
      <c r="CSI272" s="20"/>
      <c r="CSJ272" s="20"/>
      <c r="CSK272" s="20"/>
      <c r="CSL272" s="20"/>
      <c r="CSM272" s="20"/>
      <c r="CSN272" s="20"/>
      <c r="CSO272" s="20"/>
      <c r="CSP272" s="20"/>
      <c r="CSQ272" s="20"/>
      <c r="CSR272" s="20"/>
      <c r="CSS272" s="20"/>
      <c r="CST272" s="20"/>
      <c r="CSU272" s="20"/>
      <c r="CSV272" s="20"/>
      <c r="CSW272" s="20"/>
      <c r="CSX272" s="20"/>
      <c r="CSY272" s="20"/>
      <c r="CSZ272" s="20"/>
      <c r="CTA272" s="20"/>
      <c r="CTB272" s="20"/>
      <c r="CTC272" s="20"/>
      <c r="CTD272" s="20"/>
      <c r="CTE272" s="20"/>
      <c r="CTF272" s="20"/>
      <c r="CTG272" s="20"/>
      <c r="CTH272" s="20"/>
      <c r="CTI272" s="20"/>
      <c r="CTJ272" s="20"/>
      <c r="CTK272" s="20"/>
      <c r="CTL272" s="20"/>
      <c r="CTM272" s="20"/>
      <c r="CTN272" s="20"/>
      <c r="CTO272" s="20"/>
      <c r="CTP272" s="20"/>
      <c r="CTQ272" s="20"/>
      <c r="CTR272" s="20"/>
      <c r="CTS272" s="20"/>
      <c r="CTT272" s="20"/>
      <c r="CTU272" s="20"/>
      <c r="CTV272" s="20"/>
      <c r="CTW272" s="20"/>
      <c r="CTX272" s="20"/>
      <c r="CTY272" s="20"/>
      <c r="CTZ272" s="20"/>
      <c r="CUA272" s="20"/>
      <c r="CUB272" s="20"/>
      <c r="CUC272" s="20"/>
      <c r="CUD272" s="20"/>
      <c r="CUE272" s="20"/>
      <c r="CUF272" s="20"/>
      <c r="CUG272" s="20"/>
      <c r="CUH272" s="20"/>
      <c r="CUI272" s="20"/>
      <c r="CUJ272" s="20"/>
      <c r="CUK272" s="20"/>
      <c r="CUL272" s="20"/>
      <c r="CUM272" s="20"/>
      <c r="CUN272" s="20"/>
      <c r="CUO272" s="20"/>
      <c r="CUP272" s="20"/>
      <c r="CUQ272" s="20"/>
      <c r="CUR272" s="20"/>
      <c r="CUS272" s="20"/>
      <c r="CUT272" s="20"/>
      <c r="CUU272" s="20"/>
      <c r="CUV272" s="20"/>
      <c r="CUW272" s="20"/>
      <c r="CUX272" s="20"/>
      <c r="CUY272" s="20"/>
      <c r="CUZ272" s="20"/>
      <c r="CVA272" s="20"/>
      <c r="CVB272" s="20"/>
      <c r="CVC272" s="20"/>
      <c r="CVD272" s="20"/>
      <c r="CVE272" s="20"/>
      <c r="CVF272" s="20"/>
      <c r="CVG272" s="20"/>
      <c r="CVH272" s="20"/>
      <c r="CVI272" s="20"/>
      <c r="CVJ272" s="20"/>
      <c r="CVK272" s="20"/>
      <c r="CVL272" s="20"/>
      <c r="CVM272" s="20"/>
      <c r="CVN272" s="20"/>
      <c r="CVO272" s="20"/>
      <c r="CVP272" s="20"/>
      <c r="CVQ272" s="20"/>
      <c r="CVR272" s="20"/>
      <c r="CVS272" s="20"/>
      <c r="CVT272" s="20"/>
      <c r="CVU272" s="20"/>
      <c r="CVV272" s="20"/>
      <c r="CVW272" s="20"/>
      <c r="CVX272" s="20"/>
      <c r="CVY272" s="20"/>
      <c r="CVZ272" s="20"/>
      <c r="CWA272" s="20"/>
      <c r="CWB272" s="20"/>
      <c r="CWC272" s="20"/>
      <c r="CWD272" s="20"/>
      <c r="CWE272" s="20"/>
      <c r="CWF272" s="20"/>
      <c r="CWG272" s="20"/>
      <c r="CWH272" s="20"/>
      <c r="CWI272" s="20"/>
      <c r="CWJ272" s="20"/>
      <c r="CWK272" s="20"/>
      <c r="CWL272" s="20"/>
      <c r="CWM272" s="20"/>
      <c r="CWN272" s="20"/>
      <c r="CWO272" s="20"/>
      <c r="CWP272" s="20"/>
      <c r="CWQ272" s="20"/>
      <c r="CWR272" s="20"/>
      <c r="CWS272" s="20"/>
      <c r="CWT272" s="20"/>
      <c r="CWU272" s="20"/>
      <c r="CWV272" s="20"/>
      <c r="CWW272" s="20"/>
      <c r="CWX272" s="20"/>
      <c r="CWY272" s="20"/>
      <c r="CWZ272" s="20"/>
      <c r="CXA272" s="20"/>
      <c r="CXB272" s="20"/>
      <c r="CXC272" s="20"/>
      <c r="CXD272" s="20"/>
      <c r="CXE272" s="20"/>
      <c r="CXF272" s="20"/>
      <c r="CXG272" s="20"/>
      <c r="CXH272" s="20"/>
      <c r="CXI272" s="20"/>
      <c r="CXJ272" s="20"/>
      <c r="CXK272" s="20"/>
      <c r="CXL272" s="20"/>
      <c r="CXM272" s="20"/>
      <c r="CXN272" s="20"/>
      <c r="CXO272" s="20"/>
      <c r="CXP272" s="20"/>
      <c r="CXQ272" s="20"/>
      <c r="CXR272" s="20"/>
      <c r="CXS272" s="20"/>
      <c r="CXT272" s="20"/>
      <c r="CXU272" s="20"/>
      <c r="CXV272" s="20"/>
      <c r="CXW272" s="20"/>
      <c r="CXX272" s="20"/>
      <c r="CXY272" s="20"/>
      <c r="CXZ272" s="20"/>
      <c r="CYA272" s="20"/>
      <c r="CYB272" s="20"/>
      <c r="CYC272" s="20"/>
      <c r="CYD272" s="20"/>
      <c r="CYE272" s="20"/>
      <c r="CYF272" s="20"/>
      <c r="CYG272" s="20"/>
      <c r="CYH272" s="20"/>
      <c r="CYI272" s="20"/>
      <c r="CYJ272" s="20"/>
      <c r="CYK272" s="20"/>
      <c r="CYL272" s="20"/>
      <c r="CYM272" s="20"/>
      <c r="CYN272" s="20"/>
      <c r="CYO272" s="20"/>
      <c r="CYP272" s="20"/>
      <c r="CYQ272" s="20"/>
      <c r="CYR272" s="20"/>
      <c r="CYS272" s="20"/>
      <c r="CYT272" s="20"/>
      <c r="CYU272" s="20"/>
      <c r="CYV272" s="20"/>
      <c r="CYW272" s="20"/>
      <c r="CYX272" s="20"/>
      <c r="CYY272" s="20"/>
      <c r="CYZ272" s="20"/>
      <c r="CZA272" s="20"/>
      <c r="CZB272" s="20"/>
      <c r="CZC272" s="20"/>
      <c r="CZD272" s="20"/>
      <c r="CZE272" s="20"/>
      <c r="CZF272" s="20"/>
      <c r="CZG272" s="20"/>
      <c r="CZH272" s="20"/>
      <c r="CZI272" s="20"/>
      <c r="CZJ272" s="20"/>
      <c r="CZK272" s="20"/>
      <c r="CZL272" s="20"/>
      <c r="CZM272" s="20"/>
      <c r="CZN272" s="20"/>
      <c r="CZO272" s="20"/>
      <c r="CZP272" s="20"/>
      <c r="CZQ272" s="20"/>
      <c r="CZR272" s="20"/>
      <c r="CZS272" s="20"/>
      <c r="CZT272" s="20"/>
      <c r="CZU272" s="20"/>
      <c r="CZV272" s="20"/>
      <c r="CZW272" s="20"/>
      <c r="CZX272" s="20"/>
      <c r="CZY272" s="20"/>
      <c r="CZZ272" s="20"/>
      <c r="DAA272" s="20"/>
      <c r="DAB272" s="20"/>
      <c r="DAC272" s="20"/>
      <c r="DAD272" s="20"/>
      <c r="DAE272" s="20"/>
      <c r="DAF272" s="20"/>
      <c r="DAG272" s="20"/>
      <c r="DAH272" s="20"/>
      <c r="DAI272" s="20"/>
      <c r="DAJ272" s="20"/>
      <c r="DAK272" s="20"/>
      <c r="DAL272" s="20"/>
      <c r="DAM272" s="20"/>
      <c r="DAN272" s="20"/>
      <c r="DAO272" s="20"/>
      <c r="DAP272" s="20"/>
      <c r="DAQ272" s="20"/>
      <c r="DAR272" s="20"/>
      <c r="DAS272" s="20"/>
      <c r="DAT272" s="20"/>
      <c r="DAU272" s="20"/>
      <c r="DAV272" s="20"/>
      <c r="DAW272" s="20"/>
      <c r="DAX272" s="20"/>
      <c r="DAY272" s="20"/>
      <c r="DAZ272" s="20"/>
      <c r="DBA272" s="20"/>
      <c r="DBB272" s="20"/>
      <c r="DBC272" s="20"/>
      <c r="DBD272" s="20"/>
      <c r="DBE272" s="20"/>
      <c r="DBF272" s="20"/>
      <c r="DBG272" s="20"/>
      <c r="DBH272" s="20"/>
      <c r="DBI272" s="20"/>
      <c r="DBJ272" s="20"/>
      <c r="DBK272" s="20"/>
      <c r="DBL272" s="20"/>
      <c r="DBM272" s="20"/>
      <c r="DBN272" s="20"/>
      <c r="DBO272" s="20"/>
      <c r="DBP272" s="20"/>
      <c r="DBQ272" s="20"/>
      <c r="DBR272" s="20"/>
      <c r="DBS272" s="20"/>
      <c r="DBT272" s="20"/>
      <c r="DBU272" s="20"/>
      <c r="DBV272" s="20"/>
      <c r="DBW272" s="20"/>
      <c r="DBX272" s="20"/>
      <c r="DBY272" s="20"/>
      <c r="DBZ272" s="20"/>
      <c r="DCA272" s="20"/>
      <c r="DCB272" s="20"/>
      <c r="DCC272" s="20"/>
      <c r="DCD272" s="20"/>
      <c r="DCE272" s="20"/>
      <c r="DCF272" s="20"/>
      <c r="DCG272" s="20"/>
      <c r="DCH272" s="20"/>
      <c r="DCI272" s="20"/>
      <c r="DCJ272" s="20"/>
      <c r="DCK272" s="20"/>
      <c r="DCL272" s="20"/>
      <c r="DCM272" s="20"/>
      <c r="DCN272" s="20"/>
      <c r="DCO272" s="20"/>
      <c r="DCP272" s="20"/>
      <c r="DCQ272" s="20"/>
      <c r="DCR272" s="20"/>
      <c r="DCS272" s="20"/>
      <c r="DCT272" s="20"/>
      <c r="DCU272" s="20"/>
      <c r="DCV272" s="20"/>
      <c r="DCW272" s="20"/>
      <c r="DCX272" s="20"/>
      <c r="DCY272" s="20"/>
      <c r="DCZ272" s="20"/>
      <c r="DDA272" s="20"/>
      <c r="DDB272" s="20"/>
      <c r="DDC272" s="20"/>
      <c r="DDD272" s="20"/>
      <c r="DDE272" s="20"/>
      <c r="DDF272" s="20"/>
      <c r="DDG272" s="20"/>
      <c r="DDH272" s="20"/>
      <c r="DDI272" s="20"/>
      <c r="DDJ272" s="20"/>
      <c r="DDK272" s="20"/>
      <c r="DDL272" s="20"/>
      <c r="DDM272" s="20"/>
      <c r="DDN272" s="20"/>
      <c r="DDO272" s="20"/>
      <c r="DDP272" s="20"/>
      <c r="DDQ272" s="20"/>
      <c r="DDR272" s="20"/>
      <c r="DDS272" s="20"/>
      <c r="DDT272" s="20"/>
      <c r="DDU272" s="20"/>
      <c r="DDV272" s="20"/>
      <c r="DDW272" s="20"/>
      <c r="DDX272" s="20"/>
      <c r="DDY272" s="20"/>
      <c r="DDZ272" s="20"/>
      <c r="DEA272" s="20"/>
      <c r="DEB272" s="20"/>
      <c r="DEC272" s="20"/>
      <c r="DED272" s="20"/>
      <c r="DEE272" s="20"/>
      <c r="DEF272" s="20"/>
      <c r="DEG272" s="20"/>
      <c r="DEH272" s="20"/>
      <c r="DEI272" s="20"/>
      <c r="DEJ272" s="20"/>
      <c r="DEK272" s="20"/>
      <c r="DEL272" s="20"/>
      <c r="DEM272" s="20"/>
      <c r="DEN272" s="20"/>
      <c r="DEO272" s="20"/>
      <c r="DEP272" s="20"/>
      <c r="DEQ272" s="20"/>
      <c r="DER272" s="20"/>
      <c r="DES272" s="20"/>
      <c r="DET272" s="20"/>
      <c r="DEU272" s="20"/>
      <c r="DEV272" s="20"/>
      <c r="DEW272" s="20"/>
      <c r="DEX272" s="20"/>
      <c r="DEY272" s="20"/>
      <c r="DEZ272" s="20"/>
      <c r="DFA272" s="20"/>
      <c r="DFB272" s="20"/>
      <c r="DFC272" s="20"/>
      <c r="DFD272" s="20"/>
      <c r="DFE272" s="20"/>
      <c r="DFF272" s="20"/>
      <c r="DFG272" s="20"/>
      <c r="DFH272" s="20"/>
      <c r="DFI272" s="20"/>
      <c r="DFJ272" s="20"/>
      <c r="DFK272" s="20"/>
      <c r="DFL272" s="20"/>
      <c r="DFM272" s="20"/>
      <c r="DFN272" s="20"/>
      <c r="DFO272" s="20"/>
      <c r="DFP272" s="20"/>
      <c r="DFQ272" s="20"/>
      <c r="DFR272" s="20"/>
      <c r="DFS272" s="20"/>
      <c r="DFT272" s="20"/>
      <c r="DFU272" s="20"/>
      <c r="DFV272" s="20"/>
      <c r="DFW272" s="20"/>
      <c r="DFX272" s="20"/>
      <c r="DFY272" s="20"/>
      <c r="DFZ272" s="20"/>
      <c r="DGA272" s="20"/>
      <c r="DGB272" s="20"/>
      <c r="DGC272" s="20"/>
      <c r="DGD272" s="20"/>
      <c r="DGE272" s="20"/>
      <c r="DGF272" s="20"/>
      <c r="DGG272" s="20"/>
      <c r="DGH272" s="20"/>
      <c r="DGI272" s="20"/>
      <c r="DGJ272" s="20"/>
      <c r="DGK272" s="20"/>
      <c r="DGL272" s="20"/>
      <c r="DGM272" s="20"/>
      <c r="DGN272" s="20"/>
      <c r="DGO272" s="20"/>
      <c r="DGP272" s="20"/>
      <c r="DGQ272" s="20"/>
      <c r="DGR272" s="20"/>
      <c r="DGS272" s="20"/>
      <c r="DGT272" s="20"/>
      <c r="DGU272" s="20"/>
      <c r="DGV272" s="20"/>
      <c r="DGW272" s="20"/>
      <c r="DGX272" s="20"/>
      <c r="DGY272" s="20"/>
      <c r="DGZ272" s="20"/>
      <c r="DHA272" s="20"/>
      <c r="DHB272" s="20"/>
      <c r="DHC272" s="20"/>
      <c r="DHD272" s="20"/>
      <c r="DHE272" s="20"/>
      <c r="DHF272" s="20"/>
      <c r="DHG272" s="20"/>
      <c r="DHH272" s="20"/>
      <c r="DHI272" s="20"/>
      <c r="DHJ272" s="20"/>
      <c r="DHK272" s="20"/>
      <c r="DHL272" s="20"/>
      <c r="DHM272" s="20"/>
      <c r="DHN272" s="20"/>
      <c r="DHO272" s="20"/>
      <c r="DHP272" s="20"/>
      <c r="DHQ272" s="20"/>
      <c r="DHR272" s="20"/>
      <c r="DHS272" s="20"/>
      <c r="DHT272" s="20"/>
      <c r="DHU272" s="20"/>
      <c r="DHV272" s="20"/>
      <c r="DHW272" s="20"/>
      <c r="DHX272" s="20"/>
      <c r="DHY272" s="20"/>
      <c r="DHZ272" s="20"/>
      <c r="DIA272" s="20"/>
      <c r="DIB272" s="20"/>
      <c r="DIC272" s="20"/>
      <c r="DID272" s="20"/>
      <c r="DIE272" s="20"/>
      <c r="DIF272" s="20"/>
      <c r="DIG272" s="20"/>
      <c r="DIH272" s="20"/>
      <c r="DII272" s="20"/>
      <c r="DIJ272" s="20"/>
      <c r="DIK272" s="20"/>
      <c r="DIL272" s="20"/>
      <c r="DIM272" s="20"/>
      <c r="DIN272" s="20"/>
      <c r="DIO272" s="20"/>
      <c r="DIP272" s="20"/>
      <c r="DIQ272" s="20"/>
      <c r="DIR272" s="20"/>
      <c r="DIS272" s="20"/>
      <c r="DIT272" s="20"/>
      <c r="DIU272" s="20"/>
      <c r="DIV272" s="20"/>
      <c r="DIW272" s="20"/>
      <c r="DIX272" s="20"/>
      <c r="DIY272" s="20"/>
      <c r="DIZ272" s="20"/>
      <c r="DJA272" s="20"/>
      <c r="DJB272" s="20"/>
      <c r="DJC272" s="20"/>
      <c r="DJD272" s="20"/>
      <c r="DJE272" s="20"/>
      <c r="DJF272" s="20"/>
      <c r="DJG272" s="20"/>
      <c r="DJH272" s="20"/>
      <c r="DJI272" s="20"/>
      <c r="DJJ272" s="20"/>
      <c r="DJK272" s="20"/>
      <c r="DJL272" s="20"/>
      <c r="DJM272" s="20"/>
      <c r="DJN272" s="20"/>
      <c r="DJO272" s="20"/>
      <c r="DJP272" s="20"/>
      <c r="DJQ272" s="20"/>
      <c r="DJR272" s="20"/>
      <c r="DJS272" s="20"/>
      <c r="DJT272" s="20"/>
      <c r="DJU272" s="20"/>
      <c r="DJV272" s="20"/>
      <c r="DJW272" s="20"/>
      <c r="DJX272" s="20"/>
      <c r="DJY272" s="20"/>
      <c r="DJZ272" s="20"/>
      <c r="DKA272" s="20"/>
      <c r="DKB272" s="20"/>
      <c r="DKC272" s="20"/>
      <c r="DKD272" s="20"/>
      <c r="DKE272" s="20"/>
      <c r="DKF272" s="20"/>
      <c r="DKG272" s="20"/>
      <c r="DKH272" s="20"/>
      <c r="DKI272" s="20"/>
      <c r="DKJ272" s="20"/>
      <c r="DKK272" s="20"/>
      <c r="DKL272" s="20"/>
      <c r="DKM272" s="20"/>
      <c r="DKN272" s="20"/>
      <c r="DKO272" s="20"/>
      <c r="DKP272" s="20"/>
      <c r="DKQ272" s="20"/>
      <c r="DKR272" s="20"/>
      <c r="DKS272" s="20"/>
      <c r="DKT272" s="20"/>
      <c r="DKU272" s="20"/>
      <c r="DKV272" s="20"/>
      <c r="DKW272" s="20"/>
      <c r="DKX272" s="20"/>
      <c r="DKY272" s="20"/>
      <c r="DKZ272" s="20"/>
      <c r="DLA272" s="20"/>
      <c r="DLB272" s="20"/>
      <c r="DLC272" s="20"/>
      <c r="DLD272" s="20"/>
      <c r="DLE272" s="20"/>
      <c r="DLF272" s="20"/>
      <c r="DLG272" s="20"/>
      <c r="DLH272" s="20"/>
      <c r="DLI272" s="20"/>
      <c r="DLJ272" s="20"/>
      <c r="DLK272" s="20"/>
      <c r="DLL272" s="20"/>
      <c r="DLM272" s="20"/>
      <c r="DLN272" s="20"/>
      <c r="DLO272" s="20"/>
      <c r="DLP272" s="20"/>
      <c r="DLQ272" s="20"/>
      <c r="DLR272" s="20"/>
      <c r="DLS272" s="20"/>
      <c r="DLT272" s="20"/>
      <c r="DLU272" s="20"/>
      <c r="DLV272" s="20"/>
      <c r="DLW272" s="20"/>
      <c r="DLX272" s="20"/>
      <c r="DLY272" s="20"/>
      <c r="DLZ272" s="20"/>
      <c r="DMA272" s="20"/>
      <c r="DMB272" s="20"/>
      <c r="DMC272" s="20"/>
      <c r="DMD272" s="20"/>
      <c r="DME272" s="20"/>
      <c r="DMF272" s="20"/>
      <c r="DMG272" s="20"/>
      <c r="DMH272" s="20"/>
      <c r="DMI272" s="20"/>
      <c r="DMJ272" s="20"/>
      <c r="DMK272" s="20"/>
      <c r="DML272" s="20"/>
      <c r="DMM272" s="20"/>
      <c r="DMN272" s="20"/>
      <c r="DMO272" s="20"/>
      <c r="DMP272" s="20"/>
      <c r="DMQ272" s="20"/>
      <c r="DMR272" s="20"/>
      <c r="DMS272" s="20"/>
      <c r="DMT272" s="20"/>
      <c r="DMU272" s="20"/>
      <c r="DMV272" s="20"/>
      <c r="DMW272" s="20"/>
      <c r="DMX272" s="20"/>
      <c r="DMY272" s="20"/>
      <c r="DMZ272" s="20"/>
      <c r="DNA272" s="20"/>
      <c r="DNB272" s="20"/>
      <c r="DNC272" s="20"/>
      <c r="DND272" s="20"/>
      <c r="DNE272" s="20"/>
      <c r="DNF272" s="20"/>
      <c r="DNG272" s="20"/>
      <c r="DNH272" s="20"/>
      <c r="DNI272" s="20"/>
      <c r="DNJ272" s="20"/>
      <c r="DNK272" s="20"/>
      <c r="DNL272" s="20"/>
      <c r="DNM272" s="20"/>
      <c r="DNN272" s="20"/>
      <c r="DNO272" s="20"/>
      <c r="DNP272" s="20"/>
      <c r="DNQ272" s="20"/>
      <c r="DNR272" s="20"/>
      <c r="DNS272" s="20"/>
      <c r="DNT272" s="20"/>
      <c r="DNU272" s="20"/>
      <c r="DNV272" s="20"/>
      <c r="DNW272" s="20"/>
      <c r="DNX272" s="20"/>
      <c r="DNY272" s="20"/>
      <c r="DNZ272" s="20"/>
      <c r="DOA272" s="20"/>
      <c r="DOB272" s="20"/>
      <c r="DOC272" s="20"/>
      <c r="DOD272" s="20"/>
      <c r="DOE272" s="20"/>
      <c r="DOF272" s="20"/>
      <c r="DOG272" s="20"/>
      <c r="DOH272" s="20"/>
      <c r="DOI272" s="20"/>
      <c r="DOJ272" s="20"/>
      <c r="DOK272" s="20"/>
      <c r="DOL272" s="20"/>
      <c r="DOM272" s="20"/>
      <c r="DON272" s="20"/>
      <c r="DOO272" s="20"/>
      <c r="DOP272" s="20"/>
      <c r="DOQ272" s="20"/>
      <c r="DOR272" s="20"/>
      <c r="DOS272" s="20"/>
      <c r="DOT272" s="20"/>
      <c r="DOU272" s="20"/>
      <c r="DOV272" s="20"/>
      <c r="DOW272" s="20"/>
      <c r="DOX272" s="20"/>
      <c r="DOY272" s="20"/>
      <c r="DOZ272" s="20"/>
      <c r="DPA272" s="20"/>
      <c r="DPB272" s="20"/>
      <c r="DPC272" s="20"/>
      <c r="DPD272" s="20"/>
      <c r="DPE272" s="20"/>
      <c r="DPF272" s="20"/>
      <c r="DPG272" s="20"/>
      <c r="DPH272" s="20"/>
      <c r="DPI272" s="20"/>
      <c r="DPJ272" s="20"/>
      <c r="DPK272" s="20"/>
      <c r="DPL272" s="20"/>
      <c r="DPM272" s="20"/>
      <c r="DPN272" s="20"/>
      <c r="DPO272" s="20"/>
      <c r="DPP272" s="20"/>
      <c r="DPQ272" s="20"/>
      <c r="DPR272" s="20"/>
      <c r="DPS272" s="20"/>
      <c r="DPT272" s="20"/>
      <c r="DPU272" s="20"/>
      <c r="DPV272" s="20"/>
      <c r="DPW272" s="20"/>
      <c r="DPX272" s="20"/>
      <c r="DPY272" s="20"/>
      <c r="DPZ272" s="20"/>
      <c r="DQA272" s="20"/>
      <c r="DQB272" s="20"/>
      <c r="DQC272" s="20"/>
      <c r="DQD272" s="20"/>
      <c r="DQE272" s="20"/>
      <c r="DQF272" s="20"/>
      <c r="DQG272" s="20"/>
      <c r="DQH272" s="20"/>
      <c r="DQI272" s="20"/>
      <c r="DQJ272" s="20"/>
      <c r="DQK272" s="20"/>
      <c r="DQL272" s="20"/>
      <c r="DQM272" s="20"/>
      <c r="DQN272" s="20"/>
      <c r="DQO272" s="20"/>
      <c r="DQP272" s="20"/>
      <c r="DQQ272" s="20"/>
      <c r="DQR272" s="20"/>
      <c r="DQS272" s="20"/>
      <c r="DQT272" s="20"/>
      <c r="DQU272" s="20"/>
      <c r="DQV272" s="20"/>
      <c r="DQW272" s="20"/>
      <c r="DQX272" s="20"/>
      <c r="DQY272" s="20"/>
      <c r="DQZ272" s="20"/>
      <c r="DRA272" s="20"/>
      <c r="DRB272" s="20"/>
      <c r="DRC272" s="20"/>
      <c r="DRD272" s="20"/>
      <c r="DRE272" s="20"/>
      <c r="DRF272" s="20"/>
      <c r="DRG272" s="20"/>
      <c r="DRH272" s="20"/>
      <c r="DRI272" s="20"/>
      <c r="DRJ272" s="20"/>
      <c r="DRK272" s="20"/>
      <c r="DRL272" s="20"/>
      <c r="DRM272" s="20"/>
      <c r="DRN272" s="20"/>
      <c r="DRO272" s="20"/>
      <c r="DRP272" s="20"/>
      <c r="DRQ272" s="20"/>
      <c r="DRR272" s="20"/>
      <c r="DRS272" s="20"/>
      <c r="DRT272" s="20"/>
      <c r="DRU272" s="20"/>
      <c r="DRV272" s="20"/>
      <c r="DRW272" s="20"/>
      <c r="DRX272" s="20"/>
      <c r="DRY272" s="20"/>
      <c r="DRZ272" s="20"/>
      <c r="DSA272" s="20"/>
      <c r="DSB272" s="20"/>
      <c r="DSC272" s="20"/>
      <c r="DSD272" s="20"/>
      <c r="DSE272" s="20"/>
      <c r="DSF272" s="20"/>
      <c r="DSG272" s="20"/>
      <c r="DSH272" s="20"/>
      <c r="DSI272" s="20"/>
      <c r="DSJ272" s="20"/>
      <c r="DSK272" s="20"/>
      <c r="DSL272" s="20"/>
      <c r="DSM272" s="20"/>
      <c r="DSN272" s="20"/>
      <c r="DSO272" s="20"/>
      <c r="DSP272" s="20"/>
      <c r="DSQ272" s="20"/>
      <c r="DSR272" s="20"/>
      <c r="DSS272" s="20"/>
      <c r="DST272" s="20"/>
      <c r="DSU272" s="20"/>
      <c r="DSV272" s="20"/>
      <c r="DSW272" s="20"/>
      <c r="DSX272" s="20"/>
      <c r="DSY272" s="20"/>
      <c r="DSZ272" s="20"/>
      <c r="DTA272" s="20"/>
      <c r="DTB272" s="20"/>
      <c r="DTC272" s="20"/>
      <c r="DTD272" s="20"/>
      <c r="DTE272" s="20"/>
      <c r="DTF272" s="20"/>
      <c r="DTG272" s="20"/>
      <c r="DTH272" s="20"/>
      <c r="DTI272" s="20"/>
      <c r="DTJ272" s="20"/>
      <c r="DTK272" s="20"/>
      <c r="DTL272" s="20"/>
      <c r="DTM272" s="20"/>
      <c r="DTN272" s="20"/>
      <c r="DTO272" s="20"/>
      <c r="DTP272" s="20"/>
      <c r="DTQ272" s="20"/>
      <c r="DTR272" s="20"/>
      <c r="DTS272" s="20"/>
      <c r="DTT272" s="20"/>
      <c r="DTU272" s="20"/>
      <c r="DTV272" s="20"/>
      <c r="DTW272" s="20"/>
      <c r="DTX272" s="20"/>
      <c r="DTY272" s="20"/>
      <c r="DTZ272" s="20"/>
      <c r="DUA272" s="20"/>
      <c r="DUB272" s="20"/>
      <c r="DUC272" s="20"/>
      <c r="DUD272" s="20"/>
      <c r="DUE272" s="20"/>
      <c r="DUF272" s="20"/>
      <c r="DUG272" s="20"/>
      <c r="DUH272" s="20"/>
      <c r="DUI272" s="20"/>
      <c r="DUJ272" s="20"/>
      <c r="DUK272" s="20"/>
      <c r="DUL272" s="20"/>
      <c r="DUM272" s="20"/>
      <c r="DUN272" s="20"/>
      <c r="DUO272" s="20"/>
      <c r="DUP272" s="20"/>
      <c r="DUQ272" s="20"/>
      <c r="DUR272" s="20"/>
      <c r="DUS272" s="20"/>
      <c r="DUT272" s="20"/>
      <c r="DUU272" s="20"/>
      <c r="DUV272" s="20"/>
      <c r="DUW272" s="20"/>
      <c r="DUX272" s="20"/>
      <c r="DUY272" s="20"/>
      <c r="DUZ272" s="20"/>
      <c r="DVA272" s="20"/>
      <c r="DVB272" s="20"/>
      <c r="DVC272" s="20"/>
      <c r="DVD272" s="20"/>
      <c r="DVE272" s="20"/>
      <c r="DVF272" s="20"/>
      <c r="DVG272" s="20"/>
      <c r="DVH272" s="20"/>
      <c r="DVI272" s="20"/>
      <c r="DVJ272" s="20"/>
      <c r="DVK272" s="20"/>
      <c r="DVL272" s="20"/>
      <c r="DVM272" s="20"/>
      <c r="DVN272" s="20"/>
      <c r="DVO272" s="20"/>
      <c r="DVP272" s="20"/>
      <c r="DVQ272" s="20"/>
      <c r="DVR272" s="20"/>
      <c r="DVS272" s="20"/>
      <c r="DVT272" s="20"/>
      <c r="DVU272" s="20"/>
      <c r="DVV272" s="20"/>
      <c r="DVW272" s="20"/>
      <c r="DVX272" s="20"/>
      <c r="DVY272" s="20"/>
      <c r="DVZ272" s="20"/>
      <c r="DWA272" s="20"/>
      <c r="DWB272" s="20"/>
      <c r="DWC272" s="20"/>
      <c r="DWD272" s="20"/>
      <c r="DWE272" s="20"/>
      <c r="DWF272" s="20"/>
      <c r="DWG272" s="20"/>
      <c r="DWH272" s="20"/>
      <c r="DWI272" s="20"/>
      <c r="DWJ272" s="20"/>
      <c r="DWK272" s="20"/>
      <c r="DWL272" s="20"/>
      <c r="DWM272" s="20"/>
      <c r="DWN272" s="20"/>
      <c r="DWO272" s="20"/>
      <c r="DWP272" s="20"/>
      <c r="DWQ272" s="20"/>
      <c r="DWR272" s="20"/>
      <c r="DWS272" s="20"/>
      <c r="DWT272" s="20"/>
      <c r="DWU272" s="20"/>
      <c r="DWV272" s="20"/>
      <c r="DWW272" s="20"/>
      <c r="DWX272" s="20"/>
      <c r="DWY272" s="20"/>
      <c r="DWZ272" s="20"/>
      <c r="DXA272" s="20"/>
      <c r="DXB272" s="20"/>
      <c r="DXC272" s="20"/>
      <c r="DXD272" s="20"/>
      <c r="DXE272" s="20"/>
      <c r="DXF272" s="20"/>
      <c r="DXG272" s="20"/>
      <c r="DXH272" s="20"/>
      <c r="DXI272" s="20"/>
      <c r="DXJ272" s="20"/>
      <c r="DXK272" s="20"/>
      <c r="DXL272" s="20"/>
      <c r="DXM272" s="20"/>
      <c r="DXN272" s="20"/>
      <c r="DXO272" s="20"/>
      <c r="DXP272" s="20"/>
      <c r="DXQ272" s="20"/>
      <c r="DXR272" s="20"/>
      <c r="DXS272" s="20"/>
      <c r="DXT272" s="20"/>
      <c r="DXU272" s="20"/>
      <c r="DXV272" s="20"/>
      <c r="DXW272" s="20"/>
      <c r="DXX272" s="20"/>
      <c r="DXY272" s="20"/>
      <c r="DXZ272" s="20"/>
      <c r="DYA272" s="20"/>
      <c r="DYB272" s="20"/>
      <c r="DYC272" s="20"/>
      <c r="DYD272" s="20"/>
      <c r="DYE272" s="20"/>
      <c r="DYF272" s="20"/>
      <c r="DYG272" s="20"/>
      <c r="DYH272" s="20"/>
      <c r="DYI272" s="20"/>
      <c r="DYJ272" s="20"/>
      <c r="DYK272" s="20"/>
      <c r="DYL272" s="20"/>
      <c r="DYM272" s="20"/>
      <c r="DYN272" s="20"/>
      <c r="DYO272" s="20"/>
      <c r="DYP272" s="20"/>
      <c r="DYQ272" s="20"/>
      <c r="DYR272" s="20"/>
      <c r="DYS272" s="20"/>
      <c r="DYT272" s="20"/>
      <c r="DYU272" s="20"/>
      <c r="DYV272" s="20"/>
      <c r="DYW272" s="20"/>
      <c r="DYX272" s="20"/>
      <c r="DYY272" s="20"/>
      <c r="DYZ272" s="20"/>
      <c r="DZA272" s="20"/>
      <c r="DZB272" s="20"/>
      <c r="DZC272" s="20"/>
      <c r="DZD272" s="20"/>
      <c r="DZE272" s="20"/>
      <c r="DZF272" s="20"/>
      <c r="DZG272" s="20"/>
      <c r="DZH272" s="20"/>
      <c r="DZI272" s="20"/>
      <c r="DZJ272" s="20"/>
      <c r="DZK272" s="20"/>
      <c r="DZL272" s="20"/>
      <c r="DZM272" s="20"/>
      <c r="DZN272" s="20"/>
      <c r="DZO272" s="20"/>
      <c r="DZP272" s="20"/>
      <c r="DZQ272" s="20"/>
      <c r="DZR272" s="20"/>
      <c r="DZS272" s="20"/>
      <c r="DZT272" s="20"/>
      <c r="DZU272" s="20"/>
      <c r="DZV272" s="20"/>
      <c r="DZW272" s="20"/>
      <c r="DZX272" s="20"/>
      <c r="DZY272" s="20"/>
      <c r="DZZ272" s="20"/>
      <c r="EAA272" s="20"/>
      <c r="EAB272" s="20"/>
      <c r="EAC272" s="20"/>
      <c r="EAD272" s="20"/>
      <c r="EAE272" s="20"/>
      <c r="EAF272" s="20"/>
      <c r="EAG272" s="20"/>
      <c r="EAH272" s="20"/>
      <c r="EAI272" s="20"/>
      <c r="EAJ272" s="20"/>
      <c r="EAK272" s="20"/>
      <c r="EAL272" s="20"/>
      <c r="EAM272" s="20"/>
      <c r="EAN272" s="20"/>
      <c r="EAO272" s="20"/>
      <c r="EAP272" s="20"/>
      <c r="EAQ272" s="20"/>
      <c r="EAR272" s="20"/>
      <c r="EAS272" s="20"/>
      <c r="EAT272" s="20"/>
      <c r="EAU272" s="20"/>
      <c r="EAV272" s="20"/>
      <c r="EAW272" s="20"/>
      <c r="EAX272" s="20"/>
      <c r="EAY272" s="20"/>
      <c r="EAZ272" s="20"/>
      <c r="EBA272" s="20"/>
      <c r="EBB272" s="20"/>
      <c r="EBC272" s="20"/>
      <c r="EBD272" s="20"/>
      <c r="EBE272" s="20"/>
      <c r="EBF272" s="20"/>
      <c r="EBG272" s="20"/>
      <c r="EBH272" s="20"/>
      <c r="EBI272" s="20"/>
      <c r="EBJ272" s="20"/>
      <c r="EBK272" s="20"/>
      <c r="EBL272" s="20"/>
      <c r="EBM272" s="20"/>
      <c r="EBN272" s="20"/>
      <c r="EBO272" s="20"/>
      <c r="EBP272" s="20"/>
      <c r="EBQ272" s="20"/>
      <c r="EBR272" s="20"/>
      <c r="EBS272" s="20"/>
      <c r="EBT272" s="20"/>
      <c r="EBU272" s="20"/>
      <c r="EBV272" s="20"/>
      <c r="EBW272" s="20"/>
      <c r="EBX272" s="20"/>
      <c r="EBY272" s="20"/>
      <c r="EBZ272" s="20"/>
      <c r="ECA272" s="20"/>
      <c r="ECB272" s="20"/>
      <c r="ECC272" s="20"/>
      <c r="ECD272" s="20"/>
      <c r="ECE272" s="20"/>
      <c r="ECF272" s="20"/>
      <c r="ECG272" s="20"/>
      <c r="ECH272" s="20"/>
      <c r="ECI272" s="20"/>
      <c r="ECJ272" s="20"/>
      <c r="ECK272" s="20"/>
      <c r="ECL272" s="20"/>
      <c r="ECM272" s="20"/>
      <c r="ECN272" s="20"/>
      <c r="ECO272" s="20"/>
      <c r="ECP272" s="20"/>
      <c r="ECQ272" s="20"/>
      <c r="ECR272" s="20"/>
      <c r="ECS272" s="20"/>
      <c r="ECT272" s="20"/>
      <c r="ECU272" s="20"/>
      <c r="ECV272" s="20"/>
      <c r="ECW272" s="20"/>
      <c r="ECX272" s="20"/>
      <c r="ECY272" s="20"/>
      <c r="ECZ272" s="20"/>
      <c r="EDA272" s="20"/>
      <c r="EDB272" s="20"/>
      <c r="EDC272" s="20"/>
      <c r="EDD272" s="20"/>
      <c r="EDE272" s="20"/>
      <c r="EDF272" s="20"/>
      <c r="EDG272" s="20"/>
      <c r="EDH272" s="20"/>
      <c r="EDI272" s="20"/>
      <c r="EDJ272" s="20"/>
      <c r="EDK272" s="20"/>
      <c r="EDL272" s="20"/>
      <c r="EDM272" s="20"/>
      <c r="EDN272" s="20"/>
      <c r="EDO272" s="20"/>
      <c r="EDP272" s="20"/>
      <c r="EDQ272" s="20"/>
      <c r="EDR272" s="20"/>
      <c r="EDS272" s="20"/>
      <c r="EDT272" s="20"/>
      <c r="EDU272" s="20"/>
      <c r="EDV272" s="20"/>
      <c r="EDW272" s="20"/>
      <c r="EDX272" s="20"/>
      <c r="EDY272" s="20"/>
      <c r="EDZ272" s="20"/>
      <c r="EEA272" s="20"/>
      <c r="EEB272" s="20"/>
      <c r="EEC272" s="20"/>
      <c r="EED272" s="20"/>
      <c r="EEE272" s="20"/>
      <c r="EEF272" s="20"/>
      <c r="EEG272" s="20"/>
      <c r="EEH272" s="20"/>
      <c r="EEI272" s="20"/>
      <c r="EEJ272" s="20"/>
      <c r="EEK272" s="20"/>
      <c r="EEL272" s="20"/>
      <c r="EEM272" s="20"/>
      <c r="EEN272" s="20"/>
      <c r="EEO272" s="20"/>
      <c r="EEP272" s="20"/>
      <c r="EEQ272" s="20"/>
      <c r="EER272" s="20"/>
      <c r="EES272" s="20"/>
      <c r="EET272" s="20"/>
      <c r="EEU272" s="20"/>
      <c r="EEV272" s="20"/>
      <c r="EEW272" s="20"/>
      <c r="EEX272" s="20"/>
      <c r="EEY272" s="20"/>
      <c r="EEZ272" s="20"/>
      <c r="EFA272" s="20"/>
      <c r="EFB272" s="20"/>
      <c r="EFC272" s="20"/>
      <c r="EFD272" s="20"/>
      <c r="EFE272" s="20"/>
      <c r="EFF272" s="20"/>
      <c r="EFG272" s="20"/>
      <c r="EFH272" s="20"/>
      <c r="EFI272" s="20"/>
      <c r="EFJ272" s="20"/>
      <c r="EFK272" s="20"/>
      <c r="EFL272" s="20"/>
      <c r="EFM272" s="20"/>
      <c r="EFN272" s="20"/>
      <c r="EFO272" s="20"/>
      <c r="EFP272" s="20"/>
      <c r="EFQ272" s="20"/>
      <c r="EFR272" s="20"/>
      <c r="EFS272" s="20"/>
      <c r="EFT272" s="20"/>
      <c r="EFU272" s="20"/>
      <c r="EFV272" s="20"/>
      <c r="EFW272" s="20"/>
      <c r="EFX272" s="20"/>
      <c r="EFY272" s="20"/>
      <c r="EFZ272" s="20"/>
      <c r="EGA272" s="20"/>
      <c r="EGB272" s="20"/>
      <c r="EGC272" s="20"/>
      <c r="EGD272" s="20"/>
      <c r="EGE272" s="20"/>
      <c r="EGF272" s="20"/>
      <c r="EGG272" s="20"/>
      <c r="EGH272" s="20"/>
      <c r="EGI272" s="20"/>
      <c r="EGJ272" s="20"/>
      <c r="EGK272" s="20"/>
      <c r="EGL272" s="20"/>
      <c r="EGM272" s="20"/>
      <c r="EGN272" s="20"/>
      <c r="EGO272" s="20"/>
      <c r="EGP272" s="20"/>
      <c r="EGQ272" s="20"/>
      <c r="EGR272" s="20"/>
      <c r="EGS272" s="20"/>
      <c r="EGT272" s="20"/>
      <c r="EGU272" s="20"/>
      <c r="EGV272" s="20"/>
      <c r="EGW272" s="20"/>
      <c r="EGX272" s="20"/>
      <c r="EGY272" s="20"/>
      <c r="EGZ272" s="20"/>
      <c r="EHA272" s="20"/>
      <c r="EHB272" s="20"/>
      <c r="EHC272" s="20"/>
      <c r="EHD272" s="20"/>
      <c r="EHE272" s="20"/>
      <c r="EHF272" s="20"/>
      <c r="EHG272" s="20"/>
      <c r="EHH272" s="20"/>
      <c r="EHI272" s="20"/>
      <c r="EHJ272" s="20"/>
      <c r="EHK272" s="20"/>
      <c r="EHL272" s="20"/>
      <c r="EHM272" s="20"/>
      <c r="EHN272" s="20"/>
      <c r="EHO272" s="20"/>
      <c r="EHP272" s="20"/>
      <c r="EHQ272" s="20"/>
      <c r="EHR272" s="20"/>
      <c r="EHS272" s="20"/>
      <c r="EHT272" s="20"/>
      <c r="EHU272" s="20"/>
      <c r="EHV272" s="20"/>
      <c r="EHW272" s="20"/>
      <c r="EHX272" s="20"/>
      <c r="EHY272" s="20"/>
      <c r="EHZ272" s="20"/>
      <c r="EIA272" s="20"/>
      <c r="EIB272" s="20"/>
      <c r="EIC272" s="20"/>
      <c r="EID272" s="20"/>
      <c r="EIE272" s="20"/>
      <c r="EIF272" s="20"/>
      <c r="EIG272" s="20"/>
      <c r="EIH272" s="20"/>
      <c r="EII272" s="20"/>
      <c r="EIJ272" s="20"/>
      <c r="EIK272" s="20"/>
      <c r="EIL272" s="20"/>
      <c r="EIM272" s="20"/>
      <c r="EIN272" s="20"/>
      <c r="EIO272" s="20"/>
      <c r="EIP272" s="20"/>
      <c r="EIQ272" s="20"/>
      <c r="EIR272" s="20"/>
      <c r="EIS272" s="20"/>
      <c r="EIT272" s="20"/>
      <c r="EIU272" s="20"/>
      <c r="EIV272" s="20"/>
      <c r="EIW272" s="20"/>
      <c r="EIX272" s="20"/>
      <c r="EIY272" s="20"/>
      <c r="EIZ272" s="20"/>
      <c r="EJA272" s="20"/>
      <c r="EJB272" s="20"/>
      <c r="EJC272" s="20"/>
      <c r="EJD272" s="20"/>
      <c r="EJE272" s="20"/>
      <c r="EJF272" s="20"/>
      <c r="EJG272" s="20"/>
      <c r="EJH272" s="20"/>
      <c r="EJI272" s="20"/>
      <c r="EJJ272" s="20"/>
      <c r="EJK272" s="20"/>
      <c r="EJL272" s="20"/>
      <c r="EJM272" s="20"/>
      <c r="EJN272" s="20"/>
      <c r="EJO272" s="20"/>
      <c r="EJP272" s="20"/>
      <c r="EJQ272" s="20"/>
      <c r="EJR272" s="20"/>
      <c r="EJS272" s="20"/>
      <c r="EJT272" s="20"/>
      <c r="EJU272" s="20"/>
      <c r="EJV272" s="20"/>
      <c r="EJW272" s="20"/>
      <c r="EJX272" s="20"/>
      <c r="EJY272" s="20"/>
      <c r="EJZ272" s="20"/>
      <c r="EKA272" s="20"/>
      <c r="EKB272" s="20"/>
      <c r="EKC272" s="20"/>
      <c r="EKD272" s="20"/>
      <c r="EKE272" s="20"/>
      <c r="EKF272" s="20"/>
      <c r="EKG272" s="20"/>
      <c r="EKH272" s="20"/>
      <c r="EKI272" s="20"/>
      <c r="EKJ272" s="20"/>
      <c r="EKK272" s="20"/>
      <c r="EKL272" s="20"/>
      <c r="EKM272" s="20"/>
      <c r="EKN272" s="20"/>
      <c r="EKO272" s="20"/>
      <c r="EKP272" s="20"/>
      <c r="EKQ272" s="20"/>
      <c r="EKR272" s="20"/>
      <c r="EKS272" s="20"/>
      <c r="EKT272" s="20"/>
      <c r="EKU272" s="20"/>
      <c r="EKV272" s="20"/>
      <c r="EKW272" s="20"/>
      <c r="EKX272" s="20"/>
      <c r="EKY272" s="20"/>
      <c r="EKZ272" s="20"/>
      <c r="ELA272" s="20"/>
      <c r="ELB272" s="20"/>
      <c r="ELC272" s="20"/>
      <c r="ELD272" s="20"/>
      <c r="ELE272" s="20"/>
      <c r="ELF272" s="20"/>
      <c r="ELG272" s="20"/>
      <c r="ELH272" s="20"/>
      <c r="ELI272" s="20"/>
      <c r="ELJ272" s="20"/>
      <c r="ELK272" s="20"/>
      <c r="ELL272" s="20"/>
      <c r="ELM272" s="20"/>
      <c r="ELN272" s="20"/>
      <c r="ELO272" s="20"/>
      <c r="ELP272" s="20"/>
      <c r="ELQ272" s="20"/>
      <c r="ELR272" s="20"/>
      <c r="ELS272" s="20"/>
      <c r="ELT272" s="20"/>
      <c r="ELU272" s="20"/>
      <c r="ELV272" s="20"/>
      <c r="ELW272" s="20"/>
      <c r="ELX272" s="20"/>
      <c r="ELY272" s="20"/>
      <c r="ELZ272" s="20"/>
      <c r="EMA272" s="20"/>
      <c r="EMB272" s="20"/>
      <c r="EMC272" s="20"/>
      <c r="EMD272" s="20"/>
      <c r="EME272" s="20"/>
      <c r="EMF272" s="20"/>
      <c r="EMG272" s="20"/>
      <c r="EMH272" s="20"/>
      <c r="EMI272" s="20"/>
      <c r="EMJ272" s="20"/>
      <c r="EMK272" s="20"/>
      <c r="EML272" s="20"/>
      <c r="EMM272" s="20"/>
      <c r="EMN272" s="20"/>
      <c r="EMO272" s="20"/>
      <c r="EMP272" s="20"/>
      <c r="EMQ272" s="20"/>
      <c r="EMR272" s="20"/>
      <c r="EMS272" s="20"/>
      <c r="EMT272" s="20"/>
      <c r="EMU272" s="20"/>
      <c r="EMV272" s="20"/>
      <c r="EMW272" s="20"/>
      <c r="EMX272" s="20"/>
      <c r="EMY272" s="20"/>
      <c r="EMZ272" s="20"/>
      <c r="ENA272" s="20"/>
      <c r="ENB272" s="20"/>
      <c r="ENC272" s="20"/>
      <c r="END272" s="20"/>
      <c r="ENE272" s="20"/>
      <c r="ENF272" s="20"/>
      <c r="ENG272" s="20"/>
      <c r="ENH272" s="20"/>
      <c r="ENI272" s="20"/>
      <c r="ENJ272" s="20"/>
      <c r="ENK272" s="20"/>
      <c r="ENL272" s="20"/>
      <c r="ENM272" s="20"/>
      <c r="ENN272" s="20"/>
      <c r="ENO272" s="20"/>
      <c r="ENP272" s="20"/>
      <c r="ENQ272" s="20"/>
      <c r="ENR272" s="20"/>
      <c r="ENS272" s="20"/>
      <c r="ENT272" s="20"/>
      <c r="ENU272" s="20"/>
      <c r="ENV272" s="20"/>
      <c r="ENW272" s="20"/>
      <c r="ENX272" s="20"/>
      <c r="ENY272" s="20"/>
      <c r="ENZ272" s="20"/>
      <c r="EOA272" s="20"/>
      <c r="EOB272" s="20"/>
      <c r="EOC272" s="20"/>
      <c r="EOD272" s="20"/>
      <c r="EOE272" s="20"/>
      <c r="EOF272" s="20"/>
      <c r="EOG272" s="20"/>
      <c r="EOH272" s="20"/>
      <c r="EOI272" s="20"/>
      <c r="EOJ272" s="20"/>
      <c r="EOK272" s="20"/>
      <c r="EOL272" s="20"/>
      <c r="EOM272" s="20"/>
      <c r="EON272" s="20"/>
      <c r="EOO272" s="20"/>
      <c r="EOP272" s="20"/>
      <c r="EOQ272" s="20"/>
      <c r="EOR272" s="20"/>
      <c r="EOS272" s="20"/>
      <c r="EOT272" s="20"/>
      <c r="EOU272" s="20"/>
      <c r="EOV272" s="20"/>
      <c r="EOW272" s="20"/>
      <c r="EOX272" s="20"/>
      <c r="EOY272" s="20"/>
      <c r="EOZ272" s="20"/>
      <c r="EPA272" s="20"/>
      <c r="EPB272" s="20"/>
      <c r="EPC272" s="20"/>
      <c r="EPD272" s="20"/>
      <c r="EPE272" s="20"/>
      <c r="EPF272" s="20"/>
      <c r="EPG272" s="20"/>
      <c r="EPH272" s="20"/>
      <c r="EPI272" s="20"/>
      <c r="EPJ272" s="20"/>
      <c r="EPK272" s="20"/>
      <c r="EPL272" s="20"/>
      <c r="EPM272" s="20"/>
      <c r="EPN272" s="20"/>
      <c r="EPO272" s="20"/>
      <c r="EPP272" s="20"/>
      <c r="EPQ272" s="20"/>
      <c r="EPR272" s="20"/>
      <c r="EPS272" s="20"/>
      <c r="EPT272" s="20"/>
      <c r="EPU272" s="20"/>
      <c r="EPV272" s="20"/>
      <c r="EPW272" s="20"/>
      <c r="EPX272" s="20"/>
      <c r="EPY272" s="20"/>
      <c r="EPZ272" s="20"/>
      <c r="EQA272" s="20"/>
      <c r="EQB272" s="20"/>
      <c r="EQC272" s="20"/>
      <c r="EQD272" s="20"/>
      <c r="EQE272" s="20"/>
      <c r="EQF272" s="20"/>
      <c r="EQG272" s="20"/>
      <c r="EQH272" s="20"/>
      <c r="EQI272" s="20"/>
      <c r="EQJ272" s="20"/>
      <c r="EQK272" s="20"/>
      <c r="EQL272" s="20"/>
      <c r="EQM272" s="20"/>
      <c r="EQN272" s="20"/>
      <c r="EQO272" s="20"/>
      <c r="EQP272" s="20"/>
      <c r="EQQ272" s="20"/>
      <c r="EQR272" s="20"/>
      <c r="EQS272" s="20"/>
      <c r="EQT272" s="20"/>
      <c r="EQU272" s="20"/>
      <c r="EQV272" s="20"/>
      <c r="EQW272" s="20"/>
      <c r="EQX272" s="20"/>
      <c r="EQY272" s="20"/>
      <c r="EQZ272" s="20"/>
      <c r="ERA272" s="20"/>
      <c r="ERB272" s="20"/>
      <c r="ERC272" s="20"/>
      <c r="ERD272" s="20"/>
      <c r="ERE272" s="20"/>
      <c r="ERF272" s="20"/>
      <c r="ERG272" s="20"/>
      <c r="ERH272" s="20"/>
      <c r="ERI272" s="20"/>
      <c r="ERJ272" s="20"/>
      <c r="ERK272" s="20"/>
      <c r="ERL272" s="20"/>
      <c r="ERM272" s="20"/>
      <c r="ERN272" s="20"/>
      <c r="ERO272" s="20"/>
      <c r="ERP272" s="20"/>
      <c r="ERQ272" s="20"/>
      <c r="ERR272" s="20"/>
      <c r="ERS272" s="20"/>
      <c r="ERT272" s="20"/>
      <c r="ERU272" s="20"/>
      <c r="ERV272" s="20"/>
      <c r="ERW272" s="20"/>
      <c r="ERX272" s="20"/>
      <c r="ERY272" s="20"/>
      <c r="ERZ272" s="20"/>
      <c r="ESA272" s="20"/>
      <c r="ESB272" s="20"/>
      <c r="ESC272" s="20"/>
      <c r="ESD272" s="20"/>
      <c r="ESE272" s="20"/>
      <c r="ESF272" s="20"/>
      <c r="ESG272" s="20"/>
      <c r="ESH272" s="20"/>
      <c r="ESI272" s="20"/>
      <c r="ESJ272" s="20"/>
      <c r="ESK272" s="20"/>
      <c r="ESL272" s="20"/>
      <c r="ESM272" s="20"/>
      <c r="ESN272" s="20"/>
      <c r="ESO272" s="20"/>
      <c r="ESP272" s="20"/>
      <c r="ESQ272" s="20"/>
      <c r="ESR272" s="20"/>
      <c r="ESS272" s="20"/>
      <c r="EST272" s="20"/>
      <c r="ESU272" s="20"/>
      <c r="ESV272" s="20"/>
      <c r="ESW272" s="20"/>
      <c r="ESX272" s="20"/>
      <c r="ESY272" s="20"/>
      <c r="ESZ272" s="20"/>
      <c r="ETA272" s="20"/>
      <c r="ETB272" s="20"/>
      <c r="ETC272" s="20"/>
      <c r="ETD272" s="20"/>
      <c r="ETE272" s="20"/>
      <c r="ETF272" s="20"/>
      <c r="ETG272" s="20"/>
      <c r="ETH272" s="20"/>
      <c r="ETI272" s="20"/>
      <c r="ETJ272" s="20"/>
      <c r="ETK272" s="20"/>
      <c r="ETL272" s="20"/>
      <c r="ETM272" s="20"/>
      <c r="ETN272" s="20"/>
      <c r="ETO272" s="20"/>
      <c r="ETP272" s="20"/>
      <c r="ETQ272" s="20"/>
      <c r="ETR272" s="20"/>
      <c r="ETS272" s="20"/>
      <c r="ETT272" s="20"/>
      <c r="ETU272" s="20"/>
      <c r="ETV272" s="20"/>
      <c r="ETW272" s="20"/>
      <c r="ETX272" s="20"/>
      <c r="ETY272" s="20"/>
      <c r="ETZ272" s="20"/>
      <c r="EUA272" s="20"/>
      <c r="EUB272" s="20"/>
      <c r="EUC272" s="20"/>
      <c r="EUD272" s="20"/>
      <c r="EUE272" s="20"/>
      <c r="EUF272" s="20"/>
      <c r="EUG272" s="20"/>
      <c r="EUH272" s="20"/>
      <c r="EUI272" s="20"/>
      <c r="EUJ272" s="20"/>
      <c r="EUK272" s="20"/>
      <c r="EUL272" s="20"/>
      <c r="EUM272" s="20"/>
      <c r="EUN272" s="20"/>
      <c r="EUO272" s="20"/>
      <c r="EUP272" s="20"/>
      <c r="EUQ272" s="20"/>
      <c r="EUR272" s="20"/>
      <c r="EUS272" s="20"/>
      <c r="EUT272" s="20"/>
      <c r="EUU272" s="20"/>
      <c r="EUV272" s="20"/>
      <c r="EUW272" s="20"/>
      <c r="EUX272" s="20"/>
      <c r="EUY272" s="20"/>
      <c r="EUZ272" s="20"/>
      <c r="EVA272" s="20"/>
      <c r="EVB272" s="20"/>
      <c r="EVC272" s="20"/>
      <c r="EVD272" s="20"/>
      <c r="EVE272" s="20"/>
      <c r="EVF272" s="20"/>
      <c r="EVG272" s="20"/>
      <c r="EVH272" s="20"/>
      <c r="EVI272" s="20"/>
      <c r="EVJ272" s="20"/>
      <c r="EVK272" s="20"/>
      <c r="EVL272" s="20"/>
      <c r="EVM272" s="20"/>
      <c r="EVN272" s="20"/>
      <c r="EVO272" s="20"/>
      <c r="EVP272" s="20"/>
      <c r="EVQ272" s="20"/>
      <c r="EVR272" s="20"/>
      <c r="EVS272" s="20"/>
      <c r="EVT272" s="20"/>
      <c r="EVU272" s="20"/>
      <c r="EVV272" s="20"/>
      <c r="EVW272" s="20"/>
      <c r="EVX272" s="20"/>
      <c r="EVY272" s="20"/>
      <c r="EVZ272" s="20"/>
      <c r="EWA272" s="20"/>
      <c r="EWB272" s="20"/>
      <c r="EWC272" s="20"/>
      <c r="EWD272" s="20"/>
      <c r="EWE272" s="20"/>
      <c r="EWF272" s="20"/>
      <c r="EWG272" s="20"/>
      <c r="EWH272" s="20"/>
      <c r="EWI272" s="20"/>
      <c r="EWJ272" s="20"/>
      <c r="EWK272" s="20"/>
      <c r="EWL272" s="20"/>
      <c r="EWM272" s="20"/>
      <c r="EWN272" s="20"/>
      <c r="EWO272" s="20"/>
      <c r="EWP272" s="20"/>
      <c r="EWQ272" s="20"/>
      <c r="EWR272" s="20"/>
      <c r="EWS272" s="20"/>
      <c r="EWT272" s="20"/>
      <c r="EWU272" s="20"/>
      <c r="EWV272" s="20"/>
      <c r="EWW272" s="20"/>
      <c r="EWX272" s="20"/>
      <c r="EWY272" s="20"/>
      <c r="EWZ272" s="20"/>
      <c r="EXA272" s="20"/>
      <c r="EXB272" s="20"/>
      <c r="EXC272" s="20"/>
      <c r="EXD272" s="20"/>
      <c r="EXE272" s="20"/>
      <c r="EXF272" s="20"/>
      <c r="EXG272" s="20"/>
      <c r="EXH272" s="20"/>
      <c r="EXI272" s="20"/>
      <c r="EXJ272" s="20"/>
      <c r="EXK272" s="20"/>
      <c r="EXL272" s="20"/>
      <c r="EXM272" s="20"/>
      <c r="EXN272" s="20"/>
      <c r="EXO272" s="20"/>
      <c r="EXP272" s="20"/>
      <c r="EXQ272" s="20"/>
      <c r="EXR272" s="20"/>
      <c r="EXS272" s="20"/>
      <c r="EXT272" s="20"/>
      <c r="EXU272" s="20"/>
      <c r="EXV272" s="20"/>
      <c r="EXW272" s="20"/>
      <c r="EXX272" s="20"/>
      <c r="EXY272" s="20"/>
      <c r="EXZ272" s="20"/>
      <c r="EYA272" s="20"/>
      <c r="EYB272" s="20"/>
      <c r="EYC272" s="20"/>
      <c r="EYD272" s="20"/>
      <c r="EYE272" s="20"/>
      <c r="EYF272" s="20"/>
      <c r="EYG272" s="20"/>
      <c r="EYH272" s="20"/>
      <c r="EYI272" s="20"/>
      <c r="EYJ272" s="20"/>
      <c r="EYK272" s="20"/>
      <c r="EYL272" s="20"/>
      <c r="EYM272" s="20"/>
      <c r="EYN272" s="20"/>
      <c r="EYO272" s="20"/>
      <c r="EYP272" s="20"/>
      <c r="EYQ272" s="20"/>
      <c r="EYR272" s="20"/>
      <c r="EYS272" s="20"/>
      <c r="EYT272" s="20"/>
      <c r="EYU272" s="20"/>
      <c r="EYV272" s="20"/>
      <c r="EYW272" s="20"/>
      <c r="EYX272" s="20"/>
      <c r="EYY272" s="20"/>
      <c r="EYZ272" s="20"/>
      <c r="EZA272" s="20"/>
      <c r="EZB272" s="20"/>
      <c r="EZC272" s="20"/>
      <c r="EZD272" s="20"/>
      <c r="EZE272" s="20"/>
      <c r="EZF272" s="20"/>
      <c r="EZG272" s="20"/>
      <c r="EZH272" s="20"/>
      <c r="EZI272" s="20"/>
      <c r="EZJ272" s="20"/>
      <c r="EZK272" s="20"/>
      <c r="EZL272" s="20"/>
      <c r="EZM272" s="20"/>
      <c r="EZN272" s="20"/>
      <c r="EZO272" s="20"/>
      <c r="EZP272" s="20"/>
      <c r="EZQ272" s="20"/>
      <c r="EZR272" s="20"/>
      <c r="EZS272" s="20"/>
      <c r="EZT272" s="20"/>
      <c r="EZU272" s="20"/>
      <c r="EZV272" s="20"/>
      <c r="EZW272" s="20"/>
      <c r="EZX272" s="20"/>
      <c r="EZY272" s="20"/>
      <c r="EZZ272" s="20"/>
      <c r="FAA272" s="20"/>
      <c r="FAB272" s="20"/>
      <c r="FAC272" s="20"/>
      <c r="FAD272" s="20"/>
      <c r="FAE272" s="20"/>
      <c r="FAF272" s="20"/>
      <c r="FAG272" s="20"/>
      <c r="FAH272" s="20"/>
      <c r="FAI272" s="20"/>
      <c r="FAJ272" s="20"/>
      <c r="FAK272" s="20"/>
      <c r="FAL272" s="20"/>
      <c r="FAM272" s="20"/>
      <c r="FAN272" s="20"/>
      <c r="FAO272" s="20"/>
      <c r="FAP272" s="20"/>
      <c r="FAQ272" s="20"/>
      <c r="FAR272" s="20"/>
      <c r="FAS272" s="20"/>
      <c r="FAT272" s="20"/>
      <c r="FAU272" s="20"/>
      <c r="FAV272" s="20"/>
      <c r="FAW272" s="20"/>
      <c r="FAX272" s="20"/>
      <c r="FAY272" s="20"/>
      <c r="FAZ272" s="20"/>
      <c r="FBA272" s="20"/>
      <c r="FBB272" s="20"/>
      <c r="FBC272" s="20"/>
      <c r="FBD272" s="20"/>
      <c r="FBE272" s="20"/>
      <c r="FBF272" s="20"/>
      <c r="FBG272" s="20"/>
      <c r="FBH272" s="20"/>
      <c r="FBI272" s="20"/>
      <c r="FBJ272" s="20"/>
      <c r="FBK272" s="20"/>
      <c r="FBL272" s="20"/>
      <c r="FBM272" s="20"/>
      <c r="FBN272" s="20"/>
      <c r="FBO272" s="20"/>
      <c r="FBP272" s="20"/>
      <c r="FBQ272" s="20"/>
      <c r="FBR272" s="20"/>
      <c r="FBS272" s="20"/>
      <c r="FBT272" s="20"/>
      <c r="FBU272" s="20"/>
      <c r="FBV272" s="20"/>
      <c r="FBW272" s="20"/>
      <c r="FBX272" s="20"/>
      <c r="FBY272" s="20"/>
      <c r="FBZ272" s="20"/>
      <c r="FCA272" s="20"/>
      <c r="FCB272" s="20"/>
      <c r="FCC272" s="20"/>
      <c r="FCD272" s="20"/>
      <c r="FCE272" s="20"/>
      <c r="FCF272" s="20"/>
      <c r="FCG272" s="20"/>
      <c r="FCH272" s="20"/>
      <c r="FCI272" s="20"/>
      <c r="FCJ272" s="20"/>
      <c r="FCK272" s="20"/>
      <c r="FCL272" s="20"/>
      <c r="FCM272" s="20"/>
      <c r="FCN272" s="20"/>
      <c r="FCO272" s="20"/>
      <c r="FCP272" s="20"/>
      <c r="FCQ272" s="20"/>
      <c r="FCR272" s="20"/>
      <c r="FCS272" s="20"/>
      <c r="FCT272" s="20"/>
      <c r="FCU272" s="20"/>
      <c r="FCV272" s="20"/>
      <c r="FCW272" s="20"/>
      <c r="FCX272" s="20"/>
      <c r="FCY272" s="20"/>
      <c r="FCZ272" s="20"/>
      <c r="FDA272" s="20"/>
      <c r="FDB272" s="20"/>
      <c r="FDC272" s="20"/>
      <c r="FDD272" s="20"/>
      <c r="FDE272" s="20"/>
      <c r="FDF272" s="20"/>
      <c r="FDG272" s="20"/>
      <c r="FDH272" s="20"/>
      <c r="FDI272" s="20"/>
      <c r="FDJ272" s="20"/>
      <c r="FDK272" s="20"/>
      <c r="FDL272" s="20"/>
      <c r="FDM272" s="20"/>
      <c r="FDN272" s="20"/>
      <c r="FDO272" s="20"/>
      <c r="FDP272" s="20"/>
      <c r="FDQ272" s="20"/>
      <c r="FDR272" s="20"/>
      <c r="FDS272" s="20"/>
      <c r="FDT272" s="20"/>
      <c r="FDU272" s="20"/>
      <c r="FDV272" s="20"/>
      <c r="FDW272" s="20"/>
      <c r="FDX272" s="20"/>
      <c r="FDY272" s="20"/>
      <c r="FDZ272" s="20"/>
      <c r="FEA272" s="20"/>
      <c r="FEB272" s="20"/>
      <c r="FEC272" s="20"/>
      <c r="FED272" s="20"/>
      <c r="FEE272" s="20"/>
      <c r="FEF272" s="20"/>
      <c r="FEG272" s="20"/>
      <c r="FEH272" s="20"/>
      <c r="FEI272" s="20"/>
      <c r="FEJ272" s="20"/>
      <c r="FEK272" s="20"/>
      <c r="FEL272" s="20"/>
      <c r="FEM272" s="20"/>
      <c r="FEN272" s="20"/>
      <c r="FEO272" s="20"/>
      <c r="FEP272" s="20"/>
      <c r="FEQ272" s="20"/>
      <c r="FER272" s="20"/>
      <c r="FES272" s="20"/>
      <c r="FET272" s="20"/>
      <c r="FEU272" s="20"/>
      <c r="FEV272" s="20"/>
      <c r="FEW272" s="20"/>
      <c r="FEX272" s="20"/>
      <c r="FEY272" s="20"/>
      <c r="FEZ272" s="20"/>
      <c r="FFA272" s="20"/>
      <c r="FFB272" s="20"/>
      <c r="FFC272" s="20"/>
      <c r="FFD272" s="20"/>
      <c r="FFE272" s="20"/>
      <c r="FFF272" s="20"/>
      <c r="FFG272" s="20"/>
      <c r="FFH272" s="20"/>
      <c r="FFI272" s="20"/>
      <c r="FFJ272" s="20"/>
      <c r="FFK272" s="20"/>
      <c r="FFL272" s="20"/>
      <c r="FFM272" s="20"/>
      <c r="FFN272" s="20"/>
      <c r="FFO272" s="20"/>
      <c r="FFP272" s="20"/>
      <c r="FFQ272" s="20"/>
      <c r="FFR272" s="20"/>
      <c r="FFS272" s="20"/>
      <c r="FFT272" s="20"/>
      <c r="FFU272" s="20"/>
      <c r="FFV272" s="20"/>
      <c r="FFW272" s="20"/>
      <c r="FFX272" s="20"/>
      <c r="FFY272" s="20"/>
      <c r="FFZ272" s="20"/>
      <c r="FGA272" s="20"/>
      <c r="FGB272" s="20"/>
      <c r="FGC272" s="20"/>
      <c r="FGD272" s="20"/>
      <c r="FGE272" s="20"/>
      <c r="FGF272" s="20"/>
      <c r="FGG272" s="20"/>
      <c r="FGH272" s="20"/>
      <c r="FGI272" s="20"/>
      <c r="FGJ272" s="20"/>
      <c r="FGK272" s="20"/>
      <c r="FGL272" s="20"/>
      <c r="FGM272" s="20"/>
      <c r="FGN272" s="20"/>
      <c r="FGO272" s="20"/>
      <c r="FGP272" s="20"/>
      <c r="FGQ272" s="20"/>
      <c r="FGR272" s="20"/>
      <c r="FGS272" s="20"/>
      <c r="FGT272" s="20"/>
      <c r="FGU272" s="20"/>
      <c r="FGV272" s="20"/>
      <c r="FGW272" s="20"/>
      <c r="FGX272" s="20"/>
      <c r="FGY272" s="20"/>
      <c r="FGZ272" s="20"/>
      <c r="FHA272" s="20"/>
      <c r="FHB272" s="20"/>
      <c r="FHC272" s="20"/>
      <c r="FHD272" s="20"/>
      <c r="FHE272" s="20"/>
      <c r="FHF272" s="20"/>
      <c r="FHG272" s="20"/>
      <c r="FHH272" s="20"/>
      <c r="FHI272" s="20"/>
      <c r="FHJ272" s="20"/>
      <c r="FHK272" s="20"/>
      <c r="FHL272" s="20"/>
      <c r="FHM272" s="20"/>
      <c r="FHN272" s="20"/>
      <c r="FHO272" s="20"/>
      <c r="FHP272" s="20"/>
      <c r="FHQ272" s="20"/>
      <c r="FHR272" s="20"/>
      <c r="FHS272" s="20"/>
      <c r="FHT272" s="20"/>
      <c r="FHU272" s="20"/>
      <c r="FHV272" s="20"/>
      <c r="FHW272" s="20"/>
      <c r="FHX272" s="20"/>
      <c r="FHY272" s="20"/>
      <c r="FHZ272" s="20"/>
      <c r="FIA272" s="20"/>
      <c r="FIB272" s="20"/>
      <c r="FIC272" s="20"/>
      <c r="FID272" s="20"/>
      <c r="FIE272" s="20"/>
      <c r="FIF272" s="20"/>
      <c r="FIG272" s="20"/>
      <c r="FIH272" s="20"/>
      <c r="FII272" s="20"/>
      <c r="FIJ272" s="20"/>
      <c r="FIK272" s="20"/>
      <c r="FIL272" s="20"/>
      <c r="FIM272" s="20"/>
      <c r="FIN272" s="20"/>
      <c r="FIO272" s="20"/>
      <c r="FIP272" s="20"/>
      <c r="FIQ272" s="20"/>
      <c r="FIR272" s="20"/>
      <c r="FIS272" s="20"/>
      <c r="FIT272" s="20"/>
      <c r="FIU272" s="20"/>
      <c r="FIV272" s="20"/>
      <c r="FIW272" s="20"/>
      <c r="FIX272" s="20"/>
      <c r="FIY272" s="20"/>
      <c r="FIZ272" s="20"/>
      <c r="FJA272" s="20"/>
      <c r="FJB272" s="20"/>
      <c r="FJC272" s="20"/>
      <c r="FJD272" s="20"/>
      <c r="FJE272" s="20"/>
      <c r="FJF272" s="20"/>
      <c r="FJG272" s="20"/>
      <c r="FJH272" s="20"/>
      <c r="FJI272" s="20"/>
      <c r="FJJ272" s="20"/>
      <c r="FJK272" s="20"/>
      <c r="FJL272" s="20"/>
      <c r="FJM272" s="20"/>
      <c r="FJN272" s="20"/>
      <c r="FJO272" s="20"/>
      <c r="FJP272" s="20"/>
      <c r="FJQ272" s="20"/>
      <c r="FJR272" s="20"/>
      <c r="FJS272" s="20"/>
      <c r="FJT272" s="20"/>
      <c r="FJU272" s="20"/>
      <c r="FJV272" s="20"/>
      <c r="FJW272" s="20"/>
      <c r="FJX272" s="20"/>
      <c r="FJY272" s="20"/>
      <c r="FJZ272" s="20"/>
      <c r="FKA272" s="20"/>
      <c r="FKB272" s="20"/>
      <c r="FKC272" s="20"/>
      <c r="FKD272" s="20"/>
      <c r="FKE272" s="20"/>
      <c r="FKF272" s="20"/>
      <c r="FKG272" s="20"/>
      <c r="FKH272" s="20"/>
      <c r="FKI272" s="20"/>
      <c r="FKJ272" s="20"/>
      <c r="FKK272" s="20"/>
      <c r="FKL272" s="20"/>
      <c r="FKM272" s="20"/>
      <c r="FKN272" s="20"/>
      <c r="FKO272" s="20"/>
      <c r="FKP272" s="20"/>
      <c r="FKQ272" s="20"/>
      <c r="FKR272" s="20"/>
      <c r="FKS272" s="20"/>
      <c r="FKT272" s="20"/>
      <c r="FKU272" s="20"/>
      <c r="FKV272" s="20"/>
      <c r="FKW272" s="20"/>
      <c r="FKX272" s="20"/>
      <c r="FKY272" s="20"/>
      <c r="FKZ272" s="20"/>
      <c r="FLA272" s="20"/>
      <c r="FLB272" s="20"/>
      <c r="FLC272" s="20"/>
      <c r="FLD272" s="20"/>
      <c r="FLE272" s="20"/>
      <c r="FLF272" s="20"/>
      <c r="FLG272" s="20"/>
      <c r="FLH272" s="20"/>
      <c r="FLI272" s="20"/>
      <c r="FLJ272" s="20"/>
      <c r="FLK272" s="20"/>
      <c r="FLL272" s="20"/>
      <c r="FLM272" s="20"/>
      <c r="FLN272" s="20"/>
      <c r="FLO272" s="20"/>
      <c r="FLP272" s="20"/>
      <c r="FLQ272" s="20"/>
      <c r="FLR272" s="20"/>
      <c r="FLS272" s="20"/>
      <c r="FLT272" s="20"/>
      <c r="FLU272" s="20"/>
      <c r="FLV272" s="20"/>
      <c r="FLW272" s="20"/>
      <c r="FLX272" s="20"/>
      <c r="FLY272" s="20"/>
      <c r="FLZ272" s="20"/>
      <c r="FMA272" s="20"/>
      <c r="FMB272" s="20"/>
      <c r="FMC272" s="20"/>
      <c r="FMD272" s="20"/>
      <c r="FME272" s="20"/>
      <c r="FMF272" s="20"/>
      <c r="FMG272" s="20"/>
      <c r="FMH272" s="20"/>
      <c r="FMI272" s="20"/>
      <c r="FMJ272" s="20"/>
      <c r="FMK272" s="20"/>
      <c r="FML272" s="20"/>
      <c r="FMM272" s="20"/>
      <c r="FMN272" s="20"/>
      <c r="FMO272" s="20"/>
      <c r="FMP272" s="20"/>
      <c r="FMQ272" s="20"/>
      <c r="FMR272" s="20"/>
      <c r="FMS272" s="20"/>
      <c r="FMT272" s="20"/>
      <c r="FMU272" s="20"/>
      <c r="FMV272" s="20"/>
      <c r="FMW272" s="20"/>
      <c r="FMX272" s="20"/>
      <c r="FMY272" s="20"/>
      <c r="FMZ272" s="20"/>
      <c r="FNA272" s="20"/>
      <c r="FNB272" s="20"/>
      <c r="FNC272" s="20"/>
      <c r="FND272" s="20"/>
      <c r="FNE272" s="20"/>
      <c r="FNF272" s="20"/>
      <c r="FNG272" s="20"/>
      <c r="FNH272" s="20"/>
      <c r="FNI272" s="20"/>
      <c r="FNJ272" s="20"/>
      <c r="FNK272" s="20"/>
      <c r="FNL272" s="20"/>
      <c r="FNM272" s="20"/>
      <c r="FNN272" s="20"/>
      <c r="FNO272" s="20"/>
      <c r="FNP272" s="20"/>
      <c r="FNQ272" s="20"/>
      <c r="FNR272" s="20"/>
      <c r="FNS272" s="20"/>
      <c r="FNT272" s="20"/>
      <c r="FNU272" s="20"/>
      <c r="FNV272" s="20"/>
      <c r="FNW272" s="20"/>
      <c r="FNX272" s="20"/>
      <c r="FNY272" s="20"/>
      <c r="FNZ272" s="20"/>
      <c r="FOA272" s="20"/>
      <c r="FOB272" s="20"/>
      <c r="FOC272" s="20"/>
      <c r="FOD272" s="20"/>
      <c r="FOE272" s="20"/>
      <c r="FOF272" s="20"/>
      <c r="FOG272" s="20"/>
      <c r="FOH272" s="20"/>
      <c r="FOI272" s="20"/>
      <c r="FOJ272" s="20"/>
      <c r="FOK272" s="20"/>
      <c r="FOL272" s="20"/>
      <c r="FOM272" s="20"/>
      <c r="FON272" s="20"/>
      <c r="FOO272" s="20"/>
      <c r="FOP272" s="20"/>
      <c r="FOQ272" s="20"/>
      <c r="FOR272" s="20"/>
      <c r="FOS272" s="20"/>
      <c r="FOT272" s="20"/>
      <c r="FOU272" s="20"/>
      <c r="FOV272" s="20"/>
      <c r="FOW272" s="20"/>
      <c r="FOX272" s="20"/>
      <c r="FOY272" s="20"/>
      <c r="FOZ272" s="20"/>
      <c r="FPA272" s="20"/>
      <c r="FPB272" s="20"/>
      <c r="FPC272" s="20"/>
      <c r="FPD272" s="20"/>
      <c r="FPE272" s="20"/>
      <c r="FPF272" s="20"/>
      <c r="FPG272" s="20"/>
      <c r="FPH272" s="20"/>
      <c r="FPI272" s="20"/>
      <c r="FPJ272" s="20"/>
      <c r="FPK272" s="20"/>
      <c r="FPL272" s="20"/>
      <c r="FPM272" s="20"/>
      <c r="FPN272" s="20"/>
      <c r="FPO272" s="20"/>
      <c r="FPP272" s="20"/>
      <c r="FPQ272" s="20"/>
      <c r="FPR272" s="20"/>
      <c r="FPS272" s="20"/>
      <c r="FPT272" s="20"/>
      <c r="FPU272" s="20"/>
      <c r="FPV272" s="20"/>
      <c r="FPW272" s="20"/>
      <c r="FPX272" s="20"/>
      <c r="FPY272" s="20"/>
      <c r="FPZ272" s="20"/>
      <c r="FQA272" s="20"/>
      <c r="FQB272" s="20"/>
      <c r="FQC272" s="20"/>
      <c r="FQD272" s="20"/>
      <c r="FQE272" s="20"/>
      <c r="FQF272" s="20"/>
      <c r="FQG272" s="20"/>
      <c r="FQH272" s="20"/>
      <c r="FQI272" s="20"/>
      <c r="FQJ272" s="20"/>
      <c r="FQK272" s="20"/>
      <c r="FQL272" s="20"/>
      <c r="FQM272" s="20"/>
      <c r="FQN272" s="20"/>
      <c r="FQO272" s="20"/>
      <c r="FQP272" s="20"/>
      <c r="FQQ272" s="20"/>
      <c r="FQR272" s="20"/>
      <c r="FQS272" s="20"/>
      <c r="FQT272" s="20"/>
      <c r="FQU272" s="20"/>
      <c r="FQV272" s="20"/>
      <c r="FQW272" s="20"/>
      <c r="FQX272" s="20"/>
      <c r="FQY272" s="20"/>
      <c r="FQZ272" s="20"/>
      <c r="FRA272" s="20"/>
      <c r="FRB272" s="20"/>
      <c r="FRC272" s="20"/>
      <c r="FRD272" s="20"/>
      <c r="FRE272" s="20"/>
      <c r="FRF272" s="20"/>
      <c r="FRG272" s="20"/>
      <c r="FRH272" s="20"/>
      <c r="FRI272" s="20"/>
      <c r="FRJ272" s="20"/>
      <c r="FRK272" s="20"/>
      <c r="FRL272" s="20"/>
      <c r="FRM272" s="20"/>
      <c r="FRN272" s="20"/>
      <c r="FRO272" s="20"/>
      <c r="FRP272" s="20"/>
      <c r="FRQ272" s="20"/>
      <c r="FRR272" s="20"/>
      <c r="FRS272" s="20"/>
      <c r="FRT272" s="20"/>
      <c r="FRU272" s="20"/>
      <c r="FRV272" s="20"/>
      <c r="FRW272" s="20"/>
      <c r="FRX272" s="20"/>
      <c r="FRY272" s="20"/>
      <c r="FRZ272" s="20"/>
      <c r="FSA272" s="20"/>
      <c r="FSB272" s="20"/>
      <c r="FSC272" s="20"/>
      <c r="FSD272" s="20"/>
      <c r="FSE272" s="20"/>
      <c r="FSF272" s="20"/>
      <c r="FSG272" s="20"/>
      <c r="FSH272" s="20"/>
      <c r="FSI272" s="20"/>
      <c r="FSJ272" s="20"/>
      <c r="FSK272" s="20"/>
      <c r="FSL272" s="20"/>
      <c r="FSM272" s="20"/>
      <c r="FSN272" s="20"/>
      <c r="FSO272" s="20"/>
      <c r="FSP272" s="20"/>
      <c r="FSQ272" s="20"/>
      <c r="FSR272" s="20"/>
      <c r="FSS272" s="20"/>
      <c r="FST272" s="20"/>
      <c r="FSU272" s="20"/>
      <c r="FSV272" s="20"/>
      <c r="FSW272" s="20"/>
      <c r="FSX272" s="20"/>
      <c r="FSY272" s="20"/>
      <c r="FSZ272" s="20"/>
      <c r="FTA272" s="20"/>
      <c r="FTB272" s="20"/>
      <c r="FTC272" s="20"/>
      <c r="FTD272" s="20"/>
      <c r="FTE272" s="20"/>
      <c r="FTF272" s="20"/>
      <c r="FTG272" s="20"/>
      <c r="FTH272" s="20"/>
      <c r="FTI272" s="20"/>
      <c r="FTJ272" s="20"/>
      <c r="FTK272" s="20"/>
      <c r="FTL272" s="20"/>
      <c r="FTM272" s="20"/>
      <c r="FTN272" s="20"/>
      <c r="FTO272" s="20"/>
      <c r="FTP272" s="20"/>
      <c r="FTQ272" s="20"/>
      <c r="FTR272" s="20"/>
      <c r="FTS272" s="20"/>
      <c r="FTT272" s="20"/>
      <c r="FTU272" s="20"/>
      <c r="FTV272" s="20"/>
      <c r="FTW272" s="20"/>
      <c r="FTX272" s="20"/>
      <c r="FTY272" s="20"/>
      <c r="FTZ272" s="20"/>
      <c r="FUA272" s="20"/>
      <c r="FUB272" s="20"/>
      <c r="FUC272" s="20"/>
      <c r="FUD272" s="20"/>
      <c r="FUE272" s="20"/>
      <c r="FUF272" s="20"/>
      <c r="FUG272" s="20"/>
      <c r="FUH272" s="20"/>
      <c r="FUI272" s="20"/>
      <c r="FUJ272" s="20"/>
      <c r="FUK272" s="20"/>
      <c r="FUL272" s="20"/>
      <c r="FUM272" s="20"/>
      <c r="FUN272" s="20"/>
      <c r="FUO272" s="20"/>
      <c r="FUP272" s="20"/>
      <c r="FUQ272" s="20"/>
      <c r="FUR272" s="20"/>
      <c r="FUS272" s="20"/>
      <c r="FUT272" s="20"/>
      <c r="FUU272" s="20"/>
      <c r="FUV272" s="20"/>
      <c r="FUW272" s="20"/>
      <c r="FUX272" s="20"/>
      <c r="FUY272" s="20"/>
      <c r="FUZ272" s="20"/>
      <c r="FVA272" s="20"/>
      <c r="FVB272" s="20"/>
      <c r="FVC272" s="20"/>
      <c r="FVD272" s="20"/>
      <c r="FVE272" s="20"/>
      <c r="FVF272" s="20"/>
      <c r="FVG272" s="20"/>
      <c r="FVH272" s="20"/>
      <c r="FVI272" s="20"/>
      <c r="FVJ272" s="20"/>
      <c r="FVK272" s="20"/>
      <c r="FVL272" s="20"/>
      <c r="FVM272" s="20"/>
      <c r="FVN272" s="20"/>
      <c r="FVO272" s="20"/>
      <c r="FVP272" s="20"/>
      <c r="FVQ272" s="20"/>
      <c r="FVR272" s="20"/>
      <c r="FVS272" s="20"/>
      <c r="FVT272" s="20"/>
      <c r="FVU272" s="20"/>
      <c r="FVV272" s="20"/>
      <c r="FVW272" s="20"/>
      <c r="FVX272" s="20"/>
      <c r="FVY272" s="20"/>
      <c r="FVZ272" s="20"/>
      <c r="FWA272" s="20"/>
      <c r="FWB272" s="20"/>
      <c r="FWC272" s="20"/>
      <c r="FWD272" s="20"/>
      <c r="FWE272" s="20"/>
      <c r="FWF272" s="20"/>
      <c r="FWG272" s="20"/>
      <c r="FWH272" s="20"/>
      <c r="FWI272" s="20"/>
      <c r="FWJ272" s="20"/>
      <c r="FWK272" s="20"/>
      <c r="FWL272" s="20"/>
      <c r="FWM272" s="20"/>
      <c r="FWN272" s="20"/>
      <c r="FWO272" s="20"/>
      <c r="FWP272" s="20"/>
      <c r="FWQ272" s="20"/>
      <c r="FWR272" s="20"/>
      <c r="FWS272" s="20"/>
      <c r="FWT272" s="20"/>
      <c r="FWU272" s="20"/>
      <c r="FWV272" s="20"/>
      <c r="FWW272" s="20"/>
      <c r="FWX272" s="20"/>
      <c r="FWY272" s="20"/>
      <c r="FWZ272" s="20"/>
      <c r="FXA272" s="20"/>
      <c r="FXB272" s="20"/>
      <c r="FXC272" s="20"/>
      <c r="FXD272" s="20"/>
      <c r="FXE272" s="20"/>
      <c r="FXF272" s="20"/>
      <c r="FXG272" s="20"/>
      <c r="FXH272" s="20"/>
      <c r="FXI272" s="20"/>
      <c r="FXJ272" s="20"/>
      <c r="FXK272" s="20"/>
      <c r="FXL272" s="20"/>
      <c r="FXM272" s="20"/>
      <c r="FXN272" s="20"/>
      <c r="FXO272" s="20"/>
      <c r="FXP272" s="20"/>
      <c r="FXQ272" s="20"/>
      <c r="FXR272" s="20"/>
      <c r="FXS272" s="20"/>
      <c r="FXT272" s="20"/>
      <c r="FXU272" s="20"/>
      <c r="FXV272" s="20"/>
      <c r="FXW272" s="20"/>
      <c r="FXX272" s="20"/>
      <c r="FXY272" s="20"/>
      <c r="FXZ272" s="20"/>
      <c r="FYA272" s="20"/>
      <c r="FYB272" s="20"/>
      <c r="FYC272" s="20"/>
      <c r="FYD272" s="20"/>
      <c r="FYE272" s="20"/>
      <c r="FYF272" s="20"/>
      <c r="FYG272" s="20"/>
      <c r="FYH272" s="20"/>
      <c r="FYI272" s="20"/>
      <c r="FYJ272" s="20"/>
      <c r="FYK272" s="20"/>
      <c r="FYL272" s="20"/>
      <c r="FYM272" s="20"/>
      <c r="FYN272" s="20"/>
      <c r="FYO272" s="20"/>
      <c r="FYP272" s="20"/>
      <c r="FYQ272" s="20"/>
      <c r="FYR272" s="20"/>
      <c r="FYS272" s="20"/>
      <c r="FYT272" s="20"/>
      <c r="FYU272" s="20"/>
      <c r="FYV272" s="20"/>
      <c r="FYW272" s="20"/>
      <c r="FYX272" s="20"/>
      <c r="FYY272" s="20"/>
      <c r="FYZ272" s="20"/>
      <c r="FZA272" s="20"/>
      <c r="FZB272" s="20"/>
      <c r="FZC272" s="20"/>
      <c r="FZD272" s="20"/>
      <c r="FZE272" s="20"/>
      <c r="FZF272" s="20"/>
      <c r="FZG272" s="20"/>
      <c r="FZH272" s="20"/>
      <c r="FZI272" s="20"/>
      <c r="FZJ272" s="20"/>
      <c r="FZK272" s="20"/>
      <c r="FZL272" s="20"/>
      <c r="FZM272" s="20"/>
      <c r="FZN272" s="20"/>
      <c r="FZO272" s="20"/>
      <c r="FZP272" s="20"/>
      <c r="FZQ272" s="20"/>
      <c r="FZR272" s="20"/>
      <c r="FZS272" s="20"/>
      <c r="FZT272" s="20"/>
      <c r="FZU272" s="20"/>
      <c r="FZV272" s="20"/>
      <c r="FZW272" s="20"/>
      <c r="FZX272" s="20"/>
      <c r="FZY272" s="20"/>
      <c r="FZZ272" s="20"/>
      <c r="GAA272" s="20"/>
      <c r="GAB272" s="20"/>
      <c r="GAC272" s="20"/>
      <c r="GAD272" s="20"/>
      <c r="GAE272" s="20"/>
      <c r="GAF272" s="20"/>
      <c r="GAG272" s="20"/>
      <c r="GAH272" s="20"/>
      <c r="GAI272" s="20"/>
      <c r="GAJ272" s="20"/>
      <c r="GAK272" s="20"/>
      <c r="GAL272" s="20"/>
      <c r="GAM272" s="20"/>
      <c r="GAN272" s="20"/>
      <c r="GAO272" s="20"/>
      <c r="GAP272" s="20"/>
      <c r="GAQ272" s="20"/>
      <c r="GAR272" s="20"/>
      <c r="GAS272" s="20"/>
      <c r="GAT272" s="20"/>
      <c r="GAU272" s="20"/>
      <c r="GAV272" s="20"/>
      <c r="GAW272" s="20"/>
      <c r="GAX272" s="20"/>
      <c r="GAY272" s="20"/>
      <c r="GAZ272" s="20"/>
      <c r="GBA272" s="20"/>
      <c r="GBB272" s="20"/>
      <c r="GBC272" s="20"/>
      <c r="GBD272" s="20"/>
      <c r="GBE272" s="20"/>
      <c r="GBF272" s="20"/>
      <c r="GBG272" s="20"/>
      <c r="GBH272" s="20"/>
      <c r="GBI272" s="20"/>
      <c r="GBJ272" s="20"/>
      <c r="GBK272" s="20"/>
      <c r="GBL272" s="20"/>
      <c r="GBM272" s="20"/>
      <c r="GBN272" s="20"/>
      <c r="GBO272" s="20"/>
      <c r="GBP272" s="20"/>
      <c r="GBQ272" s="20"/>
      <c r="GBR272" s="20"/>
      <c r="GBS272" s="20"/>
      <c r="GBT272" s="20"/>
      <c r="GBU272" s="20"/>
      <c r="GBV272" s="20"/>
      <c r="GBW272" s="20"/>
      <c r="GBX272" s="20"/>
      <c r="GBY272" s="20"/>
      <c r="GBZ272" s="20"/>
      <c r="GCA272" s="20"/>
      <c r="GCB272" s="20"/>
      <c r="GCC272" s="20"/>
      <c r="GCD272" s="20"/>
      <c r="GCE272" s="20"/>
      <c r="GCF272" s="20"/>
      <c r="GCG272" s="20"/>
      <c r="GCH272" s="20"/>
      <c r="GCI272" s="20"/>
      <c r="GCJ272" s="20"/>
      <c r="GCK272" s="20"/>
      <c r="GCL272" s="20"/>
      <c r="GCM272" s="20"/>
      <c r="GCN272" s="20"/>
      <c r="GCO272" s="20"/>
      <c r="GCP272" s="20"/>
      <c r="GCQ272" s="20"/>
      <c r="GCR272" s="20"/>
      <c r="GCS272" s="20"/>
      <c r="GCT272" s="20"/>
      <c r="GCU272" s="20"/>
      <c r="GCV272" s="20"/>
      <c r="GCW272" s="20"/>
      <c r="GCX272" s="20"/>
      <c r="GCY272" s="20"/>
      <c r="GCZ272" s="20"/>
      <c r="GDA272" s="20"/>
      <c r="GDB272" s="20"/>
      <c r="GDC272" s="20"/>
      <c r="GDD272" s="20"/>
      <c r="GDE272" s="20"/>
      <c r="GDF272" s="20"/>
      <c r="GDG272" s="20"/>
      <c r="GDH272" s="20"/>
      <c r="GDI272" s="20"/>
      <c r="GDJ272" s="20"/>
      <c r="GDK272" s="20"/>
      <c r="GDL272" s="20"/>
      <c r="GDM272" s="20"/>
      <c r="GDN272" s="20"/>
      <c r="GDO272" s="20"/>
      <c r="GDP272" s="20"/>
      <c r="GDQ272" s="20"/>
      <c r="GDR272" s="20"/>
      <c r="GDS272" s="20"/>
      <c r="GDT272" s="20"/>
      <c r="GDU272" s="20"/>
      <c r="GDV272" s="20"/>
      <c r="GDW272" s="20"/>
      <c r="GDX272" s="20"/>
      <c r="GDY272" s="20"/>
      <c r="GDZ272" s="20"/>
      <c r="GEA272" s="20"/>
      <c r="GEB272" s="20"/>
      <c r="GEC272" s="20"/>
      <c r="GED272" s="20"/>
      <c r="GEE272" s="20"/>
      <c r="GEF272" s="20"/>
      <c r="GEG272" s="20"/>
      <c r="GEH272" s="20"/>
      <c r="GEI272" s="20"/>
      <c r="GEJ272" s="20"/>
      <c r="GEK272" s="20"/>
      <c r="GEL272" s="20"/>
      <c r="GEM272" s="20"/>
      <c r="GEN272" s="20"/>
      <c r="GEO272" s="20"/>
      <c r="GEP272" s="20"/>
      <c r="GEQ272" s="20"/>
      <c r="GER272" s="20"/>
      <c r="GES272" s="20"/>
      <c r="GET272" s="20"/>
      <c r="GEU272" s="20"/>
      <c r="GEV272" s="20"/>
      <c r="GEW272" s="20"/>
      <c r="GEX272" s="20"/>
      <c r="GEY272" s="20"/>
      <c r="GEZ272" s="20"/>
      <c r="GFA272" s="20"/>
      <c r="GFB272" s="20"/>
      <c r="GFC272" s="20"/>
      <c r="GFD272" s="20"/>
      <c r="GFE272" s="20"/>
      <c r="GFF272" s="20"/>
      <c r="GFG272" s="20"/>
      <c r="GFH272" s="20"/>
      <c r="GFI272" s="20"/>
      <c r="GFJ272" s="20"/>
      <c r="GFK272" s="20"/>
      <c r="GFL272" s="20"/>
      <c r="GFM272" s="20"/>
      <c r="GFN272" s="20"/>
      <c r="GFO272" s="20"/>
      <c r="GFP272" s="20"/>
      <c r="GFQ272" s="20"/>
      <c r="GFR272" s="20"/>
      <c r="GFS272" s="20"/>
      <c r="GFT272" s="20"/>
      <c r="GFU272" s="20"/>
      <c r="GFV272" s="20"/>
      <c r="GFW272" s="20"/>
      <c r="GFX272" s="20"/>
      <c r="GFY272" s="20"/>
      <c r="GFZ272" s="20"/>
      <c r="GGA272" s="20"/>
      <c r="GGB272" s="20"/>
      <c r="GGC272" s="20"/>
      <c r="GGD272" s="20"/>
      <c r="GGE272" s="20"/>
      <c r="GGF272" s="20"/>
      <c r="GGG272" s="20"/>
      <c r="GGH272" s="20"/>
      <c r="GGI272" s="20"/>
      <c r="GGJ272" s="20"/>
      <c r="GGK272" s="20"/>
      <c r="GGL272" s="20"/>
      <c r="GGM272" s="20"/>
      <c r="GGN272" s="20"/>
      <c r="GGO272" s="20"/>
      <c r="GGP272" s="20"/>
      <c r="GGQ272" s="20"/>
      <c r="GGR272" s="20"/>
      <c r="GGS272" s="20"/>
      <c r="GGT272" s="20"/>
      <c r="GGU272" s="20"/>
      <c r="GGV272" s="20"/>
      <c r="GGW272" s="20"/>
      <c r="GGX272" s="20"/>
      <c r="GGY272" s="20"/>
      <c r="GGZ272" s="20"/>
      <c r="GHA272" s="20"/>
      <c r="GHB272" s="20"/>
      <c r="GHC272" s="20"/>
      <c r="GHD272" s="20"/>
      <c r="GHE272" s="20"/>
      <c r="GHF272" s="20"/>
      <c r="GHG272" s="20"/>
      <c r="GHH272" s="20"/>
      <c r="GHI272" s="20"/>
      <c r="GHJ272" s="20"/>
      <c r="GHK272" s="20"/>
      <c r="GHL272" s="20"/>
      <c r="GHM272" s="20"/>
      <c r="GHN272" s="20"/>
      <c r="GHO272" s="20"/>
      <c r="GHP272" s="20"/>
      <c r="GHQ272" s="20"/>
      <c r="GHR272" s="20"/>
      <c r="GHS272" s="20"/>
      <c r="GHT272" s="20"/>
      <c r="GHU272" s="20"/>
      <c r="GHV272" s="20"/>
      <c r="GHW272" s="20"/>
      <c r="GHX272" s="20"/>
      <c r="GHY272" s="20"/>
      <c r="GHZ272" s="20"/>
      <c r="GIA272" s="20"/>
      <c r="GIB272" s="20"/>
      <c r="GIC272" s="20"/>
      <c r="GID272" s="20"/>
      <c r="GIE272" s="20"/>
      <c r="GIF272" s="20"/>
      <c r="GIG272" s="20"/>
      <c r="GIH272" s="20"/>
      <c r="GII272" s="20"/>
      <c r="GIJ272" s="20"/>
      <c r="GIK272" s="20"/>
      <c r="GIL272" s="20"/>
      <c r="GIM272" s="20"/>
      <c r="GIN272" s="20"/>
      <c r="GIO272" s="20"/>
      <c r="GIP272" s="20"/>
      <c r="GIQ272" s="20"/>
      <c r="GIR272" s="20"/>
      <c r="GIS272" s="20"/>
      <c r="GIT272" s="20"/>
      <c r="GIU272" s="20"/>
      <c r="GIV272" s="20"/>
      <c r="GIW272" s="20"/>
      <c r="GIX272" s="20"/>
      <c r="GIY272" s="20"/>
      <c r="GIZ272" s="20"/>
      <c r="GJA272" s="20"/>
      <c r="GJB272" s="20"/>
      <c r="GJC272" s="20"/>
      <c r="GJD272" s="20"/>
      <c r="GJE272" s="20"/>
      <c r="GJF272" s="20"/>
      <c r="GJG272" s="20"/>
      <c r="GJH272" s="20"/>
      <c r="GJI272" s="20"/>
      <c r="GJJ272" s="20"/>
      <c r="GJK272" s="20"/>
      <c r="GJL272" s="20"/>
      <c r="GJM272" s="20"/>
      <c r="GJN272" s="20"/>
      <c r="GJO272" s="20"/>
      <c r="GJP272" s="20"/>
      <c r="GJQ272" s="20"/>
      <c r="GJR272" s="20"/>
      <c r="GJS272" s="20"/>
      <c r="GJT272" s="20"/>
      <c r="GJU272" s="20"/>
      <c r="GJV272" s="20"/>
      <c r="GJW272" s="20"/>
      <c r="GJX272" s="20"/>
      <c r="GJY272" s="20"/>
      <c r="GJZ272" s="20"/>
      <c r="GKA272" s="20"/>
      <c r="GKB272" s="20"/>
      <c r="GKC272" s="20"/>
      <c r="GKD272" s="20"/>
      <c r="GKE272" s="20"/>
      <c r="GKF272" s="20"/>
      <c r="GKG272" s="20"/>
      <c r="GKH272" s="20"/>
      <c r="GKI272" s="20"/>
      <c r="GKJ272" s="20"/>
      <c r="GKK272" s="20"/>
      <c r="GKL272" s="20"/>
      <c r="GKM272" s="20"/>
      <c r="GKN272" s="20"/>
      <c r="GKO272" s="20"/>
      <c r="GKP272" s="20"/>
      <c r="GKQ272" s="20"/>
      <c r="GKR272" s="20"/>
      <c r="GKS272" s="20"/>
      <c r="GKT272" s="20"/>
      <c r="GKU272" s="20"/>
      <c r="GKV272" s="20"/>
      <c r="GKW272" s="20"/>
      <c r="GKX272" s="20"/>
      <c r="GKY272" s="20"/>
      <c r="GKZ272" s="20"/>
      <c r="GLA272" s="20"/>
      <c r="GLB272" s="20"/>
      <c r="GLC272" s="20"/>
      <c r="GLD272" s="20"/>
      <c r="GLE272" s="20"/>
      <c r="GLF272" s="20"/>
      <c r="GLG272" s="20"/>
      <c r="GLH272" s="20"/>
      <c r="GLI272" s="20"/>
      <c r="GLJ272" s="20"/>
      <c r="GLK272" s="20"/>
      <c r="GLL272" s="20"/>
      <c r="GLM272" s="20"/>
      <c r="GLN272" s="20"/>
      <c r="GLO272" s="20"/>
      <c r="GLP272" s="20"/>
      <c r="GLQ272" s="20"/>
      <c r="GLR272" s="20"/>
      <c r="GLS272" s="20"/>
      <c r="GLT272" s="20"/>
      <c r="GLU272" s="20"/>
      <c r="GLV272" s="20"/>
      <c r="GLW272" s="20"/>
      <c r="GLX272" s="20"/>
      <c r="GLY272" s="20"/>
      <c r="GLZ272" s="20"/>
      <c r="GMA272" s="20"/>
      <c r="GMB272" s="20"/>
      <c r="GMC272" s="20"/>
      <c r="GMD272" s="20"/>
      <c r="GME272" s="20"/>
      <c r="GMF272" s="20"/>
      <c r="GMG272" s="20"/>
      <c r="GMH272" s="20"/>
      <c r="GMI272" s="20"/>
      <c r="GMJ272" s="20"/>
      <c r="GMK272" s="20"/>
      <c r="GML272" s="20"/>
      <c r="GMM272" s="20"/>
      <c r="GMN272" s="20"/>
      <c r="GMO272" s="20"/>
      <c r="GMP272" s="20"/>
      <c r="GMQ272" s="20"/>
      <c r="GMR272" s="20"/>
      <c r="GMS272" s="20"/>
      <c r="GMT272" s="20"/>
      <c r="GMU272" s="20"/>
      <c r="GMV272" s="20"/>
      <c r="GMW272" s="20"/>
      <c r="GMX272" s="20"/>
      <c r="GMY272" s="20"/>
      <c r="GMZ272" s="20"/>
      <c r="GNA272" s="20"/>
      <c r="GNB272" s="20"/>
      <c r="GNC272" s="20"/>
      <c r="GND272" s="20"/>
      <c r="GNE272" s="20"/>
      <c r="GNF272" s="20"/>
      <c r="GNG272" s="20"/>
      <c r="GNH272" s="20"/>
      <c r="GNI272" s="20"/>
      <c r="GNJ272" s="20"/>
      <c r="GNK272" s="20"/>
      <c r="GNL272" s="20"/>
      <c r="GNM272" s="20"/>
      <c r="GNN272" s="20"/>
      <c r="GNO272" s="20"/>
      <c r="GNP272" s="20"/>
      <c r="GNQ272" s="20"/>
      <c r="GNR272" s="20"/>
      <c r="GNS272" s="20"/>
      <c r="GNT272" s="20"/>
      <c r="GNU272" s="20"/>
      <c r="GNV272" s="20"/>
      <c r="GNW272" s="20"/>
      <c r="GNX272" s="20"/>
      <c r="GNY272" s="20"/>
      <c r="GNZ272" s="20"/>
      <c r="GOA272" s="20"/>
      <c r="GOB272" s="20"/>
      <c r="GOC272" s="20"/>
      <c r="GOD272" s="20"/>
      <c r="GOE272" s="20"/>
      <c r="GOF272" s="20"/>
      <c r="GOG272" s="20"/>
      <c r="GOH272" s="20"/>
      <c r="GOI272" s="20"/>
      <c r="GOJ272" s="20"/>
      <c r="GOK272" s="20"/>
      <c r="GOL272" s="20"/>
      <c r="GOM272" s="20"/>
      <c r="GON272" s="20"/>
      <c r="GOO272" s="20"/>
      <c r="GOP272" s="20"/>
      <c r="GOQ272" s="20"/>
      <c r="GOR272" s="20"/>
      <c r="GOS272" s="20"/>
      <c r="GOT272" s="20"/>
      <c r="GOU272" s="20"/>
      <c r="GOV272" s="20"/>
      <c r="GOW272" s="20"/>
      <c r="GOX272" s="20"/>
      <c r="GOY272" s="20"/>
      <c r="GOZ272" s="20"/>
      <c r="GPA272" s="20"/>
      <c r="GPB272" s="20"/>
      <c r="GPC272" s="20"/>
      <c r="GPD272" s="20"/>
      <c r="GPE272" s="20"/>
      <c r="GPF272" s="20"/>
      <c r="GPG272" s="20"/>
      <c r="GPH272" s="20"/>
      <c r="GPI272" s="20"/>
      <c r="GPJ272" s="20"/>
      <c r="GPK272" s="20"/>
      <c r="GPL272" s="20"/>
      <c r="GPM272" s="20"/>
      <c r="GPN272" s="20"/>
      <c r="GPO272" s="20"/>
      <c r="GPP272" s="20"/>
      <c r="GPQ272" s="20"/>
      <c r="GPR272" s="20"/>
      <c r="GPS272" s="20"/>
      <c r="GPT272" s="20"/>
      <c r="GPU272" s="20"/>
      <c r="GPV272" s="20"/>
      <c r="GPW272" s="20"/>
      <c r="GPX272" s="20"/>
      <c r="GPY272" s="20"/>
      <c r="GPZ272" s="20"/>
      <c r="GQA272" s="20"/>
      <c r="GQB272" s="20"/>
      <c r="GQC272" s="20"/>
      <c r="GQD272" s="20"/>
      <c r="GQE272" s="20"/>
      <c r="GQF272" s="20"/>
      <c r="GQG272" s="20"/>
      <c r="GQH272" s="20"/>
      <c r="GQI272" s="20"/>
      <c r="GQJ272" s="20"/>
      <c r="GQK272" s="20"/>
      <c r="GQL272" s="20"/>
      <c r="GQM272" s="20"/>
      <c r="GQN272" s="20"/>
      <c r="GQO272" s="20"/>
      <c r="GQP272" s="20"/>
      <c r="GQQ272" s="20"/>
      <c r="GQR272" s="20"/>
      <c r="GQS272" s="20"/>
      <c r="GQT272" s="20"/>
      <c r="GQU272" s="20"/>
      <c r="GQV272" s="20"/>
      <c r="GQW272" s="20"/>
      <c r="GQX272" s="20"/>
      <c r="GQY272" s="20"/>
      <c r="GQZ272" s="20"/>
      <c r="GRA272" s="20"/>
      <c r="GRB272" s="20"/>
      <c r="GRC272" s="20"/>
      <c r="GRD272" s="20"/>
      <c r="GRE272" s="20"/>
      <c r="GRF272" s="20"/>
      <c r="GRG272" s="20"/>
      <c r="GRH272" s="20"/>
      <c r="GRI272" s="20"/>
      <c r="GRJ272" s="20"/>
      <c r="GRK272" s="20"/>
      <c r="GRL272" s="20"/>
      <c r="GRM272" s="20"/>
      <c r="GRN272" s="20"/>
      <c r="GRO272" s="20"/>
      <c r="GRP272" s="20"/>
      <c r="GRQ272" s="20"/>
      <c r="GRR272" s="20"/>
      <c r="GRS272" s="20"/>
      <c r="GRT272" s="20"/>
      <c r="GRU272" s="20"/>
      <c r="GRV272" s="20"/>
      <c r="GRW272" s="20"/>
      <c r="GRX272" s="20"/>
      <c r="GRY272" s="20"/>
      <c r="GRZ272" s="20"/>
      <c r="GSA272" s="20"/>
      <c r="GSB272" s="20"/>
      <c r="GSC272" s="20"/>
      <c r="GSD272" s="20"/>
      <c r="GSE272" s="20"/>
      <c r="GSF272" s="20"/>
      <c r="GSG272" s="20"/>
      <c r="GSH272" s="20"/>
      <c r="GSI272" s="20"/>
      <c r="GSJ272" s="20"/>
      <c r="GSK272" s="20"/>
      <c r="GSL272" s="20"/>
      <c r="GSM272" s="20"/>
      <c r="GSN272" s="20"/>
      <c r="GSO272" s="20"/>
      <c r="GSP272" s="20"/>
      <c r="GSQ272" s="20"/>
      <c r="GSR272" s="20"/>
      <c r="GSS272" s="20"/>
      <c r="GST272" s="20"/>
      <c r="GSU272" s="20"/>
      <c r="GSV272" s="20"/>
      <c r="GSW272" s="20"/>
      <c r="GSX272" s="20"/>
      <c r="GSY272" s="20"/>
      <c r="GSZ272" s="20"/>
      <c r="GTA272" s="20"/>
      <c r="GTB272" s="20"/>
      <c r="GTC272" s="20"/>
      <c r="GTD272" s="20"/>
      <c r="GTE272" s="20"/>
      <c r="GTF272" s="20"/>
      <c r="GTG272" s="20"/>
      <c r="GTH272" s="20"/>
      <c r="GTI272" s="20"/>
      <c r="GTJ272" s="20"/>
      <c r="GTK272" s="20"/>
      <c r="GTL272" s="20"/>
      <c r="GTM272" s="20"/>
      <c r="GTN272" s="20"/>
      <c r="GTO272" s="20"/>
      <c r="GTP272" s="20"/>
      <c r="GTQ272" s="20"/>
      <c r="GTR272" s="20"/>
      <c r="GTS272" s="20"/>
      <c r="GTT272" s="20"/>
      <c r="GTU272" s="20"/>
      <c r="GTV272" s="20"/>
      <c r="GTW272" s="20"/>
      <c r="GTX272" s="20"/>
      <c r="GTY272" s="20"/>
      <c r="GTZ272" s="20"/>
      <c r="GUA272" s="20"/>
      <c r="GUB272" s="20"/>
      <c r="GUC272" s="20"/>
      <c r="GUD272" s="20"/>
      <c r="GUE272" s="20"/>
      <c r="GUF272" s="20"/>
      <c r="GUG272" s="20"/>
      <c r="GUH272" s="20"/>
      <c r="GUI272" s="20"/>
      <c r="GUJ272" s="20"/>
      <c r="GUK272" s="20"/>
      <c r="GUL272" s="20"/>
      <c r="GUM272" s="20"/>
      <c r="GUN272" s="20"/>
      <c r="GUO272" s="20"/>
      <c r="GUP272" s="20"/>
      <c r="GUQ272" s="20"/>
      <c r="GUR272" s="20"/>
      <c r="GUS272" s="20"/>
      <c r="GUT272" s="20"/>
      <c r="GUU272" s="20"/>
      <c r="GUV272" s="20"/>
      <c r="GUW272" s="20"/>
      <c r="GUX272" s="20"/>
      <c r="GUY272" s="20"/>
      <c r="GUZ272" s="20"/>
      <c r="GVA272" s="20"/>
      <c r="GVB272" s="20"/>
      <c r="GVC272" s="20"/>
      <c r="GVD272" s="20"/>
      <c r="GVE272" s="20"/>
      <c r="GVF272" s="20"/>
      <c r="GVG272" s="20"/>
      <c r="GVH272" s="20"/>
      <c r="GVI272" s="20"/>
      <c r="GVJ272" s="20"/>
      <c r="GVK272" s="20"/>
      <c r="GVL272" s="20"/>
      <c r="GVM272" s="20"/>
      <c r="GVN272" s="20"/>
      <c r="GVO272" s="20"/>
      <c r="GVP272" s="20"/>
      <c r="GVQ272" s="20"/>
      <c r="GVR272" s="20"/>
      <c r="GVS272" s="20"/>
      <c r="GVT272" s="20"/>
      <c r="GVU272" s="20"/>
      <c r="GVV272" s="20"/>
      <c r="GVW272" s="20"/>
      <c r="GVX272" s="20"/>
      <c r="GVY272" s="20"/>
      <c r="GVZ272" s="20"/>
      <c r="GWA272" s="20"/>
      <c r="GWB272" s="20"/>
      <c r="GWC272" s="20"/>
      <c r="GWD272" s="20"/>
      <c r="GWE272" s="20"/>
      <c r="GWF272" s="20"/>
      <c r="GWG272" s="20"/>
      <c r="GWH272" s="20"/>
      <c r="GWI272" s="20"/>
      <c r="GWJ272" s="20"/>
      <c r="GWK272" s="20"/>
      <c r="GWL272" s="20"/>
      <c r="GWM272" s="20"/>
      <c r="GWN272" s="20"/>
      <c r="GWO272" s="20"/>
      <c r="GWP272" s="20"/>
      <c r="GWQ272" s="20"/>
      <c r="GWR272" s="20"/>
      <c r="GWS272" s="20"/>
      <c r="GWT272" s="20"/>
      <c r="GWU272" s="20"/>
      <c r="GWV272" s="20"/>
      <c r="GWW272" s="20"/>
      <c r="GWX272" s="20"/>
      <c r="GWY272" s="20"/>
      <c r="GWZ272" s="20"/>
      <c r="GXA272" s="20"/>
      <c r="GXB272" s="20"/>
      <c r="GXC272" s="20"/>
      <c r="GXD272" s="20"/>
      <c r="GXE272" s="20"/>
      <c r="GXF272" s="20"/>
      <c r="GXG272" s="20"/>
      <c r="GXH272" s="20"/>
      <c r="GXI272" s="20"/>
      <c r="GXJ272" s="20"/>
      <c r="GXK272" s="20"/>
      <c r="GXL272" s="20"/>
      <c r="GXM272" s="20"/>
      <c r="GXN272" s="20"/>
      <c r="GXO272" s="20"/>
      <c r="GXP272" s="20"/>
      <c r="GXQ272" s="20"/>
      <c r="GXR272" s="20"/>
      <c r="GXS272" s="20"/>
      <c r="GXT272" s="20"/>
      <c r="GXU272" s="20"/>
      <c r="GXV272" s="20"/>
      <c r="GXW272" s="20"/>
      <c r="GXX272" s="20"/>
      <c r="GXY272" s="20"/>
      <c r="GXZ272" s="20"/>
      <c r="GYA272" s="20"/>
      <c r="GYB272" s="20"/>
      <c r="GYC272" s="20"/>
      <c r="GYD272" s="20"/>
      <c r="GYE272" s="20"/>
      <c r="GYF272" s="20"/>
      <c r="GYG272" s="20"/>
      <c r="GYH272" s="20"/>
      <c r="GYI272" s="20"/>
      <c r="GYJ272" s="20"/>
      <c r="GYK272" s="20"/>
      <c r="GYL272" s="20"/>
      <c r="GYM272" s="20"/>
      <c r="GYN272" s="20"/>
      <c r="GYO272" s="20"/>
      <c r="GYP272" s="20"/>
      <c r="GYQ272" s="20"/>
      <c r="GYR272" s="20"/>
      <c r="GYS272" s="20"/>
      <c r="GYT272" s="20"/>
      <c r="GYU272" s="20"/>
      <c r="GYV272" s="20"/>
      <c r="GYW272" s="20"/>
      <c r="GYX272" s="20"/>
      <c r="GYY272" s="20"/>
      <c r="GYZ272" s="20"/>
      <c r="GZA272" s="20"/>
      <c r="GZB272" s="20"/>
      <c r="GZC272" s="20"/>
      <c r="GZD272" s="20"/>
      <c r="GZE272" s="20"/>
      <c r="GZF272" s="20"/>
      <c r="GZG272" s="20"/>
      <c r="GZH272" s="20"/>
      <c r="GZI272" s="20"/>
      <c r="GZJ272" s="20"/>
      <c r="GZK272" s="20"/>
      <c r="GZL272" s="20"/>
      <c r="GZM272" s="20"/>
      <c r="GZN272" s="20"/>
      <c r="GZO272" s="20"/>
      <c r="GZP272" s="20"/>
      <c r="GZQ272" s="20"/>
      <c r="GZR272" s="20"/>
      <c r="GZS272" s="20"/>
      <c r="GZT272" s="20"/>
      <c r="GZU272" s="20"/>
      <c r="GZV272" s="20"/>
      <c r="GZW272" s="20"/>
      <c r="GZX272" s="20"/>
      <c r="GZY272" s="20"/>
      <c r="GZZ272" s="20"/>
      <c r="HAA272" s="20"/>
      <c r="HAB272" s="20"/>
      <c r="HAC272" s="20"/>
      <c r="HAD272" s="20"/>
      <c r="HAE272" s="20"/>
      <c r="HAF272" s="20"/>
      <c r="HAG272" s="20"/>
      <c r="HAH272" s="20"/>
      <c r="HAI272" s="20"/>
      <c r="HAJ272" s="20"/>
      <c r="HAK272" s="20"/>
      <c r="HAL272" s="20"/>
      <c r="HAM272" s="20"/>
      <c r="HAN272" s="20"/>
      <c r="HAO272" s="20"/>
      <c r="HAP272" s="20"/>
      <c r="HAQ272" s="20"/>
      <c r="HAR272" s="20"/>
      <c r="HAS272" s="20"/>
      <c r="HAT272" s="20"/>
      <c r="HAU272" s="20"/>
      <c r="HAV272" s="20"/>
      <c r="HAW272" s="20"/>
      <c r="HAX272" s="20"/>
      <c r="HAY272" s="20"/>
      <c r="HAZ272" s="20"/>
      <c r="HBA272" s="20"/>
      <c r="HBB272" s="20"/>
      <c r="HBC272" s="20"/>
      <c r="HBD272" s="20"/>
      <c r="HBE272" s="20"/>
      <c r="HBF272" s="20"/>
      <c r="HBG272" s="20"/>
      <c r="HBH272" s="20"/>
      <c r="HBI272" s="20"/>
      <c r="HBJ272" s="20"/>
      <c r="HBK272" s="20"/>
      <c r="HBL272" s="20"/>
      <c r="HBM272" s="20"/>
      <c r="HBN272" s="20"/>
      <c r="HBO272" s="20"/>
      <c r="HBP272" s="20"/>
      <c r="HBQ272" s="20"/>
      <c r="HBR272" s="20"/>
      <c r="HBS272" s="20"/>
      <c r="HBT272" s="20"/>
      <c r="HBU272" s="20"/>
      <c r="HBV272" s="20"/>
      <c r="HBW272" s="20"/>
      <c r="HBX272" s="20"/>
      <c r="HBY272" s="20"/>
      <c r="HBZ272" s="20"/>
      <c r="HCA272" s="20"/>
      <c r="HCB272" s="20"/>
      <c r="HCC272" s="20"/>
      <c r="HCD272" s="20"/>
      <c r="HCE272" s="20"/>
      <c r="HCF272" s="20"/>
      <c r="HCG272" s="20"/>
      <c r="HCH272" s="20"/>
      <c r="HCI272" s="20"/>
      <c r="HCJ272" s="20"/>
      <c r="HCK272" s="20"/>
      <c r="HCL272" s="20"/>
      <c r="HCM272" s="20"/>
      <c r="HCN272" s="20"/>
      <c r="HCO272" s="20"/>
      <c r="HCP272" s="20"/>
      <c r="HCQ272" s="20"/>
      <c r="HCR272" s="20"/>
      <c r="HCS272" s="20"/>
      <c r="HCT272" s="20"/>
      <c r="HCU272" s="20"/>
      <c r="HCV272" s="20"/>
      <c r="HCW272" s="20"/>
      <c r="HCX272" s="20"/>
      <c r="HCY272" s="20"/>
      <c r="HCZ272" s="20"/>
      <c r="HDA272" s="20"/>
      <c r="HDB272" s="20"/>
      <c r="HDC272" s="20"/>
      <c r="HDD272" s="20"/>
      <c r="HDE272" s="20"/>
      <c r="HDF272" s="20"/>
      <c r="HDG272" s="20"/>
      <c r="HDH272" s="20"/>
      <c r="HDI272" s="20"/>
      <c r="HDJ272" s="20"/>
      <c r="HDK272" s="20"/>
      <c r="HDL272" s="20"/>
      <c r="HDM272" s="20"/>
      <c r="HDN272" s="20"/>
      <c r="HDO272" s="20"/>
      <c r="HDP272" s="20"/>
      <c r="HDQ272" s="20"/>
      <c r="HDR272" s="20"/>
      <c r="HDS272" s="20"/>
      <c r="HDT272" s="20"/>
      <c r="HDU272" s="20"/>
      <c r="HDV272" s="20"/>
      <c r="HDW272" s="20"/>
      <c r="HDX272" s="20"/>
      <c r="HDY272" s="20"/>
      <c r="HDZ272" s="20"/>
      <c r="HEA272" s="20"/>
      <c r="HEB272" s="20"/>
      <c r="HEC272" s="20"/>
      <c r="HED272" s="20"/>
      <c r="HEE272" s="20"/>
      <c r="HEF272" s="20"/>
      <c r="HEG272" s="20"/>
      <c r="HEH272" s="20"/>
      <c r="HEI272" s="20"/>
      <c r="HEJ272" s="20"/>
      <c r="HEK272" s="20"/>
      <c r="HEL272" s="20"/>
      <c r="HEM272" s="20"/>
      <c r="HEN272" s="20"/>
      <c r="HEO272" s="20"/>
      <c r="HEP272" s="20"/>
      <c r="HEQ272" s="20"/>
      <c r="HER272" s="20"/>
      <c r="HES272" s="20"/>
      <c r="HET272" s="20"/>
      <c r="HEU272" s="20"/>
      <c r="HEV272" s="20"/>
      <c r="HEW272" s="20"/>
      <c r="HEX272" s="20"/>
      <c r="HEY272" s="20"/>
      <c r="HEZ272" s="20"/>
      <c r="HFA272" s="20"/>
      <c r="HFB272" s="20"/>
      <c r="HFC272" s="20"/>
      <c r="HFD272" s="20"/>
      <c r="HFE272" s="20"/>
      <c r="HFF272" s="20"/>
      <c r="HFG272" s="20"/>
      <c r="HFH272" s="20"/>
      <c r="HFI272" s="20"/>
      <c r="HFJ272" s="20"/>
      <c r="HFK272" s="20"/>
      <c r="HFL272" s="20"/>
      <c r="HFM272" s="20"/>
      <c r="HFN272" s="20"/>
      <c r="HFO272" s="20"/>
      <c r="HFP272" s="20"/>
      <c r="HFQ272" s="20"/>
      <c r="HFR272" s="20"/>
      <c r="HFS272" s="20"/>
      <c r="HFT272" s="20"/>
      <c r="HFU272" s="20"/>
      <c r="HFV272" s="20"/>
      <c r="HFW272" s="20"/>
      <c r="HFX272" s="20"/>
      <c r="HFY272" s="20"/>
      <c r="HFZ272" s="20"/>
      <c r="HGA272" s="20"/>
      <c r="HGB272" s="20"/>
      <c r="HGC272" s="20"/>
      <c r="HGD272" s="20"/>
      <c r="HGE272" s="20"/>
      <c r="HGF272" s="20"/>
      <c r="HGG272" s="20"/>
      <c r="HGH272" s="20"/>
      <c r="HGI272" s="20"/>
      <c r="HGJ272" s="20"/>
      <c r="HGK272" s="20"/>
      <c r="HGL272" s="20"/>
      <c r="HGM272" s="20"/>
      <c r="HGN272" s="20"/>
      <c r="HGO272" s="20"/>
      <c r="HGP272" s="20"/>
      <c r="HGQ272" s="20"/>
      <c r="HGR272" s="20"/>
      <c r="HGS272" s="20"/>
      <c r="HGT272" s="20"/>
      <c r="HGU272" s="20"/>
      <c r="HGV272" s="20"/>
      <c r="HGW272" s="20"/>
      <c r="HGX272" s="20"/>
      <c r="HGY272" s="20"/>
      <c r="HGZ272" s="20"/>
      <c r="HHA272" s="20"/>
      <c r="HHB272" s="20"/>
      <c r="HHC272" s="20"/>
      <c r="HHD272" s="20"/>
      <c r="HHE272" s="20"/>
      <c r="HHF272" s="20"/>
      <c r="HHG272" s="20"/>
      <c r="HHH272" s="20"/>
      <c r="HHI272" s="20"/>
      <c r="HHJ272" s="20"/>
      <c r="HHK272" s="20"/>
      <c r="HHL272" s="20"/>
      <c r="HHM272" s="20"/>
      <c r="HHN272" s="20"/>
      <c r="HHO272" s="20"/>
      <c r="HHP272" s="20"/>
      <c r="HHQ272" s="20"/>
      <c r="HHR272" s="20"/>
      <c r="HHS272" s="20"/>
      <c r="HHT272" s="20"/>
      <c r="HHU272" s="20"/>
      <c r="HHV272" s="20"/>
      <c r="HHW272" s="20"/>
      <c r="HHX272" s="20"/>
      <c r="HHY272" s="20"/>
      <c r="HHZ272" s="20"/>
      <c r="HIA272" s="20"/>
      <c r="HIB272" s="20"/>
      <c r="HIC272" s="20"/>
      <c r="HID272" s="20"/>
      <c r="HIE272" s="20"/>
      <c r="HIF272" s="20"/>
      <c r="HIG272" s="20"/>
      <c r="HIH272" s="20"/>
      <c r="HII272" s="20"/>
      <c r="HIJ272" s="20"/>
      <c r="HIK272" s="20"/>
      <c r="HIL272" s="20"/>
      <c r="HIM272" s="20"/>
      <c r="HIN272" s="20"/>
      <c r="HIO272" s="20"/>
      <c r="HIP272" s="20"/>
      <c r="HIQ272" s="20"/>
      <c r="HIR272" s="20"/>
      <c r="HIS272" s="20"/>
      <c r="HIT272" s="20"/>
      <c r="HIU272" s="20"/>
      <c r="HIV272" s="20"/>
      <c r="HIW272" s="20"/>
      <c r="HIX272" s="20"/>
      <c r="HIY272" s="20"/>
      <c r="HIZ272" s="20"/>
      <c r="HJA272" s="20"/>
      <c r="HJB272" s="20"/>
      <c r="HJC272" s="20"/>
      <c r="HJD272" s="20"/>
      <c r="HJE272" s="20"/>
      <c r="HJF272" s="20"/>
      <c r="HJG272" s="20"/>
      <c r="HJH272" s="20"/>
      <c r="HJI272" s="20"/>
      <c r="HJJ272" s="20"/>
      <c r="HJK272" s="20"/>
      <c r="HJL272" s="20"/>
      <c r="HJM272" s="20"/>
      <c r="HJN272" s="20"/>
      <c r="HJO272" s="20"/>
      <c r="HJP272" s="20"/>
      <c r="HJQ272" s="20"/>
      <c r="HJR272" s="20"/>
      <c r="HJS272" s="20"/>
      <c r="HJT272" s="20"/>
      <c r="HJU272" s="20"/>
      <c r="HJV272" s="20"/>
      <c r="HJW272" s="20"/>
      <c r="HJX272" s="20"/>
      <c r="HJY272" s="20"/>
      <c r="HJZ272" s="20"/>
      <c r="HKA272" s="20"/>
      <c r="HKB272" s="20"/>
      <c r="HKC272" s="20"/>
      <c r="HKD272" s="20"/>
      <c r="HKE272" s="20"/>
      <c r="HKF272" s="20"/>
      <c r="HKG272" s="20"/>
      <c r="HKH272" s="20"/>
      <c r="HKI272" s="20"/>
      <c r="HKJ272" s="20"/>
      <c r="HKK272" s="20"/>
      <c r="HKL272" s="20"/>
      <c r="HKM272" s="20"/>
      <c r="HKN272" s="20"/>
      <c r="HKO272" s="20"/>
      <c r="HKP272" s="20"/>
      <c r="HKQ272" s="20"/>
      <c r="HKR272" s="20"/>
      <c r="HKS272" s="20"/>
      <c r="HKT272" s="20"/>
      <c r="HKU272" s="20"/>
      <c r="HKV272" s="20"/>
      <c r="HKW272" s="20"/>
      <c r="HKX272" s="20"/>
      <c r="HKY272" s="20"/>
      <c r="HKZ272" s="20"/>
      <c r="HLA272" s="20"/>
      <c r="HLB272" s="20"/>
      <c r="HLC272" s="20"/>
      <c r="HLD272" s="20"/>
      <c r="HLE272" s="20"/>
      <c r="HLF272" s="20"/>
      <c r="HLG272" s="20"/>
      <c r="HLH272" s="20"/>
      <c r="HLI272" s="20"/>
      <c r="HLJ272" s="20"/>
      <c r="HLK272" s="20"/>
      <c r="HLL272" s="20"/>
      <c r="HLM272" s="20"/>
      <c r="HLN272" s="20"/>
      <c r="HLO272" s="20"/>
      <c r="HLP272" s="20"/>
      <c r="HLQ272" s="20"/>
      <c r="HLR272" s="20"/>
      <c r="HLS272" s="20"/>
      <c r="HLT272" s="20"/>
      <c r="HLU272" s="20"/>
      <c r="HLV272" s="20"/>
      <c r="HLW272" s="20"/>
      <c r="HLX272" s="20"/>
      <c r="HLY272" s="20"/>
      <c r="HLZ272" s="20"/>
      <c r="HMA272" s="20"/>
      <c r="HMB272" s="20"/>
      <c r="HMC272" s="20"/>
      <c r="HMD272" s="20"/>
      <c r="HME272" s="20"/>
      <c r="HMF272" s="20"/>
      <c r="HMG272" s="20"/>
      <c r="HMH272" s="20"/>
      <c r="HMI272" s="20"/>
      <c r="HMJ272" s="20"/>
      <c r="HMK272" s="20"/>
      <c r="HML272" s="20"/>
      <c r="HMM272" s="20"/>
      <c r="HMN272" s="20"/>
      <c r="HMO272" s="20"/>
      <c r="HMP272" s="20"/>
      <c r="HMQ272" s="20"/>
      <c r="HMR272" s="20"/>
      <c r="HMS272" s="20"/>
      <c r="HMT272" s="20"/>
      <c r="HMU272" s="20"/>
      <c r="HMV272" s="20"/>
      <c r="HMW272" s="20"/>
      <c r="HMX272" s="20"/>
      <c r="HMY272" s="20"/>
      <c r="HMZ272" s="20"/>
      <c r="HNA272" s="20"/>
      <c r="HNB272" s="20"/>
      <c r="HNC272" s="20"/>
      <c r="HND272" s="20"/>
      <c r="HNE272" s="20"/>
      <c r="HNF272" s="20"/>
      <c r="HNG272" s="20"/>
      <c r="HNH272" s="20"/>
      <c r="HNI272" s="20"/>
      <c r="HNJ272" s="20"/>
      <c r="HNK272" s="20"/>
      <c r="HNL272" s="20"/>
      <c r="HNM272" s="20"/>
      <c r="HNN272" s="20"/>
      <c r="HNO272" s="20"/>
      <c r="HNP272" s="20"/>
      <c r="HNQ272" s="20"/>
      <c r="HNR272" s="20"/>
      <c r="HNS272" s="20"/>
      <c r="HNT272" s="20"/>
      <c r="HNU272" s="20"/>
      <c r="HNV272" s="20"/>
      <c r="HNW272" s="20"/>
      <c r="HNX272" s="20"/>
      <c r="HNY272" s="20"/>
      <c r="HNZ272" s="20"/>
      <c r="HOA272" s="20"/>
      <c r="HOB272" s="20"/>
      <c r="HOC272" s="20"/>
      <c r="HOD272" s="20"/>
      <c r="HOE272" s="20"/>
      <c r="HOF272" s="20"/>
      <c r="HOG272" s="20"/>
      <c r="HOH272" s="20"/>
      <c r="HOI272" s="20"/>
      <c r="HOJ272" s="20"/>
      <c r="HOK272" s="20"/>
      <c r="HOL272" s="20"/>
      <c r="HOM272" s="20"/>
      <c r="HON272" s="20"/>
      <c r="HOO272" s="20"/>
      <c r="HOP272" s="20"/>
      <c r="HOQ272" s="20"/>
      <c r="HOR272" s="20"/>
      <c r="HOS272" s="20"/>
      <c r="HOT272" s="20"/>
      <c r="HOU272" s="20"/>
      <c r="HOV272" s="20"/>
      <c r="HOW272" s="20"/>
      <c r="HOX272" s="20"/>
      <c r="HOY272" s="20"/>
      <c r="HOZ272" s="20"/>
      <c r="HPA272" s="20"/>
      <c r="HPB272" s="20"/>
      <c r="HPC272" s="20"/>
      <c r="HPD272" s="20"/>
      <c r="HPE272" s="20"/>
      <c r="HPF272" s="20"/>
      <c r="HPG272" s="20"/>
      <c r="HPH272" s="20"/>
      <c r="HPI272" s="20"/>
      <c r="HPJ272" s="20"/>
      <c r="HPK272" s="20"/>
      <c r="HPL272" s="20"/>
      <c r="HPM272" s="20"/>
      <c r="HPN272" s="20"/>
      <c r="HPO272" s="20"/>
      <c r="HPP272" s="20"/>
      <c r="HPQ272" s="20"/>
      <c r="HPR272" s="20"/>
      <c r="HPS272" s="20"/>
      <c r="HPT272" s="20"/>
      <c r="HPU272" s="20"/>
      <c r="HPV272" s="20"/>
      <c r="HPW272" s="20"/>
      <c r="HPX272" s="20"/>
      <c r="HPY272" s="20"/>
      <c r="HPZ272" s="20"/>
      <c r="HQA272" s="20"/>
      <c r="HQB272" s="20"/>
      <c r="HQC272" s="20"/>
      <c r="HQD272" s="20"/>
      <c r="HQE272" s="20"/>
      <c r="HQF272" s="20"/>
      <c r="HQG272" s="20"/>
      <c r="HQH272" s="20"/>
      <c r="HQI272" s="20"/>
      <c r="HQJ272" s="20"/>
      <c r="HQK272" s="20"/>
      <c r="HQL272" s="20"/>
      <c r="HQM272" s="20"/>
      <c r="HQN272" s="20"/>
      <c r="HQO272" s="20"/>
      <c r="HQP272" s="20"/>
      <c r="HQQ272" s="20"/>
      <c r="HQR272" s="20"/>
      <c r="HQS272" s="20"/>
      <c r="HQT272" s="20"/>
      <c r="HQU272" s="20"/>
      <c r="HQV272" s="20"/>
      <c r="HQW272" s="20"/>
      <c r="HQX272" s="20"/>
      <c r="HQY272" s="20"/>
      <c r="HQZ272" s="20"/>
      <c r="HRA272" s="20"/>
      <c r="HRB272" s="20"/>
      <c r="HRC272" s="20"/>
      <c r="HRD272" s="20"/>
      <c r="HRE272" s="20"/>
      <c r="HRF272" s="20"/>
      <c r="HRG272" s="20"/>
      <c r="HRH272" s="20"/>
      <c r="HRI272" s="20"/>
      <c r="HRJ272" s="20"/>
      <c r="HRK272" s="20"/>
      <c r="HRL272" s="20"/>
      <c r="HRM272" s="20"/>
      <c r="HRN272" s="20"/>
      <c r="HRO272" s="20"/>
      <c r="HRP272" s="20"/>
      <c r="HRQ272" s="20"/>
      <c r="HRR272" s="20"/>
      <c r="HRS272" s="20"/>
      <c r="HRT272" s="20"/>
      <c r="HRU272" s="20"/>
      <c r="HRV272" s="20"/>
      <c r="HRW272" s="20"/>
      <c r="HRX272" s="20"/>
      <c r="HRY272" s="20"/>
      <c r="HRZ272" s="20"/>
      <c r="HSA272" s="20"/>
      <c r="HSB272" s="20"/>
      <c r="HSC272" s="20"/>
      <c r="HSD272" s="20"/>
      <c r="HSE272" s="20"/>
      <c r="HSF272" s="20"/>
      <c r="HSG272" s="20"/>
      <c r="HSH272" s="20"/>
      <c r="HSI272" s="20"/>
      <c r="HSJ272" s="20"/>
      <c r="HSK272" s="20"/>
      <c r="HSL272" s="20"/>
      <c r="HSM272" s="20"/>
      <c r="HSN272" s="20"/>
      <c r="HSO272" s="20"/>
      <c r="HSP272" s="20"/>
      <c r="HSQ272" s="20"/>
      <c r="HSR272" s="20"/>
      <c r="HSS272" s="20"/>
      <c r="HST272" s="20"/>
      <c r="HSU272" s="20"/>
      <c r="HSV272" s="20"/>
      <c r="HSW272" s="20"/>
      <c r="HSX272" s="20"/>
      <c r="HSY272" s="20"/>
      <c r="HSZ272" s="20"/>
      <c r="HTA272" s="20"/>
      <c r="HTB272" s="20"/>
      <c r="HTC272" s="20"/>
      <c r="HTD272" s="20"/>
      <c r="HTE272" s="20"/>
      <c r="HTF272" s="20"/>
      <c r="HTG272" s="20"/>
      <c r="HTH272" s="20"/>
      <c r="HTI272" s="20"/>
      <c r="HTJ272" s="20"/>
      <c r="HTK272" s="20"/>
      <c r="HTL272" s="20"/>
      <c r="HTM272" s="20"/>
      <c r="HTN272" s="20"/>
      <c r="HTO272" s="20"/>
      <c r="HTP272" s="20"/>
      <c r="HTQ272" s="20"/>
      <c r="HTR272" s="20"/>
      <c r="HTS272" s="20"/>
      <c r="HTT272" s="20"/>
      <c r="HTU272" s="20"/>
      <c r="HTV272" s="20"/>
      <c r="HTW272" s="20"/>
      <c r="HTX272" s="20"/>
      <c r="HTY272" s="20"/>
      <c r="HTZ272" s="20"/>
      <c r="HUA272" s="20"/>
      <c r="HUB272" s="20"/>
      <c r="HUC272" s="20"/>
      <c r="HUD272" s="20"/>
      <c r="HUE272" s="20"/>
      <c r="HUF272" s="20"/>
      <c r="HUG272" s="20"/>
      <c r="HUH272" s="20"/>
      <c r="HUI272" s="20"/>
      <c r="HUJ272" s="20"/>
      <c r="HUK272" s="20"/>
      <c r="HUL272" s="20"/>
      <c r="HUM272" s="20"/>
      <c r="HUN272" s="20"/>
      <c r="HUO272" s="20"/>
      <c r="HUP272" s="20"/>
      <c r="HUQ272" s="20"/>
      <c r="HUR272" s="20"/>
      <c r="HUS272" s="20"/>
      <c r="HUT272" s="20"/>
      <c r="HUU272" s="20"/>
      <c r="HUV272" s="20"/>
      <c r="HUW272" s="20"/>
      <c r="HUX272" s="20"/>
      <c r="HUY272" s="20"/>
      <c r="HUZ272" s="20"/>
      <c r="HVA272" s="20"/>
      <c r="HVB272" s="20"/>
      <c r="HVC272" s="20"/>
      <c r="HVD272" s="20"/>
      <c r="HVE272" s="20"/>
      <c r="HVF272" s="20"/>
      <c r="HVG272" s="20"/>
      <c r="HVH272" s="20"/>
      <c r="HVI272" s="20"/>
      <c r="HVJ272" s="20"/>
      <c r="HVK272" s="20"/>
      <c r="HVL272" s="20"/>
      <c r="HVM272" s="20"/>
      <c r="HVN272" s="20"/>
      <c r="HVO272" s="20"/>
      <c r="HVP272" s="20"/>
      <c r="HVQ272" s="20"/>
      <c r="HVR272" s="20"/>
      <c r="HVS272" s="20"/>
      <c r="HVT272" s="20"/>
      <c r="HVU272" s="20"/>
      <c r="HVV272" s="20"/>
      <c r="HVW272" s="20"/>
      <c r="HVX272" s="20"/>
      <c r="HVY272" s="20"/>
      <c r="HVZ272" s="20"/>
      <c r="HWA272" s="20"/>
      <c r="HWB272" s="20"/>
      <c r="HWC272" s="20"/>
      <c r="HWD272" s="20"/>
      <c r="HWE272" s="20"/>
      <c r="HWF272" s="20"/>
      <c r="HWG272" s="20"/>
      <c r="HWH272" s="20"/>
      <c r="HWI272" s="20"/>
      <c r="HWJ272" s="20"/>
      <c r="HWK272" s="20"/>
      <c r="HWL272" s="20"/>
      <c r="HWM272" s="20"/>
      <c r="HWN272" s="20"/>
      <c r="HWO272" s="20"/>
      <c r="HWP272" s="20"/>
      <c r="HWQ272" s="20"/>
      <c r="HWR272" s="20"/>
      <c r="HWS272" s="20"/>
      <c r="HWT272" s="20"/>
      <c r="HWU272" s="20"/>
      <c r="HWV272" s="20"/>
      <c r="HWW272" s="20"/>
      <c r="HWX272" s="20"/>
      <c r="HWY272" s="20"/>
      <c r="HWZ272" s="20"/>
      <c r="HXA272" s="20"/>
      <c r="HXB272" s="20"/>
      <c r="HXC272" s="20"/>
      <c r="HXD272" s="20"/>
      <c r="HXE272" s="20"/>
      <c r="HXF272" s="20"/>
      <c r="HXG272" s="20"/>
      <c r="HXH272" s="20"/>
      <c r="HXI272" s="20"/>
      <c r="HXJ272" s="20"/>
      <c r="HXK272" s="20"/>
      <c r="HXL272" s="20"/>
      <c r="HXM272" s="20"/>
      <c r="HXN272" s="20"/>
      <c r="HXO272" s="20"/>
      <c r="HXP272" s="20"/>
      <c r="HXQ272" s="20"/>
      <c r="HXR272" s="20"/>
      <c r="HXS272" s="20"/>
      <c r="HXT272" s="20"/>
      <c r="HXU272" s="20"/>
      <c r="HXV272" s="20"/>
      <c r="HXW272" s="20"/>
      <c r="HXX272" s="20"/>
      <c r="HXY272" s="20"/>
      <c r="HXZ272" s="20"/>
      <c r="HYA272" s="20"/>
      <c r="HYB272" s="20"/>
      <c r="HYC272" s="20"/>
      <c r="HYD272" s="20"/>
      <c r="HYE272" s="20"/>
      <c r="HYF272" s="20"/>
      <c r="HYG272" s="20"/>
      <c r="HYH272" s="20"/>
      <c r="HYI272" s="20"/>
      <c r="HYJ272" s="20"/>
      <c r="HYK272" s="20"/>
      <c r="HYL272" s="20"/>
      <c r="HYM272" s="20"/>
      <c r="HYN272" s="20"/>
      <c r="HYO272" s="20"/>
      <c r="HYP272" s="20"/>
      <c r="HYQ272" s="20"/>
      <c r="HYR272" s="20"/>
      <c r="HYS272" s="20"/>
      <c r="HYT272" s="20"/>
      <c r="HYU272" s="20"/>
      <c r="HYV272" s="20"/>
      <c r="HYW272" s="20"/>
      <c r="HYX272" s="20"/>
      <c r="HYY272" s="20"/>
      <c r="HYZ272" s="20"/>
      <c r="HZA272" s="20"/>
      <c r="HZB272" s="20"/>
      <c r="HZC272" s="20"/>
      <c r="HZD272" s="20"/>
      <c r="HZE272" s="20"/>
      <c r="HZF272" s="20"/>
      <c r="HZG272" s="20"/>
      <c r="HZH272" s="20"/>
      <c r="HZI272" s="20"/>
      <c r="HZJ272" s="20"/>
      <c r="HZK272" s="20"/>
      <c r="HZL272" s="20"/>
      <c r="HZM272" s="20"/>
      <c r="HZN272" s="20"/>
      <c r="HZO272" s="20"/>
      <c r="HZP272" s="20"/>
      <c r="HZQ272" s="20"/>
      <c r="HZR272" s="20"/>
      <c r="HZS272" s="20"/>
      <c r="HZT272" s="20"/>
      <c r="HZU272" s="20"/>
      <c r="HZV272" s="20"/>
      <c r="HZW272" s="20"/>
      <c r="HZX272" s="20"/>
      <c r="HZY272" s="20"/>
      <c r="HZZ272" s="20"/>
      <c r="IAA272" s="20"/>
      <c r="IAB272" s="20"/>
      <c r="IAC272" s="20"/>
      <c r="IAD272" s="20"/>
      <c r="IAE272" s="20"/>
      <c r="IAF272" s="20"/>
      <c r="IAG272" s="20"/>
      <c r="IAH272" s="20"/>
      <c r="IAI272" s="20"/>
      <c r="IAJ272" s="20"/>
      <c r="IAK272" s="20"/>
      <c r="IAL272" s="20"/>
      <c r="IAM272" s="20"/>
      <c r="IAN272" s="20"/>
      <c r="IAO272" s="20"/>
      <c r="IAP272" s="20"/>
      <c r="IAQ272" s="20"/>
      <c r="IAR272" s="20"/>
      <c r="IAS272" s="20"/>
      <c r="IAT272" s="20"/>
      <c r="IAU272" s="20"/>
      <c r="IAV272" s="20"/>
      <c r="IAW272" s="20"/>
      <c r="IAX272" s="20"/>
      <c r="IAY272" s="20"/>
      <c r="IAZ272" s="20"/>
      <c r="IBA272" s="20"/>
      <c r="IBB272" s="20"/>
      <c r="IBC272" s="20"/>
      <c r="IBD272" s="20"/>
      <c r="IBE272" s="20"/>
      <c r="IBF272" s="20"/>
      <c r="IBG272" s="20"/>
      <c r="IBH272" s="20"/>
      <c r="IBI272" s="20"/>
      <c r="IBJ272" s="20"/>
      <c r="IBK272" s="20"/>
      <c r="IBL272" s="20"/>
      <c r="IBM272" s="20"/>
      <c r="IBN272" s="20"/>
      <c r="IBO272" s="20"/>
      <c r="IBP272" s="20"/>
      <c r="IBQ272" s="20"/>
      <c r="IBR272" s="20"/>
      <c r="IBS272" s="20"/>
      <c r="IBT272" s="20"/>
      <c r="IBU272" s="20"/>
      <c r="IBV272" s="20"/>
      <c r="IBW272" s="20"/>
      <c r="IBX272" s="20"/>
      <c r="IBY272" s="20"/>
      <c r="IBZ272" s="20"/>
      <c r="ICA272" s="20"/>
      <c r="ICB272" s="20"/>
      <c r="ICC272" s="20"/>
      <c r="ICD272" s="20"/>
      <c r="ICE272" s="20"/>
      <c r="ICF272" s="20"/>
      <c r="ICG272" s="20"/>
      <c r="ICH272" s="20"/>
      <c r="ICI272" s="20"/>
      <c r="ICJ272" s="20"/>
      <c r="ICK272" s="20"/>
      <c r="ICL272" s="20"/>
      <c r="ICM272" s="20"/>
      <c r="ICN272" s="20"/>
      <c r="ICO272" s="20"/>
      <c r="ICP272" s="20"/>
      <c r="ICQ272" s="20"/>
      <c r="ICR272" s="20"/>
      <c r="ICS272" s="20"/>
      <c r="ICT272" s="20"/>
      <c r="ICU272" s="20"/>
      <c r="ICV272" s="20"/>
      <c r="ICW272" s="20"/>
      <c r="ICX272" s="20"/>
      <c r="ICY272" s="20"/>
      <c r="ICZ272" s="20"/>
      <c r="IDA272" s="20"/>
      <c r="IDB272" s="20"/>
      <c r="IDC272" s="20"/>
      <c r="IDD272" s="20"/>
      <c r="IDE272" s="20"/>
      <c r="IDF272" s="20"/>
      <c r="IDG272" s="20"/>
      <c r="IDH272" s="20"/>
      <c r="IDI272" s="20"/>
      <c r="IDJ272" s="20"/>
      <c r="IDK272" s="20"/>
      <c r="IDL272" s="20"/>
      <c r="IDM272" s="20"/>
      <c r="IDN272" s="20"/>
      <c r="IDO272" s="20"/>
      <c r="IDP272" s="20"/>
      <c r="IDQ272" s="20"/>
      <c r="IDR272" s="20"/>
      <c r="IDS272" s="20"/>
      <c r="IDT272" s="20"/>
      <c r="IDU272" s="20"/>
      <c r="IDV272" s="20"/>
      <c r="IDW272" s="20"/>
      <c r="IDX272" s="20"/>
      <c r="IDY272" s="20"/>
      <c r="IDZ272" s="20"/>
      <c r="IEA272" s="20"/>
      <c r="IEB272" s="20"/>
      <c r="IEC272" s="20"/>
      <c r="IED272" s="20"/>
      <c r="IEE272" s="20"/>
      <c r="IEF272" s="20"/>
      <c r="IEG272" s="20"/>
      <c r="IEH272" s="20"/>
      <c r="IEI272" s="20"/>
      <c r="IEJ272" s="20"/>
      <c r="IEK272" s="20"/>
      <c r="IEL272" s="20"/>
      <c r="IEM272" s="20"/>
      <c r="IEN272" s="20"/>
      <c r="IEO272" s="20"/>
      <c r="IEP272" s="20"/>
      <c r="IEQ272" s="20"/>
      <c r="IER272" s="20"/>
      <c r="IES272" s="20"/>
      <c r="IET272" s="20"/>
      <c r="IEU272" s="20"/>
      <c r="IEV272" s="20"/>
      <c r="IEW272" s="20"/>
      <c r="IEX272" s="20"/>
      <c r="IEY272" s="20"/>
      <c r="IEZ272" s="20"/>
      <c r="IFA272" s="20"/>
      <c r="IFB272" s="20"/>
      <c r="IFC272" s="20"/>
      <c r="IFD272" s="20"/>
      <c r="IFE272" s="20"/>
      <c r="IFF272" s="20"/>
      <c r="IFG272" s="20"/>
      <c r="IFH272" s="20"/>
      <c r="IFI272" s="20"/>
      <c r="IFJ272" s="20"/>
      <c r="IFK272" s="20"/>
      <c r="IFL272" s="20"/>
      <c r="IFM272" s="20"/>
      <c r="IFN272" s="20"/>
      <c r="IFO272" s="20"/>
      <c r="IFP272" s="20"/>
      <c r="IFQ272" s="20"/>
      <c r="IFR272" s="20"/>
      <c r="IFS272" s="20"/>
      <c r="IFT272" s="20"/>
      <c r="IFU272" s="20"/>
      <c r="IFV272" s="20"/>
      <c r="IFW272" s="20"/>
      <c r="IFX272" s="20"/>
      <c r="IFY272" s="20"/>
      <c r="IFZ272" s="20"/>
      <c r="IGA272" s="20"/>
      <c r="IGB272" s="20"/>
      <c r="IGC272" s="20"/>
      <c r="IGD272" s="20"/>
      <c r="IGE272" s="20"/>
      <c r="IGF272" s="20"/>
      <c r="IGG272" s="20"/>
      <c r="IGH272" s="20"/>
      <c r="IGI272" s="20"/>
      <c r="IGJ272" s="20"/>
      <c r="IGK272" s="20"/>
      <c r="IGL272" s="20"/>
      <c r="IGM272" s="20"/>
      <c r="IGN272" s="20"/>
      <c r="IGO272" s="20"/>
      <c r="IGP272" s="20"/>
      <c r="IGQ272" s="20"/>
      <c r="IGR272" s="20"/>
      <c r="IGS272" s="20"/>
      <c r="IGT272" s="20"/>
      <c r="IGU272" s="20"/>
      <c r="IGV272" s="20"/>
      <c r="IGW272" s="20"/>
      <c r="IGX272" s="20"/>
      <c r="IGY272" s="20"/>
      <c r="IGZ272" s="20"/>
      <c r="IHA272" s="20"/>
      <c r="IHB272" s="20"/>
      <c r="IHC272" s="20"/>
      <c r="IHD272" s="20"/>
      <c r="IHE272" s="20"/>
      <c r="IHF272" s="20"/>
      <c r="IHG272" s="20"/>
      <c r="IHH272" s="20"/>
      <c r="IHI272" s="20"/>
      <c r="IHJ272" s="20"/>
      <c r="IHK272" s="20"/>
      <c r="IHL272" s="20"/>
      <c r="IHM272" s="20"/>
      <c r="IHN272" s="20"/>
      <c r="IHO272" s="20"/>
      <c r="IHP272" s="20"/>
      <c r="IHQ272" s="20"/>
      <c r="IHR272" s="20"/>
      <c r="IHS272" s="20"/>
      <c r="IHT272" s="20"/>
      <c r="IHU272" s="20"/>
      <c r="IHV272" s="20"/>
      <c r="IHW272" s="20"/>
      <c r="IHX272" s="20"/>
      <c r="IHY272" s="20"/>
      <c r="IHZ272" s="20"/>
      <c r="IIA272" s="20"/>
      <c r="IIB272" s="20"/>
      <c r="IIC272" s="20"/>
      <c r="IID272" s="20"/>
      <c r="IIE272" s="20"/>
      <c r="IIF272" s="20"/>
      <c r="IIG272" s="20"/>
      <c r="IIH272" s="20"/>
      <c r="III272" s="20"/>
      <c r="IIJ272" s="20"/>
      <c r="IIK272" s="20"/>
      <c r="IIL272" s="20"/>
      <c r="IIM272" s="20"/>
      <c r="IIN272" s="20"/>
      <c r="IIO272" s="20"/>
      <c r="IIP272" s="20"/>
      <c r="IIQ272" s="20"/>
      <c r="IIR272" s="20"/>
      <c r="IIS272" s="20"/>
      <c r="IIT272" s="20"/>
      <c r="IIU272" s="20"/>
      <c r="IIV272" s="20"/>
      <c r="IIW272" s="20"/>
      <c r="IIX272" s="20"/>
      <c r="IIY272" s="20"/>
      <c r="IIZ272" s="20"/>
      <c r="IJA272" s="20"/>
      <c r="IJB272" s="20"/>
      <c r="IJC272" s="20"/>
      <c r="IJD272" s="20"/>
      <c r="IJE272" s="20"/>
      <c r="IJF272" s="20"/>
      <c r="IJG272" s="20"/>
      <c r="IJH272" s="20"/>
      <c r="IJI272" s="20"/>
      <c r="IJJ272" s="20"/>
      <c r="IJK272" s="20"/>
      <c r="IJL272" s="20"/>
      <c r="IJM272" s="20"/>
      <c r="IJN272" s="20"/>
      <c r="IJO272" s="20"/>
      <c r="IJP272" s="20"/>
      <c r="IJQ272" s="20"/>
      <c r="IJR272" s="20"/>
      <c r="IJS272" s="20"/>
      <c r="IJT272" s="20"/>
      <c r="IJU272" s="20"/>
      <c r="IJV272" s="20"/>
      <c r="IJW272" s="20"/>
      <c r="IJX272" s="20"/>
      <c r="IJY272" s="20"/>
      <c r="IJZ272" s="20"/>
      <c r="IKA272" s="20"/>
      <c r="IKB272" s="20"/>
      <c r="IKC272" s="20"/>
      <c r="IKD272" s="20"/>
      <c r="IKE272" s="20"/>
      <c r="IKF272" s="20"/>
      <c r="IKG272" s="20"/>
      <c r="IKH272" s="20"/>
      <c r="IKI272" s="20"/>
      <c r="IKJ272" s="20"/>
      <c r="IKK272" s="20"/>
      <c r="IKL272" s="20"/>
      <c r="IKM272" s="20"/>
      <c r="IKN272" s="20"/>
      <c r="IKO272" s="20"/>
      <c r="IKP272" s="20"/>
      <c r="IKQ272" s="20"/>
      <c r="IKR272" s="20"/>
      <c r="IKS272" s="20"/>
      <c r="IKT272" s="20"/>
      <c r="IKU272" s="20"/>
      <c r="IKV272" s="20"/>
      <c r="IKW272" s="20"/>
      <c r="IKX272" s="20"/>
      <c r="IKY272" s="20"/>
      <c r="IKZ272" s="20"/>
      <c r="ILA272" s="20"/>
      <c r="ILB272" s="20"/>
      <c r="ILC272" s="20"/>
      <c r="ILD272" s="20"/>
      <c r="ILE272" s="20"/>
      <c r="ILF272" s="20"/>
      <c r="ILG272" s="20"/>
      <c r="ILH272" s="20"/>
      <c r="ILI272" s="20"/>
      <c r="ILJ272" s="20"/>
      <c r="ILK272" s="20"/>
      <c r="ILL272" s="20"/>
      <c r="ILM272" s="20"/>
      <c r="ILN272" s="20"/>
      <c r="ILO272" s="20"/>
      <c r="ILP272" s="20"/>
      <c r="ILQ272" s="20"/>
      <c r="ILR272" s="20"/>
      <c r="ILS272" s="20"/>
      <c r="ILT272" s="20"/>
      <c r="ILU272" s="20"/>
      <c r="ILV272" s="20"/>
      <c r="ILW272" s="20"/>
      <c r="ILX272" s="20"/>
      <c r="ILY272" s="20"/>
      <c r="ILZ272" s="20"/>
      <c r="IMA272" s="20"/>
      <c r="IMB272" s="20"/>
      <c r="IMC272" s="20"/>
      <c r="IMD272" s="20"/>
      <c r="IME272" s="20"/>
      <c r="IMF272" s="20"/>
      <c r="IMG272" s="20"/>
      <c r="IMH272" s="20"/>
      <c r="IMI272" s="20"/>
      <c r="IMJ272" s="20"/>
      <c r="IMK272" s="20"/>
      <c r="IML272" s="20"/>
      <c r="IMM272" s="20"/>
      <c r="IMN272" s="20"/>
      <c r="IMO272" s="20"/>
      <c r="IMP272" s="20"/>
      <c r="IMQ272" s="20"/>
      <c r="IMR272" s="20"/>
      <c r="IMS272" s="20"/>
      <c r="IMT272" s="20"/>
      <c r="IMU272" s="20"/>
      <c r="IMV272" s="20"/>
      <c r="IMW272" s="20"/>
      <c r="IMX272" s="20"/>
      <c r="IMY272" s="20"/>
      <c r="IMZ272" s="20"/>
      <c r="INA272" s="20"/>
      <c r="INB272" s="20"/>
      <c r="INC272" s="20"/>
      <c r="IND272" s="20"/>
      <c r="INE272" s="20"/>
      <c r="INF272" s="20"/>
      <c r="ING272" s="20"/>
      <c r="INH272" s="20"/>
      <c r="INI272" s="20"/>
      <c r="INJ272" s="20"/>
      <c r="INK272" s="20"/>
      <c r="INL272" s="20"/>
      <c r="INM272" s="20"/>
      <c r="INN272" s="20"/>
      <c r="INO272" s="20"/>
      <c r="INP272" s="20"/>
      <c r="INQ272" s="20"/>
      <c r="INR272" s="20"/>
      <c r="INS272" s="20"/>
      <c r="INT272" s="20"/>
      <c r="INU272" s="20"/>
      <c r="INV272" s="20"/>
      <c r="INW272" s="20"/>
      <c r="INX272" s="20"/>
      <c r="INY272" s="20"/>
      <c r="INZ272" s="20"/>
      <c r="IOA272" s="20"/>
      <c r="IOB272" s="20"/>
      <c r="IOC272" s="20"/>
      <c r="IOD272" s="20"/>
      <c r="IOE272" s="20"/>
      <c r="IOF272" s="20"/>
      <c r="IOG272" s="20"/>
      <c r="IOH272" s="20"/>
      <c r="IOI272" s="20"/>
      <c r="IOJ272" s="20"/>
      <c r="IOK272" s="20"/>
      <c r="IOL272" s="20"/>
      <c r="IOM272" s="20"/>
      <c r="ION272" s="20"/>
      <c r="IOO272" s="20"/>
      <c r="IOP272" s="20"/>
      <c r="IOQ272" s="20"/>
      <c r="IOR272" s="20"/>
      <c r="IOS272" s="20"/>
      <c r="IOT272" s="20"/>
      <c r="IOU272" s="20"/>
      <c r="IOV272" s="20"/>
      <c r="IOW272" s="20"/>
      <c r="IOX272" s="20"/>
      <c r="IOY272" s="20"/>
      <c r="IOZ272" s="20"/>
      <c r="IPA272" s="20"/>
      <c r="IPB272" s="20"/>
      <c r="IPC272" s="20"/>
      <c r="IPD272" s="20"/>
      <c r="IPE272" s="20"/>
      <c r="IPF272" s="20"/>
      <c r="IPG272" s="20"/>
      <c r="IPH272" s="20"/>
      <c r="IPI272" s="20"/>
      <c r="IPJ272" s="20"/>
      <c r="IPK272" s="20"/>
      <c r="IPL272" s="20"/>
      <c r="IPM272" s="20"/>
      <c r="IPN272" s="20"/>
      <c r="IPO272" s="20"/>
      <c r="IPP272" s="20"/>
      <c r="IPQ272" s="20"/>
      <c r="IPR272" s="20"/>
      <c r="IPS272" s="20"/>
      <c r="IPT272" s="20"/>
      <c r="IPU272" s="20"/>
      <c r="IPV272" s="20"/>
      <c r="IPW272" s="20"/>
      <c r="IPX272" s="20"/>
      <c r="IPY272" s="20"/>
      <c r="IPZ272" s="20"/>
      <c r="IQA272" s="20"/>
      <c r="IQB272" s="20"/>
      <c r="IQC272" s="20"/>
      <c r="IQD272" s="20"/>
      <c r="IQE272" s="20"/>
      <c r="IQF272" s="20"/>
      <c r="IQG272" s="20"/>
      <c r="IQH272" s="20"/>
      <c r="IQI272" s="20"/>
      <c r="IQJ272" s="20"/>
      <c r="IQK272" s="20"/>
      <c r="IQL272" s="20"/>
      <c r="IQM272" s="20"/>
      <c r="IQN272" s="20"/>
      <c r="IQO272" s="20"/>
      <c r="IQP272" s="20"/>
      <c r="IQQ272" s="20"/>
      <c r="IQR272" s="20"/>
      <c r="IQS272" s="20"/>
      <c r="IQT272" s="20"/>
      <c r="IQU272" s="20"/>
      <c r="IQV272" s="20"/>
      <c r="IQW272" s="20"/>
      <c r="IQX272" s="20"/>
      <c r="IQY272" s="20"/>
      <c r="IQZ272" s="20"/>
      <c r="IRA272" s="20"/>
      <c r="IRB272" s="20"/>
      <c r="IRC272" s="20"/>
      <c r="IRD272" s="20"/>
      <c r="IRE272" s="20"/>
      <c r="IRF272" s="20"/>
      <c r="IRG272" s="20"/>
      <c r="IRH272" s="20"/>
      <c r="IRI272" s="20"/>
      <c r="IRJ272" s="20"/>
      <c r="IRK272" s="20"/>
      <c r="IRL272" s="20"/>
      <c r="IRM272" s="20"/>
      <c r="IRN272" s="20"/>
      <c r="IRO272" s="20"/>
      <c r="IRP272" s="20"/>
      <c r="IRQ272" s="20"/>
      <c r="IRR272" s="20"/>
      <c r="IRS272" s="20"/>
      <c r="IRT272" s="20"/>
      <c r="IRU272" s="20"/>
      <c r="IRV272" s="20"/>
      <c r="IRW272" s="20"/>
      <c r="IRX272" s="20"/>
      <c r="IRY272" s="20"/>
      <c r="IRZ272" s="20"/>
      <c r="ISA272" s="20"/>
      <c r="ISB272" s="20"/>
      <c r="ISC272" s="20"/>
      <c r="ISD272" s="20"/>
      <c r="ISE272" s="20"/>
      <c r="ISF272" s="20"/>
      <c r="ISG272" s="20"/>
      <c r="ISH272" s="20"/>
      <c r="ISI272" s="20"/>
      <c r="ISJ272" s="20"/>
      <c r="ISK272" s="20"/>
      <c r="ISL272" s="20"/>
      <c r="ISM272" s="20"/>
      <c r="ISN272" s="20"/>
      <c r="ISO272" s="20"/>
      <c r="ISP272" s="20"/>
      <c r="ISQ272" s="20"/>
      <c r="ISR272" s="20"/>
      <c r="ISS272" s="20"/>
      <c r="IST272" s="20"/>
      <c r="ISU272" s="20"/>
      <c r="ISV272" s="20"/>
      <c r="ISW272" s="20"/>
      <c r="ISX272" s="20"/>
      <c r="ISY272" s="20"/>
      <c r="ISZ272" s="20"/>
      <c r="ITA272" s="20"/>
      <c r="ITB272" s="20"/>
      <c r="ITC272" s="20"/>
      <c r="ITD272" s="20"/>
      <c r="ITE272" s="20"/>
      <c r="ITF272" s="20"/>
      <c r="ITG272" s="20"/>
      <c r="ITH272" s="20"/>
      <c r="ITI272" s="20"/>
      <c r="ITJ272" s="20"/>
      <c r="ITK272" s="20"/>
      <c r="ITL272" s="20"/>
      <c r="ITM272" s="20"/>
      <c r="ITN272" s="20"/>
      <c r="ITO272" s="20"/>
      <c r="ITP272" s="20"/>
      <c r="ITQ272" s="20"/>
      <c r="ITR272" s="20"/>
      <c r="ITS272" s="20"/>
      <c r="ITT272" s="20"/>
      <c r="ITU272" s="20"/>
      <c r="ITV272" s="20"/>
      <c r="ITW272" s="20"/>
      <c r="ITX272" s="20"/>
      <c r="ITY272" s="20"/>
      <c r="ITZ272" s="20"/>
      <c r="IUA272" s="20"/>
      <c r="IUB272" s="20"/>
      <c r="IUC272" s="20"/>
      <c r="IUD272" s="20"/>
      <c r="IUE272" s="20"/>
      <c r="IUF272" s="20"/>
      <c r="IUG272" s="20"/>
      <c r="IUH272" s="20"/>
      <c r="IUI272" s="20"/>
      <c r="IUJ272" s="20"/>
      <c r="IUK272" s="20"/>
      <c r="IUL272" s="20"/>
      <c r="IUM272" s="20"/>
      <c r="IUN272" s="20"/>
      <c r="IUO272" s="20"/>
      <c r="IUP272" s="20"/>
      <c r="IUQ272" s="20"/>
      <c r="IUR272" s="20"/>
      <c r="IUS272" s="20"/>
      <c r="IUT272" s="20"/>
      <c r="IUU272" s="20"/>
      <c r="IUV272" s="20"/>
      <c r="IUW272" s="20"/>
      <c r="IUX272" s="20"/>
      <c r="IUY272" s="20"/>
      <c r="IUZ272" s="20"/>
      <c r="IVA272" s="20"/>
      <c r="IVB272" s="20"/>
      <c r="IVC272" s="20"/>
      <c r="IVD272" s="20"/>
      <c r="IVE272" s="20"/>
      <c r="IVF272" s="20"/>
      <c r="IVG272" s="20"/>
      <c r="IVH272" s="20"/>
      <c r="IVI272" s="20"/>
      <c r="IVJ272" s="20"/>
      <c r="IVK272" s="20"/>
      <c r="IVL272" s="20"/>
      <c r="IVM272" s="20"/>
      <c r="IVN272" s="20"/>
      <c r="IVO272" s="20"/>
      <c r="IVP272" s="20"/>
      <c r="IVQ272" s="20"/>
      <c r="IVR272" s="20"/>
      <c r="IVS272" s="20"/>
      <c r="IVT272" s="20"/>
      <c r="IVU272" s="20"/>
      <c r="IVV272" s="20"/>
      <c r="IVW272" s="20"/>
      <c r="IVX272" s="20"/>
      <c r="IVY272" s="20"/>
      <c r="IVZ272" s="20"/>
      <c r="IWA272" s="20"/>
      <c r="IWB272" s="20"/>
      <c r="IWC272" s="20"/>
      <c r="IWD272" s="20"/>
      <c r="IWE272" s="20"/>
      <c r="IWF272" s="20"/>
      <c r="IWG272" s="20"/>
      <c r="IWH272" s="20"/>
      <c r="IWI272" s="20"/>
      <c r="IWJ272" s="20"/>
      <c r="IWK272" s="20"/>
      <c r="IWL272" s="20"/>
      <c r="IWM272" s="20"/>
      <c r="IWN272" s="20"/>
      <c r="IWO272" s="20"/>
      <c r="IWP272" s="20"/>
      <c r="IWQ272" s="20"/>
      <c r="IWR272" s="20"/>
      <c r="IWS272" s="20"/>
      <c r="IWT272" s="20"/>
      <c r="IWU272" s="20"/>
      <c r="IWV272" s="20"/>
      <c r="IWW272" s="20"/>
      <c r="IWX272" s="20"/>
      <c r="IWY272" s="20"/>
      <c r="IWZ272" s="20"/>
      <c r="IXA272" s="20"/>
      <c r="IXB272" s="20"/>
      <c r="IXC272" s="20"/>
      <c r="IXD272" s="20"/>
      <c r="IXE272" s="20"/>
      <c r="IXF272" s="20"/>
      <c r="IXG272" s="20"/>
      <c r="IXH272" s="20"/>
      <c r="IXI272" s="20"/>
      <c r="IXJ272" s="20"/>
      <c r="IXK272" s="20"/>
      <c r="IXL272" s="20"/>
      <c r="IXM272" s="20"/>
      <c r="IXN272" s="20"/>
      <c r="IXO272" s="20"/>
      <c r="IXP272" s="20"/>
      <c r="IXQ272" s="20"/>
      <c r="IXR272" s="20"/>
      <c r="IXS272" s="20"/>
      <c r="IXT272" s="20"/>
      <c r="IXU272" s="20"/>
      <c r="IXV272" s="20"/>
      <c r="IXW272" s="20"/>
      <c r="IXX272" s="20"/>
      <c r="IXY272" s="20"/>
      <c r="IXZ272" s="20"/>
      <c r="IYA272" s="20"/>
      <c r="IYB272" s="20"/>
      <c r="IYC272" s="20"/>
      <c r="IYD272" s="20"/>
      <c r="IYE272" s="20"/>
      <c r="IYF272" s="20"/>
      <c r="IYG272" s="20"/>
      <c r="IYH272" s="20"/>
      <c r="IYI272" s="20"/>
      <c r="IYJ272" s="20"/>
      <c r="IYK272" s="20"/>
      <c r="IYL272" s="20"/>
      <c r="IYM272" s="20"/>
      <c r="IYN272" s="20"/>
      <c r="IYO272" s="20"/>
      <c r="IYP272" s="20"/>
      <c r="IYQ272" s="20"/>
      <c r="IYR272" s="20"/>
      <c r="IYS272" s="20"/>
      <c r="IYT272" s="20"/>
      <c r="IYU272" s="20"/>
      <c r="IYV272" s="20"/>
      <c r="IYW272" s="20"/>
      <c r="IYX272" s="20"/>
      <c r="IYY272" s="20"/>
      <c r="IYZ272" s="20"/>
      <c r="IZA272" s="20"/>
      <c r="IZB272" s="20"/>
      <c r="IZC272" s="20"/>
      <c r="IZD272" s="20"/>
      <c r="IZE272" s="20"/>
      <c r="IZF272" s="20"/>
      <c r="IZG272" s="20"/>
      <c r="IZH272" s="20"/>
      <c r="IZI272" s="20"/>
      <c r="IZJ272" s="20"/>
      <c r="IZK272" s="20"/>
      <c r="IZL272" s="20"/>
      <c r="IZM272" s="20"/>
      <c r="IZN272" s="20"/>
      <c r="IZO272" s="20"/>
      <c r="IZP272" s="20"/>
      <c r="IZQ272" s="20"/>
      <c r="IZR272" s="20"/>
      <c r="IZS272" s="20"/>
      <c r="IZT272" s="20"/>
      <c r="IZU272" s="20"/>
      <c r="IZV272" s="20"/>
      <c r="IZW272" s="20"/>
      <c r="IZX272" s="20"/>
      <c r="IZY272" s="20"/>
      <c r="IZZ272" s="20"/>
      <c r="JAA272" s="20"/>
      <c r="JAB272" s="20"/>
      <c r="JAC272" s="20"/>
      <c r="JAD272" s="20"/>
      <c r="JAE272" s="20"/>
      <c r="JAF272" s="20"/>
      <c r="JAG272" s="20"/>
      <c r="JAH272" s="20"/>
      <c r="JAI272" s="20"/>
      <c r="JAJ272" s="20"/>
      <c r="JAK272" s="20"/>
      <c r="JAL272" s="20"/>
      <c r="JAM272" s="20"/>
      <c r="JAN272" s="20"/>
      <c r="JAO272" s="20"/>
      <c r="JAP272" s="20"/>
      <c r="JAQ272" s="20"/>
      <c r="JAR272" s="20"/>
      <c r="JAS272" s="20"/>
      <c r="JAT272" s="20"/>
      <c r="JAU272" s="20"/>
      <c r="JAV272" s="20"/>
      <c r="JAW272" s="20"/>
      <c r="JAX272" s="20"/>
      <c r="JAY272" s="20"/>
      <c r="JAZ272" s="20"/>
      <c r="JBA272" s="20"/>
      <c r="JBB272" s="20"/>
      <c r="JBC272" s="20"/>
      <c r="JBD272" s="20"/>
      <c r="JBE272" s="20"/>
      <c r="JBF272" s="20"/>
      <c r="JBG272" s="20"/>
      <c r="JBH272" s="20"/>
      <c r="JBI272" s="20"/>
      <c r="JBJ272" s="20"/>
      <c r="JBK272" s="20"/>
      <c r="JBL272" s="20"/>
      <c r="JBM272" s="20"/>
      <c r="JBN272" s="20"/>
      <c r="JBO272" s="20"/>
      <c r="JBP272" s="20"/>
      <c r="JBQ272" s="20"/>
      <c r="JBR272" s="20"/>
      <c r="JBS272" s="20"/>
      <c r="JBT272" s="20"/>
      <c r="JBU272" s="20"/>
      <c r="JBV272" s="20"/>
      <c r="JBW272" s="20"/>
      <c r="JBX272" s="20"/>
      <c r="JBY272" s="20"/>
      <c r="JBZ272" s="20"/>
      <c r="JCA272" s="20"/>
      <c r="JCB272" s="20"/>
      <c r="JCC272" s="20"/>
      <c r="JCD272" s="20"/>
      <c r="JCE272" s="20"/>
      <c r="JCF272" s="20"/>
      <c r="JCG272" s="20"/>
      <c r="JCH272" s="20"/>
      <c r="JCI272" s="20"/>
      <c r="JCJ272" s="20"/>
      <c r="JCK272" s="20"/>
      <c r="JCL272" s="20"/>
      <c r="JCM272" s="20"/>
      <c r="JCN272" s="20"/>
      <c r="JCO272" s="20"/>
      <c r="JCP272" s="20"/>
      <c r="JCQ272" s="20"/>
      <c r="JCR272" s="20"/>
      <c r="JCS272" s="20"/>
      <c r="JCT272" s="20"/>
      <c r="JCU272" s="20"/>
      <c r="JCV272" s="20"/>
      <c r="JCW272" s="20"/>
      <c r="JCX272" s="20"/>
      <c r="JCY272" s="20"/>
      <c r="JCZ272" s="20"/>
      <c r="JDA272" s="20"/>
      <c r="JDB272" s="20"/>
      <c r="JDC272" s="20"/>
      <c r="JDD272" s="20"/>
      <c r="JDE272" s="20"/>
      <c r="JDF272" s="20"/>
      <c r="JDG272" s="20"/>
      <c r="JDH272" s="20"/>
      <c r="JDI272" s="20"/>
      <c r="JDJ272" s="20"/>
      <c r="JDK272" s="20"/>
      <c r="JDL272" s="20"/>
      <c r="JDM272" s="20"/>
      <c r="JDN272" s="20"/>
      <c r="JDO272" s="20"/>
      <c r="JDP272" s="20"/>
      <c r="JDQ272" s="20"/>
      <c r="JDR272" s="20"/>
      <c r="JDS272" s="20"/>
      <c r="JDT272" s="20"/>
      <c r="JDU272" s="20"/>
      <c r="JDV272" s="20"/>
      <c r="JDW272" s="20"/>
      <c r="JDX272" s="20"/>
      <c r="JDY272" s="20"/>
      <c r="JDZ272" s="20"/>
      <c r="JEA272" s="20"/>
      <c r="JEB272" s="20"/>
      <c r="JEC272" s="20"/>
      <c r="JED272" s="20"/>
      <c r="JEE272" s="20"/>
      <c r="JEF272" s="20"/>
      <c r="JEG272" s="20"/>
      <c r="JEH272" s="20"/>
      <c r="JEI272" s="20"/>
      <c r="JEJ272" s="20"/>
      <c r="JEK272" s="20"/>
      <c r="JEL272" s="20"/>
      <c r="JEM272" s="20"/>
      <c r="JEN272" s="20"/>
      <c r="JEO272" s="20"/>
      <c r="JEP272" s="20"/>
      <c r="JEQ272" s="20"/>
      <c r="JER272" s="20"/>
      <c r="JES272" s="20"/>
      <c r="JET272" s="20"/>
      <c r="JEU272" s="20"/>
      <c r="JEV272" s="20"/>
      <c r="JEW272" s="20"/>
      <c r="JEX272" s="20"/>
      <c r="JEY272" s="20"/>
      <c r="JEZ272" s="20"/>
      <c r="JFA272" s="20"/>
      <c r="JFB272" s="20"/>
      <c r="JFC272" s="20"/>
      <c r="JFD272" s="20"/>
      <c r="JFE272" s="20"/>
      <c r="JFF272" s="20"/>
      <c r="JFG272" s="20"/>
      <c r="JFH272" s="20"/>
      <c r="JFI272" s="20"/>
      <c r="JFJ272" s="20"/>
      <c r="JFK272" s="20"/>
      <c r="JFL272" s="20"/>
      <c r="JFM272" s="20"/>
      <c r="JFN272" s="20"/>
      <c r="JFO272" s="20"/>
      <c r="JFP272" s="20"/>
      <c r="JFQ272" s="20"/>
      <c r="JFR272" s="20"/>
      <c r="JFS272" s="20"/>
      <c r="JFT272" s="20"/>
      <c r="JFU272" s="20"/>
      <c r="JFV272" s="20"/>
      <c r="JFW272" s="20"/>
      <c r="JFX272" s="20"/>
      <c r="JFY272" s="20"/>
      <c r="JFZ272" s="20"/>
      <c r="JGA272" s="20"/>
      <c r="JGB272" s="20"/>
      <c r="JGC272" s="20"/>
      <c r="JGD272" s="20"/>
      <c r="JGE272" s="20"/>
      <c r="JGF272" s="20"/>
      <c r="JGG272" s="20"/>
      <c r="JGH272" s="20"/>
      <c r="JGI272" s="20"/>
      <c r="JGJ272" s="20"/>
      <c r="JGK272" s="20"/>
      <c r="JGL272" s="20"/>
      <c r="JGM272" s="20"/>
      <c r="JGN272" s="20"/>
      <c r="JGO272" s="20"/>
      <c r="JGP272" s="20"/>
      <c r="JGQ272" s="20"/>
      <c r="JGR272" s="20"/>
      <c r="JGS272" s="20"/>
      <c r="JGT272" s="20"/>
      <c r="JGU272" s="20"/>
      <c r="JGV272" s="20"/>
      <c r="JGW272" s="20"/>
      <c r="JGX272" s="20"/>
      <c r="JGY272" s="20"/>
      <c r="JGZ272" s="20"/>
      <c r="JHA272" s="20"/>
      <c r="JHB272" s="20"/>
      <c r="JHC272" s="20"/>
      <c r="JHD272" s="20"/>
      <c r="JHE272" s="20"/>
      <c r="JHF272" s="20"/>
      <c r="JHG272" s="20"/>
      <c r="JHH272" s="20"/>
      <c r="JHI272" s="20"/>
      <c r="JHJ272" s="20"/>
      <c r="JHK272" s="20"/>
      <c r="JHL272" s="20"/>
      <c r="JHM272" s="20"/>
      <c r="JHN272" s="20"/>
      <c r="JHO272" s="20"/>
      <c r="JHP272" s="20"/>
      <c r="JHQ272" s="20"/>
      <c r="JHR272" s="20"/>
      <c r="JHS272" s="20"/>
      <c r="JHT272" s="20"/>
      <c r="JHU272" s="20"/>
      <c r="JHV272" s="20"/>
      <c r="JHW272" s="20"/>
      <c r="JHX272" s="20"/>
      <c r="JHY272" s="20"/>
      <c r="JHZ272" s="20"/>
      <c r="JIA272" s="20"/>
      <c r="JIB272" s="20"/>
      <c r="JIC272" s="20"/>
      <c r="JID272" s="20"/>
      <c r="JIE272" s="20"/>
      <c r="JIF272" s="20"/>
      <c r="JIG272" s="20"/>
      <c r="JIH272" s="20"/>
      <c r="JII272" s="20"/>
      <c r="JIJ272" s="20"/>
      <c r="JIK272" s="20"/>
      <c r="JIL272" s="20"/>
      <c r="JIM272" s="20"/>
      <c r="JIN272" s="20"/>
      <c r="JIO272" s="20"/>
      <c r="JIP272" s="20"/>
      <c r="JIQ272" s="20"/>
      <c r="JIR272" s="20"/>
      <c r="JIS272" s="20"/>
      <c r="JIT272" s="20"/>
      <c r="JIU272" s="20"/>
      <c r="JIV272" s="20"/>
      <c r="JIW272" s="20"/>
      <c r="JIX272" s="20"/>
      <c r="JIY272" s="20"/>
      <c r="JIZ272" s="20"/>
      <c r="JJA272" s="20"/>
      <c r="JJB272" s="20"/>
      <c r="JJC272" s="20"/>
      <c r="JJD272" s="20"/>
      <c r="JJE272" s="20"/>
      <c r="JJF272" s="20"/>
      <c r="JJG272" s="20"/>
      <c r="JJH272" s="20"/>
      <c r="JJI272" s="20"/>
      <c r="JJJ272" s="20"/>
      <c r="JJK272" s="20"/>
      <c r="JJL272" s="20"/>
      <c r="JJM272" s="20"/>
      <c r="JJN272" s="20"/>
      <c r="JJO272" s="20"/>
      <c r="JJP272" s="20"/>
      <c r="JJQ272" s="20"/>
      <c r="JJR272" s="20"/>
      <c r="JJS272" s="20"/>
      <c r="JJT272" s="20"/>
      <c r="JJU272" s="20"/>
      <c r="JJV272" s="20"/>
      <c r="JJW272" s="20"/>
      <c r="JJX272" s="20"/>
      <c r="JJY272" s="20"/>
      <c r="JJZ272" s="20"/>
      <c r="JKA272" s="20"/>
      <c r="JKB272" s="20"/>
      <c r="JKC272" s="20"/>
      <c r="JKD272" s="20"/>
      <c r="JKE272" s="20"/>
      <c r="JKF272" s="20"/>
      <c r="JKG272" s="20"/>
      <c r="JKH272" s="20"/>
      <c r="JKI272" s="20"/>
      <c r="JKJ272" s="20"/>
      <c r="JKK272" s="20"/>
      <c r="JKL272" s="20"/>
      <c r="JKM272" s="20"/>
      <c r="JKN272" s="20"/>
      <c r="JKO272" s="20"/>
      <c r="JKP272" s="20"/>
      <c r="JKQ272" s="20"/>
      <c r="JKR272" s="20"/>
      <c r="JKS272" s="20"/>
      <c r="JKT272" s="20"/>
      <c r="JKU272" s="20"/>
      <c r="JKV272" s="20"/>
      <c r="JKW272" s="20"/>
      <c r="JKX272" s="20"/>
      <c r="JKY272" s="20"/>
      <c r="JKZ272" s="20"/>
      <c r="JLA272" s="20"/>
      <c r="JLB272" s="20"/>
      <c r="JLC272" s="20"/>
      <c r="JLD272" s="20"/>
      <c r="JLE272" s="20"/>
      <c r="JLF272" s="20"/>
      <c r="JLG272" s="20"/>
      <c r="JLH272" s="20"/>
      <c r="JLI272" s="20"/>
      <c r="JLJ272" s="20"/>
      <c r="JLK272" s="20"/>
      <c r="JLL272" s="20"/>
      <c r="JLM272" s="20"/>
      <c r="JLN272" s="20"/>
      <c r="JLO272" s="20"/>
      <c r="JLP272" s="20"/>
      <c r="JLQ272" s="20"/>
      <c r="JLR272" s="20"/>
      <c r="JLS272" s="20"/>
      <c r="JLT272" s="20"/>
      <c r="JLU272" s="20"/>
      <c r="JLV272" s="20"/>
      <c r="JLW272" s="20"/>
      <c r="JLX272" s="20"/>
      <c r="JLY272" s="20"/>
      <c r="JLZ272" s="20"/>
      <c r="JMA272" s="20"/>
      <c r="JMB272" s="20"/>
      <c r="JMC272" s="20"/>
      <c r="JMD272" s="20"/>
      <c r="JME272" s="20"/>
      <c r="JMF272" s="20"/>
      <c r="JMG272" s="20"/>
      <c r="JMH272" s="20"/>
      <c r="JMI272" s="20"/>
      <c r="JMJ272" s="20"/>
      <c r="JMK272" s="20"/>
      <c r="JML272" s="20"/>
      <c r="JMM272" s="20"/>
      <c r="JMN272" s="20"/>
      <c r="JMO272" s="20"/>
      <c r="JMP272" s="20"/>
      <c r="JMQ272" s="20"/>
      <c r="JMR272" s="20"/>
      <c r="JMS272" s="20"/>
      <c r="JMT272" s="20"/>
      <c r="JMU272" s="20"/>
      <c r="JMV272" s="20"/>
      <c r="JMW272" s="20"/>
      <c r="JMX272" s="20"/>
      <c r="JMY272" s="20"/>
      <c r="JMZ272" s="20"/>
      <c r="JNA272" s="20"/>
      <c r="JNB272" s="20"/>
      <c r="JNC272" s="20"/>
      <c r="JND272" s="20"/>
      <c r="JNE272" s="20"/>
      <c r="JNF272" s="20"/>
      <c r="JNG272" s="20"/>
      <c r="JNH272" s="20"/>
      <c r="JNI272" s="20"/>
      <c r="JNJ272" s="20"/>
      <c r="JNK272" s="20"/>
      <c r="JNL272" s="20"/>
      <c r="JNM272" s="20"/>
      <c r="JNN272" s="20"/>
      <c r="JNO272" s="20"/>
      <c r="JNP272" s="20"/>
      <c r="JNQ272" s="20"/>
      <c r="JNR272" s="20"/>
      <c r="JNS272" s="20"/>
      <c r="JNT272" s="20"/>
      <c r="JNU272" s="20"/>
      <c r="JNV272" s="20"/>
      <c r="JNW272" s="20"/>
      <c r="JNX272" s="20"/>
      <c r="JNY272" s="20"/>
      <c r="JNZ272" s="20"/>
      <c r="JOA272" s="20"/>
      <c r="JOB272" s="20"/>
      <c r="JOC272" s="20"/>
      <c r="JOD272" s="20"/>
      <c r="JOE272" s="20"/>
      <c r="JOF272" s="20"/>
      <c r="JOG272" s="20"/>
      <c r="JOH272" s="20"/>
      <c r="JOI272" s="20"/>
      <c r="JOJ272" s="20"/>
      <c r="JOK272" s="20"/>
      <c r="JOL272" s="20"/>
      <c r="JOM272" s="20"/>
      <c r="JON272" s="20"/>
      <c r="JOO272" s="20"/>
      <c r="JOP272" s="20"/>
      <c r="JOQ272" s="20"/>
      <c r="JOR272" s="20"/>
      <c r="JOS272" s="20"/>
      <c r="JOT272" s="20"/>
      <c r="JOU272" s="20"/>
      <c r="JOV272" s="20"/>
      <c r="JOW272" s="20"/>
      <c r="JOX272" s="20"/>
      <c r="JOY272" s="20"/>
      <c r="JOZ272" s="20"/>
      <c r="JPA272" s="20"/>
      <c r="JPB272" s="20"/>
      <c r="JPC272" s="20"/>
      <c r="JPD272" s="20"/>
      <c r="JPE272" s="20"/>
      <c r="JPF272" s="20"/>
      <c r="JPG272" s="20"/>
      <c r="JPH272" s="20"/>
      <c r="JPI272" s="20"/>
      <c r="JPJ272" s="20"/>
      <c r="JPK272" s="20"/>
      <c r="JPL272" s="20"/>
      <c r="JPM272" s="20"/>
      <c r="JPN272" s="20"/>
      <c r="JPO272" s="20"/>
      <c r="JPP272" s="20"/>
      <c r="JPQ272" s="20"/>
      <c r="JPR272" s="20"/>
      <c r="JPS272" s="20"/>
      <c r="JPT272" s="20"/>
      <c r="JPU272" s="20"/>
      <c r="JPV272" s="20"/>
      <c r="JPW272" s="20"/>
      <c r="JPX272" s="20"/>
      <c r="JPY272" s="20"/>
      <c r="JPZ272" s="20"/>
      <c r="JQA272" s="20"/>
      <c r="JQB272" s="20"/>
      <c r="JQC272" s="20"/>
      <c r="JQD272" s="20"/>
      <c r="JQE272" s="20"/>
      <c r="JQF272" s="20"/>
      <c r="JQG272" s="20"/>
      <c r="JQH272" s="20"/>
      <c r="JQI272" s="20"/>
      <c r="JQJ272" s="20"/>
      <c r="JQK272" s="20"/>
      <c r="JQL272" s="20"/>
      <c r="JQM272" s="20"/>
      <c r="JQN272" s="20"/>
      <c r="JQO272" s="20"/>
      <c r="JQP272" s="20"/>
      <c r="JQQ272" s="20"/>
      <c r="JQR272" s="20"/>
      <c r="JQS272" s="20"/>
      <c r="JQT272" s="20"/>
      <c r="JQU272" s="20"/>
      <c r="JQV272" s="20"/>
      <c r="JQW272" s="20"/>
      <c r="JQX272" s="20"/>
      <c r="JQY272" s="20"/>
      <c r="JQZ272" s="20"/>
      <c r="JRA272" s="20"/>
      <c r="JRB272" s="20"/>
      <c r="JRC272" s="20"/>
      <c r="JRD272" s="20"/>
      <c r="JRE272" s="20"/>
      <c r="JRF272" s="20"/>
      <c r="JRG272" s="20"/>
      <c r="JRH272" s="20"/>
      <c r="JRI272" s="20"/>
      <c r="JRJ272" s="20"/>
      <c r="JRK272" s="20"/>
      <c r="JRL272" s="20"/>
      <c r="JRM272" s="20"/>
      <c r="JRN272" s="20"/>
      <c r="JRO272" s="20"/>
      <c r="JRP272" s="20"/>
      <c r="JRQ272" s="20"/>
      <c r="JRR272" s="20"/>
      <c r="JRS272" s="20"/>
      <c r="JRT272" s="20"/>
      <c r="JRU272" s="20"/>
      <c r="JRV272" s="20"/>
      <c r="JRW272" s="20"/>
      <c r="JRX272" s="20"/>
      <c r="JRY272" s="20"/>
      <c r="JRZ272" s="20"/>
      <c r="JSA272" s="20"/>
      <c r="JSB272" s="20"/>
      <c r="JSC272" s="20"/>
      <c r="JSD272" s="20"/>
      <c r="JSE272" s="20"/>
      <c r="JSF272" s="20"/>
      <c r="JSG272" s="20"/>
      <c r="JSH272" s="20"/>
      <c r="JSI272" s="20"/>
      <c r="JSJ272" s="20"/>
      <c r="JSK272" s="20"/>
      <c r="JSL272" s="20"/>
      <c r="JSM272" s="20"/>
      <c r="JSN272" s="20"/>
      <c r="JSO272" s="20"/>
      <c r="JSP272" s="20"/>
      <c r="JSQ272" s="20"/>
      <c r="JSR272" s="20"/>
      <c r="JSS272" s="20"/>
      <c r="JST272" s="20"/>
      <c r="JSU272" s="20"/>
      <c r="JSV272" s="20"/>
      <c r="JSW272" s="20"/>
      <c r="JSX272" s="20"/>
      <c r="JSY272" s="20"/>
      <c r="JSZ272" s="20"/>
      <c r="JTA272" s="20"/>
      <c r="JTB272" s="20"/>
      <c r="JTC272" s="20"/>
      <c r="JTD272" s="20"/>
      <c r="JTE272" s="20"/>
      <c r="JTF272" s="20"/>
      <c r="JTG272" s="20"/>
      <c r="JTH272" s="20"/>
      <c r="JTI272" s="20"/>
      <c r="JTJ272" s="20"/>
      <c r="JTK272" s="20"/>
      <c r="JTL272" s="20"/>
      <c r="JTM272" s="20"/>
      <c r="JTN272" s="20"/>
      <c r="JTO272" s="20"/>
      <c r="JTP272" s="20"/>
      <c r="JTQ272" s="20"/>
      <c r="JTR272" s="20"/>
      <c r="JTS272" s="20"/>
      <c r="JTT272" s="20"/>
      <c r="JTU272" s="20"/>
      <c r="JTV272" s="20"/>
      <c r="JTW272" s="20"/>
      <c r="JTX272" s="20"/>
      <c r="JTY272" s="20"/>
      <c r="JTZ272" s="20"/>
      <c r="JUA272" s="20"/>
      <c r="JUB272" s="20"/>
      <c r="JUC272" s="20"/>
      <c r="JUD272" s="20"/>
      <c r="JUE272" s="20"/>
      <c r="JUF272" s="20"/>
      <c r="JUG272" s="20"/>
      <c r="JUH272" s="20"/>
      <c r="JUI272" s="20"/>
      <c r="JUJ272" s="20"/>
      <c r="JUK272" s="20"/>
      <c r="JUL272" s="20"/>
      <c r="JUM272" s="20"/>
      <c r="JUN272" s="20"/>
      <c r="JUO272" s="20"/>
      <c r="JUP272" s="20"/>
      <c r="JUQ272" s="20"/>
      <c r="JUR272" s="20"/>
      <c r="JUS272" s="20"/>
      <c r="JUT272" s="20"/>
      <c r="JUU272" s="20"/>
      <c r="JUV272" s="20"/>
      <c r="JUW272" s="20"/>
      <c r="JUX272" s="20"/>
      <c r="JUY272" s="20"/>
      <c r="JUZ272" s="20"/>
      <c r="JVA272" s="20"/>
      <c r="JVB272" s="20"/>
      <c r="JVC272" s="20"/>
      <c r="JVD272" s="20"/>
      <c r="JVE272" s="20"/>
      <c r="JVF272" s="20"/>
      <c r="JVG272" s="20"/>
      <c r="JVH272" s="20"/>
      <c r="JVI272" s="20"/>
      <c r="JVJ272" s="20"/>
      <c r="JVK272" s="20"/>
      <c r="JVL272" s="20"/>
      <c r="JVM272" s="20"/>
      <c r="JVN272" s="20"/>
      <c r="JVO272" s="20"/>
      <c r="JVP272" s="20"/>
      <c r="JVQ272" s="20"/>
      <c r="JVR272" s="20"/>
      <c r="JVS272" s="20"/>
      <c r="JVT272" s="20"/>
      <c r="JVU272" s="20"/>
      <c r="JVV272" s="20"/>
      <c r="JVW272" s="20"/>
      <c r="JVX272" s="20"/>
      <c r="JVY272" s="20"/>
      <c r="JVZ272" s="20"/>
      <c r="JWA272" s="20"/>
      <c r="JWB272" s="20"/>
      <c r="JWC272" s="20"/>
      <c r="JWD272" s="20"/>
      <c r="JWE272" s="20"/>
      <c r="JWF272" s="20"/>
      <c r="JWG272" s="20"/>
      <c r="JWH272" s="20"/>
      <c r="JWI272" s="20"/>
      <c r="JWJ272" s="20"/>
      <c r="JWK272" s="20"/>
      <c r="JWL272" s="20"/>
      <c r="JWM272" s="20"/>
      <c r="JWN272" s="20"/>
      <c r="JWO272" s="20"/>
      <c r="JWP272" s="20"/>
      <c r="JWQ272" s="20"/>
      <c r="JWR272" s="20"/>
      <c r="JWS272" s="20"/>
      <c r="JWT272" s="20"/>
      <c r="JWU272" s="20"/>
      <c r="JWV272" s="20"/>
      <c r="JWW272" s="20"/>
      <c r="JWX272" s="20"/>
      <c r="JWY272" s="20"/>
      <c r="JWZ272" s="20"/>
      <c r="JXA272" s="20"/>
      <c r="JXB272" s="20"/>
      <c r="JXC272" s="20"/>
      <c r="JXD272" s="20"/>
      <c r="JXE272" s="20"/>
      <c r="JXF272" s="20"/>
      <c r="JXG272" s="20"/>
      <c r="JXH272" s="20"/>
      <c r="JXI272" s="20"/>
      <c r="JXJ272" s="20"/>
      <c r="JXK272" s="20"/>
      <c r="JXL272" s="20"/>
      <c r="JXM272" s="20"/>
      <c r="JXN272" s="20"/>
      <c r="JXO272" s="20"/>
      <c r="JXP272" s="20"/>
      <c r="JXQ272" s="20"/>
      <c r="JXR272" s="20"/>
      <c r="JXS272" s="20"/>
      <c r="JXT272" s="20"/>
      <c r="JXU272" s="20"/>
      <c r="JXV272" s="20"/>
      <c r="JXW272" s="20"/>
      <c r="JXX272" s="20"/>
      <c r="JXY272" s="20"/>
      <c r="JXZ272" s="20"/>
      <c r="JYA272" s="20"/>
      <c r="JYB272" s="20"/>
      <c r="JYC272" s="20"/>
      <c r="JYD272" s="20"/>
      <c r="JYE272" s="20"/>
      <c r="JYF272" s="20"/>
      <c r="JYG272" s="20"/>
      <c r="JYH272" s="20"/>
      <c r="JYI272" s="20"/>
      <c r="JYJ272" s="20"/>
      <c r="JYK272" s="20"/>
      <c r="JYL272" s="20"/>
      <c r="JYM272" s="20"/>
      <c r="JYN272" s="20"/>
      <c r="JYO272" s="20"/>
      <c r="JYP272" s="20"/>
      <c r="JYQ272" s="20"/>
      <c r="JYR272" s="20"/>
      <c r="JYS272" s="20"/>
      <c r="JYT272" s="20"/>
      <c r="JYU272" s="20"/>
      <c r="JYV272" s="20"/>
      <c r="JYW272" s="20"/>
      <c r="JYX272" s="20"/>
      <c r="JYY272" s="20"/>
      <c r="JYZ272" s="20"/>
      <c r="JZA272" s="20"/>
      <c r="JZB272" s="20"/>
      <c r="JZC272" s="20"/>
      <c r="JZD272" s="20"/>
      <c r="JZE272" s="20"/>
      <c r="JZF272" s="20"/>
      <c r="JZG272" s="20"/>
      <c r="JZH272" s="20"/>
      <c r="JZI272" s="20"/>
      <c r="JZJ272" s="20"/>
      <c r="JZK272" s="20"/>
      <c r="JZL272" s="20"/>
      <c r="JZM272" s="20"/>
      <c r="JZN272" s="20"/>
      <c r="JZO272" s="20"/>
      <c r="JZP272" s="20"/>
      <c r="JZQ272" s="20"/>
      <c r="JZR272" s="20"/>
      <c r="JZS272" s="20"/>
      <c r="JZT272" s="20"/>
      <c r="JZU272" s="20"/>
      <c r="JZV272" s="20"/>
      <c r="JZW272" s="20"/>
      <c r="JZX272" s="20"/>
      <c r="JZY272" s="20"/>
      <c r="JZZ272" s="20"/>
      <c r="KAA272" s="20"/>
      <c r="KAB272" s="20"/>
      <c r="KAC272" s="20"/>
      <c r="KAD272" s="20"/>
      <c r="KAE272" s="20"/>
      <c r="KAF272" s="20"/>
      <c r="KAG272" s="20"/>
      <c r="KAH272" s="20"/>
      <c r="KAI272" s="20"/>
      <c r="KAJ272" s="20"/>
      <c r="KAK272" s="20"/>
      <c r="KAL272" s="20"/>
      <c r="KAM272" s="20"/>
      <c r="KAN272" s="20"/>
      <c r="KAO272" s="20"/>
      <c r="KAP272" s="20"/>
      <c r="KAQ272" s="20"/>
      <c r="KAR272" s="20"/>
      <c r="KAS272" s="20"/>
      <c r="KAT272" s="20"/>
      <c r="KAU272" s="20"/>
      <c r="KAV272" s="20"/>
      <c r="KAW272" s="20"/>
      <c r="KAX272" s="20"/>
      <c r="KAY272" s="20"/>
      <c r="KAZ272" s="20"/>
      <c r="KBA272" s="20"/>
      <c r="KBB272" s="20"/>
      <c r="KBC272" s="20"/>
      <c r="KBD272" s="20"/>
      <c r="KBE272" s="20"/>
      <c r="KBF272" s="20"/>
      <c r="KBG272" s="20"/>
      <c r="KBH272" s="20"/>
      <c r="KBI272" s="20"/>
      <c r="KBJ272" s="20"/>
      <c r="KBK272" s="20"/>
      <c r="KBL272" s="20"/>
      <c r="KBM272" s="20"/>
      <c r="KBN272" s="20"/>
      <c r="KBO272" s="20"/>
      <c r="KBP272" s="20"/>
      <c r="KBQ272" s="20"/>
      <c r="KBR272" s="20"/>
      <c r="KBS272" s="20"/>
      <c r="KBT272" s="20"/>
      <c r="KBU272" s="20"/>
      <c r="KBV272" s="20"/>
      <c r="KBW272" s="20"/>
      <c r="KBX272" s="20"/>
      <c r="KBY272" s="20"/>
      <c r="KBZ272" s="20"/>
      <c r="KCA272" s="20"/>
      <c r="KCB272" s="20"/>
      <c r="KCC272" s="20"/>
      <c r="KCD272" s="20"/>
      <c r="KCE272" s="20"/>
      <c r="KCF272" s="20"/>
      <c r="KCG272" s="20"/>
      <c r="KCH272" s="20"/>
      <c r="KCI272" s="20"/>
      <c r="KCJ272" s="20"/>
      <c r="KCK272" s="20"/>
      <c r="KCL272" s="20"/>
      <c r="KCM272" s="20"/>
      <c r="KCN272" s="20"/>
      <c r="KCO272" s="20"/>
      <c r="KCP272" s="20"/>
      <c r="KCQ272" s="20"/>
      <c r="KCR272" s="20"/>
      <c r="KCS272" s="20"/>
      <c r="KCT272" s="20"/>
      <c r="KCU272" s="20"/>
      <c r="KCV272" s="20"/>
      <c r="KCW272" s="20"/>
      <c r="KCX272" s="20"/>
      <c r="KCY272" s="20"/>
      <c r="KCZ272" s="20"/>
      <c r="KDA272" s="20"/>
      <c r="KDB272" s="20"/>
      <c r="KDC272" s="20"/>
      <c r="KDD272" s="20"/>
      <c r="KDE272" s="20"/>
      <c r="KDF272" s="20"/>
      <c r="KDG272" s="20"/>
      <c r="KDH272" s="20"/>
      <c r="KDI272" s="20"/>
      <c r="KDJ272" s="20"/>
      <c r="KDK272" s="20"/>
      <c r="KDL272" s="20"/>
      <c r="KDM272" s="20"/>
      <c r="KDN272" s="20"/>
      <c r="KDO272" s="20"/>
      <c r="KDP272" s="20"/>
      <c r="KDQ272" s="20"/>
      <c r="KDR272" s="20"/>
      <c r="KDS272" s="20"/>
      <c r="KDT272" s="20"/>
      <c r="KDU272" s="20"/>
      <c r="KDV272" s="20"/>
      <c r="KDW272" s="20"/>
      <c r="KDX272" s="20"/>
      <c r="KDY272" s="20"/>
      <c r="KDZ272" s="20"/>
      <c r="KEA272" s="20"/>
      <c r="KEB272" s="20"/>
      <c r="KEC272" s="20"/>
      <c r="KED272" s="20"/>
      <c r="KEE272" s="20"/>
      <c r="KEF272" s="20"/>
      <c r="KEG272" s="20"/>
      <c r="KEH272" s="20"/>
      <c r="KEI272" s="20"/>
      <c r="KEJ272" s="20"/>
      <c r="KEK272" s="20"/>
      <c r="KEL272" s="20"/>
      <c r="KEM272" s="20"/>
      <c r="KEN272" s="20"/>
      <c r="KEO272" s="20"/>
      <c r="KEP272" s="20"/>
      <c r="KEQ272" s="20"/>
      <c r="KER272" s="20"/>
      <c r="KES272" s="20"/>
      <c r="KET272" s="20"/>
      <c r="KEU272" s="20"/>
      <c r="KEV272" s="20"/>
      <c r="KEW272" s="20"/>
      <c r="KEX272" s="20"/>
      <c r="KEY272" s="20"/>
      <c r="KEZ272" s="20"/>
      <c r="KFA272" s="20"/>
      <c r="KFB272" s="20"/>
      <c r="KFC272" s="20"/>
      <c r="KFD272" s="20"/>
      <c r="KFE272" s="20"/>
      <c r="KFF272" s="20"/>
      <c r="KFG272" s="20"/>
      <c r="KFH272" s="20"/>
      <c r="KFI272" s="20"/>
      <c r="KFJ272" s="20"/>
      <c r="KFK272" s="20"/>
      <c r="KFL272" s="20"/>
      <c r="KFM272" s="20"/>
      <c r="KFN272" s="20"/>
      <c r="KFO272" s="20"/>
      <c r="KFP272" s="20"/>
      <c r="KFQ272" s="20"/>
      <c r="KFR272" s="20"/>
      <c r="KFS272" s="20"/>
      <c r="KFT272" s="20"/>
      <c r="KFU272" s="20"/>
      <c r="KFV272" s="20"/>
      <c r="KFW272" s="20"/>
      <c r="KFX272" s="20"/>
      <c r="KFY272" s="20"/>
      <c r="KFZ272" s="20"/>
      <c r="KGA272" s="20"/>
      <c r="KGB272" s="20"/>
      <c r="KGC272" s="20"/>
      <c r="KGD272" s="20"/>
      <c r="KGE272" s="20"/>
      <c r="KGF272" s="20"/>
      <c r="KGG272" s="20"/>
      <c r="KGH272" s="20"/>
      <c r="KGI272" s="20"/>
      <c r="KGJ272" s="20"/>
      <c r="KGK272" s="20"/>
      <c r="KGL272" s="20"/>
      <c r="KGM272" s="20"/>
      <c r="KGN272" s="20"/>
      <c r="KGO272" s="20"/>
      <c r="KGP272" s="20"/>
      <c r="KGQ272" s="20"/>
      <c r="KGR272" s="20"/>
      <c r="KGS272" s="20"/>
      <c r="KGT272" s="20"/>
      <c r="KGU272" s="20"/>
      <c r="KGV272" s="20"/>
      <c r="KGW272" s="20"/>
      <c r="KGX272" s="20"/>
      <c r="KGY272" s="20"/>
      <c r="KGZ272" s="20"/>
      <c r="KHA272" s="20"/>
      <c r="KHB272" s="20"/>
      <c r="KHC272" s="20"/>
      <c r="KHD272" s="20"/>
      <c r="KHE272" s="20"/>
      <c r="KHF272" s="20"/>
      <c r="KHG272" s="20"/>
      <c r="KHH272" s="20"/>
      <c r="KHI272" s="20"/>
      <c r="KHJ272" s="20"/>
      <c r="KHK272" s="20"/>
      <c r="KHL272" s="20"/>
      <c r="KHM272" s="20"/>
      <c r="KHN272" s="20"/>
      <c r="KHO272" s="20"/>
      <c r="KHP272" s="20"/>
      <c r="KHQ272" s="20"/>
      <c r="KHR272" s="20"/>
      <c r="KHS272" s="20"/>
      <c r="KHT272" s="20"/>
      <c r="KHU272" s="20"/>
      <c r="KHV272" s="20"/>
      <c r="KHW272" s="20"/>
      <c r="KHX272" s="20"/>
      <c r="KHY272" s="20"/>
      <c r="KHZ272" s="20"/>
      <c r="KIA272" s="20"/>
      <c r="KIB272" s="20"/>
      <c r="KIC272" s="20"/>
      <c r="KID272" s="20"/>
      <c r="KIE272" s="20"/>
      <c r="KIF272" s="20"/>
      <c r="KIG272" s="20"/>
      <c r="KIH272" s="20"/>
      <c r="KII272" s="20"/>
      <c r="KIJ272" s="20"/>
      <c r="KIK272" s="20"/>
      <c r="KIL272" s="20"/>
      <c r="KIM272" s="20"/>
      <c r="KIN272" s="20"/>
      <c r="KIO272" s="20"/>
      <c r="KIP272" s="20"/>
      <c r="KIQ272" s="20"/>
      <c r="KIR272" s="20"/>
      <c r="KIS272" s="20"/>
      <c r="KIT272" s="20"/>
      <c r="KIU272" s="20"/>
      <c r="KIV272" s="20"/>
      <c r="KIW272" s="20"/>
      <c r="KIX272" s="20"/>
      <c r="KIY272" s="20"/>
      <c r="KIZ272" s="20"/>
      <c r="KJA272" s="20"/>
      <c r="KJB272" s="20"/>
      <c r="KJC272" s="20"/>
      <c r="KJD272" s="20"/>
      <c r="KJE272" s="20"/>
      <c r="KJF272" s="20"/>
      <c r="KJG272" s="20"/>
      <c r="KJH272" s="20"/>
      <c r="KJI272" s="20"/>
      <c r="KJJ272" s="20"/>
      <c r="KJK272" s="20"/>
      <c r="KJL272" s="20"/>
      <c r="KJM272" s="20"/>
      <c r="KJN272" s="20"/>
      <c r="KJO272" s="20"/>
      <c r="KJP272" s="20"/>
      <c r="KJQ272" s="20"/>
      <c r="KJR272" s="20"/>
      <c r="KJS272" s="20"/>
      <c r="KJT272" s="20"/>
      <c r="KJU272" s="20"/>
      <c r="KJV272" s="20"/>
      <c r="KJW272" s="20"/>
      <c r="KJX272" s="20"/>
      <c r="KJY272" s="20"/>
      <c r="KJZ272" s="20"/>
      <c r="KKA272" s="20"/>
      <c r="KKB272" s="20"/>
      <c r="KKC272" s="20"/>
      <c r="KKD272" s="20"/>
      <c r="KKE272" s="20"/>
      <c r="KKF272" s="20"/>
      <c r="KKG272" s="20"/>
      <c r="KKH272" s="20"/>
      <c r="KKI272" s="20"/>
      <c r="KKJ272" s="20"/>
      <c r="KKK272" s="20"/>
      <c r="KKL272" s="20"/>
      <c r="KKM272" s="20"/>
      <c r="KKN272" s="20"/>
      <c r="KKO272" s="20"/>
      <c r="KKP272" s="20"/>
      <c r="KKQ272" s="20"/>
      <c r="KKR272" s="20"/>
      <c r="KKS272" s="20"/>
      <c r="KKT272" s="20"/>
      <c r="KKU272" s="20"/>
      <c r="KKV272" s="20"/>
      <c r="KKW272" s="20"/>
      <c r="KKX272" s="20"/>
      <c r="KKY272" s="20"/>
      <c r="KKZ272" s="20"/>
      <c r="KLA272" s="20"/>
      <c r="KLB272" s="20"/>
      <c r="KLC272" s="20"/>
      <c r="KLD272" s="20"/>
      <c r="KLE272" s="20"/>
      <c r="KLF272" s="20"/>
      <c r="KLG272" s="20"/>
      <c r="KLH272" s="20"/>
      <c r="KLI272" s="20"/>
      <c r="KLJ272" s="20"/>
      <c r="KLK272" s="20"/>
      <c r="KLL272" s="20"/>
      <c r="KLM272" s="20"/>
      <c r="KLN272" s="20"/>
      <c r="KLO272" s="20"/>
      <c r="KLP272" s="20"/>
      <c r="KLQ272" s="20"/>
      <c r="KLR272" s="20"/>
      <c r="KLS272" s="20"/>
      <c r="KLT272" s="20"/>
      <c r="KLU272" s="20"/>
      <c r="KLV272" s="20"/>
      <c r="KLW272" s="20"/>
      <c r="KLX272" s="20"/>
      <c r="KLY272" s="20"/>
      <c r="KLZ272" s="20"/>
      <c r="KMA272" s="20"/>
      <c r="KMB272" s="20"/>
      <c r="KMC272" s="20"/>
      <c r="KMD272" s="20"/>
      <c r="KME272" s="20"/>
      <c r="KMF272" s="20"/>
      <c r="KMG272" s="20"/>
      <c r="KMH272" s="20"/>
      <c r="KMI272" s="20"/>
      <c r="KMJ272" s="20"/>
      <c r="KMK272" s="20"/>
      <c r="KML272" s="20"/>
      <c r="KMM272" s="20"/>
      <c r="KMN272" s="20"/>
      <c r="KMO272" s="20"/>
      <c r="KMP272" s="20"/>
      <c r="KMQ272" s="20"/>
      <c r="KMR272" s="20"/>
      <c r="KMS272" s="20"/>
      <c r="KMT272" s="20"/>
      <c r="KMU272" s="20"/>
      <c r="KMV272" s="20"/>
      <c r="KMW272" s="20"/>
      <c r="KMX272" s="20"/>
      <c r="KMY272" s="20"/>
      <c r="KMZ272" s="20"/>
      <c r="KNA272" s="20"/>
      <c r="KNB272" s="20"/>
      <c r="KNC272" s="20"/>
      <c r="KND272" s="20"/>
      <c r="KNE272" s="20"/>
      <c r="KNF272" s="20"/>
      <c r="KNG272" s="20"/>
      <c r="KNH272" s="20"/>
      <c r="KNI272" s="20"/>
      <c r="KNJ272" s="20"/>
      <c r="KNK272" s="20"/>
      <c r="KNL272" s="20"/>
      <c r="KNM272" s="20"/>
      <c r="KNN272" s="20"/>
      <c r="KNO272" s="20"/>
      <c r="KNP272" s="20"/>
      <c r="KNQ272" s="20"/>
      <c r="KNR272" s="20"/>
      <c r="KNS272" s="20"/>
      <c r="KNT272" s="20"/>
      <c r="KNU272" s="20"/>
      <c r="KNV272" s="20"/>
      <c r="KNW272" s="20"/>
      <c r="KNX272" s="20"/>
      <c r="KNY272" s="20"/>
      <c r="KNZ272" s="20"/>
      <c r="KOA272" s="20"/>
      <c r="KOB272" s="20"/>
      <c r="KOC272" s="20"/>
      <c r="KOD272" s="20"/>
      <c r="KOE272" s="20"/>
      <c r="KOF272" s="20"/>
      <c r="KOG272" s="20"/>
      <c r="KOH272" s="20"/>
      <c r="KOI272" s="20"/>
      <c r="KOJ272" s="20"/>
      <c r="KOK272" s="20"/>
      <c r="KOL272" s="20"/>
      <c r="KOM272" s="20"/>
      <c r="KON272" s="20"/>
      <c r="KOO272" s="20"/>
      <c r="KOP272" s="20"/>
      <c r="KOQ272" s="20"/>
      <c r="KOR272" s="20"/>
      <c r="KOS272" s="20"/>
      <c r="KOT272" s="20"/>
      <c r="KOU272" s="20"/>
      <c r="KOV272" s="20"/>
      <c r="KOW272" s="20"/>
      <c r="KOX272" s="20"/>
      <c r="KOY272" s="20"/>
      <c r="KOZ272" s="20"/>
      <c r="KPA272" s="20"/>
      <c r="KPB272" s="20"/>
      <c r="KPC272" s="20"/>
      <c r="KPD272" s="20"/>
      <c r="KPE272" s="20"/>
      <c r="KPF272" s="20"/>
      <c r="KPG272" s="20"/>
      <c r="KPH272" s="20"/>
      <c r="KPI272" s="20"/>
      <c r="KPJ272" s="20"/>
      <c r="KPK272" s="20"/>
      <c r="KPL272" s="20"/>
      <c r="KPM272" s="20"/>
      <c r="KPN272" s="20"/>
      <c r="KPO272" s="20"/>
      <c r="KPP272" s="20"/>
      <c r="KPQ272" s="20"/>
      <c r="KPR272" s="20"/>
      <c r="KPS272" s="20"/>
      <c r="KPT272" s="20"/>
      <c r="KPU272" s="20"/>
      <c r="KPV272" s="20"/>
      <c r="KPW272" s="20"/>
      <c r="KPX272" s="20"/>
      <c r="KPY272" s="20"/>
      <c r="KPZ272" s="20"/>
      <c r="KQA272" s="20"/>
      <c r="KQB272" s="20"/>
      <c r="KQC272" s="20"/>
      <c r="KQD272" s="20"/>
      <c r="KQE272" s="20"/>
      <c r="KQF272" s="20"/>
      <c r="KQG272" s="20"/>
      <c r="KQH272" s="20"/>
      <c r="KQI272" s="20"/>
      <c r="KQJ272" s="20"/>
      <c r="KQK272" s="20"/>
      <c r="KQL272" s="20"/>
      <c r="KQM272" s="20"/>
      <c r="KQN272" s="20"/>
      <c r="KQO272" s="20"/>
      <c r="KQP272" s="20"/>
      <c r="KQQ272" s="20"/>
      <c r="KQR272" s="20"/>
      <c r="KQS272" s="20"/>
      <c r="KQT272" s="20"/>
      <c r="KQU272" s="20"/>
      <c r="KQV272" s="20"/>
      <c r="KQW272" s="20"/>
      <c r="KQX272" s="20"/>
      <c r="KQY272" s="20"/>
      <c r="KQZ272" s="20"/>
      <c r="KRA272" s="20"/>
      <c r="KRB272" s="20"/>
      <c r="KRC272" s="20"/>
      <c r="KRD272" s="20"/>
      <c r="KRE272" s="20"/>
      <c r="KRF272" s="20"/>
      <c r="KRG272" s="20"/>
      <c r="KRH272" s="20"/>
      <c r="KRI272" s="20"/>
      <c r="KRJ272" s="20"/>
      <c r="KRK272" s="20"/>
      <c r="KRL272" s="20"/>
      <c r="KRM272" s="20"/>
      <c r="KRN272" s="20"/>
      <c r="KRO272" s="20"/>
      <c r="KRP272" s="20"/>
      <c r="KRQ272" s="20"/>
      <c r="KRR272" s="20"/>
      <c r="KRS272" s="20"/>
      <c r="KRT272" s="20"/>
      <c r="KRU272" s="20"/>
      <c r="KRV272" s="20"/>
      <c r="KRW272" s="20"/>
      <c r="KRX272" s="20"/>
      <c r="KRY272" s="20"/>
      <c r="KRZ272" s="20"/>
      <c r="KSA272" s="20"/>
      <c r="KSB272" s="20"/>
      <c r="KSC272" s="20"/>
      <c r="KSD272" s="20"/>
      <c r="KSE272" s="20"/>
      <c r="KSF272" s="20"/>
      <c r="KSG272" s="20"/>
      <c r="KSH272" s="20"/>
      <c r="KSI272" s="20"/>
      <c r="KSJ272" s="20"/>
      <c r="KSK272" s="20"/>
      <c r="KSL272" s="20"/>
      <c r="KSM272" s="20"/>
      <c r="KSN272" s="20"/>
      <c r="KSO272" s="20"/>
      <c r="KSP272" s="20"/>
      <c r="KSQ272" s="20"/>
      <c r="KSR272" s="20"/>
      <c r="KSS272" s="20"/>
      <c r="KST272" s="20"/>
      <c r="KSU272" s="20"/>
      <c r="KSV272" s="20"/>
      <c r="KSW272" s="20"/>
      <c r="KSX272" s="20"/>
      <c r="KSY272" s="20"/>
      <c r="KSZ272" s="20"/>
      <c r="KTA272" s="20"/>
      <c r="KTB272" s="20"/>
      <c r="KTC272" s="20"/>
      <c r="KTD272" s="20"/>
      <c r="KTE272" s="20"/>
      <c r="KTF272" s="20"/>
      <c r="KTG272" s="20"/>
      <c r="KTH272" s="20"/>
      <c r="KTI272" s="20"/>
      <c r="KTJ272" s="20"/>
      <c r="KTK272" s="20"/>
      <c r="KTL272" s="20"/>
      <c r="KTM272" s="20"/>
      <c r="KTN272" s="20"/>
      <c r="KTO272" s="20"/>
      <c r="KTP272" s="20"/>
      <c r="KTQ272" s="20"/>
      <c r="KTR272" s="20"/>
      <c r="KTS272" s="20"/>
      <c r="KTT272" s="20"/>
      <c r="KTU272" s="20"/>
      <c r="KTV272" s="20"/>
      <c r="KTW272" s="20"/>
      <c r="KTX272" s="20"/>
      <c r="KTY272" s="20"/>
      <c r="KTZ272" s="20"/>
      <c r="KUA272" s="20"/>
      <c r="KUB272" s="20"/>
      <c r="KUC272" s="20"/>
      <c r="KUD272" s="20"/>
      <c r="KUE272" s="20"/>
      <c r="KUF272" s="20"/>
      <c r="KUG272" s="20"/>
      <c r="KUH272" s="20"/>
      <c r="KUI272" s="20"/>
      <c r="KUJ272" s="20"/>
      <c r="KUK272" s="20"/>
      <c r="KUL272" s="20"/>
      <c r="KUM272" s="20"/>
      <c r="KUN272" s="20"/>
      <c r="KUO272" s="20"/>
      <c r="KUP272" s="20"/>
      <c r="KUQ272" s="20"/>
      <c r="KUR272" s="20"/>
      <c r="KUS272" s="20"/>
      <c r="KUT272" s="20"/>
      <c r="KUU272" s="20"/>
      <c r="KUV272" s="20"/>
      <c r="KUW272" s="20"/>
      <c r="KUX272" s="20"/>
      <c r="KUY272" s="20"/>
      <c r="KUZ272" s="20"/>
      <c r="KVA272" s="20"/>
      <c r="KVB272" s="20"/>
      <c r="KVC272" s="20"/>
      <c r="KVD272" s="20"/>
      <c r="KVE272" s="20"/>
      <c r="KVF272" s="20"/>
      <c r="KVG272" s="20"/>
      <c r="KVH272" s="20"/>
      <c r="KVI272" s="20"/>
      <c r="KVJ272" s="20"/>
      <c r="KVK272" s="20"/>
      <c r="KVL272" s="20"/>
      <c r="KVM272" s="20"/>
      <c r="KVN272" s="20"/>
      <c r="KVO272" s="20"/>
      <c r="KVP272" s="20"/>
      <c r="KVQ272" s="20"/>
      <c r="KVR272" s="20"/>
      <c r="KVS272" s="20"/>
      <c r="KVT272" s="20"/>
      <c r="KVU272" s="20"/>
      <c r="KVV272" s="20"/>
      <c r="KVW272" s="20"/>
      <c r="KVX272" s="20"/>
      <c r="KVY272" s="20"/>
      <c r="KVZ272" s="20"/>
      <c r="KWA272" s="20"/>
      <c r="KWB272" s="20"/>
      <c r="KWC272" s="20"/>
      <c r="KWD272" s="20"/>
      <c r="KWE272" s="20"/>
      <c r="KWF272" s="20"/>
      <c r="KWG272" s="20"/>
      <c r="KWH272" s="20"/>
      <c r="KWI272" s="20"/>
      <c r="KWJ272" s="20"/>
      <c r="KWK272" s="20"/>
      <c r="KWL272" s="20"/>
      <c r="KWM272" s="20"/>
      <c r="KWN272" s="20"/>
      <c r="KWO272" s="20"/>
      <c r="KWP272" s="20"/>
      <c r="KWQ272" s="20"/>
      <c r="KWR272" s="20"/>
      <c r="KWS272" s="20"/>
      <c r="KWT272" s="20"/>
      <c r="KWU272" s="20"/>
      <c r="KWV272" s="20"/>
      <c r="KWW272" s="20"/>
      <c r="KWX272" s="20"/>
      <c r="KWY272" s="20"/>
      <c r="KWZ272" s="20"/>
      <c r="KXA272" s="20"/>
      <c r="KXB272" s="20"/>
      <c r="KXC272" s="20"/>
      <c r="KXD272" s="20"/>
      <c r="KXE272" s="20"/>
      <c r="KXF272" s="20"/>
      <c r="KXG272" s="20"/>
      <c r="KXH272" s="20"/>
      <c r="KXI272" s="20"/>
      <c r="KXJ272" s="20"/>
      <c r="KXK272" s="20"/>
      <c r="KXL272" s="20"/>
      <c r="KXM272" s="20"/>
      <c r="KXN272" s="20"/>
      <c r="KXO272" s="20"/>
      <c r="KXP272" s="20"/>
      <c r="KXQ272" s="20"/>
      <c r="KXR272" s="20"/>
      <c r="KXS272" s="20"/>
      <c r="KXT272" s="20"/>
      <c r="KXU272" s="20"/>
      <c r="KXV272" s="20"/>
      <c r="KXW272" s="20"/>
      <c r="KXX272" s="20"/>
      <c r="KXY272" s="20"/>
      <c r="KXZ272" s="20"/>
      <c r="KYA272" s="20"/>
      <c r="KYB272" s="20"/>
      <c r="KYC272" s="20"/>
      <c r="KYD272" s="20"/>
      <c r="KYE272" s="20"/>
      <c r="KYF272" s="20"/>
      <c r="KYG272" s="20"/>
      <c r="KYH272" s="20"/>
      <c r="KYI272" s="20"/>
      <c r="KYJ272" s="20"/>
      <c r="KYK272" s="20"/>
      <c r="KYL272" s="20"/>
      <c r="KYM272" s="20"/>
      <c r="KYN272" s="20"/>
      <c r="KYO272" s="20"/>
      <c r="KYP272" s="20"/>
      <c r="KYQ272" s="20"/>
      <c r="KYR272" s="20"/>
      <c r="KYS272" s="20"/>
      <c r="KYT272" s="20"/>
      <c r="KYU272" s="20"/>
      <c r="KYV272" s="20"/>
      <c r="KYW272" s="20"/>
      <c r="KYX272" s="20"/>
      <c r="KYY272" s="20"/>
      <c r="KYZ272" s="20"/>
      <c r="KZA272" s="20"/>
      <c r="KZB272" s="20"/>
      <c r="KZC272" s="20"/>
      <c r="KZD272" s="20"/>
      <c r="KZE272" s="20"/>
      <c r="KZF272" s="20"/>
      <c r="KZG272" s="20"/>
      <c r="KZH272" s="20"/>
      <c r="KZI272" s="20"/>
      <c r="KZJ272" s="20"/>
      <c r="KZK272" s="20"/>
      <c r="KZL272" s="20"/>
      <c r="KZM272" s="20"/>
      <c r="KZN272" s="20"/>
      <c r="KZO272" s="20"/>
      <c r="KZP272" s="20"/>
      <c r="KZQ272" s="20"/>
      <c r="KZR272" s="20"/>
      <c r="KZS272" s="20"/>
      <c r="KZT272" s="20"/>
      <c r="KZU272" s="20"/>
      <c r="KZV272" s="20"/>
      <c r="KZW272" s="20"/>
      <c r="KZX272" s="20"/>
      <c r="KZY272" s="20"/>
      <c r="KZZ272" s="20"/>
      <c r="LAA272" s="20"/>
      <c r="LAB272" s="20"/>
      <c r="LAC272" s="20"/>
      <c r="LAD272" s="20"/>
      <c r="LAE272" s="20"/>
      <c r="LAF272" s="20"/>
      <c r="LAG272" s="20"/>
      <c r="LAH272" s="20"/>
      <c r="LAI272" s="20"/>
      <c r="LAJ272" s="20"/>
      <c r="LAK272" s="20"/>
      <c r="LAL272" s="20"/>
      <c r="LAM272" s="20"/>
      <c r="LAN272" s="20"/>
      <c r="LAO272" s="20"/>
      <c r="LAP272" s="20"/>
      <c r="LAQ272" s="20"/>
      <c r="LAR272" s="20"/>
      <c r="LAS272" s="20"/>
      <c r="LAT272" s="20"/>
      <c r="LAU272" s="20"/>
      <c r="LAV272" s="20"/>
      <c r="LAW272" s="20"/>
      <c r="LAX272" s="20"/>
      <c r="LAY272" s="20"/>
      <c r="LAZ272" s="20"/>
      <c r="LBA272" s="20"/>
      <c r="LBB272" s="20"/>
      <c r="LBC272" s="20"/>
      <c r="LBD272" s="20"/>
      <c r="LBE272" s="20"/>
      <c r="LBF272" s="20"/>
      <c r="LBG272" s="20"/>
      <c r="LBH272" s="20"/>
      <c r="LBI272" s="20"/>
      <c r="LBJ272" s="20"/>
      <c r="LBK272" s="20"/>
      <c r="LBL272" s="20"/>
      <c r="LBM272" s="20"/>
      <c r="LBN272" s="20"/>
      <c r="LBO272" s="20"/>
      <c r="LBP272" s="20"/>
      <c r="LBQ272" s="20"/>
      <c r="LBR272" s="20"/>
      <c r="LBS272" s="20"/>
      <c r="LBT272" s="20"/>
      <c r="LBU272" s="20"/>
      <c r="LBV272" s="20"/>
      <c r="LBW272" s="20"/>
      <c r="LBX272" s="20"/>
      <c r="LBY272" s="20"/>
      <c r="LBZ272" s="20"/>
      <c r="LCA272" s="20"/>
      <c r="LCB272" s="20"/>
      <c r="LCC272" s="20"/>
      <c r="LCD272" s="20"/>
      <c r="LCE272" s="20"/>
      <c r="LCF272" s="20"/>
      <c r="LCG272" s="20"/>
      <c r="LCH272" s="20"/>
      <c r="LCI272" s="20"/>
      <c r="LCJ272" s="20"/>
      <c r="LCK272" s="20"/>
      <c r="LCL272" s="20"/>
      <c r="LCM272" s="20"/>
      <c r="LCN272" s="20"/>
      <c r="LCO272" s="20"/>
      <c r="LCP272" s="20"/>
      <c r="LCQ272" s="20"/>
      <c r="LCR272" s="20"/>
      <c r="LCS272" s="20"/>
      <c r="LCT272" s="20"/>
      <c r="LCU272" s="20"/>
      <c r="LCV272" s="20"/>
      <c r="LCW272" s="20"/>
      <c r="LCX272" s="20"/>
      <c r="LCY272" s="20"/>
      <c r="LCZ272" s="20"/>
      <c r="LDA272" s="20"/>
      <c r="LDB272" s="20"/>
      <c r="LDC272" s="20"/>
      <c r="LDD272" s="20"/>
      <c r="LDE272" s="20"/>
      <c r="LDF272" s="20"/>
      <c r="LDG272" s="20"/>
      <c r="LDH272" s="20"/>
      <c r="LDI272" s="20"/>
      <c r="LDJ272" s="20"/>
      <c r="LDK272" s="20"/>
      <c r="LDL272" s="20"/>
      <c r="LDM272" s="20"/>
      <c r="LDN272" s="20"/>
      <c r="LDO272" s="20"/>
      <c r="LDP272" s="20"/>
      <c r="LDQ272" s="20"/>
      <c r="LDR272" s="20"/>
      <c r="LDS272" s="20"/>
      <c r="LDT272" s="20"/>
      <c r="LDU272" s="20"/>
      <c r="LDV272" s="20"/>
      <c r="LDW272" s="20"/>
      <c r="LDX272" s="20"/>
      <c r="LDY272" s="20"/>
      <c r="LDZ272" s="20"/>
      <c r="LEA272" s="20"/>
      <c r="LEB272" s="20"/>
      <c r="LEC272" s="20"/>
      <c r="LED272" s="20"/>
      <c r="LEE272" s="20"/>
      <c r="LEF272" s="20"/>
      <c r="LEG272" s="20"/>
      <c r="LEH272" s="20"/>
      <c r="LEI272" s="20"/>
      <c r="LEJ272" s="20"/>
      <c r="LEK272" s="20"/>
      <c r="LEL272" s="20"/>
      <c r="LEM272" s="20"/>
      <c r="LEN272" s="20"/>
      <c r="LEO272" s="20"/>
      <c r="LEP272" s="20"/>
      <c r="LEQ272" s="20"/>
      <c r="LER272" s="20"/>
      <c r="LES272" s="20"/>
      <c r="LET272" s="20"/>
      <c r="LEU272" s="20"/>
      <c r="LEV272" s="20"/>
      <c r="LEW272" s="20"/>
      <c r="LEX272" s="20"/>
      <c r="LEY272" s="20"/>
      <c r="LEZ272" s="20"/>
      <c r="LFA272" s="20"/>
      <c r="LFB272" s="20"/>
      <c r="LFC272" s="20"/>
      <c r="LFD272" s="20"/>
      <c r="LFE272" s="20"/>
      <c r="LFF272" s="20"/>
      <c r="LFG272" s="20"/>
      <c r="LFH272" s="20"/>
      <c r="LFI272" s="20"/>
      <c r="LFJ272" s="20"/>
      <c r="LFK272" s="20"/>
      <c r="LFL272" s="20"/>
      <c r="LFM272" s="20"/>
      <c r="LFN272" s="20"/>
      <c r="LFO272" s="20"/>
      <c r="LFP272" s="20"/>
      <c r="LFQ272" s="20"/>
      <c r="LFR272" s="20"/>
      <c r="LFS272" s="20"/>
      <c r="LFT272" s="20"/>
      <c r="LFU272" s="20"/>
      <c r="LFV272" s="20"/>
      <c r="LFW272" s="20"/>
      <c r="LFX272" s="20"/>
      <c r="LFY272" s="20"/>
      <c r="LFZ272" s="20"/>
      <c r="LGA272" s="20"/>
      <c r="LGB272" s="20"/>
      <c r="LGC272" s="20"/>
      <c r="LGD272" s="20"/>
      <c r="LGE272" s="20"/>
      <c r="LGF272" s="20"/>
      <c r="LGG272" s="20"/>
      <c r="LGH272" s="20"/>
      <c r="LGI272" s="20"/>
      <c r="LGJ272" s="20"/>
      <c r="LGK272" s="20"/>
      <c r="LGL272" s="20"/>
      <c r="LGM272" s="20"/>
      <c r="LGN272" s="20"/>
      <c r="LGO272" s="20"/>
      <c r="LGP272" s="20"/>
      <c r="LGQ272" s="20"/>
      <c r="LGR272" s="20"/>
      <c r="LGS272" s="20"/>
      <c r="LGT272" s="20"/>
      <c r="LGU272" s="20"/>
      <c r="LGV272" s="20"/>
      <c r="LGW272" s="20"/>
      <c r="LGX272" s="20"/>
      <c r="LGY272" s="20"/>
      <c r="LGZ272" s="20"/>
      <c r="LHA272" s="20"/>
      <c r="LHB272" s="20"/>
      <c r="LHC272" s="20"/>
      <c r="LHD272" s="20"/>
      <c r="LHE272" s="20"/>
      <c r="LHF272" s="20"/>
      <c r="LHG272" s="20"/>
      <c r="LHH272" s="20"/>
      <c r="LHI272" s="20"/>
      <c r="LHJ272" s="20"/>
      <c r="LHK272" s="20"/>
      <c r="LHL272" s="20"/>
      <c r="LHM272" s="20"/>
      <c r="LHN272" s="20"/>
      <c r="LHO272" s="20"/>
      <c r="LHP272" s="20"/>
      <c r="LHQ272" s="20"/>
      <c r="LHR272" s="20"/>
      <c r="LHS272" s="20"/>
      <c r="LHT272" s="20"/>
      <c r="LHU272" s="20"/>
      <c r="LHV272" s="20"/>
      <c r="LHW272" s="20"/>
      <c r="LHX272" s="20"/>
      <c r="LHY272" s="20"/>
      <c r="LHZ272" s="20"/>
      <c r="LIA272" s="20"/>
      <c r="LIB272" s="20"/>
      <c r="LIC272" s="20"/>
      <c r="LID272" s="20"/>
      <c r="LIE272" s="20"/>
      <c r="LIF272" s="20"/>
      <c r="LIG272" s="20"/>
      <c r="LIH272" s="20"/>
      <c r="LII272" s="20"/>
      <c r="LIJ272" s="20"/>
      <c r="LIK272" s="20"/>
      <c r="LIL272" s="20"/>
      <c r="LIM272" s="20"/>
      <c r="LIN272" s="20"/>
      <c r="LIO272" s="20"/>
      <c r="LIP272" s="20"/>
      <c r="LIQ272" s="20"/>
      <c r="LIR272" s="20"/>
      <c r="LIS272" s="20"/>
      <c r="LIT272" s="20"/>
      <c r="LIU272" s="20"/>
      <c r="LIV272" s="20"/>
      <c r="LIW272" s="20"/>
      <c r="LIX272" s="20"/>
      <c r="LIY272" s="20"/>
      <c r="LIZ272" s="20"/>
      <c r="LJA272" s="20"/>
      <c r="LJB272" s="20"/>
      <c r="LJC272" s="20"/>
      <c r="LJD272" s="20"/>
      <c r="LJE272" s="20"/>
      <c r="LJF272" s="20"/>
      <c r="LJG272" s="20"/>
      <c r="LJH272" s="20"/>
      <c r="LJI272" s="20"/>
      <c r="LJJ272" s="20"/>
      <c r="LJK272" s="20"/>
      <c r="LJL272" s="20"/>
      <c r="LJM272" s="20"/>
      <c r="LJN272" s="20"/>
      <c r="LJO272" s="20"/>
      <c r="LJP272" s="20"/>
      <c r="LJQ272" s="20"/>
      <c r="LJR272" s="20"/>
      <c r="LJS272" s="20"/>
      <c r="LJT272" s="20"/>
      <c r="LJU272" s="20"/>
      <c r="LJV272" s="20"/>
      <c r="LJW272" s="20"/>
      <c r="LJX272" s="20"/>
      <c r="LJY272" s="20"/>
      <c r="LJZ272" s="20"/>
      <c r="LKA272" s="20"/>
      <c r="LKB272" s="20"/>
      <c r="LKC272" s="20"/>
      <c r="LKD272" s="20"/>
      <c r="LKE272" s="20"/>
      <c r="LKF272" s="20"/>
      <c r="LKG272" s="20"/>
      <c r="LKH272" s="20"/>
      <c r="LKI272" s="20"/>
      <c r="LKJ272" s="20"/>
      <c r="LKK272" s="20"/>
      <c r="LKL272" s="20"/>
      <c r="LKM272" s="20"/>
      <c r="LKN272" s="20"/>
      <c r="LKO272" s="20"/>
      <c r="LKP272" s="20"/>
      <c r="LKQ272" s="20"/>
      <c r="LKR272" s="20"/>
      <c r="LKS272" s="20"/>
      <c r="LKT272" s="20"/>
      <c r="LKU272" s="20"/>
      <c r="LKV272" s="20"/>
      <c r="LKW272" s="20"/>
      <c r="LKX272" s="20"/>
      <c r="LKY272" s="20"/>
      <c r="LKZ272" s="20"/>
      <c r="LLA272" s="20"/>
      <c r="LLB272" s="20"/>
      <c r="LLC272" s="20"/>
      <c r="LLD272" s="20"/>
      <c r="LLE272" s="20"/>
      <c r="LLF272" s="20"/>
      <c r="LLG272" s="20"/>
      <c r="LLH272" s="20"/>
      <c r="LLI272" s="20"/>
      <c r="LLJ272" s="20"/>
      <c r="LLK272" s="20"/>
      <c r="LLL272" s="20"/>
      <c r="LLM272" s="20"/>
      <c r="LLN272" s="20"/>
      <c r="LLO272" s="20"/>
      <c r="LLP272" s="20"/>
      <c r="LLQ272" s="20"/>
      <c r="LLR272" s="20"/>
      <c r="LLS272" s="20"/>
      <c r="LLT272" s="20"/>
      <c r="LLU272" s="20"/>
      <c r="LLV272" s="20"/>
      <c r="LLW272" s="20"/>
      <c r="LLX272" s="20"/>
      <c r="LLY272" s="20"/>
      <c r="LLZ272" s="20"/>
      <c r="LMA272" s="20"/>
      <c r="LMB272" s="20"/>
      <c r="LMC272" s="20"/>
      <c r="LMD272" s="20"/>
      <c r="LME272" s="20"/>
      <c r="LMF272" s="20"/>
      <c r="LMG272" s="20"/>
      <c r="LMH272" s="20"/>
      <c r="LMI272" s="20"/>
      <c r="LMJ272" s="20"/>
      <c r="LMK272" s="20"/>
      <c r="LML272" s="20"/>
      <c r="LMM272" s="20"/>
      <c r="LMN272" s="20"/>
      <c r="LMO272" s="20"/>
      <c r="LMP272" s="20"/>
      <c r="LMQ272" s="20"/>
      <c r="LMR272" s="20"/>
      <c r="LMS272" s="20"/>
      <c r="LMT272" s="20"/>
      <c r="LMU272" s="20"/>
      <c r="LMV272" s="20"/>
      <c r="LMW272" s="20"/>
      <c r="LMX272" s="20"/>
      <c r="LMY272" s="20"/>
      <c r="LMZ272" s="20"/>
      <c r="LNA272" s="20"/>
      <c r="LNB272" s="20"/>
      <c r="LNC272" s="20"/>
      <c r="LND272" s="20"/>
      <c r="LNE272" s="20"/>
      <c r="LNF272" s="20"/>
      <c r="LNG272" s="20"/>
      <c r="LNH272" s="20"/>
      <c r="LNI272" s="20"/>
      <c r="LNJ272" s="20"/>
      <c r="LNK272" s="20"/>
      <c r="LNL272" s="20"/>
      <c r="LNM272" s="20"/>
      <c r="LNN272" s="20"/>
      <c r="LNO272" s="20"/>
      <c r="LNP272" s="20"/>
      <c r="LNQ272" s="20"/>
      <c r="LNR272" s="20"/>
      <c r="LNS272" s="20"/>
      <c r="LNT272" s="20"/>
      <c r="LNU272" s="20"/>
      <c r="LNV272" s="20"/>
      <c r="LNW272" s="20"/>
      <c r="LNX272" s="20"/>
      <c r="LNY272" s="20"/>
      <c r="LNZ272" s="20"/>
      <c r="LOA272" s="20"/>
      <c r="LOB272" s="20"/>
      <c r="LOC272" s="20"/>
      <c r="LOD272" s="20"/>
      <c r="LOE272" s="20"/>
      <c r="LOF272" s="20"/>
      <c r="LOG272" s="20"/>
      <c r="LOH272" s="20"/>
      <c r="LOI272" s="20"/>
      <c r="LOJ272" s="20"/>
      <c r="LOK272" s="20"/>
      <c r="LOL272" s="20"/>
      <c r="LOM272" s="20"/>
      <c r="LON272" s="20"/>
      <c r="LOO272" s="20"/>
      <c r="LOP272" s="20"/>
      <c r="LOQ272" s="20"/>
      <c r="LOR272" s="20"/>
      <c r="LOS272" s="20"/>
      <c r="LOT272" s="20"/>
      <c r="LOU272" s="20"/>
      <c r="LOV272" s="20"/>
      <c r="LOW272" s="20"/>
      <c r="LOX272" s="20"/>
      <c r="LOY272" s="20"/>
      <c r="LOZ272" s="20"/>
      <c r="LPA272" s="20"/>
      <c r="LPB272" s="20"/>
      <c r="LPC272" s="20"/>
      <c r="LPD272" s="20"/>
      <c r="LPE272" s="20"/>
      <c r="LPF272" s="20"/>
      <c r="LPG272" s="20"/>
      <c r="LPH272" s="20"/>
      <c r="LPI272" s="20"/>
      <c r="LPJ272" s="20"/>
      <c r="LPK272" s="20"/>
      <c r="LPL272" s="20"/>
      <c r="LPM272" s="20"/>
      <c r="LPN272" s="20"/>
      <c r="LPO272" s="20"/>
      <c r="LPP272" s="20"/>
      <c r="LPQ272" s="20"/>
      <c r="LPR272" s="20"/>
      <c r="LPS272" s="20"/>
      <c r="LPT272" s="20"/>
      <c r="LPU272" s="20"/>
      <c r="LPV272" s="20"/>
      <c r="LPW272" s="20"/>
      <c r="LPX272" s="20"/>
      <c r="LPY272" s="20"/>
      <c r="LPZ272" s="20"/>
      <c r="LQA272" s="20"/>
      <c r="LQB272" s="20"/>
      <c r="LQC272" s="20"/>
      <c r="LQD272" s="20"/>
      <c r="LQE272" s="20"/>
      <c r="LQF272" s="20"/>
      <c r="LQG272" s="20"/>
      <c r="LQH272" s="20"/>
      <c r="LQI272" s="20"/>
      <c r="LQJ272" s="20"/>
      <c r="LQK272" s="20"/>
      <c r="LQL272" s="20"/>
      <c r="LQM272" s="20"/>
      <c r="LQN272" s="20"/>
      <c r="LQO272" s="20"/>
      <c r="LQP272" s="20"/>
      <c r="LQQ272" s="20"/>
      <c r="LQR272" s="20"/>
      <c r="LQS272" s="20"/>
      <c r="LQT272" s="20"/>
      <c r="LQU272" s="20"/>
      <c r="LQV272" s="20"/>
      <c r="LQW272" s="20"/>
      <c r="LQX272" s="20"/>
      <c r="LQY272" s="20"/>
      <c r="LQZ272" s="20"/>
      <c r="LRA272" s="20"/>
      <c r="LRB272" s="20"/>
      <c r="LRC272" s="20"/>
      <c r="LRD272" s="20"/>
      <c r="LRE272" s="20"/>
      <c r="LRF272" s="20"/>
      <c r="LRG272" s="20"/>
      <c r="LRH272" s="20"/>
      <c r="LRI272" s="20"/>
      <c r="LRJ272" s="20"/>
      <c r="LRK272" s="20"/>
      <c r="LRL272" s="20"/>
      <c r="LRM272" s="20"/>
      <c r="LRN272" s="20"/>
      <c r="LRO272" s="20"/>
      <c r="LRP272" s="20"/>
      <c r="LRQ272" s="20"/>
      <c r="LRR272" s="20"/>
      <c r="LRS272" s="20"/>
      <c r="LRT272" s="20"/>
      <c r="LRU272" s="20"/>
      <c r="LRV272" s="20"/>
      <c r="LRW272" s="20"/>
      <c r="LRX272" s="20"/>
      <c r="LRY272" s="20"/>
      <c r="LRZ272" s="20"/>
      <c r="LSA272" s="20"/>
      <c r="LSB272" s="20"/>
      <c r="LSC272" s="20"/>
      <c r="LSD272" s="20"/>
      <c r="LSE272" s="20"/>
      <c r="LSF272" s="20"/>
      <c r="LSG272" s="20"/>
      <c r="LSH272" s="20"/>
      <c r="LSI272" s="20"/>
      <c r="LSJ272" s="20"/>
      <c r="LSK272" s="20"/>
      <c r="LSL272" s="20"/>
      <c r="LSM272" s="20"/>
      <c r="LSN272" s="20"/>
      <c r="LSO272" s="20"/>
      <c r="LSP272" s="20"/>
      <c r="LSQ272" s="20"/>
      <c r="LSR272" s="20"/>
      <c r="LSS272" s="20"/>
      <c r="LST272" s="20"/>
      <c r="LSU272" s="20"/>
      <c r="LSV272" s="20"/>
      <c r="LSW272" s="20"/>
      <c r="LSX272" s="20"/>
      <c r="LSY272" s="20"/>
      <c r="LSZ272" s="20"/>
      <c r="LTA272" s="20"/>
      <c r="LTB272" s="20"/>
      <c r="LTC272" s="20"/>
      <c r="LTD272" s="20"/>
      <c r="LTE272" s="20"/>
      <c r="LTF272" s="20"/>
      <c r="LTG272" s="20"/>
      <c r="LTH272" s="20"/>
      <c r="LTI272" s="20"/>
      <c r="LTJ272" s="20"/>
      <c r="LTK272" s="20"/>
      <c r="LTL272" s="20"/>
      <c r="LTM272" s="20"/>
      <c r="LTN272" s="20"/>
      <c r="LTO272" s="20"/>
      <c r="LTP272" s="20"/>
      <c r="LTQ272" s="20"/>
      <c r="LTR272" s="20"/>
      <c r="LTS272" s="20"/>
      <c r="LTT272" s="20"/>
      <c r="LTU272" s="20"/>
      <c r="LTV272" s="20"/>
      <c r="LTW272" s="20"/>
      <c r="LTX272" s="20"/>
      <c r="LTY272" s="20"/>
      <c r="LTZ272" s="20"/>
      <c r="LUA272" s="20"/>
      <c r="LUB272" s="20"/>
      <c r="LUC272" s="20"/>
      <c r="LUD272" s="20"/>
      <c r="LUE272" s="20"/>
      <c r="LUF272" s="20"/>
      <c r="LUG272" s="20"/>
      <c r="LUH272" s="20"/>
      <c r="LUI272" s="20"/>
      <c r="LUJ272" s="20"/>
      <c r="LUK272" s="20"/>
      <c r="LUL272" s="20"/>
      <c r="LUM272" s="20"/>
      <c r="LUN272" s="20"/>
      <c r="LUO272" s="20"/>
      <c r="LUP272" s="20"/>
      <c r="LUQ272" s="20"/>
      <c r="LUR272" s="20"/>
      <c r="LUS272" s="20"/>
      <c r="LUT272" s="20"/>
      <c r="LUU272" s="20"/>
      <c r="LUV272" s="20"/>
      <c r="LUW272" s="20"/>
      <c r="LUX272" s="20"/>
      <c r="LUY272" s="20"/>
      <c r="LUZ272" s="20"/>
      <c r="LVA272" s="20"/>
      <c r="LVB272" s="20"/>
      <c r="LVC272" s="20"/>
      <c r="LVD272" s="20"/>
      <c r="LVE272" s="20"/>
      <c r="LVF272" s="20"/>
      <c r="LVG272" s="20"/>
      <c r="LVH272" s="20"/>
      <c r="LVI272" s="20"/>
      <c r="LVJ272" s="20"/>
      <c r="LVK272" s="20"/>
      <c r="LVL272" s="20"/>
      <c r="LVM272" s="20"/>
      <c r="LVN272" s="20"/>
      <c r="LVO272" s="20"/>
      <c r="LVP272" s="20"/>
      <c r="LVQ272" s="20"/>
      <c r="LVR272" s="20"/>
      <c r="LVS272" s="20"/>
      <c r="LVT272" s="20"/>
      <c r="LVU272" s="20"/>
      <c r="LVV272" s="20"/>
      <c r="LVW272" s="20"/>
      <c r="LVX272" s="20"/>
      <c r="LVY272" s="20"/>
      <c r="LVZ272" s="20"/>
      <c r="LWA272" s="20"/>
      <c r="LWB272" s="20"/>
      <c r="LWC272" s="20"/>
      <c r="LWD272" s="20"/>
      <c r="LWE272" s="20"/>
      <c r="LWF272" s="20"/>
      <c r="LWG272" s="20"/>
      <c r="LWH272" s="20"/>
      <c r="LWI272" s="20"/>
      <c r="LWJ272" s="20"/>
      <c r="LWK272" s="20"/>
      <c r="LWL272" s="20"/>
      <c r="LWM272" s="20"/>
      <c r="LWN272" s="20"/>
      <c r="LWO272" s="20"/>
      <c r="LWP272" s="20"/>
      <c r="LWQ272" s="20"/>
      <c r="LWR272" s="20"/>
      <c r="LWS272" s="20"/>
      <c r="LWT272" s="20"/>
      <c r="LWU272" s="20"/>
      <c r="LWV272" s="20"/>
      <c r="LWW272" s="20"/>
      <c r="LWX272" s="20"/>
      <c r="LWY272" s="20"/>
      <c r="LWZ272" s="20"/>
      <c r="LXA272" s="20"/>
      <c r="LXB272" s="20"/>
      <c r="LXC272" s="20"/>
      <c r="LXD272" s="20"/>
      <c r="LXE272" s="20"/>
      <c r="LXF272" s="20"/>
      <c r="LXG272" s="20"/>
      <c r="LXH272" s="20"/>
      <c r="LXI272" s="20"/>
      <c r="LXJ272" s="20"/>
      <c r="LXK272" s="20"/>
      <c r="LXL272" s="20"/>
      <c r="LXM272" s="20"/>
      <c r="LXN272" s="20"/>
      <c r="LXO272" s="20"/>
      <c r="LXP272" s="20"/>
      <c r="LXQ272" s="20"/>
      <c r="LXR272" s="20"/>
      <c r="LXS272" s="20"/>
      <c r="LXT272" s="20"/>
      <c r="LXU272" s="20"/>
      <c r="LXV272" s="20"/>
      <c r="LXW272" s="20"/>
      <c r="LXX272" s="20"/>
      <c r="LXY272" s="20"/>
      <c r="LXZ272" s="20"/>
      <c r="LYA272" s="20"/>
      <c r="LYB272" s="20"/>
      <c r="LYC272" s="20"/>
      <c r="LYD272" s="20"/>
      <c r="LYE272" s="20"/>
      <c r="LYF272" s="20"/>
      <c r="LYG272" s="20"/>
      <c r="LYH272" s="20"/>
      <c r="LYI272" s="20"/>
      <c r="LYJ272" s="20"/>
      <c r="LYK272" s="20"/>
      <c r="LYL272" s="20"/>
      <c r="LYM272" s="20"/>
      <c r="LYN272" s="20"/>
      <c r="LYO272" s="20"/>
      <c r="LYP272" s="20"/>
      <c r="LYQ272" s="20"/>
      <c r="LYR272" s="20"/>
      <c r="LYS272" s="20"/>
      <c r="LYT272" s="20"/>
      <c r="LYU272" s="20"/>
      <c r="LYV272" s="20"/>
      <c r="LYW272" s="20"/>
      <c r="LYX272" s="20"/>
      <c r="LYY272" s="20"/>
      <c r="LYZ272" s="20"/>
      <c r="LZA272" s="20"/>
      <c r="LZB272" s="20"/>
      <c r="LZC272" s="20"/>
      <c r="LZD272" s="20"/>
      <c r="LZE272" s="20"/>
      <c r="LZF272" s="20"/>
      <c r="LZG272" s="20"/>
      <c r="LZH272" s="20"/>
      <c r="LZI272" s="20"/>
      <c r="LZJ272" s="20"/>
      <c r="LZK272" s="20"/>
      <c r="LZL272" s="20"/>
      <c r="LZM272" s="20"/>
      <c r="LZN272" s="20"/>
      <c r="LZO272" s="20"/>
      <c r="LZP272" s="20"/>
      <c r="LZQ272" s="20"/>
      <c r="LZR272" s="20"/>
      <c r="LZS272" s="20"/>
      <c r="LZT272" s="20"/>
      <c r="LZU272" s="20"/>
      <c r="LZV272" s="20"/>
      <c r="LZW272" s="20"/>
      <c r="LZX272" s="20"/>
      <c r="LZY272" s="20"/>
      <c r="LZZ272" s="20"/>
      <c r="MAA272" s="20"/>
      <c r="MAB272" s="20"/>
      <c r="MAC272" s="20"/>
      <c r="MAD272" s="20"/>
      <c r="MAE272" s="20"/>
      <c r="MAF272" s="20"/>
      <c r="MAG272" s="20"/>
      <c r="MAH272" s="20"/>
      <c r="MAI272" s="20"/>
      <c r="MAJ272" s="20"/>
      <c r="MAK272" s="20"/>
      <c r="MAL272" s="20"/>
      <c r="MAM272" s="20"/>
      <c r="MAN272" s="20"/>
      <c r="MAO272" s="20"/>
      <c r="MAP272" s="20"/>
      <c r="MAQ272" s="20"/>
      <c r="MAR272" s="20"/>
      <c r="MAS272" s="20"/>
      <c r="MAT272" s="20"/>
      <c r="MAU272" s="20"/>
      <c r="MAV272" s="20"/>
      <c r="MAW272" s="20"/>
      <c r="MAX272" s="20"/>
      <c r="MAY272" s="20"/>
      <c r="MAZ272" s="20"/>
      <c r="MBA272" s="20"/>
      <c r="MBB272" s="20"/>
      <c r="MBC272" s="20"/>
      <c r="MBD272" s="20"/>
      <c r="MBE272" s="20"/>
      <c r="MBF272" s="20"/>
      <c r="MBG272" s="20"/>
      <c r="MBH272" s="20"/>
      <c r="MBI272" s="20"/>
      <c r="MBJ272" s="20"/>
      <c r="MBK272" s="20"/>
      <c r="MBL272" s="20"/>
      <c r="MBM272" s="20"/>
      <c r="MBN272" s="20"/>
      <c r="MBO272" s="20"/>
      <c r="MBP272" s="20"/>
      <c r="MBQ272" s="20"/>
      <c r="MBR272" s="20"/>
      <c r="MBS272" s="20"/>
      <c r="MBT272" s="20"/>
      <c r="MBU272" s="20"/>
      <c r="MBV272" s="20"/>
      <c r="MBW272" s="20"/>
      <c r="MBX272" s="20"/>
      <c r="MBY272" s="20"/>
      <c r="MBZ272" s="20"/>
      <c r="MCA272" s="20"/>
      <c r="MCB272" s="20"/>
      <c r="MCC272" s="20"/>
      <c r="MCD272" s="20"/>
      <c r="MCE272" s="20"/>
      <c r="MCF272" s="20"/>
      <c r="MCG272" s="20"/>
      <c r="MCH272" s="20"/>
      <c r="MCI272" s="20"/>
      <c r="MCJ272" s="20"/>
      <c r="MCK272" s="20"/>
      <c r="MCL272" s="20"/>
      <c r="MCM272" s="20"/>
      <c r="MCN272" s="20"/>
      <c r="MCO272" s="20"/>
      <c r="MCP272" s="20"/>
      <c r="MCQ272" s="20"/>
      <c r="MCR272" s="20"/>
      <c r="MCS272" s="20"/>
      <c r="MCT272" s="20"/>
      <c r="MCU272" s="20"/>
      <c r="MCV272" s="20"/>
      <c r="MCW272" s="20"/>
      <c r="MCX272" s="20"/>
      <c r="MCY272" s="20"/>
      <c r="MCZ272" s="20"/>
      <c r="MDA272" s="20"/>
      <c r="MDB272" s="20"/>
      <c r="MDC272" s="20"/>
      <c r="MDD272" s="20"/>
      <c r="MDE272" s="20"/>
      <c r="MDF272" s="20"/>
      <c r="MDG272" s="20"/>
      <c r="MDH272" s="20"/>
      <c r="MDI272" s="20"/>
      <c r="MDJ272" s="20"/>
      <c r="MDK272" s="20"/>
      <c r="MDL272" s="20"/>
      <c r="MDM272" s="20"/>
      <c r="MDN272" s="20"/>
      <c r="MDO272" s="20"/>
      <c r="MDP272" s="20"/>
      <c r="MDQ272" s="20"/>
      <c r="MDR272" s="20"/>
      <c r="MDS272" s="20"/>
      <c r="MDT272" s="20"/>
      <c r="MDU272" s="20"/>
      <c r="MDV272" s="20"/>
      <c r="MDW272" s="20"/>
      <c r="MDX272" s="20"/>
      <c r="MDY272" s="20"/>
      <c r="MDZ272" s="20"/>
      <c r="MEA272" s="20"/>
      <c r="MEB272" s="20"/>
      <c r="MEC272" s="20"/>
      <c r="MED272" s="20"/>
      <c r="MEE272" s="20"/>
      <c r="MEF272" s="20"/>
      <c r="MEG272" s="20"/>
      <c r="MEH272" s="20"/>
      <c r="MEI272" s="20"/>
      <c r="MEJ272" s="20"/>
      <c r="MEK272" s="20"/>
      <c r="MEL272" s="20"/>
      <c r="MEM272" s="20"/>
      <c r="MEN272" s="20"/>
      <c r="MEO272" s="20"/>
      <c r="MEP272" s="20"/>
      <c r="MEQ272" s="20"/>
      <c r="MER272" s="20"/>
      <c r="MES272" s="20"/>
      <c r="MET272" s="20"/>
      <c r="MEU272" s="20"/>
      <c r="MEV272" s="20"/>
      <c r="MEW272" s="20"/>
      <c r="MEX272" s="20"/>
      <c r="MEY272" s="20"/>
      <c r="MEZ272" s="20"/>
      <c r="MFA272" s="20"/>
      <c r="MFB272" s="20"/>
      <c r="MFC272" s="20"/>
      <c r="MFD272" s="20"/>
      <c r="MFE272" s="20"/>
      <c r="MFF272" s="20"/>
      <c r="MFG272" s="20"/>
      <c r="MFH272" s="20"/>
      <c r="MFI272" s="20"/>
      <c r="MFJ272" s="20"/>
      <c r="MFK272" s="20"/>
      <c r="MFL272" s="20"/>
      <c r="MFM272" s="20"/>
      <c r="MFN272" s="20"/>
      <c r="MFO272" s="20"/>
      <c r="MFP272" s="20"/>
      <c r="MFQ272" s="20"/>
      <c r="MFR272" s="20"/>
      <c r="MFS272" s="20"/>
      <c r="MFT272" s="20"/>
      <c r="MFU272" s="20"/>
      <c r="MFV272" s="20"/>
      <c r="MFW272" s="20"/>
      <c r="MFX272" s="20"/>
      <c r="MFY272" s="20"/>
      <c r="MFZ272" s="20"/>
      <c r="MGA272" s="20"/>
      <c r="MGB272" s="20"/>
      <c r="MGC272" s="20"/>
      <c r="MGD272" s="20"/>
      <c r="MGE272" s="20"/>
      <c r="MGF272" s="20"/>
      <c r="MGG272" s="20"/>
      <c r="MGH272" s="20"/>
      <c r="MGI272" s="20"/>
      <c r="MGJ272" s="20"/>
      <c r="MGK272" s="20"/>
      <c r="MGL272" s="20"/>
      <c r="MGM272" s="20"/>
      <c r="MGN272" s="20"/>
      <c r="MGO272" s="20"/>
      <c r="MGP272" s="20"/>
      <c r="MGQ272" s="20"/>
      <c r="MGR272" s="20"/>
      <c r="MGS272" s="20"/>
      <c r="MGT272" s="20"/>
      <c r="MGU272" s="20"/>
      <c r="MGV272" s="20"/>
      <c r="MGW272" s="20"/>
      <c r="MGX272" s="20"/>
      <c r="MGY272" s="20"/>
      <c r="MGZ272" s="20"/>
      <c r="MHA272" s="20"/>
      <c r="MHB272" s="20"/>
      <c r="MHC272" s="20"/>
      <c r="MHD272" s="20"/>
      <c r="MHE272" s="20"/>
      <c r="MHF272" s="20"/>
      <c r="MHG272" s="20"/>
      <c r="MHH272" s="20"/>
      <c r="MHI272" s="20"/>
      <c r="MHJ272" s="20"/>
      <c r="MHK272" s="20"/>
      <c r="MHL272" s="20"/>
      <c r="MHM272" s="20"/>
      <c r="MHN272" s="20"/>
      <c r="MHO272" s="20"/>
      <c r="MHP272" s="20"/>
      <c r="MHQ272" s="20"/>
      <c r="MHR272" s="20"/>
      <c r="MHS272" s="20"/>
      <c r="MHT272" s="20"/>
      <c r="MHU272" s="20"/>
      <c r="MHV272" s="20"/>
      <c r="MHW272" s="20"/>
      <c r="MHX272" s="20"/>
      <c r="MHY272" s="20"/>
      <c r="MHZ272" s="20"/>
      <c r="MIA272" s="20"/>
      <c r="MIB272" s="20"/>
      <c r="MIC272" s="20"/>
      <c r="MID272" s="20"/>
      <c r="MIE272" s="20"/>
      <c r="MIF272" s="20"/>
      <c r="MIG272" s="20"/>
      <c r="MIH272" s="20"/>
      <c r="MII272" s="20"/>
      <c r="MIJ272" s="20"/>
      <c r="MIK272" s="20"/>
      <c r="MIL272" s="20"/>
      <c r="MIM272" s="20"/>
      <c r="MIN272" s="20"/>
      <c r="MIO272" s="20"/>
      <c r="MIP272" s="20"/>
      <c r="MIQ272" s="20"/>
      <c r="MIR272" s="20"/>
      <c r="MIS272" s="20"/>
      <c r="MIT272" s="20"/>
      <c r="MIU272" s="20"/>
      <c r="MIV272" s="20"/>
      <c r="MIW272" s="20"/>
      <c r="MIX272" s="20"/>
      <c r="MIY272" s="20"/>
      <c r="MIZ272" s="20"/>
      <c r="MJA272" s="20"/>
      <c r="MJB272" s="20"/>
      <c r="MJC272" s="20"/>
      <c r="MJD272" s="20"/>
      <c r="MJE272" s="20"/>
      <c r="MJF272" s="20"/>
      <c r="MJG272" s="20"/>
      <c r="MJH272" s="20"/>
      <c r="MJI272" s="20"/>
      <c r="MJJ272" s="20"/>
      <c r="MJK272" s="20"/>
      <c r="MJL272" s="20"/>
      <c r="MJM272" s="20"/>
      <c r="MJN272" s="20"/>
      <c r="MJO272" s="20"/>
      <c r="MJP272" s="20"/>
      <c r="MJQ272" s="20"/>
      <c r="MJR272" s="20"/>
      <c r="MJS272" s="20"/>
      <c r="MJT272" s="20"/>
      <c r="MJU272" s="20"/>
      <c r="MJV272" s="20"/>
      <c r="MJW272" s="20"/>
      <c r="MJX272" s="20"/>
      <c r="MJY272" s="20"/>
      <c r="MJZ272" s="20"/>
      <c r="MKA272" s="20"/>
      <c r="MKB272" s="20"/>
      <c r="MKC272" s="20"/>
      <c r="MKD272" s="20"/>
      <c r="MKE272" s="20"/>
      <c r="MKF272" s="20"/>
      <c r="MKG272" s="20"/>
      <c r="MKH272" s="20"/>
      <c r="MKI272" s="20"/>
      <c r="MKJ272" s="20"/>
      <c r="MKK272" s="20"/>
      <c r="MKL272" s="20"/>
      <c r="MKM272" s="20"/>
      <c r="MKN272" s="20"/>
      <c r="MKO272" s="20"/>
      <c r="MKP272" s="20"/>
      <c r="MKQ272" s="20"/>
      <c r="MKR272" s="20"/>
      <c r="MKS272" s="20"/>
      <c r="MKT272" s="20"/>
      <c r="MKU272" s="20"/>
      <c r="MKV272" s="20"/>
      <c r="MKW272" s="20"/>
      <c r="MKX272" s="20"/>
      <c r="MKY272" s="20"/>
      <c r="MKZ272" s="20"/>
      <c r="MLA272" s="20"/>
      <c r="MLB272" s="20"/>
      <c r="MLC272" s="20"/>
      <c r="MLD272" s="20"/>
      <c r="MLE272" s="20"/>
      <c r="MLF272" s="20"/>
      <c r="MLG272" s="20"/>
      <c r="MLH272" s="20"/>
      <c r="MLI272" s="20"/>
      <c r="MLJ272" s="20"/>
      <c r="MLK272" s="20"/>
      <c r="MLL272" s="20"/>
      <c r="MLM272" s="20"/>
      <c r="MLN272" s="20"/>
      <c r="MLO272" s="20"/>
      <c r="MLP272" s="20"/>
      <c r="MLQ272" s="20"/>
      <c r="MLR272" s="20"/>
      <c r="MLS272" s="20"/>
      <c r="MLT272" s="20"/>
      <c r="MLU272" s="20"/>
      <c r="MLV272" s="20"/>
      <c r="MLW272" s="20"/>
      <c r="MLX272" s="20"/>
      <c r="MLY272" s="20"/>
      <c r="MLZ272" s="20"/>
      <c r="MMA272" s="20"/>
      <c r="MMB272" s="20"/>
      <c r="MMC272" s="20"/>
      <c r="MMD272" s="20"/>
      <c r="MME272" s="20"/>
      <c r="MMF272" s="20"/>
      <c r="MMG272" s="20"/>
      <c r="MMH272" s="20"/>
      <c r="MMI272" s="20"/>
      <c r="MMJ272" s="20"/>
      <c r="MMK272" s="20"/>
      <c r="MML272" s="20"/>
      <c r="MMM272" s="20"/>
      <c r="MMN272" s="20"/>
      <c r="MMO272" s="20"/>
      <c r="MMP272" s="20"/>
      <c r="MMQ272" s="20"/>
      <c r="MMR272" s="20"/>
      <c r="MMS272" s="20"/>
      <c r="MMT272" s="20"/>
      <c r="MMU272" s="20"/>
      <c r="MMV272" s="20"/>
      <c r="MMW272" s="20"/>
      <c r="MMX272" s="20"/>
      <c r="MMY272" s="20"/>
      <c r="MMZ272" s="20"/>
      <c r="MNA272" s="20"/>
      <c r="MNB272" s="20"/>
      <c r="MNC272" s="20"/>
      <c r="MND272" s="20"/>
      <c r="MNE272" s="20"/>
      <c r="MNF272" s="20"/>
      <c r="MNG272" s="20"/>
      <c r="MNH272" s="20"/>
      <c r="MNI272" s="20"/>
      <c r="MNJ272" s="20"/>
      <c r="MNK272" s="20"/>
      <c r="MNL272" s="20"/>
      <c r="MNM272" s="20"/>
      <c r="MNN272" s="20"/>
      <c r="MNO272" s="20"/>
      <c r="MNP272" s="20"/>
      <c r="MNQ272" s="20"/>
      <c r="MNR272" s="20"/>
      <c r="MNS272" s="20"/>
      <c r="MNT272" s="20"/>
      <c r="MNU272" s="20"/>
      <c r="MNV272" s="20"/>
      <c r="MNW272" s="20"/>
      <c r="MNX272" s="20"/>
      <c r="MNY272" s="20"/>
      <c r="MNZ272" s="20"/>
      <c r="MOA272" s="20"/>
      <c r="MOB272" s="20"/>
      <c r="MOC272" s="20"/>
      <c r="MOD272" s="20"/>
      <c r="MOE272" s="20"/>
      <c r="MOF272" s="20"/>
      <c r="MOG272" s="20"/>
      <c r="MOH272" s="20"/>
      <c r="MOI272" s="20"/>
      <c r="MOJ272" s="20"/>
      <c r="MOK272" s="20"/>
      <c r="MOL272" s="20"/>
      <c r="MOM272" s="20"/>
      <c r="MON272" s="20"/>
      <c r="MOO272" s="20"/>
      <c r="MOP272" s="20"/>
      <c r="MOQ272" s="20"/>
      <c r="MOR272" s="20"/>
      <c r="MOS272" s="20"/>
      <c r="MOT272" s="20"/>
      <c r="MOU272" s="20"/>
      <c r="MOV272" s="20"/>
      <c r="MOW272" s="20"/>
      <c r="MOX272" s="20"/>
      <c r="MOY272" s="20"/>
      <c r="MOZ272" s="20"/>
      <c r="MPA272" s="20"/>
      <c r="MPB272" s="20"/>
      <c r="MPC272" s="20"/>
      <c r="MPD272" s="20"/>
      <c r="MPE272" s="20"/>
      <c r="MPF272" s="20"/>
      <c r="MPG272" s="20"/>
      <c r="MPH272" s="20"/>
      <c r="MPI272" s="20"/>
      <c r="MPJ272" s="20"/>
      <c r="MPK272" s="20"/>
      <c r="MPL272" s="20"/>
      <c r="MPM272" s="20"/>
      <c r="MPN272" s="20"/>
      <c r="MPO272" s="20"/>
      <c r="MPP272" s="20"/>
      <c r="MPQ272" s="20"/>
      <c r="MPR272" s="20"/>
      <c r="MPS272" s="20"/>
      <c r="MPT272" s="20"/>
      <c r="MPU272" s="20"/>
      <c r="MPV272" s="20"/>
      <c r="MPW272" s="20"/>
      <c r="MPX272" s="20"/>
      <c r="MPY272" s="20"/>
      <c r="MPZ272" s="20"/>
      <c r="MQA272" s="20"/>
      <c r="MQB272" s="20"/>
      <c r="MQC272" s="20"/>
      <c r="MQD272" s="20"/>
      <c r="MQE272" s="20"/>
      <c r="MQF272" s="20"/>
      <c r="MQG272" s="20"/>
      <c r="MQH272" s="20"/>
      <c r="MQI272" s="20"/>
      <c r="MQJ272" s="20"/>
      <c r="MQK272" s="20"/>
      <c r="MQL272" s="20"/>
      <c r="MQM272" s="20"/>
      <c r="MQN272" s="20"/>
      <c r="MQO272" s="20"/>
      <c r="MQP272" s="20"/>
      <c r="MQQ272" s="20"/>
      <c r="MQR272" s="20"/>
      <c r="MQS272" s="20"/>
      <c r="MQT272" s="20"/>
      <c r="MQU272" s="20"/>
      <c r="MQV272" s="20"/>
      <c r="MQW272" s="20"/>
      <c r="MQX272" s="20"/>
      <c r="MQY272" s="20"/>
      <c r="MQZ272" s="20"/>
      <c r="MRA272" s="20"/>
      <c r="MRB272" s="20"/>
      <c r="MRC272" s="20"/>
      <c r="MRD272" s="20"/>
      <c r="MRE272" s="20"/>
      <c r="MRF272" s="20"/>
      <c r="MRG272" s="20"/>
      <c r="MRH272" s="20"/>
      <c r="MRI272" s="20"/>
      <c r="MRJ272" s="20"/>
      <c r="MRK272" s="20"/>
      <c r="MRL272" s="20"/>
      <c r="MRM272" s="20"/>
      <c r="MRN272" s="20"/>
      <c r="MRO272" s="20"/>
      <c r="MRP272" s="20"/>
      <c r="MRQ272" s="20"/>
      <c r="MRR272" s="20"/>
      <c r="MRS272" s="20"/>
      <c r="MRT272" s="20"/>
      <c r="MRU272" s="20"/>
      <c r="MRV272" s="20"/>
      <c r="MRW272" s="20"/>
      <c r="MRX272" s="20"/>
      <c r="MRY272" s="20"/>
      <c r="MRZ272" s="20"/>
      <c r="MSA272" s="20"/>
      <c r="MSB272" s="20"/>
      <c r="MSC272" s="20"/>
      <c r="MSD272" s="20"/>
      <c r="MSE272" s="20"/>
      <c r="MSF272" s="20"/>
      <c r="MSG272" s="20"/>
      <c r="MSH272" s="20"/>
      <c r="MSI272" s="20"/>
      <c r="MSJ272" s="20"/>
      <c r="MSK272" s="20"/>
      <c r="MSL272" s="20"/>
      <c r="MSM272" s="20"/>
      <c r="MSN272" s="20"/>
      <c r="MSO272" s="20"/>
      <c r="MSP272" s="20"/>
      <c r="MSQ272" s="20"/>
      <c r="MSR272" s="20"/>
      <c r="MSS272" s="20"/>
      <c r="MST272" s="20"/>
      <c r="MSU272" s="20"/>
      <c r="MSV272" s="20"/>
      <c r="MSW272" s="20"/>
      <c r="MSX272" s="20"/>
      <c r="MSY272" s="20"/>
      <c r="MSZ272" s="20"/>
      <c r="MTA272" s="20"/>
      <c r="MTB272" s="20"/>
      <c r="MTC272" s="20"/>
      <c r="MTD272" s="20"/>
      <c r="MTE272" s="20"/>
      <c r="MTF272" s="20"/>
      <c r="MTG272" s="20"/>
      <c r="MTH272" s="20"/>
      <c r="MTI272" s="20"/>
      <c r="MTJ272" s="20"/>
      <c r="MTK272" s="20"/>
      <c r="MTL272" s="20"/>
      <c r="MTM272" s="20"/>
      <c r="MTN272" s="20"/>
      <c r="MTO272" s="20"/>
      <c r="MTP272" s="20"/>
      <c r="MTQ272" s="20"/>
      <c r="MTR272" s="20"/>
      <c r="MTS272" s="20"/>
      <c r="MTT272" s="20"/>
      <c r="MTU272" s="20"/>
      <c r="MTV272" s="20"/>
      <c r="MTW272" s="20"/>
      <c r="MTX272" s="20"/>
      <c r="MTY272" s="20"/>
      <c r="MTZ272" s="20"/>
      <c r="MUA272" s="20"/>
      <c r="MUB272" s="20"/>
      <c r="MUC272" s="20"/>
      <c r="MUD272" s="20"/>
      <c r="MUE272" s="20"/>
      <c r="MUF272" s="20"/>
      <c r="MUG272" s="20"/>
      <c r="MUH272" s="20"/>
      <c r="MUI272" s="20"/>
      <c r="MUJ272" s="20"/>
      <c r="MUK272" s="20"/>
      <c r="MUL272" s="20"/>
      <c r="MUM272" s="20"/>
      <c r="MUN272" s="20"/>
      <c r="MUO272" s="20"/>
      <c r="MUP272" s="20"/>
      <c r="MUQ272" s="20"/>
      <c r="MUR272" s="20"/>
      <c r="MUS272" s="20"/>
      <c r="MUT272" s="20"/>
      <c r="MUU272" s="20"/>
      <c r="MUV272" s="20"/>
      <c r="MUW272" s="20"/>
      <c r="MUX272" s="20"/>
      <c r="MUY272" s="20"/>
      <c r="MUZ272" s="20"/>
      <c r="MVA272" s="20"/>
      <c r="MVB272" s="20"/>
      <c r="MVC272" s="20"/>
      <c r="MVD272" s="20"/>
      <c r="MVE272" s="20"/>
      <c r="MVF272" s="20"/>
      <c r="MVG272" s="20"/>
      <c r="MVH272" s="20"/>
      <c r="MVI272" s="20"/>
      <c r="MVJ272" s="20"/>
      <c r="MVK272" s="20"/>
      <c r="MVL272" s="20"/>
      <c r="MVM272" s="20"/>
      <c r="MVN272" s="20"/>
      <c r="MVO272" s="20"/>
      <c r="MVP272" s="20"/>
      <c r="MVQ272" s="20"/>
      <c r="MVR272" s="20"/>
      <c r="MVS272" s="20"/>
      <c r="MVT272" s="20"/>
      <c r="MVU272" s="20"/>
      <c r="MVV272" s="20"/>
      <c r="MVW272" s="20"/>
      <c r="MVX272" s="20"/>
      <c r="MVY272" s="20"/>
      <c r="MVZ272" s="20"/>
      <c r="MWA272" s="20"/>
      <c r="MWB272" s="20"/>
      <c r="MWC272" s="20"/>
      <c r="MWD272" s="20"/>
      <c r="MWE272" s="20"/>
      <c r="MWF272" s="20"/>
      <c r="MWG272" s="20"/>
      <c r="MWH272" s="20"/>
      <c r="MWI272" s="20"/>
      <c r="MWJ272" s="20"/>
      <c r="MWK272" s="20"/>
      <c r="MWL272" s="20"/>
      <c r="MWM272" s="20"/>
      <c r="MWN272" s="20"/>
      <c r="MWO272" s="20"/>
      <c r="MWP272" s="20"/>
      <c r="MWQ272" s="20"/>
      <c r="MWR272" s="20"/>
      <c r="MWS272" s="20"/>
      <c r="MWT272" s="20"/>
      <c r="MWU272" s="20"/>
      <c r="MWV272" s="20"/>
      <c r="MWW272" s="20"/>
      <c r="MWX272" s="20"/>
      <c r="MWY272" s="20"/>
      <c r="MWZ272" s="20"/>
      <c r="MXA272" s="20"/>
      <c r="MXB272" s="20"/>
      <c r="MXC272" s="20"/>
      <c r="MXD272" s="20"/>
      <c r="MXE272" s="20"/>
      <c r="MXF272" s="20"/>
      <c r="MXG272" s="20"/>
      <c r="MXH272" s="20"/>
      <c r="MXI272" s="20"/>
      <c r="MXJ272" s="20"/>
      <c r="MXK272" s="20"/>
      <c r="MXL272" s="20"/>
      <c r="MXM272" s="20"/>
      <c r="MXN272" s="20"/>
      <c r="MXO272" s="20"/>
      <c r="MXP272" s="20"/>
      <c r="MXQ272" s="20"/>
      <c r="MXR272" s="20"/>
      <c r="MXS272" s="20"/>
      <c r="MXT272" s="20"/>
      <c r="MXU272" s="20"/>
      <c r="MXV272" s="20"/>
      <c r="MXW272" s="20"/>
      <c r="MXX272" s="20"/>
      <c r="MXY272" s="20"/>
      <c r="MXZ272" s="20"/>
      <c r="MYA272" s="20"/>
      <c r="MYB272" s="20"/>
      <c r="MYC272" s="20"/>
      <c r="MYD272" s="20"/>
      <c r="MYE272" s="20"/>
      <c r="MYF272" s="20"/>
      <c r="MYG272" s="20"/>
      <c r="MYH272" s="20"/>
      <c r="MYI272" s="20"/>
      <c r="MYJ272" s="20"/>
      <c r="MYK272" s="20"/>
      <c r="MYL272" s="20"/>
      <c r="MYM272" s="20"/>
      <c r="MYN272" s="20"/>
      <c r="MYO272" s="20"/>
      <c r="MYP272" s="20"/>
      <c r="MYQ272" s="20"/>
      <c r="MYR272" s="20"/>
      <c r="MYS272" s="20"/>
      <c r="MYT272" s="20"/>
      <c r="MYU272" s="20"/>
      <c r="MYV272" s="20"/>
      <c r="MYW272" s="20"/>
      <c r="MYX272" s="20"/>
      <c r="MYY272" s="20"/>
      <c r="MYZ272" s="20"/>
      <c r="MZA272" s="20"/>
      <c r="MZB272" s="20"/>
      <c r="MZC272" s="20"/>
      <c r="MZD272" s="20"/>
      <c r="MZE272" s="20"/>
      <c r="MZF272" s="20"/>
      <c r="MZG272" s="20"/>
      <c r="MZH272" s="20"/>
      <c r="MZI272" s="20"/>
      <c r="MZJ272" s="20"/>
      <c r="MZK272" s="20"/>
      <c r="MZL272" s="20"/>
      <c r="MZM272" s="20"/>
      <c r="MZN272" s="20"/>
      <c r="MZO272" s="20"/>
      <c r="MZP272" s="20"/>
      <c r="MZQ272" s="20"/>
      <c r="MZR272" s="20"/>
      <c r="MZS272" s="20"/>
      <c r="MZT272" s="20"/>
      <c r="MZU272" s="20"/>
      <c r="MZV272" s="20"/>
      <c r="MZW272" s="20"/>
      <c r="MZX272" s="20"/>
      <c r="MZY272" s="20"/>
      <c r="MZZ272" s="20"/>
      <c r="NAA272" s="20"/>
      <c r="NAB272" s="20"/>
      <c r="NAC272" s="20"/>
      <c r="NAD272" s="20"/>
      <c r="NAE272" s="20"/>
      <c r="NAF272" s="20"/>
      <c r="NAG272" s="20"/>
      <c r="NAH272" s="20"/>
      <c r="NAI272" s="20"/>
      <c r="NAJ272" s="20"/>
      <c r="NAK272" s="20"/>
      <c r="NAL272" s="20"/>
      <c r="NAM272" s="20"/>
      <c r="NAN272" s="20"/>
      <c r="NAO272" s="20"/>
      <c r="NAP272" s="20"/>
      <c r="NAQ272" s="20"/>
      <c r="NAR272" s="20"/>
      <c r="NAS272" s="20"/>
      <c r="NAT272" s="20"/>
      <c r="NAU272" s="20"/>
      <c r="NAV272" s="20"/>
      <c r="NAW272" s="20"/>
      <c r="NAX272" s="20"/>
      <c r="NAY272" s="20"/>
      <c r="NAZ272" s="20"/>
      <c r="NBA272" s="20"/>
      <c r="NBB272" s="20"/>
      <c r="NBC272" s="20"/>
      <c r="NBD272" s="20"/>
      <c r="NBE272" s="20"/>
      <c r="NBF272" s="20"/>
      <c r="NBG272" s="20"/>
      <c r="NBH272" s="20"/>
      <c r="NBI272" s="20"/>
      <c r="NBJ272" s="20"/>
      <c r="NBK272" s="20"/>
      <c r="NBL272" s="20"/>
      <c r="NBM272" s="20"/>
      <c r="NBN272" s="20"/>
      <c r="NBO272" s="20"/>
      <c r="NBP272" s="20"/>
      <c r="NBQ272" s="20"/>
      <c r="NBR272" s="20"/>
      <c r="NBS272" s="20"/>
      <c r="NBT272" s="20"/>
      <c r="NBU272" s="20"/>
      <c r="NBV272" s="20"/>
      <c r="NBW272" s="20"/>
      <c r="NBX272" s="20"/>
      <c r="NBY272" s="20"/>
      <c r="NBZ272" s="20"/>
      <c r="NCA272" s="20"/>
      <c r="NCB272" s="20"/>
      <c r="NCC272" s="20"/>
      <c r="NCD272" s="20"/>
      <c r="NCE272" s="20"/>
      <c r="NCF272" s="20"/>
      <c r="NCG272" s="20"/>
      <c r="NCH272" s="20"/>
      <c r="NCI272" s="20"/>
      <c r="NCJ272" s="20"/>
      <c r="NCK272" s="20"/>
      <c r="NCL272" s="20"/>
      <c r="NCM272" s="20"/>
      <c r="NCN272" s="20"/>
      <c r="NCO272" s="20"/>
      <c r="NCP272" s="20"/>
      <c r="NCQ272" s="20"/>
      <c r="NCR272" s="20"/>
      <c r="NCS272" s="20"/>
      <c r="NCT272" s="20"/>
      <c r="NCU272" s="20"/>
      <c r="NCV272" s="20"/>
      <c r="NCW272" s="20"/>
      <c r="NCX272" s="20"/>
      <c r="NCY272" s="20"/>
      <c r="NCZ272" s="20"/>
      <c r="NDA272" s="20"/>
      <c r="NDB272" s="20"/>
      <c r="NDC272" s="20"/>
      <c r="NDD272" s="20"/>
      <c r="NDE272" s="20"/>
      <c r="NDF272" s="20"/>
      <c r="NDG272" s="20"/>
      <c r="NDH272" s="20"/>
      <c r="NDI272" s="20"/>
      <c r="NDJ272" s="20"/>
      <c r="NDK272" s="20"/>
      <c r="NDL272" s="20"/>
      <c r="NDM272" s="20"/>
      <c r="NDN272" s="20"/>
      <c r="NDO272" s="20"/>
      <c r="NDP272" s="20"/>
      <c r="NDQ272" s="20"/>
      <c r="NDR272" s="20"/>
      <c r="NDS272" s="20"/>
      <c r="NDT272" s="20"/>
      <c r="NDU272" s="20"/>
      <c r="NDV272" s="20"/>
      <c r="NDW272" s="20"/>
      <c r="NDX272" s="20"/>
      <c r="NDY272" s="20"/>
      <c r="NDZ272" s="20"/>
      <c r="NEA272" s="20"/>
      <c r="NEB272" s="20"/>
      <c r="NEC272" s="20"/>
      <c r="NED272" s="20"/>
      <c r="NEE272" s="20"/>
      <c r="NEF272" s="20"/>
      <c r="NEG272" s="20"/>
      <c r="NEH272" s="20"/>
      <c r="NEI272" s="20"/>
      <c r="NEJ272" s="20"/>
      <c r="NEK272" s="20"/>
      <c r="NEL272" s="20"/>
      <c r="NEM272" s="20"/>
      <c r="NEN272" s="20"/>
      <c r="NEO272" s="20"/>
      <c r="NEP272" s="20"/>
      <c r="NEQ272" s="20"/>
      <c r="NER272" s="20"/>
      <c r="NES272" s="20"/>
      <c r="NET272" s="20"/>
      <c r="NEU272" s="20"/>
      <c r="NEV272" s="20"/>
      <c r="NEW272" s="20"/>
      <c r="NEX272" s="20"/>
      <c r="NEY272" s="20"/>
      <c r="NEZ272" s="20"/>
      <c r="NFA272" s="20"/>
      <c r="NFB272" s="20"/>
      <c r="NFC272" s="20"/>
      <c r="NFD272" s="20"/>
      <c r="NFE272" s="20"/>
      <c r="NFF272" s="20"/>
      <c r="NFG272" s="20"/>
      <c r="NFH272" s="20"/>
      <c r="NFI272" s="20"/>
      <c r="NFJ272" s="20"/>
      <c r="NFK272" s="20"/>
      <c r="NFL272" s="20"/>
      <c r="NFM272" s="20"/>
      <c r="NFN272" s="20"/>
      <c r="NFO272" s="20"/>
      <c r="NFP272" s="20"/>
      <c r="NFQ272" s="20"/>
      <c r="NFR272" s="20"/>
      <c r="NFS272" s="20"/>
      <c r="NFT272" s="20"/>
      <c r="NFU272" s="20"/>
      <c r="NFV272" s="20"/>
      <c r="NFW272" s="20"/>
      <c r="NFX272" s="20"/>
      <c r="NFY272" s="20"/>
      <c r="NFZ272" s="20"/>
      <c r="NGA272" s="20"/>
      <c r="NGB272" s="20"/>
      <c r="NGC272" s="20"/>
      <c r="NGD272" s="20"/>
      <c r="NGE272" s="20"/>
      <c r="NGF272" s="20"/>
      <c r="NGG272" s="20"/>
      <c r="NGH272" s="20"/>
      <c r="NGI272" s="20"/>
      <c r="NGJ272" s="20"/>
      <c r="NGK272" s="20"/>
      <c r="NGL272" s="20"/>
      <c r="NGM272" s="20"/>
      <c r="NGN272" s="20"/>
      <c r="NGO272" s="20"/>
      <c r="NGP272" s="20"/>
      <c r="NGQ272" s="20"/>
      <c r="NGR272" s="20"/>
      <c r="NGS272" s="20"/>
      <c r="NGT272" s="20"/>
      <c r="NGU272" s="20"/>
      <c r="NGV272" s="20"/>
      <c r="NGW272" s="20"/>
      <c r="NGX272" s="20"/>
      <c r="NGY272" s="20"/>
      <c r="NGZ272" s="20"/>
      <c r="NHA272" s="20"/>
      <c r="NHB272" s="20"/>
      <c r="NHC272" s="20"/>
      <c r="NHD272" s="20"/>
      <c r="NHE272" s="20"/>
      <c r="NHF272" s="20"/>
      <c r="NHG272" s="20"/>
      <c r="NHH272" s="20"/>
      <c r="NHI272" s="20"/>
      <c r="NHJ272" s="20"/>
      <c r="NHK272" s="20"/>
      <c r="NHL272" s="20"/>
      <c r="NHM272" s="20"/>
      <c r="NHN272" s="20"/>
      <c r="NHO272" s="20"/>
      <c r="NHP272" s="20"/>
      <c r="NHQ272" s="20"/>
      <c r="NHR272" s="20"/>
      <c r="NHS272" s="20"/>
      <c r="NHT272" s="20"/>
      <c r="NHU272" s="20"/>
      <c r="NHV272" s="20"/>
      <c r="NHW272" s="20"/>
      <c r="NHX272" s="20"/>
      <c r="NHY272" s="20"/>
      <c r="NHZ272" s="20"/>
      <c r="NIA272" s="20"/>
      <c r="NIB272" s="20"/>
      <c r="NIC272" s="20"/>
      <c r="NID272" s="20"/>
      <c r="NIE272" s="20"/>
      <c r="NIF272" s="20"/>
      <c r="NIG272" s="20"/>
      <c r="NIH272" s="20"/>
      <c r="NII272" s="20"/>
      <c r="NIJ272" s="20"/>
      <c r="NIK272" s="20"/>
      <c r="NIL272" s="20"/>
      <c r="NIM272" s="20"/>
      <c r="NIN272" s="20"/>
      <c r="NIO272" s="20"/>
      <c r="NIP272" s="20"/>
      <c r="NIQ272" s="20"/>
      <c r="NIR272" s="20"/>
      <c r="NIS272" s="20"/>
      <c r="NIT272" s="20"/>
      <c r="NIU272" s="20"/>
      <c r="NIV272" s="20"/>
      <c r="NIW272" s="20"/>
      <c r="NIX272" s="20"/>
      <c r="NIY272" s="20"/>
      <c r="NIZ272" s="20"/>
      <c r="NJA272" s="20"/>
      <c r="NJB272" s="20"/>
      <c r="NJC272" s="20"/>
      <c r="NJD272" s="20"/>
      <c r="NJE272" s="20"/>
      <c r="NJF272" s="20"/>
      <c r="NJG272" s="20"/>
      <c r="NJH272" s="20"/>
      <c r="NJI272" s="20"/>
      <c r="NJJ272" s="20"/>
      <c r="NJK272" s="20"/>
      <c r="NJL272" s="20"/>
      <c r="NJM272" s="20"/>
      <c r="NJN272" s="20"/>
      <c r="NJO272" s="20"/>
      <c r="NJP272" s="20"/>
      <c r="NJQ272" s="20"/>
      <c r="NJR272" s="20"/>
      <c r="NJS272" s="20"/>
      <c r="NJT272" s="20"/>
      <c r="NJU272" s="20"/>
      <c r="NJV272" s="20"/>
      <c r="NJW272" s="20"/>
      <c r="NJX272" s="20"/>
      <c r="NJY272" s="20"/>
      <c r="NJZ272" s="20"/>
      <c r="NKA272" s="20"/>
      <c r="NKB272" s="20"/>
      <c r="NKC272" s="20"/>
      <c r="NKD272" s="20"/>
      <c r="NKE272" s="20"/>
      <c r="NKF272" s="20"/>
      <c r="NKG272" s="20"/>
      <c r="NKH272" s="20"/>
      <c r="NKI272" s="20"/>
      <c r="NKJ272" s="20"/>
      <c r="NKK272" s="20"/>
      <c r="NKL272" s="20"/>
      <c r="NKM272" s="20"/>
      <c r="NKN272" s="20"/>
      <c r="NKO272" s="20"/>
      <c r="NKP272" s="20"/>
      <c r="NKQ272" s="20"/>
      <c r="NKR272" s="20"/>
      <c r="NKS272" s="20"/>
      <c r="NKT272" s="20"/>
      <c r="NKU272" s="20"/>
      <c r="NKV272" s="20"/>
      <c r="NKW272" s="20"/>
      <c r="NKX272" s="20"/>
      <c r="NKY272" s="20"/>
      <c r="NKZ272" s="20"/>
      <c r="NLA272" s="20"/>
      <c r="NLB272" s="20"/>
      <c r="NLC272" s="20"/>
      <c r="NLD272" s="20"/>
      <c r="NLE272" s="20"/>
      <c r="NLF272" s="20"/>
      <c r="NLG272" s="20"/>
      <c r="NLH272" s="20"/>
      <c r="NLI272" s="20"/>
      <c r="NLJ272" s="20"/>
      <c r="NLK272" s="20"/>
      <c r="NLL272" s="20"/>
      <c r="NLM272" s="20"/>
      <c r="NLN272" s="20"/>
      <c r="NLO272" s="20"/>
      <c r="NLP272" s="20"/>
      <c r="NLQ272" s="20"/>
      <c r="NLR272" s="20"/>
      <c r="NLS272" s="20"/>
      <c r="NLT272" s="20"/>
      <c r="NLU272" s="20"/>
      <c r="NLV272" s="20"/>
      <c r="NLW272" s="20"/>
      <c r="NLX272" s="20"/>
      <c r="NLY272" s="20"/>
      <c r="NLZ272" s="20"/>
      <c r="NMA272" s="20"/>
      <c r="NMB272" s="20"/>
      <c r="NMC272" s="20"/>
      <c r="NMD272" s="20"/>
      <c r="NME272" s="20"/>
      <c r="NMF272" s="20"/>
      <c r="NMG272" s="20"/>
      <c r="NMH272" s="20"/>
      <c r="NMI272" s="20"/>
      <c r="NMJ272" s="20"/>
      <c r="NMK272" s="20"/>
      <c r="NML272" s="20"/>
      <c r="NMM272" s="20"/>
      <c r="NMN272" s="20"/>
      <c r="NMO272" s="20"/>
      <c r="NMP272" s="20"/>
      <c r="NMQ272" s="20"/>
      <c r="NMR272" s="20"/>
      <c r="NMS272" s="20"/>
      <c r="NMT272" s="20"/>
      <c r="NMU272" s="20"/>
      <c r="NMV272" s="20"/>
      <c r="NMW272" s="20"/>
      <c r="NMX272" s="20"/>
      <c r="NMY272" s="20"/>
      <c r="NMZ272" s="20"/>
      <c r="NNA272" s="20"/>
      <c r="NNB272" s="20"/>
      <c r="NNC272" s="20"/>
      <c r="NND272" s="20"/>
      <c r="NNE272" s="20"/>
      <c r="NNF272" s="20"/>
      <c r="NNG272" s="20"/>
      <c r="NNH272" s="20"/>
      <c r="NNI272" s="20"/>
      <c r="NNJ272" s="20"/>
      <c r="NNK272" s="20"/>
      <c r="NNL272" s="20"/>
      <c r="NNM272" s="20"/>
      <c r="NNN272" s="20"/>
      <c r="NNO272" s="20"/>
      <c r="NNP272" s="20"/>
      <c r="NNQ272" s="20"/>
      <c r="NNR272" s="20"/>
      <c r="NNS272" s="20"/>
      <c r="NNT272" s="20"/>
      <c r="NNU272" s="20"/>
      <c r="NNV272" s="20"/>
      <c r="NNW272" s="20"/>
      <c r="NNX272" s="20"/>
      <c r="NNY272" s="20"/>
      <c r="NNZ272" s="20"/>
      <c r="NOA272" s="20"/>
      <c r="NOB272" s="20"/>
      <c r="NOC272" s="20"/>
      <c r="NOD272" s="20"/>
      <c r="NOE272" s="20"/>
      <c r="NOF272" s="20"/>
      <c r="NOG272" s="20"/>
      <c r="NOH272" s="20"/>
      <c r="NOI272" s="20"/>
      <c r="NOJ272" s="20"/>
      <c r="NOK272" s="20"/>
      <c r="NOL272" s="20"/>
      <c r="NOM272" s="20"/>
      <c r="NON272" s="20"/>
      <c r="NOO272" s="20"/>
      <c r="NOP272" s="20"/>
      <c r="NOQ272" s="20"/>
      <c r="NOR272" s="20"/>
      <c r="NOS272" s="20"/>
      <c r="NOT272" s="20"/>
      <c r="NOU272" s="20"/>
      <c r="NOV272" s="20"/>
      <c r="NOW272" s="20"/>
      <c r="NOX272" s="20"/>
      <c r="NOY272" s="20"/>
      <c r="NOZ272" s="20"/>
      <c r="NPA272" s="20"/>
      <c r="NPB272" s="20"/>
      <c r="NPC272" s="20"/>
      <c r="NPD272" s="20"/>
      <c r="NPE272" s="20"/>
      <c r="NPF272" s="20"/>
      <c r="NPG272" s="20"/>
      <c r="NPH272" s="20"/>
      <c r="NPI272" s="20"/>
      <c r="NPJ272" s="20"/>
      <c r="NPK272" s="20"/>
      <c r="NPL272" s="20"/>
      <c r="NPM272" s="20"/>
      <c r="NPN272" s="20"/>
      <c r="NPO272" s="20"/>
      <c r="NPP272" s="20"/>
      <c r="NPQ272" s="20"/>
      <c r="NPR272" s="20"/>
      <c r="NPS272" s="20"/>
      <c r="NPT272" s="20"/>
      <c r="NPU272" s="20"/>
      <c r="NPV272" s="20"/>
      <c r="NPW272" s="20"/>
      <c r="NPX272" s="20"/>
      <c r="NPY272" s="20"/>
      <c r="NPZ272" s="20"/>
      <c r="NQA272" s="20"/>
      <c r="NQB272" s="20"/>
      <c r="NQC272" s="20"/>
      <c r="NQD272" s="20"/>
      <c r="NQE272" s="20"/>
      <c r="NQF272" s="20"/>
      <c r="NQG272" s="20"/>
      <c r="NQH272" s="20"/>
      <c r="NQI272" s="20"/>
      <c r="NQJ272" s="20"/>
      <c r="NQK272" s="20"/>
      <c r="NQL272" s="20"/>
      <c r="NQM272" s="20"/>
      <c r="NQN272" s="20"/>
      <c r="NQO272" s="20"/>
      <c r="NQP272" s="20"/>
      <c r="NQQ272" s="20"/>
      <c r="NQR272" s="20"/>
      <c r="NQS272" s="20"/>
      <c r="NQT272" s="20"/>
      <c r="NQU272" s="20"/>
      <c r="NQV272" s="20"/>
      <c r="NQW272" s="20"/>
      <c r="NQX272" s="20"/>
      <c r="NQY272" s="20"/>
      <c r="NQZ272" s="20"/>
      <c r="NRA272" s="20"/>
      <c r="NRB272" s="20"/>
      <c r="NRC272" s="20"/>
      <c r="NRD272" s="20"/>
      <c r="NRE272" s="20"/>
      <c r="NRF272" s="20"/>
      <c r="NRG272" s="20"/>
      <c r="NRH272" s="20"/>
      <c r="NRI272" s="20"/>
      <c r="NRJ272" s="20"/>
      <c r="NRK272" s="20"/>
      <c r="NRL272" s="20"/>
      <c r="NRM272" s="20"/>
      <c r="NRN272" s="20"/>
      <c r="NRO272" s="20"/>
      <c r="NRP272" s="20"/>
      <c r="NRQ272" s="20"/>
      <c r="NRR272" s="20"/>
      <c r="NRS272" s="20"/>
      <c r="NRT272" s="20"/>
      <c r="NRU272" s="20"/>
      <c r="NRV272" s="20"/>
      <c r="NRW272" s="20"/>
      <c r="NRX272" s="20"/>
      <c r="NRY272" s="20"/>
      <c r="NRZ272" s="20"/>
      <c r="NSA272" s="20"/>
      <c r="NSB272" s="20"/>
      <c r="NSC272" s="20"/>
      <c r="NSD272" s="20"/>
      <c r="NSE272" s="20"/>
      <c r="NSF272" s="20"/>
      <c r="NSG272" s="20"/>
      <c r="NSH272" s="20"/>
      <c r="NSI272" s="20"/>
      <c r="NSJ272" s="20"/>
      <c r="NSK272" s="20"/>
      <c r="NSL272" s="20"/>
      <c r="NSM272" s="20"/>
      <c r="NSN272" s="20"/>
      <c r="NSO272" s="20"/>
      <c r="NSP272" s="20"/>
      <c r="NSQ272" s="20"/>
      <c r="NSR272" s="20"/>
      <c r="NSS272" s="20"/>
      <c r="NST272" s="20"/>
      <c r="NSU272" s="20"/>
      <c r="NSV272" s="20"/>
      <c r="NSW272" s="20"/>
      <c r="NSX272" s="20"/>
      <c r="NSY272" s="20"/>
      <c r="NSZ272" s="20"/>
      <c r="NTA272" s="20"/>
      <c r="NTB272" s="20"/>
      <c r="NTC272" s="20"/>
      <c r="NTD272" s="20"/>
      <c r="NTE272" s="20"/>
      <c r="NTF272" s="20"/>
      <c r="NTG272" s="20"/>
      <c r="NTH272" s="20"/>
      <c r="NTI272" s="20"/>
      <c r="NTJ272" s="20"/>
      <c r="NTK272" s="20"/>
      <c r="NTL272" s="20"/>
      <c r="NTM272" s="20"/>
      <c r="NTN272" s="20"/>
      <c r="NTO272" s="20"/>
      <c r="NTP272" s="20"/>
      <c r="NTQ272" s="20"/>
      <c r="NTR272" s="20"/>
      <c r="NTS272" s="20"/>
      <c r="NTT272" s="20"/>
      <c r="NTU272" s="20"/>
      <c r="NTV272" s="20"/>
      <c r="NTW272" s="20"/>
      <c r="NTX272" s="20"/>
      <c r="NTY272" s="20"/>
      <c r="NTZ272" s="20"/>
      <c r="NUA272" s="20"/>
      <c r="NUB272" s="20"/>
      <c r="NUC272" s="20"/>
      <c r="NUD272" s="20"/>
      <c r="NUE272" s="20"/>
      <c r="NUF272" s="20"/>
      <c r="NUG272" s="20"/>
      <c r="NUH272" s="20"/>
      <c r="NUI272" s="20"/>
      <c r="NUJ272" s="20"/>
      <c r="NUK272" s="20"/>
      <c r="NUL272" s="20"/>
      <c r="NUM272" s="20"/>
      <c r="NUN272" s="20"/>
      <c r="NUO272" s="20"/>
      <c r="NUP272" s="20"/>
      <c r="NUQ272" s="20"/>
      <c r="NUR272" s="20"/>
      <c r="NUS272" s="20"/>
      <c r="NUT272" s="20"/>
      <c r="NUU272" s="20"/>
      <c r="NUV272" s="20"/>
      <c r="NUW272" s="20"/>
      <c r="NUX272" s="20"/>
      <c r="NUY272" s="20"/>
      <c r="NUZ272" s="20"/>
      <c r="NVA272" s="20"/>
      <c r="NVB272" s="20"/>
      <c r="NVC272" s="20"/>
      <c r="NVD272" s="20"/>
      <c r="NVE272" s="20"/>
      <c r="NVF272" s="20"/>
      <c r="NVG272" s="20"/>
      <c r="NVH272" s="20"/>
      <c r="NVI272" s="20"/>
      <c r="NVJ272" s="20"/>
      <c r="NVK272" s="20"/>
      <c r="NVL272" s="20"/>
      <c r="NVM272" s="20"/>
      <c r="NVN272" s="20"/>
      <c r="NVO272" s="20"/>
      <c r="NVP272" s="20"/>
      <c r="NVQ272" s="20"/>
      <c r="NVR272" s="20"/>
      <c r="NVS272" s="20"/>
      <c r="NVT272" s="20"/>
      <c r="NVU272" s="20"/>
      <c r="NVV272" s="20"/>
      <c r="NVW272" s="20"/>
      <c r="NVX272" s="20"/>
      <c r="NVY272" s="20"/>
      <c r="NVZ272" s="20"/>
      <c r="NWA272" s="20"/>
      <c r="NWB272" s="20"/>
      <c r="NWC272" s="20"/>
      <c r="NWD272" s="20"/>
      <c r="NWE272" s="20"/>
      <c r="NWF272" s="20"/>
      <c r="NWG272" s="20"/>
      <c r="NWH272" s="20"/>
      <c r="NWI272" s="20"/>
      <c r="NWJ272" s="20"/>
      <c r="NWK272" s="20"/>
      <c r="NWL272" s="20"/>
      <c r="NWM272" s="20"/>
      <c r="NWN272" s="20"/>
      <c r="NWO272" s="20"/>
      <c r="NWP272" s="20"/>
      <c r="NWQ272" s="20"/>
      <c r="NWR272" s="20"/>
      <c r="NWS272" s="20"/>
      <c r="NWT272" s="20"/>
      <c r="NWU272" s="20"/>
      <c r="NWV272" s="20"/>
      <c r="NWW272" s="20"/>
      <c r="NWX272" s="20"/>
      <c r="NWY272" s="20"/>
      <c r="NWZ272" s="20"/>
      <c r="NXA272" s="20"/>
      <c r="NXB272" s="20"/>
      <c r="NXC272" s="20"/>
      <c r="NXD272" s="20"/>
      <c r="NXE272" s="20"/>
      <c r="NXF272" s="20"/>
      <c r="NXG272" s="20"/>
      <c r="NXH272" s="20"/>
      <c r="NXI272" s="20"/>
      <c r="NXJ272" s="20"/>
      <c r="NXK272" s="20"/>
      <c r="NXL272" s="20"/>
      <c r="NXM272" s="20"/>
      <c r="NXN272" s="20"/>
      <c r="NXO272" s="20"/>
      <c r="NXP272" s="20"/>
      <c r="NXQ272" s="20"/>
      <c r="NXR272" s="20"/>
      <c r="NXS272" s="20"/>
      <c r="NXT272" s="20"/>
      <c r="NXU272" s="20"/>
      <c r="NXV272" s="20"/>
      <c r="NXW272" s="20"/>
      <c r="NXX272" s="20"/>
      <c r="NXY272" s="20"/>
      <c r="NXZ272" s="20"/>
      <c r="NYA272" s="20"/>
      <c r="NYB272" s="20"/>
      <c r="NYC272" s="20"/>
      <c r="NYD272" s="20"/>
      <c r="NYE272" s="20"/>
      <c r="NYF272" s="20"/>
      <c r="NYG272" s="20"/>
      <c r="NYH272" s="20"/>
      <c r="NYI272" s="20"/>
      <c r="NYJ272" s="20"/>
      <c r="NYK272" s="20"/>
      <c r="NYL272" s="20"/>
      <c r="NYM272" s="20"/>
      <c r="NYN272" s="20"/>
      <c r="NYO272" s="20"/>
      <c r="NYP272" s="20"/>
      <c r="NYQ272" s="20"/>
      <c r="NYR272" s="20"/>
      <c r="NYS272" s="20"/>
      <c r="NYT272" s="20"/>
      <c r="NYU272" s="20"/>
      <c r="NYV272" s="20"/>
      <c r="NYW272" s="20"/>
      <c r="NYX272" s="20"/>
      <c r="NYY272" s="20"/>
      <c r="NYZ272" s="20"/>
      <c r="NZA272" s="20"/>
      <c r="NZB272" s="20"/>
      <c r="NZC272" s="20"/>
      <c r="NZD272" s="20"/>
      <c r="NZE272" s="20"/>
      <c r="NZF272" s="20"/>
      <c r="NZG272" s="20"/>
      <c r="NZH272" s="20"/>
      <c r="NZI272" s="20"/>
      <c r="NZJ272" s="20"/>
      <c r="NZK272" s="20"/>
      <c r="NZL272" s="20"/>
      <c r="NZM272" s="20"/>
      <c r="NZN272" s="20"/>
      <c r="NZO272" s="20"/>
      <c r="NZP272" s="20"/>
      <c r="NZQ272" s="20"/>
      <c r="NZR272" s="20"/>
      <c r="NZS272" s="20"/>
      <c r="NZT272" s="20"/>
      <c r="NZU272" s="20"/>
      <c r="NZV272" s="20"/>
      <c r="NZW272" s="20"/>
      <c r="NZX272" s="20"/>
      <c r="NZY272" s="20"/>
      <c r="NZZ272" s="20"/>
      <c r="OAA272" s="20"/>
      <c r="OAB272" s="20"/>
      <c r="OAC272" s="20"/>
      <c r="OAD272" s="20"/>
      <c r="OAE272" s="20"/>
      <c r="OAF272" s="20"/>
      <c r="OAG272" s="20"/>
      <c r="OAH272" s="20"/>
      <c r="OAI272" s="20"/>
      <c r="OAJ272" s="20"/>
      <c r="OAK272" s="20"/>
      <c r="OAL272" s="20"/>
      <c r="OAM272" s="20"/>
      <c r="OAN272" s="20"/>
      <c r="OAO272" s="20"/>
      <c r="OAP272" s="20"/>
      <c r="OAQ272" s="20"/>
      <c r="OAR272" s="20"/>
      <c r="OAS272" s="20"/>
      <c r="OAT272" s="20"/>
      <c r="OAU272" s="20"/>
      <c r="OAV272" s="20"/>
      <c r="OAW272" s="20"/>
      <c r="OAX272" s="20"/>
      <c r="OAY272" s="20"/>
      <c r="OAZ272" s="20"/>
      <c r="OBA272" s="20"/>
      <c r="OBB272" s="20"/>
      <c r="OBC272" s="20"/>
      <c r="OBD272" s="20"/>
      <c r="OBE272" s="20"/>
      <c r="OBF272" s="20"/>
      <c r="OBG272" s="20"/>
      <c r="OBH272" s="20"/>
      <c r="OBI272" s="20"/>
      <c r="OBJ272" s="20"/>
      <c r="OBK272" s="20"/>
      <c r="OBL272" s="20"/>
      <c r="OBM272" s="20"/>
      <c r="OBN272" s="20"/>
      <c r="OBO272" s="20"/>
      <c r="OBP272" s="20"/>
      <c r="OBQ272" s="20"/>
      <c r="OBR272" s="20"/>
      <c r="OBS272" s="20"/>
      <c r="OBT272" s="20"/>
      <c r="OBU272" s="20"/>
      <c r="OBV272" s="20"/>
      <c r="OBW272" s="20"/>
      <c r="OBX272" s="20"/>
      <c r="OBY272" s="20"/>
      <c r="OBZ272" s="20"/>
      <c r="OCA272" s="20"/>
      <c r="OCB272" s="20"/>
      <c r="OCC272" s="20"/>
      <c r="OCD272" s="20"/>
      <c r="OCE272" s="20"/>
      <c r="OCF272" s="20"/>
      <c r="OCG272" s="20"/>
      <c r="OCH272" s="20"/>
      <c r="OCI272" s="20"/>
      <c r="OCJ272" s="20"/>
      <c r="OCK272" s="20"/>
      <c r="OCL272" s="20"/>
      <c r="OCM272" s="20"/>
      <c r="OCN272" s="20"/>
      <c r="OCO272" s="20"/>
      <c r="OCP272" s="20"/>
      <c r="OCQ272" s="20"/>
      <c r="OCR272" s="20"/>
      <c r="OCS272" s="20"/>
      <c r="OCT272" s="20"/>
      <c r="OCU272" s="20"/>
      <c r="OCV272" s="20"/>
      <c r="OCW272" s="20"/>
      <c r="OCX272" s="20"/>
      <c r="OCY272" s="20"/>
      <c r="OCZ272" s="20"/>
      <c r="ODA272" s="20"/>
      <c r="ODB272" s="20"/>
      <c r="ODC272" s="20"/>
      <c r="ODD272" s="20"/>
      <c r="ODE272" s="20"/>
      <c r="ODF272" s="20"/>
      <c r="ODG272" s="20"/>
      <c r="ODH272" s="20"/>
      <c r="ODI272" s="20"/>
      <c r="ODJ272" s="20"/>
      <c r="ODK272" s="20"/>
      <c r="ODL272" s="20"/>
      <c r="ODM272" s="20"/>
      <c r="ODN272" s="20"/>
      <c r="ODO272" s="20"/>
      <c r="ODP272" s="20"/>
      <c r="ODQ272" s="20"/>
      <c r="ODR272" s="20"/>
      <c r="ODS272" s="20"/>
      <c r="ODT272" s="20"/>
      <c r="ODU272" s="20"/>
      <c r="ODV272" s="20"/>
      <c r="ODW272" s="20"/>
      <c r="ODX272" s="20"/>
      <c r="ODY272" s="20"/>
      <c r="ODZ272" s="20"/>
      <c r="OEA272" s="20"/>
      <c r="OEB272" s="20"/>
      <c r="OEC272" s="20"/>
      <c r="OED272" s="20"/>
      <c r="OEE272" s="20"/>
      <c r="OEF272" s="20"/>
      <c r="OEG272" s="20"/>
      <c r="OEH272" s="20"/>
      <c r="OEI272" s="20"/>
      <c r="OEJ272" s="20"/>
      <c r="OEK272" s="20"/>
      <c r="OEL272" s="20"/>
      <c r="OEM272" s="20"/>
      <c r="OEN272" s="20"/>
      <c r="OEO272" s="20"/>
      <c r="OEP272" s="20"/>
      <c r="OEQ272" s="20"/>
      <c r="OER272" s="20"/>
      <c r="OES272" s="20"/>
      <c r="OET272" s="20"/>
      <c r="OEU272" s="20"/>
      <c r="OEV272" s="20"/>
      <c r="OEW272" s="20"/>
      <c r="OEX272" s="20"/>
      <c r="OEY272" s="20"/>
      <c r="OEZ272" s="20"/>
      <c r="OFA272" s="20"/>
      <c r="OFB272" s="20"/>
      <c r="OFC272" s="20"/>
      <c r="OFD272" s="20"/>
      <c r="OFE272" s="20"/>
      <c r="OFF272" s="20"/>
      <c r="OFG272" s="20"/>
      <c r="OFH272" s="20"/>
      <c r="OFI272" s="20"/>
      <c r="OFJ272" s="20"/>
      <c r="OFK272" s="20"/>
      <c r="OFL272" s="20"/>
      <c r="OFM272" s="20"/>
      <c r="OFN272" s="20"/>
      <c r="OFO272" s="20"/>
      <c r="OFP272" s="20"/>
      <c r="OFQ272" s="20"/>
      <c r="OFR272" s="20"/>
      <c r="OFS272" s="20"/>
      <c r="OFT272" s="20"/>
      <c r="OFU272" s="20"/>
      <c r="OFV272" s="20"/>
      <c r="OFW272" s="20"/>
      <c r="OFX272" s="20"/>
      <c r="OFY272" s="20"/>
      <c r="OFZ272" s="20"/>
      <c r="OGA272" s="20"/>
      <c r="OGB272" s="20"/>
      <c r="OGC272" s="20"/>
      <c r="OGD272" s="20"/>
      <c r="OGE272" s="20"/>
      <c r="OGF272" s="20"/>
      <c r="OGG272" s="20"/>
      <c r="OGH272" s="20"/>
      <c r="OGI272" s="20"/>
      <c r="OGJ272" s="20"/>
      <c r="OGK272" s="20"/>
      <c r="OGL272" s="20"/>
      <c r="OGM272" s="20"/>
      <c r="OGN272" s="20"/>
      <c r="OGO272" s="20"/>
      <c r="OGP272" s="20"/>
      <c r="OGQ272" s="20"/>
      <c r="OGR272" s="20"/>
      <c r="OGS272" s="20"/>
      <c r="OGT272" s="20"/>
      <c r="OGU272" s="20"/>
      <c r="OGV272" s="20"/>
      <c r="OGW272" s="20"/>
      <c r="OGX272" s="20"/>
      <c r="OGY272" s="20"/>
      <c r="OGZ272" s="20"/>
      <c r="OHA272" s="20"/>
      <c r="OHB272" s="20"/>
      <c r="OHC272" s="20"/>
      <c r="OHD272" s="20"/>
      <c r="OHE272" s="20"/>
      <c r="OHF272" s="20"/>
      <c r="OHG272" s="20"/>
      <c r="OHH272" s="20"/>
      <c r="OHI272" s="20"/>
      <c r="OHJ272" s="20"/>
      <c r="OHK272" s="20"/>
      <c r="OHL272" s="20"/>
      <c r="OHM272" s="20"/>
      <c r="OHN272" s="20"/>
      <c r="OHO272" s="20"/>
      <c r="OHP272" s="20"/>
      <c r="OHQ272" s="20"/>
      <c r="OHR272" s="20"/>
      <c r="OHS272" s="20"/>
      <c r="OHT272" s="20"/>
      <c r="OHU272" s="20"/>
      <c r="OHV272" s="20"/>
      <c r="OHW272" s="20"/>
      <c r="OHX272" s="20"/>
      <c r="OHY272" s="20"/>
      <c r="OHZ272" s="20"/>
      <c r="OIA272" s="20"/>
      <c r="OIB272" s="20"/>
      <c r="OIC272" s="20"/>
      <c r="OID272" s="20"/>
      <c r="OIE272" s="20"/>
      <c r="OIF272" s="20"/>
      <c r="OIG272" s="20"/>
      <c r="OIH272" s="20"/>
      <c r="OII272" s="20"/>
      <c r="OIJ272" s="20"/>
      <c r="OIK272" s="20"/>
      <c r="OIL272" s="20"/>
      <c r="OIM272" s="20"/>
      <c r="OIN272" s="20"/>
      <c r="OIO272" s="20"/>
      <c r="OIP272" s="20"/>
      <c r="OIQ272" s="20"/>
      <c r="OIR272" s="20"/>
      <c r="OIS272" s="20"/>
      <c r="OIT272" s="20"/>
      <c r="OIU272" s="20"/>
      <c r="OIV272" s="20"/>
      <c r="OIW272" s="20"/>
      <c r="OIX272" s="20"/>
      <c r="OIY272" s="20"/>
      <c r="OIZ272" s="20"/>
      <c r="OJA272" s="20"/>
      <c r="OJB272" s="20"/>
      <c r="OJC272" s="20"/>
      <c r="OJD272" s="20"/>
      <c r="OJE272" s="20"/>
      <c r="OJF272" s="20"/>
      <c r="OJG272" s="20"/>
      <c r="OJH272" s="20"/>
      <c r="OJI272" s="20"/>
      <c r="OJJ272" s="20"/>
      <c r="OJK272" s="20"/>
      <c r="OJL272" s="20"/>
      <c r="OJM272" s="20"/>
      <c r="OJN272" s="20"/>
      <c r="OJO272" s="20"/>
      <c r="OJP272" s="20"/>
      <c r="OJQ272" s="20"/>
      <c r="OJR272" s="20"/>
      <c r="OJS272" s="20"/>
      <c r="OJT272" s="20"/>
      <c r="OJU272" s="20"/>
      <c r="OJV272" s="20"/>
      <c r="OJW272" s="20"/>
      <c r="OJX272" s="20"/>
      <c r="OJY272" s="20"/>
      <c r="OJZ272" s="20"/>
      <c r="OKA272" s="20"/>
      <c r="OKB272" s="20"/>
      <c r="OKC272" s="20"/>
      <c r="OKD272" s="20"/>
      <c r="OKE272" s="20"/>
      <c r="OKF272" s="20"/>
      <c r="OKG272" s="20"/>
      <c r="OKH272" s="20"/>
      <c r="OKI272" s="20"/>
      <c r="OKJ272" s="20"/>
      <c r="OKK272" s="20"/>
      <c r="OKL272" s="20"/>
      <c r="OKM272" s="20"/>
      <c r="OKN272" s="20"/>
      <c r="OKO272" s="20"/>
      <c r="OKP272" s="20"/>
      <c r="OKQ272" s="20"/>
      <c r="OKR272" s="20"/>
      <c r="OKS272" s="20"/>
      <c r="OKT272" s="20"/>
      <c r="OKU272" s="20"/>
      <c r="OKV272" s="20"/>
      <c r="OKW272" s="20"/>
      <c r="OKX272" s="20"/>
      <c r="OKY272" s="20"/>
      <c r="OKZ272" s="20"/>
      <c r="OLA272" s="20"/>
      <c r="OLB272" s="20"/>
      <c r="OLC272" s="20"/>
      <c r="OLD272" s="20"/>
      <c r="OLE272" s="20"/>
      <c r="OLF272" s="20"/>
      <c r="OLG272" s="20"/>
      <c r="OLH272" s="20"/>
      <c r="OLI272" s="20"/>
      <c r="OLJ272" s="20"/>
      <c r="OLK272" s="20"/>
      <c r="OLL272" s="20"/>
      <c r="OLM272" s="20"/>
      <c r="OLN272" s="20"/>
      <c r="OLO272" s="20"/>
      <c r="OLP272" s="20"/>
      <c r="OLQ272" s="20"/>
      <c r="OLR272" s="20"/>
      <c r="OLS272" s="20"/>
      <c r="OLT272" s="20"/>
      <c r="OLU272" s="20"/>
      <c r="OLV272" s="20"/>
      <c r="OLW272" s="20"/>
      <c r="OLX272" s="20"/>
      <c r="OLY272" s="20"/>
      <c r="OLZ272" s="20"/>
      <c r="OMA272" s="20"/>
      <c r="OMB272" s="20"/>
      <c r="OMC272" s="20"/>
      <c r="OMD272" s="20"/>
      <c r="OME272" s="20"/>
      <c r="OMF272" s="20"/>
      <c r="OMG272" s="20"/>
      <c r="OMH272" s="20"/>
      <c r="OMI272" s="20"/>
      <c r="OMJ272" s="20"/>
      <c r="OMK272" s="20"/>
      <c r="OML272" s="20"/>
      <c r="OMM272" s="20"/>
      <c r="OMN272" s="20"/>
      <c r="OMO272" s="20"/>
      <c r="OMP272" s="20"/>
      <c r="OMQ272" s="20"/>
      <c r="OMR272" s="20"/>
      <c r="OMS272" s="20"/>
      <c r="OMT272" s="20"/>
      <c r="OMU272" s="20"/>
      <c r="OMV272" s="20"/>
      <c r="OMW272" s="20"/>
      <c r="OMX272" s="20"/>
      <c r="OMY272" s="20"/>
      <c r="OMZ272" s="20"/>
      <c r="ONA272" s="20"/>
      <c r="ONB272" s="20"/>
      <c r="ONC272" s="20"/>
      <c r="OND272" s="20"/>
      <c r="ONE272" s="20"/>
      <c r="ONF272" s="20"/>
      <c r="ONG272" s="20"/>
      <c r="ONH272" s="20"/>
      <c r="ONI272" s="20"/>
      <c r="ONJ272" s="20"/>
      <c r="ONK272" s="20"/>
      <c r="ONL272" s="20"/>
      <c r="ONM272" s="20"/>
      <c r="ONN272" s="20"/>
      <c r="ONO272" s="20"/>
      <c r="ONP272" s="20"/>
      <c r="ONQ272" s="20"/>
      <c r="ONR272" s="20"/>
      <c r="ONS272" s="20"/>
      <c r="ONT272" s="20"/>
      <c r="ONU272" s="20"/>
      <c r="ONV272" s="20"/>
      <c r="ONW272" s="20"/>
      <c r="ONX272" s="20"/>
      <c r="ONY272" s="20"/>
      <c r="ONZ272" s="20"/>
      <c r="OOA272" s="20"/>
      <c r="OOB272" s="20"/>
      <c r="OOC272" s="20"/>
      <c r="OOD272" s="20"/>
      <c r="OOE272" s="20"/>
      <c r="OOF272" s="20"/>
      <c r="OOG272" s="20"/>
      <c r="OOH272" s="20"/>
      <c r="OOI272" s="20"/>
      <c r="OOJ272" s="20"/>
      <c r="OOK272" s="20"/>
      <c r="OOL272" s="20"/>
      <c r="OOM272" s="20"/>
      <c r="OON272" s="20"/>
      <c r="OOO272" s="20"/>
      <c r="OOP272" s="20"/>
      <c r="OOQ272" s="20"/>
      <c r="OOR272" s="20"/>
      <c r="OOS272" s="20"/>
      <c r="OOT272" s="20"/>
      <c r="OOU272" s="20"/>
      <c r="OOV272" s="20"/>
      <c r="OOW272" s="20"/>
      <c r="OOX272" s="20"/>
      <c r="OOY272" s="20"/>
      <c r="OOZ272" s="20"/>
      <c r="OPA272" s="20"/>
      <c r="OPB272" s="20"/>
      <c r="OPC272" s="20"/>
      <c r="OPD272" s="20"/>
      <c r="OPE272" s="20"/>
      <c r="OPF272" s="20"/>
      <c r="OPG272" s="20"/>
      <c r="OPH272" s="20"/>
      <c r="OPI272" s="20"/>
      <c r="OPJ272" s="20"/>
      <c r="OPK272" s="20"/>
      <c r="OPL272" s="20"/>
      <c r="OPM272" s="20"/>
      <c r="OPN272" s="20"/>
      <c r="OPO272" s="20"/>
      <c r="OPP272" s="20"/>
      <c r="OPQ272" s="20"/>
      <c r="OPR272" s="20"/>
      <c r="OPS272" s="20"/>
      <c r="OPT272" s="20"/>
      <c r="OPU272" s="20"/>
      <c r="OPV272" s="20"/>
      <c r="OPW272" s="20"/>
      <c r="OPX272" s="20"/>
      <c r="OPY272" s="20"/>
      <c r="OPZ272" s="20"/>
      <c r="OQA272" s="20"/>
      <c r="OQB272" s="20"/>
      <c r="OQC272" s="20"/>
      <c r="OQD272" s="20"/>
      <c r="OQE272" s="20"/>
      <c r="OQF272" s="20"/>
      <c r="OQG272" s="20"/>
      <c r="OQH272" s="20"/>
      <c r="OQI272" s="20"/>
      <c r="OQJ272" s="20"/>
      <c r="OQK272" s="20"/>
      <c r="OQL272" s="20"/>
      <c r="OQM272" s="20"/>
      <c r="OQN272" s="20"/>
      <c r="OQO272" s="20"/>
      <c r="OQP272" s="20"/>
      <c r="OQQ272" s="20"/>
      <c r="OQR272" s="20"/>
      <c r="OQS272" s="20"/>
      <c r="OQT272" s="20"/>
      <c r="OQU272" s="20"/>
      <c r="OQV272" s="20"/>
      <c r="OQW272" s="20"/>
      <c r="OQX272" s="20"/>
      <c r="OQY272" s="20"/>
      <c r="OQZ272" s="20"/>
      <c r="ORA272" s="20"/>
      <c r="ORB272" s="20"/>
      <c r="ORC272" s="20"/>
      <c r="ORD272" s="20"/>
      <c r="ORE272" s="20"/>
      <c r="ORF272" s="20"/>
      <c r="ORG272" s="20"/>
      <c r="ORH272" s="20"/>
      <c r="ORI272" s="20"/>
      <c r="ORJ272" s="20"/>
      <c r="ORK272" s="20"/>
      <c r="ORL272" s="20"/>
      <c r="ORM272" s="20"/>
      <c r="ORN272" s="20"/>
      <c r="ORO272" s="20"/>
      <c r="ORP272" s="20"/>
      <c r="ORQ272" s="20"/>
      <c r="ORR272" s="20"/>
      <c r="ORS272" s="20"/>
      <c r="ORT272" s="20"/>
      <c r="ORU272" s="20"/>
      <c r="ORV272" s="20"/>
      <c r="ORW272" s="20"/>
      <c r="ORX272" s="20"/>
      <c r="ORY272" s="20"/>
      <c r="ORZ272" s="20"/>
      <c r="OSA272" s="20"/>
      <c r="OSB272" s="20"/>
      <c r="OSC272" s="20"/>
      <c r="OSD272" s="20"/>
      <c r="OSE272" s="20"/>
      <c r="OSF272" s="20"/>
      <c r="OSG272" s="20"/>
      <c r="OSH272" s="20"/>
      <c r="OSI272" s="20"/>
      <c r="OSJ272" s="20"/>
      <c r="OSK272" s="20"/>
      <c r="OSL272" s="20"/>
      <c r="OSM272" s="20"/>
      <c r="OSN272" s="20"/>
      <c r="OSO272" s="20"/>
      <c r="OSP272" s="20"/>
      <c r="OSQ272" s="20"/>
      <c r="OSR272" s="20"/>
      <c r="OSS272" s="20"/>
      <c r="OST272" s="20"/>
      <c r="OSU272" s="20"/>
      <c r="OSV272" s="20"/>
      <c r="OSW272" s="20"/>
      <c r="OSX272" s="20"/>
      <c r="OSY272" s="20"/>
      <c r="OSZ272" s="20"/>
      <c r="OTA272" s="20"/>
      <c r="OTB272" s="20"/>
      <c r="OTC272" s="20"/>
      <c r="OTD272" s="20"/>
      <c r="OTE272" s="20"/>
      <c r="OTF272" s="20"/>
      <c r="OTG272" s="20"/>
      <c r="OTH272" s="20"/>
      <c r="OTI272" s="20"/>
      <c r="OTJ272" s="20"/>
      <c r="OTK272" s="20"/>
      <c r="OTL272" s="20"/>
      <c r="OTM272" s="20"/>
      <c r="OTN272" s="20"/>
      <c r="OTO272" s="20"/>
      <c r="OTP272" s="20"/>
      <c r="OTQ272" s="20"/>
      <c r="OTR272" s="20"/>
      <c r="OTS272" s="20"/>
      <c r="OTT272" s="20"/>
      <c r="OTU272" s="20"/>
      <c r="OTV272" s="20"/>
      <c r="OTW272" s="20"/>
      <c r="OTX272" s="20"/>
      <c r="OTY272" s="20"/>
      <c r="OTZ272" s="20"/>
      <c r="OUA272" s="20"/>
      <c r="OUB272" s="20"/>
      <c r="OUC272" s="20"/>
      <c r="OUD272" s="20"/>
      <c r="OUE272" s="20"/>
      <c r="OUF272" s="20"/>
      <c r="OUG272" s="20"/>
      <c r="OUH272" s="20"/>
      <c r="OUI272" s="20"/>
      <c r="OUJ272" s="20"/>
      <c r="OUK272" s="20"/>
      <c r="OUL272" s="20"/>
      <c r="OUM272" s="20"/>
      <c r="OUN272" s="20"/>
      <c r="OUO272" s="20"/>
      <c r="OUP272" s="20"/>
      <c r="OUQ272" s="20"/>
      <c r="OUR272" s="20"/>
      <c r="OUS272" s="20"/>
      <c r="OUT272" s="20"/>
      <c r="OUU272" s="20"/>
      <c r="OUV272" s="20"/>
      <c r="OUW272" s="20"/>
      <c r="OUX272" s="20"/>
      <c r="OUY272" s="20"/>
      <c r="OUZ272" s="20"/>
      <c r="OVA272" s="20"/>
      <c r="OVB272" s="20"/>
      <c r="OVC272" s="20"/>
      <c r="OVD272" s="20"/>
      <c r="OVE272" s="20"/>
      <c r="OVF272" s="20"/>
      <c r="OVG272" s="20"/>
      <c r="OVH272" s="20"/>
      <c r="OVI272" s="20"/>
      <c r="OVJ272" s="20"/>
      <c r="OVK272" s="20"/>
      <c r="OVL272" s="20"/>
      <c r="OVM272" s="20"/>
      <c r="OVN272" s="20"/>
      <c r="OVO272" s="20"/>
      <c r="OVP272" s="20"/>
      <c r="OVQ272" s="20"/>
      <c r="OVR272" s="20"/>
      <c r="OVS272" s="20"/>
      <c r="OVT272" s="20"/>
      <c r="OVU272" s="20"/>
      <c r="OVV272" s="20"/>
      <c r="OVW272" s="20"/>
      <c r="OVX272" s="20"/>
      <c r="OVY272" s="20"/>
      <c r="OVZ272" s="20"/>
      <c r="OWA272" s="20"/>
      <c r="OWB272" s="20"/>
      <c r="OWC272" s="20"/>
      <c r="OWD272" s="20"/>
      <c r="OWE272" s="20"/>
      <c r="OWF272" s="20"/>
      <c r="OWG272" s="20"/>
      <c r="OWH272" s="20"/>
      <c r="OWI272" s="20"/>
      <c r="OWJ272" s="20"/>
      <c r="OWK272" s="20"/>
      <c r="OWL272" s="20"/>
      <c r="OWM272" s="20"/>
      <c r="OWN272" s="20"/>
      <c r="OWO272" s="20"/>
      <c r="OWP272" s="20"/>
      <c r="OWQ272" s="20"/>
      <c r="OWR272" s="20"/>
      <c r="OWS272" s="20"/>
      <c r="OWT272" s="20"/>
      <c r="OWU272" s="20"/>
      <c r="OWV272" s="20"/>
      <c r="OWW272" s="20"/>
      <c r="OWX272" s="20"/>
      <c r="OWY272" s="20"/>
      <c r="OWZ272" s="20"/>
      <c r="OXA272" s="20"/>
      <c r="OXB272" s="20"/>
      <c r="OXC272" s="20"/>
      <c r="OXD272" s="20"/>
      <c r="OXE272" s="20"/>
      <c r="OXF272" s="20"/>
      <c r="OXG272" s="20"/>
      <c r="OXH272" s="20"/>
      <c r="OXI272" s="20"/>
      <c r="OXJ272" s="20"/>
      <c r="OXK272" s="20"/>
      <c r="OXL272" s="20"/>
      <c r="OXM272" s="20"/>
      <c r="OXN272" s="20"/>
      <c r="OXO272" s="20"/>
      <c r="OXP272" s="20"/>
      <c r="OXQ272" s="20"/>
      <c r="OXR272" s="20"/>
      <c r="OXS272" s="20"/>
      <c r="OXT272" s="20"/>
      <c r="OXU272" s="20"/>
      <c r="OXV272" s="20"/>
      <c r="OXW272" s="20"/>
      <c r="OXX272" s="20"/>
      <c r="OXY272" s="20"/>
      <c r="OXZ272" s="20"/>
      <c r="OYA272" s="20"/>
      <c r="OYB272" s="20"/>
      <c r="OYC272" s="20"/>
      <c r="OYD272" s="20"/>
      <c r="OYE272" s="20"/>
      <c r="OYF272" s="20"/>
      <c r="OYG272" s="20"/>
      <c r="OYH272" s="20"/>
      <c r="OYI272" s="20"/>
      <c r="OYJ272" s="20"/>
      <c r="OYK272" s="20"/>
      <c r="OYL272" s="20"/>
      <c r="OYM272" s="20"/>
      <c r="OYN272" s="20"/>
      <c r="OYO272" s="20"/>
      <c r="OYP272" s="20"/>
      <c r="OYQ272" s="20"/>
      <c r="OYR272" s="20"/>
      <c r="OYS272" s="20"/>
      <c r="OYT272" s="20"/>
      <c r="OYU272" s="20"/>
      <c r="OYV272" s="20"/>
      <c r="OYW272" s="20"/>
      <c r="OYX272" s="20"/>
      <c r="OYY272" s="20"/>
      <c r="OYZ272" s="20"/>
      <c r="OZA272" s="20"/>
      <c r="OZB272" s="20"/>
      <c r="OZC272" s="20"/>
      <c r="OZD272" s="20"/>
      <c r="OZE272" s="20"/>
      <c r="OZF272" s="20"/>
      <c r="OZG272" s="20"/>
      <c r="OZH272" s="20"/>
      <c r="OZI272" s="20"/>
      <c r="OZJ272" s="20"/>
      <c r="OZK272" s="20"/>
      <c r="OZL272" s="20"/>
      <c r="OZM272" s="20"/>
      <c r="OZN272" s="20"/>
      <c r="OZO272" s="20"/>
      <c r="OZP272" s="20"/>
      <c r="OZQ272" s="20"/>
      <c r="OZR272" s="20"/>
      <c r="OZS272" s="20"/>
      <c r="OZT272" s="20"/>
      <c r="OZU272" s="20"/>
      <c r="OZV272" s="20"/>
      <c r="OZW272" s="20"/>
      <c r="OZX272" s="20"/>
      <c r="OZY272" s="20"/>
      <c r="OZZ272" s="20"/>
      <c r="PAA272" s="20"/>
      <c r="PAB272" s="20"/>
      <c r="PAC272" s="20"/>
      <c r="PAD272" s="20"/>
      <c r="PAE272" s="20"/>
      <c r="PAF272" s="20"/>
      <c r="PAG272" s="20"/>
      <c r="PAH272" s="20"/>
      <c r="PAI272" s="20"/>
      <c r="PAJ272" s="20"/>
      <c r="PAK272" s="20"/>
      <c r="PAL272" s="20"/>
      <c r="PAM272" s="20"/>
      <c r="PAN272" s="20"/>
      <c r="PAO272" s="20"/>
      <c r="PAP272" s="20"/>
      <c r="PAQ272" s="20"/>
      <c r="PAR272" s="20"/>
      <c r="PAS272" s="20"/>
      <c r="PAT272" s="20"/>
      <c r="PAU272" s="20"/>
      <c r="PAV272" s="20"/>
      <c r="PAW272" s="20"/>
      <c r="PAX272" s="20"/>
      <c r="PAY272" s="20"/>
      <c r="PAZ272" s="20"/>
      <c r="PBA272" s="20"/>
      <c r="PBB272" s="20"/>
      <c r="PBC272" s="20"/>
      <c r="PBD272" s="20"/>
      <c r="PBE272" s="20"/>
      <c r="PBF272" s="20"/>
      <c r="PBG272" s="20"/>
      <c r="PBH272" s="20"/>
      <c r="PBI272" s="20"/>
      <c r="PBJ272" s="20"/>
      <c r="PBK272" s="20"/>
      <c r="PBL272" s="20"/>
      <c r="PBM272" s="20"/>
      <c r="PBN272" s="20"/>
      <c r="PBO272" s="20"/>
      <c r="PBP272" s="20"/>
      <c r="PBQ272" s="20"/>
      <c r="PBR272" s="20"/>
      <c r="PBS272" s="20"/>
      <c r="PBT272" s="20"/>
      <c r="PBU272" s="20"/>
      <c r="PBV272" s="20"/>
      <c r="PBW272" s="20"/>
      <c r="PBX272" s="20"/>
      <c r="PBY272" s="20"/>
      <c r="PBZ272" s="20"/>
      <c r="PCA272" s="20"/>
      <c r="PCB272" s="20"/>
      <c r="PCC272" s="20"/>
      <c r="PCD272" s="20"/>
      <c r="PCE272" s="20"/>
      <c r="PCF272" s="20"/>
      <c r="PCG272" s="20"/>
      <c r="PCH272" s="20"/>
      <c r="PCI272" s="20"/>
      <c r="PCJ272" s="20"/>
      <c r="PCK272" s="20"/>
      <c r="PCL272" s="20"/>
      <c r="PCM272" s="20"/>
      <c r="PCN272" s="20"/>
      <c r="PCO272" s="20"/>
      <c r="PCP272" s="20"/>
      <c r="PCQ272" s="20"/>
      <c r="PCR272" s="20"/>
      <c r="PCS272" s="20"/>
      <c r="PCT272" s="20"/>
      <c r="PCU272" s="20"/>
      <c r="PCV272" s="20"/>
      <c r="PCW272" s="20"/>
      <c r="PCX272" s="20"/>
      <c r="PCY272" s="20"/>
      <c r="PCZ272" s="20"/>
      <c r="PDA272" s="20"/>
      <c r="PDB272" s="20"/>
      <c r="PDC272" s="20"/>
      <c r="PDD272" s="20"/>
      <c r="PDE272" s="20"/>
      <c r="PDF272" s="20"/>
      <c r="PDG272" s="20"/>
      <c r="PDH272" s="20"/>
      <c r="PDI272" s="20"/>
      <c r="PDJ272" s="20"/>
      <c r="PDK272" s="20"/>
      <c r="PDL272" s="20"/>
      <c r="PDM272" s="20"/>
      <c r="PDN272" s="20"/>
      <c r="PDO272" s="20"/>
      <c r="PDP272" s="20"/>
      <c r="PDQ272" s="20"/>
      <c r="PDR272" s="20"/>
      <c r="PDS272" s="20"/>
      <c r="PDT272" s="20"/>
      <c r="PDU272" s="20"/>
      <c r="PDV272" s="20"/>
      <c r="PDW272" s="20"/>
      <c r="PDX272" s="20"/>
      <c r="PDY272" s="20"/>
      <c r="PDZ272" s="20"/>
      <c r="PEA272" s="20"/>
      <c r="PEB272" s="20"/>
      <c r="PEC272" s="20"/>
      <c r="PED272" s="20"/>
      <c r="PEE272" s="20"/>
      <c r="PEF272" s="20"/>
      <c r="PEG272" s="20"/>
      <c r="PEH272" s="20"/>
      <c r="PEI272" s="20"/>
      <c r="PEJ272" s="20"/>
      <c r="PEK272" s="20"/>
      <c r="PEL272" s="20"/>
      <c r="PEM272" s="20"/>
      <c r="PEN272" s="20"/>
      <c r="PEO272" s="20"/>
      <c r="PEP272" s="20"/>
      <c r="PEQ272" s="20"/>
      <c r="PER272" s="20"/>
      <c r="PES272" s="20"/>
      <c r="PET272" s="20"/>
      <c r="PEU272" s="20"/>
      <c r="PEV272" s="20"/>
      <c r="PEW272" s="20"/>
      <c r="PEX272" s="20"/>
      <c r="PEY272" s="20"/>
      <c r="PEZ272" s="20"/>
      <c r="PFA272" s="20"/>
      <c r="PFB272" s="20"/>
      <c r="PFC272" s="20"/>
      <c r="PFD272" s="20"/>
      <c r="PFE272" s="20"/>
      <c r="PFF272" s="20"/>
      <c r="PFG272" s="20"/>
      <c r="PFH272" s="20"/>
      <c r="PFI272" s="20"/>
      <c r="PFJ272" s="20"/>
      <c r="PFK272" s="20"/>
      <c r="PFL272" s="20"/>
      <c r="PFM272" s="20"/>
      <c r="PFN272" s="20"/>
      <c r="PFO272" s="20"/>
      <c r="PFP272" s="20"/>
      <c r="PFQ272" s="20"/>
      <c r="PFR272" s="20"/>
      <c r="PFS272" s="20"/>
      <c r="PFT272" s="20"/>
      <c r="PFU272" s="20"/>
      <c r="PFV272" s="20"/>
      <c r="PFW272" s="20"/>
      <c r="PFX272" s="20"/>
      <c r="PFY272" s="20"/>
      <c r="PFZ272" s="20"/>
      <c r="PGA272" s="20"/>
      <c r="PGB272" s="20"/>
      <c r="PGC272" s="20"/>
      <c r="PGD272" s="20"/>
      <c r="PGE272" s="20"/>
      <c r="PGF272" s="20"/>
      <c r="PGG272" s="20"/>
      <c r="PGH272" s="20"/>
      <c r="PGI272" s="20"/>
      <c r="PGJ272" s="20"/>
      <c r="PGK272" s="20"/>
      <c r="PGL272" s="20"/>
      <c r="PGM272" s="20"/>
      <c r="PGN272" s="20"/>
      <c r="PGO272" s="20"/>
      <c r="PGP272" s="20"/>
      <c r="PGQ272" s="20"/>
      <c r="PGR272" s="20"/>
      <c r="PGS272" s="20"/>
      <c r="PGT272" s="20"/>
      <c r="PGU272" s="20"/>
      <c r="PGV272" s="20"/>
      <c r="PGW272" s="20"/>
      <c r="PGX272" s="20"/>
      <c r="PGY272" s="20"/>
      <c r="PGZ272" s="20"/>
      <c r="PHA272" s="20"/>
      <c r="PHB272" s="20"/>
      <c r="PHC272" s="20"/>
      <c r="PHD272" s="20"/>
      <c r="PHE272" s="20"/>
      <c r="PHF272" s="20"/>
      <c r="PHG272" s="20"/>
      <c r="PHH272" s="20"/>
      <c r="PHI272" s="20"/>
      <c r="PHJ272" s="20"/>
      <c r="PHK272" s="20"/>
      <c r="PHL272" s="20"/>
      <c r="PHM272" s="20"/>
      <c r="PHN272" s="20"/>
      <c r="PHO272" s="20"/>
      <c r="PHP272" s="20"/>
      <c r="PHQ272" s="20"/>
      <c r="PHR272" s="20"/>
      <c r="PHS272" s="20"/>
      <c r="PHT272" s="20"/>
      <c r="PHU272" s="20"/>
      <c r="PHV272" s="20"/>
      <c r="PHW272" s="20"/>
      <c r="PHX272" s="20"/>
      <c r="PHY272" s="20"/>
      <c r="PHZ272" s="20"/>
      <c r="PIA272" s="20"/>
      <c r="PIB272" s="20"/>
      <c r="PIC272" s="20"/>
      <c r="PID272" s="20"/>
      <c r="PIE272" s="20"/>
      <c r="PIF272" s="20"/>
      <c r="PIG272" s="20"/>
      <c r="PIH272" s="20"/>
      <c r="PII272" s="20"/>
      <c r="PIJ272" s="20"/>
      <c r="PIK272" s="20"/>
      <c r="PIL272" s="20"/>
      <c r="PIM272" s="20"/>
      <c r="PIN272" s="20"/>
      <c r="PIO272" s="20"/>
      <c r="PIP272" s="20"/>
      <c r="PIQ272" s="20"/>
      <c r="PIR272" s="20"/>
      <c r="PIS272" s="20"/>
      <c r="PIT272" s="20"/>
      <c r="PIU272" s="20"/>
      <c r="PIV272" s="20"/>
      <c r="PIW272" s="20"/>
      <c r="PIX272" s="20"/>
      <c r="PIY272" s="20"/>
      <c r="PIZ272" s="20"/>
      <c r="PJA272" s="20"/>
      <c r="PJB272" s="20"/>
      <c r="PJC272" s="20"/>
      <c r="PJD272" s="20"/>
      <c r="PJE272" s="20"/>
      <c r="PJF272" s="20"/>
      <c r="PJG272" s="20"/>
      <c r="PJH272" s="20"/>
      <c r="PJI272" s="20"/>
      <c r="PJJ272" s="20"/>
      <c r="PJK272" s="20"/>
      <c r="PJL272" s="20"/>
      <c r="PJM272" s="20"/>
      <c r="PJN272" s="20"/>
      <c r="PJO272" s="20"/>
      <c r="PJP272" s="20"/>
      <c r="PJQ272" s="20"/>
      <c r="PJR272" s="20"/>
      <c r="PJS272" s="20"/>
      <c r="PJT272" s="20"/>
      <c r="PJU272" s="20"/>
      <c r="PJV272" s="20"/>
      <c r="PJW272" s="20"/>
      <c r="PJX272" s="20"/>
      <c r="PJY272" s="20"/>
      <c r="PJZ272" s="20"/>
      <c r="PKA272" s="20"/>
      <c r="PKB272" s="20"/>
      <c r="PKC272" s="20"/>
      <c r="PKD272" s="20"/>
      <c r="PKE272" s="20"/>
      <c r="PKF272" s="20"/>
      <c r="PKG272" s="20"/>
      <c r="PKH272" s="20"/>
      <c r="PKI272" s="20"/>
      <c r="PKJ272" s="20"/>
      <c r="PKK272" s="20"/>
      <c r="PKL272" s="20"/>
      <c r="PKM272" s="20"/>
      <c r="PKN272" s="20"/>
      <c r="PKO272" s="20"/>
      <c r="PKP272" s="20"/>
      <c r="PKQ272" s="20"/>
      <c r="PKR272" s="20"/>
      <c r="PKS272" s="20"/>
      <c r="PKT272" s="20"/>
      <c r="PKU272" s="20"/>
      <c r="PKV272" s="20"/>
      <c r="PKW272" s="20"/>
      <c r="PKX272" s="20"/>
      <c r="PKY272" s="20"/>
      <c r="PKZ272" s="20"/>
      <c r="PLA272" s="20"/>
      <c r="PLB272" s="20"/>
      <c r="PLC272" s="20"/>
      <c r="PLD272" s="20"/>
      <c r="PLE272" s="20"/>
      <c r="PLF272" s="20"/>
      <c r="PLG272" s="20"/>
      <c r="PLH272" s="20"/>
      <c r="PLI272" s="20"/>
      <c r="PLJ272" s="20"/>
      <c r="PLK272" s="20"/>
      <c r="PLL272" s="20"/>
      <c r="PLM272" s="20"/>
      <c r="PLN272" s="20"/>
      <c r="PLO272" s="20"/>
      <c r="PLP272" s="20"/>
      <c r="PLQ272" s="20"/>
      <c r="PLR272" s="20"/>
      <c r="PLS272" s="20"/>
      <c r="PLT272" s="20"/>
      <c r="PLU272" s="20"/>
      <c r="PLV272" s="20"/>
      <c r="PLW272" s="20"/>
      <c r="PLX272" s="20"/>
      <c r="PLY272" s="20"/>
      <c r="PLZ272" s="20"/>
      <c r="PMA272" s="20"/>
      <c r="PMB272" s="20"/>
      <c r="PMC272" s="20"/>
      <c r="PMD272" s="20"/>
      <c r="PME272" s="20"/>
      <c r="PMF272" s="20"/>
      <c r="PMG272" s="20"/>
      <c r="PMH272" s="20"/>
      <c r="PMI272" s="20"/>
      <c r="PMJ272" s="20"/>
      <c r="PMK272" s="20"/>
      <c r="PML272" s="20"/>
      <c r="PMM272" s="20"/>
      <c r="PMN272" s="20"/>
      <c r="PMO272" s="20"/>
      <c r="PMP272" s="20"/>
      <c r="PMQ272" s="20"/>
      <c r="PMR272" s="20"/>
      <c r="PMS272" s="20"/>
      <c r="PMT272" s="20"/>
      <c r="PMU272" s="20"/>
      <c r="PMV272" s="20"/>
      <c r="PMW272" s="20"/>
      <c r="PMX272" s="20"/>
      <c r="PMY272" s="20"/>
      <c r="PMZ272" s="20"/>
      <c r="PNA272" s="20"/>
      <c r="PNB272" s="20"/>
      <c r="PNC272" s="20"/>
      <c r="PND272" s="20"/>
      <c r="PNE272" s="20"/>
      <c r="PNF272" s="20"/>
      <c r="PNG272" s="20"/>
      <c r="PNH272" s="20"/>
      <c r="PNI272" s="20"/>
      <c r="PNJ272" s="20"/>
      <c r="PNK272" s="20"/>
      <c r="PNL272" s="20"/>
      <c r="PNM272" s="20"/>
      <c r="PNN272" s="20"/>
      <c r="PNO272" s="20"/>
      <c r="PNP272" s="20"/>
      <c r="PNQ272" s="20"/>
      <c r="PNR272" s="20"/>
      <c r="PNS272" s="20"/>
      <c r="PNT272" s="20"/>
      <c r="PNU272" s="20"/>
      <c r="PNV272" s="20"/>
      <c r="PNW272" s="20"/>
      <c r="PNX272" s="20"/>
      <c r="PNY272" s="20"/>
      <c r="PNZ272" s="20"/>
      <c r="POA272" s="20"/>
      <c r="POB272" s="20"/>
      <c r="POC272" s="20"/>
      <c r="POD272" s="20"/>
      <c r="POE272" s="20"/>
      <c r="POF272" s="20"/>
      <c r="POG272" s="20"/>
      <c r="POH272" s="20"/>
      <c r="POI272" s="20"/>
      <c r="POJ272" s="20"/>
      <c r="POK272" s="20"/>
      <c r="POL272" s="20"/>
      <c r="POM272" s="20"/>
      <c r="PON272" s="20"/>
      <c r="POO272" s="20"/>
      <c r="POP272" s="20"/>
      <c r="POQ272" s="20"/>
      <c r="POR272" s="20"/>
      <c r="POS272" s="20"/>
      <c r="POT272" s="20"/>
      <c r="POU272" s="20"/>
      <c r="POV272" s="20"/>
      <c r="POW272" s="20"/>
      <c r="POX272" s="20"/>
      <c r="POY272" s="20"/>
      <c r="POZ272" s="20"/>
      <c r="PPA272" s="20"/>
      <c r="PPB272" s="20"/>
      <c r="PPC272" s="20"/>
      <c r="PPD272" s="20"/>
      <c r="PPE272" s="20"/>
      <c r="PPF272" s="20"/>
      <c r="PPG272" s="20"/>
      <c r="PPH272" s="20"/>
      <c r="PPI272" s="20"/>
      <c r="PPJ272" s="20"/>
      <c r="PPK272" s="20"/>
      <c r="PPL272" s="20"/>
      <c r="PPM272" s="20"/>
      <c r="PPN272" s="20"/>
      <c r="PPO272" s="20"/>
      <c r="PPP272" s="20"/>
      <c r="PPQ272" s="20"/>
      <c r="PPR272" s="20"/>
      <c r="PPS272" s="20"/>
      <c r="PPT272" s="20"/>
      <c r="PPU272" s="20"/>
      <c r="PPV272" s="20"/>
      <c r="PPW272" s="20"/>
      <c r="PPX272" s="20"/>
      <c r="PPY272" s="20"/>
      <c r="PPZ272" s="20"/>
      <c r="PQA272" s="20"/>
      <c r="PQB272" s="20"/>
      <c r="PQC272" s="20"/>
      <c r="PQD272" s="20"/>
      <c r="PQE272" s="20"/>
      <c r="PQF272" s="20"/>
      <c r="PQG272" s="20"/>
      <c r="PQH272" s="20"/>
      <c r="PQI272" s="20"/>
      <c r="PQJ272" s="20"/>
      <c r="PQK272" s="20"/>
      <c r="PQL272" s="20"/>
      <c r="PQM272" s="20"/>
      <c r="PQN272" s="20"/>
      <c r="PQO272" s="20"/>
      <c r="PQP272" s="20"/>
      <c r="PQQ272" s="20"/>
      <c r="PQR272" s="20"/>
      <c r="PQS272" s="20"/>
      <c r="PQT272" s="20"/>
      <c r="PQU272" s="20"/>
      <c r="PQV272" s="20"/>
      <c r="PQW272" s="20"/>
      <c r="PQX272" s="20"/>
      <c r="PQY272" s="20"/>
      <c r="PQZ272" s="20"/>
      <c r="PRA272" s="20"/>
      <c r="PRB272" s="20"/>
      <c r="PRC272" s="20"/>
      <c r="PRD272" s="20"/>
      <c r="PRE272" s="20"/>
      <c r="PRF272" s="20"/>
      <c r="PRG272" s="20"/>
      <c r="PRH272" s="20"/>
      <c r="PRI272" s="20"/>
      <c r="PRJ272" s="20"/>
      <c r="PRK272" s="20"/>
      <c r="PRL272" s="20"/>
      <c r="PRM272" s="20"/>
      <c r="PRN272" s="20"/>
      <c r="PRO272" s="20"/>
      <c r="PRP272" s="20"/>
      <c r="PRQ272" s="20"/>
      <c r="PRR272" s="20"/>
      <c r="PRS272" s="20"/>
      <c r="PRT272" s="20"/>
      <c r="PRU272" s="20"/>
      <c r="PRV272" s="20"/>
      <c r="PRW272" s="20"/>
      <c r="PRX272" s="20"/>
      <c r="PRY272" s="20"/>
      <c r="PRZ272" s="20"/>
      <c r="PSA272" s="20"/>
      <c r="PSB272" s="20"/>
      <c r="PSC272" s="20"/>
      <c r="PSD272" s="20"/>
      <c r="PSE272" s="20"/>
      <c r="PSF272" s="20"/>
      <c r="PSG272" s="20"/>
      <c r="PSH272" s="20"/>
      <c r="PSI272" s="20"/>
      <c r="PSJ272" s="20"/>
      <c r="PSK272" s="20"/>
      <c r="PSL272" s="20"/>
      <c r="PSM272" s="20"/>
      <c r="PSN272" s="20"/>
      <c r="PSO272" s="20"/>
      <c r="PSP272" s="20"/>
      <c r="PSQ272" s="20"/>
      <c r="PSR272" s="20"/>
      <c r="PSS272" s="20"/>
      <c r="PST272" s="20"/>
      <c r="PSU272" s="20"/>
      <c r="PSV272" s="20"/>
      <c r="PSW272" s="20"/>
      <c r="PSX272" s="20"/>
      <c r="PSY272" s="20"/>
      <c r="PSZ272" s="20"/>
      <c r="PTA272" s="20"/>
      <c r="PTB272" s="20"/>
      <c r="PTC272" s="20"/>
      <c r="PTD272" s="20"/>
      <c r="PTE272" s="20"/>
      <c r="PTF272" s="20"/>
      <c r="PTG272" s="20"/>
      <c r="PTH272" s="20"/>
      <c r="PTI272" s="20"/>
      <c r="PTJ272" s="20"/>
      <c r="PTK272" s="20"/>
      <c r="PTL272" s="20"/>
      <c r="PTM272" s="20"/>
      <c r="PTN272" s="20"/>
      <c r="PTO272" s="20"/>
      <c r="PTP272" s="20"/>
      <c r="PTQ272" s="20"/>
      <c r="PTR272" s="20"/>
      <c r="PTS272" s="20"/>
      <c r="PTT272" s="20"/>
      <c r="PTU272" s="20"/>
      <c r="PTV272" s="20"/>
      <c r="PTW272" s="20"/>
      <c r="PTX272" s="20"/>
      <c r="PTY272" s="20"/>
      <c r="PTZ272" s="20"/>
      <c r="PUA272" s="20"/>
      <c r="PUB272" s="20"/>
      <c r="PUC272" s="20"/>
      <c r="PUD272" s="20"/>
      <c r="PUE272" s="20"/>
      <c r="PUF272" s="20"/>
      <c r="PUG272" s="20"/>
      <c r="PUH272" s="20"/>
      <c r="PUI272" s="20"/>
      <c r="PUJ272" s="20"/>
      <c r="PUK272" s="20"/>
      <c r="PUL272" s="20"/>
      <c r="PUM272" s="20"/>
      <c r="PUN272" s="20"/>
      <c r="PUO272" s="20"/>
      <c r="PUP272" s="20"/>
      <c r="PUQ272" s="20"/>
      <c r="PUR272" s="20"/>
      <c r="PUS272" s="20"/>
      <c r="PUT272" s="20"/>
      <c r="PUU272" s="20"/>
      <c r="PUV272" s="20"/>
      <c r="PUW272" s="20"/>
      <c r="PUX272" s="20"/>
      <c r="PUY272" s="20"/>
      <c r="PUZ272" s="20"/>
      <c r="PVA272" s="20"/>
      <c r="PVB272" s="20"/>
      <c r="PVC272" s="20"/>
      <c r="PVD272" s="20"/>
      <c r="PVE272" s="20"/>
      <c r="PVF272" s="20"/>
      <c r="PVG272" s="20"/>
      <c r="PVH272" s="20"/>
      <c r="PVI272" s="20"/>
      <c r="PVJ272" s="20"/>
      <c r="PVK272" s="20"/>
      <c r="PVL272" s="20"/>
      <c r="PVM272" s="20"/>
      <c r="PVN272" s="20"/>
      <c r="PVO272" s="20"/>
      <c r="PVP272" s="20"/>
      <c r="PVQ272" s="20"/>
      <c r="PVR272" s="20"/>
      <c r="PVS272" s="20"/>
      <c r="PVT272" s="20"/>
      <c r="PVU272" s="20"/>
      <c r="PVV272" s="20"/>
      <c r="PVW272" s="20"/>
      <c r="PVX272" s="20"/>
      <c r="PVY272" s="20"/>
      <c r="PVZ272" s="20"/>
      <c r="PWA272" s="20"/>
      <c r="PWB272" s="20"/>
      <c r="PWC272" s="20"/>
      <c r="PWD272" s="20"/>
      <c r="PWE272" s="20"/>
      <c r="PWF272" s="20"/>
      <c r="PWG272" s="20"/>
      <c r="PWH272" s="20"/>
      <c r="PWI272" s="20"/>
      <c r="PWJ272" s="20"/>
      <c r="PWK272" s="20"/>
      <c r="PWL272" s="20"/>
      <c r="PWM272" s="20"/>
      <c r="PWN272" s="20"/>
      <c r="PWO272" s="20"/>
      <c r="PWP272" s="20"/>
      <c r="PWQ272" s="20"/>
      <c r="PWR272" s="20"/>
      <c r="PWS272" s="20"/>
      <c r="PWT272" s="20"/>
      <c r="PWU272" s="20"/>
      <c r="PWV272" s="20"/>
      <c r="PWW272" s="20"/>
      <c r="PWX272" s="20"/>
      <c r="PWY272" s="20"/>
      <c r="PWZ272" s="20"/>
      <c r="PXA272" s="20"/>
      <c r="PXB272" s="20"/>
      <c r="PXC272" s="20"/>
      <c r="PXD272" s="20"/>
      <c r="PXE272" s="20"/>
      <c r="PXF272" s="20"/>
      <c r="PXG272" s="20"/>
      <c r="PXH272" s="20"/>
      <c r="PXI272" s="20"/>
      <c r="PXJ272" s="20"/>
      <c r="PXK272" s="20"/>
      <c r="PXL272" s="20"/>
      <c r="PXM272" s="20"/>
      <c r="PXN272" s="20"/>
      <c r="PXO272" s="20"/>
      <c r="PXP272" s="20"/>
      <c r="PXQ272" s="20"/>
      <c r="PXR272" s="20"/>
      <c r="PXS272" s="20"/>
      <c r="PXT272" s="20"/>
      <c r="PXU272" s="20"/>
      <c r="PXV272" s="20"/>
      <c r="PXW272" s="20"/>
      <c r="PXX272" s="20"/>
      <c r="PXY272" s="20"/>
      <c r="PXZ272" s="20"/>
      <c r="PYA272" s="20"/>
      <c r="PYB272" s="20"/>
      <c r="PYC272" s="20"/>
      <c r="PYD272" s="20"/>
      <c r="PYE272" s="20"/>
      <c r="PYF272" s="20"/>
      <c r="PYG272" s="20"/>
      <c r="PYH272" s="20"/>
      <c r="PYI272" s="20"/>
      <c r="PYJ272" s="20"/>
      <c r="PYK272" s="20"/>
      <c r="PYL272" s="20"/>
      <c r="PYM272" s="20"/>
      <c r="PYN272" s="20"/>
      <c r="PYO272" s="20"/>
      <c r="PYP272" s="20"/>
      <c r="PYQ272" s="20"/>
      <c r="PYR272" s="20"/>
      <c r="PYS272" s="20"/>
      <c r="PYT272" s="20"/>
      <c r="PYU272" s="20"/>
      <c r="PYV272" s="20"/>
      <c r="PYW272" s="20"/>
      <c r="PYX272" s="20"/>
      <c r="PYY272" s="20"/>
      <c r="PYZ272" s="20"/>
      <c r="PZA272" s="20"/>
      <c r="PZB272" s="20"/>
      <c r="PZC272" s="20"/>
      <c r="PZD272" s="20"/>
      <c r="PZE272" s="20"/>
      <c r="PZF272" s="20"/>
      <c r="PZG272" s="20"/>
      <c r="PZH272" s="20"/>
      <c r="PZI272" s="20"/>
      <c r="PZJ272" s="20"/>
      <c r="PZK272" s="20"/>
      <c r="PZL272" s="20"/>
      <c r="PZM272" s="20"/>
      <c r="PZN272" s="20"/>
      <c r="PZO272" s="20"/>
      <c r="PZP272" s="20"/>
      <c r="PZQ272" s="20"/>
      <c r="PZR272" s="20"/>
      <c r="PZS272" s="20"/>
      <c r="PZT272" s="20"/>
      <c r="PZU272" s="20"/>
      <c r="PZV272" s="20"/>
      <c r="PZW272" s="20"/>
      <c r="PZX272" s="20"/>
      <c r="PZY272" s="20"/>
      <c r="PZZ272" s="20"/>
      <c r="QAA272" s="20"/>
      <c r="QAB272" s="20"/>
      <c r="QAC272" s="20"/>
      <c r="QAD272" s="20"/>
      <c r="QAE272" s="20"/>
      <c r="QAF272" s="20"/>
      <c r="QAG272" s="20"/>
      <c r="QAH272" s="20"/>
      <c r="QAI272" s="20"/>
      <c r="QAJ272" s="20"/>
      <c r="QAK272" s="20"/>
      <c r="QAL272" s="20"/>
      <c r="QAM272" s="20"/>
      <c r="QAN272" s="20"/>
      <c r="QAO272" s="20"/>
      <c r="QAP272" s="20"/>
      <c r="QAQ272" s="20"/>
      <c r="QAR272" s="20"/>
      <c r="QAS272" s="20"/>
      <c r="QAT272" s="20"/>
      <c r="QAU272" s="20"/>
      <c r="QAV272" s="20"/>
      <c r="QAW272" s="20"/>
      <c r="QAX272" s="20"/>
      <c r="QAY272" s="20"/>
      <c r="QAZ272" s="20"/>
      <c r="QBA272" s="20"/>
      <c r="QBB272" s="20"/>
      <c r="QBC272" s="20"/>
      <c r="QBD272" s="20"/>
      <c r="QBE272" s="20"/>
      <c r="QBF272" s="20"/>
      <c r="QBG272" s="20"/>
      <c r="QBH272" s="20"/>
      <c r="QBI272" s="20"/>
      <c r="QBJ272" s="20"/>
      <c r="QBK272" s="20"/>
      <c r="QBL272" s="20"/>
      <c r="QBM272" s="20"/>
      <c r="QBN272" s="20"/>
      <c r="QBO272" s="20"/>
      <c r="QBP272" s="20"/>
      <c r="QBQ272" s="20"/>
      <c r="QBR272" s="20"/>
      <c r="QBS272" s="20"/>
      <c r="QBT272" s="20"/>
      <c r="QBU272" s="20"/>
      <c r="QBV272" s="20"/>
      <c r="QBW272" s="20"/>
      <c r="QBX272" s="20"/>
      <c r="QBY272" s="20"/>
      <c r="QBZ272" s="20"/>
      <c r="QCA272" s="20"/>
      <c r="QCB272" s="20"/>
      <c r="QCC272" s="20"/>
      <c r="QCD272" s="20"/>
      <c r="QCE272" s="20"/>
      <c r="QCF272" s="20"/>
      <c r="QCG272" s="20"/>
      <c r="QCH272" s="20"/>
      <c r="QCI272" s="20"/>
      <c r="QCJ272" s="20"/>
      <c r="QCK272" s="20"/>
      <c r="QCL272" s="20"/>
      <c r="QCM272" s="20"/>
      <c r="QCN272" s="20"/>
      <c r="QCO272" s="20"/>
      <c r="QCP272" s="20"/>
      <c r="QCQ272" s="20"/>
      <c r="QCR272" s="20"/>
      <c r="QCS272" s="20"/>
      <c r="QCT272" s="20"/>
      <c r="QCU272" s="20"/>
      <c r="QCV272" s="20"/>
      <c r="QCW272" s="20"/>
      <c r="QCX272" s="20"/>
      <c r="QCY272" s="20"/>
      <c r="QCZ272" s="20"/>
      <c r="QDA272" s="20"/>
      <c r="QDB272" s="20"/>
      <c r="QDC272" s="20"/>
      <c r="QDD272" s="20"/>
      <c r="QDE272" s="20"/>
      <c r="QDF272" s="20"/>
      <c r="QDG272" s="20"/>
      <c r="QDH272" s="20"/>
      <c r="QDI272" s="20"/>
      <c r="QDJ272" s="20"/>
      <c r="QDK272" s="20"/>
      <c r="QDL272" s="20"/>
      <c r="QDM272" s="20"/>
      <c r="QDN272" s="20"/>
      <c r="QDO272" s="20"/>
      <c r="QDP272" s="20"/>
      <c r="QDQ272" s="20"/>
      <c r="QDR272" s="20"/>
      <c r="QDS272" s="20"/>
      <c r="QDT272" s="20"/>
      <c r="QDU272" s="20"/>
      <c r="QDV272" s="20"/>
      <c r="QDW272" s="20"/>
      <c r="QDX272" s="20"/>
      <c r="QDY272" s="20"/>
      <c r="QDZ272" s="20"/>
      <c r="QEA272" s="20"/>
      <c r="QEB272" s="20"/>
      <c r="QEC272" s="20"/>
      <c r="QED272" s="20"/>
      <c r="QEE272" s="20"/>
      <c r="QEF272" s="20"/>
      <c r="QEG272" s="20"/>
      <c r="QEH272" s="20"/>
      <c r="QEI272" s="20"/>
      <c r="QEJ272" s="20"/>
      <c r="QEK272" s="20"/>
      <c r="QEL272" s="20"/>
      <c r="QEM272" s="20"/>
      <c r="QEN272" s="20"/>
      <c r="QEO272" s="20"/>
      <c r="QEP272" s="20"/>
      <c r="QEQ272" s="20"/>
      <c r="QER272" s="20"/>
      <c r="QES272" s="20"/>
      <c r="QET272" s="20"/>
      <c r="QEU272" s="20"/>
      <c r="QEV272" s="20"/>
      <c r="QEW272" s="20"/>
      <c r="QEX272" s="20"/>
      <c r="QEY272" s="20"/>
      <c r="QEZ272" s="20"/>
      <c r="QFA272" s="20"/>
      <c r="QFB272" s="20"/>
      <c r="QFC272" s="20"/>
      <c r="QFD272" s="20"/>
      <c r="QFE272" s="20"/>
      <c r="QFF272" s="20"/>
      <c r="QFG272" s="20"/>
      <c r="QFH272" s="20"/>
      <c r="QFI272" s="20"/>
      <c r="QFJ272" s="20"/>
      <c r="QFK272" s="20"/>
      <c r="QFL272" s="20"/>
      <c r="QFM272" s="20"/>
      <c r="QFN272" s="20"/>
      <c r="QFO272" s="20"/>
      <c r="QFP272" s="20"/>
      <c r="QFQ272" s="20"/>
      <c r="QFR272" s="20"/>
      <c r="QFS272" s="20"/>
      <c r="QFT272" s="20"/>
      <c r="QFU272" s="20"/>
      <c r="QFV272" s="20"/>
      <c r="QFW272" s="20"/>
      <c r="QFX272" s="20"/>
      <c r="QFY272" s="20"/>
      <c r="QFZ272" s="20"/>
      <c r="QGA272" s="20"/>
      <c r="QGB272" s="20"/>
      <c r="QGC272" s="20"/>
      <c r="QGD272" s="20"/>
      <c r="QGE272" s="20"/>
      <c r="QGF272" s="20"/>
      <c r="QGG272" s="20"/>
      <c r="QGH272" s="20"/>
      <c r="QGI272" s="20"/>
      <c r="QGJ272" s="20"/>
      <c r="QGK272" s="20"/>
      <c r="QGL272" s="20"/>
      <c r="QGM272" s="20"/>
      <c r="QGN272" s="20"/>
      <c r="QGO272" s="20"/>
      <c r="QGP272" s="20"/>
      <c r="QGQ272" s="20"/>
      <c r="QGR272" s="20"/>
      <c r="QGS272" s="20"/>
      <c r="QGT272" s="20"/>
      <c r="QGU272" s="20"/>
      <c r="QGV272" s="20"/>
      <c r="QGW272" s="20"/>
      <c r="QGX272" s="20"/>
      <c r="QGY272" s="20"/>
      <c r="QGZ272" s="20"/>
      <c r="QHA272" s="20"/>
      <c r="QHB272" s="20"/>
      <c r="QHC272" s="20"/>
      <c r="QHD272" s="20"/>
      <c r="QHE272" s="20"/>
      <c r="QHF272" s="20"/>
      <c r="QHG272" s="20"/>
      <c r="QHH272" s="20"/>
      <c r="QHI272" s="20"/>
      <c r="QHJ272" s="20"/>
      <c r="QHK272" s="20"/>
      <c r="QHL272" s="20"/>
      <c r="QHM272" s="20"/>
      <c r="QHN272" s="20"/>
      <c r="QHO272" s="20"/>
      <c r="QHP272" s="20"/>
      <c r="QHQ272" s="20"/>
      <c r="QHR272" s="20"/>
      <c r="QHS272" s="20"/>
      <c r="QHT272" s="20"/>
      <c r="QHU272" s="20"/>
      <c r="QHV272" s="20"/>
      <c r="QHW272" s="20"/>
      <c r="QHX272" s="20"/>
      <c r="QHY272" s="20"/>
      <c r="QHZ272" s="20"/>
      <c r="QIA272" s="20"/>
      <c r="QIB272" s="20"/>
      <c r="QIC272" s="20"/>
      <c r="QID272" s="20"/>
      <c r="QIE272" s="20"/>
      <c r="QIF272" s="20"/>
      <c r="QIG272" s="20"/>
      <c r="QIH272" s="20"/>
      <c r="QII272" s="20"/>
      <c r="QIJ272" s="20"/>
      <c r="QIK272" s="20"/>
      <c r="QIL272" s="20"/>
      <c r="QIM272" s="20"/>
      <c r="QIN272" s="20"/>
      <c r="QIO272" s="20"/>
      <c r="QIP272" s="20"/>
      <c r="QIQ272" s="20"/>
      <c r="QIR272" s="20"/>
      <c r="QIS272" s="20"/>
      <c r="QIT272" s="20"/>
      <c r="QIU272" s="20"/>
      <c r="QIV272" s="20"/>
      <c r="QIW272" s="20"/>
      <c r="QIX272" s="20"/>
      <c r="QIY272" s="20"/>
      <c r="QIZ272" s="20"/>
      <c r="QJA272" s="20"/>
      <c r="QJB272" s="20"/>
      <c r="QJC272" s="20"/>
      <c r="QJD272" s="20"/>
      <c r="QJE272" s="20"/>
      <c r="QJF272" s="20"/>
      <c r="QJG272" s="20"/>
      <c r="QJH272" s="20"/>
      <c r="QJI272" s="20"/>
      <c r="QJJ272" s="20"/>
      <c r="QJK272" s="20"/>
      <c r="QJL272" s="20"/>
      <c r="QJM272" s="20"/>
      <c r="QJN272" s="20"/>
      <c r="QJO272" s="20"/>
      <c r="QJP272" s="20"/>
      <c r="QJQ272" s="20"/>
      <c r="QJR272" s="20"/>
      <c r="QJS272" s="20"/>
      <c r="QJT272" s="20"/>
      <c r="QJU272" s="20"/>
      <c r="QJV272" s="20"/>
      <c r="QJW272" s="20"/>
      <c r="QJX272" s="20"/>
      <c r="QJY272" s="20"/>
      <c r="QJZ272" s="20"/>
      <c r="QKA272" s="20"/>
      <c r="QKB272" s="20"/>
      <c r="QKC272" s="20"/>
      <c r="QKD272" s="20"/>
      <c r="QKE272" s="20"/>
      <c r="QKF272" s="20"/>
      <c r="QKG272" s="20"/>
      <c r="QKH272" s="20"/>
      <c r="QKI272" s="20"/>
      <c r="QKJ272" s="20"/>
      <c r="QKK272" s="20"/>
      <c r="QKL272" s="20"/>
      <c r="QKM272" s="20"/>
      <c r="QKN272" s="20"/>
      <c r="QKO272" s="20"/>
      <c r="QKP272" s="20"/>
      <c r="QKQ272" s="20"/>
      <c r="QKR272" s="20"/>
      <c r="QKS272" s="20"/>
      <c r="QKT272" s="20"/>
      <c r="QKU272" s="20"/>
      <c r="QKV272" s="20"/>
      <c r="QKW272" s="20"/>
      <c r="QKX272" s="20"/>
      <c r="QKY272" s="20"/>
      <c r="QKZ272" s="20"/>
      <c r="QLA272" s="20"/>
      <c r="QLB272" s="20"/>
      <c r="QLC272" s="20"/>
      <c r="QLD272" s="20"/>
      <c r="QLE272" s="20"/>
      <c r="QLF272" s="20"/>
      <c r="QLG272" s="20"/>
      <c r="QLH272" s="20"/>
      <c r="QLI272" s="20"/>
      <c r="QLJ272" s="20"/>
      <c r="QLK272" s="20"/>
      <c r="QLL272" s="20"/>
      <c r="QLM272" s="20"/>
      <c r="QLN272" s="20"/>
      <c r="QLO272" s="20"/>
      <c r="QLP272" s="20"/>
      <c r="QLQ272" s="20"/>
      <c r="QLR272" s="20"/>
      <c r="QLS272" s="20"/>
      <c r="QLT272" s="20"/>
      <c r="QLU272" s="20"/>
      <c r="QLV272" s="20"/>
      <c r="QLW272" s="20"/>
      <c r="QLX272" s="20"/>
      <c r="QLY272" s="20"/>
      <c r="QLZ272" s="20"/>
      <c r="QMA272" s="20"/>
      <c r="QMB272" s="20"/>
      <c r="QMC272" s="20"/>
      <c r="QMD272" s="20"/>
      <c r="QME272" s="20"/>
      <c r="QMF272" s="20"/>
      <c r="QMG272" s="20"/>
      <c r="QMH272" s="20"/>
      <c r="QMI272" s="20"/>
      <c r="QMJ272" s="20"/>
      <c r="QMK272" s="20"/>
      <c r="QML272" s="20"/>
      <c r="QMM272" s="20"/>
      <c r="QMN272" s="20"/>
      <c r="QMO272" s="20"/>
      <c r="QMP272" s="20"/>
      <c r="QMQ272" s="20"/>
      <c r="QMR272" s="20"/>
      <c r="QMS272" s="20"/>
      <c r="QMT272" s="20"/>
      <c r="QMU272" s="20"/>
      <c r="QMV272" s="20"/>
      <c r="QMW272" s="20"/>
      <c r="QMX272" s="20"/>
      <c r="QMY272" s="20"/>
      <c r="QMZ272" s="20"/>
      <c r="QNA272" s="20"/>
      <c r="QNB272" s="20"/>
      <c r="QNC272" s="20"/>
      <c r="QND272" s="20"/>
      <c r="QNE272" s="20"/>
      <c r="QNF272" s="20"/>
      <c r="QNG272" s="20"/>
      <c r="QNH272" s="20"/>
      <c r="QNI272" s="20"/>
      <c r="QNJ272" s="20"/>
      <c r="QNK272" s="20"/>
      <c r="QNL272" s="20"/>
      <c r="QNM272" s="20"/>
      <c r="QNN272" s="20"/>
      <c r="QNO272" s="20"/>
      <c r="QNP272" s="20"/>
      <c r="QNQ272" s="20"/>
      <c r="QNR272" s="20"/>
      <c r="QNS272" s="20"/>
      <c r="QNT272" s="20"/>
      <c r="QNU272" s="20"/>
      <c r="QNV272" s="20"/>
      <c r="QNW272" s="20"/>
      <c r="QNX272" s="20"/>
      <c r="QNY272" s="20"/>
      <c r="QNZ272" s="20"/>
      <c r="QOA272" s="20"/>
      <c r="QOB272" s="20"/>
      <c r="QOC272" s="20"/>
      <c r="QOD272" s="20"/>
      <c r="QOE272" s="20"/>
      <c r="QOF272" s="20"/>
      <c r="QOG272" s="20"/>
      <c r="QOH272" s="20"/>
      <c r="QOI272" s="20"/>
      <c r="QOJ272" s="20"/>
      <c r="QOK272" s="20"/>
      <c r="QOL272" s="20"/>
      <c r="QOM272" s="20"/>
      <c r="QON272" s="20"/>
      <c r="QOO272" s="20"/>
      <c r="QOP272" s="20"/>
      <c r="QOQ272" s="20"/>
      <c r="QOR272" s="20"/>
      <c r="QOS272" s="20"/>
      <c r="QOT272" s="20"/>
      <c r="QOU272" s="20"/>
      <c r="QOV272" s="20"/>
      <c r="QOW272" s="20"/>
      <c r="QOX272" s="20"/>
      <c r="QOY272" s="20"/>
      <c r="QOZ272" s="20"/>
      <c r="QPA272" s="20"/>
      <c r="QPB272" s="20"/>
      <c r="QPC272" s="20"/>
      <c r="QPD272" s="20"/>
      <c r="QPE272" s="20"/>
      <c r="QPF272" s="20"/>
      <c r="QPG272" s="20"/>
      <c r="QPH272" s="20"/>
      <c r="QPI272" s="20"/>
      <c r="QPJ272" s="20"/>
      <c r="QPK272" s="20"/>
      <c r="QPL272" s="20"/>
      <c r="QPM272" s="20"/>
      <c r="QPN272" s="20"/>
      <c r="QPO272" s="20"/>
      <c r="QPP272" s="20"/>
      <c r="QPQ272" s="20"/>
      <c r="QPR272" s="20"/>
      <c r="QPS272" s="20"/>
      <c r="QPT272" s="20"/>
      <c r="QPU272" s="20"/>
      <c r="QPV272" s="20"/>
      <c r="QPW272" s="20"/>
      <c r="QPX272" s="20"/>
      <c r="QPY272" s="20"/>
      <c r="QPZ272" s="20"/>
      <c r="QQA272" s="20"/>
      <c r="QQB272" s="20"/>
      <c r="QQC272" s="20"/>
      <c r="QQD272" s="20"/>
      <c r="QQE272" s="20"/>
      <c r="QQF272" s="20"/>
      <c r="QQG272" s="20"/>
      <c r="QQH272" s="20"/>
      <c r="QQI272" s="20"/>
      <c r="QQJ272" s="20"/>
      <c r="QQK272" s="20"/>
      <c r="QQL272" s="20"/>
      <c r="QQM272" s="20"/>
      <c r="QQN272" s="20"/>
      <c r="QQO272" s="20"/>
      <c r="QQP272" s="20"/>
      <c r="QQQ272" s="20"/>
      <c r="QQR272" s="20"/>
      <c r="QQS272" s="20"/>
      <c r="QQT272" s="20"/>
      <c r="QQU272" s="20"/>
      <c r="QQV272" s="20"/>
      <c r="QQW272" s="20"/>
      <c r="QQX272" s="20"/>
      <c r="QQY272" s="20"/>
      <c r="QQZ272" s="20"/>
      <c r="QRA272" s="20"/>
      <c r="QRB272" s="20"/>
      <c r="QRC272" s="20"/>
      <c r="QRD272" s="20"/>
      <c r="QRE272" s="20"/>
      <c r="QRF272" s="20"/>
      <c r="QRG272" s="20"/>
      <c r="QRH272" s="20"/>
      <c r="QRI272" s="20"/>
      <c r="QRJ272" s="20"/>
      <c r="QRK272" s="20"/>
      <c r="QRL272" s="20"/>
      <c r="QRM272" s="20"/>
      <c r="QRN272" s="20"/>
      <c r="QRO272" s="20"/>
      <c r="QRP272" s="20"/>
      <c r="QRQ272" s="20"/>
      <c r="QRR272" s="20"/>
      <c r="QRS272" s="20"/>
      <c r="QRT272" s="20"/>
      <c r="QRU272" s="20"/>
      <c r="QRV272" s="20"/>
      <c r="QRW272" s="20"/>
      <c r="QRX272" s="20"/>
      <c r="QRY272" s="20"/>
      <c r="QRZ272" s="20"/>
      <c r="QSA272" s="20"/>
      <c r="QSB272" s="20"/>
      <c r="QSC272" s="20"/>
      <c r="QSD272" s="20"/>
      <c r="QSE272" s="20"/>
      <c r="QSF272" s="20"/>
      <c r="QSG272" s="20"/>
      <c r="QSH272" s="20"/>
      <c r="QSI272" s="20"/>
      <c r="QSJ272" s="20"/>
      <c r="QSK272" s="20"/>
      <c r="QSL272" s="20"/>
      <c r="QSM272" s="20"/>
      <c r="QSN272" s="20"/>
      <c r="QSO272" s="20"/>
      <c r="QSP272" s="20"/>
      <c r="QSQ272" s="20"/>
      <c r="QSR272" s="20"/>
      <c r="QSS272" s="20"/>
      <c r="QST272" s="20"/>
      <c r="QSU272" s="20"/>
      <c r="QSV272" s="20"/>
      <c r="QSW272" s="20"/>
      <c r="QSX272" s="20"/>
      <c r="QSY272" s="20"/>
      <c r="QSZ272" s="20"/>
      <c r="QTA272" s="20"/>
      <c r="QTB272" s="20"/>
      <c r="QTC272" s="20"/>
      <c r="QTD272" s="20"/>
      <c r="QTE272" s="20"/>
      <c r="QTF272" s="20"/>
      <c r="QTG272" s="20"/>
      <c r="QTH272" s="20"/>
      <c r="QTI272" s="20"/>
      <c r="QTJ272" s="20"/>
      <c r="QTK272" s="20"/>
      <c r="QTL272" s="20"/>
      <c r="QTM272" s="20"/>
      <c r="QTN272" s="20"/>
      <c r="QTO272" s="20"/>
      <c r="QTP272" s="20"/>
      <c r="QTQ272" s="20"/>
      <c r="QTR272" s="20"/>
      <c r="QTS272" s="20"/>
      <c r="QTT272" s="20"/>
      <c r="QTU272" s="20"/>
      <c r="QTV272" s="20"/>
      <c r="QTW272" s="20"/>
      <c r="QTX272" s="20"/>
      <c r="QTY272" s="20"/>
      <c r="QTZ272" s="20"/>
      <c r="QUA272" s="20"/>
      <c r="QUB272" s="20"/>
      <c r="QUC272" s="20"/>
      <c r="QUD272" s="20"/>
      <c r="QUE272" s="20"/>
      <c r="QUF272" s="20"/>
      <c r="QUG272" s="20"/>
      <c r="QUH272" s="20"/>
      <c r="QUI272" s="20"/>
      <c r="QUJ272" s="20"/>
      <c r="QUK272" s="20"/>
      <c r="QUL272" s="20"/>
      <c r="QUM272" s="20"/>
      <c r="QUN272" s="20"/>
      <c r="QUO272" s="20"/>
      <c r="QUP272" s="20"/>
      <c r="QUQ272" s="20"/>
      <c r="QUR272" s="20"/>
      <c r="QUS272" s="20"/>
      <c r="QUT272" s="20"/>
      <c r="QUU272" s="20"/>
      <c r="QUV272" s="20"/>
      <c r="QUW272" s="20"/>
      <c r="QUX272" s="20"/>
      <c r="QUY272" s="20"/>
      <c r="QUZ272" s="20"/>
      <c r="QVA272" s="20"/>
      <c r="QVB272" s="20"/>
      <c r="QVC272" s="20"/>
      <c r="QVD272" s="20"/>
      <c r="QVE272" s="20"/>
      <c r="QVF272" s="20"/>
      <c r="QVG272" s="20"/>
      <c r="QVH272" s="20"/>
      <c r="QVI272" s="20"/>
      <c r="QVJ272" s="20"/>
      <c r="QVK272" s="20"/>
      <c r="QVL272" s="20"/>
      <c r="QVM272" s="20"/>
      <c r="QVN272" s="20"/>
      <c r="QVO272" s="20"/>
      <c r="QVP272" s="20"/>
      <c r="QVQ272" s="20"/>
      <c r="QVR272" s="20"/>
      <c r="QVS272" s="20"/>
      <c r="QVT272" s="20"/>
      <c r="QVU272" s="20"/>
      <c r="QVV272" s="20"/>
      <c r="QVW272" s="20"/>
      <c r="QVX272" s="20"/>
      <c r="QVY272" s="20"/>
      <c r="QVZ272" s="20"/>
      <c r="QWA272" s="20"/>
      <c r="QWB272" s="20"/>
      <c r="QWC272" s="20"/>
      <c r="QWD272" s="20"/>
      <c r="QWE272" s="20"/>
      <c r="QWF272" s="20"/>
      <c r="QWG272" s="20"/>
      <c r="QWH272" s="20"/>
      <c r="QWI272" s="20"/>
      <c r="QWJ272" s="20"/>
      <c r="QWK272" s="20"/>
      <c r="QWL272" s="20"/>
      <c r="QWM272" s="20"/>
      <c r="QWN272" s="20"/>
      <c r="QWO272" s="20"/>
      <c r="QWP272" s="20"/>
      <c r="QWQ272" s="20"/>
      <c r="QWR272" s="20"/>
      <c r="QWS272" s="20"/>
      <c r="QWT272" s="20"/>
      <c r="QWU272" s="20"/>
      <c r="QWV272" s="20"/>
      <c r="QWW272" s="20"/>
      <c r="QWX272" s="20"/>
      <c r="QWY272" s="20"/>
      <c r="QWZ272" s="20"/>
      <c r="QXA272" s="20"/>
      <c r="QXB272" s="20"/>
      <c r="QXC272" s="20"/>
      <c r="QXD272" s="20"/>
      <c r="QXE272" s="20"/>
      <c r="QXF272" s="20"/>
      <c r="QXG272" s="20"/>
      <c r="QXH272" s="20"/>
      <c r="QXI272" s="20"/>
      <c r="QXJ272" s="20"/>
      <c r="QXK272" s="20"/>
      <c r="QXL272" s="20"/>
      <c r="QXM272" s="20"/>
      <c r="QXN272" s="20"/>
      <c r="QXO272" s="20"/>
      <c r="QXP272" s="20"/>
      <c r="QXQ272" s="20"/>
      <c r="QXR272" s="20"/>
      <c r="QXS272" s="20"/>
      <c r="QXT272" s="20"/>
      <c r="QXU272" s="20"/>
      <c r="QXV272" s="20"/>
      <c r="QXW272" s="20"/>
      <c r="QXX272" s="20"/>
      <c r="QXY272" s="20"/>
      <c r="QXZ272" s="20"/>
      <c r="QYA272" s="20"/>
      <c r="QYB272" s="20"/>
      <c r="QYC272" s="20"/>
      <c r="QYD272" s="20"/>
      <c r="QYE272" s="20"/>
      <c r="QYF272" s="20"/>
      <c r="QYG272" s="20"/>
      <c r="QYH272" s="20"/>
      <c r="QYI272" s="20"/>
      <c r="QYJ272" s="20"/>
      <c r="QYK272" s="20"/>
      <c r="QYL272" s="20"/>
      <c r="QYM272" s="20"/>
      <c r="QYN272" s="20"/>
      <c r="QYO272" s="20"/>
      <c r="QYP272" s="20"/>
      <c r="QYQ272" s="20"/>
      <c r="QYR272" s="20"/>
      <c r="QYS272" s="20"/>
      <c r="QYT272" s="20"/>
      <c r="QYU272" s="20"/>
      <c r="QYV272" s="20"/>
      <c r="QYW272" s="20"/>
      <c r="QYX272" s="20"/>
      <c r="QYY272" s="20"/>
      <c r="QYZ272" s="20"/>
      <c r="QZA272" s="20"/>
      <c r="QZB272" s="20"/>
      <c r="QZC272" s="20"/>
      <c r="QZD272" s="20"/>
      <c r="QZE272" s="20"/>
      <c r="QZF272" s="20"/>
      <c r="QZG272" s="20"/>
      <c r="QZH272" s="20"/>
      <c r="QZI272" s="20"/>
      <c r="QZJ272" s="20"/>
      <c r="QZK272" s="20"/>
      <c r="QZL272" s="20"/>
      <c r="QZM272" s="20"/>
      <c r="QZN272" s="20"/>
      <c r="QZO272" s="20"/>
      <c r="QZP272" s="20"/>
      <c r="QZQ272" s="20"/>
      <c r="QZR272" s="20"/>
      <c r="QZS272" s="20"/>
      <c r="QZT272" s="20"/>
      <c r="QZU272" s="20"/>
      <c r="QZV272" s="20"/>
      <c r="QZW272" s="20"/>
      <c r="QZX272" s="20"/>
      <c r="QZY272" s="20"/>
      <c r="QZZ272" s="20"/>
      <c r="RAA272" s="20"/>
      <c r="RAB272" s="20"/>
      <c r="RAC272" s="20"/>
      <c r="RAD272" s="20"/>
      <c r="RAE272" s="20"/>
      <c r="RAF272" s="20"/>
      <c r="RAG272" s="20"/>
      <c r="RAH272" s="20"/>
      <c r="RAI272" s="20"/>
      <c r="RAJ272" s="20"/>
      <c r="RAK272" s="20"/>
      <c r="RAL272" s="20"/>
      <c r="RAM272" s="20"/>
      <c r="RAN272" s="20"/>
      <c r="RAO272" s="20"/>
      <c r="RAP272" s="20"/>
      <c r="RAQ272" s="20"/>
      <c r="RAR272" s="20"/>
      <c r="RAS272" s="20"/>
      <c r="RAT272" s="20"/>
      <c r="RAU272" s="20"/>
      <c r="RAV272" s="20"/>
      <c r="RAW272" s="20"/>
      <c r="RAX272" s="20"/>
      <c r="RAY272" s="20"/>
      <c r="RAZ272" s="20"/>
      <c r="RBA272" s="20"/>
      <c r="RBB272" s="20"/>
      <c r="RBC272" s="20"/>
      <c r="RBD272" s="20"/>
      <c r="RBE272" s="20"/>
      <c r="RBF272" s="20"/>
      <c r="RBG272" s="20"/>
      <c r="RBH272" s="20"/>
      <c r="RBI272" s="20"/>
      <c r="RBJ272" s="20"/>
      <c r="RBK272" s="20"/>
      <c r="RBL272" s="20"/>
      <c r="RBM272" s="20"/>
      <c r="RBN272" s="20"/>
      <c r="RBO272" s="20"/>
      <c r="RBP272" s="20"/>
      <c r="RBQ272" s="20"/>
      <c r="RBR272" s="20"/>
      <c r="RBS272" s="20"/>
      <c r="RBT272" s="20"/>
      <c r="RBU272" s="20"/>
      <c r="RBV272" s="20"/>
      <c r="RBW272" s="20"/>
      <c r="RBX272" s="20"/>
      <c r="RBY272" s="20"/>
      <c r="RBZ272" s="20"/>
      <c r="RCA272" s="20"/>
      <c r="RCB272" s="20"/>
      <c r="RCC272" s="20"/>
      <c r="RCD272" s="20"/>
      <c r="RCE272" s="20"/>
      <c r="RCF272" s="20"/>
      <c r="RCG272" s="20"/>
      <c r="RCH272" s="20"/>
      <c r="RCI272" s="20"/>
      <c r="RCJ272" s="20"/>
      <c r="RCK272" s="20"/>
      <c r="RCL272" s="20"/>
      <c r="RCM272" s="20"/>
      <c r="RCN272" s="20"/>
      <c r="RCO272" s="20"/>
      <c r="RCP272" s="20"/>
      <c r="RCQ272" s="20"/>
      <c r="RCR272" s="20"/>
      <c r="RCS272" s="20"/>
      <c r="RCT272" s="20"/>
      <c r="RCU272" s="20"/>
      <c r="RCV272" s="20"/>
      <c r="RCW272" s="20"/>
      <c r="RCX272" s="20"/>
      <c r="RCY272" s="20"/>
      <c r="RCZ272" s="20"/>
      <c r="RDA272" s="20"/>
      <c r="RDB272" s="20"/>
      <c r="RDC272" s="20"/>
      <c r="RDD272" s="20"/>
      <c r="RDE272" s="20"/>
      <c r="RDF272" s="20"/>
      <c r="RDG272" s="20"/>
      <c r="RDH272" s="20"/>
      <c r="RDI272" s="20"/>
      <c r="RDJ272" s="20"/>
      <c r="RDK272" s="20"/>
      <c r="RDL272" s="20"/>
      <c r="RDM272" s="20"/>
      <c r="RDN272" s="20"/>
      <c r="RDO272" s="20"/>
      <c r="RDP272" s="20"/>
      <c r="RDQ272" s="20"/>
      <c r="RDR272" s="20"/>
      <c r="RDS272" s="20"/>
      <c r="RDT272" s="20"/>
      <c r="RDU272" s="20"/>
      <c r="RDV272" s="20"/>
      <c r="RDW272" s="20"/>
      <c r="RDX272" s="20"/>
      <c r="RDY272" s="20"/>
      <c r="RDZ272" s="20"/>
      <c r="REA272" s="20"/>
      <c r="REB272" s="20"/>
      <c r="REC272" s="20"/>
      <c r="RED272" s="20"/>
      <c r="REE272" s="20"/>
      <c r="REF272" s="20"/>
      <c r="REG272" s="20"/>
      <c r="REH272" s="20"/>
      <c r="REI272" s="20"/>
      <c r="REJ272" s="20"/>
      <c r="REK272" s="20"/>
      <c r="REL272" s="20"/>
      <c r="REM272" s="20"/>
      <c r="REN272" s="20"/>
      <c r="REO272" s="20"/>
      <c r="REP272" s="20"/>
      <c r="REQ272" s="20"/>
      <c r="RER272" s="20"/>
      <c r="RES272" s="20"/>
      <c r="RET272" s="20"/>
      <c r="REU272" s="20"/>
      <c r="REV272" s="20"/>
      <c r="REW272" s="20"/>
      <c r="REX272" s="20"/>
      <c r="REY272" s="20"/>
      <c r="REZ272" s="20"/>
      <c r="RFA272" s="20"/>
      <c r="RFB272" s="20"/>
      <c r="RFC272" s="20"/>
      <c r="RFD272" s="20"/>
      <c r="RFE272" s="20"/>
      <c r="RFF272" s="20"/>
      <c r="RFG272" s="20"/>
      <c r="RFH272" s="20"/>
      <c r="RFI272" s="20"/>
      <c r="RFJ272" s="20"/>
      <c r="RFK272" s="20"/>
      <c r="RFL272" s="20"/>
      <c r="RFM272" s="20"/>
      <c r="RFN272" s="20"/>
      <c r="RFO272" s="20"/>
      <c r="RFP272" s="20"/>
      <c r="RFQ272" s="20"/>
      <c r="RFR272" s="20"/>
      <c r="RFS272" s="20"/>
      <c r="RFT272" s="20"/>
      <c r="RFU272" s="20"/>
      <c r="RFV272" s="20"/>
      <c r="RFW272" s="20"/>
      <c r="RFX272" s="20"/>
      <c r="RFY272" s="20"/>
      <c r="RFZ272" s="20"/>
      <c r="RGA272" s="20"/>
      <c r="RGB272" s="20"/>
      <c r="RGC272" s="20"/>
      <c r="RGD272" s="20"/>
      <c r="RGE272" s="20"/>
      <c r="RGF272" s="20"/>
      <c r="RGG272" s="20"/>
      <c r="RGH272" s="20"/>
      <c r="RGI272" s="20"/>
      <c r="RGJ272" s="20"/>
      <c r="RGK272" s="20"/>
      <c r="RGL272" s="20"/>
      <c r="RGM272" s="20"/>
      <c r="RGN272" s="20"/>
      <c r="RGO272" s="20"/>
      <c r="RGP272" s="20"/>
      <c r="RGQ272" s="20"/>
      <c r="RGR272" s="20"/>
      <c r="RGS272" s="20"/>
      <c r="RGT272" s="20"/>
      <c r="RGU272" s="20"/>
      <c r="RGV272" s="20"/>
      <c r="RGW272" s="20"/>
      <c r="RGX272" s="20"/>
      <c r="RGY272" s="20"/>
      <c r="RGZ272" s="20"/>
      <c r="RHA272" s="20"/>
      <c r="RHB272" s="20"/>
      <c r="RHC272" s="20"/>
      <c r="RHD272" s="20"/>
      <c r="RHE272" s="20"/>
      <c r="RHF272" s="20"/>
      <c r="RHG272" s="20"/>
      <c r="RHH272" s="20"/>
      <c r="RHI272" s="20"/>
      <c r="RHJ272" s="20"/>
      <c r="RHK272" s="20"/>
      <c r="RHL272" s="20"/>
      <c r="RHM272" s="20"/>
      <c r="RHN272" s="20"/>
      <c r="RHO272" s="20"/>
      <c r="RHP272" s="20"/>
      <c r="RHQ272" s="20"/>
      <c r="RHR272" s="20"/>
      <c r="RHS272" s="20"/>
      <c r="RHT272" s="20"/>
      <c r="RHU272" s="20"/>
      <c r="RHV272" s="20"/>
      <c r="RHW272" s="20"/>
      <c r="RHX272" s="20"/>
      <c r="RHY272" s="20"/>
      <c r="RHZ272" s="20"/>
      <c r="RIA272" s="20"/>
      <c r="RIB272" s="20"/>
      <c r="RIC272" s="20"/>
      <c r="RID272" s="20"/>
      <c r="RIE272" s="20"/>
      <c r="RIF272" s="20"/>
      <c r="RIG272" s="20"/>
      <c r="RIH272" s="20"/>
      <c r="RII272" s="20"/>
      <c r="RIJ272" s="20"/>
      <c r="RIK272" s="20"/>
      <c r="RIL272" s="20"/>
      <c r="RIM272" s="20"/>
      <c r="RIN272" s="20"/>
      <c r="RIO272" s="20"/>
      <c r="RIP272" s="20"/>
      <c r="RIQ272" s="20"/>
      <c r="RIR272" s="20"/>
      <c r="RIS272" s="20"/>
      <c r="RIT272" s="20"/>
      <c r="RIU272" s="20"/>
      <c r="RIV272" s="20"/>
      <c r="RIW272" s="20"/>
      <c r="RIX272" s="20"/>
      <c r="RIY272" s="20"/>
      <c r="RIZ272" s="20"/>
      <c r="RJA272" s="20"/>
      <c r="RJB272" s="20"/>
      <c r="RJC272" s="20"/>
      <c r="RJD272" s="20"/>
      <c r="RJE272" s="20"/>
      <c r="RJF272" s="20"/>
      <c r="RJG272" s="20"/>
      <c r="RJH272" s="20"/>
      <c r="RJI272" s="20"/>
      <c r="RJJ272" s="20"/>
      <c r="RJK272" s="20"/>
      <c r="RJL272" s="20"/>
      <c r="RJM272" s="20"/>
      <c r="RJN272" s="20"/>
      <c r="RJO272" s="20"/>
      <c r="RJP272" s="20"/>
      <c r="RJQ272" s="20"/>
      <c r="RJR272" s="20"/>
      <c r="RJS272" s="20"/>
      <c r="RJT272" s="20"/>
      <c r="RJU272" s="20"/>
      <c r="RJV272" s="20"/>
      <c r="RJW272" s="20"/>
      <c r="RJX272" s="20"/>
      <c r="RJY272" s="20"/>
      <c r="RJZ272" s="20"/>
      <c r="RKA272" s="20"/>
      <c r="RKB272" s="20"/>
      <c r="RKC272" s="20"/>
      <c r="RKD272" s="20"/>
      <c r="RKE272" s="20"/>
      <c r="RKF272" s="20"/>
      <c r="RKG272" s="20"/>
      <c r="RKH272" s="20"/>
      <c r="RKI272" s="20"/>
      <c r="RKJ272" s="20"/>
      <c r="RKK272" s="20"/>
      <c r="RKL272" s="20"/>
      <c r="RKM272" s="20"/>
      <c r="RKN272" s="20"/>
      <c r="RKO272" s="20"/>
      <c r="RKP272" s="20"/>
      <c r="RKQ272" s="20"/>
      <c r="RKR272" s="20"/>
      <c r="RKS272" s="20"/>
      <c r="RKT272" s="20"/>
      <c r="RKU272" s="20"/>
      <c r="RKV272" s="20"/>
      <c r="RKW272" s="20"/>
      <c r="RKX272" s="20"/>
      <c r="RKY272" s="20"/>
      <c r="RKZ272" s="20"/>
      <c r="RLA272" s="20"/>
      <c r="RLB272" s="20"/>
      <c r="RLC272" s="20"/>
      <c r="RLD272" s="20"/>
      <c r="RLE272" s="20"/>
      <c r="RLF272" s="20"/>
      <c r="RLG272" s="20"/>
      <c r="RLH272" s="20"/>
      <c r="RLI272" s="20"/>
      <c r="RLJ272" s="20"/>
      <c r="RLK272" s="20"/>
      <c r="RLL272" s="20"/>
      <c r="RLM272" s="20"/>
      <c r="RLN272" s="20"/>
      <c r="RLO272" s="20"/>
      <c r="RLP272" s="20"/>
      <c r="RLQ272" s="20"/>
      <c r="RLR272" s="20"/>
      <c r="RLS272" s="20"/>
      <c r="RLT272" s="20"/>
      <c r="RLU272" s="20"/>
      <c r="RLV272" s="20"/>
      <c r="RLW272" s="20"/>
      <c r="RLX272" s="20"/>
      <c r="RLY272" s="20"/>
      <c r="RLZ272" s="20"/>
      <c r="RMA272" s="20"/>
      <c r="RMB272" s="20"/>
      <c r="RMC272" s="20"/>
      <c r="RMD272" s="20"/>
      <c r="RME272" s="20"/>
      <c r="RMF272" s="20"/>
      <c r="RMG272" s="20"/>
      <c r="RMH272" s="20"/>
      <c r="RMI272" s="20"/>
      <c r="RMJ272" s="20"/>
      <c r="RMK272" s="20"/>
      <c r="RML272" s="20"/>
      <c r="RMM272" s="20"/>
      <c r="RMN272" s="20"/>
      <c r="RMO272" s="20"/>
      <c r="RMP272" s="20"/>
      <c r="RMQ272" s="20"/>
      <c r="RMR272" s="20"/>
      <c r="RMS272" s="20"/>
      <c r="RMT272" s="20"/>
      <c r="RMU272" s="20"/>
      <c r="RMV272" s="20"/>
      <c r="RMW272" s="20"/>
      <c r="RMX272" s="20"/>
      <c r="RMY272" s="20"/>
      <c r="RMZ272" s="20"/>
      <c r="RNA272" s="20"/>
      <c r="RNB272" s="20"/>
      <c r="RNC272" s="20"/>
      <c r="RND272" s="20"/>
      <c r="RNE272" s="20"/>
      <c r="RNF272" s="20"/>
      <c r="RNG272" s="20"/>
      <c r="RNH272" s="20"/>
      <c r="RNI272" s="20"/>
      <c r="RNJ272" s="20"/>
      <c r="RNK272" s="20"/>
      <c r="RNL272" s="20"/>
      <c r="RNM272" s="20"/>
      <c r="RNN272" s="20"/>
      <c r="RNO272" s="20"/>
      <c r="RNP272" s="20"/>
      <c r="RNQ272" s="20"/>
      <c r="RNR272" s="20"/>
      <c r="RNS272" s="20"/>
      <c r="RNT272" s="20"/>
      <c r="RNU272" s="20"/>
      <c r="RNV272" s="20"/>
      <c r="RNW272" s="20"/>
      <c r="RNX272" s="20"/>
      <c r="RNY272" s="20"/>
      <c r="RNZ272" s="20"/>
      <c r="ROA272" s="20"/>
      <c r="ROB272" s="20"/>
      <c r="ROC272" s="20"/>
      <c r="ROD272" s="20"/>
      <c r="ROE272" s="20"/>
      <c r="ROF272" s="20"/>
      <c r="ROG272" s="20"/>
      <c r="ROH272" s="20"/>
      <c r="ROI272" s="20"/>
      <c r="ROJ272" s="20"/>
      <c r="ROK272" s="20"/>
      <c r="ROL272" s="20"/>
      <c r="ROM272" s="20"/>
      <c r="RON272" s="20"/>
      <c r="ROO272" s="20"/>
      <c r="ROP272" s="20"/>
      <c r="ROQ272" s="20"/>
      <c r="ROR272" s="20"/>
      <c r="ROS272" s="20"/>
      <c r="ROT272" s="20"/>
      <c r="ROU272" s="20"/>
      <c r="ROV272" s="20"/>
      <c r="ROW272" s="20"/>
      <c r="ROX272" s="20"/>
      <c r="ROY272" s="20"/>
      <c r="ROZ272" s="20"/>
      <c r="RPA272" s="20"/>
      <c r="RPB272" s="20"/>
      <c r="RPC272" s="20"/>
      <c r="RPD272" s="20"/>
      <c r="RPE272" s="20"/>
      <c r="RPF272" s="20"/>
      <c r="RPG272" s="20"/>
      <c r="RPH272" s="20"/>
      <c r="RPI272" s="20"/>
      <c r="RPJ272" s="20"/>
      <c r="RPK272" s="20"/>
      <c r="RPL272" s="20"/>
      <c r="RPM272" s="20"/>
      <c r="RPN272" s="20"/>
      <c r="RPO272" s="20"/>
      <c r="RPP272" s="20"/>
      <c r="RPQ272" s="20"/>
      <c r="RPR272" s="20"/>
      <c r="RPS272" s="20"/>
      <c r="RPT272" s="20"/>
      <c r="RPU272" s="20"/>
      <c r="RPV272" s="20"/>
      <c r="RPW272" s="20"/>
      <c r="RPX272" s="20"/>
      <c r="RPY272" s="20"/>
      <c r="RPZ272" s="20"/>
      <c r="RQA272" s="20"/>
      <c r="RQB272" s="20"/>
      <c r="RQC272" s="20"/>
      <c r="RQD272" s="20"/>
      <c r="RQE272" s="20"/>
      <c r="RQF272" s="20"/>
      <c r="RQG272" s="20"/>
      <c r="RQH272" s="20"/>
      <c r="RQI272" s="20"/>
      <c r="RQJ272" s="20"/>
      <c r="RQK272" s="20"/>
      <c r="RQL272" s="20"/>
      <c r="RQM272" s="20"/>
      <c r="RQN272" s="20"/>
      <c r="RQO272" s="20"/>
      <c r="RQP272" s="20"/>
      <c r="RQQ272" s="20"/>
      <c r="RQR272" s="20"/>
      <c r="RQS272" s="20"/>
      <c r="RQT272" s="20"/>
      <c r="RQU272" s="20"/>
      <c r="RQV272" s="20"/>
      <c r="RQW272" s="20"/>
      <c r="RQX272" s="20"/>
      <c r="RQY272" s="20"/>
      <c r="RQZ272" s="20"/>
      <c r="RRA272" s="20"/>
      <c r="RRB272" s="20"/>
      <c r="RRC272" s="20"/>
      <c r="RRD272" s="20"/>
      <c r="RRE272" s="20"/>
      <c r="RRF272" s="20"/>
      <c r="RRG272" s="20"/>
      <c r="RRH272" s="20"/>
      <c r="RRI272" s="20"/>
      <c r="RRJ272" s="20"/>
      <c r="RRK272" s="20"/>
      <c r="RRL272" s="20"/>
      <c r="RRM272" s="20"/>
      <c r="RRN272" s="20"/>
      <c r="RRO272" s="20"/>
      <c r="RRP272" s="20"/>
      <c r="RRQ272" s="20"/>
      <c r="RRR272" s="20"/>
      <c r="RRS272" s="20"/>
      <c r="RRT272" s="20"/>
      <c r="RRU272" s="20"/>
      <c r="RRV272" s="20"/>
      <c r="RRW272" s="20"/>
      <c r="RRX272" s="20"/>
      <c r="RRY272" s="20"/>
      <c r="RRZ272" s="20"/>
      <c r="RSA272" s="20"/>
      <c r="RSB272" s="20"/>
      <c r="RSC272" s="20"/>
      <c r="RSD272" s="20"/>
      <c r="RSE272" s="20"/>
      <c r="RSF272" s="20"/>
      <c r="RSG272" s="20"/>
      <c r="RSH272" s="20"/>
      <c r="RSI272" s="20"/>
      <c r="RSJ272" s="20"/>
      <c r="RSK272" s="20"/>
      <c r="RSL272" s="20"/>
      <c r="RSM272" s="20"/>
      <c r="RSN272" s="20"/>
      <c r="RSO272" s="20"/>
      <c r="RSP272" s="20"/>
      <c r="RSQ272" s="20"/>
      <c r="RSR272" s="20"/>
      <c r="RSS272" s="20"/>
      <c r="RST272" s="20"/>
      <c r="RSU272" s="20"/>
      <c r="RSV272" s="20"/>
      <c r="RSW272" s="20"/>
      <c r="RSX272" s="20"/>
      <c r="RSY272" s="20"/>
      <c r="RSZ272" s="20"/>
      <c r="RTA272" s="20"/>
      <c r="RTB272" s="20"/>
      <c r="RTC272" s="20"/>
      <c r="RTD272" s="20"/>
      <c r="RTE272" s="20"/>
      <c r="RTF272" s="20"/>
      <c r="RTG272" s="20"/>
      <c r="RTH272" s="20"/>
      <c r="RTI272" s="20"/>
      <c r="RTJ272" s="20"/>
      <c r="RTK272" s="20"/>
      <c r="RTL272" s="20"/>
      <c r="RTM272" s="20"/>
      <c r="RTN272" s="20"/>
      <c r="RTO272" s="20"/>
      <c r="RTP272" s="20"/>
      <c r="RTQ272" s="20"/>
      <c r="RTR272" s="20"/>
      <c r="RTS272" s="20"/>
      <c r="RTT272" s="20"/>
      <c r="RTU272" s="20"/>
      <c r="RTV272" s="20"/>
      <c r="RTW272" s="20"/>
      <c r="RTX272" s="20"/>
      <c r="RTY272" s="20"/>
      <c r="RTZ272" s="20"/>
      <c r="RUA272" s="20"/>
      <c r="RUB272" s="20"/>
      <c r="RUC272" s="20"/>
      <c r="RUD272" s="20"/>
      <c r="RUE272" s="20"/>
      <c r="RUF272" s="20"/>
      <c r="RUG272" s="20"/>
      <c r="RUH272" s="20"/>
      <c r="RUI272" s="20"/>
      <c r="RUJ272" s="20"/>
      <c r="RUK272" s="20"/>
      <c r="RUL272" s="20"/>
      <c r="RUM272" s="20"/>
      <c r="RUN272" s="20"/>
      <c r="RUO272" s="20"/>
      <c r="RUP272" s="20"/>
      <c r="RUQ272" s="20"/>
      <c r="RUR272" s="20"/>
      <c r="RUS272" s="20"/>
      <c r="RUT272" s="20"/>
      <c r="RUU272" s="20"/>
      <c r="RUV272" s="20"/>
      <c r="RUW272" s="20"/>
      <c r="RUX272" s="20"/>
      <c r="RUY272" s="20"/>
      <c r="RUZ272" s="20"/>
      <c r="RVA272" s="20"/>
      <c r="RVB272" s="20"/>
      <c r="RVC272" s="20"/>
      <c r="RVD272" s="20"/>
      <c r="RVE272" s="20"/>
      <c r="RVF272" s="20"/>
      <c r="RVG272" s="20"/>
      <c r="RVH272" s="20"/>
      <c r="RVI272" s="20"/>
      <c r="RVJ272" s="20"/>
      <c r="RVK272" s="20"/>
      <c r="RVL272" s="20"/>
      <c r="RVM272" s="20"/>
      <c r="RVN272" s="20"/>
      <c r="RVO272" s="20"/>
      <c r="RVP272" s="20"/>
      <c r="RVQ272" s="20"/>
      <c r="RVR272" s="20"/>
      <c r="RVS272" s="20"/>
      <c r="RVT272" s="20"/>
      <c r="RVU272" s="20"/>
      <c r="RVV272" s="20"/>
      <c r="RVW272" s="20"/>
      <c r="RVX272" s="20"/>
      <c r="RVY272" s="20"/>
      <c r="RVZ272" s="20"/>
      <c r="RWA272" s="20"/>
      <c r="RWB272" s="20"/>
      <c r="RWC272" s="20"/>
      <c r="RWD272" s="20"/>
      <c r="RWE272" s="20"/>
      <c r="RWF272" s="20"/>
      <c r="RWG272" s="20"/>
      <c r="RWH272" s="20"/>
      <c r="RWI272" s="20"/>
      <c r="RWJ272" s="20"/>
      <c r="RWK272" s="20"/>
      <c r="RWL272" s="20"/>
      <c r="RWM272" s="20"/>
      <c r="RWN272" s="20"/>
      <c r="RWO272" s="20"/>
      <c r="RWP272" s="20"/>
      <c r="RWQ272" s="20"/>
      <c r="RWR272" s="20"/>
      <c r="RWS272" s="20"/>
      <c r="RWT272" s="20"/>
      <c r="RWU272" s="20"/>
      <c r="RWV272" s="20"/>
      <c r="RWW272" s="20"/>
      <c r="RWX272" s="20"/>
      <c r="RWY272" s="20"/>
      <c r="RWZ272" s="20"/>
      <c r="RXA272" s="20"/>
      <c r="RXB272" s="20"/>
      <c r="RXC272" s="20"/>
      <c r="RXD272" s="20"/>
      <c r="RXE272" s="20"/>
      <c r="RXF272" s="20"/>
      <c r="RXG272" s="20"/>
      <c r="RXH272" s="20"/>
      <c r="RXI272" s="20"/>
      <c r="RXJ272" s="20"/>
      <c r="RXK272" s="20"/>
      <c r="RXL272" s="20"/>
      <c r="RXM272" s="20"/>
      <c r="RXN272" s="20"/>
      <c r="RXO272" s="20"/>
      <c r="RXP272" s="20"/>
      <c r="RXQ272" s="20"/>
      <c r="RXR272" s="20"/>
      <c r="RXS272" s="20"/>
      <c r="RXT272" s="20"/>
      <c r="RXU272" s="20"/>
      <c r="RXV272" s="20"/>
      <c r="RXW272" s="20"/>
      <c r="RXX272" s="20"/>
      <c r="RXY272" s="20"/>
      <c r="RXZ272" s="20"/>
      <c r="RYA272" s="20"/>
      <c r="RYB272" s="20"/>
      <c r="RYC272" s="20"/>
      <c r="RYD272" s="20"/>
      <c r="RYE272" s="20"/>
      <c r="RYF272" s="20"/>
      <c r="RYG272" s="20"/>
      <c r="RYH272" s="20"/>
      <c r="RYI272" s="20"/>
      <c r="RYJ272" s="20"/>
      <c r="RYK272" s="20"/>
      <c r="RYL272" s="20"/>
      <c r="RYM272" s="20"/>
      <c r="RYN272" s="20"/>
      <c r="RYO272" s="20"/>
      <c r="RYP272" s="20"/>
      <c r="RYQ272" s="20"/>
      <c r="RYR272" s="20"/>
      <c r="RYS272" s="20"/>
      <c r="RYT272" s="20"/>
      <c r="RYU272" s="20"/>
      <c r="RYV272" s="20"/>
      <c r="RYW272" s="20"/>
      <c r="RYX272" s="20"/>
      <c r="RYY272" s="20"/>
      <c r="RYZ272" s="20"/>
      <c r="RZA272" s="20"/>
      <c r="RZB272" s="20"/>
      <c r="RZC272" s="20"/>
      <c r="RZD272" s="20"/>
      <c r="RZE272" s="20"/>
      <c r="RZF272" s="20"/>
      <c r="RZG272" s="20"/>
      <c r="RZH272" s="20"/>
      <c r="RZI272" s="20"/>
      <c r="RZJ272" s="20"/>
      <c r="RZK272" s="20"/>
      <c r="RZL272" s="20"/>
      <c r="RZM272" s="20"/>
      <c r="RZN272" s="20"/>
      <c r="RZO272" s="20"/>
      <c r="RZP272" s="20"/>
      <c r="RZQ272" s="20"/>
      <c r="RZR272" s="20"/>
      <c r="RZS272" s="20"/>
      <c r="RZT272" s="20"/>
      <c r="RZU272" s="20"/>
      <c r="RZV272" s="20"/>
      <c r="RZW272" s="20"/>
      <c r="RZX272" s="20"/>
      <c r="RZY272" s="20"/>
      <c r="RZZ272" s="20"/>
      <c r="SAA272" s="20"/>
      <c r="SAB272" s="20"/>
      <c r="SAC272" s="20"/>
      <c r="SAD272" s="20"/>
      <c r="SAE272" s="20"/>
      <c r="SAF272" s="20"/>
      <c r="SAG272" s="20"/>
      <c r="SAH272" s="20"/>
      <c r="SAI272" s="20"/>
      <c r="SAJ272" s="20"/>
      <c r="SAK272" s="20"/>
      <c r="SAL272" s="20"/>
      <c r="SAM272" s="20"/>
      <c r="SAN272" s="20"/>
      <c r="SAO272" s="20"/>
      <c r="SAP272" s="20"/>
      <c r="SAQ272" s="20"/>
      <c r="SAR272" s="20"/>
      <c r="SAS272" s="20"/>
      <c r="SAT272" s="20"/>
      <c r="SAU272" s="20"/>
      <c r="SAV272" s="20"/>
      <c r="SAW272" s="20"/>
      <c r="SAX272" s="20"/>
      <c r="SAY272" s="20"/>
      <c r="SAZ272" s="20"/>
      <c r="SBA272" s="20"/>
      <c r="SBB272" s="20"/>
      <c r="SBC272" s="20"/>
      <c r="SBD272" s="20"/>
      <c r="SBE272" s="20"/>
      <c r="SBF272" s="20"/>
      <c r="SBG272" s="20"/>
      <c r="SBH272" s="20"/>
      <c r="SBI272" s="20"/>
      <c r="SBJ272" s="20"/>
      <c r="SBK272" s="20"/>
      <c r="SBL272" s="20"/>
      <c r="SBM272" s="20"/>
      <c r="SBN272" s="20"/>
      <c r="SBO272" s="20"/>
      <c r="SBP272" s="20"/>
      <c r="SBQ272" s="20"/>
      <c r="SBR272" s="20"/>
      <c r="SBS272" s="20"/>
      <c r="SBT272" s="20"/>
      <c r="SBU272" s="20"/>
      <c r="SBV272" s="20"/>
      <c r="SBW272" s="20"/>
      <c r="SBX272" s="20"/>
      <c r="SBY272" s="20"/>
      <c r="SBZ272" s="20"/>
      <c r="SCA272" s="20"/>
      <c r="SCB272" s="20"/>
      <c r="SCC272" s="20"/>
      <c r="SCD272" s="20"/>
      <c r="SCE272" s="20"/>
      <c r="SCF272" s="20"/>
      <c r="SCG272" s="20"/>
      <c r="SCH272" s="20"/>
      <c r="SCI272" s="20"/>
      <c r="SCJ272" s="20"/>
      <c r="SCK272" s="20"/>
      <c r="SCL272" s="20"/>
      <c r="SCM272" s="20"/>
      <c r="SCN272" s="20"/>
      <c r="SCO272" s="20"/>
      <c r="SCP272" s="20"/>
      <c r="SCQ272" s="20"/>
      <c r="SCR272" s="20"/>
      <c r="SCS272" s="20"/>
      <c r="SCT272" s="20"/>
      <c r="SCU272" s="20"/>
      <c r="SCV272" s="20"/>
      <c r="SCW272" s="20"/>
      <c r="SCX272" s="20"/>
      <c r="SCY272" s="20"/>
      <c r="SCZ272" s="20"/>
      <c r="SDA272" s="20"/>
      <c r="SDB272" s="20"/>
      <c r="SDC272" s="20"/>
      <c r="SDD272" s="20"/>
      <c r="SDE272" s="20"/>
      <c r="SDF272" s="20"/>
      <c r="SDG272" s="20"/>
      <c r="SDH272" s="20"/>
      <c r="SDI272" s="20"/>
      <c r="SDJ272" s="20"/>
      <c r="SDK272" s="20"/>
      <c r="SDL272" s="20"/>
      <c r="SDM272" s="20"/>
      <c r="SDN272" s="20"/>
      <c r="SDO272" s="20"/>
      <c r="SDP272" s="20"/>
      <c r="SDQ272" s="20"/>
      <c r="SDR272" s="20"/>
      <c r="SDS272" s="20"/>
      <c r="SDT272" s="20"/>
      <c r="SDU272" s="20"/>
      <c r="SDV272" s="20"/>
      <c r="SDW272" s="20"/>
      <c r="SDX272" s="20"/>
      <c r="SDY272" s="20"/>
      <c r="SDZ272" s="20"/>
      <c r="SEA272" s="20"/>
      <c r="SEB272" s="20"/>
      <c r="SEC272" s="20"/>
      <c r="SED272" s="20"/>
      <c r="SEE272" s="20"/>
      <c r="SEF272" s="20"/>
      <c r="SEG272" s="20"/>
      <c r="SEH272" s="20"/>
      <c r="SEI272" s="20"/>
      <c r="SEJ272" s="20"/>
      <c r="SEK272" s="20"/>
      <c r="SEL272" s="20"/>
      <c r="SEM272" s="20"/>
      <c r="SEN272" s="20"/>
      <c r="SEO272" s="20"/>
      <c r="SEP272" s="20"/>
      <c r="SEQ272" s="20"/>
      <c r="SER272" s="20"/>
      <c r="SES272" s="20"/>
      <c r="SET272" s="20"/>
      <c r="SEU272" s="20"/>
      <c r="SEV272" s="20"/>
      <c r="SEW272" s="20"/>
      <c r="SEX272" s="20"/>
      <c r="SEY272" s="20"/>
      <c r="SEZ272" s="20"/>
      <c r="SFA272" s="20"/>
      <c r="SFB272" s="20"/>
      <c r="SFC272" s="20"/>
      <c r="SFD272" s="20"/>
      <c r="SFE272" s="20"/>
      <c r="SFF272" s="20"/>
      <c r="SFG272" s="20"/>
      <c r="SFH272" s="20"/>
      <c r="SFI272" s="20"/>
      <c r="SFJ272" s="20"/>
      <c r="SFK272" s="20"/>
      <c r="SFL272" s="20"/>
      <c r="SFM272" s="20"/>
      <c r="SFN272" s="20"/>
      <c r="SFO272" s="20"/>
      <c r="SFP272" s="20"/>
      <c r="SFQ272" s="20"/>
      <c r="SFR272" s="20"/>
      <c r="SFS272" s="20"/>
      <c r="SFT272" s="20"/>
      <c r="SFU272" s="20"/>
      <c r="SFV272" s="20"/>
      <c r="SFW272" s="20"/>
      <c r="SFX272" s="20"/>
      <c r="SFY272" s="20"/>
      <c r="SFZ272" s="20"/>
      <c r="SGA272" s="20"/>
      <c r="SGB272" s="20"/>
      <c r="SGC272" s="20"/>
      <c r="SGD272" s="20"/>
      <c r="SGE272" s="20"/>
      <c r="SGF272" s="20"/>
      <c r="SGG272" s="20"/>
      <c r="SGH272" s="20"/>
      <c r="SGI272" s="20"/>
      <c r="SGJ272" s="20"/>
      <c r="SGK272" s="20"/>
      <c r="SGL272" s="20"/>
      <c r="SGM272" s="20"/>
      <c r="SGN272" s="20"/>
      <c r="SGO272" s="20"/>
      <c r="SGP272" s="20"/>
      <c r="SGQ272" s="20"/>
      <c r="SGR272" s="20"/>
      <c r="SGS272" s="20"/>
      <c r="SGT272" s="20"/>
      <c r="SGU272" s="20"/>
      <c r="SGV272" s="20"/>
      <c r="SGW272" s="20"/>
      <c r="SGX272" s="20"/>
      <c r="SGY272" s="20"/>
      <c r="SGZ272" s="20"/>
      <c r="SHA272" s="20"/>
      <c r="SHB272" s="20"/>
      <c r="SHC272" s="20"/>
      <c r="SHD272" s="20"/>
      <c r="SHE272" s="20"/>
      <c r="SHF272" s="20"/>
      <c r="SHG272" s="20"/>
      <c r="SHH272" s="20"/>
      <c r="SHI272" s="20"/>
      <c r="SHJ272" s="20"/>
      <c r="SHK272" s="20"/>
      <c r="SHL272" s="20"/>
      <c r="SHM272" s="20"/>
      <c r="SHN272" s="20"/>
      <c r="SHO272" s="20"/>
      <c r="SHP272" s="20"/>
      <c r="SHQ272" s="20"/>
      <c r="SHR272" s="20"/>
      <c r="SHS272" s="20"/>
      <c r="SHT272" s="20"/>
      <c r="SHU272" s="20"/>
      <c r="SHV272" s="20"/>
      <c r="SHW272" s="20"/>
      <c r="SHX272" s="20"/>
      <c r="SHY272" s="20"/>
      <c r="SHZ272" s="20"/>
      <c r="SIA272" s="20"/>
      <c r="SIB272" s="20"/>
      <c r="SIC272" s="20"/>
      <c r="SID272" s="20"/>
      <c r="SIE272" s="20"/>
      <c r="SIF272" s="20"/>
      <c r="SIG272" s="20"/>
      <c r="SIH272" s="20"/>
      <c r="SII272" s="20"/>
      <c r="SIJ272" s="20"/>
      <c r="SIK272" s="20"/>
      <c r="SIL272" s="20"/>
      <c r="SIM272" s="20"/>
      <c r="SIN272" s="20"/>
      <c r="SIO272" s="20"/>
      <c r="SIP272" s="20"/>
      <c r="SIQ272" s="20"/>
      <c r="SIR272" s="20"/>
      <c r="SIS272" s="20"/>
      <c r="SIT272" s="20"/>
      <c r="SIU272" s="20"/>
      <c r="SIV272" s="20"/>
      <c r="SIW272" s="20"/>
      <c r="SIX272" s="20"/>
      <c r="SIY272" s="20"/>
      <c r="SIZ272" s="20"/>
      <c r="SJA272" s="20"/>
      <c r="SJB272" s="20"/>
      <c r="SJC272" s="20"/>
      <c r="SJD272" s="20"/>
      <c r="SJE272" s="20"/>
      <c r="SJF272" s="20"/>
      <c r="SJG272" s="20"/>
      <c r="SJH272" s="20"/>
      <c r="SJI272" s="20"/>
      <c r="SJJ272" s="20"/>
      <c r="SJK272" s="20"/>
      <c r="SJL272" s="20"/>
      <c r="SJM272" s="20"/>
      <c r="SJN272" s="20"/>
      <c r="SJO272" s="20"/>
      <c r="SJP272" s="20"/>
      <c r="SJQ272" s="20"/>
      <c r="SJR272" s="20"/>
      <c r="SJS272" s="20"/>
      <c r="SJT272" s="20"/>
      <c r="SJU272" s="20"/>
      <c r="SJV272" s="20"/>
      <c r="SJW272" s="20"/>
      <c r="SJX272" s="20"/>
      <c r="SJY272" s="20"/>
      <c r="SJZ272" s="20"/>
      <c r="SKA272" s="20"/>
      <c r="SKB272" s="20"/>
      <c r="SKC272" s="20"/>
      <c r="SKD272" s="20"/>
      <c r="SKE272" s="20"/>
      <c r="SKF272" s="20"/>
      <c r="SKG272" s="20"/>
      <c r="SKH272" s="20"/>
      <c r="SKI272" s="20"/>
      <c r="SKJ272" s="20"/>
      <c r="SKK272" s="20"/>
      <c r="SKL272" s="20"/>
      <c r="SKM272" s="20"/>
      <c r="SKN272" s="20"/>
      <c r="SKO272" s="20"/>
      <c r="SKP272" s="20"/>
      <c r="SKQ272" s="20"/>
      <c r="SKR272" s="20"/>
      <c r="SKS272" s="20"/>
      <c r="SKT272" s="20"/>
      <c r="SKU272" s="20"/>
      <c r="SKV272" s="20"/>
      <c r="SKW272" s="20"/>
      <c r="SKX272" s="20"/>
      <c r="SKY272" s="20"/>
      <c r="SKZ272" s="20"/>
      <c r="SLA272" s="20"/>
      <c r="SLB272" s="20"/>
      <c r="SLC272" s="20"/>
      <c r="SLD272" s="20"/>
      <c r="SLE272" s="20"/>
      <c r="SLF272" s="20"/>
      <c r="SLG272" s="20"/>
      <c r="SLH272" s="20"/>
      <c r="SLI272" s="20"/>
      <c r="SLJ272" s="20"/>
      <c r="SLK272" s="20"/>
      <c r="SLL272" s="20"/>
      <c r="SLM272" s="20"/>
      <c r="SLN272" s="20"/>
      <c r="SLO272" s="20"/>
      <c r="SLP272" s="20"/>
      <c r="SLQ272" s="20"/>
      <c r="SLR272" s="20"/>
      <c r="SLS272" s="20"/>
      <c r="SLT272" s="20"/>
      <c r="SLU272" s="20"/>
      <c r="SLV272" s="20"/>
      <c r="SLW272" s="20"/>
      <c r="SLX272" s="20"/>
      <c r="SLY272" s="20"/>
      <c r="SLZ272" s="20"/>
      <c r="SMA272" s="20"/>
      <c r="SMB272" s="20"/>
      <c r="SMC272" s="20"/>
      <c r="SMD272" s="20"/>
      <c r="SME272" s="20"/>
      <c r="SMF272" s="20"/>
      <c r="SMG272" s="20"/>
      <c r="SMH272" s="20"/>
      <c r="SMI272" s="20"/>
      <c r="SMJ272" s="20"/>
      <c r="SMK272" s="20"/>
      <c r="SML272" s="20"/>
      <c r="SMM272" s="20"/>
      <c r="SMN272" s="20"/>
      <c r="SMO272" s="20"/>
      <c r="SMP272" s="20"/>
      <c r="SMQ272" s="20"/>
      <c r="SMR272" s="20"/>
      <c r="SMS272" s="20"/>
      <c r="SMT272" s="20"/>
      <c r="SMU272" s="20"/>
      <c r="SMV272" s="20"/>
      <c r="SMW272" s="20"/>
      <c r="SMX272" s="20"/>
      <c r="SMY272" s="20"/>
      <c r="SMZ272" s="20"/>
      <c r="SNA272" s="20"/>
      <c r="SNB272" s="20"/>
      <c r="SNC272" s="20"/>
      <c r="SND272" s="20"/>
      <c r="SNE272" s="20"/>
      <c r="SNF272" s="20"/>
      <c r="SNG272" s="20"/>
      <c r="SNH272" s="20"/>
      <c r="SNI272" s="20"/>
      <c r="SNJ272" s="20"/>
      <c r="SNK272" s="20"/>
      <c r="SNL272" s="20"/>
      <c r="SNM272" s="20"/>
      <c r="SNN272" s="20"/>
      <c r="SNO272" s="20"/>
      <c r="SNP272" s="20"/>
      <c r="SNQ272" s="20"/>
      <c r="SNR272" s="20"/>
      <c r="SNS272" s="20"/>
      <c r="SNT272" s="20"/>
      <c r="SNU272" s="20"/>
      <c r="SNV272" s="20"/>
      <c r="SNW272" s="20"/>
      <c r="SNX272" s="20"/>
      <c r="SNY272" s="20"/>
      <c r="SNZ272" s="20"/>
      <c r="SOA272" s="20"/>
      <c r="SOB272" s="20"/>
      <c r="SOC272" s="20"/>
      <c r="SOD272" s="20"/>
      <c r="SOE272" s="20"/>
      <c r="SOF272" s="20"/>
      <c r="SOG272" s="20"/>
      <c r="SOH272" s="20"/>
      <c r="SOI272" s="20"/>
      <c r="SOJ272" s="20"/>
      <c r="SOK272" s="20"/>
      <c r="SOL272" s="20"/>
      <c r="SOM272" s="20"/>
      <c r="SON272" s="20"/>
      <c r="SOO272" s="20"/>
      <c r="SOP272" s="20"/>
      <c r="SOQ272" s="20"/>
      <c r="SOR272" s="20"/>
      <c r="SOS272" s="20"/>
      <c r="SOT272" s="20"/>
      <c r="SOU272" s="20"/>
      <c r="SOV272" s="20"/>
      <c r="SOW272" s="20"/>
      <c r="SOX272" s="20"/>
      <c r="SOY272" s="20"/>
      <c r="SOZ272" s="20"/>
      <c r="SPA272" s="20"/>
      <c r="SPB272" s="20"/>
      <c r="SPC272" s="20"/>
      <c r="SPD272" s="20"/>
      <c r="SPE272" s="20"/>
      <c r="SPF272" s="20"/>
      <c r="SPG272" s="20"/>
      <c r="SPH272" s="20"/>
      <c r="SPI272" s="20"/>
      <c r="SPJ272" s="20"/>
      <c r="SPK272" s="20"/>
      <c r="SPL272" s="20"/>
      <c r="SPM272" s="20"/>
      <c r="SPN272" s="20"/>
      <c r="SPO272" s="20"/>
      <c r="SPP272" s="20"/>
      <c r="SPQ272" s="20"/>
      <c r="SPR272" s="20"/>
      <c r="SPS272" s="20"/>
      <c r="SPT272" s="20"/>
      <c r="SPU272" s="20"/>
      <c r="SPV272" s="20"/>
      <c r="SPW272" s="20"/>
      <c r="SPX272" s="20"/>
      <c r="SPY272" s="20"/>
      <c r="SPZ272" s="20"/>
      <c r="SQA272" s="20"/>
      <c r="SQB272" s="20"/>
      <c r="SQC272" s="20"/>
      <c r="SQD272" s="20"/>
      <c r="SQE272" s="20"/>
      <c r="SQF272" s="20"/>
      <c r="SQG272" s="20"/>
      <c r="SQH272" s="20"/>
      <c r="SQI272" s="20"/>
      <c r="SQJ272" s="20"/>
      <c r="SQK272" s="20"/>
      <c r="SQL272" s="20"/>
      <c r="SQM272" s="20"/>
      <c r="SQN272" s="20"/>
      <c r="SQO272" s="20"/>
      <c r="SQP272" s="20"/>
      <c r="SQQ272" s="20"/>
      <c r="SQR272" s="20"/>
      <c r="SQS272" s="20"/>
      <c r="SQT272" s="20"/>
      <c r="SQU272" s="20"/>
      <c r="SQV272" s="20"/>
      <c r="SQW272" s="20"/>
      <c r="SQX272" s="20"/>
      <c r="SQY272" s="20"/>
      <c r="SQZ272" s="20"/>
      <c r="SRA272" s="20"/>
      <c r="SRB272" s="20"/>
      <c r="SRC272" s="20"/>
      <c r="SRD272" s="20"/>
      <c r="SRE272" s="20"/>
      <c r="SRF272" s="20"/>
      <c r="SRG272" s="20"/>
      <c r="SRH272" s="20"/>
      <c r="SRI272" s="20"/>
      <c r="SRJ272" s="20"/>
      <c r="SRK272" s="20"/>
      <c r="SRL272" s="20"/>
      <c r="SRM272" s="20"/>
      <c r="SRN272" s="20"/>
      <c r="SRO272" s="20"/>
      <c r="SRP272" s="20"/>
      <c r="SRQ272" s="20"/>
      <c r="SRR272" s="20"/>
      <c r="SRS272" s="20"/>
      <c r="SRT272" s="20"/>
      <c r="SRU272" s="20"/>
      <c r="SRV272" s="20"/>
      <c r="SRW272" s="20"/>
      <c r="SRX272" s="20"/>
      <c r="SRY272" s="20"/>
      <c r="SRZ272" s="20"/>
      <c r="SSA272" s="20"/>
      <c r="SSB272" s="20"/>
      <c r="SSC272" s="20"/>
      <c r="SSD272" s="20"/>
      <c r="SSE272" s="20"/>
      <c r="SSF272" s="20"/>
      <c r="SSG272" s="20"/>
      <c r="SSH272" s="20"/>
      <c r="SSI272" s="20"/>
      <c r="SSJ272" s="20"/>
      <c r="SSK272" s="20"/>
      <c r="SSL272" s="20"/>
      <c r="SSM272" s="20"/>
      <c r="SSN272" s="20"/>
      <c r="SSO272" s="20"/>
      <c r="SSP272" s="20"/>
      <c r="SSQ272" s="20"/>
      <c r="SSR272" s="20"/>
      <c r="SSS272" s="20"/>
      <c r="SST272" s="20"/>
      <c r="SSU272" s="20"/>
      <c r="SSV272" s="20"/>
      <c r="SSW272" s="20"/>
      <c r="SSX272" s="20"/>
      <c r="SSY272" s="20"/>
      <c r="SSZ272" s="20"/>
      <c r="STA272" s="20"/>
      <c r="STB272" s="20"/>
      <c r="STC272" s="20"/>
      <c r="STD272" s="20"/>
      <c r="STE272" s="20"/>
      <c r="STF272" s="20"/>
      <c r="STG272" s="20"/>
      <c r="STH272" s="20"/>
      <c r="STI272" s="20"/>
      <c r="STJ272" s="20"/>
      <c r="STK272" s="20"/>
      <c r="STL272" s="20"/>
      <c r="STM272" s="20"/>
      <c r="STN272" s="20"/>
      <c r="STO272" s="20"/>
      <c r="STP272" s="20"/>
      <c r="STQ272" s="20"/>
      <c r="STR272" s="20"/>
      <c r="STS272" s="20"/>
      <c r="STT272" s="20"/>
      <c r="STU272" s="20"/>
      <c r="STV272" s="20"/>
      <c r="STW272" s="20"/>
      <c r="STX272" s="20"/>
      <c r="STY272" s="20"/>
      <c r="STZ272" s="20"/>
      <c r="SUA272" s="20"/>
      <c r="SUB272" s="20"/>
      <c r="SUC272" s="20"/>
      <c r="SUD272" s="20"/>
      <c r="SUE272" s="20"/>
      <c r="SUF272" s="20"/>
      <c r="SUG272" s="20"/>
      <c r="SUH272" s="20"/>
      <c r="SUI272" s="20"/>
      <c r="SUJ272" s="20"/>
      <c r="SUK272" s="20"/>
      <c r="SUL272" s="20"/>
      <c r="SUM272" s="20"/>
      <c r="SUN272" s="20"/>
      <c r="SUO272" s="20"/>
      <c r="SUP272" s="20"/>
      <c r="SUQ272" s="20"/>
      <c r="SUR272" s="20"/>
      <c r="SUS272" s="20"/>
      <c r="SUT272" s="20"/>
      <c r="SUU272" s="20"/>
      <c r="SUV272" s="20"/>
      <c r="SUW272" s="20"/>
      <c r="SUX272" s="20"/>
      <c r="SUY272" s="20"/>
      <c r="SUZ272" s="20"/>
      <c r="SVA272" s="20"/>
      <c r="SVB272" s="20"/>
      <c r="SVC272" s="20"/>
      <c r="SVD272" s="20"/>
      <c r="SVE272" s="20"/>
      <c r="SVF272" s="20"/>
      <c r="SVG272" s="20"/>
      <c r="SVH272" s="20"/>
      <c r="SVI272" s="20"/>
      <c r="SVJ272" s="20"/>
      <c r="SVK272" s="20"/>
      <c r="SVL272" s="20"/>
      <c r="SVM272" s="20"/>
      <c r="SVN272" s="20"/>
      <c r="SVO272" s="20"/>
      <c r="SVP272" s="20"/>
      <c r="SVQ272" s="20"/>
      <c r="SVR272" s="20"/>
      <c r="SVS272" s="20"/>
      <c r="SVT272" s="20"/>
      <c r="SVU272" s="20"/>
      <c r="SVV272" s="20"/>
      <c r="SVW272" s="20"/>
      <c r="SVX272" s="20"/>
      <c r="SVY272" s="20"/>
      <c r="SVZ272" s="20"/>
      <c r="SWA272" s="20"/>
      <c r="SWB272" s="20"/>
      <c r="SWC272" s="20"/>
      <c r="SWD272" s="20"/>
      <c r="SWE272" s="20"/>
      <c r="SWF272" s="20"/>
      <c r="SWG272" s="20"/>
      <c r="SWH272" s="20"/>
      <c r="SWI272" s="20"/>
      <c r="SWJ272" s="20"/>
      <c r="SWK272" s="20"/>
      <c r="SWL272" s="20"/>
      <c r="SWM272" s="20"/>
      <c r="SWN272" s="20"/>
      <c r="SWO272" s="20"/>
      <c r="SWP272" s="20"/>
      <c r="SWQ272" s="20"/>
      <c r="SWR272" s="20"/>
      <c r="SWS272" s="20"/>
      <c r="SWT272" s="20"/>
      <c r="SWU272" s="20"/>
      <c r="SWV272" s="20"/>
      <c r="SWW272" s="20"/>
      <c r="SWX272" s="20"/>
      <c r="SWY272" s="20"/>
      <c r="SWZ272" s="20"/>
      <c r="SXA272" s="20"/>
      <c r="SXB272" s="20"/>
      <c r="SXC272" s="20"/>
      <c r="SXD272" s="20"/>
      <c r="SXE272" s="20"/>
      <c r="SXF272" s="20"/>
      <c r="SXG272" s="20"/>
      <c r="SXH272" s="20"/>
      <c r="SXI272" s="20"/>
      <c r="SXJ272" s="20"/>
      <c r="SXK272" s="20"/>
      <c r="SXL272" s="20"/>
      <c r="SXM272" s="20"/>
      <c r="SXN272" s="20"/>
      <c r="SXO272" s="20"/>
      <c r="SXP272" s="20"/>
      <c r="SXQ272" s="20"/>
      <c r="SXR272" s="20"/>
      <c r="SXS272" s="20"/>
      <c r="SXT272" s="20"/>
      <c r="SXU272" s="20"/>
      <c r="SXV272" s="20"/>
      <c r="SXW272" s="20"/>
      <c r="SXX272" s="20"/>
      <c r="SXY272" s="20"/>
      <c r="SXZ272" s="20"/>
      <c r="SYA272" s="20"/>
      <c r="SYB272" s="20"/>
      <c r="SYC272" s="20"/>
      <c r="SYD272" s="20"/>
      <c r="SYE272" s="20"/>
      <c r="SYF272" s="20"/>
      <c r="SYG272" s="20"/>
      <c r="SYH272" s="20"/>
      <c r="SYI272" s="20"/>
      <c r="SYJ272" s="20"/>
      <c r="SYK272" s="20"/>
      <c r="SYL272" s="20"/>
      <c r="SYM272" s="20"/>
      <c r="SYN272" s="20"/>
      <c r="SYO272" s="20"/>
      <c r="SYP272" s="20"/>
      <c r="SYQ272" s="20"/>
      <c r="SYR272" s="20"/>
      <c r="SYS272" s="20"/>
      <c r="SYT272" s="20"/>
      <c r="SYU272" s="20"/>
      <c r="SYV272" s="20"/>
      <c r="SYW272" s="20"/>
      <c r="SYX272" s="20"/>
      <c r="SYY272" s="20"/>
      <c r="SYZ272" s="20"/>
      <c r="SZA272" s="20"/>
      <c r="SZB272" s="20"/>
      <c r="SZC272" s="20"/>
      <c r="SZD272" s="20"/>
      <c r="SZE272" s="20"/>
      <c r="SZF272" s="20"/>
      <c r="SZG272" s="20"/>
      <c r="SZH272" s="20"/>
      <c r="SZI272" s="20"/>
      <c r="SZJ272" s="20"/>
      <c r="SZK272" s="20"/>
      <c r="SZL272" s="20"/>
      <c r="SZM272" s="20"/>
      <c r="SZN272" s="20"/>
      <c r="SZO272" s="20"/>
      <c r="SZP272" s="20"/>
      <c r="SZQ272" s="20"/>
      <c r="SZR272" s="20"/>
      <c r="SZS272" s="20"/>
      <c r="SZT272" s="20"/>
      <c r="SZU272" s="20"/>
      <c r="SZV272" s="20"/>
      <c r="SZW272" s="20"/>
      <c r="SZX272" s="20"/>
      <c r="SZY272" s="20"/>
      <c r="SZZ272" s="20"/>
      <c r="TAA272" s="20"/>
      <c r="TAB272" s="20"/>
      <c r="TAC272" s="20"/>
      <c r="TAD272" s="20"/>
      <c r="TAE272" s="20"/>
      <c r="TAF272" s="20"/>
      <c r="TAG272" s="20"/>
      <c r="TAH272" s="20"/>
      <c r="TAI272" s="20"/>
      <c r="TAJ272" s="20"/>
      <c r="TAK272" s="20"/>
      <c r="TAL272" s="20"/>
      <c r="TAM272" s="20"/>
      <c r="TAN272" s="20"/>
      <c r="TAO272" s="20"/>
      <c r="TAP272" s="20"/>
      <c r="TAQ272" s="20"/>
      <c r="TAR272" s="20"/>
      <c r="TAS272" s="20"/>
      <c r="TAT272" s="20"/>
      <c r="TAU272" s="20"/>
      <c r="TAV272" s="20"/>
      <c r="TAW272" s="20"/>
      <c r="TAX272" s="20"/>
      <c r="TAY272" s="20"/>
      <c r="TAZ272" s="20"/>
      <c r="TBA272" s="20"/>
      <c r="TBB272" s="20"/>
      <c r="TBC272" s="20"/>
      <c r="TBD272" s="20"/>
      <c r="TBE272" s="20"/>
      <c r="TBF272" s="20"/>
      <c r="TBG272" s="20"/>
      <c r="TBH272" s="20"/>
      <c r="TBI272" s="20"/>
      <c r="TBJ272" s="20"/>
      <c r="TBK272" s="20"/>
      <c r="TBL272" s="20"/>
      <c r="TBM272" s="20"/>
      <c r="TBN272" s="20"/>
      <c r="TBO272" s="20"/>
      <c r="TBP272" s="20"/>
      <c r="TBQ272" s="20"/>
      <c r="TBR272" s="20"/>
      <c r="TBS272" s="20"/>
      <c r="TBT272" s="20"/>
      <c r="TBU272" s="20"/>
      <c r="TBV272" s="20"/>
      <c r="TBW272" s="20"/>
      <c r="TBX272" s="20"/>
      <c r="TBY272" s="20"/>
      <c r="TBZ272" s="20"/>
      <c r="TCA272" s="20"/>
      <c r="TCB272" s="20"/>
      <c r="TCC272" s="20"/>
      <c r="TCD272" s="20"/>
      <c r="TCE272" s="20"/>
      <c r="TCF272" s="20"/>
      <c r="TCG272" s="20"/>
      <c r="TCH272" s="20"/>
      <c r="TCI272" s="20"/>
      <c r="TCJ272" s="20"/>
      <c r="TCK272" s="20"/>
      <c r="TCL272" s="20"/>
      <c r="TCM272" s="20"/>
      <c r="TCN272" s="20"/>
      <c r="TCO272" s="20"/>
      <c r="TCP272" s="20"/>
      <c r="TCQ272" s="20"/>
      <c r="TCR272" s="20"/>
      <c r="TCS272" s="20"/>
      <c r="TCT272" s="20"/>
      <c r="TCU272" s="20"/>
      <c r="TCV272" s="20"/>
      <c r="TCW272" s="20"/>
      <c r="TCX272" s="20"/>
      <c r="TCY272" s="20"/>
      <c r="TCZ272" s="20"/>
      <c r="TDA272" s="20"/>
      <c r="TDB272" s="20"/>
      <c r="TDC272" s="20"/>
      <c r="TDD272" s="20"/>
      <c r="TDE272" s="20"/>
      <c r="TDF272" s="20"/>
      <c r="TDG272" s="20"/>
      <c r="TDH272" s="20"/>
      <c r="TDI272" s="20"/>
      <c r="TDJ272" s="20"/>
      <c r="TDK272" s="20"/>
      <c r="TDL272" s="20"/>
      <c r="TDM272" s="20"/>
      <c r="TDN272" s="20"/>
      <c r="TDO272" s="20"/>
      <c r="TDP272" s="20"/>
      <c r="TDQ272" s="20"/>
      <c r="TDR272" s="20"/>
      <c r="TDS272" s="20"/>
      <c r="TDT272" s="20"/>
      <c r="TDU272" s="20"/>
      <c r="TDV272" s="20"/>
      <c r="TDW272" s="20"/>
      <c r="TDX272" s="20"/>
      <c r="TDY272" s="20"/>
      <c r="TDZ272" s="20"/>
      <c r="TEA272" s="20"/>
      <c r="TEB272" s="20"/>
      <c r="TEC272" s="20"/>
      <c r="TED272" s="20"/>
      <c r="TEE272" s="20"/>
      <c r="TEF272" s="20"/>
      <c r="TEG272" s="20"/>
      <c r="TEH272" s="20"/>
      <c r="TEI272" s="20"/>
      <c r="TEJ272" s="20"/>
      <c r="TEK272" s="20"/>
      <c r="TEL272" s="20"/>
      <c r="TEM272" s="20"/>
      <c r="TEN272" s="20"/>
      <c r="TEO272" s="20"/>
      <c r="TEP272" s="20"/>
      <c r="TEQ272" s="20"/>
      <c r="TER272" s="20"/>
      <c r="TES272" s="20"/>
      <c r="TET272" s="20"/>
      <c r="TEU272" s="20"/>
      <c r="TEV272" s="20"/>
      <c r="TEW272" s="20"/>
      <c r="TEX272" s="20"/>
      <c r="TEY272" s="20"/>
      <c r="TEZ272" s="20"/>
      <c r="TFA272" s="20"/>
      <c r="TFB272" s="20"/>
      <c r="TFC272" s="20"/>
      <c r="TFD272" s="20"/>
      <c r="TFE272" s="20"/>
      <c r="TFF272" s="20"/>
      <c r="TFG272" s="20"/>
      <c r="TFH272" s="20"/>
      <c r="TFI272" s="20"/>
      <c r="TFJ272" s="20"/>
      <c r="TFK272" s="20"/>
      <c r="TFL272" s="20"/>
      <c r="TFM272" s="20"/>
      <c r="TFN272" s="20"/>
      <c r="TFO272" s="20"/>
      <c r="TFP272" s="20"/>
      <c r="TFQ272" s="20"/>
      <c r="TFR272" s="20"/>
      <c r="TFS272" s="20"/>
      <c r="TFT272" s="20"/>
      <c r="TFU272" s="20"/>
      <c r="TFV272" s="20"/>
      <c r="TFW272" s="20"/>
      <c r="TFX272" s="20"/>
      <c r="TFY272" s="20"/>
      <c r="TFZ272" s="20"/>
      <c r="TGA272" s="20"/>
      <c r="TGB272" s="20"/>
      <c r="TGC272" s="20"/>
      <c r="TGD272" s="20"/>
      <c r="TGE272" s="20"/>
      <c r="TGF272" s="20"/>
      <c r="TGG272" s="20"/>
      <c r="TGH272" s="20"/>
      <c r="TGI272" s="20"/>
      <c r="TGJ272" s="20"/>
      <c r="TGK272" s="20"/>
      <c r="TGL272" s="20"/>
      <c r="TGM272" s="20"/>
      <c r="TGN272" s="20"/>
      <c r="TGO272" s="20"/>
      <c r="TGP272" s="20"/>
      <c r="TGQ272" s="20"/>
      <c r="TGR272" s="20"/>
      <c r="TGS272" s="20"/>
      <c r="TGT272" s="20"/>
      <c r="TGU272" s="20"/>
      <c r="TGV272" s="20"/>
      <c r="TGW272" s="20"/>
      <c r="TGX272" s="20"/>
      <c r="TGY272" s="20"/>
      <c r="TGZ272" s="20"/>
      <c r="THA272" s="20"/>
      <c r="THB272" s="20"/>
      <c r="THC272" s="20"/>
      <c r="THD272" s="20"/>
      <c r="THE272" s="20"/>
      <c r="THF272" s="20"/>
      <c r="THG272" s="20"/>
      <c r="THH272" s="20"/>
      <c r="THI272" s="20"/>
      <c r="THJ272" s="20"/>
      <c r="THK272" s="20"/>
      <c r="THL272" s="20"/>
      <c r="THM272" s="20"/>
      <c r="THN272" s="20"/>
      <c r="THO272" s="20"/>
      <c r="THP272" s="20"/>
      <c r="THQ272" s="20"/>
      <c r="THR272" s="20"/>
      <c r="THS272" s="20"/>
      <c r="THT272" s="20"/>
      <c r="THU272" s="20"/>
      <c r="THV272" s="20"/>
      <c r="THW272" s="20"/>
      <c r="THX272" s="20"/>
      <c r="THY272" s="20"/>
      <c r="THZ272" s="20"/>
      <c r="TIA272" s="20"/>
      <c r="TIB272" s="20"/>
      <c r="TIC272" s="20"/>
      <c r="TID272" s="20"/>
      <c r="TIE272" s="20"/>
      <c r="TIF272" s="20"/>
      <c r="TIG272" s="20"/>
      <c r="TIH272" s="20"/>
      <c r="TII272" s="20"/>
      <c r="TIJ272" s="20"/>
      <c r="TIK272" s="20"/>
      <c r="TIL272" s="20"/>
      <c r="TIM272" s="20"/>
      <c r="TIN272" s="20"/>
      <c r="TIO272" s="20"/>
      <c r="TIP272" s="20"/>
      <c r="TIQ272" s="20"/>
      <c r="TIR272" s="20"/>
      <c r="TIS272" s="20"/>
      <c r="TIT272" s="20"/>
      <c r="TIU272" s="20"/>
      <c r="TIV272" s="20"/>
      <c r="TIW272" s="20"/>
      <c r="TIX272" s="20"/>
      <c r="TIY272" s="20"/>
      <c r="TIZ272" s="20"/>
      <c r="TJA272" s="20"/>
      <c r="TJB272" s="20"/>
      <c r="TJC272" s="20"/>
      <c r="TJD272" s="20"/>
      <c r="TJE272" s="20"/>
      <c r="TJF272" s="20"/>
      <c r="TJG272" s="20"/>
      <c r="TJH272" s="20"/>
      <c r="TJI272" s="20"/>
      <c r="TJJ272" s="20"/>
      <c r="TJK272" s="20"/>
      <c r="TJL272" s="20"/>
      <c r="TJM272" s="20"/>
      <c r="TJN272" s="20"/>
      <c r="TJO272" s="20"/>
      <c r="TJP272" s="20"/>
      <c r="TJQ272" s="20"/>
      <c r="TJR272" s="20"/>
      <c r="TJS272" s="20"/>
      <c r="TJT272" s="20"/>
      <c r="TJU272" s="20"/>
      <c r="TJV272" s="20"/>
      <c r="TJW272" s="20"/>
      <c r="TJX272" s="20"/>
      <c r="TJY272" s="20"/>
      <c r="TJZ272" s="20"/>
      <c r="TKA272" s="20"/>
      <c r="TKB272" s="20"/>
      <c r="TKC272" s="20"/>
      <c r="TKD272" s="20"/>
      <c r="TKE272" s="20"/>
      <c r="TKF272" s="20"/>
      <c r="TKG272" s="20"/>
      <c r="TKH272" s="20"/>
      <c r="TKI272" s="20"/>
      <c r="TKJ272" s="20"/>
      <c r="TKK272" s="20"/>
      <c r="TKL272" s="20"/>
      <c r="TKM272" s="20"/>
      <c r="TKN272" s="20"/>
      <c r="TKO272" s="20"/>
      <c r="TKP272" s="20"/>
      <c r="TKQ272" s="20"/>
      <c r="TKR272" s="20"/>
      <c r="TKS272" s="20"/>
      <c r="TKT272" s="20"/>
      <c r="TKU272" s="20"/>
      <c r="TKV272" s="20"/>
      <c r="TKW272" s="20"/>
      <c r="TKX272" s="20"/>
      <c r="TKY272" s="20"/>
      <c r="TKZ272" s="20"/>
      <c r="TLA272" s="20"/>
      <c r="TLB272" s="20"/>
      <c r="TLC272" s="20"/>
      <c r="TLD272" s="20"/>
      <c r="TLE272" s="20"/>
      <c r="TLF272" s="20"/>
      <c r="TLG272" s="20"/>
      <c r="TLH272" s="20"/>
      <c r="TLI272" s="20"/>
      <c r="TLJ272" s="20"/>
      <c r="TLK272" s="20"/>
      <c r="TLL272" s="20"/>
      <c r="TLM272" s="20"/>
      <c r="TLN272" s="20"/>
      <c r="TLO272" s="20"/>
      <c r="TLP272" s="20"/>
      <c r="TLQ272" s="20"/>
      <c r="TLR272" s="20"/>
      <c r="TLS272" s="20"/>
      <c r="TLT272" s="20"/>
      <c r="TLU272" s="20"/>
      <c r="TLV272" s="20"/>
      <c r="TLW272" s="20"/>
      <c r="TLX272" s="20"/>
      <c r="TLY272" s="20"/>
      <c r="TLZ272" s="20"/>
      <c r="TMA272" s="20"/>
      <c r="TMB272" s="20"/>
      <c r="TMC272" s="20"/>
      <c r="TMD272" s="20"/>
      <c r="TME272" s="20"/>
      <c r="TMF272" s="20"/>
      <c r="TMG272" s="20"/>
      <c r="TMH272" s="20"/>
      <c r="TMI272" s="20"/>
      <c r="TMJ272" s="20"/>
      <c r="TMK272" s="20"/>
      <c r="TML272" s="20"/>
      <c r="TMM272" s="20"/>
      <c r="TMN272" s="20"/>
      <c r="TMO272" s="20"/>
      <c r="TMP272" s="20"/>
      <c r="TMQ272" s="20"/>
      <c r="TMR272" s="20"/>
      <c r="TMS272" s="20"/>
      <c r="TMT272" s="20"/>
      <c r="TMU272" s="20"/>
      <c r="TMV272" s="20"/>
      <c r="TMW272" s="20"/>
      <c r="TMX272" s="20"/>
      <c r="TMY272" s="20"/>
      <c r="TMZ272" s="20"/>
      <c r="TNA272" s="20"/>
      <c r="TNB272" s="20"/>
      <c r="TNC272" s="20"/>
      <c r="TND272" s="20"/>
      <c r="TNE272" s="20"/>
      <c r="TNF272" s="20"/>
      <c r="TNG272" s="20"/>
      <c r="TNH272" s="20"/>
      <c r="TNI272" s="20"/>
      <c r="TNJ272" s="20"/>
      <c r="TNK272" s="20"/>
      <c r="TNL272" s="20"/>
      <c r="TNM272" s="20"/>
      <c r="TNN272" s="20"/>
      <c r="TNO272" s="20"/>
      <c r="TNP272" s="20"/>
      <c r="TNQ272" s="20"/>
      <c r="TNR272" s="20"/>
      <c r="TNS272" s="20"/>
      <c r="TNT272" s="20"/>
      <c r="TNU272" s="20"/>
      <c r="TNV272" s="20"/>
      <c r="TNW272" s="20"/>
      <c r="TNX272" s="20"/>
      <c r="TNY272" s="20"/>
      <c r="TNZ272" s="20"/>
      <c r="TOA272" s="20"/>
      <c r="TOB272" s="20"/>
      <c r="TOC272" s="20"/>
      <c r="TOD272" s="20"/>
      <c r="TOE272" s="20"/>
      <c r="TOF272" s="20"/>
      <c r="TOG272" s="20"/>
      <c r="TOH272" s="20"/>
      <c r="TOI272" s="20"/>
      <c r="TOJ272" s="20"/>
      <c r="TOK272" s="20"/>
      <c r="TOL272" s="20"/>
      <c r="TOM272" s="20"/>
      <c r="TON272" s="20"/>
      <c r="TOO272" s="20"/>
      <c r="TOP272" s="20"/>
      <c r="TOQ272" s="20"/>
      <c r="TOR272" s="20"/>
      <c r="TOS272" s="20"/>
      <c r="TOT272" s="20"/>
      <c r="TOU272" s="20"/>
      <c r="TOV272" s="20"/>
      <c r="TOW272" s="20"/>
      <c r="TOX272" s="20"/>
      <c r="TOY272" s="20"/>
      <c r="TOZ272" s="20"/>
      <c r="TPA272" s="20"/>
      <c r="TPB272" s="20"/>
      <c r="TPC272" s="20"/>
      <c r="TPD272" s="20"/>
      <c r="TPE272" s="20"/>
      <c r="TPF272" s="20"/>
      <c r="TPG272" s="20"/>
      <c r="TPH272" s="20"/>
      <c r="TPI272" s="20"/>
      <c r="TPJ272" s="20"/>
      <c r="TPK272" s="20"/>
      <c r="TPL272" s="20"/>
      <c r="TPM272" s="20"/>
      <c r="TPN272" s="20"/>
      <c r="TPO272" s="20"/>
      <c r="TPP272" s="20"/>
      <c r="TPQ272" s="20"/>
      <c r="TPR272" s="20"/>
      <c r="TPS272" s="20"/>
      <c r="TPT272" s="20"/>
      <c r="TPU272" s="20"/>
      <c r="TPV272" s="20"/>
      <c r="TPW272" s="20"/>
      <c r="TPX272" s="20"/>
      <c r="TPY272" s="20"/>
      <c r="TPZ272" s="20"/>
      <c r="TQA272" s="20"/>
      <c r="TQB272" s="20"/>
      <c r="TQC272" s="20"/>
      <c r="TQD272" s="20"/>
      <c r="TQE272" s="20"/>
      <c r="TQF272" s="20"/>
      <c r="TQG272" s="20"/>
      <c r="TQH272" s="20"/>
      <c r="TQI272" s="20"/>
      <c r="TQJ272" s="20"/>
      <c r="TQK272" s="20"/>
      <c r="TQL272" s="20"/>
      <c r="TQM272" s="20"/>
      <c r="TQN272" s="20"/>
      <c r="TQO272" s="20"/>
      <c r="TQP272" s="20"/>
      <c r="TQQ272" s="20"/>
      <c r="TQR272" s="20"/>
      <c r="TQS272" s="20"/>
      <c r="TQT272" s="20"/>
      <c r="TQU272" s="20"/>
      <c r="TQV272" s="20"/>
      <c r="TQW272" s="20"/>
      <c r="TQX272" s="20"/>
      <c r="TQY272" s="20"/>
      <c r="TQZ272" s="20"/>
      <c r="TRA272" s="20"/>
      <c r="TRB272" s="20"/>
      <c r="TRC272" s="20"/>
      <c r="TRD272" s="20"/>
      <c r="TRE272" s="20"/>
      <c r="TRF272" s="20"/>
      <c r="TRG272" s="20"/>
      <c r="TRH272" s="20"/>
      <c r="TRI272" s="20"/>
      <c r="TRJ272" s="20"/>
      <c r="TRK272" s="20"/>
      <c r="TRL272" s="20"/>
      <c r="TRM272" s="20"/>
      <c r="TRN272" s="20"/>
      <c r="TRO272" s="20"/>
      <c r="TRP272" s="20"/>
      <c r="TRQ272" s="20"/>
      <c r="TRR272" s="20"/>
      <c r="TRS272" s="20"/>
      <c r="TRT272" s="20"/>
      <c r="TRU272" s="20"/>
      <c r="TRV272" s="20"/>
      <c r="TRW272" s="20"/>
      <c r="TRX272" s="20"/>
      <c r="TRY272" s="20"/>
      <c r="TRZ272" s="20"/>
      <c r="TSA272" s="20"/>
      <c r="TSB272" s="20"/>
      <c r="TSC272" s="20"/>
      <c r="TSD272" s="20"/>
      <c r="TSE272" s="20"/>
      <c r="TSF272" s="20"/>
      <c r="TSG272" s="20"/>
      <c r="TSH272" s="20"/>
      <c r="TSI272" s="20"/>
      <c r="TSJ272" s="20"/>
      <c r="TSK272" s="20"/>
      <c r="TSL272" s="20"/>
      <c r="TSM272" s="20"/>
      <c r="TSN272" s="20"/>
      <c r="TSO272" s="20"/>
      <c r="TSP272" s="20"/>
      <c r="TSQ272" s="20"/>
      <c r="TSR272" s="20"/>
      <c r="TSS272" s="20"/>
      <c r="TST272" s="20"/>
      <c r="TSU272" s="20"/>
      <c r="TSV272" s="20"/>
      <c r="TSW272" s="20"/>
      <c r="TSX272" s="20"/>
      <c r="TSY272" s="20"/>
      <c r="TSZ272" s="20"/>
      <c r="TTA272" s="20"/>
      <c r="TTB272" s="20"/>
      <c r="TTC272" s="20"/>
      <c r="TTD272" s="20"/>
      <c r="TTE272" s="20"/>
      <c r="TTF272" s="20"/>
      <c r="TTG272" s="20"/>
      <c r="TTH272" s="20"/>
      <c r="TTI272" s="20"/>
      <c r="TTJ272" s="20"/>
      <c r="TTK272" s="20"/>
      <c r="TTL272" s="20"/>
      <c r="TTM272" s="20"/>
      <c r="TTN272" s="20"/>
      <c r="TTO272" s="20"/>
      <c r="TTP272" s="20"/>
      <c r="TTQ272" s="20"/>
      <c r="TTR272" s="20"/>
      <c r="TTS272" s="20"/>
      <c r="TTT272" s="20"/>
      <c r="TTU272" s="20"/>
      <c r="TTV272" s="20"/>
      <c r="TTW272" s="20"/>
      <c r="TTX272" s="20"/>
      <c r="TTY272" s="20"/>
      <c r="TTZ272" s="20"/>
      <c r="TUA272" s="20"/>
      <c r="TUB272" s="20"/>
      <c r="TUC272" s="20"/>
      <c r="TUD272" s="20"/>
      <c r="TUE272" s="20"/>
      <c r="TUF272" s="20"/>
      <c r="TUG272" s="20"/>
      <c r="TUH272" s="20"/>
      <c r="TUI272" s="20"/>
      <c r="TUJ272" s="20"/>
      <c r="TUK272" s="20"/>
      <c r="TUL272" s="20"/>
      <c r="TUM272" s="20"/>
      <c r="TUN272" s="20"/>
      <c r="TUO272" s="20"/>
      <c r="TUP272" s="20"/>
      <c r="TUQ272" s="20"/>
      <c r="TUR272" s="20"/>
      <c r="TUS272" s="20"/>
      <c r="TUT272" s="20"/>
      <c r="TUU272" s="20"/>
      <c r="TUV272" s="20"/>
      <c r="TUW272" s="20"/>
      <c r="TUX272" s="20"/>
      <c r="TUY272" s="20"/>
      <c r="TUZ272" s="20"/>
      <c r="TVA272" s="20"/>
      <c r="TVB272" s="20"/>
      <c r="TVC272" s="20"/>
      <c r="TVD272" s="20"/>
      <c r="TVE272" s="20"/>
      <c r="TVF272" s="20"/>
      <c r="TVG272" s="20"/>
      <c r="TVH272" s="20"/>
      <c r="TVI272" s="20"/>
      <c r="TVJ272" s="20"/>
      <c r="TVK272" s="20"/>
      <c r="TVL272" s="20"/>
      <c r="TVM272" s="20"/>
      <c r="TVN272" s="20"/>
      <c r="TVO272" s="20"/>
      <c r="TVP272" s="20"/>
      <c r="TVQ272" s="20"/>
      <c r="TVR272" s="20"/>
      <c r="TVS272" s="20"/>
      <c r="TVT272" s="20"/>
      <c r="TVU272" s="20"/>
      <c r="TVV272" s="20"/>
      <c r="TVW272" s="20"/>
      <c r="TVX272" s="20"/>
      <c r="TVY272" s="20"/>
      <c r="TVZ272" s="20"/>
      <c r="TWA272" s="20"/>
      <c r="TWB272" s="20"/>
      <c r="TWC272" s="20"/>
      <c r="TWD272" s="20"/>
      <c r="TWE272" s="20"/>
      <c r="TWF272" s="20"/>
      <c r="TWG272" s="20"/>
      <c r="TWH272" s="20"/>
      <c r="TWI272" s="20"/>
      <c r="TWJ272" s="20"/>
      <c r="TWK272" s="20"/>
      <c r="TWL272" s="20"/>
      <c r="TWM272" s="20"/>
      <c r="TWN272" s="20"/>
      <c r="TWO272" s="20"/>
      <c r="TWP272" s="20"/>
      <c r="TWQ272" s="20"/>
      <c r="TWR272" s="20"/>
      <c r="TWS272" s="20"/>
      <c r="TWT272" s="20"/>
      <c r="TWU272" s="20"/>
      <c r="TWV272" s="20"/>
      <c r="TWW272" s="20"/>
      <c r="TWX272" s="20"/>
      <c r="TWY272" s="20"/>
      <c r="TWZ272" s="20"/>
      <c r="TXA272" s="20"/>
      <c r="TXB272" s="20"/>
      <c r="TXC272" s="20"/>
      <c r="TXD272" s="20"/>
      <c r="TXE272" s="20"/>
      <c r="TXF272" s="20"/>
      <c r="TXG272" s="20"/>
      <c r="TXH272" s="20"/>
      <c r="TXI272" s="20"/>
      <c r="TXJ272" s="20"/>
      <c r="TXK272" s="20"/>
      <c r="TXL272" s="20"/>
      <c r="TXM272" s="20"/>
      <c r="TXN272" s="20"/>
      <c r="TXO272" s="20"/>
      <c r="TXP272" s="20"/>
      <c r="TXQ272" s="20"/>
      <c r="TXR272" s="20"/>
      <c r="TXS272" s="20"/>
      <c r="TXT272" s="20"/>
      <c r="TXU272" s="20"/>
      <c r="TXV272" s="20"/>
      <c r="TXW272" s="20"/>
      <c r="TXX272" s="20"/>
      <c r="TXY272" s="20"/>
      <c r="TXZ272" s="20"/>
      <c r="TYA272" s="20"/>
      <c r="TYB272" s="20"/>
      <c r="TYC272" s="20"/>
      <c r="TYD272" s="20"/>
      <c r="TYE272" s="20"/>
      <c r="TYF272" s="20"/>
      <c r="TYG272" s="20"/>
      <c r="TYH272" s="20"/>
      <c r="TYI272" s="20"/>
      <c r="TYJ272" s="20"/>
      <c r="TYK272" s="20"/>
      <c r="TYL272" s="20"/>
      <c r="TYM272" s="20"/>
      <c r="TYN272" s="20"/>
      <c r="TYO272" s="20"/>
      <c r="TYP272" s="20"/>
      <c r="TYQ272" s="20"/>
      <c r="TYR272" s="20"/>
      <c r="TYS272" s="20"/>
      <c r="TYT272" s="20"/>
      <c r="TYU272" s="20"/>
      <c r="TYV272" s="20"/>
      <c r="TYW272" s="20"/>
      <c r="TYX272" s="20"/>
      <c r="TYY272" s="20"/>
      <c r="TYZ272" s="20"/>
      <c r="TZA272" s="20"/>
      <c r="TZB272" s="20"/>
      <c r="TZC272" s="20"/>
      <c r="TZD272" s="20"/>
      <c r="TZE272" s="20"/>
      <c r="TZF272" s="20"/>
      <c r="TZG272" s="20"/>
      <c r="TZH272" s="20"/>
      <c r="TZI272" s="20"/>
      <c r="TZJ272" s="20"/>
      <c r="TZK272" s="20"/>
      <c r="TZL272" s="20"/>
      <c r="TZM272" s="20"/>
      <c r="TZN272" s="20"/>
      <c r="TZO272" s="20"/>
      <c r="TZP272" s="20"/>
      <c r="TZQ272" s="20"/>
      <c r="TZR272" s="20"/>
      <c r="TZS272" s="20"/>
      <c r="TZT272" s="20"/>
      <c r="TZU272" s="20"/>
      <c r="TZV272" s="20"/>
      <c r="TZW272" s="20"/>
      <c r="TZX272" s="20"/>
      <c r="TZY272" s="20"/>
      <c r="TZZ272" s="20"/>
      <c r="UAA272" s="20"/>
      <c r="UAB272" s="20"/>
      <c r="UAC272" s="20"/>
      <c r="UAD272" s="20"/>
      <c r="UAE272" s="20"/>
      <c r="UAF272" s="20"/>
      <c r="UAG272" s="20"/>
      <c r="UAH272" s="20"/>
      <c r="UAI272" s="20"/>
      <c r="UAJ272" s="20"/>
      <c r="UAK272" s="20"/>
      <c r="UAL272" s="20"/>
      <c r="UAM272" s="20"/>
      <c r="UAN272" s="20"/>
      <c r="UAO272" s="20"/>
      <c r="UAP272" s="20"/>
      <c r="UAQ272" s="20"/>
      <c r="UAR272" s="20"/>
      <c r="UAS272" s="20"/>
      <c r="UAT272" s="20"/>
      <c r="UAU272" s="20"/>
      <c r="UAV272" s="20"/>
      <c r="UAW272" s="20"/>
      <c r="UAX272" s="20"/>
      <c r="UAY272" s="20"/>
      <c r="UAZ272" s="20"/>
      <c r="UBA272" s="20"/>
      <c r="UBB272" s="20"/>
      <c r="UBC272" s="20"/>
      <c r="UBD272" s="20"/>
      <c r="UBE272" s="20"/>
      <c r="UBF272" s="20"/>
      <c r="UBG272" s="20"/>
      <c r="UBH272" s="20"/>
      <c r="UBI272" s="20"/>
      <c r="UBJ272" s="20"/>
      <c r="UBK272" s="20"/>
      <c r="UBL272" s="20"/>
      <c r="UBM272" s="20"/>
      <c r="UBN272" s="20"/>
      <c r="UBO272" s="20"/>
      <c r="UBP272" s="20"/>
      <c r="UBQ272" s="20"/>
      <c r="UBR272" s="20"/>
      <c r="UBS272" s="20"/>
      <c r="UBT272" s="20"/>
      <c r="UBU272" s="20"/>
      <c r="UBV272" s="20"/>
      <c r="UBW272" s="20"/>
      <c r="UBX272" s="20"/>
      <c r="UBY272" s="20"/>
      <c r="UBZ272" s="20"/>
      <c r="UCA272" s="20"/>
      <c r="UCB272" s="20"/>
      <c r="UCC272" s="20"/>
      <c r="UCD272" s="20"/>
      <c r="UCE272" s="20"/>
      <c r="UCF272" s="20"/>
      <c r="UCG272" s="20"/>
      <c r="UCH272" s="20"/>
      <c r="UCI272" s="20"/>
      <c r="UCJ272" s="20"/>
      <c r="UCK272" s="20"/>
      <c r="UCL272" s="20"/>
      <c r="UCM272" s="20"/>
      <c r="UCN272" s="20"/>
      <c r="UCO272" s="20"/>
      <c r="UCP272" s="20"/>
      <c r="UCQ272" s="20"/>
      <c r="UCR272" s="20"/>
      <c r="UCS272" s="20"/>
      <c r="UCT272" s="20"/>
      <c r="UCU272" s="20"/>
      <c r="UCV272" s="20"/>
      <c r="UCW272" s="20"/>
      <c r="UCX272" s="20"/>
      <c r="UCY272" s="20"/>
      <c r="UCZ272" s="20"/>
      <c r="UDA272" s="20"/>
      <c r="UDB272" s="20"/>
      <c r="UDC272" s="20"/>
      <c r="UDD272" s="20"/>
      <c r="UDE272" s="20"/>
      <c r="UDF272" s="20"/>
      <c r="UDG272" s="20"/>
      <c r="UDH272" s="20"/>
      <c r="UDI272" s="20"/>
      <c r="UDJ272" s="20"/>
      <c r="UDK272" s="20"/>
      <c r="UDL272" s="20"/>
      <c r="UDM272" s="20"/>
      <c r="UDN272" s="20"/>
      <c r="UDO272" s="20"/>
      <c r="UDP272" s="20"/>
      <c r="UDQ272" s="20"/>
      <c r="UDR272" s="20"/>
      <c r="UDS272" s="20"/>
      <c r="UDT272" s="20"/>
      <c r="UDU272" s="20"/>
      <c r="UDV272" s="20"/>
      <c r="UDW272" s="20"/>
      <c r="UDX272" s="20"/>
      <c r="UDY272" s="20"/>
      <c r="UDZ272" s="20"/>
      <c r="UEA272" s="20"/>
      <c r="UEB272" s="20"/>
      <c r="UEC272" s="20"/>
      <c r="UED272" s="20"/>
      <c r="UEE272" s="20"/>
      <c r="UEF272" s="20"/>
      <c r="UEG272" s="20"/>
      <c r="UEH272" s="20"/>
      <c r="UEI272" s="20"/>
      <c r="UEJ272" s="20"/>
      <c r="UEK272" s="20"/>
      <c r="UEL272" s="20"/>
      <c r="UEM272" s="20"/>
      <c r="UEN272" s="20"/>
      <c r="UEO272" s="20"/>
      <c r="UEP272" s="20"/>
      <c r="UEQ272" s="20"/>
      <c r="UER272" s="20"/>
      <c r="UES272" s="20"/>
      <c r="UET272" s="20"/>
      <c r="UEU272" s="20"/>
      <c r="UEV272" s="20"/>
      <c r="UEW272" s="20"/>
      <c r="UEX272" s="20"/>
      <c r="UEY272" s="20"/>
      <c r="UEZ272" s="20"/>
      <c r="UFA272" s="20"/>
      <c r="UFB272" s="20"/>
      <c r="UFC272" s="20"/>
      <c r="UFD272" s="20"/>
      <c r="UFE272" s="20"/>
      <c r="UFF272" s="20"/>
      <c r="UFG272" s="20"/>
      <c r="UFH272" s="20"/>
      <c r="UFI272" s="20"/>
      <c r="UFJ272" s="20"/>
      <c r="UFK272" s="20"/>
      <c r="UFL272" s="20"/>
      <c r="UFM272" s="20"/>
      <c r="UFN272" s="20"/>
      <c r="UFO272" s="20"/>
      <c r="UFP272" s="20"/>
      <c r="UFQ272" s="20"/>
      <c r="UFR272" s="20"/>
      <c r="UFS272" s="20"/>
      <c r="UFT272" s="20"/>
      <c r="UFU272" s="20"/>
      <c r="UFV272" s="20"/>
      <c r="UFW272" s="20"/>
      <c r="UFX272" s="20"/>
      <c r="UFY272" s="20"/>
      <c r="UFZ272" s="20"/>
      <c r="UGA272" s="20"/>
      <c r="UGB272" s="20"/>
      <c r="UGC272" s="20"/>
      <c r="UGD272" s="20"/>
      <c r="UGE272" s="20"/>
      <c r="UGF272" s="20"/>
      <c r="UGG272" s="20"/>
      <c r="UGH272" s="20"/>
      <c r="UGI272" s="20"/>
      <c r="UGJ272" s="20"/>
      <c r="UGK272" s="20"/>
      <c r="UGL272" s="20"/>
      <c r="UGM272" s="20"/>
      <c r="UGN272" s="20"/>
      <c r="UGO272" s="20"/>
      <c r="UGP272" s="20"/>
      <c r="UGQ272" s="20"/>
      <c r="UGR272" s="20"/>
      <c r="UGS272" s="20"/>
      <c r="UGT272" s="20"/>
      <c r="UGU272" s="20"/>
      <c r="UGV272" s="20"/>
      <c r="UGW272" s="20"/>
      <c r="UGX272" s="20"/>
      <c r="UGY272" s="20"/>
      <c r="UGZ272" s="20"/>
      <c r="UHA272" s="20"/>
      <c r="UHB272" s="20"/>
      <c r="UHC272" s="20"/>
      <c r="UHD272" s="20"/>
      <c r="UHE272" s="20"/>
      <c r="UHF272" s="20"/>
      <c r="UHG272" s="20"/>
      <c r="UHH272" s="20"/>
      <c r="UHI272" s="20"/>
      <c r="UHJ272" s="20"/>
      <c r="UHK272" s="20"/>
      <c r="UHL272" s="20"/>
      <c r="UHM272" s="20"/>
      <c r="UHN272" s="20"/>
      <c r="UHO272" s="20"/>
      <c r="UHP272" s="20"/>
      <c r="UHQ272" s="20"/>
      <c r="UHR272" s="20"/>
      <c r="UHS272" s="20"/>
      <c r="UHT272" s="20"/>
      <c r="UHU272" s="20"/>
      <c r="UHV272" s="20"/>
      <c r="UHW272" s="20"/>
      <c r="UHX272" s="20"/>
      <c r="UHY272" s="20"/>
      <c r="UHZ272" s="20"/>
      <c r="UIA272" s="20"/>
      <c r="UIB272" s="20"/>
      <c r="UIC272" s="20"/>
      <c r="UID272" s="20"/>
      <c r="UIE272" s="20"/>
      <c r="UIF272" s="20"/>
      <c r="UIG272" s="20"/>
      <c r="UIH272" s="20"/>
      <c r="UII272" s="20"/>
      <c r="UIJ272" s="20"/>
      <c r="UIK272" s="20"/>
      <c r="UIL272" s="20"/>
      <c r="UIM272" s="20"/>
      <c r="UIN272" s="20"/>
      <c r="UIO272" s="20"/>
      <c r="UIP272" s="20"/>
      <c r="UIQ272" s="20"/>
      <c r="UIR272" s="20"/>
      <c r="UIS272" s="20"/>
      <c r="UIT272" s="20"/>
      <c r="UIU272" s="20"/>
      <c r="UIV272" s="20"/>
      <c r="UIW272" s="20"/>
      <c r="UIX272" s="20"/>
      <c r="UIY272" s="20"/>
      <c r="UIZ272" s="20"/>
      <c r="UJA272" s="20"/>
      <c r="UJB272" s="20"/>
      <c r="UJC272" s="20"/>
      <c r="UJD272" s="20"/>
      <c r="UJE272" s="20"/>
      <c r="UJF272" s="20"/>
      <c r="UJG272" s="20"/>
      <c r="UJH272" s="20"/>
      <c r="UJI272" s="20"/>
      <c r="UJJ272" s="20"/>
      <c r="UJK272" s="20"/>
      <c r="UJL272" s="20"/>
      <c r="UJM272" s="20"/>
      <c r="UJN272" s="20"/>
      <c r="UJO272" s="20"/>
      <c r="UJP272" s="20"/>
      <c r="UJQ272" s="20"/>
      <c r="UJR272" s="20"/>
      <c r="UJS272" s="20"/>
      <c r="UJT272" s="20"/>
      <c r="UJU272" s="20"/>
      <c r="UJV272" s="20"/>
      <c r="UJW272" s="20"/>
      <c r="UJX272" s="20"/>
      <c r="UJY272" s="20"/>
      <c r="UJZ272" s="20"/>
      <c r="UKA272" s="20"/>
      <c r="UKB272" s="20"/>
      <c r="UKC272" s="20"/>
      <c r="UKD272" s="20"/>
      <c r="UKE272" s="20"/>
      <c r="UKF272" s="20"/>
      <c r="UKG272" s="20"/>
      <c r="UKH272" s="20"/>
      <c r="UKI272" s="20"/>
      <c r="UKJ272" s="20"/>
      <c r="UKK272" s="20"/>
      <c r="UKL272" s="20"/>
      <c r="UKM272" s="20"/>
      <c r="UKN272" s="20"/>
      <c r="UKO272" s="20"/>
      <c r="UKP272" s="20"/>
      <c r="UKQ272" s="20"/>
      <c r="UKR272" s="20"/>
      <c r="UKS272" s="20"/>
      <c r="UKT272" s="20"/>
      <c r="UKU272" s="20"/>
      <c r="UKV272" s="20"/>
      <c r="UKW272" s="20"/>
      <c r="UKX272" s="20"/>
      <c r="UKY272" s="20"/>
      <c r="UKZ272" s="20"/>
      <c r="ULA272" s="20"/>
      <c r="ULB272" s="20"/>
      <c r="ULC272" s="20"/>
      <c r="ULD272" s="20"/>
      <c r="ULE272" s="20"/>
      <c r="ULF272" s="20"/>
      <c r="ULG272" s="20"/>
      <c r="ULH272" s="20"/>
      <c r="ULI272" s="20"/>
      <c r="ULJ272" s="20"/>
      <c r="ULK272" s="20"/>
      <c r="ULL272" s="20"/>
      <c r="ULM272" s="20"/>
      <c r="ULN272" s="20"/>
      <c r="ULO272" s="20"/>
      <c r="ULP272" s="20"/>
      <c r="ULQ272" s="20"/>
      <c r="ULR272" s="20"/>
      <c r="ULS272" s="20"/>
      <c r="ULT272" s="20"/>
      <c r="ULU272" s="20"/>
      <c r="ULV272" s="20"/>
      <c r="ULW272" s="20"/>
      <c r="ULX272" s="20"/>
      <c r="ULY272" s="20"/>
      <c r="ULZ272" s="20"/>
      <c r="UMA272" s="20"/>
      <c r="UMB272" s="20"/>
      <c r="UMC272" s="20"/>
      <c r="UMD272" s="20"/>
      <c r="UME272" s="20"/>
      <c r="UMF272" s="20"/>
      <c r="UMG272" s="20"/>
      <c r="UMH272" s="20"/>
      <c r="UMI272" s="20"/>
      <c r="UMJ272" s="20"/>
      <c r="UMK272" s="20"/>
      <c r="UML272" s="20"/>
      <c r="UMM272" s="20"/>
      <c r="UMN272" s="20"/>
      <c r="UMO272" s="20"/>
      <c r="UMP272" s="20"/>
      <c r="UMQ272" s="20"/>
      <c r="UMR272" s="20"/>
      <c r="UMS272" s="20"/>
      <c r="UMT272" s="20"/>
      <c r="UMU272" s="20"/>
      <c r="UMV272" s="20"/>
      <c r="UMW272" s="20"/>
      <c r="UMX272" s="20"/>
      <c r="UMY272" s="20"/>
      <c r="UMZ272" s="20"/>
      <c r="UNA272" s="20"/>
      <c r="UNB272" s="20"/>
      <c r="UNC272" s="20"/>
      <c r="UND272" s="20"/>
      <c r="UNE272" s="20"/>
      <c r="UNF272" s="20"/>
      <c r="UNG272" s="20"/>
      <c r="UNH272" s="20"/>
      <c r="UNI272" s="20"/>
      <c r="UNJ272" s="20"/>
      <c r="UNK272" s="20"/>
      <c r="UNL272" s="20"/>
      <c r="UNM272" s="20"/>
      <c r="UNN272" s="20"/>
      <c r="UNO272" s="20"/>
      <c r="UNP272" s="20"/>
      <c r="UNQ272" s="20"/>
      <c r="UNR272" s="20"/>
      <c r="UNS272" s="20"/>
      <c r="UNT272" s="20"/>
      <c r="UNU272" s="20"/>
      <c r="UNV272" s="20"/>
      <c r="UNW272" s="20"/>
      <c r="UNX272" s="20"/>
      <c r="UNY272" s="20"/>
      <c r="UNZ272" s="20"/>
      <c r="UOA272" s="20"/>
      <c r="UOB272" s="20"/>
      <c r="UOC272" s="20"/>
      <c r="UOD272" s="20"/>
      <c r="UOE272" s="20"/>
      <c r="UOF272" s="20"/>
      <c r="UOG272" s="20"/>
      <c r="UOH272" s="20"/>
      <c r="UOI272" s="20"/>
      <c r="UOJ272" s="20"/>
      <c r="UOK272" s="20"/>
      <c r="UOL272" s="20"/>
      <c r="UOM272" s="20"/>
      <c r="UON272" s="20"/>
      <c r="UOO272" s="20"/>
      <c r="UOP272" s="20"/>
      <c r="UOQ272" s="20"/>
      <c r="UOR272" s="20"/>
      <c r="UOS272" s="20"/>
      <c r="UOT272" s="20"/>
      <c r="UOU272" s="20"/>
      <c r="UOV272" s="20"/>
      <c r="UOW272" s="20"/>
      <c r="UOX272" s="20"/>
      <c r="UOY272" s="20"/>
      <c r="UOZ272" s="20"/>
      <c r="UPA272" s="20"/>
      <c r="UPB272" s="20"/>
      <c r="UPC272" s="20"/>
      <c r="UPD272" s="20"/>
      <c r="UPE272" s="20"/>
      <c r="UPF272" s="20"/>
      <c r="UPG272" s="20"/>
      <c r="UPH272" s="20"/>
      <c r="UPI272" s="20"/>
      <c r="UPJ272" s="20"/>
      <c r="UPK272" s="20"/>
      <c r="UPL272" s="20"/>
      <c r="UPM272" s="20"/>
      <c r="UPN272" s="20"/>
      <c r="UPO272" s="20"/>
      <c r="UPP272" s="20"/>
      <c r="UPQ272" s="20"/>
      <c r="UPR272" s="20"/>
      <c r="UPS272" s="20"/>
      <c r="UPT272" s="20"/>
      <c r="UPU272" s="20"/>
      <c r="UPV272" s="20"/>
      <c r="UPW272" s="20"/>
      <c r="UPX272" s="20"/>
      <c r="UPY272" s="20"/>
      <c r="UPZ272" s="20"/>
      <c r="UQA272" s="20"/>
      <c r="UQB272" s="20"/>
      <c r="UQC272" s="20"/>
      <c r="UQD272" s="20"/>
      <c r="UQE272" s="20"/>
      <c r="UQF272" s="20"/>
      <c r="UQG272" s="20"/>
      <c r="UQH272" s="20"/>
      <c r="UQI272" s="20"/>
      <c r="UQJ272" s="20"/>
      <c r="UQK272" s="20"/>
      <c r="UQL272" s="20"/>
      <c r="UQM272" s="20"/>
      <c r="UQN272" s="20"/>
      <c r="UQO272" s="20"/>
      <c r="UQP272" s="20"/>
      <c r="UQQ272" s="20"/>
      <c r="UQR272" s="20"/>
      <c r="UQS272" s="20"/>
      <c r="UQT272" s="20"/>
      <c r="UQU272" s="20"/>
      <c r="UQV272" s="20"/>
      <c r="UQW272" s="20"/>
      <c r="UQX272" s="20"/>
      <c r="UQY272" s="20"/>
      <c r="UQZ272" s="20"/>
      <c r="URA272" s="20"/>
      <c r="URB272" s="20"/>
      <c r="URC272" s="20"/>
      <c r="URD272" s="20"/>
      <c r="URE272" s="20"/>
      <c r="URF272" s="20"/>
      <c r="URG272" s="20"/>
      <c r="URH272" s="20"/>
      <c r="URI272" s="20"/>
      <c r="URJ272" s="20"/>
      <c r="URK272" s="20"/>
      <c r="URL272" s="20"/>
      <c r="URM272" s="20"/>
      <c r="URN272" s="20"/>
      <c r="URO272" s="20"/>
      <c r="URP272" s="20"/>
      <c r="URQ272" s="20"/>
      <c r="URR272" s="20"/>
      <c r="URS272" s="20"/>
      <c r="URT272" s="20"/>
      <c r="URU272" s="20"/>
      <c r="URV272" s="20"/>
      <c r="URW272" s="20"/>
      <c r="URX272" s="20"/>
      <c r="URY272" s="20"/>
      <c r="URZ272" s="20"/>
      <c r="USA272" s="20"/>
      <c r="USB272" s="20"/>
      <c r="USC272" s="20"/>
      <c r="USD272" s="20"/>
      <c r="USE272" s="20"/>
      <c r="USF272" s="20"/>
      <c r="USG272" s="20"/>
      <c r="USH272" s="20"/>
      <c r="USI272" s="20"/>
      <c r="USJ272" s="20"/>
      <c r="USK272" s="20"/>
      <c r="USL272" s="20"/>
      <c r="USM272" s="20"/>
      <c r="USN272" s="20"/>
      <c r="USO272" s="20"/>
      <c r="USP272" s="20"/>
      <c r="USQ272" s="20"/>
      <c r="USR272" s="20"/>
      <c r="USS272" s="20"/>
      <c r="UST272" s="20"/>
      <c r="USU272" s="20"/>
      <c r="USV272" s="20"/>
      <c r="USW272" s="20"/>
      <c r="USX272" s="20"/>
      <c r="USY272" s="20"/>
      <c r="USZ272" s="20"/>
      <c r="UTA272" s="20"/>
      <c r="UTB272" s="20"/>
      <c r="UTC272" s="20"/>
      <c r="UTD272" s="20"/>
      <c r="UTE272" s="20"/>
      <c r="UTF272" s="20"/>
      <c r="UTG272" s="20"/>
      <c r="UTH272" s="20"/>
      <c r="UTI272" s="20"/>
      <c r="UTJ272" s="20"/>
      <c r="UTK272" s="20"/>
      <c r="UTL272" s="20"/>
      <c r="UTM272" s="20"/>
      <c r="UTN272" s="20"/>
      <c r="UTO272" s="20"/>
      <c r="UTP272" s="20"/>
      <c r="UTQ272" s="20"/>
      <c r="UTR272" s="20"/>
      <c r="UTS272" s="20"/>
      <c r="UTT272" s="20"/>
      <c r="UTU272" s="20"/>
      <c r="UTV272" s="20"/>
      <c r="UTW272" s="20"/>
      <c r="UTX272" s="20"/>
      <c r="UTY272" s="20"/>
      <c r="UTZ272" s="20"/>
      <c r="UUA272" s="20"/>
      <c r="UUB272" s="20"/>
      <c r="UUC272" s="20"/>
      <c r="UUD272" s="20"/>
      <c r="UUE272" s="20"/>
      <c r="UUF272" s="20"/>
      <c r="UUG272" s="20"/>
      <c r="UUH272" s="20"/>
      <c r="UUI272" s="20"/>
      <c r="UUJ272" s="20"/>
      <c r="UUK272" s="20"/>
      <c r="UUL272" s="20"/>
      <c r="UUM272" s="20"/>
      <c r="UUN272" s="20"/>
      <c r="UUO272" s="20"/>
      <c r="UUP272" s="20"/>
      <c r="UUQ272" s="20"/>
      <c r="UUR272" s="20"/>
      <c r="UUS272" s="20"/>
      <c r="UUT272" s="20"/>
      <c r="UUU272" s="20"/>
      <c r="UUV272" s="20"/>
      <c r="UUW272" s="20"/>
      <c r="UUX272" s="20"/>
      <c r="UUY272" s="20"/>
      <c r="UUZ272" s="20"/>
      <c r="UVA272" s="20"/>
      <c r="UVB272" s="20"/>
      <c r="UVC272" s="20"/>
      <c r="UVD272" s="20"/>
      <c r="UVE272" s="20"/>
      <c r="UVF272" s="20"/>
      <c r="UVG272" s="20"/>
      <c r="UVH272" s="20"/>
      <c r="UVI272" s="20"/>
      <c r="UVJ272" s="20"/>
      <c r="UVK272" s="20"/>
      <c r="UVL272" s="20"/>
      <c r="UVM272" s="20"/>
      <c r="UVN272" s="20"/>
      <c r="UVO272" s="20"/>
      <c r="UVP272" s="20"/>
      <c r="UVQ272" s="20"/>
      <c r="UVR272" s="20"/>
      <c r="UVS272" s="20"/>
      <c r="UVT272" s="20"/>
      <c r="UVU272" s="20"/>
      <c r="UVV272" s="20"/>
      <c r="UVW272" s="20"/>
      <c r="UVX272" s="20"/>
      <c r="UVY272" s="20"/>
      <c r="UVZ272" s="20"/>
      <c r="UWA272" s="20"/>
      <c r="UWB272" s="20"/>
      <c r="UWC272" s="20"/>
      <c r="UWD272" s="20"/>
      <c r="UWE272" s="20"/>
      <c r="UWF272" s="20"/>
      <c r="UWG272" s="20"/>
      <c r="UWH272" s="20"/>
      <c r="UWI272" s="20"/>
      <c r="UWJ272" s="20"/>
      <c r="UWK272" s="20"/>
      <c r="UWL272" s="20"/>
      <c r="UWM272" s="20"/>
      <c r="UWN272" s="20"/>
      <c r="UWO272" s="20"/>
      <c r="UWP272" s="20"/>
      <c r="UWQ272" s="20"/>
      <c r="UWR272" s="20"/>
      <c r="UWS272" s="20"/>
      <c r="UWT272" s="20"/>
      <c r="UWU272" s="20"/>
      <c r="UWV272" s="20"/>
      <c r="UWW272" s="20"/>
      <c r="UWX272" s="20"/>
      <c r="UWY272" s="20"/>
      <c r="UWZ272" s="20"/>
      <c r="UXA272" s="20"/>
      <c r="UXB272" s="20"/>
      <c r="UXC272" s="20"/>
      <c r="UXD272" s="20"/>
      <c r="UXE272" s="20"/>
      <c r="UXF272" s="20"/>
      <c r="UXG272" s="20"/>
      <c r="UXH272" s="20"/>
      <c r="UXI272" s="20"/>
      <c r="UXJ272" s="20"/>
      <c r="UXK272" s="20"/>
      <c r="UXL272" s="20"/>
      <c r="UXM272" s="20"/>
      <c r="UXN272" s="20"/>
      <c r="UXO272" s="20"/>
      <c r="UXP272" s="20"/>
      <c r="UXQ272" s="20"/>
      <c r="UXR272" s="20"/>
      <c r="UXS272" s="20"/>
      <c r="UXT272" s="20"/>
      <c r="UXU272" s="20"/>
      <c r="UXV272" s="20"/>
      <c r="UXW272" s="20"/>
      <c r="UXX272" s="20"/>
      <c r="UXY272" s="20"/>
      <c r="UXZ272" s="20"/>
      <c r="UYA272" s="20"/>
      <c r="UYB272" s="20"/>
      <c r="UYC272" s="20"/>
      <c r="UYD272" s="20"/>
      <c r="UYE272" s="20"/>
      <c r="UYF272" s="20"/>
      <c r="UYG272" s="20"/>
      <c r="UYH272" s="20"/>
      <c r="UYI272" s="20"/>
      <c r="UYJ272" s="20"/>
      <c r="UYK272" s="20"/>
      <c r="UYL272" s="20"/>
      <c r="UYM272" s="20"/>
      <c r="UYN272" s="20"/>
      <c r="UYO272" s="20"/>
      <c r="UYP272" s="20"/>
      <c r="UYQ272" s="20"/>
      <c r="UYR272" s="20"/>
      <c r="UYS272" s="20"/>
      <c r="UYT272" s="20"/>
      <c r="UYU272" s="20"/>
      <c r="UYV272" s="20"/>
      <c r="UYW272" s="20"/>
      <c r="UYX272" s="20"/>
      <c r="UYY272" s="20"/>
      <c r="UYZ272" s="20"/>
      <c r="UZA272" s="20"/>
      <c r="UZB272" s="20"/>
      <c r="UZC272" s="20"/>
      <c r="UZD272" s="20"/>
      <c r="UZE272" s="20"/>
      <c r="UZF272" s="20"/>
      <c r="UZG272" s="20"/>
      <c r="UZH272" s="20"/>
      <c r="UZI272" s="20"/>
      <c r="UZJ272" s="20"/>
      <c r="UZK272" s="20"/>
      <c r="UZL272" s="20"/>
      <c r="UZM272" s="20"/>
      <c r="UZN272" s="20"/>
      <c r="UZO272" s="20"/>
      <c r="UZP272" s="20"/>
      <c r="UZQ272" s="20"/>
      <c r="UZR272" s="20"/>
      <c r="UZS272" s="20"/>
      <c r="UZT272" s="20"/>
      <c r="UZU272" s="20"/>
      <c r="UZV272" s="20"/>
      <c r="UZW272" s="20"/>
      <c r="UZX272" s="20"/>
      <c r="UZY272" s="20"/>
      <c r="UZZ272" s="20"/>
      <c r="VAA272" s="20"/>
      <c r="VAB272" s="20"/>
      <c r="VAC272" s="20"/>
      <c r="VAD272" s="20"/>
      <c r="VAE272" s="20"/>
      <c r="VAF272" s="20"/>
      <c r="VAG272" s="20"/>
      <c r="VAH272" s="20"/>
      <c r="VAI272" s="20"/>
      <c r="VAJ272" s="20"/>
      <c r="VAK272" s="20"/>
      <c r="VAL272" s="20"/>
      <c r="VAM272" s="20"/>
      <c r="VAN272" s="20"/>
      <c r="VAO272" s="20"/>
      <c r="VAP272" s="20"/>
      <c r="VAQ272" s="20"/>
      <c r="VAR272" s="20"/>
      <c r="VAS272" s="20"/>
      <c r="VAT272" s="20"/>
      <c r="VAU272" s="20"/>
      <c r="VAV272" s="20"/>
      <c r="VAW272" s="20"/>
      <c r="VAX272" s="20"/>
      <c r="VAY272" s="20"/>
      <c r="VAZ272" s="20"/>
      <c r="VBA272" s="20"/>
      <c r="VBB272" s="20"/>
      <c r="VBC272" s="20"/>
      <c r="VBD272" s="20"/>
      <c r="VBE272" s="20"/>
      <c r="VBF272" s="20"/>
      <c r="VBG272" s="20"/>
      <c r="VBH272" s="20"/>
      <c r="VBI272" s="20"/>
      <c r="VBJ272" s="20"/>
      <c r="VBK272" s="20"/>
      <c r="VBL272" s="20"/>
      <c r="VBM272" s="20"/>
      <c r="VBN272" s="20"/>
      <c r="VBO272" s="20"/>
      <c r="VBP272" s="20"/>
      <c r="VBQ272" s="20"/>
      <c r="VBR272" s="20"/>
      <c r="VBS272" s="20"/>
      <c r="VBT272" s="20"/>
      <c r="VBU272" s="20"/>
      <c r="VBV272" s="20"/>
      <c r="VBW272" s="20"/>
      <c r="VBX272" s="20"/>
      <c r="VBY272" s="20"/>
      <c r="VBZ272" s="20"/>
      <c r="VCA272" s="20"/>
      <c r="VCB272" s="20"/>
      <c r="VCC272" s="20"/>
      <c r="VCD272" s="20"/>
      <c r="VCE272" s="20"/>
      <c r="VCF272" s="20"/>
      <c r="VCG272" s="20"/>
      <c r="VCH272" s="20"/>
      <c r="VCI272" s="20"/>
      <c r="VCJ272" s="20"/>
      <c r="VCK272" s="20"/>
      <c r="VCL272" s="20"/>
      <c r="VCM272" s="20"/>
      <c r="VCN272" s="20"/>
      <c r="VCO272" s="20"/>
      <c r="VCP272" s="20"/>
      <c r="VCQ272" s="20"/>
      <c r="VCR272" s="20"/>
      <c r="VCS272" s="20"/>
      <c r="VCT272" s="20"/>
      <c r="VCU272" s="20"/>
      <c r="VCV272" s="20"/>
      <c r="VCW272" s="20"/>
      <c r="VCX272" s="20"/>
      <c r="VCY272" s="20"/>
      <c r="VCZ272" s="20"/>
      <c r="VDA272" s="20"/>
      <c r="VDB272" s="20"/>
      <c r="VDC272" s="20"/>
      <c r="VDD272" s="20"/>
      <c r="VDE272" s="20"/>
      <c r="VDF272" s="20"/>
      <c r="VDG272" s="20"/>
      <c r="VDH272" s="20"/>
      <c r="VDI272" s="20"/>
      <c r="VDJ272" s="20"/>
      <c r="VDK272" s="20"/>
      <c r="VDL272" s="20"/>
      <c r="VDM272" s="20"/>
      <c r="VDN272" s="20"/>
      <c r="VDO272" s="20"/>
      <c r="VDP272" s="20"/>
      <c r="VDQ272" s="20"/>
      <c r="VDR272" s="20"/>
      <c r="VDS272" s="20"/>
      <c r="VDT272" s="20"/>
      <c r="VDU272" s="20"/>
      <c r="VDV272" s="20"/>
      <c r="VDW272" s="20"/>
      <c r="VDX272" s="20"/>
      <c r="VDY272" s="20"/>
      <c r="VDZ272" s="20"/>
      <c r="VEA272" s="20"/>
      <c r="VEB272" s="20"/>
      <c r="VEC272" s="20"/>
      <c r="VED272" s="20"/>
      <c r="VEE272" s="20"/>
      <c r="VEF272" s="20"/>
      <c r="VEG272" s="20"/>
      <c r="VEH272" s="20"/>
      <c r="VEI272" s="20"/>
      <c r="VEJ272" s="20"/>
      <c r="VEK272" s="20"/>
      <c r="VEL272" s="20"/>
      <c r="VEM272" s="20"/>
      <c r="VEN272" s="20"/>
      <c r="VEO272" s="20"/>
      <c r="VEP272" s="20"/>
      <c r="VEQ272" s="20"/>
      <c r="VER272" s="20"/>
      <c r="VES272" s="20"/>
      <c r="VET272" s="20"/>
      <c r="VEU272" s="20"/>
      <c r="VEV272" s="20"/>
      <c r="VEW272" s="20"/>
      <c r="VEX272" s="20"/>
      <c r="VEY272" s="20"/>
      <c r="VEZ272" s="20"/>
      <c r="VFA272" s="20"/>
      <c r="VFB272" s="20"/>
      <c r="VFC272" s="20"/>
      <c r="VFD272" s="20"/>
      <c r="VFE272" s="20"/>
      <c r="VFF272" s="20"/>
      <c r="VFG272" s="20"/>
      <c r="VFH272" s="20"/>
      <c r="VFI272" s="20"/>
      <c r="VFJ272" s="20"/>
      <c r="VFK272" s="20"/>
      <c r="VFL272" s="20"/>
      <c r="VFM272" s="20"/>
      <c r="VFN272" s="20"/>
      <c r="VFO272" s="20"/>
      <c r="VFP272" s="20"/>
      <c r="VFQ272" s="20"/>
      <c r="VFR272" s="20"/>
      <c r="VFS272" s="20"/>
      <c r="VFT272" s="20"/>
      <c r="VFU272" s="20"/>
      <c r="VFV272" s="20"/>
      <c r="VFW272" s="20"/>
      <c r="VFX272" s="20"/>
      <c r="VFY272" s="20"/>
      <c r="VFZ272" s="20"/>
      <c r="VGA272" s="20"/>
      <c r="VGB272" s="20"/>
      <c r="VGC272" s="20"/>
      <c r="VGD272" s="20"/>
      <c r="VGE272" s="20"/>
      <c r="VGF272" s="20"/>
      <c r="VGG272" s="20"/>
      <c r="VGH272" s="20"/>
      <c r="VGI272" s="20"/>
      <c r="VGJ272" s="20"/>
      <c r="VGK272" s="20"/>
      <c r="VGL272" s="20"/>
      <c r="VGM272" s="20"/>
      <c r="VGN272" s="20"/>
      <c r="VGO272" s="20"/>
      <c r="VGP272" s="20"/>
      <c r="VGQ272" s="20"/>
      <c r="VGR272" s="20"/>
      <c r="VGS272" s="20"/>
      <c r="VGT272" s="20"/>
      <c r="VGU272" s="20"/>
      <c r="VGV272" s="20"/>
      <c r="VGW272" s="20"/>
      <c r="VGX272" s="20"/>
      <c r="VGY272" s="20"/>
      <c r="VGZ272" s="20"/>
      <c r="VHA272" s="20"/>
      <c r="VHB272" s="20"/>
      <c r="VHC272" s="20"/>
      <c r="VHD272" s="20"/>
      <c r="VHE272" s="20"/>
      <c r="VHF272" s="20"/>
      <c r="VHG272" s="20"/>
      <c r="VHH272" s="20"/>
      <c r="VHI272" s="20"/>
      <c r="VHJ272" s="20"/>
      <c r="VHK272" s="20"/>
      <c r="VHL272" s="20"/>
      <c r="VHM272" s="20"/>
      <c r="VHN272" s="20"/>
      <c r="VHO272" s="20"/>
      <c r="VHP272" s="20"/>
      <c r="VHQ272" s="20"/>
      <c r="VHR272" s="20"/>
      <c r="VHS272" s="20"/>
      <c r="VHT272" s="20"/>
      <c r="VHU272" s="20"/>
      <c r="VHV272" s="20"/>
      <c r="VHW272" s="20"/>
      <c r="VHX272" s="20"/>
      <c r="VHY272" s="20"/>
      <c r="VHZ272" s="20"/>
      <c r="VIA272" s="20"/>
      <c r="VIB272" s="20"/>
      <c r="VIC272" s="20"/>
      <c r="VID272" s="20"/>
      <c r="VIE272" s="20"/>
      <c r="VIF272" s="20"/>
      <c r="VIG272" s="20"/>
      <c r="VIH272" s="20"/>
      <c r="VII272" s="20"/>
      <c r="VIJ272" s="20"/>
      <c r="VIK272" s="20"/>
      <c r="VIL272" s="20"/>
      <c r="VIM272" s="20"/>
      <c r="VIN272" s="20"/>
      <c r="VIO272" s="20"/>
      <c r="VIP272" s="20"/>
      <c r="VIQ272" s="20"/>
      <c r="VIR272" s="20"/>
      <c r="VIS272" s="20"/>
      <c r="VIT272" s="20"/>
      <c r="VIU272" s="20"/>
      <c r="VIV272" s="20"/>
      <c r="VIW272" s="20"/>
      <c r="VIX272" s="20"/>
      <c r="VIY272" s="20"/>
      <c r="VIZ272" s="20"/>
      <c r="VJA272" s="20"/>
      <c r="VJB272" s="20"/>
      <c r="VJC272" s="20"/>
      <c r="VJD272" s="20"/>
      <c r="VJE272" s="20"/>
      <c r="VJF272" s="20"/>
      <c r="VJG272" s="20"/>
      <c r="VJH272" s="20"/>
      <c r="VJI272" s="20"/>
      <c r="VJJ272" s="20"/>
      <c r="VJK272" s="20"/>
      <c r="VJL272" s="20"/>
      <c r="VJM272" s="20"/>
      <c r="VJN272" s="20"/>
      <c r="VJO272" s="20"/>
      <c r="VJP272" s="20"/>
      <c r="VJQ272" s="20"/>
      <c r="VJR272" s="20"/>
      <c r="VJS272" s="20"/>
      <c r="VJT272" s="20"/>
      <c r="VJU272" s="20"/>
      <c r="VJV272" s="20"/>
      <c r="VJW272" s="20"/>
      <c r="VJX272" s="20"/>
      <c r="VJY272" s="20"/>
      <c r="VJZ272" s="20"/>
      <c r="VKA272" s="20"/>
      <c r="VKB272" s="20"/>
      <c r="VKC272" s="20"/>
      <c r="VKD272" s="20"/>
      <c r="VKE272" s="20"/>
      <c r="VKF272" s="20"/>
      <c r="VKG272" s="20"/>
      <c r="VKH272" s="20"/>
      <c r="VKI272" s="20"/>
      <c r="VKJ272" s="20"/>
      <c r="VKK272" s="20"/>
      <c r="VKL272" s="20"/>
      <c r="VKM272" s="20"/>
      <c r="VKN272" s="20"/>
      <c r="VKO272" s="20"/>
      <c r="VKP272" s="20"/>
      <c r="VKQ272" s="20"/>
      <c r="VKR272" s="20"/>
      <c r="VKS272" s="20"/>
      <c r="VKT272" s="20"/>
      <c r="VKU272" s="20"/>
      <c r="VKV272" s="20"/>
      <c r="VKW272" s="20"/>
      <c r="VKX272" s="20"/>
      <c r="VKY272" s="20"/>
      <c r="VKZ272" s="20"/>
      <c r="VLA272" s="20"/>
      <c r="VLB272" s="20"/>
      <c r="VLC272" s="20"/>
      <c r="VLD272" s="20"/>
      <c r="VLE272" s="20"/>
      <c r="VLF272" s="20"/>
      <c r="VLG272" s="20"/>
      <c r="VLH272" s="20"/>
      <c r="VLI272" s="20"/>
      <c r="VLJ272" s="20"/>
      <c r="VLK272" s="20"/>
      <c r="VLL272" s="20"/>
      <c r="VLM272" s="20"/>
      <c r="VLN272" s="20"/>
      <c r="VLO272" s="20"/>
      <c r="VLP272" s="20"/>
      <c r="VLQ272" s="20"/>
      <c r="VLR272" s="20"/>
      <c r="VLS272" s="20"/>
      <c r="VLT272" s="20"/>
      <c r="VLU272" s="20"/>
      <c r="VLV272" s="20"/>
      <c r="VLW272" s="20"/>
      <c r="VLX272" s="20"/>
      <c r="VLY272" s="20"/>
      <c r="VLZ272" s="20"/>
      <c r="VMA272" s="20"/>
      <c r="VMB272" s="20"/>
      <c r="VMC272" s="20"/>
      <c r="VMD272" s="20"/>
      <c r="VME272" s="20"/>
      <c r="VMF272" s="20"/>
      <c r="VMG272" s="20"/>
      <c r="VMH272" s="20"/>
      <c r="VMI272" s="20"/>
      <c r="VMJ272" s="20"/>
      <c r="VMK272" s="20"/>
      <c r="VML272" s="20"/>
      <c r="VMM272" s="20"/>
      <c r="VMN272" s="20"/>
      <c r="VMO272" s="20"/>
      <c r="VMP272" s="20"/>
      <c r="VMQ272" s="20"/>
      <c r="VMR272" s="20"/>
      <c r="VMS272" s="20"/>
      <c r="VMT272" s="20"/>
      <c r="VMU272" s="20"/>
      <c r="VMV272" s="20"/>
      <c r="VMW272" s="20"/>
      <c r="VMX272" s="20"/>
      <c r="VMY272" s="20"/>
      <c r="VMZ272" s="20"/>
      <c r="VNA272" s="20"/>
      <c r="VNB272" s="20"/>
      <c r="VNC272" s="20"/>
      <c r="VND272" s="20"/>
      <c r="VNE272" s="20"/>
      <c r="VNF272" s="20"/>
      <c r="VNG272" s="20"/>
      <c r="VNH272" s="20"/>
      <c r="VNI272" s="20"/>
      <c r="VNJ272" s="20"/>
      <c r="VNK272" s="20"/>
      <c r="VNL272" s="20"/>
      <c r="VNM272" s="20"/>
      <c r="VNN272" s="20"/>
      <c r="VNO272" s="20"/>
      <c r="VNP272" s="20"/>
      <c r="VNQ272" s="20"/>
      <c r="VNR272" s="20"/>
      <c r="VNS272" s="20"/>
      <c r="VNT272" s="20"/>
      <c r="VNU272" s="20"/>
      <c r="VNV272" s="20"/>
      <c r="VNW272" s="20"/>
      <c r="VNX272" s="20"/>
      <c r="VNY272" s="20"/>
      <c r="VNZ272" s="20"/>
      <c r="VOA272" s="20"/>
      <c r="VOB272" s="20"/>
      <c r="VOC272" s="20"/>
      <c r="VOD272" s="20"/>
      <c r="VOE272" s="20"/>
      <c r="VOF272" s="20"/>
      <c r="VOG272" s="20"/>
      <c r="VOH272" s="20"/>
      <c r="VOI272" s="20"/>
      <c r="VOJ272" s="20"/>
      <c r="VOK272" s="20"/>
      <c r="VOL272" s="20"/>
      <c r="VOM272" s="20"/>
      <c r="VON272" s="20"/>
      <c r="VOO272" s="20"/>
      <c r="VOP272" s="20"/>
      <c r="VOQ272" s="20"/>
      <c r="VOR272" s="20"/>
      <c r="VOS272" s="20"/>
      <c r="VOT272" s="20"/>
      <c r="VOU272" s="20"/>
      <c r="VOV272" s="20"/>
      <c r="VOW272" s="20"/>
      <c r="VOX272" s="20"/>
      <c r="VOY272" s="20"/>
      <c r="VOZ272" s="20"/>
      <c r="VPA272" s="20"/>
      <c r="VPB272" s="20"/>
      <c r="VPC272" s="20"/>
      <c r="VPD272" s="20"/>
      <c r="VPE272" s="20"/>
      <c r="VPF272" s="20"/>
      <c r="VPG272" s="20"/>
      <c r="VPH272" s="20"/>
      <c r="VPI272" s="20"/>
      <c r="VPJ272" s="20"/>
      <c r="VPK272" s="20"/>
      <c r="VPL272" s="20"/>
      <c r="VPM272" s="20"/>
      <c r="VPN272" s="20"/>
      <c r="VPO272" s="20"/>
      <c r="VPP272" s="20"/>
      <c r="VPQ272" s="20"/>
      <c r="VPR272" s="20"/>
      <c r="VPS272" s="20"/>
      <c r="VPT272" s="20"/>
      <c r="VPU272" s="20"/>
      <c r="VPV272" s="20"/>
      <c r="VPW272" s="20"/>
      <c r="VPX272" s="20"/>
      <c r="VPY272" s="20"/>
      <c r="VPZ272" s="20"/>
      <c r="VQA272" s="20"/>
      <c r="VQB272" s="20"/>
      <c r="VQC272" s="20"/>
      <c r="VQD272" s="20"/>
      <c r="VQE272" s="20"/>
      <c r="VQF272" s="20"/>
      <c r="VQG272" s="20"/>
      <c r="VQH272" s="20"/>
      <c r="VQI272" s="20"/>
      <c r="VQJ272" s="20"/>
      <c r="VQK272" s="20"/>
      <c r="VQL272" s="20"/>
      <c r="VQM272" s="20"/>
      <c r="VQN272" s="20"/>
      <c r="VQO272" s="20"/>
      <c r="VQP272" s="20"/>
      <c r="VQQ272" s="20"/>
      <c r="VQR272" s="20"/>
      <c r="VQS272" s="20"/>
      <c r="VQT272" s="20"/>
      <c r="VQU272" s="20"/>
      <c r="VQV272" s="20"/>
      <c r="VQW272" s="20"/>
      <c r="VQX272" s="20"/>
      <c r="VQY272" s="20"/>
      <c r="VQZ272" s="20"/>
      <c r="VRA272" s="20"/>
      <c r="VRB272" s="20"/>
      <c r="VRC272" s="20"/>
      <c r="VRD272" s="20"/>
      <c r="VRE272" s="20"/>
      <c r="VRF272" s="20"/>
      <c r="VRG272" s="20"/>
      <c r="VRH272" s="20"/>
      <c r="VRI272" s="20"/>
      <c r="VRJ272" s="20"/>
      <c r="VRK272" s="20"/>
      <c r="VRL272" s="20"/>
      <c r="VRM272" s="20"/>
      <c r="VRN272" s="20"/>
      <c r="VRO272" s="20"/>
      <c r="VRP272" s="20"/>
      <c r="VRQ272" s="20"/>
      <c r="VRR272" s="20"/>
      <c r="VRS272" s="20"/>
      <c r="VRT272" s="20"/>
      <c r="VRU272" s="20"/>
      <c r="VRV272" s="20"/>
      <c r="VRW272" s="20"/>
      <c r="VRX272" s="20"/>
      <c r="VRY272" s="20"/>
      <c r="VRZ272" s="20"/>
      <c r="VSA272" s="20"/>
      <c r="VSB272" s="20"/>
      <c r="VSC272" s="20"/>
      <c r="VSD272" s="20"/>
      <c r="VSE272" s="20"/>
      <c r="VSF272" s="20"/>
      <c r="VSG272" s="20"/>
      <c r="VSH272" s="20"/>
      <c r="VSI272" s="20"/>
      <c r="VSJ272" s="20"/>
      <c r="VSK272" s="20"/>
      <c r="VSL272" s="20"/>
      <c r="VSM272" s="20"/>
      <c r="VSN272" s="20"/>
      <c r="VSO272" s="20"/>
      <c r="VSP272" s="20"/>
      <c r="VSQ272" s="20"/>
      <c r="VSR272" s="20"/>
      <c r="VSS272" s="20"/>
      <c r="VST272" s="20"/>
      <c r="VSU272" s="20"/>
      <c r="VSV272" s="20"/>
      <c r="VSW272" s="20"/>
      <c r="VSX272" s="20"/>
      <c r="VSY272" s="20"/>
      <c r="VSZ272" s="20"/>
      <c r="VTA272" s="20"/>
      <c r="VTB272" s="20"/>
      <c r="VTC272" s="20"/>
      <c r="VTD272" s="20"/>
      <c r="VTE272" s="20"/>
      <c r="VTF272" s="20"/>
      <c r="VTG272" s="20"/>
      <c r="VTH272" s="20"/>
      <c r="VTI272" s="20"/>
      <c r="VTJ272" s="20"/>
      <c r="VTK272" s="20"/>
      <c r="VTL272" s="20"/>
      <c r="VTM272" s="20"/>
      <c r="VTN272" s="20"/>
      <c r="VTO272" s="20"/>
      <c r="VTP272" s="20"/>
      <c r="VTQ272" s="20"/>
      <c r="VTR272" s="20"/>
      <c r="VTS272" s="20"/>
      <c r="VTT272" s="20"/>
      <c r="VTU272" s="20"/>
      <c r="VTV272" s="20"/>
      <c r="VTW272" s="20"/>
      <c r="VTX272" s="20"/>
      <c r="VTY272" s="20"/>
      <c r="VTZ272" s="20"/>
      <c r="VUA272" s="20"/>
      <c r="VUB272" s="20"/>
      <c r="VUC272" s="20"/>
      <c r="VUD272" s="20"/>
      <c r="VUE272" s="20"/>
      <c r="VUF272" s="20"/>
      <c r="VUG272" s="20"/>
      <c r="VUH272" s="20"/>
      <c r="VUI272" s="20"/>
      <c r="VUJ272" s="20"/>
      <c r="VUK272" s="20"/>
      <c r="VUL272" s="20"/>
      <c r="VUM272" s="20"/>
      <c r="VUN272" s="20"/>
      <c r="VUO272" s="20"/>
      <c r="VUP272" s="20"/>
      <c r="VUQ272" s="20"/>
      <c r="VUR272" s="20"/>
      <c r="VUS272" s="20"/>
      <c r="VUT272" s="20"/>
      <c r="VUU272" s="20"/>
      <c r="VUV272" s="20"/>
      <c r="VUW272" s="20"/>
      <c r="VUX272" s="20"/>
      <c r="VUY272" s="20"/>
      <c r="VUZ272" s="20"/>
      <c r="VVA272" s="20"/>
      <c r="VVB272" s="20"/>
      <c r="VVC272" s="20"/>
      <c r="VVD272" s="20"/>
      <c r="VVE272" s="20"/>
      <c r="VVF272" s="20"/>
      <c r="VVG272" s="20"/>
      <c r="VVH272" s="20"/>
      <c r="VVI272" s="20"/>
      <c r="VVJ272" s="20"/>
      <c r="VVK272" s="20"/>
      <c r="VVL272" s="20"/>
      <c r="VVM272" s="20"/>
      <c r="VVN272" s="20"/>
      <c r="VVO272" s="20"/>
      <c r="VVP272" s="20"/>
      <c r="VVQ272" s="20"/>
      <c r="VVR272" s="20"/>
      <c r="VVS272" s="20"/>
      <c r="VVT272" s="20"/>
      <c r="VVU272" s="20"/>
      <c r="VVV272" s="20"/>
      <c r="VVW272" s="20"/>
      <c r="VVX272" s="20"/>
      <c r="VVY272" s="20"/>
      <c r="VVZ272" s="20"/>
      <c r="VWA272" s="20"/>
      <c r="VWB272" s="20"/>
      <c r="VWC272" s="20"/>
      <c r="VWD272" s="20"/>
      <c r="VWE272" s="20"/>
      <c r="VWF272" s="20"/>
      <c r="VWG272" s="20"/>
      <c r="VWH272" s="20"/>
      <c r="VWI272" s="20"/>
      <c r="VWJ272" s="20"/>
      <c r="VWK272" s="20"/>
      <c r="VWL272" s="20"/>
      <c r="VWM272" s="20"/>
      <c r="VWN272" s="20"/>
      <c r="VWO272" s="20"/>
      <c r="VWP272" s="20"/>
      <c r="VWQ272" s="20"/>
      <c r="VWR272" s="20"/>
      <c r="VWS272" s="20"/>
      <c r="VWT272" s="20"/>
      <c r="VWU272" s="20"/>
      <c r="VWV272" s="20"/>
      <c r="VWW272" s="20"/>
      <c r="VWX272" s="20"/>
      <c r="VWY272" s="20"/>
      <c r="VWZ272" s="20"/>
      <c r="VXA272" s="20"/>
      <c r="VXB272" s="20"/>
      <c r="VXC272" s="20"/>
      <c r="VXD272" s="20"/>
      <c r="VXE272" s="20"/>
      <c r="VXF272" s="20"/>
      <c r="VXG272" s="20"/>
      <c r="VXH272" s="20"/>
      <c r="VXI272" s="20"/>
      <c r="VXJ272" s="20"/>
      <c r="VXK272" s="20"/>
      <c r="VXL272" s="20"/>
      <c r="VXM272" s="20"/>
      <c r="VXN272" s="20"/>
      <c r="VXO272" s="20"/>
      <c r="VXP272" s="20"/>
      <c r="VXQ272" s="20"/>
      <c r="VXR272" s="20"/>
      <c r="VXS272" s="20"/>
      <c r="VXT272" s="20"/>
      <c r="VXU272" s="20"/>
      <c r="VXV272" s="20"/>
      <c r="VXW272" s="20"/>
      <c r="VXX272" s="20"/>
      <c r="VXY272" s="20"/>
      <c r="VXZ272" s="20"/>
      <c r="VYA272" s="20"/>
      <c r="VYB272" s="20"/>
      <c r="VYC272" s="20"/>
      <c r="VYD272" s="20"/>
      <c r="VYE272" s="20"/>
      <c r="VYF272" s="20"/>
      <c r="VYG272" s="20"/>
      <c r="VYH272" s="20"/>
      <c r="VYI272" s="20"/>
      <c r="VYJ272" s="20"/>
      <c r="VYK272" s="20"/>
      <c r="VYL272" s="20"/>
      <c r="VYM272" s="20"/>
      <c r="VYN272" s="20"/>
      <c r="VYO272" s="20"/>
      <c r="VYP272" s="20"/>
      <c r="VYQ272" s="20"/>
      <c r="VYR272" s="20"/>
      <c r="VYS272" s="20"/>
      <c r="VYT272" s="20"/>
      <c r="VYU272" s="20"/>
      <c r="VYV272" s="20"/>
      <c r="VYW272" s="20"/>
      <c r="VYX272" s="20"/>
      <c r="VYY272" s="20"/>
      <c r="VYZ272" s="20"/>
      <c r="VZA272" s="20"/>
      <c r="VZB272" s="20"/>
      <c r="VZC272" s="20"/>
      <c r="VZD272" s="20"/>
      <c r="VZE272" s="20"/>
      <c r="VZF272" s="20"/>
      <c r="VZG272" s="20"/>
      <c r="VZH272" s="20"/>
      <c r="VZI272" s="20"/>
      <c r="VZJ272" s="20"/>
      <c r="VZK272" s="20"/>
      <c r="VZL272" s="20"/>
      <c r="VZM272" s="20"/>
      <c r="VZN272" s="20"/>
      <c r="VZO272" s="20"/>
      <c r="VZP272" s="20"/>
      <c r="VZQ272" s="20"/>
      <c r="VZR272" s="20"/>
      <c r="VZS272" s="20"/>
      <c r="VZT272" s="20"/>
      <c r="VZU272" s="20"/>
      <c r="VZV272" s="20"/>
      <c r="VZW272" s="20"/>
      <c r="VZX272" s="20"/>
      <c r="VZY272" s="20"/>
      <c r="VZZ272" s="20"/>
      <c r="WAA272" s="20"/>
      <c r="WAB272" s="20"/>
      <c r="WAC272" s="20"/>
      <c r="WAD272" s="20"/>
      <c r="WAE272" s="20"/>
      <c r="WAF272" s="20"/>
      <c r="WAG272" s="20"/>
      <c r="WAH272" s="20"/>
      <c r="WAI272" s="20"/>
      <c r="WAJ272" s="20"/>
      <c r="WAK272" s="20"/>
      <c r="WAL272" s="20"/>
      <c r="WAM272" s="20"/>
      <c r="WAN272" s="20"/>
      <c r="WAO272" s="20"/>
      <c r="WAP272" s="20"/>
      <c r="WAQ272" s="20"/>
      <c r="WAR272" s="20"/>
      <c r="WAS272" s="20"/>
      <c r="WAT272" s="20"/>
      <c r="WAU272" s="20"/>
      <c r="WAV272" s="20"/>
      <c r="WAW272" s="20"/>
      <c r="WAX272" s="20"/>
      <c r="WAY272" s="20"/>
      <c r="WAZ272" s="20"/>
      <c r="WBA272" s="20"/>
      <c r="WBB272" s="20"/>
      <c r="WBC272" s="20"/>
      <c r="WBD272" s="20"/>
      <c r="WBE272" s="20"/>
      <c r="WBF272" s="20"/>
      <c r="WBG272" s="20"/>
      <c r="WBH272" s="20"/>
      <c r="WBI272" s="20"/>
      <c r="WBJ272" s="20"/>
      <c r="WBK272" s="20"/>
      <c r="WBL272" s="20"/>
      <c r="WBM272" s="20"/>
      <c r="WBN272" s="20"/>
      <c r="WBO272" s="20"/>
      <c r="WBP272" s="20"/>
      <c r="WBQ272" s="20"/>
      <c r="WBR272" s="20"/>
      <c r="WBS272" s="20"/>
      <c r="WBT272" s="20"/>
      <c r="WBU272" s="20"/>
      <c r="WBV272" s="20"/>
      <c r="WBW272" s="20"/>
      <c r="WBX272" s="20"/>
      <c r="WBY272" s="20"/>
      <c r="WBZ272" s="20"/>
      <c r="WCA272" s="20"/>
      <c r="WCB272" s="20"/>
      <c r="WCC272" s="20"/>
      <c r="WCD272" s="20"/>
      <c r="WCE272" s="20"/>
      <c r="WCF272" s="20"/>
      <c r="WCG272" s="20"/>
      <c r="WCH272" s="20"/>
      <c r="WCI272" s="20"/>
      <c r="WCJ272" s="20"/>
      <c r="WCK272" s="20"/>
      <c r="WCL272" s="20"/>
      <c r="WCM272" s="20"/>
      <c r="WCN272" s="20"/>
      <c r="WCO272" s="20"/>
      <c r="WCP272" s="20"/>
      <c r="WCQ272" s="20"/>
      <c r="WCR272" s="20"/>
      <c r="WCS272" s="20"/>
      <c r="WCT272" s="20"/>
      <c r="WCU272" s="20"/>
      <c r="WCV272" s="20"/>
      <c r="WCW272" s="20"/>
      <c r="WCX272" s="20"/>
      <c r="WCY272" s="20"/>
      <c r="WCZ272" s="20"/>
      <c r="WDA272" s="20"/>
      <c r="WDB272" s="20"/>
      <c r="WDC272" s="20"/>
      <c r="WDD272" s="20"/>
      <c r="WDE272" s="20"/>
      <c r="WDF272" s="20"/>
      <c r="WDG272" s="20"/>
      <c r="WDH272" s="20"/>
      <c r="WDI272" s="20"/>
      <c r="WDJ272" s="20"/>
      <c r="WDK272" s="20"/>
      <c r="WDL272" s="20"/>
      <c r="WDM272" s="20"/>
      <c r="WDN272" s="20"/>
      <c r="WDO272" s="20"/>
      <c r="WDP272" s="20"/>
      <c r="WDQ272" s="20"/>
      <c r="WDR272" s="20"/>
      <c r="WDS272" s="20"/>
      <c r="WDT272" s="20"/>
      <c r="WDU272" s="20"/>
      <c r="WDV272" s="20"/>
      <c r="WDW272" s="20"/>
      <c r="WDX272" s="20"/>
      <c r="WDY272" s="20"/>
      <c r="WDZ272" s="20"/>
      <c r="WEA272" s="20"/>
      <c r="WEB272" s="20"/>
      <c r="WEC272" s="20"/>
      <c r="WED272" s="20"/>
      <c r="WEE272" s="20"/>
      <c r="WEF272" s="20"/>
      <c r="WEG272" s="20"/>
      <c r="WEH272" s="20"/>
      <c r="WEI272" s="20"/>
      <c r="WEJ272" s="20"/>
      <c r="WEK272" s="20"/>
      <c r="WEL272" s="20"/>
      <c r="WEM272" s="20"/>
      <c r="WEN272" s="20"/>
      <c r="WEO272" s="20"/>
      <c r="WEP272" s="20"/>
      <c r="WEQ272" s="20"/>
      <c r="WER272" s="20"/>
      <c r="WES272" s="20"/>
      <c r="WET272" s="20"/>
      <c r="WEU272" s="20"/>
      <c r="WEV272" s="20"/>
      <c r="WEW272" s="20"/>
      <c r="WEX272" s="20"/>
      <c r="WEY272" s="20"/>
      <c r="WEZ272" s="20"/>
      <c r="WFA272" s="20"/>
      <c r="WFB272" s="20"/>
      <c r="WFC272" s="20"/>
      <c r="WFD272" s="20"/>
      <c r="WFE272" s="20"/>
      <c r="WFF272" s="20"/>
      <c r="WFG272" s="20"/>
      <c r="WFH272" s="20"/>
      <c r="WFI272" s="20"/>
      <c r="WFJ272" s="20"/>
      <c r="WFK272" s="20"/>
      <c r="WFL272" s="20"/>
      <c r="WFM272" s="20"/>
      <c r="WFN272" s="20"/>
      <c r="WFO272" s="20"/>
      <c r="WFP272" s="20"/>
      <c r="WFQ272" s="20"/>
      <c r="WFR272" s="20"/>
      <c r="WFS272" s="20"/>
      <c r="WFT272" s="20"/>
      <c r="WFU272" s="20"/>
      <c r="WFV272" s="20"/>
      <c r="WFW272" s="20"/>
      <c r="WFX272" s="20"/>
      <c r="WFY272" s="20"/>
      <c r="WFZ272" s="20"/>
      <c r="WGA272" s="20"/>
      <c r="WGB272" s="20"/>
      <c r="WGC272" s="20"/>
      <c r="WGD272" s="20"/>
      <c r="WGE272" s="20"/>
      <c r="WGF272" s="20"/>
      <c r="WGG272" s="20"/>
      <c r="WGH272" s="20"/>
      <c r="WGI272" s="20"/>
      <c r="WGJ272" s="20"/>
      <c r="WGK272" s="20"/>
      <c r="WGL272" s="20"/>
      <c r="WGM272" s="20"/>
      <c r="WGN272" s="20"/>
      <c r="WGO272" s="20"/>
      <c r="WGP272" s="20"/>
      <c r="WGQ272" s="20"/>
      <c r="WGR272" s="20"/>
      <c r="WGS272" s="20"/>
      <c r="WGT272" s="20"/>
      <c r="WGU272" s="20"/>
      <c r="WGV272" s="20"/>
      <c r="WGW272" s="20"/>
      <c r="WGX272" s="20"/>
      <c r="WGY272" s="20"/>
      <c r="WGZ272" s="20"/>
      <c r="WHA272" s="20"/>
      <c r="WHB272" s="20"/>
      <c r="WHC272" s="20"/>
      <c r="WHD272" s="20"/>
      <c r="WHE272" s="20"/>
      <c r="WHF272" s="20"/>
      <c r="WHG272" s="20"/>
      <c r="WHH272" s="20"/>
      <c r="WHI272" s="20"/>
      <c r="WHJ272" s="20"/>
      <c r="WHK272" s="20"/>
      <c r="WHL272" s="20"/>
      <c r="WHM272" s="20"/>
      <c r="WHN272" s="20"/>
      <c r="WHO272" s="20"/>
      <c r="WHP272" s="20"/>
      <c r="WHQ272" s="20"/>
      <c r="WHR272" s="20"/>
      <c r="WHS272" s="20"/>
      <c r="WHT272" s="20"/>
      <c r="WHU272" s="20"/>
      <c r="WHV272" s="20"/>
      <c r="WHW272" s="20"/>
      <c r="WHX272" s="20"/>
      <c r="WHY272" s="20"/>
      <c r="WHZ272" s="20"/>
      <c r="WIA272" s="20"/>
      <c r="WIB272" s="20"/>
      <c r="WIC272" s="20"/>
      <c r="WID272" s="20"/>
      <c r="WIE272" s="20"/>
      <c r="WIF272" s="20"/>
      <c r="WIG272" s="20"/>
      <c r="WIH272" s="20"/>
      <c r="WII272" s="20"/>
      <c r="WIJ272" s="20"/>
      <c r="WIK272" s="20"/>
      <c r="WIL272" s="20"/>
      <c r="WIM272" s="20"/>
      <c r="WIN272" s="20"/>
      <c r="WIO272" s="20"/>
      <c r="WIP272" s="20"/>
      <c r="WIQ272" s="20"/>
      <c r="WIR272" s="20"/>
      <c r="WIS272" s="20"/>
      <c r="WIT272" s="20"/>
      <c r="WIU272" s="20"/>
      <c r="WIV272" s="20"/>
      <c r="WIW272" s="20"/>
      <c r="WIX272" s="20"/>
      <c r="WIY272" s="20"/>
      <c r="WIZ272" s="20"/>
      <c r="WJA272" s="20"/>
      <c r="WJB272" s="20"/>
      <c r="WJC272" s="20"/>
      <c r="WJD272" s="20"/>
      <c r="WJE272" s="20"/>
      <c r="WJF272" s="20"/>
      <c r="WJG272" s="20"/>
      <c r="WJH272" s="20"/>
      <c r="WJI272" s="20"/>
      <c r="WJJ272" s="20"/>
      <c r="WJK272" s="20"/>
      <c r="WJL272" s="20"/>
      <c r="WJM272" s="20"/>
      <c r="WJN272" s="20"/>
      <c r="WJO272" s="20"/>
      <c r="WJP272" s="20"/>
      <c r="WJQ272" s="20"/>
      <c r="WJR272" s="20"/>
      <c r="WJS272" s="20"/>
      <c r="WJT272" s="20"/>
      <c r="WJU272" s="20"/>
      <c r="WJV272" s="20"/>
      <c r="WJW272" s="20"/>
      <c r="WJX272" s="20"/>
      <c r="WJY272" s="20"/>
      <c r="WJZ272" s="20"/>
      <c r="WKA272" s="20"/>
      <c r="WKB272" s="20"/>
      <c r="WKC272" s="20"/>
      <c r="WKD272" s="20"/>
      <c r="WKE272" s="20"/>
      <c r="WKF272" s="20"/>
      <c r="WKG272" s="20"/>
      <c r="WKH272" s="20"/>
      <c r="WKI272" s="20"/>
      <c r="WKJ272" s="20"/>
      <c r="WKK272" s="20"/>
      <c r="WKL272" s="20"/>
      <c r="WKM272" s="20"/>
      <c r="WKN272" s="20"/>
      <c r="WKO272" s="20"/>
      <c r="WKP272" s="20"/>
      <c r="WKQ272" s="20"/>
      <c r="WKR272" s="20"/>
      <c r="WKS272" s="20"/>
      <c r="WKT272" s="20"/>
      <c r="WKU272" s="20"/>
      <c r="WKV272" s="20"/>
      <c r="WKW272" s="20"/>
      <c r="WKX272" s="20"/>
      <c r="WKY272" s="20"/>
      <c r="WKZ272" s="20"/>
      <c r="WLA272" s="20"/>
      <c r="WLB272" s="20"/>
      <c r="WLC272" s="20"/>
      <c r="WLD272" s="20"/>
      <c r="WLE272" s="20"/>
      <c r="WLF272" s="20"/>
      <c r="WLG272" s="20"/>
      <c r="WLH272" s="20"/>
      <c r="WLI272" s="20"/>
      <c r="WLJ272" s="20"/>
      <c r="WLK272" s="20"/>
      <c r="WLL272" s="20"/>
      <c r="WLM272" s="20"/>
      <c r="WLN272" s="20"/>
      <c r="WLO272" s="20"/>
      <c r="WLP272" s="20"/>
      <c r="WLQ272" s="20"/>
      <c r="WLR272" s="20"/>
      <c r="WLS272" s="20"/>
      <c r="WLT272" s="20"/>
      <c r="WLU272" s="20"/>
      <c r="WLV272" s="20"/>
      <c r="WLW272" s="20"/>
      <c r="WLX272" s="20"/>
      <c r="WLY272" s="20"/>
      <c r="WLZ272" s="20"/>
      <c r="WMA272" s="20"/>
      <c r="WMB272" s="20"/>
      <c r="WMC272" s="20"/>
      <c r="WMD272" s="20"/>
      <c r="WME272" s="20"/>
      <c r="WMF272" s="20"/>
      <c r="WMG272" s="20"/>
      <c r="WMH272" s="20"/>
      <c r="WMI272" s="20"/>
      <c r="WMJ272" s="20"/>
      <c r="WMK272" s="20"/>
      <c r="WML272" s="20"/>
      <c r="WMM272" s="20"/>
      <c r="WMN272" s="20"/>
      <c r="WMO272" s="20"/>
      <c r="WMP272" s="20"/>
      <c r="WMQ272" s="20"/>
      <c r="WMR272" s="20"/>
      <c r="WMS272" s="20"/>
      <c r="WMT272" s="20"/>
      <c r="WMU272" s="20"/>
      <c r="WMV272" s="20"/>
      <c r="WMW272" s="20"/>
      <c r="WMX272" s="20"/>
      <c r="WMY272" s="20"/>
      <c r="WMZ272" s="20"/>
      <c r="WNA272" s="20"/>
      <c r="WNB272" s="20"/>
      <c r="WNC272" s="20"/>
      <c r="WND272" s="20"/>
      <c r="WNE272" s="20"/>
      <c r="WNF272" s="20"/>
      <c r="WNG272" s="20"/>
      <c r="WNH272" s="20"/>
      <c r="WNI272" s="20"/>
      <c r="WNJ272" s="20"/>
      <c r="WNK272" s="20"/>
      <c r="WNL272" s="20"/>
      <c r="WNM272" s="20"/>
      <c r="WNN272" s="20"/>
      <c r="WNO272" s="20"/>
      <c r="WNP272" s="20"/>
      <c r="WNQ272" s="20"/>
      <c r="WNR272" s="20"/>
      <c r="WNS272" s="20"/>
      <c r="WNT272" s="20"/>
      <c r="WNU272" s="20"/>
      <c r="WNV272" s="20"/>
      <c r="WNW272" s="20"/>
      <c r="WNX272" s="20"/>
      <c r="WNY272" s="20"/>
      <c r="WNZ272" s="20"/>
      <c r="WOA272" s="20"/>
      <c r="WOB272" s="20"/>
      <c r="WOC272" s="20"/>
      <c r="WOD272" s="20"/>
      <c r="WOE272" s="20"/>
      <c r="WOF272" s="20"/>
      <c r="WOG272" s="20"/>
      <c r="WOH272" s="20"/>
      <c r="WOI272" s="20"/>
      <c r="WOJ272" s="20"/>
      <c r="WOK272" s="20"/>
      <c r="WOL272" s="20"/>
      <c r="WOM272" s="20"/>
      <c r="WON272" s="20"/>
      <c r="WOO272" s="20"/>
      <c r="WOP272" s="20"/>
      <c r="WOQ272" s="20"/>
      <c r="WOR272" s="20"/>
      <c r="WOS272" s="20"/>
      <c r="WOT272" s="20"/>
      <c r="WOU272" s="20"/>
      <c r="WOV272" s="20"/>
      <c r="WOW272" s="20"/>
      <c r="WOX272" s="20"/>
      <c r="WOY272" s="20"/>
      <c r="WOZ272" s="20"/>
      <c r="WPA272" s="20"/>
      <c r="WPB272" s="20"/>
      <c r="WPC272" s="20"/>
      <c r="WPD272" s="20"/>
      <c r="WPE272" s="20"/>
      <c r="WPF272" s="20"/>
      <c r="WPG272" s="20"/>
      <c r="WPH272" s="20"/>
      <c r="WPI272" s="20"/>
      <c r="WPJ272" s="20"/>
      <c r="WPK272" s="20"/>
      <c r="WPL272" s="20"/>
      <c r="WPM272" s="20"/>
      <c r="WPN272" s="20"/>
      <c r="WPO272" s="20"/>
      <c r="WPP272" s="20"/>
      <c r="WPQ272" s="20"/>
      <c r="WPR272" s="20"/>
      <c r="WPS272" s="20"/>
      <c r="WPT272" s="20"/>
      <c r="WPU272" s="20"/>
      <c r="WPV272" s="20"/>
      <c r="WPW272" s="20"/>
      <c r="WPX272" s="20"/>
      <c r="WPY272" s="20"/>
      <c r="WPZ272" s="20"/>
      <c r="WQA272" s="20"/>
      <c r="WQB272" s="20"/>
      <c r="WQC272" s="20"/>
      <c r="WQD272" s="20"/>
      <c r="WQE272" s="20"/>
      <c r="WQF272" s="20"/>
      <c r="WQG272" s="20"/>
      <c r="WQH272" s="20"/>
      <c r="WQI272" s="20"/>
      <c r="WQJ272" s="20"/>
      <c r="WQK272" s="20"/>
      <c r="WQL272" s="20"/>
      <c r="WQM272" s="20"/>
      <c r="WQN272" s="20"/>
      <c r="WQO272" s="20"/>
      <c r="WQP272" s="20"/>
      <c r="WQQ272" s="20"/>
      <c r="WQR272" s="20"/>
      <c r="WQS272" s="20"/>
      <c r="WQT272" s="20"/>
      <c r="WQU272" s="20"/>
      <c r="WQV272" s="20"/>
      <c r="WQW272" s="20"/>
      <c r="WQX272" s="20"/>
      <c r="WQY272" s="20"/>
      <c r="WQZ272" s="20"/>
      <c r="WRA272" s="20"/>
      <c r="WRB272" s="20"/>
      <c r="WRC272" s="20"/>
      <c r="WRD272" s="20"/>
      <c r="WRE272" s="20"/>
      <c r="WRF272" s="20"/>
      <c r="WRG272" s="20"/>
      <c r="WRH272" s="20"/>
      <c r="WRI272" s="20"/>
      <c r="WRJ272" s="20"/>
      <c r="WRK272" s="20"/>
      <c r="WRL272" s="20"/>
      <c r="WRM272" s="20"/>
      <c r="WRN272" s="20"/>
      <c r="WRO272" s="20"/>
      <c r="WRP272" s="20"/>
      <c r="WRQ272" s="20"/>
      <c r="WRR272" s="20"/>
      <c r="WRS272" s="20"/>
      <c r="WRT272" s="20"/>
      <c r="WRU272" s="20"/>
      <c r="WRV272" s="20"/>
      <c r="WRW272" s="20"/>
      <c r="WRX272" s="20"/>
      <c r="WRY272" s="20"/>
      <c r="WRZ272" s="20"/>
      <c r="WSA272" s="20"/>
      <c r="WSB272" s="20"/>
      <c r="WSC272" s="20"/>
      <c r="WSD272" s="20"/>
      <c r="WSE272" s="20"/>
      <c r="WSF272" s="20"/>
      <c r="WSG272" s="20"/>
      <c r="WSH272" s="20"/>
      <c r="WSI272" s="20"/>
      <c r="WSJ272" s="20"/>
      <c r="WSK272" s="20"/>
      <c r="WSL272" s="20"/>
      <c r="WSM272" s="20"/>
      <c r="WSN272" s="20"/>
      <c r="WSO272" s="20"/>
      <c r="WSP272" s="20"/>
      <c r="WSQ272" s="20"/>
      <c r="WSR272" s="20"/>
      <c r="WSS272" s="20"/>
      <c r="WST272" s="20"/>
      <c r="WSU272" s="20"/>
      <c r="WSV272" s="20"/>
      <c r="WSW272" s="20"/>
      <c r="WSX272" s="20"/>
      <c r="WSY272" s="20"/>
      <c r="WSZ272" s="20"/>
      <c r="WTA272" s="20"/>
      <c r="WTB272" s="20"/>
      <c r="WTC272" s="20"/>
      <c r="WTD272" s="20"/>
      <c r="WTE272" s="20"/>
      <c r="WTF272" s="20"/>
      <c r="WTG272" s="20"/>
      <c r="WTH272" s="20"/>
      <c r="WTI272" s="20"/>
      <c r="WTJ272" s="20"/>
      <c r="WTK272" s="20"/>
      <c r="WTL272" s="20"/>
      <c r="WTM272" s="20"/>
      <c r="WTN272" s="20"/>
      <c r="WTO272" s="20"/>
      <c r="WTP272" s="20"/>
      <c r="WTQ272" s="20"/>
      <c r="WTR272" s="20"/>
      <c r="WTS272" s="20"/>
      <c r="WTT272" s="20"/>
      <c r="WTU272" s="20"/>
      <c r="WTV272" s="20"/>
      <c r="WTW272" s="20"/>
      <c r="WTX272" s="20"/>
      <c r="WTY272" s="20"/>
      <c r="WTZ272" s="20"/>
      <c r="WUA272" s="20"/>
      <c r="WUB272" s="20"/>
      <c r="WUC272" s="20"/>
      <c r="WUD272" s="20"/>
      <c r="WUE272" s="20"/>
      <c r="WUF272" s="20"/>
      <c r="WUG272" s="20"/>
      <c r="WUH272" s="20"/>
      <c r="WUI272" s="20"/>
      <c r="WUJ272" s="20"/>
      <c r="WUK272" s="20"/>
      <c r="WUL272" s="20"/>
      <c r="WUM272" s="20"/>
      <c r="WUN272" s="20"/>
      <c r="WUO272" s="20"/>
      <c r="WUP272" s="20"/>
      <c r="WUQ272" s="20"/>
      <c r="WUR272" s="20"/>
      <c r="WUS272" s="20"/>
      <c r="WUT272" s="20"/>
      <c r="WUU272" s="20"/>
      <c r="WUV272" s="20"/>
      <c r="WUW272" s="20"/>
      <c r="WUX272" s="20"/>
      <c r="WUY272" s="20"/>
      <c r="WUZ272" s="20"/>
      <c r="WVA272" s="20"/>
      <c r="WVB272" s="20"/>
      <c r="WVC272" s="20"/>
      <c r="WVD272" s="20"/>
      <c r="WVE272" s="20"/>
      <c r="WVF272" s="20"/>
      <c r="WVG272" s="20"/>
      <c r="WVH272" s="20"/>
      <c r="WVI272" s="20"/>
      <c r="WVJ272" s="20"/>
      <c r="WVK272" s="20"/>
      <c r="WVL272" s="20"/>
      <c r="WVM272" s="20"/>
      <c r="WVN272" s="20"/>
      <c r="WVO272" s="20"/>
      <c r="WVP272" s="20"/>
      <c r="WVQ272" s="20"/>
      <c r="WVR272" s="20"/>
      <c r="WVS272" s="20"/>
      <c r="WVT272" s="20"/>
      <c r="WVU272" s="20"/>
      <c r="WVV272" s="20"/>
      <c r="WVW272" s="20"/>
      <c r="WVX272" s="20"/>
      <c r="WVY272" s="20"/>
      <c r="WVZ272" s="20"/>
      <c r="WWA272" s="20"/>
      <c r="WWB272" s="20"/>
      <c r="WWC272" s="20"/>
      <c r="WWD272" s="20"/>
      <c r="WWE272" s="20"/>
      <c r="WWF272" s="20"/>
      <c r="WWG272" s="20"/>
      <c r="WWH272" s="20"/>
      <c r="WWI272" s="20"/>
      <c r="WWJ272" s="20"/>
      <c r="WWK272" s="20"/>
      <c r="WWL272" s="20"/>
      <c r="WWM272" s="20"/>
      <c r="WWN272" s="20"/>
      <c r="WWO272" s="20"/>
      <c r="WWP272" s="20"/>
      <c r="WWQ272" s="20"/>
      <c r="WWR272" s="20"/>
      <c r="WWS272" s="20"/>
      <c r="WWT272" s="20"/>
      <c r="WWU272" s="20"/>
      <c r="WWV272" s="20"/>
      <c r="WWW272" s="20"/>
      <c r="WWX272" s="20"/>
      <c r="WWY272" s="20"/>
      <c r="WWZ272" s="20"/>
      <c r="WXA272" s="20"/>
      <c r="WXB272" s="20"/>
      <c r="WXC272" s="20"/>
      <c r="WXD272" s="20"/>
      <c r="WXE272" s="20"/>
      <c r="WXF272" s="20"/>
      <c r="WXG272" s="20"/>
      <c r="WXH272" s="20"/>
      <c r="WXI272" s="20"/>
      <c r="WXJ272" s="20"/>
      <c r="WXK272" s="20"/>
      <c r="WXL272" s="20"/>
      <c r="WXM272" s="20"/>
      <c r="WXN272" s="20"/>
      <c r="WXO272" s="20"/>
      <c r="WXP272" s="20"/>
      <c r="WXQ272" s="20"/>
      <c r="WXR272" s="20"/>
      <c r="WXS272" s="20"/>
      <c r="WXT272" s="20"/>
      <c r="WXU272" s="20"/>
      <c r="WXV272" s="20"/>
      <c r="WXW272" s="20"/>
      <c r="WXX272" s="20"/>
      <c r="WXY272" s="20"/>
      <c r="WXZ272" s="20"/>
      <c r="WYA272" s="20"/>
      <c r="WYB272" s="20"/>
      <c r="WYC272" s="20"/>
      <c r="WYD272" s="20"/>
      <c r="WYE272" s="20"/>
      <c r="WYF272" s="20"/>
      <c r="WYG272" s="20"/>
      <c r="WYH272" s="20"/>
      <c r="WYI272" s="20"/>
      <c r="WYJ272" s="20"/>
      <c r="WYK272" s="20"/>
      <c r="WYL272" s="20"/>
      <c r="WYM272" s="20"/>
      <c r="WYN272" s="20"/>
      <c r="WYO272" s="20"/>
      <c r="WYP272" s="20"/>
      <c r="WYQ272" s="20"/>
      <c r="WYR272" s="20"/>
      <c r="WYS272" s="20"/>
      <c r="WYT272" s="20"/>
      <c r="WYU272" s="20"/>
      <c r="WYV272" s="20"/>
      <c r="WYW272" s="20"/>
      <c r="WYX272" s="20"/>
      <c r="WYY272" s="20"/>
      <c r="WYZ272" s="20"/>
      <c r="WZA272" s="20"/>
      <c r="WZB272" s="20"/>
      <c r="WZC272" s="20"/>
      <c r="WZD272" s="20"/>
      <c r="WZE272" s="20"/>
      <c r="WZF272" s="20"/>
      <c r="WZG272" s="20"/>
      <c r="WZH272" s="20"/>
      <c r="WZI272" s="20"/>
      <c r="WZJ272" s="20"/>
      <c r="WZK272" s="20"/>
      <c r="WZL272" s="20"/>
      <c r="WZM272" s="20"/>
      <c r="WZN272" s="20"/>
      <c r="WZO272" s="20"/>
      <c r="WZP272" s="20"/>
      <c r="WZQ272" s="20"/>
      <c r="WZR272" s="20"/>
      <c r="WZS272" s="20"/>
      <c r="WZT272" s="20"/>
      <c r="WZU272" s="20"/>
      <c r="WZV272" s="20"/>
      <c r="WZW272" s="20"/>
      <c r="WZX272" s="20"/>
      <c r="WZY272" s="20"/>
      <c r="WZZ272" s="20"/>
      <c r="XAA272" s="20"/>
      <c r="XAB272" s="20"/>
      <c r="XAC272" s="20"/>
      <c r="XAD272" s="20"/>
      <c r="XAE272" s="20"/>
      <c r="XAF272" s="20"/>
      <c r="XAG272" s="20"/>
      <c r="XAH272" s="20"/>
      <c r="XAI272" s="20"/>
      <c r="XAJ272" s="20"/>
      <c r="XAK272" s="20"/>
      <c r="XAL272" s="20"/>
      <c r="XAM272" s="20"/>
      <c r="XAN272" s="20"/>
      <c r="XAO272" s="20"/>
      <c r="XAP272" s="20"/>
      <c r="XAQ272" s="20"/>
      <c r="XAR272" s="20"/>
      <c r="XAS272" s="20"/>
      <c r="XAT272" s="20"/>
      <c r="XAU272" s="20"/>
      <c r="XAV272" s="20"/>
      <c r="XAW272" s="20"/>
      <c r="XAX272" s="20"/>
      <c r="XAY272" s="20"/>
      <c r="XAZ272" s="20"/>
      <c r="XBA272" s="20"/>
      <c r="XBB272" s="20"/>
      <c r="XBC272" s="20"/>
      <c r="XBD272" s="20"/>
      <c r="XBE272" s="20"/>
      <c r="XBF272" s="20"/>
      <c r="XBG272" s="20"/>
      <c r="XBH272" s="20"/>
      <c r="XBI272" s="20"/>
      <c r="XBJ272" s="20"/>
      <c r="XBK272" s="20"/>
      <c r="XBL272" s="20"/>
      <c r="XBM272" s="20"/>
      <c r="XBN272" s="20"/>
      <c r="XBO272" s="20"/>
      <c r="XBP272" s="20"/>
      <c r="XBQ272" s="20"/>
      <c r="XBR272" s="20"/>
      <c r="XBS272" s="20"/>
      <c r="XBT272" s="20"/>
      <c r="XBU272" s="20"/>
      <c r="XBV272" s="20"/>
      <c r="XBW272" s="20"/>
      <c r="XBX272" s="20"/>
      <c r="XBY272" s="20"/>
      <c r="XBZ272" s="20"/>
      <c r="XCA272" s="20"/>
      <c r="XCB272" s="20"/>
      <c r="XCC272" s="20"/>
      <c r="XCD272" s="20"/>
      <c r="XCE272" s="20"/>
      <c r="XCF272" s="20"/>
      <c r="XCG272" s="20"/>
      <c r="XCH272" s="20"/>
      <c r="XCI272" s="20"/>
      <c r="XCJ272" s="20"/>
      <c r="XCK272" s="20"/>
      <c r="XCL272" s="20"/>
      <c r="XCM272" s="20"/>
      <c r="XCN272" s="20"/>
      <c r="XCO272" s="20"/>
      <c r="XCP272" s="20"/>
      <c r="XCQ272" s="20"/>
      <c r="XCR272" s="20"/>
      <c r="XCS272" s="20"/>
      <c r="XCT272" s="20"/>
      <c r="XCU272" s="20"/>
      <c r="XCV272" s="20"/>
      <c r="XCW272" s="20"/>
      <c r="XCX272" s="20"/>
      <c r="XCY272" s="20"/>
      <c r="XCZ272" s="20"/>
      <c r="XDA272" s="20"/>
      <c r="XDB272" s="20"/>
      <c r="XDC272" s="20"/>
      <c r="XDD272" s="20"/>
      <c r="XDE272" s="20"/>
      <c r="XDF272" s="20"/>
      <c r="XDG272" s="20"/>
      <c r="XDH272" s="20"/>
      <c r="XDI272" s="20"/>
      <c r="XDJ272" s="20"/>
      <c r="XDK272" s="20"/>
      <c r="XDL272" s="20"/>
      <c r="XDM272" s="20"/>
      <c r="XDN272" s="20"/>
      <c r="XDO272" s="20"/>
      <c r="XDP272" s="20"/>
      <c r="XDQ272" s="20"/>
      <c r="XDR272" s="20"/>
      <c r="XDS272" s="20"/>
      <c r="XDT272" s="20"/>
      <c r="XDU272" s="20"/>
      <c r="XDV272" s="20"/>
      <c r="XDW272" s="20"/>
      <c r="XDX272" s="20"/>
      <c r="XDY272" s="20"/>
      <c r="XDZ272" s="20"/>
      <c r="XEA272" s="20"/>
      <c r="XEB272" s="20"/>
      <c r="XEC272" s="20"/>
      <c r="XED272" s="20"/>
      <c r="XEE272" s="20"/>
      <c r="XEF272" s="20"/>
      <c r="XEG272" s="20"/>
      <c r="XEH272" s="20"/>
      <c r="XEI272" s="20"/>
      <c r="XEJ272" s="20"/>
      <c r="XEK272" s="20"/>
      <c r="XEL272" s="20"/>
      <c r="XEM272" s="20"/>
      <c r="XEN272" s="20"/>
      <c r="XEO272" s="20"/>
      <c r="XEP272" s="20"/>
      <c r="XEQ272" s="20"/>
      <c r="XER272" s="20"/>
      <c r="XES272" s="20"/>
      <c r="XET272" s="20"/>
      <c r="XEU272" s="20"/>
      <c r="XEV272" s="20"/>
      <c r="XEW272" s="20"/>
      <c r="XEX272" s="20"/>
      <c r="XEY272" s="20"/>
      <c r="XEZ272" s="20"/>
      <c r="XFA272" s="20"/>
      <c r="XFB272" s="20"/>
      <c r="XFC272" s="20"/>
      <c r="XFD272" s="20"/>
    </row>
    <row r="273" spans="1:16384" s="30" customFormat="1" x14ac:dyDescent="0.25">
      <c r="A273" s="210"/>
      <c r="B273" s="226"/>
      <c r="C273" s="226"/>
      <c r="D273" s="111" t="s">
        <v>17</v>
      </c>
      <c r="E273" s="111" t="s">
        <v>17</v>
      </c>
      <c r="F273" s="111" t="s">
        <v>17</v>
      </c>
      <c r="G273" s="111" t="s">
        <v>17</v>
      </c>
      <c r="H273" s="112" t="s">
        <v>6</v>
      </c>
      <c r="I273" s="55" t="s">
        <v>18</v>
      </c>
      <c r="J273" s="87">
        <f ca="1">IF($T273=0,SUM(J274:J278),IF($T273="",0,IF(ISERROR(OFFSET(ГП!AA219,-$R273-IF($T273=4,1,0),0)),0,OFFSET(ГП!AA219,-$R273-IF($T273=4,1,0),0))))</f>
        <v>6575.4</v>
      </c>
      <c r="K273" s="87">
        <f ca="1">IF($T273=0,SUM(K274:K278),IF($T273="",0,IF(ISERROR(OFFSET(ГП!AB219,-$R273-IF($T273=4,1,0),0)),0,OFFSET(ГП!AB219,-$R273-IF($T273=4,1,0),0))))</f>
        <v>0</v>
      </c>
      <c r="L273" s="87">
        <f ca="1">IF($T273=0,SUM(L274:L278),IF($T273="",0,IF(ISERROR(OFFSET(ГП!AC219,-$R273-IF($T273=4,1,0),0)),0,OFFSET(ГП!AC219,-$R273-IF($T273=4,1,0),0))))</f>
        <v>0</v>
      </c>
      <c r="M273" s="87">
        <f ca="1">IF($T273=0,SUM(M274:M278),IF($T273="",0,IF(ISERROR(OFFSET(ГП!AD219,-$R273-IF($T273=4,1,0),0)),0,OFFSET(ГП!AD219,-$R273-IF($T273=4,1,0),0))))</f>
        <v>0</v>
      </c>
      <c r="N273" s="87">
        <f ca="1">IF($T273=0,SUM(N274:N278),IF($T273="",0,IF(ISERROR(OFFSET(ГП!AE219,-$R273-IF($T273=4,1,0),0)),0,OFFSET(ГП!AE219,-$R273-IF($T273=4,1,0),0))))</f>
        <v>0</v>
      </c>
      <c r="O273" s="87">
        <f ca="1">IF($T273=0,SUM(O274:O278),IF($T273="",0,IF(ISERROR(OFFSET(ГП!AF219,-$R273-IF($T273=4,1,0),0)),0,OFFSET(ГП!AF219,-$R273-IF($T273=4,1,0),0))))</f>
        <v>0</v>
      </c>
      <c r="P273" s="20"/>
      <c r="Q273" s="20">
        <v>6</v>
      </c>
      <c r="R273" s="20">
        <f t="shared" si="110"/>
        <v>0</v>
      </c>
      <c r="S273" s="20">
        <f t="shared" si="107"/>
        <v>4</v>
      </c>
      <c r="T273" s="157">
        <f t="shared" si="108"/>
        <v>4</v>
      </c>
      <c r="U273" s="20" t="str">
        <f t="shared" si="109"/>
        <v>внебюджетные источники</v>
      </c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  <c r="IK273" s="20"/>
      <c r="IL273" s="20"/>
      <c r="IM273" s="20"/>
      <c r="IN273" s="20"/>
      <c r="IO273" s="20"/>
      <c r="IP273" s="20"/>
      <c r="IQ273" s="20"/>
      <c r="IR273" s="20"/>
      <c r="IS273" s="20"/>
      <c r="IT273" s="20"/>
      <c r="IU273" s="20"/>
      <c r="IV273" s="20"/>
      <c r="IW273" s="20"/>
      <c r="IX273" s="20"/>
      <c r="IY273" s="20"/>
      <c r="IZ273" s="20"/>
      <c r="JA273" s="20"/>
      <c r="JB273" s="20"/>
      <c r="JC273" s="20"/>
      <c r="JD273" s="20"/>
      <c r="JE273" s="20"/>
      <c r="JF273" s="20"/>
      <c r="JG273" s="20"/>
      <c r="JH273" s="20"/>
      <c r="JI273" s="20"/>
      <c r="JJ273" s="20"/>
      <c r="JK273" s="20"/>
      <c r="JL273" s="20"/>
      <c r="JM273" s="20"/>
      <c r="JN273" s="20"/>
      <c r="JO273" s="20"/>
      <c r="JP273" s="20"/>
      <c r="JQ273" s="20"/>
      <c r="JR273" s="20"/>
      <c r="JS273" s="20"/>
      <c r="JT273" s="20"/>
      <c r="JU273" s="20"/>
      <c r="JV273" s="20"/>
      <c r="JW273" s="20"/>
      <c r="JX273" s="20"/>
      <c r="JY273" s="20"/>
      <c r="JZ273" s="20"/>
      <c r="KA273" s="20"/>
      <c r="KB273" s="20"/>
      <c r="KC273" s="20"/>
      <c r="KD273" s="20"/>
      <c r="KE273" s="20"/>
      <c r="KF273" s="20"/>
      <c r="KG273" s="20"/>
      <c r="KH273" s="20"/>
      <c r="KI273" s="20"/>
      <c r="KJ273" s="20"/>
      <c r="KK273" s="20"/>
      <c r="KL273" s="20"/>
      <c r="KM273" s="20"/>
      <c r="KN273" s="20"/>
      <c r="KO273" s="20"/>
      <c r="KP273" s="20"/>
      <c r="KQ273" s="20"/>
      <c r="KR273" s="20"/>
      <c r="KS273" s="20"/>
      <c r="KT273" s="20"/>
      <c r="KU273" s="20"/>
      <c r="KV273" s="20"/>
      <c r="KW273" s="20"/>
      <c r="KX273" s="20"/>
      <c r="KY273" s="20"/>
      <c r="KZ273" s="20"/>
      <c r="LA273" s="20"/>
      <c r="LB273" s="20"/>
      <c r="LC273" s="20"/>
      <c r="LD273" s="20"/>
      <c r="LE273" s="20"/>
      <c r="LF273" s="20"/>
      <c r="LG273" s="20"/>
      <c r="LH273" s="20"/>
      <c r="LI273" s="20"/>
      <c r="LJ273" s="20"/>
      <c r="LK273" s="20"/>
      <c r="LL273" s="20"/>
      <c r="LM273" s="20"/>
      <c r="LN273" s="20"/>
      <c r="LO273" s="20"/>
      <c r="LP273" s="20"/>
      <c r="LQ273" s="20"/>
      <c r="LR273" s="20"/>
      <c r="LS273" s="20"/>
      <c r="LT273" s="20"/>
      <c r="LU273" s="20"/>
      <c r="LV273" s="20"/>
      <c r="LW273" s="20"/>
      <c r="LX273" s="20"/>
      <c r="LY273" s="20"/>
      <c r="LZ273" s="20"/>
      <c r="MA273" s="20"/>
      <c r="MB273" s="20"/>
      <c r="MC273" s="20"/>
      <c r="MD273" s="20"/>
      <c r="ME273" s="20"/>
      <c r="MF273" s="20"/>
      <c r="MG273" s="20"/>
      <c r="MH273" s="20"/>
      <c r="MI273" s="20"/>
      <c r="MJ273" s="20"/>
      <c r="MK273" s="20"/>
      <c r="ML273" s="20"/>
      <c r="MM273" s="20"/>
      <c r="MN273" s="20"/>
      <c r="MO273" s="20"/>
      <c r="MP273" s="20"/>
      <c r="MQ273" s="20"/>
      <c r="MR273" s="20"/>
      <c r="MS273" s="20"/>
      <c r="MT273" s="20"/>
      <c r="MU273" s="20"/>
      <c r="MV273" s="20"/>
      <c r="MW273" s="20"/>
      <c r="MX273" s="20"/>
      <c r="MY273" s="20"/>
      <c r="MZ273" s="20"/>
      <c r="NA273" s="20"/>
      <c r="NB273" s="20"/>
      <c r="NC273" s="20"/>
      <c r="ND273" s="20"/>
      <c r="NE273" s="20"/>
      <c r="NF273" s="20"/>
      <c r="NG273" s="20"/>
      <c r="NH273" s="20"/>
      <c r="NI273" s="20"/>
      <c r="NJ273" s="20"/>
      <c r="NK273" s="20"/>
      <c r="NL273" s="20"/>
      <c r="NM273" s="20"/>
      <c r="NN273" s="20"/>
      <c r="NO273" s="20"/>
      <c r="NP273" s="20"/>
      <c r="NQ273" s="20"/>
      <c r="NR273" s="20"/>
      <c r="NS273" s="20"/>
      <c r="NT273" s="20"/>
      <c r="NU273" s="20"/>
      <c r="NV273" s="20"/>
      <c r="NW273" s="20"/>
      <c r="NX273" s="20"/>
      <c r="NY273" s="20"/>
      <c r="NZ273" s="20"/>
      <c r="OA273" s="20"/>
      <c r="OB273" s="20"/>
      <c r="OC273" s="20"/>
      <c r="OD273" s="20"/>
      <c r="OE273" s="20"/>
      <c r="OF273" s="20"/>
      <c r="OG273" s="20"/>
      <c r="OH273" s="20"/>
      <c r="OI273" s="20"/>
      <c r="OJ273" s="20"/>
      <c r="OK273" s="20"/>
      <c r="OL273" s="20"/>
      <c r="OM273" s="20"/>
      <c r="ON273" s="20"/>
      <c r="OO273" s="20"/>
      <c r="OP273" s="20"/>
      <c r="OQ273" s="20"/>
      <c r="OR273" s="20"/>
      <c r="OS273" s="20"/>
      <c r="OT273" s="20"/>
      <c r="OU273" s="20"/>
      <c r="OV273" s="20"/>
      <c r="OW273" s="20"/>
      <c r="OX273" s="20"/>
      <c r="OY273" s="20"/>
      <c r="OZ273" s="20"/>
      <c r="PA273" s="20"/>
      <c r="PB273" s="20"/>
      <c r="PC273" s="20"/>
      <c r="PD273" s="20"/>
      <c r="PE273" s="20"/>
      <c r="PF273" s="20"/>
      <c r="PG273" s="20"/>
      <c r="PH273" s="20"/>
      <c r="PI273" s="20"/>
      <c r="PJ273" s="20"/>
      <c r="PK273" s="20"/>
      <c r="PL273" s="20"/>
      <c r="PM273" s="20"/>
      <c r="PN273" s="20"/>
      <c r="PO273" s="20"/>
      <c r="PP273" s="20"/>
      <c r="PQ273" s="20"/>
      <c r="PR273" s="20"/>
      <c r="PS273" s="20"/>
      <c r="PT273" s="20"/>
      <c r="PU273" s="20"/>
      <c r="PV273" s="20"/>
      <c r="PW273" s="20"/>
      <c r="PX273" s="20"/>
      <c r="PY273" s="20"/>
      <c r="PZ273" s="20"/>
      <c r="QA273" s="20"/>
      <c r="QB273" s="20"/>
      <c r="QC273" s="20"/>
      <c r="QD273" s="20"/>
      <c r="QE273" s="20"/>
      <c r="QF273" s="20"/>
      <c r="QG273" s="20"/>
      <c r="QH273" s="20"/>
      <c r="QI273" s="20"/>
      <c r="QJ273" s="20"/>
      <c r="QK273" s="20"/>
      <c r="QL273" s="20"/>
      <c r="QM273" s="20"/>
      <c r="QN273" s="20"/>
      <c r="QO273" s="20"/>
      <c r="QP273" s="20"/>
      <c r="QQ273" s="20"/>
      <c r="QR273" s="20"/>
      <c r="QS273" s="20"/>
      <c r="QT273" s="20"/>
      <c r="QU273" s="20"/>
      <c r="QV273" s="20"/>
      <c r="QW273" s="20"/>
      <c r="QX273" s="20"/>
      <c r="QY273" s="20"/>
      <c r="QZ273" s="20"/>
      <c r="RA273" s="20"/>
      <c r="RB273" s="20"/>
      <c r="RC273" s="20"/>
      <c r="RD273" s="20"/>
      <c r="RE273" s="20"/>
      <c r="RF273" s="20"/>
      <c r="RG273" s="20"/>
      <c r="RH273" s="20"/>
      <c r="RI273" s="20"/>
      <c r="RJ273" s="20"/>
      <c r="RK273" s="20"/>
      <c r="RL273" s="20"/>
      <c r="RM273" s="20"/>
      <c r="RN273" s="20"/>
      <c r="RO273" s="20"/>
      <c r="RP273" s="20"/>
      <c r="RQ273" s="20"/>
      <c r="RR273" s="20"/>
      <c r="RS273" s="20"/>
      <c r="RT273" s="20"/>
      <c r="RU273" s="20"/>
      <c r="RV273" s="20"/>
      <c r="RW273" s="20"/>
      <c r="RX273" s="20"/>
      <c r="RY273" s="20"/>
      <c r="RZ273" s="20"/>
      <c r="SA273" s="20"/>
      <c r="SB273" s="20"/>
      <c r="SC273" s="20"/>
      <c r="SD273" s="20"/>
      <c r="SE273" s="20"/>
      <c r="SF273" s="20"/>
      <c r="SG273" s="20"/>
      <c r="SH273" s="20"/>
      <c r="SI273" s="20"/>
      <c r="SJ273" s="20"/>
      <c r="SK273" s="20"/>
      <c r="SL273" s="20"/>
      <c r="SM273" s="20"/>
      <c r="SN273" s="20"/>
      <c r="SO273" s="20"/>
      <c r="SP273" s="20"/>
      <c r="SQ273" s="20"/>
      <c r="SR273" s="20"/>
      <c r="SS273" s="20"/>
      <c r="ST273" s="20"/>
      <c r="SU273" s="20"/>
      <c r="SV273" s="20"/>
      <c r="SW273" s="20"/>
      <c r="SX273" s="20"/>
      <c r="SY273" s="20"/>
      <c r="SZ273" s="20"/>
      <c r="TA273" s="20"/>
      <c r="TB273" s="20"/>
      <c r="TC273" s="20"/>
      <c r="TD273" s="20"/>
      <c r="TE273" s="20"/>
      <c r="TF273" s="20"/>
      <c r="TG273" s="20"/>
      <c r="TH273" s="20"/>
      <c r="TI273" s="20"/>
      <c r="TJ273" s="20"/>
      <c r="TK273" s="20"/>
      <c r="TL273" s="20"/>
      <c r="TM273" s="20"/>
      <c r="TN273" s="20"/>
      <c r="TO273" s="20"/>
      <c r="TP273" s="20"/>
      <c r="TQ273" s="20"/>
      <c r="TR273" s="20"/>
      <c r="TS273" s="20"/>
      <c r="TT273" s="20"/>
      <c r="TU273" s="20"/>
      <c r="TV273" s="20"/>
      <c r="TW273" s="20"/>
      <c r="TX273" s="20"/>
      <c r="TY273" s="20"/>
      <c r="TZ273" s="20"/>
      <c r="UA273" s="20"/>
      <c r="UB273" s="20"/>
      <c r="UC273" s="20"/>
      <c r="UD273" s="20"/>
      <c r="UE273" s="20"/>
      <c r="UF273" s="20"/>
      <c r="UG273" s="20"/>
      <c r="UH273" s="20"/>
      <c r="UI273" s="20"/>
      <c r="UJ273" s="20"/>
      <c r="UK273" s="20"/>
      <c r="UL273" s="20"/>
      <c r="UM273" s="20"/>
      <c r="UN273" s="20"/>
      <c r="UO273" s="20"/>
      <c r="UP273" s="20"/>
      <c r="UQ273" s="20"/>
      <c r="UR273" s="20"/>
      <c r="US273" s="20"/>
      <c r="UT273" s="20"/>
      <c r="UU273" s="20"/>
      <c r="UV273" s="20"/>
      <c r="UW273" s="20"/>
      <c r="UX273" s="20"/>
      <c r="UY273" s="20"/>
      <c r="UZ273" s="20"/>
      <c r="VA273" s="20"/>
      <c r="VB273" s="20"/>
      <c r="VC273" s="20"/>
      <c r="VD273" s="20"/>
      <c r="VE273" s="20"/>
      <c r="VF273" s="20"/>
      <c r="VG273" s="20"/>
      <c r="VH273" s="20"/>
      <c r="VI273" s="20"/>
      <c r="VJ273" s="20"/>
      <c r="VK273" s="20"/>
      <c r="VL273" s="20"/>
      <c r="VM273" s="20"/>
      <c r="VN273" s="20"/>
      <c r="VO273" s="20"/>
      <c r="VP273" s="20"/>
      <c r="VQ273" s="20"/>
      <c r="VR273" s="20"/>
      <c r="VS273" s="20"/>
      <c r="VT273" s="20"/>
      <c r="VU273" s="20"/>
      <c r="VV273" s="20"/>
      <c r="VW273" s="20"/>
      <c r="VX273" s="20"/>
      <c r="VY273" s="20"/>
      <c r="VZ273" s="20"/>
      <c r="WA273" s="20"/>
      <c r="WB273" s="20"/>
      <c r="WC273" s="20"/>
      <c r="WD273" s="20"/>
      <c r="WE273" s="20"/>
      <c r="WF273" s="20"/>
      <c r="WG273" s="20"/>
      <c r="WH273" s="20"/>
      <c r="WI273" s="20"/>
      <c r="WJ273" s="20"/>
      <c r="WK273" s="20"/>
      <c r="WL273" s="20"/>
      <c r="WM273" s="20"/>
      <c r="WN273" s="20"/>
      <c r="WO273" s="20"/>
      <c r="WP273" s="20"/>
      <c r="WQ273" s="20"/>
      <c r="WR273" s="20"/>
      <c r="WS273" s="20"/>
      <c r="WT273" s="20"/>
      <c r="WU273" s="20"/>
      <c r="WV273" s="20"/>
      <c r="WW273" s="20"/>
      <c r="WX273" s="20"/>
      <c r="WY273" s="20"/>
      <c r="WZ273" s="20"/>
      <c r="XA273" s="20"/>
      <c r="XB273" s="20"/>
      <c r="XC273" s="20"/>
      <c r="XD273" s="20"/>
      <c r="XE273" s="20"/>
      <c r="XF273" s="20"/>
      <c r="XG273" s="20"/>
      <c r="XH273" s="20"/>
      <c r="XI273" s="20"/>
      <c r="XJ273" s="20"/>
      <c r="XK273" s="20"/>
      <c r="XL273" s="20"/>
      <c r="XM273" s="20"/>
      <c r="XN273" s="20"/>
      <c r="XO273" s="20"/>
      <c r="XP273" s="20"/>
      <c r="XQ273" s="20"/>
      <c r="XR273" s="20"/>
      <c r="XS273" s="20"/>
      <c r="XT273" s="20"/>
      <c r="XU273" s="20"/>
      <c r="XV273" s="20"/>
      <c r="XW273" s="20"/>
      <c r="XX273" s="20"/>
      <c r="XY273" s="20"/>
      <c r="XZ273" s="20"/>
      <c r="YA273" s="20"/>
      <c r="YB273" s="20"/>
      <c r="YC273" s="20"/>
      <c r="YD273" s="20"/>
      <c r="YE273" s="20"/>
      <c r="YF273" s="20"/>
      <c r="YG273" s="20"/>
      <c r="YH273" s="20"/>
      <c r="YI273" s="20"/>
      <c r="YJ273" s="20"/>
      <c r="YK273" s="20"/>
      <c r="YL273" s="20"/>
      <c r="YM273" s="20"/>
      <c r="YN273" s="20"/>
      <c r="YO273" s="20"/>
      <c r="YP273" s="20"/>
      <c r="YQ273" s="20"/>
      <c r="YR273" s="20"/>
      <c r="YS273" s="20"/>
      <c r="YT273" s="20"/>
      <c r="YU273" s="20"/>
      <c r="YV273" s="20"/>
      <c r="YW273" s="20"/>
      <c r="YX273" s="20"/>
      <c r="YY273" s="20"/>
      <c r="YZ273" s="20"/>
      <c r="ZA273" s="20"/>
      <c r="ZB273" s="20"/>
      <c r="ZC273" s="20"/>
      <c r="ZD273" s="20"/>
      <c r="ZE273" s="20"/>
      <c r="ZF273" s="20"/>
      <c r="ZG273" s="20"/>
      <c r="ZH273" s="20"/>
      <c r="ZI273" s="20"/>
      <c r="ZJ273" s="20"/>
      <c r="ZK273" s="20"/>
      <c r="ZL273" s="20"/>
      <c r="ZM273" s="20"/>
      <c r="ZN273" s="20"/>
      <c r="ZO273" s="20"/>
      <c r="ZP273" s="20"/>
      <c r="ZQ273" s="20"/>
      <c r="ZR273" s="20"/>
      <c r="ZS273" s="20"/>
      <c r="ZT273" s="20"/>
      <c r="ZU273" s="20"/>
      <c r="ZV273" s="20"/>
      <c r="ZW273" s="20"/>
      <c r="ZX273" s="20"/>
      <c r="ZY273" s="20"/>
      <c r="ZZ273" s="20"/>
      <c r="AAA273" s="20"/>
      <c r="AAB273" s="20"/>
      <c r="AAC273" s="20"/>
      <c r="AAD273" s="20"/>
      <c r="AAE273" s="20"/>
      <c r="AAF273" s="20"/>
      <c r="AAG273" s="20"/>
      <c r="AAH273" s="20"/>
      <c r="AAI273" s="20"/>
      <c r="AAJ273" s="20"/>
      <c r="AAK273" s="20"/>
      <c r="AAL273" s="20"/>
      <c r="AAM273" s="20"/>
      <c r="AAN273" s="20"/>
      <c r="AAO273" s="20"/>
      <c r="AAP273" s="20"/>
      <c r="AAQ273" s="20"/>
      <c r="AAR273" s="20"/>
      <c r="AAS273" s="20"/>
      <c r="AAT273" s="20"/>
      <c r="AAU273" s="20"/>
      <c r="AAV273" s="20"/>
      <c r="AAW273" s="20"/>
      <c r="AAX273" s="20"/>
      <c r="AAY273" s="20"/>
      <c r="AAZ273" s="20"/>
      <c r="ABA273" s="20"/>
      <c r="ABB273" s="20"/>
      <c r="ABC273" s="20"/>
      <c r="ABD273" s="20"/>
      <c r="ABE273" s="20"/>
      <c r="ABF273" s="20"/>
      <c r="ABG273" s="20"/>
      <c r="ABH273" s="20"/>
      <c r="ABI273" s="20"/>
      <c r="ABJ273" s="20"/>
      <c r="ABK273" s="20"/>
      <c r="ABL273" s="20"/>
      <c r="ABM273" s="20"/>
      <c r="ABN273" s="20"/>
      <c r="ABO273" s="20"/>
      <c r="ABP273" s="20"/>
      <c r="ABQ273" s="20"/>
      <c r="ABR273" s="20"/>
      <c r="ABS273" s="20"/>
      <c r="ABT273" s="20"/>
      <c r="ABU273" s="20"/>
      <c r="ABV273" s="20"/>
      <c r="ABW273" s="20"/>
      <c r="ABX273" s="20"/>
      <c r="ABY273" s="20"/>
      <c r="ABZ273" s="20"/>
      <c r="ACA273" s="20"/>
      <c r="ACB273" s="20"/>
      <c r="ACC273" s="20"/>
      <c r="ACD273" s="20"/>
      <c r="ACE273" s="20"/>
      <c r="ACF273" s="20"/>
      <c r="ACG273" s="20"/>
      <c r="ACH273" s="20"/>
      <c r="ACI273" s="20"/>
      <c r="ACJ273" s="20"/>
      <c r="ACK273" s="20"/>
      <c r="ACL273" s="20"/>
      <c r="ACM273" s="20"/>
      <c r="ACN273" s="20"/>
      <c r="ACO273" s="20"/>
      <c r="ACP273" s="20"/>
      <c r="ACQ273" s="20"/>
      <c r="ACR273" s="20"/>
      <c r="ACS273" s="20"/>
      <c r="ACT273" s="20"/>
      <c r="ACU273" s="20"/>
      <c r="ACV273" s="20"/>
      <c r="ACW273" s="20"/>
      <c r="ACX273" s="20"/>
      <c r="ACY273" s="20"/>
      <c r="ACZ273" s="20"/>
      <c r="ADA273" s="20"/>
      <c r="ADB273" s="20"/>
      <c r="ADC273" s="20"/>
      <c r="ADD273" s="20"/>
      <c r="ADE273" s="20"/>
      <c r="ADF273" s="20"/>
      <c r="ADG273" s="20"/>
      <c r="ADH273" s="20"/>
      <c r="ADI273" s="20"/>
      <c r="ADJ273" s="20"/>
      <c r="ADK273" s="20"/>
      <c r="ADL273" s="20"/>
      <c r="ADM273" s="20"/>
      <c r="ADN273" s="20"/>
      <c r="ADO273" s="20"/>
      <c r="ADP273" s="20"/>
      <c r="ADQ273" s="20"/>
      <c r="ADR273" s="20"/>
      <c r="ADS273" s="20"/>
      <c r="ADT273" s="20"/>
      <c r="ADU273" s="20"/>
      <c r="ADV273" s="20"/>
      <c r="ADW273" s="20"/>
      <c r="ADX273" s="20"/>
      <c r="ADY273" s="20"/>
      <c r="ADZ273" s="20"/>
      <c r="AEA273" s="20"/>
      <c r="AEB273" s="20"/>
      <c r="AEC273" s="20"/>
      <c r="AED273" s="20"/>
      <c r="AEE273" s="20"/>
      <c r="AEF273" s="20"/>
      <c r="AEG273" s="20"/>
      <c r="AEH273" s="20"/>
      <c r="AEI273" s="20"/>
      <c r="AEJ273" s="20"/>
      <c r="AEK273" s="20"/>
      <c r="AEL273" s="20"/>
      <c r="AEM273" s="20"/>
      <c r="AEN273" s="20"/>
      <c r="AEO273" s="20"/>
      <c r="AEP273" s="20"/>
      <c r="AEQ273" s="20"/>
      <c r="AER273" s="20"/>
      <c r="AES273" s="20"/>
      <c r="AET273" s="20"/>
      <c r="AEU273" s="20"/>
      <c r="AEV273" s="20"/>
      <c r="AEW273" s="20"/>
      <c r="AEX273" s="20"/>
      <c r="AEY273" s="20"/>
      <c r="AEZ273" s="20"/>
      <c r="AFA273" s="20"/>
      <c r="AFB273" s="20"/>
      <c r="AFC273" s="20"/>
      <c r="AFD273" s="20"/>
      <c r="AFE273" s="20"/>
      <c r="AFF273" s="20"/>
      <c r="AFG273" s="20"/>
      <c r="AFH273" s="20"/>
      <c r="AFI273" s="20"/>
      <c r="AFJ273" s="20"/>
      <c r="AFK273" s="20"/>
      <c r="AFL273" s="20"/>
      <c r="AFM273" s="20"/>
      <c r="AFN273" s="20"/>
      <c r="AFO273" s="20"/>
      <c r="AFP273" s="20"/>
      <c r="AFQ273" s="20"/>
      <c r="AFR273" s="20"/>
      <c r="AFS273" s="20"/>
      <c r="AFT273" s="20"/>
      <c r="AFU273" s="20"/>
      <c r="AFV273" s="20"/>
      <c r="AFW273" s="20"/>
      <c r="AFX273" s="20"/>
      <c r="AFY273" s="20"/>
      <c r="AFZ273" s="20"/>
      <c r="AGA273" s="20"/>
      <c r="AGB273" s="20"/>
      <c r="AGC273" s="20"/>
      <c r="AGD273" s="20"/>
      <c r="AGE273" s="20"/>
      <c r="AGF273" s="20"/>
      <c r="AGG273" s="20"/>
      <c r="AGH273" s="20"/>
      <c r="AGI273" s="20"/>
      <c r="AGJ273" s="20"/>
      <c r="AGK273" s="20"/>
      <c r="AGL273" s="20"/>
      <c r="AGM273" s="20"/>
      <c r="AGN273" s="20"/>
      <c r="AGO273" s="20"/>
      <c r="AGP273" s="20"/>
      <c r="AGQ273" s="20"/>
      <c r="AGR273" s="20"/>
      <c r="AGS273" s="20"/>
      <c r="AGT273" s="20"/>
      <c r="AGU273" s="20"/>
      <c r="AGV273" s="20"/>
      <c r="AGW273" s="20"/>
      <c r="AGX273" s="20"/>
      <c r="AGY273" s="20"/>
      <c r="AGZ273" s="20"/>
      <c r="AHA273" s="20"/>
      <c r="AHB273" s="20"/>
      <c r="AHC273" s="20"/>
      <c r="AHD273" s="20"/>
      <c r="AHE273" s="20"/>
      <c r="AHF273" s="20"/>
      <c r="AHG273" s="20"/>
      <c r="AHH273" s="20"/>
      <c r="AHI273" s="20"/>
      <c r="AHJ273" s="20"/>
      <c r="AHK273" s="20"/>
      <c r="AHL273" s="20"/>
      <c r="AHM273" s="20"/>
      <c r="AHN273" s="20"/>
      <c r="AHO273" s="20"/>
      <c r="AHP273" s="20"/>
      <c r="AHQ273" s="20"/>
      <c r="AHR273" s="20"/>
      <c r="AHS273" s="20"/>
      <c r="AHT273" s="20"/>
      <c r="AHU273" s="20"/>
      <c r="AHV273" s="20"/>
      <c r="AHW273" s="20"/>
      <c r="AHX273" s="20"/>
      <c r="AHY273" s="20"/>
      <c r="AHZ273" s="20"/>
      <c r="AIA273" s="20"/>
      <c r="AIB273" s="20"/>
      <c r="AIC273" s="20"/>
      <c r="AID273" s="20"/>
      <c r="AIE273" s="20"/>
      <c r="AIF273" s="20"/>
      <c r="AIG273" s="20"/>
      <c r="AIH273" s="20"/>
      <c r="AII273" s="20"/>
      <c r="AIJ273" s="20"/>
      <c r="AIK273" s="20"/>
      <c r="AIL273" s="20"/>
      <c r="AIM273" s="20"/>
      <c r="AIN273" s="20"/>
      <c r="AIO273" s="20"/>
      <c r="AIP273" s="20"/>
      <c r="AIQ273" s="20"/>
      <c r="AIR273" s="20"/>
      <c r="AIS273" s="20"/>
      <c r="AIT273" s="20"/>
      <c r="AIU273" s="20"/>
      <c r="AIV273" s="20"/>
      <c r="AIW273" s="20"/>
      <c r="AIX273" s="20"/>
      <c r="AIY273" s="20"/>
      <c r="AIZ273" s="20"/>
      <c r="AJA273" s="20"/>
      <c r="AJB273" s="20"/>
      <c r="AJC273" s="20"/>
      <c r="AJD273" s="20"/>
      <c r="AJE273" s="20"/>
      <c r="AJF273" s="20"/>
      <c r="AJG273" s="20"/>
      <c r="AJH273" s="20"/>
      <c r="AJI273" s="20"/>
      <c r="AJJ273" s="20"/>
      <c r="AJK273" s="20"/>
      <c r="AJL273" s="20"/>
      <c r="AJM273" s="20"/>
      <c r="AJN273" s="20"/>
      <c r="AJO273" s="20"/>
      <c r="AJP273" s="20"/>
      <c r="AJQ273" s="20"/>
      <c r="AJR273" s="20"/>
      <c r="AJS273" s="20"/>
      <c r="AJT273" s="20"/>
      <c r="AJU273" s="20"/>
      <c r="AJV273" s="20"/>
      <c r="AJW273" s="20"/>
      <c r="AJX273" s="20"/>
      <c r="AJY273" s="20"/>
      <c r="AJZ273" s="20"/>
      <c r="AKA273" s="20"/>
      <c r="AKB273" s="20"/>
      <c r="AKC273" s="20"/>
      <c r="AKD273" s="20"/>
      <c r="AKE273" s="20"/>
      <c r="AKF273" s="20"/>
      <c r="AKG273" s="20"/>
      <c r="AKH273" s="20"/>
      <c r="AKI273" s="20"/>
      <c r="AKJ273" s="20"/>
      <c r="AKK273" s="20"/>
      <c r="AKL273" s="20"/>
      <c r="AKM273" s="20"/>
      <c r="AKN273" s="20"/>
      <c r="AKO273" s="20"/>
      <c r="AKP273" s="20"/>
      <c r="AKQ273" s="20"/>
      <c r="AKR273" s="20"/>
      <c r="AKS273" s="20"/>
      <c r="AKT273" s="20"/>
      <c r="AKU273" s="20"/>
      <c r="AKV273" s="20"/>
      <c r="AKW273" s="20"/>
      <c r="AKX273" s="20"/>
      <c r="AKY273" s="20"/>
      <c r="AKZ273" s="20"/>
      <c r="ALA273" s="20"/>
      <c r="ALB273" s="20"/>
      <c r="ALC273" s="20"/>
      <c r="ALD273" s="20"/>
      <c r="ALE273" s="20"/>
      <c r="ALF273" s="20"/>
      <c r="ALG273" s="20"/>
      <c r="ALH273" s="20"/>
      <c r="ALI273" s="20"/>
      <c r="ALJ273" s="20"/>
      <c r="ALK273" s="20"/>
      <c r="ALL273" s="20"/>
      <c r="ALM273" s="20"/>
      <c r="ALN273" s="20"/>
      <c r="ALO273" s="20"/>
      <c r="ALP273" s="20"/>
      <c r="ALQ273" s="20"/>
      <c r="ALR273" s="20"/>
      <c r="ALS273" s="20"/>
      <c r="ALT273" s="20"/>
      <c r="ALU273" s="20"/>
      <c r="ALV273" s="20"/>
      <c r="ALW273" s="20"/>
      <c r="ALX273" s="20"/>
      <c r="ALY273" s="20"/>
      <c r="ALZ273" s="20"/>
      <c r="AMA273" s="20"/>
      <c r="AMB273" s="20"/>
      <c r="AMC273" s="20"/>
      <c r="AMD273" s="20"/>
      <c r="AME273" s="20"/>
      <c r="AMF273" s="20"/>
      <c r="AMG273" s="20"/>
      <c r="AMH273" s="20"/>
      <c r="AMI273" s="20"/>
      <c r="AMJ273" s="20"/>
      <c r="AMK273" s="20"/>
      <c r="AML273" s="20"/>
      <c r="AMM273" s="20"/>
      <c r="AMN273" s="20"/>
      <c r="AMO273" s="20"/>
      <c r="AMP273" s="20"/>
      <c r="AMQ273" s="20"/>
      <c r="AMR273" s="20"/>
      <c r="AMS273" s="20"/>
      <c r="AMT273" s="20"/>
      <c r="AMU273" s="20"/>
      <c r="AMV273" s="20"/>
      <c r="AMW273" s="20"/>
      <c r="AMX273" s="20"/>
      <c r="AMY273" s="20"/>
      <c r="AMZ273" s="20"/>
      <c r="ANA273" s="20"/>
      <c r="ANB273" s="20"/>
      <c r="ANC273" s="20"/>
      <c r="AND273" s="20"/>
      <c r="ANE273" s="20"/>
      <c r="ANF273" s="20"/>
      <c r="ANG273" s="20"/>
      <c r="ANH273" s="20"/>
      <c r="ANI273" s="20"/>
      <c r="ANJ273" s="20"/>
      <c r="ANK273" s="20"/>
      <c r="ANL273" s="20"/>
      <c r="ANM273" s="20"/>
      <c r="ANN273" s="20"/>
      <c r="ANO273" s="20"/>
      <c r="ANP273" s="20"/>
      <c r="ANQ273" s="20"/>
      <c r="ANR273" s="20"/>
      <c r="ANS273" s="20"/>
      <c r="ANT273" s="20"/>
      <c r="ANU273" s="20"/>
      <c r="ANV273" s="20"/>
      <c r="ANW273" s="20"/>
      <c r="ANX273" s="20"/>
      <c r="ANY273" s="20"/>
      <c r="ANZ273" s="20"/>
      <c r="AOA273" s="20"/>
      <c r="AOB273" s="20"/>
      <c r="AOC273" s="20"/>
      <c r="AOD273" s="20"/>
      <c r="AOE273" s="20"/>
      <c r="AOF273" s="20"/>
      <c r="AOG273" s="20"/>
      <c r="AOH273" s="20"/>
      <c r="AOI273" s="20"/>
      <c r="AOJ273" s="20"/>
      <c r="AOK273" s="20"/>
      <c r="AOL273" s="20"/>
      <c r="AOM273" s="20"/>
      <c r="AON273" s="20"/>
      <c r="AOO273" s="20"/>
      <c r="AOP273" s="20"/>
      <c r="AOQ273" s="20"/>
      <c r="AOR273" s="20"/>
      <c r="AOS273" s="20"/>
      <c r="AOT273" s="20"/>
      <c r="AOU273" s="20"/>
      <c r="AOV273" s="20"/>
      <c r="AOW273" s="20"/>
      <c r="AOX273" s="20"/>
      <c r="AOY273" s="20"/>
      <c r="AOZ273" s="20"/>
      <c r="APA273" s="20"/>
      <c r="APB273" s="20"/>
      <c r="APC273" s="20"/>
      <c r="APD273" s="20"/>
      <c r="APE273" s="20"/>
      <c r="APF273" s="20"/>
      <c r="APG273" s="20"/>
      <c r="APH273" s="20"/>
      <c r="API273" s="20"/>
      <c r="APJ273" s="20"/>
      <c r="APK273" s="20"/>
      <c r="APL273" s="20"/>
      <c r="APM273" s="20"/>
      <c r="APN273" s="20"/>
      <c r="APO273" s="20"/>
      <c r="APP273" s="20"/>
      <c r="APQ273" s="20"/>
      <c r="APR273" s="20"/>
      <c r="APS273" s="20"/>
      <c r="APT273" s="20"/>
      <c r="APU273" s="20"/>
      <c r="APV273" s="20"/>
      <c r="APW273" s="20"/>
      <c r="APX273" s="20"/>
      <c r="APY273" s="20"/>
      <c r="APZ273" s="20"/>
      <c r="AQA273" s="20"/>
      <c r="AQB273" s="20"/>
      <c r="AQC273" s="20"/>
      <c r="AQD273" s="20"/>
      <c r="AQE273" s="20"/>
      <c r="AQF273" s="20"/>
      <c r="AQG273" s="20"/>
      <c r="AQH273" s="20"/>
      <c r="AQI273" s="20"/>
      <c r="AQJ273" s="20"/>
      <c r="AQK273" s="20"/>
      <c r="AQL273" s="20"/>
      <c r="AQM273" s="20"/>
      <c r="AQN273" s="20"/>
      <c r="AQO273" s="20"/>
      <c r="AQP273" s="20"/>
      <c r="AQQ273" s="20"/>
      <c r="AQR273" s="20"/>
      <c r="AQS273" s="20"/>
      <c r="AQT273" s="20"/>
      <c r="AQU273" s="20"/>
      <c r="AQV273" s="20"/>
      <c r="AQW273" s="20"/>
      <c r="AQX273" s="20"/>
      <c r="AQY273" s="20"/>
      <c r="AQZ273" s="20"/>
      <c r="ARA273" s="20"/>
      <c r="ARB273" s="20"/>
      <c r="ARC273" s="20"/>
      <c r="ARD273" s="20"/>
      <c r="ARE273" s="20"/>
      <c r="ARF273" s="20"/>
      <c r="ARG273" s="20"/>
      <c r="ARH273" s="20"/>
      <c r="ARI273" s="20"/>
      <c r="ARJ273" s="20"/>
      <c r="ARK273" s="20"/>
      <c r="ARL273" s="20"/>
      <c r="ARM273" s="20"/>
      <c r="ARN273" s="20"/>
      <c r="ARO273" s="20"/>
      <c r="ARP273" s="20"/>
      <c r="ARQ273" s="20"/>
      <c r="ARR273" s="20"/>
      <c r="ARS273" s="20"/>
      <c r="ART273" s="20"/>
      <c r="ARU273" s="20"/>
      <c r="ARV273" s="20"/>
      <c r="ARW273" s="20"/>
      <c r="ARX273" s="20"/>
      <c r="ARY273" s="20"/>
      <c r="ARZ273" s="20"/>
      <c r="ASA273" s="20"/>
      <c r="ASB273" s="20"/>
      <c r="ASC273" s="20"/>
      <c r="ASD273" s="20"/>
      <c r="ASE273" s="20"/>
      <c r="ASF273" s="20"/>
      <c r="ASG273" s="20"/>
      <c r="ASH273" s="20"/>
      <c r="ASI273" s="20"/>
      <c r="ASJ273" s="20"/>
      <c r="ASK273" s="20"/>
      <c r="ASL273" s="20"/>
      <c r="ASM273" s="20"/>
      <c r="ASN273" s="20"/>
      <c r="ASO273" s="20"/>
      <c r="ASP273" s="20"/>
      <c r="ASQ273" s="20"/>
      <c r="ASR273" s="20"/>
      <c r="ASS273" s="20"/>
      <c r="AST273" s="20"/>
      <c r="ASU273" s="20"/>
      <c r="ASV273" s="20"/>
      <c r="ASW273" s="20"/>
      <c r="ASX273" s="20"/>
      <c r="ASY273" s="20"/>
      <c r="ASZ273" s="20"/>
      <c r="ATA273" s="20"/>
      <c r="ATB273" s="20"/>
      <c r="ATC273" s="20"/>
      <c r="ATD273" s="20"/>
      <c r="ATE273" s="20"/>
      <c r="ATF273" s="20"/>
      <c r="ATG273" s="20"/>
      <c r="ATH273" s="20"/>
      <c r="ATI273" s="20"/>
      <c r="ATJ273" s="20"/>
      <c r="ATK273" s="20"/>
      <c r="ATL273" s="20"/>
      <c r="ATM273" s="20"/>
      <c r="ATN273" s="20"/>
      <c r="ATO273" s="20"/>
      <c r="ATP273" s="20"/>
      <c r="ATQ273" s="20"/>
      <c r="ATR273" s="20"/>
      <c r="ATS273" s="20"/>
      <c r="ATT273" s="20"/>
      <c r="ATU273" s="20"/>
      <c r="ATV273" s="20"/>
      <c r="ATW273" s="20"/>
      <c r="ATX273" s="20"/>
      <c r="ATY273" s="20"/>
      <c r="ATZ273" s="20"/>
      <c r="AUA273" s="20"/>
      <c r="AUB273" s="20"/>
      <c r="AUC273" s="20"/>
      <c r="AUD273" s="20"/>
      <c r="AUE273" s="20"/>
      <c r="AUF273" s="20"/>
      <c r="AUG273" s="20"/>
      <c r="AUH273" s="20"/>
      <c r="AUI273" s="20"/>
      <c r="AUJ273" s="20"/>
      <c r="AUK273" s="20"/>
      <c r="AUL273" s="20"/>
      <c r="AUM273" s="20"/>
      <c r="AUN273" s="20"/>
      <c r="AUO273" s="20"/>
      <c r="AUP273" s="20"/>
      <c r="AUQ273" s="20"/>
      <c r="AUR273" s="20"/>
      <c r="AUS273" s="20"/>
      <c r="AUT273" s="20"/>
      <c r="AUU273" s="20"/>
      <c r="AUV273" s="20"/>
      <c r="AUW273" s="20"/>
      <c r="AUX273" s="20"/>
      <c r="AUY273" s="20"/>
      <c r="AUZ273" s="20"/>
      <c r="AVA273" s="20"/>
      <c r="AVB273" s="20"/>
      <c r="AVC273" s="20"/>
      <c r="AVD273" s="20"/>
      <c r="AVE273" s="20"/>
      <c r="AVF273" s="20"/>
      <c r="AVG273" s="20"/>
      <c r="AVH273" s="20"/>
      <c r="AVI273" s="20"/>
      <c r="AVJ273" s="20"/>
      <c r="AVK273" s="20"/>
      <c r="AVL273" s="20"/>
      <c r="AVM273" s="20"/>
      <c r="AVN273" s="20"/>
      <c r="AVO273" s="20"/>
      <c r="AVP273" s="20"/>
      <c r="AVQ273" s="20"/>
      <c r="AVR273" s="20"/>
      <c r="AVS273" s="20"/>
      <c r="AVT273" s="20"/>
      <c r="AVU273" s="20"/>
      <c r="AVV273" s="20"/>
      <c r="AVW273" s="20"/>
      <c r="AVX273" s="20"/>
      <c r="AVY273" s="20"/>
      <c r="AVZ273" s="20"/>
      <c r="AWA273" s="20"/>
      <c r="AWB273" s="20"/>
      <c r="AWC273" s="20"/>
      <c r="AWD273" s="20"/>
      <c r="AWE273" s="20"/>
      <c r="AWF273" s="20"/>
      <c r="AWG273" s="20"/>
      <c r="AWH273" s="20"/>
      <c r="AWI273" s="20"/>
      <c r="AWJ273" s="20"/>
      <c r="AWK273" s="20"/>
      <c r="AWL273" s="20"/>
      <c r="AWM273" s="20"/>
      <c r="AWN273" s="20"/>
      <c r="AWO273" s="20"/>
      <c r="AWP273" s="20"/>
      <c r="AWQ273" s="20"/>
      <c r="AWR273" s="20"/>
      <c r="AWS273" s="20"/>
      <c r="AWT273" s="20"/>
      <c r="AWU273" s="20"/>
      <c r="AWV273" s="20"/>
      <c r="AWW273" s="20"/>
      <c r="AWX273" s="20"/>
      <c r="AWY273" s="20"/>
      <c r="AWZ273" s="20"/>
      <c r="AXA273" s="20"/>
      <c r="AXB273" s="20"/>
      <c r="AXC273" s="20"/>
      <c r="AXD273" s="20"/>
      <c r="AXE273" s="20"/>
      <c r="AXF273" s="20"/>
      <c r="AXG273" s="20"/>
      <c r="AXH273" s="20"/>
      <c r="AXI273" s="20"/>
      <c r="AXJ273" s="20"/>
      <c r="AXK273" s="20"/>
      <c r="AXL273" s="20"/>
      <c r="AXM273" s="20"/>
      <c r="AXN273" s="20"/>
      <c r="AXO273" s="20"/>
      <c r="AXP273" s="20"/>
      <c r="AXQ273" s="20"/>
      <c r="AXR273" s="20"/>
      <c r="AXS273" s="20"/>
      <c r="AXT273" s="20"/>
      <c r="AXU273" s="20"/>
      <c r="AXV273" s="20"/>
      <c r="AXW273" s="20"/>
      <c r="AXX273" s="20"/>
      <c r="AXY273" s="20"/>
      <c r="AXZ273" s="20"/>
      <c r="AYA273" s="20"/>
      <c r="AYB273" s="20"/>
      <c r="AYC273" s="20"/>
      <c r="AYD273" s="20"/>
      <c r="AYE273" s="20"/>
      <c r="AYF273" s="20"/>
      <c r="AYG273" s="20"/>
      <c r="AYH273" s="20"/>
      <c r="AYI273" s="20"/>
      <c r="AYJ273" s="20"/>
      <c r="AYK273" s="20"/>
      <c r="AYL273" s="20"/>
      <c r="AYM273" s="20"/>
      <c r="AYN273" s="20"/>
      <c r="AYO273" s="20"/>
      <c r="AYP273" s="20"/>
      <c r="AYQ273" s="20"/>
      <c r="AYR273" s="20"/>
      <c r="AYS273" s="20"/>
      <c r="AYT273" s="20"/>
      <c r="AYU273" s="20"/>
      <c r="AYV273" s="20"/>
      <c r="AYW273" s="20"/>
      <c r="AYX273" s="20"/>
      <c r="AYY273" s="20"/>
      <c r="AYZ273" s="20"/>
      <c r="AZA273" s="20"/>
      <c r="AZB273" s="20"/>
      <c r="AZC273" s="20"/>
      <c r="AZD273" s="20"/>
      <c r="AZE273" s="20"/>
      <c r="AZF273" s="20"/>
      <c r="AZG273" s="20"/>
      <c r="AZH273" s="20"/>
      <c r="AZI273" s="20"/>
      <c r="AZJ273" s="20"/>
      <c r="AZK273" s="20"/>
      <c r="AZL273" s="20"/>
      <c r="AZM273" s="20"/>
      <c r="AZN273" s="20"/>
      <c r="AZO273" s="20"/>
      <c r="AZP273" s="20"/>
      <c r="AZQ273" s="20"/>
      <c r="AZR273" s="20"/>
      <c r="AZS273" s="20"/>
      <c r="AZT273" s="20"/>
      <c r="AZU273" s="20"/>
      <c r="AZV273" s="20"/>
      <c r="AZW273" s="20"/>
      <c r="AZX273" s="20"/>
      <c r="AZY273" s="20"/>
      <c r="AZZ273" s="20"/>
      <c r="BAA273" s="20"/>
      <c r="BAB273" s="20"/>
      <c r="BAC273" s="20"/>
      <c r="BAD273" s="20"/>
      <c r="BAE273" s="20"/>
      <c r="BAF273" s="20"/>
      <c r="BAG273" s="20"/>
      <c r="BAH273" s="20"/>
      <c r="BAI273" s="20"/>
      <c r="BAJ273" s="20"/>
      <c r="BAK273" s="20"/>
      <c r="BAL273" s="20"/>
      <c r="BAM273" s="20"/>
      <c r="BAN273" s="20"/>
      <c r="BAO273" s="20"/>
      <c r="BAP273" s="20"/>
      <c r="BAQ273" s="20"/>
      <c r="BAR273" s="20"/>
      <c r="BAS273" s="20"/>
      <c r="BAT273" s="20"/>
      <c r="BAU273" s="20"/>
      <c r="BAV273" s="20"/>
      <c r="BAW273" s="20"/>
      <c r="BAX273" s="20"/>
      <c r="BAY273" s="20"/>
      <c r="BAZ273" s="20"/>
      <c r="BBA273" s="20"/>
      <c r="BBB273" s="20"/>
      <c r="BBC273" s="20"/>
      <c r="BBD273" s="20"/>
      <c r="BBE273" s="20"/>
      <c r="BBF273" s="20"/>
      <c r="BBG273" s="20"/>
      <c r="BBH273" s="20"/>
      <c r="BBI273" s="20"/>
      <c r="BBJ273" s="20"/>
      <c r="BBK273" s="20"/>
      <c r="BBL273" s="20"/>
      <c r="BBM273" s="20"/>
      <c r="BBN273" s="20"/>
      <c r="BBO273" s="20"/>
      <c r="BBP273" s="20"/>
      <c r="BBQ273" s="20"/>
      <c r="BBR273" s="20"/>
      <c r="BBS273" s="20"/>
      <c r="BBT273" s="20"/>
      <c r="BBU273" s="20"/>
      <c r="BBV273" s="20"/>
      <c r="BBW273" s="20"/>
      <c r="BBX273" s="20"/>
      <c r="BBY273" s="20"/>
      <c r="BBZ273" s="20"/>
      <c r="BCA273" s="20"/>
      <c r="BCB273" s="20"/>
      <c r="BCC273" s="20"/>
      <c r="BCD273" s="20"/>
      <c r="BCE273" s="20"/>
      <c r="BCF273" s="20"/>
      <c r="BCG273" s="20"/>
      <c r="BCH273" s="20"/>
      <c r="BCI273" s="20"/>
      <c r="BCJ273" s="20"/>
      <c r="BCK273" s="20"/>
      <c r="BCL273" s="20"/>
      <c r="BCM273" s="20"/>
      <c r="BCN273" s="20"/>
      <c r="BCO273" s="20"/>
      <c r="BCP273" s="20"/>
      <c r="BCQ273" s="20"/>
      <c r="BCR273" s="20"/>
      <c r="BCS273" s="20"/>
      <c r="BCT273" s="20"/>
      <c r="BCU273" s="20"/>
      <c r="BCV273" s="20"/>
      <c r="BCW273" s="20"/>
      <c r="BCX273" s="20"/>
      <c r="BCY273" s="20"/>
      <c r="BCZ273" s="20"/>
      <c r="BDA273" s="20"/>
      <c r="BDB273" s="20"/>
      <c r="BDC273" s="20"/>
      <c r="BDD273" s="20"/>
      <c r="BDE273" s="20"/>
      <c r="BDF273" s="20"/>
      <c r="BDG273" s="20"/>
      <c r="BDH273" s="20"/>
      <c r="BDI273" s="20"/>
      <c r="BDJ273" s="20"/>
      <c r="BDK273" s="20"/>
      <c r="BDL273" s="20"/>
      <c r="BDM273" s="20"/>
      <c r="BDN273" s="20"/>
      <c r="BDO273" s="20"/>
      <c r="BDP273" s="20"/>
      <c r="BDQ273" s="20"/>
      <c r="BDR273" s="20"/>
      <c r="BDS273" s="20"/>
      <c r="BDT273" s="20"/>
      <c r="BDU273" s="20"/>
      <c r="BDV273" s="20"/>
      <c r="BDW273" s="20"/>
      <c r="BDX273" s="20"/>
      <c r="BDY273" s="20"/>
      <c r="BDZ273" s="20"/>
      <c r="BEA273" s="20"/>
      <c r="BEB273" s="20"/>
      <c r="BEC273" s="20"/>
      <c r="BED273" s="20"/>
      <c r="BEE273" s="20"/>
      <c r="BEF273" s="20"/>
      <c r="BEG273" s="20"/>
      <c r="BEH273" s="20"/>
      <c r="BEI273" s="20"/>
      <c r="BEJ273" s="20"/>
      <c r="BEK273" s="20"/>
      <c r="BEL273" s="20"/>
      <c r="BEM273" s="20"/>
      <c r="BEN273" s="20"/>
      <c r="BEO273" s="20"/>
      <c r="BEP273" s="20"/>
      <c r="BEQ273" s="20"/>
      <c r="BER273" s="20"/>
      <c r="BES273" s="20"/>
      <c r="BET273" s="20"/>
      <c r="BEU273" s="20"/>
      <c r="BEV273" s="20"/>
      <c r="BEW273" s="20"/>
      <c r="BEX273" s="20"/>
      <c r="BEY273" s="20"/>
      <c r="BEZ273" s="20"/>
      <c r="BFA273" s="20"/>
      <c r="BFB273" s="20"/>
      <c r="BFC273" s="20"/>
      <c r="BFD273" s="20"/>
      <c r="BFE273" s="20"/>
      <c r="BFF273" s="20"/>
      <c r="BFG273" s="20"/>
      <c r="BFH273" s="20"/>
      <c r="BFI273" s="20"/>
      <c r="BFJ273" s="20"/>
      <c r="BFK273" s="20"/>
      <c r="BFL273" s="20"/>
      <c r="BFM273" s="20"/>
      <c r="BFN273" s="20"/>
      <c r="BFO273" s="20"/>
      <c r="BFP273" s="20"/>
      <c r="BFQ273" s="20"/>
      <c r="BFR273" s="20"/>
      <c r="BFS273" s="20"/>
      <c r="BFT273" s="20"/>
      <c r="BFU273" s="20"/>
      <c r="BFV273" s="20"/>
      <c r="BFW273" s="20"/>
      <c r="BFX273" s="20"/>
      <c r="BFY273" s="20"/>
      <c r="BFZ273" s="20"/>
      <c r="BGA273" s="20"/>
      <c r="BGB273" s="20"/>
      <c r="BGC273" s="20"/>
      <c r="BGD273" s="20"/>
      <c r="BGE273" s="20"/>
      <c r="BGF273" s="20"/>
      <c r="BGG273" s="20"/>
      <c r="BGH273" s="20"/>
      <c r="BGI273" s="20"/>
      <c r="BGJ273" s="20"/>
      <c r="BGK273" s="20"/>
      <c r="BGL273" s="20"/>
      <c r="BGM273" s="20"/>
      <c r="BGN273" s="20"/>
      <c r="BGO273" s="20"/>
      <c r="BGP273" s="20"/>
      <c r="BGQ273" s="20"/>
      <c r="BGR273" s="20"/>
      <c r="BGS273" s="20"/>
      <c r="BGT273" s="20"/>
      <c r="BGU273" s="20"/>
      <c r="BGV273" s="20"/>
      <c r="BGW273" s="20"/>
      <c r="BGX273" s="20"/>
      <c r="BGY273" s="20"/>
      <c r="BGZ273" s="20"/>
      <c r="BHA273" s="20"/>
      <c r="BHB273" s="20"/>
      <c r="BHC273" s="20"/>
      <c r="BHD273" s="20"/>
      <c r="BHE273" s="20"/>
      <c r="BHF273" s="20"/>
      <c r="BHG273" s="20"/>
      <c r="BHH273" s="20"/>
      <c r="BHI273" s="20"/>
      <c r="BHJ273" s="20"/>
      <c r="BHK273" s="20"/>
      <c r="BHL273" s="20"/>
      <c r="BHM273" s="20"/>
      <c r="BHN273" s="20"/>
      <c r="BHO273" s="20"/>
      <c r="BHP273" s="20"/>
      <c r="BHQ273" s="20"/>
      <c r="BHR273" s="20"/>
      <c r="BHS273" s="20"/>
      <c r="BHT273" s="20"/>
      <c r="BHU273" s="20"/>
      <c r="BHV273" s="20"/>
      <c r="BHW273" s="20"/>
      <c r="BHX273" s="20"/>
      <c r="BHY273" s="20"/>
      <c r="BHZ273" s="20"/>
      <c r="BIA273" s="20"/>
      <c r="BIB273" s="20"/>
      <c r="BIC273" s="20"/>
      <c r="BID273" s="20"/>
      <c r="BIE273" s="20"/>
      <c r="BIF273" s="20"/>
      <c r="BIG273" s="20"/>
      <c r="BIH273" s="20"/>
      <c r="BII273" s="20"/>
      <c r="BIJ273" s="20"/>
      <c r="BIK273" s="20"/>
      <c r="BIL273" s="20"/>
      <c r="BIM273" s="20"/>
      <c r="BIN273" s="20"/>
      <c r="BIO273" s="20"/>
      <c r="BIP273" s="20"/>
      <c r="BIQ273" s="20"/>
      <c r="BIR273" s="20"/>
      <c r="BIS273" s="20"/>
      <c r="BIT273" s="20"/>
      <c r="BIU273" s="20"/>
      <c r="BIV273" s="20"/>
      <c r="BIW273" s="20"/>
      <c r="BIX273" s="20"/>
      <c r="BIY273" s="20"/>
      <c r="BIZ273" s="20"/>
      <c r="BJA273" s="20"/>
      <c r="BJB273" s="20"/>
      <c r="BJC273" s="20"/>
      <c r="BJD273" s="20"/>
      <c r="BJE273" s="20"/>
      <c r="BJF273" s="20"/>
      <c r="BJG273" s="20"/>
      <c r="BJH273" s="20"/>
      <c r="BJI273" s="20"/>
      <c r="BJJ273" s="20"/>
      <c r="BJK273" s="20"/>
      <c r="BJL273" s="20"/>
      <c r="BJM273" s="20"/>
      <c r="BJN273" s="20"/>
      <c r="BJO273" s="20"/>
      <c r="BJP273" s="20"/>
      <c r="BJQ273" s="20"/>
      <c r="BJR273" s="20"/>
      <c r="BJS273" s="20"/>
      <c r="BJT273" s="20"/>
      <c r="BJU273" s="20"/>
      <c r="BJV273" s="20"/>
      <c r="BJW273" s="20"/>
      <c r="BJX273" s="20"/>
      <c r="BJY273" s="20"/>
      <c r="BJZ273" s="20"/>
      <c r="BKA273" s="20"/>
      <c r="BKB273" s="20"/>
      <c r="BKC273" s="20"/>
      <c r="BKD273" s="20"/>
      <c r="BKE273" s="20"/>
      <c r="BKF273" s="20"/>
      <c r="BKG273" s="20"/>
      <c r="BKH273" s="20"/>
      <c r="BKI273" s="20"/>
      <c r="BKJ273" s="20"/>
      <c r="BKK273" s="20"/>
      <c r="BKL273" s="20"/>
      <c r="BKM273" s="20"/>
      <c r="BKN273" s="20"/>
      <c r="BKO273" s="20"/>
      <c r="BKP273" s="20"/>
      <c r="BKQ273" s="20"/>
      <c r="BKR273" s="20"/>
      <c r="BKS273" s="20"/>
      <c r="BKT273" s="20"/>
      <c r="BKU273" s="20"/>
      <c r="BKV273" s="20"/>
      <c r="BKW273" s="20"/>
      <c r="BKX273" s="20"/>
      <c r="BKY273" s="20"/>
      <c r="BKZ273" s="20"/>
      <c r="BLA273" s="20"/>
      <c r="BLB273" s="20"/>
      <c r="BLC273" s="20"/>
      <c r="BLD273" s="20"/>
      <c r="BLE273" s="20"/>
      <c r="BLF273" s="20"/>
      <c r="BLG273" s="20"/>
      <c r="BLH273" s="20"/>
      <c r="BLI273" s="20"/>
      <c r="BLJ273" s="20"/>
      <c r="BLK273" s="20"/>
      <c r="BLL273" s="20"/>
      <c r="BLM273" s="20"/>
      <c r="BLN273" s="20"/>
      <c r="BLO273" s="20"/>
      <c r="BLP273" s="20"/>
      <c r="BLQ273" s="20"/>
      <c r="BLR273" s="20"/>
      <c r="BLS273" s="20"/>
      <c r="BLT273" s="20"/>
      <c r="BLU273" s="20"/>
      <c r="BLV273" s="20"/>
      <c r="BLW273" s="20"/>
      <c r="BLX273" s="20"/>
      <c r="BLY273" s="20"/>
      <c r="BLZ273" s="20"/>
      <c r="BMA273" s="20"/>
      <c r="BMB273" s="20"/>
      <c r="BMC273" s="20"/>
      <c r="BMD273" s="20"/>
      <c r="BME273" s="20"/>
      <c r="BMF273" s="20"/>
      <c r="BMG273" s="20"/>
      <c r="BMH273" s="20"/>
      <c r="BMI273" s="20"/>
      <c r="BMJ273" s="20"/>
      <c r="BMK273" s="20"/>
      <c r="BML273" s="20"/>
      <c r="BMM273" s="20"/>
      <c r="BMN273" s="20"/>
      <c r="BMO273" s="20"/>
      <c r="BMP273" s="20"/>
      <c r="BMQ273" s="20"/>
      <c r="BMR273" s="20"/>
      <c r="BMS273" s="20"/>
      <c r="BMT273" s="20"/>
      <c r="BMU273" s="20"/>
      <c r="BMV273" s="20"/>
      <c r="BMW273" s="20"/>
      <c r="BMX273" s="20"/>
      <c r="BMY273" s="20"/>
      <c r="BMZ273" s="20"/>
      <c r="BNA273" s="20"/>
      <c r="BNB273" s="20"/>
      <c r="BNC273" s="20"/>
      <c r="BND273" s="20"/>
      <c r="BNE273" s="20"/>
      <c r="BNF273" s="20"/>
      <c r="BNG273" s="20"/>
      <c r="BNH273" s="20"/>
      <c r="BNI273" s="20"/>
      <c r="BNJ273" s="20"/>
      <c r="BNK273" s="20"/>
      <c r="BNL273" s="20"/>
      <c r="BNM273" s="20"/>
      <c r="BNN273" s="20"/>
      <c r="BNO273" s="20"/>
      <c r="BNP273" s="20"/>
      <c r="BNQ273" s="20"/>
      <c r="BNR273" s="20"/>
      <c r="BNS273" s="20"/>
      <c r="BNT273" s="20"/>
      <c r="BNU273" s="20"/>
      <c r="BNV273" s="20"/>
      <c r="BNW273" s="20"/>
      <c r="BNX273" s="20"/>
      <c r="BNY273" s="20"/>
      <c r="BNZ273" s="20"/>
      <c r="BOA273" s="20"/>
      <c r="BOB273" s="20"/>
      <c r="BOC273" s="20"/>
      <c r="BOD273" s="20"/>
      <c r="BOE273" s="20"/>
      <c r="BOF273" s="20"/>
      <c r="BOG273" s="20"/>
      <c r="BOH273" s="20"/>
      <c r="BOI273" s="20"/>
      <c r="BOJ273" s="20"/>
      <c r="BOK273" s="20"/>
      <c r="BOL273" s="20"/>
      <c r="BOM273" s="20"/>
      <c r="BON273" s="20"/>
      <c r="BOO273" s="20"/>
      <c r="BOP273" s="20"/>
      <c r="BOQ273" s="20"/>
      <c r="BOR273" s="20"/>
      <c r="BOS273" s="20"/>
      <c r="BOT273" s="20"/>
      <c r="BOU273" s="20"/>
      <c r="BOV273" s="20"/>
      <c r="BOW273" s="20"/>
      <c r="BOX273" s="20"/>
      <c r="BOY273" s="20"/>
      <c r="BOZ273" s="20"/>
      <c r="BPA273" s="20"/>
      <c r="BPB273" s="20"/>
      <c r="BPC273" s="20"/>
      <c r="BPD273" s="20"/>
      <c r="BPE273" s="20"/>
      <c r="BPF273" s="20"/>
      <c r="BPG273" s="20"/>
      <c r="BPH273" s="20"/>
      <c r="BPI273" s="20"/>
      <c r="BPJ273" s="20"/>
      <c r="BPK273" s="20"/>
      <c r="BPL273" s="20"/>
      <c r="BPM273" s="20"/>
      <c r="BPN273" s="20"/>
      <c r="BPO273" s="20"/>
      <c r="BPP273" s="20"/>
      <c r="BPQ273" s="20"/>
      <c r="BPR273" s="20"/>
      <c r="BPS273" s="20"/>
      <c r="BPT273" s="20"/>
      <c r="BPU273" s="20"/>
      <c r="BPV273" s="20"/>
      <c r="BPW273" s="20"/>
      <c r="BPX273" s="20"/>
      <c r="BPY273" s="20"/>
      <c r="BPZ273" s="20"/>
      <c r="BQA273" s="20"/>
      <c r="BQB273" s="20"/>
      <c r="BQC273" s="20"/>
      <c r="BQD273" s="20"/>
      <c r="BQE273" s="20"/>
      <c r="BQF273" s="20"/>
      <c r="BQG273" s="20"/>
      <c r="BQH273" s="20"/>
      <c r="BQI273" s="20"/>
      <c r="BQJ273" s="20"/>
      <c r="BQK273" s="20"/>
      <c r="BQL273" s="20"/>
      <c r="BQM273" s="20"/>
      <c r="BQN273" s="20"/>
      <c r="BQO273" s="20"/>
      <c r="BQP273" s="20"/>
      <c r="BQQ273" s="20"/>
      <c r="BQR273" s="20"/>
      <c r="BQS273" s="20"/>
      <c r="BQT273" s="20"/>
      <c r="BQU273" s="20"/>
      <c r="BQV273" s="20"/>
      <c r="BQW273" s="20"/>
      <c r="BQX273" s="20"/>
      <c r="BQY273" s="20"/>
      <c r="BQZ273" s="20"/>
      <c r="BRA273" s="20"/>
      <c r="BRB273" s="20"/>
      <c r="BRC273" s="20"/>
      <c r="BRD273" s="20"/>
      <c r="BRE273" s="20"/>
      <c r="BRF273" s="20"/>
      <c r="BRG273" s="20"/>
      <c r="BRH273" s="20"/>
      <c r="BRI273" s="20"/>
      <c r="BRJ273" s="20"/>
      <c r="BRK273" s="20"/>
      <c r="BRL273" s="20"/>
      <c r="BRM273" s="20"/>
      <c r="BRN273" s="20"/>
      <c r="BRO273" s="20"/>
      <c r="BRP273" s="20"/>
      <c r="BRQ273" s="20"/>
      <c r="BRR273" s="20"/>
      <c r="BRS273" s="20"/>
      <c r="BRT273" s="20"/>
      <c r="BRU273" s="20"/>
      <c r="BRV273" s="20"/>
      <c r="BRW273" s="20"/>
      <c r="BRX273" s="20"/>
      <c r="BRY273" s="20"/>
      <c r="BRZ273" s="20"/>
      <c r="BSA273" s="20"/>
      <c r="BSB273" s="20"/>
      <c r="BSC273" s="20"/>
      <c r="BSD273" s="20"/>
      <c r="BSE273" s="20"/>
      <c r="BSF273" s="20"/>
      <c r="BSG273" s="20"/>
      <c r="BSH273" s="20"/>
      <c r="BSI273" s="20"/>
      <c r="BSJ273" s="20"/>
      <c r="BSK273" s="20"/>
      <c r="BSL273" s="20"/>
      <c r="BSM273" s="20"/>
      <c r="BSN273" s="20"/>
      <c r="BSO273" s="20"/>
      <c r="BSP273" s="20"/>
      <c r="BSQ273" s="20"/>
      <c r="BSR273" s="20"/>
      <c r="BSS273" s="20"/>
      <c r="BST273" s="20"/>
      <c r="BSU273" s="20"/>
      <c r="BSV273" s="20"/>
      <c r="BSW273" s="20"/>
      <c r="BSX273" s="20"/>
      <c r="BSY273" s="20"/>
      <c r="BSZ273" s="20"/>
      <c r="BTA273" s="20"/>
      <c r="BTB273" s="20"/>
      <c r="BTC273" s="20"/>
      <c r="BTD273" s="20"/>
      <c r="BTE273" s="20"/>
      <c r="BTF273" s="20"/>
      <c r="BTG273" s="20"/>
      <c r="BTH273" s="20"/>
      <c r="BTI273" s="20"/>
      <c r="BTJ273" s="20"/>
      <c r="BTK273" s="20"/>
      <c r="BTL273" s="20"/>
      <c r="BTM273" s="20"/>
      <c r="BTN273" s="20"/>
      <c r="BTO273" s="20"/>
      <c r="BTP273" s="20"/>
      <c r="BTQ273" s="20"/>
      <c r="BTR273" s="20"/>
      <c r="BTS273" s="20"/>
      <c r="BTT273" s="20"/>
      <c r="BTU273" s="20"/>
      <c r="BTV273" s="20"/>
      <c r="BTW273" s="20"/>
      <c r="BTX273" s="20"/>
      <c r="BTY273" s="20"/>
      <c r="BTZ273" s="20"/>
      <c r="BUA273" s="20"/>
      <c r="BUB273" s="20"/>
      <c r="BUC273" s="20"/>
      <c r="BUD273" s="20"/>
      <c r="BUE273" s="20"/>
      <c r="BUF273" s="20"/>
      <c r="BUG273" s="20"/>
      <c r="BUH273" s="20"/>
      <c r="BUI273" s="20"/>
      <c r="BUJ273" s="20"/>
      <c r="BUK273" s="20"/>
      <c r="BUL273" s="20"/>
      <c r="BUM273" s="20"/>
      <c r="BUN273" s="20"/>
      <c r="BUO273" s="20"/>
      <c r="BUP273" s="20"/>
      <c r="BUQ273" s="20"/>
      <c r="BUR273" s="20"/>
      <c r="BUS273" s="20"/>
      <c r="BUT273" s="20"/>
      <c r="BUU273" s="20"/>
      <c r="BUV273" s="20"/>
      <c r="BUW273" s="20"/>
      <c r="BUX273" s="20"/>
      <c r="BUY273" s="20"/>
      <c r="BUZ273" s="20"/>
      <c r="BVA273" s="20"/>
      <c r="BVB273" s="20"/>
      <c r="BVC273" s="20"/>
      <c r="BVD273" s="20"/>
      <c r="BVE273" s="20"/>
      <c r="BVF273" s="20"/>
      <c r="BVG273" s="20"/>
      <c r="BVH273" s="20"/>
      <c r="BVI273" s="20"/>
      <c r="BVJ273" s="20"/>
      <c r="BVK273" s="20"/>
      <c r="BVL273" s="20"/>
      <c r="BVM273" s="20"/>
      <c r="BVN273" s="20"/>
      <c r="BVO273" s="20"/>
      <c r="BVP273" s="20"/>
      <c r="BVQ273" s="20"/>
      <c r="BVR273" s="20"/>
      <c r="BVS273" s="20"/>
      <c r="BVT273" s="20"/>
      <c r="BVU273" s="20"/>
      <c r="BVV273" s="20"/>
      <c r="BVW273" s="20"/>
      <c r="BVX273" s="20"/>
      <c r="BVY273" s="20"/>
      <c r="BVZ273" s="20"/>
      <c r="BWA273" s="20"/>
      <c r="BWB273" s="20"/>
      <c r="BWC273" s="20"/>
      <c r="BWD273" s="20"/>
      <c r="BWE273" s="20"/>
      <c r="BWF273" s="20"/>
      <c r="BWG273" s="20"/>
      <c r="BWH273" s="20"/>
      <c r="BWI273" s="20"/>
      <c r="BWJ273" s="20"/>
      <c r="BWK273" s="20"/>
      <c r="BWL273" s="20"/>
      <c r="BWM273" s="20"/>
      <c r="BWN273" s="20"/>
      <c r="BWO273" s="20"/>
      <c r="BWP273" s="20"/>
      <c r="BWQ273" s="20"/>
      <c r="BWR273" s="20"/>
      <c r="BWS273" s="20"/>
      <c r="BWT273" s="20"/>
      <c r="BWU273" s="20"/>
      <c r="BWV273" s="20"/>
      <c r="BWW273" s="20"/>
      <c r="BWX273" s="20"/>
      <c r="BWY273" s="20"/>
      <c r="BWZ273" s="20"/>
      <c r="BXA273" s="20"/>
      <c r="BXB273" s="20"/>
      <c r="BXC273" s="20"/>
      <c r="BXD273" s="20"/>
      <c r="BXE273" s="20"/>
      <c r="BXF273" s="20"/>
      <c r="BXG273" s="20"/>
      <c r="BXH273" s="20"/>
      <c r="BXI273" s="20"/>
      <c r="BXJ273" s="20"/>
      <c r="BXK273" s="20"/>
      <c r="BXL273" s="20"/>
      <c r="BXM273" s="20"/>
      <c r="BXN273" s="20"/>
      <c r="BXO273" s="20"/>
      <c r="BXP273" s="20"/>
      <c r="BXQ273" s="20"/>
      <c r="BXR273" s="20"/>
      <c r="BXS273" s="20"/>
      <c r="BXT273" s="20"/>
      <c r="BXU273" s="20"/>
      <c r="BXV273" s="20"/>
      <c r="BXW273" s="20"/>
      <c r="BXX273" s="20"/>
      <c r="BXY273" s="20"/>
      <c r="BXZ273" s="20"/>
      <c r="BYA273" s="20"/>
      <c r="BYB273" s="20"/>
      <c r="BYC273" s="20"/>
      <c r="BYD273" s="20"/>
      <c r="BYE273" s="20"/>
      <c r="BYF273" s="20"/>
      <c r="BYG273" s="20"/>
      <c r="BYH273" s="20"/>
      <c r="BYI273" s="20"/>
      <c r="BYJ273" s="20"/>
      <c r="BYK273" s="20"/>
      <c r="BYL273" s="20"/>
      <c r="BYM273" s="20"/>
      <c r="BYN273" s="20"/>
      <c r="BYO273" s="20"/>
      <c r="BYP273" s="20"/>
      <c r="BYQ273" s="20"/>
      <c r="BYR273" s="20"/>
      <c r="BYS273" s="20"/>
      <c r="BYT273" s="20"/>
      <c r="BYU273" s="20"/>
      <c r="BYV273" s="20"/>
      <c r="BYW273" s="20"/>
      <c r="BYX273" s="20"/>
      <c r="BYY273" s="20"/>
      <c r="BYZ273" s="20"/>
      <c r="BZA273" s="20"/>
      <c r="BZB273" s="20"/>
      <c r="BZC273" s="20"/>
      <c r="BZD273" s="20"/>
      <c r="BZE273" s="20"/>
      <c r="BZF273" s="20"/>
      <c r="BZG273" s="20"/>
      <c r="BZH273" s="20"/>
      <c r="BZI273" s="20"/>
      <c r="BZJ273" s="20"/>
      <c r="BZK273" s="20"/>
      <c r="BZL273" s="20"/>
      <c r="BZM273" s="20"/>
      <c r="BZN273" s="20"/>
      <c r="BZO273" s="20"/>
      <c r="BZP273" s="20"/>
      <c r="BZQ273" s="20"/>
      <c r="BZR273" s="20"/>
      <c r="BZS273" s="20"/>
      <c r="BZT273" s="20"/>
      <c r="BZU273" s="20"/>
      <c r="BZV273" s="20"/>
      <c r="BZW273" s="20"/>
      <c r="BZX273" s="20"/>
      <c r="BZY273" s="20"/>
      <c r="BZZ273" s="20"/>
      <c r="CAA273" s="20"/>
      <c r="CAB273" s="20"/>
      <c r="CAC273" s="20"/>
      <c r="CAD273" s="20"/>
      <c r="CAE273" s="20"/>
      <c r="CAF273" s="20"/>
      <c r="CAG273" s="20"/>
      <c r="CAH273" s="20"/>
      <c r="CAI273" s="20"/>
      <c r="CAJ273" s="20"/>
      <c r="CAK273" s="20"/>
      <c r="CAL273" s="20"/>
      <c r="CAM273" s="20"/>
      <c r="CAN273" s="20"/>
      <c r="CAO273" s="20"/>
      <c r="CAP273" s="20"/>
      <c r="CAQ273" s="20"/>
      <c r="CAR273" s="20"/>
      <c r="CAS273" s="20"/>
      <c r="CAT273" s="20"/>
      <c r="CAU273" s="20"/>
      <c r="CAV273" s="20"/>
      <c r="CAW273" s="20"/>
      <c r="CAX273" s="20"/>
      <c r="CAY273" s="20"/>
      <c r="CAZ273" s="20"/>
      <c r="CBA273" s="20"/>
      <c r="CBB273" s="20"/>
      <c r="CBC273" s="20"/>
      <c r="CBD273" s="20"/>
      <c r="CBE273" s="20"/>
      <c r="CBF273" s="20"/>
      <c r="CBG273" s="20"/>
      <c r="CBH273" s="20"/>
      <c r="CBI273" s="20"/>
      <c r="CBJ273" s="20"/>
      <c r="CBK273" s="20"/>
      <c r="CBL273" s="20"/>
      <c r="CBM273" s="20"/>
      <c r="CBN273" s="20"/>
      <c r="CBO273" s="20"/>
      <c r="CBP273" s="20"/>
      <c r="CBQ273" s="20"/>
      <c r="CBR273" s="20"/>
      <c r="CBS273" s="20"/>
      <c r="CBT273" s="20"/>
      <c r="CBU273" s="20"/>
      <c r="CBV273" s="20"/>
      <c r="CBW273" s="20"/>
      <c r="CBX273" s="20"/>
      <c r="CBY273" s="20"/>
      <c r="CBZ273" s="20"/>
      <c r="CCA273" s="20"/>
      <c r="CCB273" s="20"/>
      <c r="CCC273" s="20"/>
      <c r="CCD273" s="20"/>
      <c r="CCE273" s="20"/>
      <c r="CCF273" s="20"/>
      <c r="CCG273" s="20"/>
      <c r="CCH273" s="20"/>
      <c r="CCI273" s="20"/>
      <c r="CCJ273" s="20"/>
      <c r="CCK273" s="20"/>
      <c r="CCL273" s="20"/>
      <c r="CCM273" s="20"/>
      <c r="CCN273" s="20"/>
      <c r="CCO273" s="20"/>
      <c r="CCP273" s="20"/>
      <c r="CCQ273" s="20"/>
      <c r="CCR273" s="20"/>
      <c r="CCS273" s="20"/>
      <c r="CCT273" s="20"/>
      <c r="CCU273" s="20"/>
      <c r="CCV273" s="20"/>
      <c r="CCW273" s="20"/>
      <c r="CCX273" s="20"/>
      <c r="CCY273" s="20"/>
      <c r="CCZ273" s="20"/>
      <c r="CDA273" s="20"/>
      <c r="CDB273" s="20"/>
      <c r="CDC273" s="20"/>
      <c r="CDD273" s="20"/>
      <c r="CDE273" s="20"/>
      <c r="CDF273" s="20"/>
      <c r="CDG273" s="20"/>
      <c r="CDH273" s="20"/>
      <c r="CDI273" s="20"/>
      <c r="CDJ273" s="20"/>
      <c r="CDK273" s="20"/>
      <c r="CDL273" s="20"/>
      <c r="CDM273" s="20"/>
      <c r="CDN273" s="20"/>
      <c r="CDO273" s="20"/>
      <c r="CDP273" s="20"/>
      <c r="CDQ273" s="20"/>
      <c r="CDR273" s="20"/>
      <c r="CDS273" s="20"/>
      <c r="CDT273" s="20"/>
      <c r="CDU273" s="20"/>
      <c r="CDV273" s="20"/>
      <c r="CDW273" s="20"/>
      <c r="CDX273" s="20"/>
      <c r="CDY273" s="20"/>
      <c r="CDZ273" s="20"/>
      <c r="CEA273" s="20"/>
      <c r="CEB273" s="20"/>
      <c r="CEC273" s="20"/>
      <c r="CED273" s="20"/>
      <c r="CEE273" s="20"/>
      <c r="CEF273" s="20"/>
      <c r="CEG273" s="20"/>
      <c r="CEH273" s="20"/>
      <c r="CEI273" s="20"/>
      <c r="CEJ273" s="20"/>
      <c r="CEK273" s="20"/>
      <c r="CEL273" s="20"/>
      <c r="CEM273" s="20"/>
      <c r="CEN273" s="20"/>
      <c r="CEO273" s="20"/>
      <c r="CEP273" s="20"/>
      <c r="CEQ273" s="20"/>
      <c r="CER273" s="20"/>
      <c r="CES273" s="20"/>
      <c r="CET273" s="20"/>
      <c r="CEU273" s="20"/>
      <c r="CEV273" s="20"/>
      <c r="CEW273" s="20"/>
      <c r="CEX273" s="20"/>
      <c r="CEY273" s="20"/>
      <c r="CEZ273" s="20"/>
      <c r="CFA273" s="20"/>
      <c r="CFB273" s="20"/>
      <c r="CFC273" s="20"/>
      <c r="CFD273" s="20"/>
      <c r="CFE273" s="20"/>
      <c r="CFF273" s="20"/>
      <c r="CFG273" s="20"/>
      <c r="CFH273" s="20"/>
      <c r="CFI273" s="20"/>
      <c r="CFJ273" s="20"/>
      <c r="CFK273" s="20"/>
      <c r="CFL273" s="20"/>
      <c r="CFM273" s="20"/>
      <c r="CFN273" s="20"/>
      <c r="CFO273" s="20"/>
      <c r="CFP273" s="20"/>
      <c r="CFQ273" s="20"/>
      <c r="CFR273" s="20"/>
      <c r="CFS273" s="20"/>
      <c r="CFT273" s="20"/>
      <c r="CFU273" s="20"/>
      <c r="CFV273" s="20"/>
      <c r="CFW273" s="20"/>
      <c r="CFX273" s="20"/>
      <c r="CFY273" s="20"/>
      <c r="CFZ273" s="20"/>
      <c r="CGA273" s="20"/>
      <c r="CGB273" s="20"/>
      <c r="CGC273" s="20"/>
      <c r="CGD273" s="20"/>
      <c r="CGE273" s="20"/>
      <c r="CGF273" s="20"/>
      <c r="CGG273" s="20"/>
      <c r="CGH273" s="20"/>
      <c r="CGI273" s="20"/>
      <c r="CGJ273" s="20"/>
      <c r="CGK273" s="20"/>
      <c r="CGL273" s="20"/>
      <c r="CGM273" s="20"/>
      <c r="CGN273" s="20"/>
      <c r="CGO273" s="20"/>
      <c r="CGP273" s="20"/>
      <c r="CGQ273" s="20"/>
      <c r="CGR273" s="20"/>
      <c r="CGS273" s="20"/>
      <c r="CGT273" s="20"/>
      <c r="CGU273" s="20"/>
      <c r="CGV273" s="20"/>
      <c r="CGW273" s="20"/>
      <c r="CGX273" s="20"/>
      <c r="CGY273" s="20"/>
      <c r="CGZ273" s="20"/>
      <c r="CHA273" s="20"/>
      <c r="CHB273" s="20"/>
      <c r="CHC273" s="20"/>
      <c r="CHD273" s="20"/>
      <c r="CHE273" s="20"/>
      <c r="CHF273" s="20"/>
      <c r="CHG273" s="20"/>
      <c r="CHH273" s="20"/>
      <c r="CHI273" s="20"/>
      <c r="CHJ273" s="20"/>
      <c r="CHK273" s="20"/>
      <c r="CHL273" s="20"/>
      <c r="CHM273" s="20"/>
      <c r="CHN273" s="20"/>
      <c r="CHO273" s="20"/>
      <c r="CHP273" s="20"/>
      <c r="CHQ273" s="20"/>
      <c r="CHR273" s="20"/>
      <c r="CHS273" s="20"/>
      <c r="CHT273" s="20"/>
      <c r="CHU273" s="20"/>
      <c r="CHV273" s="20"/>
      <c r="CHW273" s="20"/>
      <c r="CHX273" s="20"/>
      <c r="CHY273" s="20"/>
      <c r="CHZ273" s="20"/>
      <c r="CIA273" s="20"/>
      <c r="CIB273" s="20"/>
      <c r="CIC273" s="20"/>
      <c r="CID273" s="20"/>
      <c r="CIE273" s="20"/>
      <c r="CIF273" s="20"/>
      <c r="CIG273" s="20"/>
      <c r="CIH273" s="20"/>
      <c r="CII273" s="20"/>
      <c r="CIJ273" s="20"/>
      <c r="CIK273" s="20"/>
      <c r="CIL273" s="20"/>
      <c r="CIM273" s="20"/>
      <c r="CIN273" s="20"/>
      <c r="CIO273" s="20"/>
      <c r="CIP273" s="20"/>
      <c r="CIQ273" s="20"/>
      <c r="CIR273" s="20"/>
      <c r="CIS273" s="20"/>
      <c r="CIT273" s="20"/>
      <c r="CIU273" s="20"/>
      <c r="CIV273" s="20"/>
      <c r="CIW273" s="20"/>
      <c r="CIX273" s="20"/>
      <c r="CIY273" s="20"/>
      <c r="CIZ273" s="20"/>
      <c r="CJA273" s="20"/>
      <c r="CJB273" s="20"/>
      <c r="CJC273" s="20"/>
      <c r="CJD273" s="20"/>
      <c r="CJE273" s="20"/>
      <c r="CJF273" s="20"/>
      <c r="CJG273" s="20"/>
      <c r="CJH273" s="20"/>
      <c r="CJI273" s="20"/>
      <c r="CJJ273" s="20"/>
      <c r="CJK273" s="20"/>
      <c r="CJL273" s="20"/>
      <c r="CJM273" s="20"/>
      <c r="CJN273" s="20"/>
      <c r="CJO273" s="20"/>
      <c r="CJP273" s="20"/>
      <c r="CJQ273" s="20"/>
      <c r="CJR273" s="20"/>
      <c r="CJS273" s="20"/>
      <c r="CJT273" s="20"/>
      <c r="CJU273" s="20"/>
      <c r="CJV273" s="20"/>
      <c r="CJW273" s="20"/>
      <c r="CJX273" s="20"/>
      <c r="CJY273" s="20"/>
      <c r="CJZ273" s="20"/>
      <c r="CKA273" s="20"/>
      <c r="CKB273" s="20"/>
      <c r="CKC273" s="20"/>
      <c r="CKD273" s="20"/>
      <c r="CKE273" s="20"/>
      <c r="CKF273" s="20"/>
      <c r="CKG273" s="20"/>
      <c r="CKH273" s="20"/>
      <c r="CKI273" s="20"/>
      <c r="CKJ273" s="20"/>
      <c r="CKK273" s="20"/>
      <c r="CKL273" s="20"/>
      <c r="CKM273" s="20"/>
      <c r="CKN273" s="20"/>
      <c r="CKO273" s="20"/>
      <c r="CKP273" s="20"/>
      <c r="CKQ273" s="20"/>
      <c r="CKR273" s="20"/>
      <c r="CKS273" s="20"/>
      <c r="CKT273" s="20"/>
      <c r="CKU273" s="20"/>
      <c r="CKV273" s="20"/>
      <c r="CKW273" s="20"/>
      <c r="CKX273" s="20"/>
      <c r="CKY273" s="20"/>
      <c r="CKZ273" s="20"/>
      <c r="CLA273" s="20"/>
      <c r="CLB273" s="20"/>
      <c r="CLC273" s="20"/>
      <c r="CLD273" s="20"/>
      <c r="CLE273" s="20"/>
      <c r="CLF273" s="20"/>
      <c r="CLG273" s="20"/>
      <c r="CLH273" s="20"/>
      <c r="CLI273" s="20"/>
      <c r="CLJ273" s="20"/>
      <c r="CLK273" s="20"/>
      <c r="CLL273" s="20"/>
      <c r="CLM273" s="20"/>
      <c r="CLN273" s="20"/>
      <c r="CLO273" s="20"/>
      <c r="CLP273" s="20"/>
      <c r="CLQ273" s="20"/>
      <c r="CLR273" s="20"/>
      <c r="CLS273" s="20"/>
      <c r="CLT273" s="20"/>
      <c r="CLU273" s="20"/>
      <c r="CLV273" s="20"/>
      <c r="CLW273" s="20"/>
      <c r="CLX273" s="20"/>
      <c r="CLY273" s="20"/>
      <c r="CLZ273" s="20"/>
      <c r="CMA273" s="20"/>
      <c r="CMB273" s="20"/>
      <c r="CMC273" s="20"/>
      <c r="CMD273" s="20"/>
      <c r="CME273" s="20"/>
      <c r="CMF273" s="20"/>
      <c r="CMG273" s="20"/>
      <c r="CMH273" s="20"/>
      <c r="CMI273" s="20"/>
      <c r="CMJ273" s="20"/>
      <c r="CMK273" s="20"/>
      <c r="CML273" s="20"/>
      <c r="CMM273" s="20"/>
      <c r="CMN273" s="20"/>
      <c r="CMO273" s="20"/>
      <c r="CMP273" s="20"/>
      <c r="CMQ273" s="20"/>
      <c r="CMR273" s="20"/>
      <c r="CMS273" s="20"/>
      <c r="CMT273" s="20"/>
      <c r="CMU273" s="20"/>
      <c r="CMV273" s="20"/>
      <c r="CMW273" s="20"/>
      <c r="CMX273" s="20"/>
      <c r="CMY273" s="20"/>
      <c r="CMZ273" s="20"/>
      <c r="CNA273" s="20"/>
      <c r="CNB273" s="20"/>
      <c r="CNC273" s="20"/>
      <c r="CND273" s="20"/>
      <c r="CNE273" s="20"/>
      <c r="CNF273" s="20"/>
      <c r="CNG273" s="20"/>
      <c r="CNH273" s="20"/>
      <c r="CNI273" s="20"/>
      <c r="CNJ273" s="20"/>
      <c r="CNK273" s="20"/>
      <c r="CNL273" s="20"/>
      <c r="CNM273" s="20"/>
      <c r="CNN273" s="20"/>
      <c r="CNO273" s="20"/>
      <c r="CNP273" s="20"/>
      <c r="CNQ273" s="20"/>
      <c r="CNR273" s="20"/>
      <c r="CNS273" s="20"/>
      <c r="CNT273" s="20"/>
      <c r="CNU273" s="20"/>
      <c r="CNV273" s="20"/>
      <c r="CNW273" s="20"/>
      <c r="CNX273" s="20"/>
      <c r="CNY273" s="20"/>
      <c r="CNZ273" s="20"/>
      <c r="COA273" s="20"/>
      <c r="COB273" s="20"/>
      <c r="COC273" s="20"/>
      <c r="COD273" s="20"/>
      <c r="COE273" s="20"/>
      <c r="COF273" s="20"/>
      <c r="COG273" s="20"/>
      <c r="COH273" s="20"/>
      <c r="COI273" s="20"/>
      <c r="COJ273" s="20"/>
      <c r="COK273" s="20"/>
      <c r="COL273" s="20"/>
      <c r="COM273" s="20"/>
      <c r="CON273" s="20"/>
      <c r="COO273" s="20"/>
      <c r="COP273" s="20"/>
      <c r="COQ273" s="20"/>
      <c r="COR273" s="20"/>
      <c r="COS273" s="20"/>
      <c r="COT273" s="20"/>
      <c r="COU273" s="20"/>
      <c r="COV273" s="20"/>
      <c r="COW273" s="20"/>
      <c r="COX273" s="20"/>
      <c r="COY273" s="20"/>
      <c r="COZ273" s="20"/>
      <c r="CPA273" s="20"/>
      <c r="CPB273" s="20"/>
      <c r="CPC273" s="20"/>
      <c r="CPD273" s="20"/>
      <c r="CPE273" s="20"/>
      <c r="CPF273" s="20"/>
      <c r="CPG273" s="20"/>
      <c r="CPH273" s="20"/>
      <c r="CPI273" s="20"/>
      <c r="CPJ273" s="20"/>
      <c r="CPK273" s="20"/>
      <c r="CPL273" s="20"/>
      <c r="CPM273" s="20"/>
      <c r="CPN273" s="20"/>
      <c r="CPO273" s="20"/>
      <c r="CPP273" s="20"/>
      <c r="CPQ273" s="20"/>
      <c r="CPR273" s="20"/>
      <c r="CPS273" s="20"/>
      <c r="CPT273" s="20"/>
      <c r="CPU273" s="20"/>
      <c r="CPV273" s="20"/>
      <c r="CPW273" s="20"/>
      <c r="CPX273" s="20"/>
      <c r="CPY273" s="20"/>
      <c r="CPZ273" s="20"/>
      <c r="CQA273" s="20"/>
      <c r="CQB273" s="20"/>
      <c r="CQC273" s="20"/>
      <c r="CQD273" s="20"/>
      <c r="CQE273" s="20"/>
      <c r="CQF273" s="20"/>
      <c r="CQG273" s="20"/>
      <c r="CQH273" s="20"/>
      <c r="CQI273" s="20"/>
      <c r="CQJ273" s="20"/>
      <c r="CQK273" s="20"/>
      <c r="CQL273" s="20"/>
      <c r="CQM273" s="20"/>
      <c r="CQN273" s="20"/>
      <c r="CQO273" s="20"/>
      <c r="CQP273" s="20"/>
      <c r="CQQ273" s="20"/>
      <c r="CQR273" s="20"/>
      <c r="CQS273" s="20"/>
      <c r="CQT273" s="20"/>
      <c r="CQU273" s="20"/>
      <c r="CQV273" s="20"/>
      <c r="CQW273" s="20"/>
      <c r="CQX273" s="20"/>
      <c r="CQY273" s="20"/>
      <c r="CQZ273" s="20"/>
      <c r="CRA273" s="20"/>
      <c r="CRB273" s="20"/>
      <c r="CRC273" s="20"/>
      <c r="CRD273" s="20"/>
      <c r="CRE273" s="20"/>
      <c r="CRF273" s="20"/>
      <c r="CRG273" s="20"/>
      <c r="CRH273" s="20"/>
      <c r="CRI273" s="20"/>
      <c r="CRJ273" s="20"/>
      <c r="CRK273" s="20"/>
      <c r="CRL273" s="20"/>
      <c r="CRM273" s="20"/>
      <c r="CRN273" s="20"/>
      <c r="CRO273" s="20"/>
      <c r="CRP273" s="20"/>
      <c r="CRQ273" s="20"/>
      <c r="CRR273" s="20"/>
      <c r="CRS273" s="20"/>
      <c r="CRT273" s="20"/>
      <c r="CRU273" s="20"/>
      <c r="CRV273" s="20"/>
      <c r="CRW273" s="20"/>
      <c r="CRX273" s="20"/>
      <c r="CRY273" s="20"/>
      <c r="CRZ273" s="20"/>
      <c r="CSA273" s="20"/>
      <c r="CSB273" s="20"/>
      <c r="CSC273" s="20"/>
      <c r="CSD273" s="20"/>
      <c r="CSE273" s="20"/>
      <c r="CSF273" s="20"/>
      <c r="CSG273" s="20"/>
      <c r="CSH273" s="20"/>
      <c r="CSI273" s="20"/>
      <c r="CSJ273" s="20"/>
      <c r="CSK273" s="20"/>
      <c r="CSL273" s="20"/>
      <c r="CSM273" s="20"/>
      <c r="CSN273" s="20"/>
      <c r="CSO273" s="20"/>
      <c r="CSP273" s="20"/>
      <c r="CSQ273" s="20"/>
      <c r="CSR273" s="20"/>
      <c r="CSS273" s="20"/>
      <c r="CST273" s="20"/>
      <c r="CSU273" s="20"/>
      <c r="CSV273" s="20"/>
      <c r="CSW273" s="20"/>
      <c r="CSX273" s="20"/>
      <c r="CSY273" s="20"/>
      <c r="CSZ273" s="20"/>
      <c r="CTA273" s="20"/>
      <c r="CTB273" s="20"/>
      <c r="CTC273" s="20"/>
      <c r="CTD273" s="20"/>
      <c r="CTE273" s="20"/>
      <c r="CTF273" s="20"/>
      <c r="CTG273" s="20"/>
      <c r="CTH273" s="20"/>
      <c r="CTI273" s="20"/>
      <c r="CTJ273" s="20"/>
      <c r="CTK273" s="20"/>
      <c r="CTL273" s="20"/>
      <c r="CTM273" s="20"/>
      <c r="CTN273" s="20"/>
      <c r="CTO273" s="20"/>
      <c r="CTP273" s="20"/>
      <c r="CTQ273" s="20"/>
      <c r="CTR273" s="20"/>
      <c r="CTS273" s="20"/>
      <c r="CTT273" s="20"/>
      <c r="CTU273" s="20"/>
      <c r="CTV273" s="20"/>
      <c r="CTW273" s="20"/>
      <c r="CTX273" s="20"/>
      <c r="CTY273" s="20"/>
      <c r="CTZ273" s="20"/>
      <c r="CUA273" s="20"/>
      <c r="CUB273" s="20"/>
      <c r="CUC273" s="20"/>
      <c r="CUD273" s="20"/>
      <c r="CUE273" s="20"/>
      <c r="CUF273" s="20"/>
      <c r="CUG273" s="20"/>
      <c r="CUH273" s="20"/>
      <c r="CUI273" s="20"/>
      <c r="CUJ273" s="20"/>
      <c r="CUK273" s="20"/>
      <c r="CUL273" s="20"/>
      <c r="CUM273" s="20"/>
      <c r="CUN273" s="20"/>
      <c r="CUO273" s="20"/>
      <c r="CUP273" s="20"/>
      <c r="CUQ273" s="20"/>
      <c r="CUR273" s="20"/>
      <c r="CUS273" s="20"/>
      <c r="CUT273" s="20"/>
      <c r="CUU273" s="20"/>
      <c r="CUV273" s="20"/>
      <c r="CUW273" s="20"/>
      <c r="CUX273" s="20"/>
      <c r="CUY273" s="20"/>
      <c r="CUZ273" s="20"/>
      <c r="CVA273" s="20"/>
      <c r="CVB273" s="20"/>
      <c r="CVC273" s="20"/>
      <c r="CVD273" s="20"/>
      <c r="CVE273" s="20"/>
      <c r="CVF273" s="20"/>
      <c r="CVG273" s="20"/>
      <c r="CVH273" s="20"/>
      <c r="CVI273" s="20"/>
      <c r="CVJ273" s="20"/>
      <c r="CVK273" s="20"/>
      <c r="CVL273" s="20"/>
      <c r="CVM273" s="20"/>
      <c r="CVN273" s="20"/>
      <c r="CVO273" s="20"/>
      <c r="CVP273" s="20"/>
      <c r="CVQ273" s="20"/>
      <c r="CVR273" s="20"/>
      <c r="CVS273" s="20"/>
      <c r="CVT273" s="20"/>
      <c r="CVU273" s="20"/>
      <c r="CVV273" s="20"/>
      <c r="CVW273" s="20"/>
      <c r="CVX273" s="20"/>
      <c r="CVY273" s="20"/>
      <c r="CVZ273" s="20"/>
      <c r="CWA273" s="20"/>
      <c r="CWB273" s="20"/>
      <c r="CWC273" s="20"/>
      <c r="CWD273" s="20"/>
      <c r="CWE273" s="20"/>
      <c r="CWF273" s="20"/>
      <c r="CWG273" s="20"/>
      <c r="CWH273" s="20"/>
      <c r="CWI273" s="20"/>
      <c r="CWJ273" s="20"/>
      <c r="CWK273" s="20"/>
      <c r="CWL273" s="20"/>
      <c r="CWM273" s="20"/>
      <c r="CWN273" s="20"/>
      <c r="CWO273" s="20"/>
      <c r="CWP273" s="20"/>
      <c r="CWQ273" s="20"/>
      <c r="CWR273" s="20"/>
      <c r="CWS273" s="20"/>
      <c r="CWT273" s="20"/>
      <c r="CWU273" s="20"/>
      <c r="CWV273" s="20"/>
      <c r="CWW273" s="20"/>
      <c r="CWX273" s="20"/>
      <c r="CWY273" s="20"/>
      <c r="CWZ273" s="20"/>
      <c r="CXA273" s="20"/>
      <c r="CXB273" s="20"/>
      <c r="CXC273" s="20"/>
      <c r="CXD273" s="20"/>
      <c r="CXE273" s="20"/>
      <c r="CXF273" s="20"/>
      <c r="CXG273" s="20"/>
      <c r="CXH273" s="20"/>
      <c r="CXI273" s="20"/>
      <c r="CXJ273" s="20"/>
      <c r="CXK273" s="20"/>
      <c r="CXL273" s="20"/>
      <c r="CXM273" s="20"/>
      <c r="CXN273" s="20"/>
      <c r="CXO273" s="20"/>
      <c r="CXP273" s="20"/>
      <c r="CXQ273" s="20"/>
      <c r="CXR273" s="20"/>
      <c r="CXS273" s="20"/>
      <c r="CXT273" s="20"/>
      <c r="CXU273" s="20"/>
      <c r="CXV273" s="20"/>
      <c r="CXW273" s="20"/>
      <c r="CXX273" s="20"/>
      <c r="CXY273" s="20"/>
      <c r="CXZ273" s="20"/>
      <c r="CYA273" s="20"/>
      <c r="CYB273" s="20"/>
      <c r="CYC273" s="20"/>
      <c r="CYD273" s="20"/>
      <c r="CYE273" s="20"/>
      <c r="CYF273" s="20"/>
      <c r="CYG273" s="20"/>
      <c r="CYH273" s="20"/>
      <c r="CYI273" s="20"/>
      <c r="CYJ273" s="20"/>
      <c r="CYK273" s="20"/>
      <c r="CYL273" s="20"/>
      <c r="CYM273" s="20"/>
      <c r="CYN273" s="20"/>
      <c r="CYO273" s="20"/>
      <c r="CYP273" s="20"/>
      <c r="CYQ273" s="20"/>
      <c r="CYR273" s="20"/>
      <c r="CYS273" s="20"/>
      <c r="CYT273" s="20"/>
      <c r="CYU273" s="20"/>
      <c r="CYV273" s="20"/>
      <c r="CYW273" s="20"/>
      <c r="CYX273" s="20"/>
      <c r="CYY273" s="20"/>
      <c r="CYZ273" s="20"/>
      <c r="CZA273" s="20"/>
      <c r="CZB273" s="20"/>
      <c r="CZC273" s="20"/>
      <c r="CZD273" s="20"/>
      <c r="CZE273" s="20"/>
      <c r="CZF273" s="20"/>
      <c r="CZG273" s="20"/>
      <c r="CZH273" s="20"/>
      <c r="CZI273" s="20"/>
      <c r="CZJ273" s="20"/>
      <c r="CZK273" s="20"/>
      <c r="CZL273" s="20"/>
      <c r="CZM273" s="20"/>
      <c r="CZN273" s="20"/>
      <c r="CZO273" s="20"/>
      <c r="CZP273" s="20"/>
      <c r="CZQ273" s="20"/>
      <c r="CZR273" s="20"/>
      <c r="CZS273" s="20"/>
      <c r="CZT273" s="20"/>
      <c r="CZU273" s="20"/>
      <c r="CZV273" s="20"/>
      <c r="CZW273" s="20"/>
      <c r="CZX273" s="20"/>
      <c r="CZY273" s="20"/>
      <c r="CZZ273" s="20"/>
      <c r="DAA273" s="20"/>
      <c r="DAB273" s="20"/>
      <c r="DAC273" s="20"/>
      <c r="DAD273" s="20"/>
      <c r="DAE273" s="20"/>
      <c r="DAF273" s="20"/>
      <c r="DAG273" s="20"/>
      <c r="DAH273" s="20"/>
      <c r="DAI273" s="20"/>
      <c r="DAJ273" s="20"/>
      <c r="DAK273" s="20"/>
      <c r="DAL273" s="20"/>
      <c r="DAM273" s="20"/>
      <c r="DAN273" s="20"/>
      <c r="DAO273" s="20"/>
      <c r="DAP273" s="20"/>
      <c r="DAQ273" s="20"/>
      <c r="DAR273" s="20"/>
      <c r="DAS273" s="20"/>
      <c r="DAT273" s="20"/>
      <c r="DAU273" s="20"/>
      <c r="DAV273" s="20"/>
      <c r="DAW273" s="20"/>
      <c r="DAX273" s="20"/>
      <c r="DAY273" s="20"/>
      <c r="DAZ273" s="20"/>
      <c r="DBA273" s="20"/>
      <c r="DBB273" s="20"/>
      <c r="DBC273" s="20"/>
      <c r="DBD273" s="20"/>
      <c r="DBE273" s="20"/>
      <c r="DBF273" s="20"/>
      <c r="DBG273" s="20"/>
      <c r="DBH273" s="20"/>
      <c r="DBI273" s="20"/>
      <c r="DBJ273" s="20"/>
      <c r="DBK273" s="20"/>
      <c r="DBL273" s="20"/>
      <c r="DBM273" s="20"/>
      <c r="DBN273" s="20"/>
      <c r="DBO273" s="20"/>
      <c r="DBP273" s="20"/>
      <c r="DBQ273" s="20"/>
      <c r="DBR273" s="20"/>
      <c r="DBS273" s="20"/>
      <c r="DBT273" s="20"/>
      <c r="DBU273" s="20"/>
      <c r="DBV273" s="20"/>
      <c r="DBW273" s="20"/>
      <c r="DBX273" s="20"/>
      <c r="DBY273" s="20"/>
      <c r="DBZ273" s="20"/>
      <c r="DCA273" s="20"/>
      <c r="DCB273" s="20"/>
      <c r="DCC273" s="20"/>
      <c r="DCD273" s="20"/>
      <c r="DCE273" s="20"/>
      <c r="DCF273" s="20"/>
      <c r="DCG273" s="20"/>
      <c r="DCH273" s="20"/>
      <c r="DCI273" s="20"/>
      <c r="DCJ273" s="20"/>
      <c r="DCK273" s="20"/>
      <c r="DCL273" s="20"/>
      <c r="DCM273" s="20"/>
      <c r="DCN273" s="20"/>
      <c r="DCO273" s="20"/>
      <c r="DCP273" s="20"/>
      <c r="DCQ273" s="20"/>
      <c r="DCR273" s="20"/>
      <c r="DCS273" s="20"/>
      <c r="DCT273" s="20"/>
      <c r="DCU273" s="20"/>
      <c r="DCV273" s="20"/>
      <c r="DCW273" s="20"/>
      <c r="DCX273" s="20"/>
      <c r="DCY273" s="20"/>
      <c r="DCZ273" s="20"/>
      <c r="DDA273" s="20"/>
      <c r="DDB273" s="20"/>
      <c r="DDC273" s="20"/>
      <c r="DDD273" s="20"/>
      <c r="DDE273" s="20"/>
      <c r="DDF273" s="20"/>
      <c r="DDG273" s="20"/>
      <c r="DDH273" s="20"/>
      <c r="DDI273" s="20"/>
      <c r="DDJ273" s="20"/>
      <c r="DDK273" s="20"/>
      <c r="DDL273" s="20"/>
      <c r="DDM273" s="20"/>
      <c r="DDN273" s="20"/>
      <c r="DDO273" s="20"/>
      <c r="DDP273" s="20"/>
      <c r="DDQ273" s="20"/>
      <c r="DDR273" s="20"/>
      <c r="DDS273" s="20"/>
      <c r="DDT273" s="20"/>
      <c r="DDU273" s="20"/>
      <c r="DDV273" s="20"/>
      <c r="DDW273" s="20"/>
      <c r="DDX273" s="20"/>
      <c r="DDY273" s="20"/>
      <c r="DDZ273" s="20"/>
      <c r="DEA273" s="20"/>
      <c r="DEB273" s="20"/>
      <c r="DEC273" s="20"/>
      <c r="DED273" s="20"/>
      <c r="DEE273" s="20"/>
      <c r="DEF273" s="20"/>
      <c r="DEG273" s="20"/>
      <c r="DEH273" s="20"/>
      <c r="DEI273" s="20"/>
      <c r="DEJ273" s="20"/>
      <c r="DEK273" s="20"/>
      <c r="DEL273" s="20"/>
      <c r="DEM273" s="20"/>
      <c r="DEN273" s="20"/>
      <c r="DEO273" s="20"/>
      <c r="DEP273" s="20"/>
      <c r="DEQ273" s="20"/>
      <c r="DER273" s="20"/>
      <c r="DES273" s="20"/>
      <c r="DET273" s="20"/>
      <c r="DEU273" s="20"/>
      <c r="DEV273" s="20"/>
      <c r="DEW273" s="20"/>
      <c r="DEX273" s="20"/>
      <c r="DEY273" s="20"/>
      <c r="DEZ273" s="20"/>
      <c r="DFA273" s="20"/>
      <c r="DFB273" s="20"/>
      <c r="DFC273" s="20"/>
      <c r="DFD273" s="20"/>
      <c r="DFE273" s="20"/>
      <c r="DFF273" s="20"/>
      <c r="DFG273" s="20"/>
      <c r="DFH273" s="20"/>
      <c r="DFI273" s="20"/>
      <c r="DFJ273" s="20"/>
      <c r="DFK273" s="20"/>
      <c r="DFL273" s="20"/>
      <c r="DFM273" s="20"/>
      <c r="DFN273" s="20"/>
      <c r="DFO273" s="20"/>
      <c r="DFP273" s="20"/>
      <c r="DFQ273" s="20"/>
      <c r="DFR273" s="20"/>
      <c r="DFS273" s="20"/>
      <c r="DFT273" s="20"/>
      <c r="DFU273" s="20"/>
      <c r="DFV273" s="20"/>
      <c r="DFW273" s="20"/>
      <c r="DFX273" s="20"/>
      <c r="DFY273" s="20"/>
      <c r="DFZ273" s="20"/>
      <c r="DGA273" s="20"/>
      <c r="DGB273" s="20"/>
      <c r="DGC273" s="20"/>
      <c r="DGD273" s="20"/>
      <c r="DGE273" s="20"/>
      <c r="DGF273" s="20"/>
      <c r="DGG273" s="20"/>
      <c r="DGH273" s="20"/>
      <c r="DGI273" s="20"/>
      <c r="DGJ273" s="20"/>
      <c r="DGK273" s="20"/>
      <c r="DGL273" s="20"/>
      <c r="DGM273" s="20"/>
      <c r="DGN273" s="20"/>
      <c r="DGO273" s="20"/>
      <c r="DGP273" s="20"/>
      <c r="DGQ273" s="20"/>
      <c r="DGR273" s="20"/>
      <c r="DGS273" s="20"/>
      <c r="DGT273" s="20"/>
      <c r="DGU273" s="20"/>
      <c r="DGV273" s="20"/>
      <c r="DGW273" s="20"/>
      <c r="DGX273" s="20"/>
      <c r="DGY273" s="20"/>
      <c r="DGZ273" s="20"/>
      <c r="DHA273" s="20"/>
      <c r="DHB273" s="20"/>
      <c r="DHC273" s="20"/>
      <c r="DHD273" s="20"/>
      <c r="DHE273" s="20"/>
      <c r="DHF273" s="20"/>
      <c r="DHG273" s="20"/>
      <c r="DHH273" s="20"/>
      <c r="DHI273" s="20"/>
      <c r="DHJ273" s="20"/>
      <c r="DHK273" s="20"/>
      <c r="DHL273" s="20"/>
      <c r="DHM273" s="20"/>
      <c r="DHN273" s="20"/>
      <c r="DHO273" s="20"/>
      <c r="DHP273" s="20"/>
      <c r="DHQ273" s="20"/>
      <c r="DHR273" s="20"/>
      <c r="DHS273" s="20"/>
      <c r="DHT273" s="20"/>
      <c r="DHU273" s="20"/>
      <c r="DHV273" s="20"/>
      <c r="DHW273" s="20"/>
      <c r="DHX273" s="20"/>
      <c r="DHY273" s="20"/>
      <c r="DHZ273" s="20"/>
      <c r="DIA273" s="20"/>
      <c r="DIB273" s="20"/>
      <c r="DIC273" s="20"/>
      <c r="DID273" s="20"/>
      <c r="DIE273" s="20"/>
      <c r="DIF273" s="20"/>
      <c r="DIG273" s="20"/>
      <c r="DIH273" s="20"/>
      <c r="DII273" s="20"/>
      <c r="DIJ273" s="20"/>
      <c r="DIK273" s="20"/>
      <c r="DIL273" s="20"/>
      <c r="DIM273" s="20"/>
      <c r="DIN273" s="20"/>
      <c r="DIO273" s="20"/>
      <c r="DIP273" s="20"/>
      <c r="DIQ273" s="20"/>
      <c r="DIR273" s="20"/>
      <c r="DIS273" s="20"/>
      <c r="DIT273" s="20"/>
      <c r="DIU273" s="20"/>
      <c r="DIV273" s="20"/>
      <c r="DIW273" s="20"/>
      <c r="DIX273" s="20"/>
      <c r="DIY273" s="20"/>
      <c r="DIZ273" s="20"/>
      <c r="DJA273" s="20"/>
      <c r="DJB273" s="20"/>
      <c r="DJC273" s="20"/>
      <c r="DJD273" s="20"/>
      <c r="DJE273" s="20"/>
      <c r="DJF273" s="20"/>
      <c r="DJG273" s="20"/>
      <c r="DJH273" s="20"/>
      <c r="DJI273" s="20"/>
      <c r="DJJ273" s="20"/>
      <c r="DJK273" s="20"/>
      <c r="DJL273" s="20"/>
      <c r="DJM273" s="20"/>
      <c r="DJN273" s="20"/>
      <c r="DJO273" s="20"/>
      <c r="DJP273" s="20"/>
      <c r="DJQ273" s="20"/>
      <c r="DJR273" s="20"/>
      <c r="DJS273" s="20"/>
      <c r="DJT273" s="20"/>
      <c r="DJU273" s="20"/>
      <c r="DJV273" s="20"/>
      <c r="DJW273" s="20"/>
      <c r="DJX273" s="20"/>
      <c r="DJY273" s="20"/>
      <c r="DJZ273" s="20"/>
      <c r="DKA273" s="20"/>
      <c r="DKB273" s="20"/>
      <c r="DKC273" s="20"/>
      <c r="DKD273" s="20"/>
      <c r="DKE273" s="20"/>
      <c r="DKF273" s="20"/>
      <c r="DKG273" s="20"/>
      <c r="DKH273" s="20"/>
      <c r="DKI273" s="20"/>
      <c r="DKJ273" s="20"/>
      <c r="DKK273" s="20"/>
      <c r="DKL273" s="20"/>
      <c r="DKM273" s="20"/>
      <c r="DKN273" s="20"/>
      <c r="DKO273" s="20"/>
      <c r="DKP273" s="20"/>
      <c r="DKQ273" s="20"/>
      <c r="DKR273" s="20"/>
      <c r="DKS273" s="20"/>
      <c r="DKT273" s="20"/>
      <c r="DKU273" s="20"/>
      <c r="DKV273" s="20"/>
      <c r="DKW273" s="20"/>
      <c r="DKX273" s="20"/>
      <c r="DKY273" s="20"/>
      <c r="DKZ273" s="20"/>
      <c r="DLA273" s="20"/>
      <c r="DLB273" s="20"/>
      <c r="DLC273" s="20"/>
      <c r="DLD273" s="20"/>
      <c r="DLE273" s="20"/>
      <c r="DLF273" s="20"/>
      <c r="DLG273" s="20"/>
      <c r="DLH273" s="20"/>
      <c r="DLI273" s="20"/>
      <c r="DLJ273" s="20"/>
      <c r="DLK273" s="20"/>
      <c r="DLL273" s="20"/>
      <c r="DLM273" s="20"/>
      <c r="DLN273" s="20"/>
      <c r="DLO273" s="20"/>
      <c r="DLP273" s="20"/>
      <c r="DLQ273" s="20"/>
      <c r="DLR273" s="20"/>
      <c r="DLS273" s="20"/>
      <c r="DLT273" s="20"/>
      <c r="DLU273" s="20"/>
      <c r="DLV273" s="20"/>
      <c r="DLW273" s="20"/>
      <c r="DLX273" s="20"/>
      <c r="DLY273" s="20"/>
      <c r="DLZ273" s="20"/>
      <c r="DMA273" s="20"/>
      <c r="DMB273" s="20"/>
      <c r="DMC273" s="20"/>
      <c r="DMD273" s="20"/>
      <c r="DME273" s="20"/>
      <c r="DMF273" s="20"/>
      <c r="DMG273" s="20"/>
      <c r="DMH273" s="20"/>
      <c r="DMI273" s="20"/>
      <c r="DMJ273" s="20"/>
      <c r="DMK273" s="20"/>
      <c r="DML273" s="20"/>
      <c r="DMM273" s="20"/>
      <c r="DMN273" s="20"/>
      <c r="DMO273" s="20"/>
      <c r="DMP273" s="20"/>
      <c r="DMQ273" s="20"/>
      <c r="DMR273" s="20"/>
      <c r="DMS273" s="20"/>
      <c r="DMT273" s="20"/>
      <c r="DMU273" s="20"/>
      <c r="DMV273" s="20"/>
      <c r="DMW273" s="20"/>
      <c r="DMX273" s="20"/>
      <c r="DMY273" s="20"/>
      <c r="DMZ273" s="20"/>
      <c r="DNA273" s="20"/>
      <c r="DNB273" s="20"/>
      <c r="DNC273" s="20"/>
      <c r="DND273" s="20"/>
      <c r="DNE273" s="20"/>
      <c r="DNF273" s="20"/>
      <c r="DNG273" s="20"/>
      <c r="DNH273" s="20"/>
      <c r="DNI273" s="20"/>
      <c r="DNJ273" s="20"/>
      <c r="DNK273" s="20"/>
      <c r="DNL273" s="20"/>
      <c r="DNM273" s="20"/>
      <c r="DNN273" s="20"/>
      <c r="DNO273" s="20"/>
      <c r="DNP273" s="20"/>
      <c r="DNQ273" s="20"/>
      <c r="DNR273" s="20"/>
      <c r="DNS273" s="20"/>
      <c r="DNT273" s="20"/>
      <c r="DNU273" s="20"/>
      <c r="DNV273" s="20"/>
      <c r="DNW273" s="20"/>
      <c r="DNX273" s="20"/>
      <c r="DNY273" s="20"/>
      <c r="DNZ273" s="20"/>
      <c r="DOA273" s="20"/>
      <c r="DOB273" s="20"/>
      <c r="DOC273" s="20"/>
      <c r="DOD273" s="20"/>
      <c r="DOE273" s="20"/>
      <c r="DOF273" s="20"/>
      <c r="DOG273" s="20"/>
      <c r="DOH273" s="20"/>
      <c r="DOI273" s="20"/>
      <c r="DOJ273" s="20"/>
      <c r="DOK273" s="20"/>
      <c r="DOL273" s="20"/>
      <c r="DOM273" s="20"/>
      <c r="DON273" s="20"/>
      <c r="DOO273" s="20"/>
      <c r="DOP273" s="20"/>
      <c r="DOQ273" s="20"/>
      <c r="DOR273" s="20"/>
      <c r="DOS273" s="20"/>
      <c r="DOT273" s="20"/>
      <c r="DOU273" s="20"/>
      <c r="DOV273" s="20"/>
      <c r="DOW273" s="20"/>
      <c r="DOX273" s="20"/>
      <c r="DOY273" s="20"/>
      <c r="DOZ273" s="20"/>
      <c r="DPA273" s="20"/>
      <c r="DPB273" s="20"/>
      <c r="DPC273" s="20"/>
      <c r="DPD273" s="20"/>
      <c r="DPE273" s="20"/>
      <c r="DPF273" s="20"/>
      <c r="DPG273" s="20"/>
      <c r="DPH273" s="20"/>
      <c r="DPI273" s="20"/>
      <c r="DPJ273" s="20"/>
      <c r="DPK273" s="20"/>
      <c r="DPL273" s="20"/>
      <c r="DPM273" s="20"/>
      <c r="DPN273" s="20"/>
      <c r="DPO273" s="20"/>
      <c r="DPP273" s="20"/>
      <c r="DPQ273" s="20"/>
      <c r="DPR273" s="20"/>
      <c r="DPS273" s="20"/>
      <c r="DPT273" s="20"/>
      <c r="DPU273" s="20"/>
      <c r="DPV273" s="20"/>
      <c r="DPW273" s="20"/>
      <c r="DPX273" s="20"/>
      <c r="DPY273" s="20"/>
      <c r="DPZ273" s="20"/>
      <c r="DQA273" s="20"/>
      <c r="DQB273" s="20"/>
      <c r="DQC273" s="20"/>
      <c r="DQD273" s="20"/>
      <c r="DQE273" s="20"/>
      <c r="DQF273" s="20"/>
      <c r="DQG273" s="20"/>
      <c r="DQH273" s="20"/>
      <c r="DQI273" s="20"/>
      <c r="DQJ273" s="20"/>
      <c r="DQK273" s="20"/>
      <c r="DQL273" s="20"/>
      <c r="DQM273" s="20"/>
      <c r="DQN273" s="20"/>
      <c r="DQO273" s="20"/>
      <c r="DQP273" s="20"/>
      <c r="DQQ273" s="20"/>
      <c r="DQR273" s="20"/>
      <c r="DQS273" s="20"/>
      <c r="DQT273" s="20"/>
      <c r="DQU273" s="20"/>
      <c r="DQV273" s="20"/>
      <c r="DQW273" s="20"/>
      <c r="DQX273" s="20"/>
      <c r="DQY273" s="20"/>
      <c r="DQZ273" s="20"/>
      <c r="DRA273" s="20"/>
      <c r="DRB273" s="20"/>
      <c r="DRC273" s="20"/>
      <c r="DRD273" s="20"/>
      <c r="DRE273" s="20"/>
      <c r="DRF273" s="20"/>
      <c r="DRG273" s="20"/>
      <c r="DRH273" s="20"/>
      <c r="DRI273" s="20"/>
      <c r="DRJ273" s="20"/>
      <c r="DRK273" s="20"/>
      <c r="DRL273" s="20"/>
      <c r="DRM273" s="20"/>
      <c r="DRN273" s="20"/>
      <c r="DRO273" s="20"/>
      <c r="DRP273" s="20"/>
      <c r="DRQ273" s="20"/>
      <c r="DRR273" s="20"/>
      <c r="DRS273" s="20"/>
      <c r="DRT273" s="20"/>
      <c r="DRU273" s="20"/>
      <c r="DRV273" s="20"/>
      <c r="DRW273" s="20"/>
      <c r="DRX273" s="20"/>
      <c r="DRY273" s="20"/>
      <c r="DRZ273" s="20"/>
      <c r="DSA273" s="20"/>
      <c r="DSB273" s="20"/>
      <c r="DSC273" s="20"/>
      <c r="DSD273" s="20"/>
      <c r="DSE273" s="20"/>
      <c r="DSF273" s="20"/>
      <c r="DSG273" s="20"/>
      <c r="DSH273" s="20"/>
      <c r="DSI273" s="20"/>
      <c r="DSJ273" s="20"/>
      <c r="DSK273" s="20"/>
      <c r="DSL273" s="20"/>
      <c r="DSM273" s="20"/>
      <c r="DSN273" s="20"/>
      <c r="DSO273" s="20"/>
      <c r="DSP273" s="20"/>
      <c r="DSQ273" s="20"/>
      <c r="DSR273" s="20"/>
      <c r="DSS273" s="20"/>
      <c r="DST273" s="20"/>
      <c r="DSU273" s="20"/>
      <c r="DSV273" s="20"/>
      <c r="DSW273" s="20"/>
      <c r="DSX273" s="20"/>
      <c r="DSY273" s="20"/>
      <c r="DSZ273" s="20"/>
      <c r="DTA273" s="20"/>
      <c r="DTB273" s="20"/>
      <c r="DTC273" s="20"/>
      <c r="DTD273" s="20"/>
      <c r="DTE273" s="20"/>
      <c r="DTF273" s="20"/>
      <c r="DTG273" s="20"/>
      <c r="DTH273" s="20"/>
      <c r="DTI273" s="20"/>
      <c r="DTJ273" s="20"/>
      <c r="DTK273" s="20"/>
      <c r="DTL273" s="20"/>
      <c r="DTM273" s="20"/>
      <c r="DTN273" s="20"/>
      <c r="DTO273" s="20"/>
      <c r="DTP273" s="20"/>
      <c r="DTQ273" s="20"/>
      <c r="DTR273" s="20"/>
      <c r="DTS273" s="20"/>
      <c r="DTT273" s="20"/>
      <c r="DTU273" s="20"/>
      <c r="DTV273" s="20"/>
      <c r="DTW273" s="20"/>
      <c r="DTX273" s="20"/>
      <c r="DTY273" s="20"/>
      <c r="DTZ273" s="20"/>
      <c r="DUA273" s="20"/>
      <c r="DUB273" s="20"/>
      <c r="DUC273" s="20"/>
      <c r="DUD273" s="20"/>
      <c r="DUE273" s="20"/>
      <c r="DUF273" s="20"/>
      <c r="DUG273" s="20"/>
      <c r="DUH273" s="20"/>
      <c r="DUI273" s="20"/>
      <c r="DUJ273" s="20"/>
      <c r="DUK273" s="20"/>
      <c r="DUL273" s="20"/>
      <c r="DUM273" s="20"/>
      <c r="DUN273" s="20"/>
      <c r="DUO273" s="20"/>
      <c r="DUP273" s="20"/>
      <c r="DUQ273" s="20"/>
      <c r="DUR273" s="20"/>
      <c r="DUS273" s="20"/>
      <c r="DUT273" s="20"/>
      <c r="DUU273" s="20"/>
      <c r="DUV273" s="20"/>
      <c r="DUW273" s="20"/>
      <c r="DUX273" s="20"/>
      <c r="DUY273" s="20"/>
      <c r="DUZ273" s="20"/>
      <c r="DVA273" s="20"/>
      <c r="DVB273" s="20"/>
      <c r="DVC273" s="20"/>
      <c r="DVD273" s="20"/>
      <c r="DVE273" s="20"/>
      <c r="DVF273" s="20"/>
      <c r="DVG273" s="20"/>
      <c r="DVH273" s="20"/>
      <c r="DVI273" s="20"/>
      <c r="DVJ273" s="20"/>
      <c r="DVK273" s="20"/>
      <c r="DVL273" s="20"/>
      <c r="DVM273" s="20"/>
      <c r="DVN273" s="20"/>
      <c r="DVO273" s="20"/>
      <c r="DVP273" s="20"/>
      <c r="DVQ273" s="20"/>
      <c r="DVR273" s="20"/>
      <c r="DVS273" s="20"/>
      <c r="DVT273" s="20"/>
      <c r="DVU273" s="20"/>
      <c r="DVV273" s="20"/>
      <c r="DVW273" s="20"/>
      <c r="DVX273" s="20"/>
      <c r="DVY273" s="20"/>
      <c r="DVZ273" s="20"/>
      <c r="DWA273" s="20"/>
      <c r="DWB273" s="20"/>
      <c r="DWC273" s="20"/>
      <c r="DWD273" s="20"/>
      <c r="DWE273" s="20"/>
      <c r="DWF273" s="20"/>
      <c r="DWG273" s="20"/>
      <c r="DWH273" s="20"/>
      <c r="DWI273" s="20"/>
      <c r="DWJ273" s="20"/>
      <c r="DWK273" s="20"/>
      <c r="DWL273" s="20"/>
      <c r="DWM273" s="20"/>
      <c r="DWN273" s="20"/>
      <c r="DWO273" s="20"/>
      <c r="DWP273" s="20"/>
      <c r="DWQ273" s="20"/>
      <c r="DWR273" s="20"/>
      <c r="DWS273" s="20"/>
      <c r="DWT273" s="20"/>
      <c r="DWU273" s="20"/>
      <c r="DWV273" s="20"/>
      <c r="DWW273" s="20"/>
      <c r="DWX273" s="20"/>
      <c r="DWY273" s="20"/>
      <c r="DWZ273" s="20"/>
      <c r="DXA273" s="20"/>
      <c r="DXB273" s="20"/>
      <c r="DXC273" s="20"/>
      <c r="DXD273" s="20"/>
      <c r="DXE273" s="20"/>
      <c r="DXF273" s="20"/>
      <c r="DXG273" s="20"/>
      <c r="DXH273" s="20"/>
      <c r="DXI273" s="20"/>
      <c r="DXJ273" s="20"/>
      <c r="DXK273" s="20"/>
      <c r="DXL273" s="20"/>
      <c r="DXM273" s="20"/>
      <c r="DXN273" s="20"/>
      <c r="DXO273" s="20"/>
      <c r="DXP273" s="20"/>
      <c r="DXQ273" s="20"/>
      <c r="DXR273" s="20"/>
      <c r="DXS273" s="20"/>
      <c r="DXT273" s="20"/>
      <c r="DXU273" s="20"/>
      <c r="DXV273" s="20"/>
      <c r="DXW273" s="20"/>
      <c r="DXX273" s="20"/>
      <c r="DXY273" s="20"/>
      <c r="DXZ273" s="20"/>
      <c r="DYA273" s="20"/>
      <c r="DYB273" s="20"/>
      <c r="DYC273" s="20"/>
      <c r="DYD273" s="20"/>
      <c r="DYE273" s="20"/>
      <c r="DYF273" s="20"/>
      <c r="DYG273" s="20"/>
      <c r="DYH273" s="20"/>
      <c r="DYI273" s="20"/>
      <c r="DYJ273" s="20"/>
      <c r="DYK273" s="20"/>
      <c r="DYL273" s="20"/>
      <c r="DYM273" s="20"/>
      <c r="DYN273" s="20"/>
      <c r="DYO273" s="20"/>
      <c r="DYP273" s="20"/>
      <c r="DYQ273" s="20"/>
      <c r="DYR273" s="20"/>
      <c r="DYS273" s="20"/>
      <c r="DYT273" s="20"/>
      <c r="DYU273" s="20"/>
      <c r="DYV273" s="20"/>
      <c r="DYW273" s="20"/>
      <c r="DYX273" s="20"/>
      <c r="DYY273" s="20"/>
      <c r="DYZ273" s="20"/>
      <c r="DZA273" s="20"/>
      <c r="DZB273" s="20"/>
      <c r="DZC273" s="20"/>
      <c r="DZD273" s="20"/>
      <c r="DZE273" s="20"/>
      <c r="DZF273" s="20"/>
      <c r="DZG273" s="20"/>
      <c r="DZH273" s="20"/>
      <c r="DZI273" s="20"/>
      <c r="DZJ273" s="20"/>
      <c r="DZK273" s="20"/>
      <c r="DZL273" s="20"/>
      <c r="DZM273" s="20"/>
      <c r="DZN273" s="20"/>
      <c r="DZO273" s="20"/>
      <c r="DZP273" s="20"/>
      <c r="DZQ273" s="20"/>
      <c r="DZR273" s="20"/>
      <c r="DZS273" s="20"/>
      <c r="DZT273" s="20"/>
      <c r="DZU273" s="20"/>
      <c r="DZV273" s="20"/>
      <c r="DZW273" s="20"/>
      <c r="DZX273" s="20"/>
      <c r="DZY273" s="20"/>
      <c r="DZZ273" s="20"/>
      <c r="EAA273" s="20"/>
      <c r="EAB273" s="20"/>
      <c r="EAC273" s="20"/>
      <c r="EAD273" s="20"/>
      <c r="EAE273" s="20"/>
      <c r="EAF273" s="20"/>
      <c r="EAG273" s="20"/>
      <c r="EAH273" s="20"/>
      <c r="EAI273" s="20"/>
      <c r="EAJ273" s="20"/>
      <c r="EAK273" s="20"/>
      <c r="EAL273" s="20"/>
      <c r="EAM273" s="20"/>
      <c r="EAN273" s="20"/>
      <c r="EAO273" s="20"/>
      <c r="EAP273" s="20"/>
      <c r="EAQ273" s="20"/>
      <c r="EAR273" s="20"/>
      <c r="EAS273" s="20"/>
      <c r="EAT273" s="20"/>
      <c r="EAU273" s="20"/>
      <c r="EAV273" s="20"/>
      <c r="EAW273" s="20"/>
      <c r="EAX273" s="20"/>
      <c r="EAY273" s="20"/>
      <c r="EAZ273" s="20"/>
      <c r="EBA273" s="20"/>
      <c r="EBB273" s="20"/>
      <c r="EBC273" s="20"/>
      <c r="EBD273" s="20"/>
      <c r="EBE273" s="20"/>
      <c r="EBF273" s="20"/>
      <c r="EBG273" s="20"/>
      <c r="EBH273" s="20"/>
      <c r="EBI273" s="20"/>
      <c r="EBJ273" s="20"/>
      <c r="EBK273" s="20"/>
      <c r="EBL273" s="20"/>
      <c r="EBM273" s="20"/>
      <c r="EBN273" s="20"/>
      <c r="EBO273" s="20"/>
      <c r="EBP273" s="20"/>
      <c r="EBQ273" s="20"/>
      <c r="EBR273" s="20"/>
      <c r="EBS273" s="20"/>
      <c r="EBT273" s="20"/>
      <c r="EBU273" s="20"/>
      <c r="EBV273" s="20"/>
      <c r="EBW273" s="20"/>
      <c r="EBX273" s="20"/>
      <c r="EBY273" s="20"/>
      <c r="EBZ273" s="20"/>
      <c r="ECA273" s="20"/>
      <c r="ECB273" s="20"/>
      <c r="ECC273" s="20"/>
      <c r="ECD273" s="20"/>
      <c r="ECE273" s="20"/>
      <c r="ECF273" s="20"/>
      <c r="ECG273" s="20"/>
      <c r="ECH273" s="20"/>
      <c r="ECI273" s="20"/>
      <c r="ECJ273" s="20"/>
      <c r="ECK273" s="20"/>
      <c r="ECL273" s="20"/>
      <c r="ECM273" s="20"/>
      <c r="ECN273" s="20"/>
      <c r="ECO273" s="20"/>
      <c r="ECP273" s="20"/>
      <c r="ECQ273" s="20"/>
      <c r="ECR273" s="20"/>
      <c r="ECS273" s="20"/>
      <c r="ECT273" s="20"/>
      <c r="ECU273" s="20"/>
      <c r="ECV273" s="20"/>
      <c r="ECW273" s="20"/>
      <c r="ECX273" s="20"/>
      <c r="ECY273" s="20"/>
      <c r="ECZ273" s="20"/>
      <c r="EDA273" s="20"/>
      <c r="EDB273" s="20"/>
      <c r="EDC273" s="20"/>
      <c r="EDD273" s="20"/>
      <c r="EDE273" s="20"/>
      <c r="EDF273" s="20"/>
      <c r="EDG273" s="20"/>
      <c r="EDH273" s="20"/>
      <c r="EDI273" s="20"/>
      <c r="EDJ273" s="20"/>
      <c r="EDK273" s="20"/>
      <c r="EDL273" s="20"/>
      <c r="EDM273" s="20"/>
      <c r="EDN273" s="20"/>
      <c r="EDO273" s="20"/>
      <c r="EDP273" s="20"/>
      <c r="EDQ273" s="20"/>
      <c r="EDR273" s="20"/>
      <c r="EDS273" s="20"/>
      <c r="EDT273" s="20"/>
      <c r="EDU273" s="20"/>
      <c r="EDV273" s="20"/>
      <c r="EDW273" s="20"/>
      <c r="EDX273" s="20"/>
      <c r="EDY273" s="20"/>
      <c r="EDZ273" s="20"/>
      <c r="EEA273" s="20"/>
      <c r="EEB273" s="20"/>
      <c r="EEC273" s="20"/>
      <c r="EED273" s="20"/>
      <c r="EEE273" s="20"/>
      <c r="EEF273" s="20"/>
      <c r="EEG273" s="20"/>
      <c r="EEH273" s="20"/>
      <c r="EEI273" s="20"/>
      <c r="EEJ273" s="20"/>
      <c r="EEK273" s="20"/>
      <c r="EEL273" s="20"/>
      <c r="EEM273" s="20"/>
      <c r="EEN273" s="20"/>
      <c r="EEO273" s="20"/>
      <c r="EEP273" s="20"/>
      <c r="EEQ273" s="20"/>
      <c r="EER273" s="20"/>
      <c r="EES273" s="20"/>
      <c r="EET273" s="20"/>
      <c r="EEU273" s="20"/>
      <c r="EEV273" s="20"/>
      <c r="EEW273" s="20"/>
      <c r="EEX273" s="20"/>
      <c r="EEY273" s="20"/>
      <c r="EEZ273" s="20"/>
      <c r="EFA273" s="20"/>
      <c r="EFB273" s="20"/>
      <c r="EFC273" s="20"/>
      <c r="EFD273" s="20"/>
      <c r="EFE273" s="20"/>
      <c r="EFF273" s="20"/>
      <c r="EFG273" s="20"/>
      <c r="EFH273" s="20"/>
      <c r="EFI273" s="20"/>
      <c r="EFJ273" s="20"/>
      <c r="EFK273" s="20"/>
      <c r="EFL273" s="20"/>
      <c r="EFM273" s="20"/>
      <c r="EFN273" s="20"/>
      <c r="EFO273" s="20"/>
      <c r="EFP273" s="20"/>
      <c r="EFQ273" s="20"/>
      <c r="EFR273" s="20"/>
      <c r="EFS273" s="20"/>
      <c r="EFT273" s="20"/>
      <c r="EFU273" s="20"/>
      <c r="EFV273" s="20"/>
      <c r="EFW273" s="20"/>
      <c r="EFX273" s="20"/>
      <c r="EFY273" s="20"/>
      <c r="EFZ273" s="20"/>
      <c r="EGA273" s="20"/>
      <c r="EGB273" s="20"/>
      <c r="EGC273" s="20"/>
      <c r="EGD273" s="20"/>
      <c r="EGE273" s="20"/>
      <c r="EGF273" s="20"/>
      <c r="EGG273" s="20"/>
      <c r="EGH273" s="20"/>
      <c r="EGI273" s="20"/>
      <c r="EGJ273" s="20"/>
      <c r="EGK273" s="20"/>
      <c r="EGL273" s="20"/>
      <c r="EGM273" s="20"/>
      <c r="EGN273" s="20"/>
      <c r="EGO273" s="20"/>
      <c r="EGP273" s="20"/>
      <c r="EGQ273" s="20"/>
      <c r="EGR273" s="20"/>
      <c r="EGS273" s="20"/>
      <c r="EGT273" s="20"/>
      <c r="EGU273" s="20"/>
      <c r="EGV273" s="20"/>
      <c r="EGW273" s="20"/>
      <c r="EGX273" s="20"/>
      <c r="EGY273" s="20"/>
      <c r="EGZ273" s="20"/>
      <c r="EHA273" s="20"/>
      <c r="EHB273" s="20"/>
      <c r="EHC273" s="20"/>
      <c r="EHD273" s="20"/>
      <c r="EHE273" s="20"/>
      <c r="EHF273" s="20"/>
      <c r="EHG273" s="20"/>
      <c r="EHH273" s="20"/>
      <c r="EHI273" s="20"/>
      <c r="EHJ273" s="20"/>
      <c r="EHK273" s="20"/>
      <c r="EHL273" s="20"/>
      <c r="EHM273" s="20"/>
      <c r="EHN273" s="20"/>
      <c r="EHO273" s="20"/>
      <c r="EHP273" s="20"/>
      <c r="EHQ273" s="20"/>
      <c r="EHR273" s="20"/>
      <c r="EHS273" s="20"/>
      <c r="EHT273" s="20"/>
      <c r="EHU273" s="20"/>
      <c r="EHV273" s="20"/>
      <c r="EHW273" s="20"/>
      <c r="EHX273" s="20"/>
      <c r="EHY273" s="20"/>
      <c r="EHZ273" s="20"/>
      <c r="EIA273" s="20"/>
      <c r="EIB273" s="20"/>
      <c r="EIC273" s="20"/>
      <c r="EID273" s="20"/>
      <c r="EIE273" s="20"/>
      <c r="EIF273" s="20"/>
      <c r="EIG273" s="20"/>
      <c r="EIH273" s="20"/>
      <c r="EII273" s="20"/>
      <c r="EIJ273" s="20"/>
      <c r="EIK273" s="20"/>
      <c r="EIL273" s="20"/>
      <c r="EIM273" s="20"/>
      <c r="EIN273" s="20"/>
      <c r="EIO273" s="20"/>
      <c r="EIP273" s="20"/>
      <c r="EIQ273" s="20"/>
      <c r="EIR273" s="20"/>
      <c r="EIS273" s="20"/>
      <c r="EIT273" s="20"/>
      <c r="EIU273" s="20"/>
      <c r="EIV273" s="20"/>
      <c r="EIW273" s="20"/>
      <c r="EIX273" s="20"/>
      <c r="EIY273" s="20"/>
      <c r="EIZ273" s="20"/>
      <c r="EJA273" s="20"/>
      <c r="EJB273" s="20"/>
      <c r="EJC273" s="20"/>
      <c r="EJD273" s="20"/>
      <c r="EJE273" s="20"/>
      <c r="EJF273" s="20"/>
      <c r="EJG273" s="20"/>
      <c r="EJH273" s="20"/>
      <c r="EJI273" s="20"/>
      <c r="EJJ273" s="20"/>
      <c r="EJK273" s="20"/>
      <c r="EJL273" s="20"/>
      <c r="EJM273" s="20"/>
      <c r="EJN273" s="20"/>
      <c r="EJO273" s="20"/>
      <c r="EJP273" s="20"/>
      <c r="EJQ273" s="20"/>
      <c r="EJR273" s="20"/>
      <c r="EJS273" s="20"/>
      <c r="EJT273" s="20"/>
      <c r="EJU273" s="20"/>
      <c r="EJV273" s="20"/>
      <c r="EJW273" s="20"/>
      <c r="EJX273" s="20"/>
      <c r="EJY273" s="20"/>
      <c r="EJZ273" s="20"/>
      <c r="EKA273" s="20"/>
      <c r="EKB273" s="20"/>
      <c r="EKC273" s="20"/>
      <c r="EKD273" s="20"/>
      <c r="EKE273" s="20"/>
      <c r="EKF273" s="20"/>
      <c r="EKG273" s="20"/>
      <c r="EKH273" s="20"/>
      <c r="EKI273" s="20"/>
      <c r="EKJ273" s="20"/>
      <c r="EKK273" s="20"/>
      <c r="EKL273" s="20"/>
      <c r="EKM273" s="20"/>
      <c r="EKN273" s="20"/>
      <c r="EKO273" s="20"/>
      <c r="EKP273" s="20"/>
      <c r="EKQ273" s="20"/>
      <c r="EKR273" s="20"/>
      <c r="EKS273" s="20"/>
      <c r="EKT273" s="20"/>
      <c r="EKU273" s="20"/>
      <c r="EKV273" s="20"/>
      <c r="EKW273" s="20"/>
      <c r="EKX273" s="20"/>
      <c r="EKY273" s="20"/>
      <c r="EKZ273" s="20"/>
      <c r="ELA273" s="20"/>
      <c r="ELB273" s="20"/>
      <c r="ELC273" s="20"/>
      <c r="ELD273" s="20"/>
      <c r="ELE273" s="20"/>
      <c r="ELF273" s="20"/>
      <c r="ELG273" s="20"/>
      <c r="ELH273" s="20"/>
      <c r="ELI273" s="20"/>
      <c r="ELJ273" s="20"/>
      <c r="ELK273" s="20"/>
      <c r="ELL273" s="20"/>
      <c r="ELM273" s="20"/>
      <c r="ELN273" s="20"/>
      <c r="ELO273" s="20"/>
      <c r="ELP273" s="20"/>
      <c r="ELQ273" s="20"/>
      <c r="ELR273" s="20"/>
      <c r="ELS273" s="20"/>
      <c r="ELT273" s="20"/>
      <c r="ELU273" s="20"/>
      <c r="ELV273" s="20"/>
      <c r="ELW273" s="20"/>
      <c r="ELX273" s="20"/>
      <c r="ELY273" s="20"/>
      <c r="ELZ273" s="20"/>
      <c r="EMA273" s="20"/>
      <c r="EMB273" s="20"/>
      <c r="EMC273" s="20"/>
      <c r="EMD273" s="20"/>
      <c r="EME273" s="20"/>
      <c r="EMF273" s="20"/>
      <c r="EMG273" s="20"/>
      <c r="EMH273" s="20"/>
      <c r="EMI273" s="20"/>
      <c r="EMJ273" s="20"/>
      <c r="EMK273" s="20"/>
      <c r="EML273" s="20"/>
      <c r="EMM273" s="20"/>
      <c r="EMN273" s="20"/>
      <c r="EMO273" s="20"/>
      <c r="EMP273" s="20"/>
      <c r="EMQ273" s="20"/>
      <c r="EMR273" s="20"/>
      <c r="EMS273" s="20"/>
      <c r="EMT273" s="20"/>
      <c r="EMU273" s="20"/>
      <c r="EMV273" s="20"/>
      <c r="EMW273" s="20"/>
      <c r="EMX273" s="20"/>
      <c r="EMY273" s="20"/>
      <c r="EMZ273" s="20"/>
      <c r="ENA273" s="20"/>
      <c r="ENB273" s="20"/>
      <c r="ENC273" s="20"/>
      <c r="END273" s="20"/>
      <c r="ENE273" s="20"/>
      <c r="ENF273" s="20"/>
      <c r="ENG273" s="20"/>
      <c r="ENH273" s="20"/>
      <c r="ENI273" s="20"/>
      <c r="ENJ273" s="20"/>
      <c r="ENK273" s="20"/>
      <c r="ENL273" s="20"/>
      <c r="ENM273" s="20"/>
      <c r="ENN273" s="20"/>
      <c r="ENO273" s="20"/>
      <c r="ENP273" s="20"/>
      <c r="ENQ273" s="20"/>
      <c r="ENR273" s="20"/>
      <c r="ENS273" s="20"/>
      <c r="ENT273" s="20"/>
      <c r="ENU273" s="20"/>
      <c r="ENV273" s="20"/>
      <c r="ENW273" s="20"/>
      <c r="ENX273" s="20"/>
      <c r="ENY273" s="20"/>
      <c r="ENZ273" s="20"/>
      <c r="EOA273" s="20"/>
      <c r="EOB273" s="20"/>
      <c r="EOC273" s="20"/>
      <c r="EOD273" s="20"/>
      <c r="EOE273" s="20"/>
      <c r="EOF273" s="20"/>
      <c r="EOG273" s="20"/>
      <c r="EOH273" s="20"/>
      <c r="EOI273" s="20"/>
      <c r="EOJ273" s="20"/>
      <c r="EOK273" s="20"/>
      <c r="EOL273" s="20"/>
      <c r="EOM273" s="20"/>
      <c r="EON273" s="20"/>
      <c r="EOO273" s="20"/>
      <c r="EOP273" s="20"/>
      <c r="EOQ273" s="20"/>
      <c r="EOR273" s="20"/>
      <c r="EOS273" s="20"/>
      <c r="EOT273" s="20"/>
      <c r="EOU273" s="20"/>
      <c r="EOV273" s="20"/>
      <c r="EOW273" s="20"/>
      <c r="EOX273" s="20"/>
      <c r="EOY273" s="20"/>
      <c r="EOZ273" s="20"/>
      <c r="EPA273" s="20"/>
      <c r="EPB273" s="20"/>
      <c r="EPC273" s="20"/>
      <c r="EPD273" s="20"/>
      <c r="EPE273" s="20"/>
      <c r="EPF273" s="20"/>
      <c r="EPG273" s="20"/>
      <c r="EPH273" s="20"/>
      <c r="EPI273" s="20"/>
      <c r="EPJ273" s="20"/>
      <c r="EPK273" s="20"/>
      <c r="EPL273" s="20"/>
      <c r="EPM273" s="20"/>
      <c r="EPN273" s="20"/>
      <c r="EPO273" s="20"/>
      <c r="EPP273" s="20"/>
      <c r="EPQ273" s="20"/>
      <c r="EPR273" s="20"/>
      <c r="EPS273" s="20"/>
      <c r="EPT273" s="20"/>
      <c r="EPU273" s="20"/>
      <c r="EPV273" s="20"/>
      <c r="EPW273" s="20"/>
      <c r="EPX273" s="20"/>
      <c r="EPY273" s="20"/>
      <c r="EPZ273" s="20"/>
      <c r="EQA273" s="20"/>
      <c r="EQB273" s="20"/>
      <c r="EQC273" s="20"/>
      <c r="EQD273" s="20"/>
      <c r="EQE273" s="20"/>
      <c r="EQF273" s="20"/>
      <c r="EQG273" s="20"/>
      <c r="EQH273" s="20"/>
      <c r="EQI273" s="20"/>
      <c r="EQJ273" s="20"/>
      <c r="EQK273" s="20"/>
      <c r="EQL273" s="20"/>
      <c r="EQM273" s="20"/>
      <c r="EQN273" s="20"/>
      <c r="EQO273" s="20"/>
      <c r="EQP273" s="20"/>
      <c r="EQQ273" s="20"/>
      <c r="EQR273" s="20"/>
      <c r="EQS273" s="20"/>
      <c r="EQT273" s="20"/>
      <c r="EQU273" s="20"/>
      <c r="EQV273" s="20"/>
      <c r="EQW273" s="20"/>
      <c r="EQX273" s="20"/>
      <c r="EQY273" s="20"/>
      <c r="EQZ273" s="20"/>
      <c r="ERA273" s="20"/>
      <c r="ERB273" s="20"/>
      <c r="ERC273" s="20"/>
      <c r="ERD273" s="20"/>
      <c r="ERE273" s="20"/>
      <c r="ERF273" s="20"/>
      <c r="ERG273" s="20"/>
      <c r="ERH273" s="20"/>
      <c r="ERI273" s="20"/>
      <c r="ERJ273" s="20"/>
      <c r="ERK273" s="20"/>
      <c r="ERL273" s="20"/>
      <c r="ERM273" s="20"/>
      <c r="ERN273" s="20"/>
      <c r="ERO273" s="20"/>
      <c r="ERP273" s="20"/>
      <c r="ERQ273" s="20"/>
      <c r="ERR273" s="20"/>
      <c r="ERS273" s="20"/>
      <c r="ERT273" s="20"/>
      <c r="ERU273" s="20"/>
      <c r="ERV273" s="20"/>
      <c r="ERW273" s="20"/>
      <c r="ERX273" s="20"/>
      <c r="ERY273" s="20"/>
      <c r="ERZ273" s="20"/>
      <c r="ESA273" s="20"/>
      <c r="ESB273" s="20"/>
      <c r="ESC273" s="20"/>
      <c r="ESD273" s="20"/>
      <c r="ESE273" s="20"/>
      <c r="ESF273" s="20"/>
      <c r="ESG273" s="20"/>
      <c r="ESH273" s="20"/>
      <c r="ESI273" s="20"/>
      <c r="ESJ273" s="20"/>
      <c r="ESK273" s="20"/>
      <c r="ESL273" s="20"/>
      <c r="ESM273" s="20"/>
      <c r="ESN273" s="20"/>
      <c r="ESO273" s="20"/>
      <c r="ESP273" s="20"/>
      <c r="ESQ273" s="20"/>
      <c r="ESR273" s="20"/>
      <c r="ESS273" s="20"/>
      <c r="EST273" s="20"/>
      <c r="ESU273" s="20"/>
      <c r="ESV273" s="20"/>
      <c r="ESW273" s="20"/>
      <c r="ESX273" s="20"/>
      <c r="ESY273" s="20"/>
      <c r="ESZ273" s="20"/>
      <c r="ETA273" s="20"/>
      <c r="ETB273" s="20"/>
      <c r="ETC273" s="20"/>
      <c r="ETD273" s="20"/>
      <c r="ETE273" s="20"/>
      <c r="ETF273" s="20"/>
      <c r="ETG273" s="20"/>
      <c r="ETH273" s="20"/>
      <c r="ETI273" s="20"/>
      <c r="ETJ273" s="20"/>
      <c r="ETK273" s="20"/>
      <c r="ETL273" s="20"/>
      <c r="ETM273" s="20"/>
      <c r="ETN273" s="20"/>
      <c r="ETO273" s="20"/>
      <c r="ETP273" s="20"/>
      <c r="ETQ273" s="20"/>
      <c r="ETR273" s="20"/>
      <c r="ETS273" s="20"/>
      <c r="ETT273" s="20"/>
      <c r="ETU273" s="20"/>
      <c r="ETV273" s="20"/>
      <c r="ETW273" s="20"/>
      <c r="ETX273" s="20"/>
      <c r="ETY273" s="20"/>
      <c r="ETZ273" s="20"/>
      <c r="EUA273" s="20"/>
      <c r="EUB273" s="20"/>
      <c r="EUC273" s="20"/>
      <c r="EUD273" s="20"/>
      <c r="EUE273" s="20"/>
      <c r="EUF273" s="20"/>
      <c r="EUG273" s="20"/>
      <c r="EUH273" s="20"/>
      <c r="EUI273" s="20"/>
      <c r="EUJ273" s="20"/>
      <c r="EUK273" s="20"/>
      <c r="EUL273" s="20"/>
      <c r="EUM273" s="20"/>
      <c r="EUN273" s="20"/>
      <c r="EUO273" s="20"/>
      <c r="EUP273" s="20"/>
      <c r="EUQ273" s="20"/>
      <c r="EUR273" s="20"/>
      <c r="EUS273" s="20"/>
      <c r="EUT273" s="20"/>
      <c r="EUU273" s="20"/>
      <c r="EUV273" s="20"/>
      <c r="EUW273" s="20"/>
      <c r="EUX273" s="20"/>
      <c r="EUY273" s="20"/>
      <c r="EUZ273" s="20"/>
      <c r="EVA273" s="20"/>
      <c r="EVB273" s="20"/>
      <c r="EVC273" s="20"/>
      <c r="EVD273" s="20"/>
      <c r="EVE273" s="20"/>
      <c r="EVF273" s="20"/>
      <c r="EVG273" s="20"/>
      <c r="EVH273" s="20"/>
      <c r="EVI273" s="20"/>
      <c r="EVJ273" s="20"/>
      <c r="EVK273" s="20"/>
      <c r="EVL273" s="20"/>
      <c r="EVM273" s="20"/>
      <c r="EVN273" s="20"/>
      <c r="EVO273" s="20"/>
      <c r="EVP273" s="20"/>
      <c r="EVQ273" s="20"/>
      <c r="EVR273" s="20"/>
      <c r="EVS273" s="20"/>
      <c r="EVT273" s="20"/>
      <c r="EVU273" s="20"/>
      <c r="EVV273" s="20"/>
      <c r="EVW273" s="20"/>
      <c r="EVX273" s="20"/>
      <c r="EVY273" s="20"/>
      <c r="EVZ273" s="20"/>
      <c r="EWA273" s="20"/>
      <c r="EWB273" s="20"/>
      <c r="EWC273" s="20"/>
      <c r="EWD273" s="20"/>
      <c r="EWE273" s="20"/>
      <c r="EWF273" s="20"/>
      <c r="EWG273" s="20"/>
      <c r="EWH273" s="20"/>
      <c r="EWI273" s="20"/>
      <c r="EWJ273" s="20"/>
      <c r="EWK273" s="20"/>
      <c r="EWL273" s="20"/>
      <c r="EWM273" s="20"/>
      <c r="EWN273" s="20"/>
      <c r="EWO273" s="20"/>
      <c r="EWP273" s="20"/>
      <c r="EWQ273" s="20"/>
      <c r="EWR273" s="20"/>
      <c r="EWS273" s="20"/>
      <c r="EWT273" s="20"/>
      <c r="EWU273" s="20"/>
      <c r="EWV273" s="20"/>
      <c r="EWW273" s="20"/>
      <c r="EWX273" s="20"/>
      <c r="EWY273" s="20"/>
      <c r="EWZ273" s="20"/>
      <c r="EXA273" s="20"/>
      <c r="EXB273" s="20"/>
      <c r="EXC273" s="20"/>
      <c r="EXD273" s="20"/>
      <c r="EXE273" s="20"/>
      <c r="EXF273" s="20"/>
      <c r="EXG273" s="20"/>
      <c r="EXH273" s="20"/>
      <c r="EXI273" s="20"/>
      <c r="EXJ273" s="20"/>
      <c r="EXK273" s="20"/>
      <c r="EXL273" s="20"/>
      <c r="EXM273" s="20"/>
      <c r="EXN273" s="20"/>
      <c r="EXO273" s="20"/>
      <c r="EXP273" s="20"/>
      <c r="EXQ273" s="20"/>
      <c r="EXR273" s="20"/>
      <c r="EXS273" s="20"/>
      <c r="EXT273" s="20"/>
      <c r="EXU273" s="20"/>
      <c r="EXV273" s="20"/>
      <c r="EXW273" s="20"/>
      <c r="EXX273" s="20"/>
      <c r="EXY273" s="20"/>
      <c r="EXZ273" s="20"/>
      <c r="EYA273" s="20"/>
      <c r="EYB273" s="20"/>
      <c r="EYC273" s="20"/>
      <c r="EYD273" s="20"/>
      <c r="EYE273" s="20"/>
      <c r="EYF273" s="20"/>
      <c r="EYG273" s="20"/>
      <c r="EYH273" s="20"/>
      <c r="EYI273" s="20"/>
      <c r="EYJ273" s="20"/>
      <c r="EYK273" s="20"/>
      <c r="EYL273" s="20"/>
      <c r="EYM273" s="20"/>
      <c r="EYN273" s="20"/>
      <c r="EYO273" s="20"/>
      <c r="EYP273" s="20"/>
      <c r="EYQ273" s="20"/>
      <c r="EYR273" s="20"/>
      <c r="EYS273" s="20"/>
      <c r="EYT273" s="20"/>
      <c r="EYU273" s="20"/>
      <c r="EYV273" s="20"/>
      <c r="EYW273" s="20"/>
      <c r="EYX273" s="20"/>
      <c r="EYY273" s="20"/>
      <c r="EYZ273" s="20"/>
      <c r="EZA273" s="20"/>
      <c r="EZB273" s="20"/>
      <c r="EZC273" s="20"/>
      <c r="EZD273" s="20"/>
      <c r="EZE273" s="20"/>
      <c r="EZF273" s="20"/>
      <c r="EZG273" s="20"/>
      <c r="EZH273" s="20"/>
      <c r="EZI273" s="20"/>
      <c r="EZJ273" s="20"/>
      <c r="EZK273" s="20"/>
      <c r="EZL273" s="20"/>
      <c r="EZM273" s="20"/>
      <c r="EZN273" s="20"/>
      <c r="EZO273" s="20"/>
      <c r="EZP273" s="20"/>
      <c r="EZQ273" s="20"/>
      <c r="EZR273" s="20"/>
      <c r="EZS273" s="20"/>
      <c r="EZT273" s="20"/>
      <c r="EZU273" s="20"/>
      <c r="EZV273" s="20"/>
      <c r="EZW273" s="20"/>
      <c r="EZX273" s="20"/>
      <c r="EZY273" s="20"/>
      <c r="EZZ273" s="20"/>
      <c r="FAA273" s="20"/>
      <c r="FAB273" s="20"/>
      <c r="FAC273" s="20"/>
      <c r="FAD273" s="20"/>
      <c r="FAE273" s="20"/>
      <c r="FAF273" s="20"/>
      <c r="FAG273" s="20"/>
      <c r="FAH273" s="20"/>
      <c r="FAI273" s="20"/>
      <c r="FAJ273" s="20"/>
      <c r="FAK273" s="20"/>
      <c r="FAL273" s="20"/>
      <c r="FAM273" s="20"/>
      <c r="FAN273" s="20"/>
      <c r="FAO273" s="20"/>
      <c r="FAP273" s="20"/>
      <c r="FAQ273" s="20"/>
      <c r="FAR273" s="20"/>
      <c r="FAS273" s="20"/>
      <c r="FAT273" s="20"/>
      <c r="FAU273" s="20"/>
      <c r="FAV273" s="20"/>
      <c r="FAW273" s="20"/>
      <c r="FAX273" s="20"/>
      <c r="FAY273" s="20"/>
      <c r="FAZ273" s="20"/>
      <c r="FBA273" s="20"/>
      <c r="FBB273" s="20"/>
      <c r="FBC273" s="20"/>
      <c r="FBD273" s="20"/>
      <c r="FBE273" s="20"/>
      <c r="FBF273" s="20"/>
      <c r="FBG273" s="20"/>
      <c r="FBH273" s="20"/>
      <c r="FBI273" s="20"/>
      <c r="FBJ273" s="20"/>
      <c r="FBK273" s="20"/>
      <c r="FBL273" s="20"/>
      <c r="FBM273" s="20"/>
      <c r="FBN273" s="20"/>
      <c r="FBO273" s="20"/>
      <c r="FBP273" s="20"/>
      <c r="FBQ273" s="20"/>
      <c r="FBR273" s="20"/>
      <c r="FBS273" s="20"/>
      <c r="FBT273" s="20"/>
      <c r="FBU273" s="20"/>
      <c r="FBV273" s="20"/>
      <c r="FBW273" s="20"/>
      <c r="FBX273" s="20"/>
      <c r="FBY273" s="20"/>
      <c r="FBZ273" s="20"/>
      <c r="FCA273" s="20"/>
      <c r="FCB273" s="20"/>
      <c r="FCC273" s="20"/>
      <c r="FCD273" s="20"/>
      <c r="FCE273" s="20"/>
      <c r="FCF273" s="20"/>
      <c r="FCG273" s="20"/>
      <c r="FCH273" s="20"/>
      <c r="FCI273" s="20"/>
      <c r="FCJ273" s="20"/>
      <c r="FCK273" s="20"/>
      <c r="FCL273" s="20"/>
      <c r="FCM273" s="20"/>
      <c r="FCN273" s="20"/>
      <c r="FCO273" s="20"/>
      <c r="FCP273" s="20"/>
      <c r="FCQ273" s="20"/>
      <c r="FCR273" s="20"/>
      <c r="FCS273" s="20"/>
      <c r="FCT273" s="20"/>
      <c r="FCU273" s="20"/>
      <c r="FCV273" s="20"/>
      <c r="FCW273" s="20"/>
      <c r="FCX273" s="20"/>
      <c r="FCY273" s="20"/>
      <c r="FCZ273" s="20"/>
      <c r="FDA273" s="20"/>
      <c r="FDB273" s="20"/>
      <c r="FDC273" s="20"/>
      <c r="FDD273" s="20"/>
      <c r="FDE273" s="20"/>
      <c r="FDF273" s="20"/>
      <c r="FDG273" s="20"/>
      <c r="FDH273" s="20"/>
      <c r="FDI273" s="20"/>
      <c r="FDJ273" s="20"/>
      <c r="FDK273" s="20"/>
      <c r="FDL273" s="20"/>
      <c r="FDM273" s="20"/>
      <c r="FDN273" s="20"/>
      <c r="FDO273" s="20"/>
      <c r="FDP273" s="20"/>
      <c r="FDQ273" s="20"/>
      <c r="FDR273" s="20"/>
      <c r="FDS273" s="20"/>
      <c r="FDT273" s="20"/>
      <c r="FDU273" s="20"/>
      <c r="FDV273" s="20"/>
      <c r="FDW273" s="20"/>
      <c r="FDX273" s="20"/>
      <c r="FDY273" s="20"/>
      <c r="FDZ273" s="20"/>
      <c r="FEA273" s="20"/>
      <c r="FEB273" s="20"/>
      <c r="FEC273" s="20"/>
      <c r="FED273" s="20"/>
      <c r="FEE273" s="20"/>
      <c r="FEF273" s="20"/>
      <c r="FEG273" s="20"/>
      <c r="FEH273" s="20"/>
      <c r="FEI273" s="20"/>
      <c r="FEJ273" s="20"/>
      <c r="FEK273" s="20"/>
      <c r="FEL273" s="20"/>
      <c r="FEM273" s="20"/>
      <c r="FEN273" s="20"/>
      <c r="FEO273" s="20"/>
      <c r="FEP273" s="20"/>
      <c r="FEQ273" s="20"/>
      <c r="FER273" s="20"/>
      <c r="FES273" s="20"/>
      <c r="FET273" s="20"/>
      <c r="FEU273" s="20"/>
      <c r="FEV273" s="20"/>
      <c r="FEW273" s="20"/>
      <c r="FEX273" s="20"/>
      <c r="FEY273" s="20"/>
      <c r="FEZ273" s="20"/>
      <c r="FFA273" s="20"/>
      <c r="FFB273" s="20"/>
      <c r="FFC273" s="20"/>
      <c r="FFD273" s="20"/>
      <c r="FFE273" s="20"/>
      <c r="FFF273" s="20"/>
      <c r="FFG273" s="20"/>
      <c r="FFH273" s="20"/>
      <c r="FFI273" s="20"/>
      <c r="FFJ273" s="20"/>
      <c r="FFK273" s="20"/>
      <c r="FFL273" s="20"/>
      <c r="FFM273" s="20"/>
      <c r="FFN273" s="20"/>
      <c r="FFO273" s="20"/>
      <c r="FFP273" s="20"/>
      <c r="FFQ273" s="20"/>
      <c r="FFR273" s="20"/>
      <c r="FFS273" s="20"/>
      <c r="FFT273" s="20"/>
      <c r="FFU273" s="20"/>
      <c r="FFV273" s="20"/>
      <c r="FFW273" s="20"/>
      <c r="FFX273" s="20"/>
      <c r="FFY273" s="20"/>
      <c r="FFZ273" s="20"/>
      <c r="FGA273" s="20"/>
      <c r="FGB273" s="20"/>
      <c r="FGC273" s="20"/>
      <c r="FGD273" s="20"/>
      <c r="FGE273" s="20"/>
      <c r="FGF273" s="20"/>
      <c r="FGG273" s="20"/>
      <c r="FGH273" s="20"/>
      <c r="FGI273" s="20"/>
      <c r="FGJ273" s="20"/>
      <c r="FGK273" s="20"/>
      <c r="FGL273" s="20"/>
      <c r="FGM273" s="20"/>
      <c r="FGN273" s="20"/>
      <c r="FGO273" s="20"/>
      <c r="FGP273" s="20"/>
      <c r="FGQ273" s="20"/>
      <c r="FGR273" s="20"/>
      <c r="FGS273" s="20"/>
      <c r="FGT273" s="20"/>
      <c r="FGU273" s="20"/>
      <c r="FGV273" s="20"/>
      <c r="FGW273" s="20"/>
      <c r="FGX273" s="20"/>
      <c r="FGY273" s="20"/>
      <c r="FGZ273" s="20"/>
      <c r="FHA273" s="20"/>
      <c r="FHB273" s="20"/>
      <c r="FHC273" s="20"/>
      <c r="FHD273" s="20"/>
      <c r="FHE273" s="20"/>
      <c r="FHF273" s="20"/>
      <c r="FHG273" s="20"/>
      <c r="FHH273" s="20"/>
      <c r="FHI273" s="20"/>
      <c r="FHJ273" s="20"/>
      <c r="FHK273" s="20"/>
      <c r="FHL273" s="20"/>
      <c r="FHM273" s="20"/>
      <c r="FHN273" s="20"/>
      <c r="FHO273" s="20"/>
      <c r="FHP273" s="20"/>
      <c r="FHQ273" s="20"/>
      <c r="FHR273" s="20"/>
      <c r="FHS273" s="20"/>
      <c r="FHT273" s="20"/>
      <c r="FHU273" s="20"/>
      <c r="FHV273" s="20"/>
      <c r="FHW273" s="20"/>
      <c r="FHX273" s="20"/>
      <c r="FHY273" s="20"/>
      <c r="FHZ273" s="20"/>
      <c r="FIA273" s="20"/>
      <c r="FIB273" s="20"/>
      <c r="FIC273" s="20"/>
      <c r="FID273" s="20"/>
      <c r="FIE273" s="20"/>
      <c r="FIF273" s="20"/>
      <c r="FIG273" s="20"/>
      <c r="FIH273" s="20"/>
      <c r="FII273" s="20"/>
      <c r="FIJ273" s="20"/>
      <c r="FIK273" s="20"/>
      <c r="FIL273" s="20"/>
      <c r="FIM273" s="20"/>
      <c r="FIN273" s="20"/>
      <c r="FIO273" s="20"/>
      <c r="FIP273" s="20"/>
      <c r="FIQ273" s="20"/>
      <c r="FIR273" s="20"/>
      <c r="FIS273" s="20"/>
      <c r="FIT273" s="20"/>
      <c r="FIU273" s="20"/>
      <c r="FIV273" s="20"/>
      <c r="FIW273" s="20"/>
      <c r="FIX273" s="20"/>
      <c r="FIY273" s="20"/>
      <c r="FIZ273" s="20"/>
      <c r="FJA273" s="20"/>
      <c r="FJB273" s="20"/>
      <c r="FJC273" s="20"/>
      <c r="FJD273" s="20"/>
      <c r="FJE273" s="20"/>
      <c r="FJF273" s="20"/>
      <c r="FJG273" s="20"/>
      <c r="FJH273" s="20"/>
      <c r="FJI273" s="20"/>
      <c r="FJJ273" s="20"/>
      <c r="FJK273" s="20"/>
      <c r="FJL273" s="20"/>
      <c r="FJM273" s="20"/>
      <c r="FJN273" s="20"/>
      <c r="FJO273" s="20"/>
      <c r="FJP273" s="20"/>
      <c r="FJQ273" s="20"/>
      <c r="FJR273" s="20"/>
      <c r="FJS273" s="20"/>
      <c r="FJT273" s="20"/>
      <c r="FJU273" s="20"/>
      <c r="FJV273" s="20"/>
      <c r="FJW273" s="20"/>
      <c r="FJX273" s="20"/>
      <c r="FJY273" s="20"/>
      <c r="FJZ273" s="20"/>
      <c r="FKA273" s="20"/>
      <c r="FKB273" s="20"/>
      <c r="FKC273" s="20"/>
      <c r="FKD273" s="20"/>
      <c r="FKE273" s="20"/>
      <c r="FKF273" s="20"/>
      <c r="FKG273" s="20"/>
      <c r="FKH273" s="20"/>
      <c r="FKI273" s="20"/>
      <c r="FKJ273" s="20"/>
      <c r="FKK273" s="20"/>
      <c r="FKL273" s="20"/>
      <c r="FKM273" s="20"/>
      <c r="FKN273" s="20"/>
      <c r="FKO273" s="20"/>
      <c r="FKP273" s="20"/>
      <c r="FKQ273" s="20"/>
      <c r="FKR273" s="20"/>
      <c r="FKS273" s="20"/>
      <c r="FKT273" s="20"/>
      <c r="FKU273" s="20"/>
      <c r="FKV273" s="20"/>
      <c r="FKW273" s="20"/>
      <c r="FKX273" s="20"/>
      <c r="FKY273" s="20"/>
      <c r="FKZ273" s="20"/>
      <c r="FLA273" s="20"/>
      <c r="FLB273" s="20"/>
      <c r="FLC273" s="20"/>
      <c r="FLD273" s="20"/>
      <c r="FLE273" s="20"/>
      <c r="FLF273" s="20"/>
      <c r="FLG273" s="20"/>
      <c r="FLH273" s="20"/>
      <c r="FLI273" s="20"/>
      <c r="FLJ273" s="20"/>
      <c r="FLK273" s="20"/>
      <c r="FLL273" s="20"/>
      <c r="FLM273" s="20"/>
      <c r="FLN273" s="20"/>
      <c r="FLO273" s="20"/>
      <c r="FLP273" s="20"/>
      <c r="FLQ273" s="20"/>
      <c r="FLR273" s="20"/>
      <c r="FLS273" s="20"/>
      <c r="FLT273" s="20"/>
      <c r="FLU273" s="20"/>
      <c r="FLV273" s="20"/>
      <c r="FLW273" s="20"/>
      <c r="FLX273" s="20"/>
      <c r="FLY273" s="20"/>
      <c r="FLZ273" s="20"/>
      <c r="FMA273" s="20"/>
      <c r="FMB273" s="20"/>
      <c r="FMC273" s="20"/>
      <c r="FMD273" s="20"/>
      <c r="FME273" s="20"/>
      <c r="FMF273" s="20"/>
      <c r="FMG273" s="20"/>
      <c r="FMH273" s="20"/>
      <c r="FMI273" s="20"/>
      <c r="FMJ273" s="20"/>
      <c r="FMK273" s="20"/>
      <c r="FML273" s="20"/>
      <c r="FMM273" s="20"/>
      <c r="FMN273" s="20"/>
      <c r="FMO273" s="20"/>
      <c r="FMP273" s="20"/>
      <c r="FMQ273" s="20"/>
      <c r="FMR273" s="20"/>
      <c r="FMS273" s="20"/>
      <c r="FMT273" s="20"/>
      <c r="FMU273" s="20"/>
      <c r="FMV273" s="20"/>
      <c r="FMW273" s="20"/>
      <c r="FMX273" s="20"/>
      <c r="FMY273" s="20"/>
      <c r="FMZ273" s="20"/>
      <c r="FNA273" s="20"/>
      <c r="FNB273" s="20"/>
      <c r="FNC273" s="20"/>
      <c r="FND273" s="20"/>
      <c r="FNE273" s="20"/>
      <c r="FNF273" s="20"/>
      <c r="FNG273" s="20"/>
      <c r="FNH273" s="20"/>
      <c r="FNI273" s="20"/>
      <c r="FNJ273" s="20"/>
      <c r="FNK273" s="20"/>
      <c r="FNL273" s="20"/>
      <c r="FNM273" s="20"/>
      <c r="FNN273" s="20"/>
      <c r="FNO273" s="20"/>
      <c r="FNP273" s="20"/>
      <c r="FNQ273" s="20"/>
      <c r="FNR273" s="20"/>
      <c r="FNS273" s="20"/>
      <c r="FNT273" s="20"/>
      <c r="FNU273" s="20"/>
      <c r="FNV273" s="20"/>
      <c r="FNW273" s="20"/>
      <c r="FNX273" s="20"/>
      <c r="FNY273" s="20"/>
      <c r="FNZ273" s="20"/>
      <c r="FOA273" s="20"/>
      <c r="FOB273" s="20"/>
      <c r="FOC273" s="20"/>
      <c r="FOD273" s="20"/>
      <c r="FOE273" s="20"/>
      <c r="FOF273" s="20"/>
      <c r="FOG273" s="20"/>
      <c r="FOH273" s="20"/>
      <c r="FOI273" s="20"/>
      <c r="FOJ273" s="20"/>
      <c r="FOK273" s="20"/>
      <c r="FOL273" s="20"/>
      <c r="FOM273" s="20"/>
      <c r="FON273" s="20"/>
      <c r="FOO273" s="20"/>
      <c r="FOP273" s="20"/>
      <c r="FOQ273" s="20"/>
      <c r="FOR273" s="20"/>
      <c r="FOS273" s="20"/>
      <c r="FOT273" s="20"/>
      <c r="FOU273" s="20"/>
      <c r="FOV273" s="20"/>
      <c r="FOW273" s="20"/>
      <c r="FOX273" s="20"/>
      <c r="FOY273" s="20"/>
      <c r="FOZ273" s="20"/>
      <c r="FPA273" s="20"/>
      <c r="FPB273" s="20"/>
      <c r="FPC273" s="20"/>
      <c r="FPD273" s="20"/>
      <c r="FPE273" s="20"/>
      <c r="FPF273" s="20"/>
      <c r="FPG273" s="20"/>
      <c r="FPH273" s="20"/>
      <c r="FPI273" s="20"/>
      <c r="FPJ273" s="20"/>
      <c r="FPK273" s="20"/>
      <c r="FPL273" s="20"/>
      <c r="FPM273" s="20"/>
      <c r="FPN273" s="20"/>
      <c r="FPO273" s="20"/>
      <c r="FPP273" s="20"/>
      <c r="FPQ273" s="20"/>
      <c r="FPR273" s="20"/>
      <c r="FPS273" s="20"/>
      <c r="FPT273" s="20"/>
      <c r="FPU273" s="20"/>
      <c r="FPV273" s="20"/>
      <c r="FPW273" s="20"/>
      <c r="FPX273" s="20"/>
      <c r="FPY273" s="20"/>
      <c r="FPZ273" s="20"/>
      <c r="FQA273" s="20"/>
      <c r="FQB273" s="20"/>
      <c r="FQC273" s="20"/>
      <c r="FQD273" s="20"/>
      <c r="FQE273" s="20"/>
      <c r="FQF273" s="20"/>
      <c r="FQG273" s="20"/>
      <c r="FQH273" s="20"/>
      <c r="FQI273" s="20"/>
      <c r="FQJ273" s="20"/>
      <c r="FQK273" s="20"/>
      <c r="FQL273" s="20"/>
      <c r="FQM273" s="20"/>
      <c r="FQN273" s="20"/>
      <c r="FQO273" s="20"/>
      <c r="FQP273" s="20"/>
      <c r="FQQ273" s="20"/>
      <c r="FQR273" s="20"/>
      <c r="FQS273" s="20"/>
      <c r="FQT273" s="20"/>
      <c r="FQU273" s="20"/>
      <c r="FQV273" s="20"/>
      <c r="FQW273" s="20"/>
      <c r="FQX273" s="20"/>
      <c r="FQY273" s="20"/>
      <c r="FQZ273" s="20"/>
      <c r="FRA273" s="20"/>
      <c r="FRB273" s="20"/>
      <c r="FRC273" s="20"/>
      <c r="FRD273" s="20"/>
      <c r="FRE273" s="20"/>
      <c r="FRF273" s="20"/>
      <c r="FRG273" s="20"/>
      <c r="FRH273" s="20"/>
      <c r="FRI273" s="20"/>
      <c r="FRJ273" s="20"/>
      <c r="FRK273" s="20"/>
      <c r="FRL273" s="20"/>
      <c r="FRM273" s="20"/>
      <c r="FRN273" s="20"/>
      <c r="FRO273" s="20"/>
      <c r="FRP273" s="20"/>
      <c r="FRQ273" s="20"/>
      <c r="FRR273" s="20"/>
      <c r="FRS273" s="20"/>
      <c r="FRT273" s="20"/>
      <c r="FRU273" s="20"/>
      <c r="FRV273" s="20"/>
      <c r="FRW273" s="20"/>
      <c r="FRX273" s="20"/>
      <c r="FRY273" s="20"/>
      <c r="FRZ273" s="20"/>
      <c r="FSA273" s="20"/>
      <c r="FSB273" s="20"/>
      <c r="FSC273" s="20"/>
      <c r="FSD273" s="20"/>
      <c r="FSE273" s="20"/>
      <c r="FSF273" s="20"/>
      <c r="FSG273" s="20"/>
      <c r="FSH273" s="20"/>
      <c r="FSI273" s="20"/>
      <c r="FSJ273" s="20"/>
      <c r="FSK273" s="20"/>
      <c r="FSL273" s="20"/>
      <c r="FSM273" s="20"/>
      <c r="FSN273" s="20"/>
      <c r="FSO273" s="20"/>
      <c r="FSP273" s="20"/>
      <c r="FSQ273" s="20"/>
      <c r="FSR273" s="20"/>
      <c r="FSS273" s="20"/>
      <c r="FST273" s="20"/>
      <c r="FSU273" s="20"/>
      <c r="FSV273" s="20"/>
      <c r="FSW273" s="20"/>
      <c r="FSX273" s="20"/>
      <c r="FSY273" s="20"/>
      <c r="FSZ273" s="20"/>
      <c r="FTA273" s="20"/>
      <c r="FTB273" s="20"/>
      <c r="FTC273" s="20"/>
      <c r="FTD273" s="20"/>
      <c r="FTE273" s="20"/>
      <c r="FTF273" s="20"/>
      <c r="FTG273" s="20"/>
      <c r="FTH273" s="20"/>
      <c r="FTI273" s="20"/>
      <c r="FTJ273" s="20"/>
      <c r="FTK273" s="20"/>
      <c r="FTL273" s="20"/>
      <c r="FTM273" s="20"/>
      <c r="FTN273" s="20"/>
      <c r="FTO273" s="20"/>
      <c r="FTP273" s="20"/>
      <c r="FTQ273" s="20"/>
      <c r="FTR273" s="20"/>
      <c r="FTS273" s="20"/>
      <c r="FTT273" s="20"/>
      <c r="FTU273" s="20"/>
      <c r="FTV273" s="20"/>
      <c r="FTW273" s="20"/>
      <c r="FTX273" s="20"/>
      <c r="FTY273" s="20"/>
      <c r="FTZ273" s="20"/>
      <c r="FUA273" s="20"/>
      <c r="FUB273" s="20"/>
      <c r="FUC273" s="20"/>
      <c r="FUD273" s="20"/>
      <c r="FUE273" s="20"/>
      <c r="FUF273" s="20"/>
      <c r="FUG273" s="20"/>
      <c r="FUH273" s="20"/>
      <c r="FUI273" s="20"/>
      <c r="FUJ273" s="20"/>
      <c r="FUK273" s="20"/>
      <c r="FUL273" s="20"/>
      <c r="FUM273" s="20"/>
      <c r="FUN273" s="20"/>
      <c r="FUO273" s="20"/>
      <c r="FUP273" s="20"/>
      <c r="FUQ273" s="20"/>
      <c r="FUR273" s="20"/>
      <c r="FUS273" s="20"/>
      <c r="FUT273" s="20"/>
      <c r="FUU273" s="20"/>
      <c r="FUV273" s="20"/>
      <c r="FUW273" s="20"/>
      <c r="FUX273" s="20"/>
      <c r="FUY273" s="20"/>
      <c r="FUZ273" s="20"/>
      <c r="FVA273" s="20"/>
      <c r="FVB273" s="20"/>
      <c r="FVC273" s="20"/>
      <c r="FVD273" s="20"/>
      <c r="FVE273" s="20"/>
      <c r="FVF273" s="20"/>
      <c r="FVG273" s="20"/>
      <c r="FVH273" s="20"/>
      <c r="FVI273" s="20"/>
      <c r="FVJ273" s="20"/>
      <c r="FVK273" s="20"/>
      <c r="FVL273" s="20"/>
      <c r="FVM273" s="20"/>
      <c r="FVN273" s="20"/>
      <c r="FVO273" s="20"/>
      <c r="FVP273" s="20"/>
      <c r="FVQ273" s="20"/>
      <c r="FVR273" s="20"/>
      <c r="FVS273" s="20"/>
      <c r="FVT273" s="20"/>
      <c r="FVU273" s="20"/>
      <c r="FVV273" s="20"/>
      <c r="FVW273" s="20"/>
      <c r="FVX273" s="20"/>
      <c r="FVY273" s="20"/>
      <c r="FVZ273" s="20"/>
      <c r="FWA273" s="20"/>
      <c r="FWB273" s="20"/>
      <c r="FWC273" s="20"/>
      <c r="FWD273" s="20"/>
      <c r="FWE273" s="20"/>
      <c r="FWF273" s="20"/>
      <c r="FWG273" s="20"/>
      <c r="FWH273" s="20"/>
      <c r="FWI273" s="20"/>
      <c r="FWJ273" s="20"/>
      <c r="FWK273" s="20"/>
      <c r="FWL273" s="20"/>
      <c r="FWM273" s="20"/>
      <c r="FWN273" s="20"/>
      <c r="FWO273" s="20"/>
      <c r="FWP273" s="20"/>
      <c r="FWQ273" s="20"/>
      <c r="FWR273" s="20"/>
      <c r="FWS273" s="20"/>
      <c r="FWT273" s="20"/>
      <c r="FWU273" s="20"/>
      <c r="FWV273" s="20"/>
      <c r="FWW273" s="20"/>
      <c r="FWX273" s="20"/>
      <c r="FWY273" s="20"/>
      <c r="FWZ273" s="20"/>
      <c r="FXA273" s="20"/>
      <c r="FXB273" s="20"/>
      <c r="FXC273" s="20"/>
      <c r="FXD273" s="20"/>
      <c r="FXE273" s="20"/>
      <c r="FXF273" s="20"/>
      <c r="FXG273" s="20"/>
      <c r="FXH273" s="20"/>
      <c r="FXI273" s="20"/>
      <c r="FXJ273" s="20"/>
      <c r="FXK273" s="20"/>
      <c r="FXL273" s="20"/>
      <c r="FXM273" s="20"/>
      <c r="FXN273" s="20"/>
      <c r="FXO273" s="20"/>
      <c r="FXP273" s="20"/>
      <c r="FXQ273" s="20"/>
      <c r="FXR273" s="20"/>
      <c r="FXS273" s="20"/>
      <c r="FXT273" s="20"/>
      <c r="FXU273" s="20"/>
      <c r="FXV273" s="20"/>
      <c r="FXW273" s="20"/>
      <c r="FXX273" s="20"/>
      <c r="FXY273" s="20"/>
      <c r="FXZ273" s="20"/>
      <c r="FYA273" s="20"/>
      <c r="FYB273" s="20"/>
      <c r="FYC273" s="20"/>
      <c r="FYD273" s="20"/>
      <c r="FYE273" s="20"/>
      <c r="FYF273" s="20"/>
      <c r="FYG273" s="20"/>
      <c r="FYH273" s="20"/>
      <c r="FYI273" s="20"/>
      <c r="FYJ273" s="20"/>
      <c r="FYK273" s="20"/>
      <c r="FYL273" s="20"/>
      <c r="FYM273" s="20"/>
      <c r="FYN273" s="20"/>
      <c r="FYO273" s="20"/>
      <c r="FYP273" s="20"/>
      <c r="FYQ273" s="20"/>
      <c r="FYR273" s="20"/>
      <c r="FYS273" s="20"/>
      <c r="FYT273" s="20"/>
      <c r="FYU273" s="20"/>
      <c r="FYV273" s="20"/>
      <c r="FYW273" s="20"/>
      <c r="FYX273" s="20"/>
      <c r="FYY273" s="20"/>
      <c r="FYZ273" s="20"/>
      <c r="FZA273" s="20"/>
      <c r="FZB273" s="20"/>
      <c r="FZC273" s="20"/>
      <c r="FZD273" s="20"/>
      <c r="FZE273" s="20"/>
      <c r="FZF273" s="20"/>
      <c r="FZG273" s="20"/>
      <c r="FZH273" s="20"/>
      <c r="FZI273" s="20"/>
      <c r="FZJ273" s="20"/>
      <c r="FZK273" s="20"/>
      <c r="FZL273" s="20"/>
      <c r="FZM273" s="20"/>
      <c r="FZN273" s="20"/>
      <c r="FZO273" s="20"/>
      <c r="FZP273" s="20"/>
      <c r="FZQ273" s="20"/>
      <c r="FZR273" s="20"/>
      <c r="FZS273" s="20"/>
      <c r="FZT273" s="20"/>
      <c r="FZU273" s="20"/>
      <c r="FZV273" s="20"/>
      <c r="FZW273" s="20"/>
      <c r="FZX273" s="20"/>
      <c r="FZY273" s="20"/>
      <c r="FZZ273" s="20"/>
      <c r="GAA273" s="20"/>
      <c r="GAB273" s="20"/>
      <c r="GAC273" s="20"/>
      <c r="GAD273" s="20"/>
      <c r="GAE273" s="20"/>
      <c r="GAF273" s="20"/>
      <c r="GAG273" s="20"/>
      <c r="GAH273" s="20"/>
      <c r="GAI273" s="20"/>
      <c r="GAJ273" s="20"/>
      <c r="GAK273" s="20"/>
      <c r="GAL273" s="20"/>
      <c r="GAM273" s="20"/>
      <c r="GAN273" s="20"/>
      <c r="GAO273" s="20"/>
      <c r="GAP273" s="20"/>
      <c r="GAQ273" s="20"/>
      <c r="GAR273" s="20"/>
      <c r="GAS273" s="20"/>
      <c r="GAT273" s="20"/>
      <c r="GAU273" s="20"/>
      <c r="GAV273" s="20"/>
      <c r="GAW273" s="20"/>
      <c r="GAX273" s="20"/>
      <c r="GAY273" s="20"/>
      <c r="GAZ273" s="20"/>
      <c r="GBA273" s="20"/>
      <c r="GBB273" s="20"/>
      <c r="GBC273" s="20"/>
      <c r="GBD273" s="20"/>
      <c r="GBE273" s="20"/>
      <c r="GBF273" s="20"/>
      <c r="GBG273" s="20"/>
      <c r="GBH273" s="20"/>
      <c r="GBI273" s="20"/>
      <c r="GBJ273" s="20"/>
      <c r="GBK273" s="20"/>
      <c r="GBL273" s="20"/>
      <c r="GBM273" s="20"/>
      <c r="GBN273" s="20"/>
      <c r="GBO273" s="20"/>
      <c r="GBP273" s="20"/>
      <c r="GBQ273" s="20"/>
      <c r="GBR273" s="20"/>
      <c r="GBS273" s="20"/>
      <c r="GBT273" s="20"/>
      <c r="GBU273" s="20"/>
      <c r="GBV273" s="20"/>
      <c r="GBW273" s="20"/>
      <c r="GBX273" s="20"/>
      <c r="GBY273" s="20"/>
      <c r="GBZ273" s="20"/>
      <c r="GCA273" s="20"/>
      <c r="GCB273" s="20"/>
      <c r="GCC273" s="20"/>
      <c r="GCD273" s="20"/>
      <c r="GCE273" s="20"/>
      <c r="GCF273" s="20"/>
      <c r="GCG273" s="20"/>
      <c r="GCH273" s="20"/>
      <c r="GCI273" s="20"/>
      <c r="GCJ273" s="20"/>
      <c r="GCK273" s="20"/>
      <c r="GCL273" s="20"/>
      <c r="GCM273" s="20"/>
      <c r="GCN273" s="20"/>
      <c r="GCO273" s="20"/>
      <c r="GCP273" s="20"/>
      <c r="GCQ273" s="20"/>
      <c r="GCR273" s="20"/>
      <c r="GCS273" s="20"/>
      <c r="GCT273" s="20"/>
      <c r="GCU273" s="20"/>
      <c r="GCV273" s="20"/>
      <c r="GCW273" s="20"/>
      <c r="GCX273" s="20"/>
      <c r="GCY273" s="20"/>
      <c r="GCZ273" s="20"/>
      <c r="GDA273" s="20"/>
      <c r="GDB273" s="20"/>
      <c r="GDC273" s="20"/>
      <c r="GDD273" s="20"/>
      <c r="GDE273" s="20"/>
      <c r="GDF273" s="20"/>
      <c r="GDG273" s="20"/>
      <c r="GDH273" s="20"/>
      <c r="GDI273" s="20"/>
      <c r="GDJ273" s="20"/>
      <c r="GDK273" s="20"/>
      <c r="GDL273" s="20"/>
      <c r="GDM273" s="20"/>
      <c r="GDN273" s="20"/>
      <c r="GDO273" s="20"/>
      <c r="GDP273" s="20"/>
      <c r="GDQ273" s="20"/>
      <c r="GDR273" s="20"/>
      <c r="GDS273" s="20"/>
      <c r="GDT273" s="20"/>
      <c r="GDU273" s="20"/>
      <c r="GDV273" s="20"/>
      <c r="GDW273" s="20"/>
      <c r="GDX273" s="20"/>
      <c r="GDY273" s="20"/>
      <c r="GDZ273" s="20"/>
      <c r="GEA273" s="20"/>
      <c r="GEB273" s="20"/>
      <c r="GEC273" s="20"/>
      <c r="GED273" s="20"/>
      <c r="GEE273" s="20"/>
      <c r="GEF273" s="20"/>
      <c r="GEG273" s="20"/>
      <c r="GEH273" s="20"/>
      <c r="GEI273" s="20"/>
      <c r="GEJ273" s="20"/>
      <c r="GEK273" s="20"/>
      <c r="GEL273" s="20"/>
      <c r="GEM273" s="20"/>
      <c r="GEN273" s="20"/>
      <c r="GEO273" s="20"/>
      <c r="GEP273" s="20"/>
      <c r="GEQ273" s="20"/>
      <c r="GER273" s="20"/>
      <c r="GES273" s="20"/>
      <c r="GET273" s="20"/>
      <c r="GEU273" s="20"/>
      <c r="GEV273" s="20"/>
      <c r="GEW273" s="20"/>
      <c r="GEX273" s="20"/>
      <c r="GEY273" s="20"/>
      <c r="GEZ273" s="20"/>
      <c r="GFA273" s="20"/>
      <c r="GFB273" s="20"/>
      <c r="GFC273" s="20"/>
      <c r="GFD273" s="20"/>
      <c r="GFE273" s="20"/>
      <c r="GFF273" s="20"/>
      <c r="GFG273" s="20"/>
      <c r="GFH273" s="20"/>
      <c r="GFI273" s="20"/>
      <c r="GFJ273" s="20"/>
      <c r="GFK273" s="20"/>
      <c r="GFL273" s="20"/>
      <c r="GFM273" s="20"/>
      <c r="GFN273" s="20"/>
      <c r="GFO273" s="20"/>
      <c r="GFP273" s="20"/>
      <c r="GFQ273" s="20"/>
      <c r="GFR273" s="20"/>
      <c r="GFS273" s="20"/>
      <c r="GFT273" s="20"/>
      <c r="GFU273" s="20"/>
      <c r="GFV273" s="20"/>
      <c r="GFW273" s="20"/>
      <c r="GFX273" s="20"/>
      <c r="GFY273" s="20"/>
      <c r="GFZ273" s="20"/>
      <c r="GGA273" s="20"/>
      <c r="GGB273" s="20"/>
      <c r="GGC273" s="20"/>
      <c r="GGD273" s="20"/>
      <c r="GGE273" s="20"/>
      <c r="GGF273" s="20"/>
      <c r="GGG273" s="20"/>
      <c r="GGH273" s="20"/>
      <c r="GGI273" s="20"/>
      <c r="GGJ273" s="20"/>
      <c r="GGK273" s="20"/>
      <c r="GGL273" s="20"/>
      <c r="GGM273" s="20"/>
      <c r="GGN273" s="20"/>
      <c r="GGO273" s="20"/>
      <c r="GGP273" s="20"/>
      <c r="GGQ273" s="20"/>
      <c r="GGR273" s="20"/>
      <c r="GGS273" s="20"/>
      <c r="GGT273" s="20"/>
      <c r="GGU273" s="20"/>
      <c r="GGV273" s="20"/>
      <c r="GGW273" s="20"/>
      <c r="GGX273" s="20"/>
      <c r="GGY273" s="20"/>
      <c r="GGZ273" s="20"/>
      <c r="GHA273" s="20"/>
      <c r="GHB273" s="20"/>
      <c r="GHC273" s="20"/>
      <c r="GHD273" s="20"/>
      <c r="GHE273" s="20"/>
      <c r="GHF273" s="20"/>
      <c r="GHG273" s="20"/>
      <c r="GHH273" s="20"/>
      <c r="GHI273" s="20"/>
      <c r="GHJ273" s="20"/>
      <c r="GHK273" s="20"/>
      <c r="GHL273" s="20"/>
      <c r="GHM273" s="20"/>
      <c r="GHN273" s="20"/>
      <c r="GHO273" s="20"/>
      <c r="GHP273" s="20"/>
      <c r="GHQ273" s="20"/>
      <c r="GHR273" s="20"/>
      <c r="GHS273" s="20"/>
      <c r="GHT273" s="20"/>
      <c r="GHU273" s="20"/>
      <c r="GHV273" s="20"/>
      <c r="GHW273" s="20"/>
      <c r="GHX273" s="20"/>
      <c r="GHY273" s="20"/>
      <c r="GHZ273" s="20"/>
      <c r="GIA273" s="20"/>
      <c r="GIB273" s="20"/>
      <c r="GIC273" s="20"/>
      <c r="GID273" s="20"/>
      <c r="GIE273" s="20"/>
      <c r="GIF273" s="20"/>
      <c r="GIG273" s="20"/>
      <c r="GIH273" s="20"/>
      <c r="GII273" s="20"/>
      <c r="GIJ273" s="20"/>
      <c r="GIK273" s="20"/>
      <c r="GIL273" s="20"/>
      <c r="GIM273" s="20"/>
      <c r="GIN273" s="20"/>
      <c r="GIO273" s="20"/>
      <c r="GIP273" s="20"/>
      <c r="GIQ273" s="20"/>
      <c r="GIR273" s="20"/>
      <c r="GIS273" s="20"/>
      <c r="GIT273" s="20"/>
      <c r="GIU273" s="20"/>
      <c r="GIV273" s="20"/>
      <c r="GIW273" s="20"/>
      <c r="GIX273" s="20"/>
      <c r="GIY273" s="20"/>
      <c r="GIZ273" s="20"/>
      <c r="GJA273" s="20"/>
      <c r="GJB273" s="20"/>
      <c r="GJC273" s="20"/>
      <c r="GJD273" s="20"/>
      <c r="GJE273" s="20"/>
      <c r="GJF273" s="20"/>
      <c r="GJG273" s="20"/>
      <c r="GJH273" s="20"/>
      <c r="GJI273" s="20"/>
      <c r="GJJ273" s="20"/>
      <c r="GJK273" s="20"/>
      <c r="GJL273" s="20"/>
      <c r="GJM273" s="20"/>
      <c r="GJN273" s="20"/>
      <c r="GJO273" s="20"/>
      <c r="GJP273" s="20"/>
      <c r="GJQ273" s="20"/>
      <c r="GJR273" s="20"/>
      <c r="GJS273" s="20"/>
      <c r="GJT273" s="20"/>
      <c r="GJU273" s="20"/>
      <c r="GJV273" s="20"/>
      <c r="GJW273" s="20"/>
      <c r="GJX273" s="20"/>
      <c r="GJY273" s="20"/>
      <c r="GJZ273" s="20"/>
      <c r="GKA273" s="20"/>
      <c r="GKB273" s="20"/>
      <c r="GKC273" s="20"/>
      <c r="GKD273" s="20"/>
      <c r="GKE273" s="20"/>
      <c r="GKF273" s="20"/>
      <c r="GKG273" s="20"/>
      <c r="GKH273" s="20"/>
      <c r="GKI273" s="20"/>
      <c r="GKJ273" s="20"/>
      <c r="GKK273" s="20"/>
      <c r="GKL273" s="20"/>
      <c r="GKM273" s="20"/>
      <c r="GKN273" s="20"/>
      <c r="GKO273" s="20"/>
      <c r="GKP273" s="20"/>
      <c r="GKQ273" s="20"/>
      <c r="GKR273" s="20"/>
      <c r="GKS273" s="20"/>
      <c r="GKT273" s="20"/>
      <c r="GKU273" s="20"/>
      <c r="GKV273" s="20"/>
      <c r="GKW273" s="20"/>
      <c r="GKX273" s="20"/>
      <c r="GKY273" s="20"/>
      <c r="GKZ273" s="20"/>
      <c r="GLA273" s="20"/>
      <c r="GLB273" s="20"/>
      <c r="GLC273" s="20"/>
      <c r="GLD273" s="20"/>
      <c r="GLE273" s="20"/>
      <c r="GLF273" s="20"/>
      <c r="GLG273" s="20"/>
      <c r="GLH273" s="20"/>
      <c r="GLI273" s="20"/>
      <c r="GLJ273" s="20"/>
      <c r="GLK273" s="20"/>
      <c r="GLL273" s="20"/>
      <c r="GLM273" s="20"/>
      <c r="GLN273" s="20"/>
      <c r="GLO273" s="20"/>
      <c r="GLP273" s="20"/>
      <c r="GLQ273" s="20"/>
      <c r="GLR273" s="20"/>
      <c r="GLS273" s="20"/>
      <c r="GLT273" s="20"/>
      <c r="GLU273" s="20"/>
      <c r="GLV273" s="20"/>
      <c r="GLW273" s="20"/>
      <c r="GLX273" s="20"/>
      <c r="GLY273" s="20"/>
      <c r="GLZ273" s="20"/>
      <c r="GMA273" s="20"/>
      <c r="GMB273" s="20"/>
      <c r="GMC273" s="20"/>
      <c r="GMD273" s="20"/>
      <c r="GME273" s="20"/>
      <c r="GMF273" s="20"/>
      <c r="GMG273" s="20"/>
      <c r="GMH273" s="20"/>
      <c r="GMI273" s="20"/>
      <c r="GMJ273" s="20"/>
      <c r="GMK273" s="20"/>
      <c r="GML273" s="20"/>
      <c r="GMM273" s="20"/>
      <c r="GMN273" s="20"/>
      <c r="GMO273" s="20"/>
      <c r="GMP273" s="20"/>
      <c r="GMQ273" s="20"/>
      <c r="GMR273" s="20"/>
      <c r="GMS273" s="20"/>
      <c r="GMT273" s="20"/>
      <c r="GMU273" s="20"/>
      <c r="GMV273" s="20"/>
      <c r="GMW273" s="20"/>
      <c r="GMX273" s="20"/>
      <c r="GMY273" s="20"/>
      <c r="GMZ273" s="20"/>
      <c r="GNA273" s="20"/>
      <c r="GNB273" s="20"/>
      <c r="GNC273" s="20"/>
      <c r="GND273" s="20"/>
      <c r="GNE273" s="20"/>
      <c r="GNF273" s="20"/>
      <c r="GNG273" s="20"/>
      <c r="GNH273" s="20"/>
      <c r="GNI273" s="20"/>
      <c r="GNJ273" s="20"/>
      <c r="GNK273" s="20"/>
      <c r="GNL273" s="20"/>
      <c r="GNM273" s="20"/>
      <c r="GNN273" s="20"/>
      <c r="GNO273" s="20"/>
      <c r="GNP273" s="20"/>
      <c r="GNQ273" s="20"/>
      <c r="GNR273" s="20"/>
      <c r="GNS273" s="20"/>
      <c r="GNT273" s="20"/>
      <c r="GNU273" s="20"/>
      <c r="GNV273" s="20"/>
      <c r="GNW273" s="20"/>
      <c r="GNX273" s="20"/>
      <c r="GNY273" s="20"/>
      <c r="GNZ273" s="20"/>
      <c r="GOA273" s="20"/>
      <c r="GOB273" s="20"/>
      <c r="GOC273" s="20"/>
      <c r="GOD273" s="20"/>
      <c r="GOE273" s="20"/>
      <c r="GOF273" s="20"/>
      <c r="GOG273" s="20"/>
      <c r="GOH273" s="20"/>
      <c r="GOI273" s="20"/>
      <c r="GOJ273" s="20"/>
      <c r="GOK273" s="20"/>
      <c r="GOL273" s="20"/>
      <c r="GOM273" s="20"/>
      <c r="GON273" s="20"/>
      <c r="GOO273" s="20"/>
      <c r="GOP273" s="20"/>
      <c r="GOQ273" s="20"/>
      <c r="GOR273" s="20"/>
      <c r="GOS273" s="20"/>
      <c r="GOT273" s="20"/>
      <c r="GOU273" s="20"/>
      <c r="GOV273" s="20"/>
      <c r="GOW273" s="20"/>
      <c r="GOX273" s="20"/>
      <c r="GOY273" s="20"/>
      <c r="GOZ273" s="20"/>
      <c r="GPA273" s="20"/>
      <c r="GPB273" s="20"/>
      <c r="GPC273" s="20"/>
      <c r="GPD273" s="20"/>
      <c r="GPE273" s="20"/>
      <c r="GPF273" s="20"/>
      <c r="GPG273" s="20"/>
      <c r="GPH273" s="20"/>
      <c r="GPI273" s="20"/>
      <c r="GPJ273" s="20"/>
      <c r="GPK273" s="20"/>
      <c r="GPL273" s="20"/>
      <c r="GPM273" s="20"/>
      <c r="GPN273" s="20"/>
      <c r="GPO273" s="20"/>
      <c r="GPP273" s="20"/>
      <c r="GPQ273" s="20"/>
      <c r="GPR273" s="20"/>
      <c r="GPS273" s="20"/>
      <c r="GPT273" s="20"/>
      <c r="GPU273" s="20"/>
      <c r="GPV273" s="20"/>
      <c r="GPW273" s="20"/>
      <c r="GPX273" s="20"/>
      <c r="GPY273" s="20"/>
      <c r="GPZ273" s="20"/>
      <c r="GQA273" s="20"/>
      <c r="GQB273" s="20"/>
      <c r="GQC273" s="20"/>
      <c r="GQD273" s="20"/>
      <c r="GQE273" s="20"/>
      <c r="GQF273" s="20"/>
      <c r="GQG273" s="20"/>
      <c r="GQH273" s="20"/>
      <c r="GQI273" s="20"/>
      <c r="GQJ273" s="20"/>
      <c r="GQK273" s="20"/>
      <c r="GQL273" s="20"/>
      <c r="GQM273" s="20"/>
      <c r="GQN273" s="20"/>
      <c r="GQO273" s="20"/>
      <c r="GQP273" s="20"/>
      <c r="GQQ273" s="20"/>
      <c r="GQR273" s="20"/>
      <c r="GQS273" s="20"/>
      <c r="GQT273" s="20"/>
      <c r="GQU273" s="20"/>
      <c r="GQV273" s="20"/>
      <c r="GQW273" s="20"/>
      <c r="GQX273" s="20"/>
      <c r="GQY273" s="20"/>
      <c r="GQZ273" s="20"/>
      <c r="GRA273" s="20"/>
      <c r="GRB273" s="20"/>
      <c r="GRC273" s="20"/>
      <c r="GRD273" s="20"/>
      <c r="GRE273" s="20"/>
      <c r="GRF273" s="20"/>
      <c r="GRG273" s="20"/>
      <c r="GRH273" s="20"/>
      <c r="GRI273" s="20"/>
      <c r="GRJ273" s="20"/>
      <c r="GRK273" s="20"/>
      <c r="GRL273" s="20"/>
      <c r="GRM273" s="20"/>
      <c r="GRN273" s="20"/>
      <c r="GRO273" s="20"/>
      <c r="GRP273" s="20"/>
      <c r="GRQ273" s="20"/>
      <c r="GRR273" s="20"/>
      <c r="GRS273" s="20"/>
      <c r="GRT273" s="20"/>
      <c r="GRU273" s="20"/>
      <c r="GRV273" s="20"/>
      <c r="GRW273" s="20"/>
      <c r="GRX273" s="20"/>
      <c r="GRY273" s="20"/>
      <c r="GRZ273" s="20"/>
      <c r="GSA273" s="20"/>
      <c r="GSB273" s="20"/>
      <c r="GSC273" s="20"/>
      <c r="GSD273" s="20"/>
      <c r="GSE273" s="20"/>
      <c r="GSF273" s="20"/>
      <c r="GSG273" s="20"/>
      <c r="GSH273" s="20"/>
      <c r="GSI273" s="20"/>
      <c r="GSJ273" s="20"/>
      <c r="GSK273" s="20"/>
      <c r="GSL273" s="20"/>
      <c r="GSM273" s="20"/>
      <c r="GSN273" s="20"/>
      <c r="GSO273" s="20"/>
      <c r="GSP273" s="20"/>
      <c r="GSQ273" s="20"/>
      <c r="GSR273" s="20"/>
      <c r="GSS273" s="20"/>
      <c r="GST273" s="20"/>
      <c r="GSU273" s="20"/>
      <c r="GSV273" s="20"/>
      <c r="GSW273" s="20"/>
      <c r="GSX273" s="20"/>
      <c r="GSY273" s="20"/>
      <c r="GSZ273" s="20"/>
      <c r="GTA273" s="20"/>
      <c r="GTB273" s="20"/>
      <c r="GTC273" s="20"/>
      <c r="GTD273" s="20"/>
      <c r="GTE273" s="20"/>
      <c r="GTF273" s="20"/>
      <c r="GTG273" s="20"/>
      <c r="GTH273" s="20"/>
      <c r="GTI273" s="20"/>
      <c r="GTJ273" s="20"/>
      <c r="GTK273" s="20"/>
      <c r="GTL273" s="20"/>
      <c r="GTM273" s="20"/>
      <c r="GTN273" s="20"/>
      <c r="GTO273" s="20"/>
      <c r="GTP273" s="20"/>
      <c r="GTQ273" s="20"/>
      <c r="GTR273" s="20"/>
      <c r="GTS273" s="20"/>
      <c r="GTT273" s="20"/>
      <c r="GTU273" s="20"/>
      <c r="GTV273" s="20"/>
      <c r="GTW273" s="20"/>
      <c r="GTX273" s="20"/>
      <c r="GTY273" s="20"/>
      <c r="GTZ273" s="20"/>
      <c r="GUA273" s="20"/>
      <c r="GUB273" s="20"/>
      <c r="GUC273" s="20"/>
      <c r="GUD273" s="20"/>
      <c r="GUE273" s="20"/>
      <c r="GUF273" s="20"/>
      <c r="GUG273" s="20"/>
      <c r="GUH273" s="20"/>
      <c r="GUI273" s="20"/>
      <c r="GUJ273" s="20"/>
      <c r="GUK273" s="20"/>
      <c r="GUL273" s="20"/>
      <c r="GUM273" s="20"/>
      <c r="GUN273" s="20"/>
      <c r="GUO273" s="20"/>
      <c r="GUP273" s="20"/>
      <c r="GUQ273" s="20"/>
      <c r="GUR273" s="20"/>
      <c r="GUS273" s="20"/>
      <c r="GUT273" s="20"/>
      <c r="GUU273" s="20"/>
      <c r="GUV273" s="20"/>
      <c r="GUW273" s="20"/>
      <c r="GUX273" s="20"/>
      <c r="GUY273" s="20"/>
      <c r="GUZ273" s="20"/>
      <c r="GVA273" s="20"/>
      <c r="GVB273" s="20"/>
      <c r="GVC273" s="20"/>
      <c r="GVD273" s="20"/>
      <c r="GVE273" s="20"/>
      <c r="GVF273" s="20"/>
      <c r="GVG273" s="20"/>
      <c r="GVH273" s="20"/>
      <c r="GVI273" s="20"/>
      <c r="GVJ273" s="20"/>
      <c r="GVK273" s="20"/>
      <c r="GVL273" s="20"/>
      <c r="GVM273" s="20"/>
      <c r="GVN273" s="20"/>
      <c r="GVO273" s="20"/>
      <c r="GVP273" s="20"/>
      <c r="GVQ273" s="20"/>
      <c r="GVR273" s="20"/>
      <c r="GVS273" s="20"/>
      <c r="GVT273" s="20"/>
      <c r="GVU273" s="20"/>
      <c r="GVV273" s="20"/>
      <c r="GVW273" s="20"/>
      <c r="GVX273" s="20"/>
      <c r="GVY273" s="20"/>
      <c r="GVZ273" s="20"/>
      <c r="GWA273" s="20"/>
      <c r="GWB273" s="20"/>
      <c r="GWC273" s="20"/>
      <c r="GWD273" s="20"/>
      <c r="GWE273" s="20"/>
      <c r="GWF273" s="20"/>
      <c r="GWG273" s="20"/>
      <c r="GWH273" s="20"/>
      <c r="GWI273" s="20"/>
      <c r="GWJ273" s="20"/>
      <c r="GWK273" s="20"/>
      <c r="GWL273" s="20"/>
      <c r="GWM273" s="20"/>
      <c r="GWN273" s="20"/>
      <c r="GWO273" s="20"/>
      <c r="GWP273" s="20"/>
      <c r="GWQ273" s="20"/>
      <c r="GWR273" s="20"/>
      <c r="GWS273" s="20"/>
      <c r="GWT273" s="20"/>
      <c r="GWU273" s="20"/>
      <c r="GWV273" s="20"/>
      <c r="GWW273" s="20"/>
      <c r="GWX273" s="20"/>
      <c r="GWY273" s="20"/>
      <c r="GWZ273" s="20"/>
      <c r="GXA273" s="20"/>
      <c r="GXB273" s="20"/>
      <c r="GXC273" s="20"/>
      <c r="GXD273" s="20"/>
      <c r="GXE273" s="20"/>
      <c r="GXF273" s="20"/>
      <c r="GXG273" s="20"/>
      <c r="GXH273" s="20"/>
      <c r="GXI273" s="20"/>
      <c r="GXJ273" s="20"/>
      <c r="GXK273" s="20"/>
      <c r="GXL273" s="20"/>
      <c r="GXM273" s="20"/>
      <c r="GXN273" s="20"/>
      <c r="GXO273" s="20"/>
      <c r="GXP273" s="20"/>
      <c r="GXQ273" s="20"/>
      <c r="GXR273" s="20"/>
      <c r="GXS273" s="20"/>
      <c r="GXT273" s="20"/>
      <c r="GXU273" s="20"/>
      <c r="GXV273" s="20"/>
      <c r="GXW273" s="20"/>
      <c r="GXX273" s="20"/>
      <c r="GXY273" s="20"/>
      <c r="GXZ273" s="20"/>
      <c r="GYA273" s="20"/>
      <c r="GYB273" s="20"/>
      <c r="GYC273" s="20"/>
      <c r="GYD273" s="20"/>
      <c r="GYE273" s="20"/>
      <c r="GYF273" s="20"/>
      <c r="GYG273" s="20"/>
      <c r="GYH273" s="20"/>
      <c r="GYI273" s="20"/>
      <c r="GYJ273" s="20"/>
      <c r="GYK273" s="20"/>
      <c r="GYL273" s="20"/>
      <c r="GYM273" s="20"/>
      <c r="GYN273" s="20"/>
      <c r="GYO273" s="20"/>
      <c r="GYP273" s="20"/>
      <c r="GYQ273" s="20"/>
      <c r="GYR273" s="20"/>
      <c r="GYS273" s="20"/>
      <c r="GYT273" s="20"/>
      <c r="GYU273" s="20"/>
      <c r="GYV273" s="20"/>
      <c r="GYW273" s="20"/>
      <c r="GYX273" s="20"/>
      <c r="GYY273" s="20"/>
      <c r="GYZ273" s="20"/>
      <c r="GZA273" s="20"/>
      <c r="GZB273" s="20"/>
      <c r="GZC273" s="20"/>
      <c r="GZD273" s="20"/>
      <c r="GZE273" s="20"/>
      <c r="GZF273" s="20"/>
      <c r="GZG273" s="20"/>
      <c r="GZH273" s="20"/>
      <c r="GZI273" s="20"/>
      <c r="GZJ273" s="20"/>
      <c r="GZK273" s="20"/>
      <c r="GZL273" s="20"/>
      <c r="GZM273" s="20"/>
      <c r="GZN273" s="20"/>
      <c r="GZO273" s="20"/>
      <c r="GZP273" s="20"/>
      <c r="GZQ273" s="20"/>
      <c r="GZR273" s="20"/>
      <c r="GZS273" s="20"/>
      <c r="GZT273" s="20"/>
      <c r="GZU273" s="20"/>
      <c r="GZV273" s="20"/>
      <c r="GZW273" s="20"/>
      <c r="GZX273" s="20"/>
      <c r="GZY273" s="20"/>
      <c r="GZZ273" s="20"/>
      <c r="HAA273" s="20"/>
      <c r="HAB273" s="20"/>
      <c r="HAC273" s="20"/>
      <c r="HAD273" s="20"/>
      <c r="HAE273" s="20"/>
      <c r="HAF273" s="20"/>
      <c r="HAG273" s="20"/>
      <c r="HAH273" s="20"/>
      <c r="HAI273" s="20"/>
      <c r="HAJ273" s="20"/>
      <c r="HAK273" s="20"/>
      <c r="HAL273" s="20"/>
      <c r="HAM273" s="20"/>
      <c r="HAN273" s="20"/>
      <c r="HAO273" s="20"/>
      <c r="HAP273" s="20"/>
      <c r="HAQ273" s="20"/>
      <c r="HAR273" s="20"/>
      <c r="HAS273" s="20"/>
      <c r="HAT273" s="20"/>
      <c r="HAU273" s="20"/>
      <c r="HAV273" s="20"/>
      <c r="HAW273" s="20"/>
      <c r="HAX273" s="20"/>
      <c r="HAY273" s="20"/>
      <c r="HAZ273" s="20"/>
      <c r="HBA273" s="20"/>
      <c r="HBB273" s="20"/>
      <c r="HBC273" s="20"/>
      <c r="HBD273" s="20"/>
      <c r="HBE273" s="20"/>
      <c r="HBF273" s="20"/>
      <c r="HBG273" s="20"/>
      <c r="HBH273" s="20"/>
      <c r="HBI273" s="20"/>
      <c r="HBJ273" s="20"/>
      <c r="HBK273" s="20"/>
      <c r="HBL273" s="20"/>
      <c r="HBM273" s="20"/>
      <c r="HBN273" s="20"/>
      <c r="HBO273" s="20"/>
      <c r="HBP273" s="20"/>
      <c r="HBQ273" s="20"/>
      <c r="HBR273" s="20"/>
      <c r="HBS273" s="20"/>
      <c r="HBT273" s="20"/>
      <c r="HBU273" s="20"/>
      <c r="HBV273" s="20"/>
      <c r="HBW273" s="20"/>
      <c r="HBX273" s="20"/>
      <c r="HBY273" s="20"/>
      <c r="HBZ273" s="20"/>
      <c r="HCA273" s="20"/>
      <c r="HCB273" s="20"/>
      <c r="HCC273" s="20"/>
      <c r="HCD273" s="20"/>
      <c r="HCE273" s="20"/>
      <c r="HCF273" s="20"/>
      <c r="HCG273" s="20"/>
      <c r="HCH273" s="20"/>
      <c r="HCI273" s="20"/>
      <c r="HCJ273" s="20"/>
      <c r="HCK273" s="20"/>
      <c r="HCL273" s="20"/>
      <c r="HCM273" s="20"/>
      <c r="HCN273" s="20"/>
      <c r="HCO273" s="20"/>
      <c r="HCP273" s="20"/>
      <c r="HCQ273" s="20"/>
      <c r="HCR273" s="20"/>
      <c r="HCS273" s="20"/>
      <c r="HCT273" s="20"/>
      <c r="HCU273" s="20"/>
      <c r="HCV273" s="20"/>
      <c r="HCW273" s="20"/>
      <c r="HCX273" s="20"/>
      <c r="HCY273" s="20"/>
      <c r="HCZ273" s="20"/>
      <c r="HDA273" s="20"/>
      <c r="HDB273" s="20"/>
      <c r="HDC273" s="20"/>
      <c r="HDD273" s="20"/>
      <c r="HDE273" s="20"/>
      <c r="HDF273" s="20"/>
      <c r="HDG273" s="20"/>
      <c r="HDH273" s="20"/>
      <c r="HDI273" s="20"/>
      <c r="HDJ273" s="20"/>
      <c r="HDK273" s="20"/>
      <c r="HDL273" s="20"/>
      <c r="HDM273" s="20"/>
      <c r="HDN273" s="20"/>
      <c r="HDO273" s="20"/>
      <c r="HDP273" s="20"/>
      <c r="HDQ273" s="20"/>
      <c r="HDR273" s="20"/>
      <c r="HDS273" s="20"/>
      <c r="HDT273" s="20"/>
      <c r="HDU273" s="20"/>
      <c r="HDV273" s="20"/>
      <c r="HDW273" s="20"/>
      <c r="HDX273" s="20"/>
      <c r="HDY273" s="20"/>
      <c r="HDZ273" s="20"/>
      <c r="HEA273" s="20"/>
      <c r="HEB273" s="20"/>
      <c r="HEC273" s="20"/>
      <c r="HED273" s="20"/>
      <c r="HEE273" s="20"/>
      <c r="HEF273" s="20"/>
      <c r="HEG273" s="20"/>
      <c r="HEH273" s="20"/>
      <c r="HEI273" s="20"/>
      <c r="HEJ273" s="20"/>
      <c r="HEK273" s="20"/>
      <c r="HEL273" s="20"/>
      <c r="HEM273" s="20"/>
      <c r="HEN273" s="20"/>
      <c r="HEO273" s="20"/>
      <c r="HEP273" s="20"/>
      <c r="HEQ273" s="20"/>
      <c r="HER273" s="20"/>
      <c r="HES273" s="20"/>
      <c r="HET273" s="20"/>
      <c r="HEU273" s="20"/>
      <c r="HEV273" s="20"/>
      <c r="HEW273" s="20"/>
      <c r="HEX273" s="20"/>
      <c r="HEY273" s="20"/>
      <c r="HEZ273" s="20"/>
      <c r="HFA273" s="20"/>
      <c r="HFB273" s="20"/>
      <c r="HFC273" s="20"/>
      <c r="HFD273" s="20"/>
      <c r="HFE273" s="20"/>
      <c r="HFF273" s="20"/>
      <c r="HFG273" s="20"/>
      <c r="HFH273" s="20"/>
      <c r="HFI273" s="20"/>
      <c r="HFJ273" s="20"/>
      <c r="HFK273" s="20"/>
      <c r="HFL273" s="20"/>
      <c r="HFM273" s="20"/>
      <c r="HFN273" s="20"/>
      <c r="HFO273" s="20"/>
      <c r="HFP273" s="20"/>
      <c r="HFQ273" s="20"/>
      <c r="HFR273" s="20"/>
      <c r="HFS273" s="20"/>
      <c r="HFT273" s="20"/>
      <c r="HFU273" s="20"/>
      <c r="HFV273" s="20"/>
      <c r="HFW273" s="20"/>
      <c r="HFX273" s="20"/>
      <c r="HFY273" s="20"/>
      <c r="HFZ273" s="20"/>
      <c r="HGA273" s="20"/>
      <c r="HGB273" s="20"/>
      <c r="HGC273" s="20"/>
      <c r="HGD273" s="20"/>
      <c r="HGE273" s="20"/>
      <c r="HGF273" s="20"/>
      <c r="HGG273" s="20"/>
      <c r="HGH273" s="20"/>
      <c r="HGI273" s="20"/>
      <c r="HGJ273" s="20"/>
      <c r="HGK273" s="20"/>
      <c r="HGL273" s="20"/>
      <c r="HGM273" s="20"/>
      <c r="HGN273" s="20"/>
      <c r="HGO273" s="20"/>
      <c r="HGP273" s="20"/>
      <c r="HGQ273" s="20"/>
      <c r="HGR273" s="20"/>
      <c r="HGS273" s="20"/>
      <c r="HGT273" s="20"/>
      <c r="HGU273" s="20"/>
      <c r="HGV273" s="20"/>
      <c r="HGW273" s="20"/>
      <c r="HGX273" s="20"/>
      <c r="HGY273" s="20"/>
      <c r="HGZ273" s="20"/>
      <c r="HHA273" s="20"/>
      <c r="HHB273" s="20"/>
      <c r="HHC273" s="20"/>
      <c r="HHD273" s="20"/>
      <c r="HHE273" s="20"/>
      <c r="HHF273" s="20"/>
      <c r="HHG273" s="20"/>
      <c r="HHH273" s="20"/>
      <c r="HHI273" s="20"/>
      <c r="HHJ273" s="20"/>
      <c r="HHK273" s="20"/>
      <c r="HHL273" s="20"/>
      <c r="HHM273" s="20"/>
      <c r="HHN273" s="20"/>
      <c r="HHO273" s="20"/>
      <c r="HHP273" s="20"/>
      <c r="HHQ273" s="20"/>
      <c r="HHR273" s="20"/>
      <c r="HHS273" s="20"/>
      <c r="HHT273" s="20"/>
      <c r="HHU273" s="20"/>
      <c r="HHV273" s="20"/>
      <c r="HHW273" s="20"/>
      <c r="HHX273" s="20"/>
      <c r="HHY273" s="20"/>
      <c r="HHZ273" s="20"/>
      <c r="HIA273" s="20"/>
      <c r="HIB273" s="20"/>
      <c r="HIC273" s="20"/>
      <c r="HID273" s="20"/>
      <c r="HIE273" s="20"/>
      <c r="HIF273" s="20"/>
      <c r="HIG273" s="20"/>
      <c r="HIH273" s="20"/>
      <c r="HII273" s="20"/>
      <c r="HIJ273" s="20"/>
      <c r="HIK273" s="20"/>
      <c r="HIL273" s="20"/>
      <c r="HIM273" s="20"/>
      <c r="HIN273" s="20"/>
      <c r="HIO273" s="20"/>
      <c r="HIP273" s="20"/>
      <c r="HIQ273" s="20"/>
      <c r="HIR273" s="20"/>
      <c r="HIS273" s="20"/>
      <c r="HIT273" s="20"/>
      <c r="HIU273" s="20"/>
      <c r="HIV273" s="20"/>
      <c r="HIW273" s="20"/>
      <c r="HIX273" s="20"/>
      <c r="HIY273" s="20"/>
      <c r="HIZ273" s="20"/>
      <c r="HJA273" s="20"/>
      <c r="HJB273" s="20"/>
      <c r="HJC273" s="20"/>
      <c r="HJD273" s="20"/>
      <c r="HJE273" s="20"/>
      <c r="HJF273" s="20"/>
      <c r="HJG273" s="20"/>
      <c r="HJH273" s="20"/>
      <c r="HJI273" s="20"/>
      <c r="HJJ273" s="20"/>
      <c r="HJK273" s="20"/>
      <c r="HJL273" s="20"/>
      <c r="HJM273" s="20"/>
      <c r="HJN273" s="20"/>
      <c r="HJO273" s="20"/>
      <c r="HJP273" s="20"/>
      <c r="HJQ273" s="20"/>
      <c r="HJR273" s="20"/>
      <c r="HJS273" s="20"/>
      <c r="HJT273" s="20"/>
      <c r="HJU273" s="20"/>
      <c r="HJV273" s="20"/>
      <c r="HJW273" s="20"/>
      <c r="HJX273" s="20"/>
      <c r="HJY273" s="20"/>
      <c r="HJZ273" s="20"/>
      <c r="HKA273" s="20"/>
      <c r="HKB273" s="20"/>
      <c r="HKC273" s="20"/>
      <c r="HKD273" s="20"/>
      <c r="HKE273" s="20"/>
      <c r="HKF273" s="20"/>
      <c r="HKG273" s="20"/>
      <c r="HKH273" s="20"/>
      <c r="HKI273" s="20"/>
      <c r="HKJ273" s="20"/>
      <c r="HKK273" s="20"/>
      <c r="HKL273" s="20"/>
      <c r="HKM273" s="20"/>
      <c r="HKN273" s="20"/>
      <c r="HKO273" s="20"/>
      <c r="HKP273" s="20"/>
      <c r="HKQ273" s="20"/>
      <c r="HKR273" s="20"/>
      <c r="HKS273" s="20"/>
      <c r="HKT273" s="20"/>
      <c r="HKU273" s="20"/>
      <c r="HKV273" s="20"/>
      <c r="HKW273" s="20"/>
      <c r="HKX273" s="20"/>
      <c r="HKY273" s="20"/>
      <c r="HKZ273" s="20"/>
      <c r="HLA273" s="20"/>
      <c r="HLB273" s="20"/>
      <c r="HLC273" s="20"/>
      <c r="HLD273" s="20"/>
      <c r="HLE273" s="20"/>
      <c r="HLF273" s="20"/>
      <c r="HLG273" s="20"/>
      <c r="HLH273" s="20"/>
      <c r="HLI273" s="20"/>
      <c r="HLJ273" s="20"/>
      <c r="HLK273" s="20"/>
      <c r="HLL273" s="20"/>
      <c r="HLM273" s="20"/>
      <c r="HLN273" s="20"/>
      <c r="HLO273" s="20"/>
      <c r="HLP273" s="20"/>
      <c r="HLQ273" s="20"/>
      <c r="HLR273" s="20"/>
      <c r="HLS273" s="20"/>
      <c r="HLT273" s="20"/>
      <c r="HLU273" s="20"/>
      <c r="HLV273" s="20"/>
      <c r="HLW273" s="20"/>
      <c r="HLX273" s="20"/>
      <c r="HLY273" s="20"/>
      <c r="HLZ273" s="20"/>
      <c r="HMA273" s="20"/>
      <c r="HMB273" s="20"/>
      <c r="HMC273" s="20"/>
      <c r="HMD273" s="20"/>
      <c r="HME273" s="20"/>
      <c r="HMF273" s="20"/>
      <c r="HMG273" s="20"/>
      <c r="HMH273" s="20"/>
      <c r="HMI273" s="20"/>
      <c r="HMJ273" s="20"/>
      <c r="HMK273" s="20"/>
      <c r="HML273" s="20"/>
      <c r="HMM273" s="20"/>
      <c r="HMN273" s="20"/>
      <c r="HMO273" s="20"/>
      <c r="HMP273" s="20"/>
      <c r="HMQ273" s="20"/>
      <c r="HMR273" s="20"/>
      <c r="HMS273" s="20"/>
      <c r="HMT273" s="20"/>
      <c r="HMU273" s="20"/>
      <c r="HMV273" s="20"/>
      <c r="HMW273" s="20"/>
      <c r="HMX273" s="20"/>
      <c r="HMY273" s="20"/>
      <c r="HMZ273" s="20"/>
      <c r="HNA273" s="20"/>
      <c r="HNB273" s="20"/>
      <c r="HNC273" s="20"/>
      <c r="HND273" s="20"/>
      <c r="HNE273" s="20"/>
      <c r="HNF273" s="20"/>
      <c r="HNG273" s="20"/>
      <c r="HNH273" s="20"/>
      <c r="HNI273" s="20"/>
      <c r="HNJ273" s="20"/>
      <c r="HNK273" s="20"/>
      <c r="HNL273" s="20"/>
      <c r="HNM273" s="20"/>
      <c r="HNN273" s="20"/>
      <c r="HNO273" s="20"/>
      <c r="HNP273" s="20"/>
      <c r="HNQ273" s="20"/>
      <c r="HNR273" s="20"/>
      <c r="HNS273" s="20"/>
      <c r="HNT273" s="20"/>
      <c r="HNU273" s="20"/>
      <c r="HNV273" s="20"/>
      <c r="HNW273" s="20"/>
      <c r="HNX273" s="20"/>
      <c r="HNY273" s="20"/>
      <c r="HNZ273" s="20"/>
      <c r="HOA273" s="20"/>
      <c r="HOB273" s="20"/>
      <c r="HOC273" s="20"/>
      <c r="HOD273" s="20"/>
      <c r="HOE273" s="20"/>
      <c r="HOF273" s="20"/>
      <c r="HOG273" s="20"/>
      <c r="HOH273" s="20"/>
      <c r="HOI273" s="20"/>
      <c r="HOJ273" s="20"/>
      <c r="HOK273" s="20"/>
      <c r="HOL273" s="20"/>
      <c r="HOM273" s="20"/>
      <c r="HON273" s="20"/>
      <c r="HOO273" s="20"/>
      <c r="HOP273" s="20"/>
      <c r="HOQ273" s="20"/>
      <c r="HOR273" s="20"/>
      <c r="HOS273" s="20"/>
      <c r="HOT273" s="20"/>
      <c r="HOU273" s="20"/>
      <c r="HOV273" s="20"/>
      <c r="HOW273" s="20"/>
      <c r="HOX273" s="20"/>
      <c r="HOY273" s="20"/>
      <c r="HOZ273" s="20"/>
      <c r="HPA273" s="20"/>
      <c r="HPB273" s="20"/>
      <c r="HPC273" s="20"/>
      <c r="HPD273" s="20"/>
      <c r="HPE273" s="20"/>
      <c r="HPF273" s="20"/>
      <c r="HPG273" s="20"/>
      <c r="HPH273" s="20"/>
      <c r="HPI273" s="20"/>
      <c r="HPJ273" s="20"/>
      <c r="HPK273" s="20"/>
      <c r="HPL273" s="20"/>
      <c r="HPM273" s="20"/>
      <c r="HPN273" s="20"/>
      <c r="HPO273" s="20"/>
      <c r="HPP273" s="20"/>
      <c r="HPQ273" s="20"/>
      <c r="HPR273" s="20"/>
      <c r="HPS273" s="20"/>
      <c r="HPT273" s="20"/>
      <c r="HPU273" s="20"/>
      <c r="HPV273" s="20"/>
      <c r="HPW273" s="20"/>
      <c r="HPX273" s="20"/>
      <c r="HPY273" s="20"/>
      <c r="HPZ273" s="20"/>
      <c r="HQA273" s="20"/>
      <c r="HQB273" s="20"/>
      <c r="HQC273" s="20"/>
      <c r="HQD273" s="20"/>
      <c r="HQE273" s="20"/>
      <c r="HQF273" s="20"/>
      <c r="HQG273" s="20"/>
      <c r="HQH273" s="20"/>
      <c r="HQI273" s="20"/>
      <c r="HQJ273" s="20"/>
      <c r="HQK273" s="20"/>
      <c r="HQL273" s="20"/>
      <c r="HQM273" s="20"/>
      <c r="HQN273" s="20"/>
      <c r="HQO273" s="20"/>
      <c r="HQP273" s="20"/>
      <c r="HQQ273" s="20"/>
      <c r="HQR273" s="20"/>
      <c r="HQS273" s="20"/>
      <c r="HQT273" s="20"/>
      <c r="HQU273" s="20"/>
      <c r="HQV273" s="20"/>
      <c r="HQW273" s="20"/>
      <c r="HQX273" s="20"/>
      <c r="HQY273" s="20"/>
      <c r="HQZ273" s="20"/>
      <c r="HRA273" s="20"/>
      <c r="HRB273" s="20"/>
      <c r="HRC273" s="20"/>
      <c r="HRD273" s="20"/>
      <c r="HRE273" s="20"/>
      <c r="HRF273" s="20"/>
      <c r="HRG273" s="20"/>
      <c r="HRH273" s="20"/>
      <c r="HRI273" s="20"/>
      <c r="HRJ273" s="20"/>
      <c r="HRK273" s="20"/>
      <c r="HRL273" s="20"/>
      <c r="HRM273" s="20"/>
      <c r="HRN273" s="20"/>
      <c r="HRO273" s="20"/>
      <c r="HRP273" s="20"/>
      <c r="HRQ273" s="20"/>
      <c r="HRR273" s="20"/>
      <c r="HRS273" s="20"/>
      <c r="HRT273" s="20"/>
      <c r="HRU273" s="20"/>
      <c r="HRV273" s="20"/>
      <c r="HRW273" s="20"/>
      <c r="HRX273" s="20"/>
      <c r="HRY273" s="20"/>
      <c r="HRZ273" s="20"/>
      <c r="HSA273" s="20"/>
      <c r="HSB273" s="20"/>
      <c r="HSC273" s="20"/>
      <c r="HSD273" s="20"/>
      <c r="HSE273" s="20"/>
      <c r="HSF273" s="20"/>
      <c r="HSG273" s="20"/>
      <c r="HSH273" s="20"/>
      <c r="HSI273" s="20"/>
      <c r="HSJ273" s="20"/>
      <c r="HSK273" s="20"/>
      <c r="HSL273" s="20"/>
      <c r="HSM273" s="20"/>
      <c r="HSN273" s="20"/>
      <c r="HSO273" s="20"/>
      <c r="HSP273" s="20"/>
      <c r="HSQ273" s="20"/>
      <c r="HSR273" s="20"/>
      <c r="HSS273" s="20"/>
      <c r="HST273" s="20"/>
      <c r="HSU273" s="20"/>
      <c r="HSV273" s="20"/>
      <c r="HSW273" s="20"/>
      <c r="HSX273" s="20"/>
      <c r="HSY273" s="20"/>
      <c r="HSZ273" s="20"/>
      <c r="HTA273" s="20"/>
      <c r="HTB273" s="20"/>
      <c r="HTC273" s="20"/>
      <c r="HTD273" s="20"/>
      <c r="HTE273" s="20"/>
      <c r="HTF273" s="20"/>
      <c r="HTG273" s="20"/>
      <c r="HTH273" s="20"/>
      <c r="HTI273" s="20"/>
      <c r="HTJ273" s="20"/>
      <c r="HTK273" s="20"/>
      <c r="HTL273" s="20"/>
      <c r="HTM273" s="20"/>
      <c r="HTN273" s="20"/>
      <c r="HTO273" s="20"/>
      <c r="HTP273" s="20"/>
      <c r="HTQ273" s="20"/>
      <c r="HTR273" s="20"/>
      <c r="HTS273" s="20"/>
      <c r="HTT273" s="20"/>
      <c r="HTU273" s="20"/>
      <c r="HTV273" s="20"/>
      <c r="HTW273" s="20"/>
      <c r="HTX273" s="20"/>
      <c r="HTY273" s="20"/>
      <c r="HTZ273" s="20"/>
      <c r="HUA273" s="20"/>
      <c r="HUB273" s="20"/>
      <c r="HUC273" s="20"/>
      <c r="HUD273" s="20"/>
      <c r="HUE273" s="20"/>
      <c r="HUF273" s="20"/>
      <c r="HUG273" s="20"/>
      <c r="HUH273" s="20"/>
      <c r="HUI273" s="20"/>
      <c r="HUJ273" s="20"/>
      <c r="HUK273" s="20"/>
      <c r="HUL273" s="20"/>
      <c r="HUM273" s="20"/>
      <c r="HUN273" s="20"/>
      <c r="HUO273" s="20"/>
      <c r="HUP273" s="20"/>
      <c r="HUQ273" s="20"/>
      <c r="HUR273" s="20"/>
      <c r="HUS273" s="20"/>
      <c r="HUT273" s="20"/>
      <c r="HUU273" s="20"/>
      <c r="HUV273" s="20"/>
      <c r="HUW273" s="20"/>
      <c r="HUX273" s="20"/>
      <c r="HUY273" s="20"/>
      <c r="HUZ273" s="20"/>
      <c r="HVA273" s="20"/>
      <c r="HVB273" s="20"/>
      <c r="HVC273" s="20"/>
      <c r="HVD273" s="20"/>
      <c r="HVE273" s="20"/>
      <c r="HVF273" s="20"/>
      <c r="HVG273" s="20"/>
      <c r="HVH273" s="20"/>
      <c r="HVI273" s="20"/>
      <c r="HVJ273" s="20"/>
      <c r="HVK273" s="20"/>
      <c r="HVL273" s="20"/>
      <c r="HVM273" s="20"/>
      <c r="HVN273" s="20"/>
      <c r="HVO273" s="20"/>
      <c r="HVP273" s="20"/>
      <c r="HVQ273" s="20"/>
      <c r="HVR273" s="20"/>
      <c r="HVS273" s="20"/>
      <c r="HVT273" s="20"/>
      <c r="HVU273" s="20"/>
      <c r="HVV273" s="20"/>
      <c r="HVW273" s="20"/>
      <c r="HVX273" s="20"/>
      <c r="HVY273" s="20"/>
      <c r="HVZ273" s="20"/>
      <c r="HWA273" s="20"/>
      <c r="HWB273" s="20"/>
      <c r="HWC273" s="20"/>
      <c r="HWD273" s="20"/>
      <c r="HWE273" s="20"/>
      <c r="HWF273" s="20"/>
      <c r="HWG273" s="20"/>
      <c r="HWH273" s="20"/>
      <c r="HWI273" s="20"/>
      <c r="HWJ273" s="20"/>
      <c r="HWK273" s="20"/>
      <c r="HWL273" s="20"/>
      <c r="HWM273" s="20"/>
      <c r="HWN273" s="20"/>
      <c r="HWO273" s="20"/>
      <c r="HWP273" s="20"/>
      <c r="HWQ273" s="20"/>
      <c r="HWR273" s="20"/>
      <c r="HWS273" s="20"/>
      <c r="HWT273" s="20"/>
      <c r="HWU273" s="20"/>
      <c r="HWV273" s="20"/>
      <c r="HWW273" s="20"/>
      <c r="HWX273" s="20"/>
      <c r="HWY273" s="20"/>
      <c r="HWZ273" s="20"/>
      <c r="HXA273" s="20"/>
      <c r="HXB273" s="20"/>
      <c r="HXC273" s="20"/>
      <c r="HXD273" s="20"/>
      <c r="HXE273" s="20"/>
      <c r="HXF273" s="20"/>
      <c r="HXG273" s="20"/>
      <c r="HXH273" s="20"/>
      <c r="HXI273" s="20"/>
      <c r="HXJ273" s="20"/>
      <c r="HXK273" s="20"/>
      <c r="HXL273" s="20"/>
      <c r="HXM273" s="20"/>
      <c r="HXN273" s="20"/>
      <c r="HXO273" s="20"/>
      <c r="HXP273" s="20"/>
      <c r="HXQ273" s="20"/>
      <c r="HXR273" s="20"/>
      <c r="HXS273" s="20"/>
      <c r="HXT273" s="20"/>
      <c r="HXU273" s="20"/>
      <c r="HXV273" s="20"/>
      <c r="HXW273" s="20"/>
      <c r="HXX273" s="20"/>
      <c r="HXY273" s="20"/>
      <c r="HXZ273" s="20"/>
      <c r="HYA273" s="20"/>
      <c r="HYB273" s="20"/>
      <c r="HYC273" s="20"/>
      <c r="HYD273" s="20"/>
      <c r="HYE273" s="20"/>
      <c r="HYF273" s="20"/>
      <c r="HYG273" s="20"/>
      <c r="HYH273" s="20"/>
      <c r="HYI273" s="20"/>
      <c r="HYJ273" s="20"/>
      <c r="HYK273" s="20"/>
      <c r="HYL273" s="20"/>
      <c r="HYM273" s="20"/>
      <c r="HYN273" s="20"/>
      <c r="HYO273" s="20"/>
      <c r="HYP273" s="20"/>
      <c r="HYQ273" s="20"/>
      <c r="HYR273" s="20"/>
      <c r="HYS273" s="20"/>
      <c r="HYT273" s="20"/>
      <c r="HYU273" s="20"/>
      <c r="HYV273" s="20"/>
      <c r="HYW273" s="20"/>
      <c r="HYX273" s="20"/>
      <c r="HYY273" s="20"/>
      <c r="HYZ273" s="20"/>
      <c r="HZA273" s="20"/>
      <c r="HZB273" s="20"/>
      <c r="HZC273" s="20"/>
      <c r="HZD273" s="20"/>
      <c r="HZE273" s="20"/>
      <c r="HZF273" s="20"/>
      <c r="HZG273" s="20"/>
      <c r="HZH273" s="20"/>
      <c r="HZI273" s="20"/>
      <c r="HZJ273" s="20"/>
      <c r="HZK273" s="20"/>
      <c r="HZL273" s="20"/>
      <c r="HZM273" s="20"/>
      <c r="HZN273" s="20"/>
      <c r="HZO273" s="20"/>
      <c r="HZP273" s="20"/>
      <c r="HZQ273" s="20"/>
      <c r="HZR273" s="20"/>
      <c r="HZS273" s="20"/>
      <c r="HZT273" s="20"/>
      <c r="HZU273" s="20"/>
      <c r="HZV273" s="20"/>
      <c r="HZW273" s="20"/>
      <c r="HZX273" s="20"/>
      <c r="HZY273" s="20"/>
      <c r="HZZ273" s="20"/>
      <c r="IAA273" s="20"/>
      <c r="IAB273" s="20"/>
      <c r="IAC273" s="20"/>
      <c r="IAD273" s="20"/>
      <c r="IAE273" s="20"/>
      <c r="IAF273" s="20"/>
      <c r="IAG273" s="20"/>
      <c r="IAH273" s="20"/>
      <c r="IAI273" s="20"/>
      <c r="IAJ273" s="20"/>
      <c r="IAK273" s="20"/>
      <c r="IAL273" s="20"/>
      <c r="IAM273" s="20"/>
      <c r="IAN273" s="20"/>
      <c r="IAO273" s="20"/>
      <c r="IAP273" s="20"/>
      <c r="IAQ273" s="20"/>
      <c r="IAR273" s="20"/>
      <c r="IAS273" s="20"/>
      <c r="IAT273" s="20"/>
      <c r="IAU273" s="20"/>
      <c r="IAV273" s="20"/>
      <c r="IAW273" s="20"/>
      <c r="IAX273" s="20"/>
      <c r="IAY273" s="20"/>
      <c r="IAZ273" s="20"/>
      <c r="IBA273" s="20"/>
      <c r="IBB273" s="20"/>
      <c r="IBC273" s="20"/>
      <c r="IBD273" s="20"/>
      <c r="IBE273" s="20"/>
      <c r="IBF273" s="20"/>
      <c r="IBG273" s="20"/>
      <c r="IBH273" s="20"/>
      <c r="IBI273" s="20"/>
      <c r="IBJ273" s="20"/>
      <c r="IBK273" s="20"/>
      <c r="IBL273" s="20"/>
      <c r="IBM273" s="20"/>
      <c r="IBN273" s="20"/>
      <c r="IBO273" s="20"/>
      <c r="IBP273" s="20"/>
      <c r="IBQ273" s="20"/>
      <c r="IBR273" s="20"/>
      <c r="IBS273" s="20"/>
      <c r="IBT273" s="20"/>
      <c r="IBU273" s="20"/>
      <c r="IBV273" s="20"/>
      <c r="IBW273" s="20"/>
      <c r="IBX273" s="20"/>
      <c r="IBY273" s="20"/>
      <c r="IBZ273" s="20"/>
      <c r="ICA273" s="20"/>
      <c r="ICB273" s="20"/>
      <c r="ICC273" s="20"/>
      <c r="ICD273" s="20"/>
      <c r="ICE273" s="20"/>
      <c r="ICF273" s="20"/>
      <c r="ICG273" s="20"/>
      <c r="ICH273" s="20"/>
      <c r="ICI273" s="20"/>
      <c r="ICJ273" s="20"/>
      <c r="ICK273" s="20"/>
      <c r="ICL273" s="20"/>
      <c r="ICM273" s="20"/>
      <c r="ICN273" s="20"/>
      <c r="ICO273" s="20"/>
      <c r="ICP273" s="20"/>
      <c r="ICQ273" s="20"/>
      <c r="ICR273" s="20"/>
      <c r="ICS273" s="20"/>
      <c r="ICT273" s="20"/>
      <c r="ICU273" s="20"/>
      <c r="ICV273" s="20"/>
      <c r="ICW273" s="20"/>
      <c r="ICX273" s="20"/>
      <c r="ICY273" s="20"/>
      <c r="ICZ273" s="20"/>
      <c r="IDA273" s="20"/>
      <c r="IDB273" s="20"/>
      <c r="IDC273" s="20"/>
      <c r="IDD273" s="20"/>
      <c r="IDE273" s="20"/>
      <c r="IDF273" s="20"/>
      <c r="IDG273" s="20"/>
      <c r="IDH273" s="20"/>
      <c r="IDI273" s="20"/>
      <c r="IDJ273" s="20"/>
      <c r="IDK273" s="20"/>
      <c r="IDL273" s="20"/>
      <c r="IDM273" s="20"/>
      <c r="IDN273" s="20"/>
      <c r="IDO273" s="20"/>
      <c r="IDP273" s="20"/>
      <c r="IDQ273" s="20"/>
      <c r="IDR273" s="20"/>
      <c r="IDS273" s="20"/>
      <c r="IDT273" s="20"/>
      <c r="IDU273" s="20"/>
      <c r="IDV273" s="20"/>
      <c r="IDW273" s="20"/>
      <c r="IDX273" s="20"/>
      <c r="IDY273" s="20"/>
      <c r="IDZ273" s="20"/>
      <c r="IEA273" s="20"/>
      <c r="IEB273" s="20"/>
      <c r="IEC273" s="20"/>
      <c r="IED273" s="20"/>
      <c r="IEE273" s="20"/>
      <c r="IEF273" s="20"/>
      <c r="IEG273" s="20"/>
      <c r="IEH273" s="20"/>
      <c r="IEI273" s="20"/>
      <c r="IEJ273" s="20"/>
      <c r="IEK273" s="20"/>
      <c r="IEL273" s="20"/>
      <c r="IEM273" s="20"/>
      <c r="IEN273" s="20"/>
      <c r="IEO273" s="20"/>
      <c r="IEP273" s="20"/>
      <c r="IEQ273" s="20"/>
      <c r="IER273" s="20"/>
      <c r="IES273" s="20"/>
      <c r="IET273" s="20"/>
      <c r="IEU273" s="20"/>
      <c r="IEV273" s="20"/>
      <c r="IEW273" s="20"/>
      <c r="IEX273" s="20"/>
      <c r="IEY273" s="20"/>
      <c r="IEZ273" s="20"/>
      <c r="IFA273" s="20"/>
      <c r="IFB273" s="20"/>
      <c r="IFC273" s="20"/>
      <c r="IFD273" s="20"/>
      <c r="IFE273" s="20"/>
      <c r="IFF273" s="20"/>
      <c r="IFG273" s="20"/>
      <c r="IFH273" s="20"/>
      <c r="IFI273" s="20"/>
      <c r="IFJ273" s="20"/>
      <c r="IFK273" s="20"/>
      <c r="IFL273" s="20"/>
      <c r="IFM273" s="20"/>
      <c r="IFN273" s="20"/>
      <c r="IFO273" s="20"/>
      <c r="IFP273" s="20"/>
      <c r="IFQ273" s="20"/>
      <c r="IFR273" s="20"/>
      <c r="IFS273" s="20"/>
      <c r="IFT273" s="20"/>
      <c r="IFU273" s="20"/>
      <c r="IFV273" s="20"/>
      <c r="IFW273" s="20"/>
      <c r="IFX273" s="20"/>
      <c r="IFY273" s="20"/>
      <c r="IFZ273" s="20"/>
      <c r="IGA273" s="20"/>
      <c r="IGB273" s="20"/>
      <c r="IGC273" s="20"/>
      <c r="IGD273" s="20"/>
      <c r="IGE273" s="20"/>
      <c r="IGF273" s="20"/>
      <c r="IGG273" s="20"/>
      <c r="IGH273" s="20"/>
      <c r="IGI273" s="20"/>
      <c r="IGJ273" s="20"/>
      <c r="IGK273" s="20"/>
      <c r="IGL273" s="20"/>
      <c r="IGM273" s="20"/>
      <c r="IGN273" s="20"/>
      <c r="IGO273" s="20"/>
      <c r="IGP273" s="20"/>
      <c r="IGQ273" s="20"/>
      <c r="IGR273" s="20"/>
      <c r="IGS273" s="20"/>
      <c r="IGT273" s="20"/>
      <c r="IGU273" s="20"/>
      <c r="IGV273" s="20"/>
      <c r="IGW273" s="20"/>
      <c r="IGX273" s="20"/>
      <c r="IGY273" s="20"/>
      <c r="IGZ273" s="20"/>
      <c r="IHA273" s="20"/>
      <c r="IHB273" s="20"/>
      <c r="IHC273" s="20"/>
      <c r="IHD273" s="20"/>
      <c r="IHE273" s="20"/>
      <c r="IHF273" s="20"/>
      <c r="IHG273" s="20"/>
      <c r="IHH273" s="20"/>
      <c r="IHI273" s="20"/>
      <c r="IHJ273" s="20"/>
      <c r="IHK273" s="20"/>
      <c r="IHL273" s="20"/>
      <c r="IHM273" s="20"/>
      <c r="IHN273" s="20"/>
      <c r="IHO273" s="20"/>
      <c r="IHP273" s="20"/>
      <c r="IHQ273" s="20"/>
      <c r="IHR273" s="20"/>
      <c r="IHS273" s="20"/>
      <c r="IHT273" s="20"/>
      <c r="IHU273" s="20"/>
      <c r="IHV273" s="20"/>
      <c r="IHW273" s="20"/>
      <c r="IHX273" s="20"/>
      <c r="IHY273" s="20"/>
      <c r="IHZ273" s="20"/>
      <c r="IIA273" s="20"/>
      <c r="IIB273" s="20"/>
      <c r="IIC273" s="20"/>
      <c r="IID273" s="20"/>
      <c r="IIE273" s="20"/>
      <c r="IIF273" s="20"/>
      <c r="IIG273" s="20"/>
      <c r="IIH273" s="20"/>
      <c r="III273" s="20"/>
      <c r="IIJ273" s="20"/>
      <c r="IIK273" s="20"/>
      <c r="IIL273" s="20"/>
      <c r="IIM273" s="20"/>
      <c r="IIN273" s="20"/>
      <c r="IIO273" s="20"/>
      <c r="IIP273" s="20"/>
      <c r="IIQ273" s="20"/>
      <c r="IIR273" s="20"/>
      <c r="IIS273" s="20"/>
      <c r="IIT273" s="20"/>
      <c r="IIU273" s="20"/>
      <c r="IIV273" s="20"/>
      <c r="IIW273" s="20"/>
      <c r="IIX273" s="20"/>
      <c r="IIY273" s="20"/>
      <c r="IIZ273" s="20"/>
      <c r="IJA273" s="20"/>
      <c r="IJB273" s="20"/>
      <c r="IJC273" s="20"/>
      <c r="IJD273" s="20"/>
      <c r="IJE273" s="20"/>
      <c r="IJF273" s="20"/>
      <c r="IJG273" s="20"/>
      <c r="IJH273" s="20"/>
      <c r="IJI273" s="20"/>
      <c r="IJJ273" s="20"/>
      <c r="IJK273" s="20"/>
      <c r="IJL273" s="20"/>
      <c r="IJM273" s="20"/>
      <c r="IJN273" s="20"/>
      <c r="IJO273" s="20"/>
      <c r="IJP273" s="20"/>
      <c r="IJQ273" s="20"/>
      <c r="IJR273" s="20"/>
      <c r="IJS273" s="20"/>
      <c r="IJT273" s="20"/>
      <c r="IJU273" s="20"/>
      <c r="IJV273" s="20"/>
      <c r="IJW273" s="20"/>
      <c r="IJX273" s="20"/>
      <c r="IJY273" s="20"/>
      <c r="IJZ273" s="20"/>
      <c r="IKA273" s="20"/>
      <c r="IKB273" s="20"/>
      <c r="IKC273" s="20"/>
      <c r="IKD273" s="20"/>
      <c r="IKE273" s="20"/>
      <c r="IKF273" s="20"/>
      <c r="IKG273" s="20"/>
      <c r="IKH273" s="20"/>
      <c r="IKI273" s="20"/>
      <c r="IKJ273" s="20"/>
      <c r="IKK273" s="20"/>
      <c r="IKL273" s="20"/>
      <c r="IKM273" s="20"/>
      <c r="IKN273" s="20"/>
      <c r="IKO273" s="20"/>
      <c r="IKP273" s="20"/>
      <c r="IKQ273" s="20"/>
      <c r="IKR273" s="20"/>
      <c r="IKS273" s="20"/>
      <c r="IKT273" s="20"/>
      <c r="IKU273" s="20"/>
      <c r="IKV273" s="20"/>
      <c r="IKW273" s="20"/>
      <c r="IKX273" s="20"/>
      <c r="IKY273" s="20"/>
      <c r="IKZ273" s="20"/>
      <c r="ILA273" s="20"/>
      <c r="ILB273" s="20"/>
      <c r="ILC273" s="20"/>
      <c r="ILD273" s="20"/>
      <c r="ILE273" s="20"/>
      <c r="ILF273" s="20"/>
      <c r="ILG273" s="20"/>
      <c r="ILH273" s="20"/>
      <c r="ILI273" s="20"/>
      <c r="ILJ273" s="20"/>
      <c r="ILK273" s="20"/>
      <c r="ILL273" s="20"/>
      <c r="ILM273" s="20"/>
      <c r="ILN273" s="20"/>
      <c r="ILO273" s="20"/>
      <c r="ILP273" s="20"/>
      <c r="ILQ273" s="20"/>
      <c r="ILR273" s="20"/>
      <c r="ILS273" s="20"/>
      <c r="ILT273" s="20"/>
      <c r="ILU273" s="20"/>
      <c r="ILV273" s="20"/>
      <c r="ILW273" s="20"/>
      <c r="ILX273" s="20"/>
      <c r="ILY273" s="20"/>
      <c r="ILZ273" s="20"/>
      <c r="IMA273" s="20"/>
      <c r="IMB273" s="20"/>
      <c r="IMC273" s="20"/>
      <c r="IMD273" s="20"/>
      <c r="IME273" s="20"/>
      <c r="IMF273" s="20"/>
      <c r="IMG273" s="20"/>
      <c r="IMH273" s="20"/>
      <c r="IMI273" s="20"/>
      <c r="IMJ273" s="20"/>
      <c r="IMK273" s="20"/>
      <c r="IML273" s="20"/>
      <c r="IMM273" s="20"/>
      <c r="IMN273" s="20"/>
      <c r="IMO273" s="20"/>
      <c r="IMP273" s="20"/>
      <c r="IMQ273" s="20"/>
      <c r="IMR273" s="20"/>
      <c r="IMS273" s="20"/>
      <c r="IMT273" s="20"/>
      <c r="IMU273" s="20"/>
      <c r="IMV273" s="20"/>
      <c r="IMW273" s="20"/>
      <c r="IMX273" s="20"/>
      <c r="IMY273" s="20"/>
      <c r="IMZ273" s="20"/>
      <c r="INA273" s="20"/>
      <c r="INB273" s="20"/>
      <c r="INC273" s="20"/>
      <c r="IND273" s="20"/>
      <c r="INE273" s="20"/>
      <c r="INF273" s="20"/>
      <c r="ING273" s="20"/>
      <c r="INH273" s="20"/>
      <c r="INI273" s="20"/>
      <c r="INJ273" s="20"/>
      <c r="INK273" s="20"/>
      <c r="INL273" s="20"/>
      <c r="INM273" s="20"/>
      <c r="INN273" s="20"/>
      <c r="INO273" s="20"/>
      <c r="INP273" s="20"/>
      <c r="INQ273" s="20"/>
      <c r="INR273" s="20"/>
      <c r="INS273" s="20"/>
      <c r="INT273" s="20"/>
      <c r="INU273" s="20"/>
      <c r="INV273" s="20"/>
      <c r="INW273" s="20"/>
      <c r="INX273" s="20"/>
      <c r="INY273" s="20"/>
      <c r="INZ273" s="20"/>
      <c r="IOA273" s="20"/>
      <c r="IOB273" s="20"/>
      <c r="IOC273" s="20"/>
      <c r="IOD273" s="20"/>
      <c r="IOE273" s="20"/>
      <c r="IOF273" s="20"/>
      <c r="IOG273" s="20"/>
      <c r="IOH273" s="20"/>
      <c r="IOI273" s="20"/>
      <c r="IOJ273" s="20"/>
      <c r="IOK273" s="20"/>
      <c r="IOL273" s="20"/>
      <c r="IOM273" s="20"/>
      <c r="ION273" s="20"/>
      <c r="IOO273" s="20"/>
      <c r="IOP273" s="20"/>
      <c r="IOQ273" s="20"/>
      <c r="IOR273" s="20"/>
      <c r="IOS273" s="20"/>
      <c r="IOT273" s="20"/>
      <c r="IOU273" s="20"/>
      <c r="IOV273" s="20"/>
      <c r="IOW273" s="20"/>
      <c r="IOX273" s="20"/>
      <c r="IOY273" s="20"/>
      <c r="IOZ273" s="20"/>
      <c r="IPA273" s="20"/>
      <c r="IPB273" s="20"/>
      <c r="IPC273" s="20"/>
      <c r="IPD273" s="20"/>
      <c r="IPE273" s="20"/>
      <c r="IPF273" s="20"/>
      <c r="IPG273" s="20"/>
      <c r="IPH273" s="20"/>
      <c r="IPI273" s="20"/>
      <c r="IPJ273" s="20"/>
      <c r="IPK273" s="20"/>
      <c r="IPL273" s="20"/>
      <c r="IPM273" s="20"/>
      <c r="IPN273" s="20"/>
      <c r="IPO273" s="20"/>
      <c r="IPP273" s="20"/>
      <c r="IPQ273" s="20"/>
      <c r="IPR273" s="20"/>
      <c r="IPS273" s="20"/>
      <c r="IPT273" s="20"/>
      <c r="IPU273" s="20"/>
      <c r="IPV273" s="20"/>
      <c r="IPW273" s="20"/>
      <c r="IPX273" s="20"/>
      <c r="IPY273" s="20"/>
      <c r="IPZ273" s="20"/>
      <c r="IQA273" s="20"/>
      <c r="IQB273" s="20"/>
      <c r="IQC273" s="20"/>
      <c r="IQD273" s="20"/>
      <c r="IQE273" s="20"/>
      <c r="IQF273" s="20"/>
      <c r="IQG273" s="20"/>
      <c r="IQH273" s="20"/>
      <c r="IQI273" s="20"/>
      <c r="IQJ273" s="20"/>
      <c r="IQK273" s="20"/>
      <c r="IQL273" s="20"/>
      <c r="IQM273" s="20"/>
      <c r="IQN273" s="20"/>
      <c r="IQO273" s="20"/>
      <c r="IQP273" s="20"/>
      <c r="IQQ273" s="20"/>
      <c r="IQR273" s="20"/>
      <c r="IQS273" s="20"/>
      <c r="IQT273" s="20"/>
      <c r="IQU273" s="20"/>
      <c r="IQV273" s="20"/>
      <c r="IQW273" s="20"/>
      <c r="IQX273" s="20"/>
      <c r="IQY273" s="20"/>
      <c r="IQZ273" s="20"/>
      <c r="IRA273" s="20"/>
      <c r="IRB273" s="20"/>
      <c r="IRC273" s="20"/>
      <c r="IRD273" s="20"/>
      <c r="IRE273" s="20"/>
      <c r="IRF273" s="20"/>
      <c r="IRG273" s="20"/>
      <c r="IRH273" s="20"/>
      <c r="IRI273" s="20"/>
      <c r="IRJ273" s="20"/>
      <c r="IRK273" s="20"/>
      <c r="IRL273" s="20"/>
      <c r="IRM273" s="20"/>
      <c r="IRN273" s="20"/>
      <c r="IRO273" s="20"/>
      <c r="IRP273" s="20"/>
      <c r="IRQ273" s="20"/>
      <c r="IRR273" s="20"/>
      <c r="IRS273" s="20"/>
      <c r="IRT273" s="20"/>
      <c r="IRU273" s="20"/>
      <c r="IRV273" s="20"/>
      <c r="IRW273" s="20"/>
      <c r="IRX273" s="20"/>
      <c r="IRY273" s="20"/>
      <c r="IRZ273" s="20"/>
      <c r="ISA273" s="20"/>
      <c r="ISB273" s="20"/>
      <c r="ISC273" s="20"/>
      <c r="ISD273" s="20"/>
      <c r="ISE273" s="20"/>
      <c r="ISF273" s="20"/>
      <c r="ISG273" s="20"/>
      <c r="ISH273" s="20"/>
      <c r="ISI273" s="20"/>
      <c r="ISJ273" s="20"/>
      <c r="ISK273" s="20"/>
      <c r="ISL273" s="20"/>
      <c r="ISM273" s="20"/>
      <c r="ISN273" s="20"/>
      <c r="ISO273" s="20"/>
      <c r="ISP273" s="20"/>
      <c r="ISQ273" s="20"/>
      <c r="ISR273" s="20"/>
      <c r="ISS273" s="20"/>
      <c r="IST273" s="20"/>
      <c r="ISU273" s="20"/>
      <c r="ISV273" s="20"/>
      <c r="ISW273" s="20"/>
      <c r="ISX273" s="20"/>
      <c r="ISY273" s="20"/>
      <c r="ISZ273" s="20"/>
      <c r="ITA273" s="20"/>
      <c r="ITB273" s="20"/>
      <c r="ITC273" s="20"/>
      <c r="ITD273" s="20"/>
      <c r="ITE273" s="20"/>
      <c r="ITF273" s="20"/>
      <c r="ITG273" s="20"/>
      <c r="ITH273" s="20"/>
      <c r="ITI273" s="20"/>
      <c r="ITJ273" s="20"/>
      <c r="ITK273" s="20"/>
      <c r="ITL273" s="20"/>
      <c r="ITM273" s="20"/>
      <c r="ITN273" s="20"/>
      <c r="ITO273" s="20"/>
      <c r="ITP273" s="20"/>
      <c r="ITQ273" s="20"/>
      <c r="ITR273" s="20"/>
      <c r="ITS273" s="20"/>
      <c r="ITT273" s="20"/>
      <c r="ITU273" s="20"/>
      <c r="ITV273" s="20"/>
      <c r="ITW273" s="20"/>
      <c r="ITX273" s="20"/>
      <c r="ITY273" s="20"/>
      <c r="ITZ273" s="20"/>
      <c r="IUA273" s="20"/>
      <c r="IUB273" s="20"/>
      <c r="IUC273" s="20"/>
      <c r="IUD273" s="20"/>
      <c r="IUE273" s="20"/>
      <c r="IUF273" s="20"/>
      <c r="IUG273" s="20"/>
      <c r="IUH273" s="20"/>
      <c r="IUI273" s="20"/>
      <c r="IUJ273" s="20"/>
      <c r="IUK273" s="20"/>
      <c r="IUL273" s="20"/>
      <c r="IUM273" s="20"/>
      <c r="IUN273" s="20"/>
      <c r="IUO273" s="20"/>
      <c r="IUP273" s="20"/>
      <c r="IUQ273" s="20"/>
      <c r="IUR273" s="20"/>
      <c r="IUS273" s="20"/>
      <c r="IUT273" s="20"/>
      <c r="IUU273" s="20"/>
      <c r="IUV273" s="20"/>
      <c r="IUW273" s="20"/>
      <c r="IUX273" s="20"/>
      <c r="IUY273" s="20"/>
      <c r="IUZ273" s="20"/>
      <c r="IVA273" s="20"/>
      <c r="IVB273" s="20"/>
      <c r="IVC273" s="20"/>
      <c r="IVD273" s="20"/>
      <c r="IVE273" s="20"/>
      <c r="IVF273" s="20"/>
      <c r="IVG273" s="20"/>
      <c r="IVH273" s="20"/>
      <c r="IVI273" s="20"/>
      <c r="IVJ273" s="20"/>
      <c r="IVK273" s="20"/>
      <c r="IVL273" s="20"/>
      <c r="IVM273" s="20"/>
      <c r="IVN273" s="20"/>
      <c r="IVO273" s="20"/>
      <c r="IVP273" s="20"/>
      <c r="IVQ273" s="20"/>
      <c r="IVR273" s="20"/>
      <c r="IVS273" s="20"/>
      <c r="IVT273" s="20"/>
      <c r="IVU273" s="20"/>
      <c r="IVV273" s="20"/>
      <c r="IVW273" s="20"/>
      <c r="IVX273" s="20"/>
      <c r="IVY273" s="20"/>
      <c r="IVZ273" s="20"/>
      <c r="IWA273" s="20"/>
      <c r="IWB273" s="20"/>
      <c r="IWC273" s="20"/>
      <c r="IWD273" s="20"/>
      <c r="IWE273" s="20"/>
      <c r="IWF273" s="20"/>
      <c r="IWG273" s="20"/>
      <c r="IWH273" s="20"/>
      <c r="IWI273" s="20"/>
      <c r="IWJ273" s="20"/>
      <c r="IWK273" s="20"/>
      <c r="IWL273" s="20"/>
      <c r="IWM273" s="20"/>
      <c r="IWN273" s="20"/>
      <c r="IWO273" s="20"/>
      <c r="IWP273" s="20"/>
      <c r="IWQ273" s="20"/>
      <c r="IWR273" s="20"/>
      <c r="IWS273" s="20"/>
      <c r="IWT273" s="20"/>
      <c r="IWU273" s="20"/>
      <c r="IWV273" s="20"/>
      <c r="IWW273" s="20"/>
      <c r="IWX273" s="20"/>
      <c r="IWY273" s="20"/>
      <c r="IWZ273" s="20"/>
      <c r="IXA273" s="20"/>
      <c r="IXB273" s="20"/>
      <c r="IXC273" s="20"/>
      <c r="IXD273" s="20"/>
      <c r="IXE273" s="20"/>
      <c r="IXF273" s="20"/>
      <c r="IXG273" s="20"/>
      <c r="IXH273" s="20"/>
      <c r="IXI273" s="20"/>
      <c r="IXJ273" s="20"/>
      <c r="IXK273" s="20"/>
      <c r="IXL273" s="20"/>
      <c r="IXM273" s="20"/>
      <c r="IXN273" s="20"/>
      <c r="IXO273" s="20"/>
      <c r="IXP273" s="20"/>
      <c r="IXQ273" s="20"/>
      <c r="IXR273" s="20"/>
      <c r="IXS273" s="20"/>
      <c r="IXT273" s="20"/>
      <c r="IXU273" s="20"/>
      <c r="IXV273" s="20"/>
      <c r="IXW273" s="20"/>
      <c r="IXX273" s="20"/>
      <c r="IXY273" s="20"/>
      <c r="IXZ273" s="20"/>
      <c r="IYA273" s="20"/>
      <c r="IYB273" s="20"/>
      <c r="IYC273" s="20"/>
      <c r="IYD273" s="20"/>
      <c r="IYE273" s="20"/>
      <c r="IYF273" s="20"/>
      <c r="IYG273" s="20"/>
      <c r="IYH273" s="20"/>
      <c r="IYI273" s="20"/>
      <c r="IYJ273" s="20"/>
      <c r="IYK273" s="20"/>
      <c r="IYL273" s="20"/>
      <c r="IYM273" s="20"/>
      <c r="IYN273" s="20"/>
      <c r="IYO273" s="20"/>
      <c r="IYP273" s="20"/>
      <c r="IYQ273" s="20"/>
      <c r="IYR273" s="20"/>
      <c r="IYS273" s="20"/>
      <c r="IYT273" s="20"/>
      <c r="IYU273" s="20"/>
      <c r="IYV273" s="20"/>
      <c r="IYW273" s="20"/>
      <c r="IYX273" s="20"/>
      <c r="IYY273" s="20"/>
      <c r="IYZ273" s="20"/>
      <c r="IZA273" s="20"/>
      <c r="IZB273" s="20"/>
      <c r="IZC273" s="20"/>
      <c r="IZD273" s="20"/>
      <c r="IZE273" s="20"/>
      <c r="IZF273" s="20"/>
      <c r="IZG273" s="20"/>
      <c r="IZH273" s="20"/>
      <c r="IZI273" s="20"/>
      <c r="IZJ273" s="20"/>
      <c r="IZK273" s="20"/>
      <c r="IZL273" s="20"/>
      <c r="IZM273" s="20"/>
      <c r="IZN273" s="20"/>
      <c r="IZO273" s="20"/>
      <c r="IZP273" s="20"/>
      <c r="IZQ273" s="20"/>
      <c r="IZR273" s="20"/>
      <c r="IZS273" s="20"/>
      <c r="IZT273" s="20"/>
      <c r="IZU273" s="20"/>
      <c r="IZV273" s="20"/>
      <c r="IZW273" s="20"/>
      <c r="IZX273" s="20"/>
      <c r="IZY273" s="20"/>
      <c r="IZZ273" s="20"/>
      <c r="JAA273" s="20"/>
      <c r="JAB273" s="20"/>
      <c r="JAC273" s="20"/>
      <c r="JAD273" s="20"/>
      <c r="JAE273" s="20"/>
      <c r="JAF273" s="20"/>
      <c r="JAG273" s="20"/>
      <c r="JAH273" s="20"/>
      <c r="JAI273" s="20"/>
      <c r="JAJ273" s="20"/>
      <c r="JAK273" s="20"/>
      <c r="JAL273" s="20"/>
      <c r="JAM273" s="20"/>
      <c r="JAN273" s="20"/>
      <c r="JAO273" s="20"/>
      <c r="JAP273" s="20"/>
      <c r="JAQ273" s="20"/>
      <c r="JAR273" s="20"/>
      <c r="JAS273" s="20"/>
      <c r="JAT273" s="20"/>
      <c r="JAU273" s="20"/>
      <c r="JAV273" s="20"/>
      <c r="JAW273" s="20"/>
      <c r="JAX273" s="20"/>
      <c r="JAY273" s="20"/>
      <c r="JAZ273" s="20"/>
      <c r="JBA273" s="20"/>
      <c r="JBB273" s="20"/>
      <c r="JBC273" s="20"/>
      <c r="JBD273" s="20"/>
      <c r="JBE273" s="20"/>
      <c r="JBF273" s="20"/>
      <c r="JBG273" s="20"/>
      <c r="JBH273" s="20"/>
      <c r="JBI273" s="20"/>
      <c r="JBJ273" s="20"/>
      <c r="JBK273" s="20"/>
      <c r="JBL273" s="20"/>
      <c r="JBM273" s="20"/>
      <c r="JBN273" s="20"/>
      <c r="JBO273" s="20"/>
      <c r="JBP273" s="20"/>
      <c r="JBQ273" s="20"/>
      <c r="JBR273" s="20"/>
      <c r="JBS273" s="20"/>
      <c r="JBT273" s="20"/>
      <c r="JBU273" s="20"/>
      <c r="JBV273" s="20"/>
      <c r="JBW273" s="20"/>
      <c r="JBX273" s="20"/>
      <c r="JBY273" s="20"/>
      <c r="JBZ273" s="20"/>
      <c r="JCA273" s="20"/>
      <c r="JCB273" s="20"/>
      <c r="JCC273" s="20"/>
      <c r="JCD273" s="20"/>
      <c r="JCE273" s="20"/>
      <c r="JCF273" s="20"/>
      <c r="JCG273" s="20"/>
      <c r="JCH273" s="20"/>
      <c r="JCI273" s="20"/>
      <c r="JCJ273" s="20"/>
      <c r="JCK273" s="20"/>
      <c r="JCL273" s="20"/>
      <c r="JCM273" s="20"/>
      <c r="JCN273" s="20"/>
      <c r="JCO273" s="20"/>
      <c r="JCP273" s="20"/>
      <c r="JCQ273" s="20"/>
      <c r="JCR273" s="20"/>
      <c r="JCS273" s="20"/>
      <c r="JCT273" s="20"/>
      <c r="JCU273" s="20"/>
      <c r="JCV273" s="20"/>
      <c r="JCW273" s="20"/>
      <c r="JCX273" s="20"/>
      <c r="JCY273" s="20"/>
      <c r="JCZ273" s="20"/>
      <c r="JDA273" s="20"/>
      <c r="JDB273" s="20"/>
      <c r="JDC273" s="20"/>
      <c r="JDD273" s="20"/>
      <c r="JDE273" s="20"/>
      <c r="JDF273" s="20"/>
      <c r="JDG273" s="20"/>
      <c r="JDH273" s="20"/>
      <c r="JDI273" s="20"/>
      <c r="JDJ273" s="20"/>
      <c r="JDK273" s="20"/>
      <c r="JDL273" s="20"/>
      <c r="JDM273" s="20"/>
      <c r="JDN273" s="20"/>
      <c r="JDO273" s="20"/>
      <c r="JDP273" s="20"/>
      <c r="JDQ273" s="20"/>
      <c r="JDR273" s="20"/>
      <c r="JDS273" s="20"/>
      <c r="JDT273" s="20"/>
      <c r="JDU273" s="20"/>
      <c r="JDV273" s="20"/>
      <c r="JDW273" s="20"/>
      <c r="JDX273" s="20"/>
      <c r="JDY273" s="20"/>
      <c r="JDZ273" s="20"/>
      <c r="JEA273" s="20"/>
      <c r="JEB273" s="20"/>
      <c r="JEC273" s="20"/>
      <c r="JED273" s="20"/>
      <c r="JEE273" s="20"/>
      <c r="JEF273" s="20"/>
      <c r="JEG273" s="20"/>
      <c r="JEH273" s="20"/>
      <c r="JEI273" s="20"/>
      <c r="JEJ273" s="20"/>
      <c r="JEK273" s="20"/>
      <c r="JEL273" s="20"/>
      <c r="JEM273" s="20"/>
      <c r="JEN273" s="20"/>
      <c r="JEO273" s="20"/>
      <c r="JEP273" s="20"/>
      <c r="JEQ273" s="20"/>
      <c r="JER273" s="20"/>
      <c r="JES273" s="20"/>
      <c r="JET273" s="20"/>
      <c r="JEU273" s="20"/>
      <c r="JEV273" s="20"/>
      <c r="JEW273" s="20"/>
      <c r="JEX273" s="20"/>
      <c r="JEY273" s="20"/>
      <c r="JEZ273" s="20"/>
      <c r="JFA273" s="20"/>
      <c r="JFB273" s="20"/>
      <c r="JFC273" s="20"/>
      <c r="JFD273" s="20"/>
      <c r="JFE273" s="20"/>
      <c r="JFF273" s="20"/>
      <c r="JFG273" s="20"/>
      <c r="JFH273" s="20"/>
      <c r="JFI273" s="20"/>
      <c r="JFJ273" s="20"/>
      <c r="JFK273" s="20"/>
      <c r="JFL273" s="20"/>
      <c r="JFM273" s="20"/>
      <c r="JFN273" s="20"/>
      <c r="JFO273" s="20"/>
      <c r="JFP273" s="20"/>
      <c r="JFQ273" s="20"/>
      <c r="JFR273" s="20"/>
      <c r="JFS273" s="20"/>
      <c r="JFT273" s="20"/>
      <c r="JFU273" s="20"/>
      <c r="JFV273" s="20"/>
      <c r="JFW273" s="20"/>
      <c r="JFX273" s="20"/>
      <c r="JFY273" s="20"/>
      <c r="JFZ273" s="20"/>
      <c r="JGA273" s="20"/>
      <c r="JGB273" s="20"/>
      <c r="JGC273" s="20"/>
      <c r="JGD273" s="20"/>
      <c r="JGE273" s="20"/>
      <c r="JGF273" s="20"/>
      <c r="JGG273" s="20"/>
      <c r="JGH273" s="20"/>
      <c r="JGI273" s="20"/>
      <c r="JGJ273" s="20"/>
      <c r="JGK273" s="20"/>
      <c r="JGL273" s="20"/>
      <c r="JGM273" s="20"/>
      <c r="JGN273" s="20"/>
      <c r="JGO273" s="20"/>
      <c r="JGP273" s="20"/>
      <c r="JGQ273" s="20"/>
      <c r="JGR273" s="20"/>
      <c r="JGS273" s="20"/>
      <c r="JGT273" s="20"/>
      <c r="JGU273" s="20"/>
      <c r="JGV273" s="20"/>
      <c r="JGW273" s="20"/>
      <c r="JGX273" s="20"/>
      <c r="JGY273" s="20"/>
      <c r="JGZ273" s="20"/>
      <c r="JHA273" s="20"/>
      <c r="JHB273" s="20"/>
      <c r="JHC273" s="20"/>
      <c r="JHD273" s="20"/>
      <c r="JHE273" s="20"/>
      <c r="JHF273" s="20"/>
      <c r="JHG273" s="20"/>
      <c r="JHH273" s="20"/>
      <c r="JHI273" s="20"/>
      <c r="JHJ273" s="20"/>
      <c r="JHK273" s="20"/>
      <c r="JHL273" s="20"/>
      <c r="JHM273" s="20"/>
      <c r="JHN273" s="20"/>
      <c r="JHO273" s="20"/>
      <c r="JHP273" s="20"/>
      <c r="JHQ273" s="20"/>
      <c r="JHR273" s="20"/>
      <c r="JHS273" s="20"/>
      <c r="JHT273" s="20"/>
      <c r="JHU273" s="20"/>
      <c r="JHV273" s="20"/>
      <c r="JHW273" s="20"/>
      <c r="JHX273" s="20"/>
      <c r="JHY273" s="20"/>
      <c r="JHZ273" s="20"/>
      <c r="JIA273" s="20"/>
      <c r="JIB273" s="20"/>
      <c r="JIC273" s="20"/>
      <c r="JID273" s="20"/>
      <c r="JIE273" s="20"/>
      <c r="JIF273" s="20"/>
      <c r="JIG273" s="20"/>
      <c r="JIH273" s="20"/>
      <c r="JII273" s="20"/>
      <c r="JIJ273" s="20"/>
      <c r="JIK273" s="20"/>
      <c r="JIL273" s="20"/>
      <c r="JIM273" s="20"/>
      <c r="JIN273" s="20"/>
      <c r="JIO273" s="20"/>
      <c r="JIP273" s="20"/>
      <c r="JIQ273" s="20"/>
      <c r="JIR273" s="20"/>
      <c r="JIS273" s="20"/>
      <c r="JIT273" s="20"/>
      <c r="JIU273" s="20"/>
      <c r="JIV273" s="20"/>
      <c r="JIW273" s="20"/>
      <c r="JIX273" s="20"/>
      <c r="JIY273" s="20"/>
      <c r="JIZ273" s="20"/>
      <c r="JJA273" s="20"/>
      <c r="JJB273" s="20"/>
      <c r="JJC273" s="20"/>
      <c r="JJD273" s="20"/>
      <c r="JJE273" s="20"/>
      <c r="JJF273" s="20"/>
      <c r="JJG273" s="20"/>
      <c r="JJH273" s="20"/>
      <c r="JJI273" s="20"/>
      <c r="JJJ273" s="20"/>
      <c r="JJK273" s="20"/>
      <c r="JJL273" s="20"/>
      <c r="JJM273" s="20"/>
      <c r="JJN273" s="20"/>
      <c r="JJO273" s="20"/>
      <c r="JJP273" s="20"/>
      <c r="JJQ273" s="20"/>
      <c r="JJR273" s="20"/>
      <c r="JJS273" s="20"/>
      <c r="JJT273" s="20"/>
      <c r="JJU273" s="20"/>
      <c r="JJV273" s="20"/>
      <c r="JJW273" s="20"/>
      <c r="JJX273" s="20"/>
      <c r="JJY273" s="20"/>
      <c r="JJZ273" s="20"/>
      <c r="JKA273" s="20"/>
      <c r="JKB273" s="20"/>
      <c r="JKC273" s="20"/>
      <c r="JKD273" s="20"/>
      <c r="JKE273" s="20"/>
      <c r="JKF273" s="20"/>
      <c r="JKG273" s="20"/>
      <c r="JKH273" s="20"/>
      <c r="JKI273" s="20"/>
      <c r="JKJ273" s="20"/>
      <c r="JKK273" s="20"/>
      <c r="JKL273" s="20"/>
      <c r="JKM273" s="20"/>
      <c r="JKN273" s="20"/>
      <c r="JKO273" s="20"/>
      <c r="JKP273" s="20"/>
      <c r="JKQ273" s="20"/>
      <c r="JKR273" s="20"/>
      <c r="JKS273" s="20"/>
      <c r="JKT273" s="20"/>
      <c r="JKU273" s="20"/>
      <c r="JKV273" s="20"/>
      <c r="JKW273" s="20"/>
      <c r="JKX273" s="20"/>
      <c r="JKY273" s="20"/>
      <c r="JKZ273" s="20"/>
      <c r="JLA273" s="20"/>
      <c r="JLB273" s="20"/>
      <c r="JLC273" s="20"/>
      <c r="JLD273" s="20"/>
      <c r="JLE273" s="20"/>
      <c r="JLF273" s="20"/>
      <c r="JLG273" s="20"/>
      <c r="JLH273" s="20"/>
      <c r="JLI273" s="20"/>
      <c r="JLJ273" s="20"/>
      <c r="JLK273" s="20"/>
      <c r="JLL273" s="20"/>
      <c r="JLM273" s="20"/>
      <c r="JLN273" s="20"/>
      <c r="JLO273" s="20"/>
      <c r="JLP273" s="20"/>
      <c r="JLQ273" s="20"/>
      <c r="JLR273" s="20"/>
      <c r="JLS273" s="20"/>
      <c r="JLT273" s="20"/>
      <c r="JLU273" s="20"/>
      <c r="JLV273" s="20"/>
      <c r="JLW273" s="20"/>
      <c r="JLX273" s="20"/>
      <c r="JLY273" s="20"/>
      <c r="JLZ273" s="20"/>
      <c r="JMA273" s="20"/>
      <c r="JMB273" s="20"/>
      <c r="JMC273" s="20"/>
      <c r="JMD273" s="20"/>
      <c r="JME273" s="20"/>
      <c r="JMF273" s="20"/>
      <c r="JMG273" s="20"/>
      <c r="JMH273" s="20"/>
      <c r="JMI273" s="20"/>
      <c r="JMJ273" s="20"/>
      <c r="JMK273" s="20"/>
      <c r="JML273" s="20"/>
      <c r="JMM273" s="20"/>
      <c r="JMN273" s="20"/>
      <c r="JMO273" s="20"/>
      <c r="JMP273" s="20"/>
      <c r="JMQ273" s="20"/>
      <c r="JMR273" s="20"/>
      <c r="JMS273" s="20"/>
      <c r="JMT273" s="20"/>
      <c r="JMU273" s="20"/>
      <c r="JMV273" s="20"/>
      <c r="JMW273" s="20"/>
      <c r="JMX273" s="20"/>
      <c r="JMY273" s="20"/>
      <c r="JMZ273" s="20"/>
      <c r="JNA273" s="20"/>
      <c r="JNB273" s="20"/>
      <c r="JNC273" s="20"/>
      <c r="JND273" s="20"/>
      <c r="JNE273" s="20"/>
      <c r="JNF273" s="20"/>
      <c r="JNG273" s="20"/>
      <c r="JNH273" s="20"/>
      <c r="JNI273" s="20"/>
      <c r="JNJ273" s="20"/>
      <c r="JNK273" s="20"/>
      <c r="JNL273" s="20"/>
      <c r="JNM273" s="20"/>
      <c r="JNN273" s="20"/>
      <c r="JNO273" s="20"/>
      <c r="JNP273" s="20"/>
      <c r="JNQ273" s="20"/>
      <c r="JNR273" s="20"/>
      <c r="JNS273" s="20"/>
      <c r="JNT273" s="20"/>
      <c r="JNU273" s="20"/>
      <c r="JNV273" s="20"/>
      <c r="JNW273" s="20"/>
      <c r="JNX273" s="20"/>
      <c r="JNY273" s="20"/>
      <c r="JNZ273" s="20"/>
      <c r="JOA273" s="20"/>
      <c r="JOB273" s="20"/>
      <c r="JOC273" s="20"/>
      <c r="JOD273" s="20"/>
      <c r="JOE273" s="20"/>
      <c r="JOF273" s="20"/>
      <c r="JOG273" s="20"/>
      <c r="JOH273" s="20"/>
      <c r="JOI273" s="20"/>
      <c r="JOJ273" s="20"/>
      <c r="JOK273" s="20"/>
      <c r="JOL273" s="20"/>
      <c r="JOM273" s="20"/>
      <c r="JON273" s="20"/>
      <c r="JOO273" s="20"/>
      <c r="JOP273" s="20"/>
      <c r="JOQ273" s="20"/>
      <c r="JOR273" s="20"/>
      <c r="JOS273" s="20"/>
      <c r="JOT273" s="20"/>
      <c r="JOU273" s="20"/>
      <c r="JOV273" s="20"/>
      <c r="JOW273" s="20"/>
      <c r="JOX273" s="20"/>
      <c r="JOY273" s="20"/>
      <c r="JOZ273" s="20"/>
      <c r="JPA273" s="20"/>
      <c r="JPB273" s="20"/>
      <c r="JPC273" s="20"/>
      <c r="JPD273" s="20"/>
      <c r="JPE273" s="20"/>
      <c r="JPF273" s="20"/>
      <c r="JPG273" s="20"/>
      <c r="JPH273" s="20"/>
      <c r="JPI273" s="20"/>
      <c r="JPJ273" s="20"/>
      <c r="JPK273" s="20"/>
      <c r="JPL273" s="20"/>
      <c r="JPM273" s="20"/>
      <c r="JPN273" s="20"/>
      <c r="JPO273" s="20"/>
      <c r="JPP273" s="20"/>
      <c r="JPQ273" s="20"/>
      <c r="JPR273" s="20"/>
      <c r="JPS273" s="20"/>
      <c r="JPT273" s="20"/>
      <c r="JPU273" s="20"/>
      <c r="JPV273" s="20"/>
      <c r="JPW273" s="20"/>
      <c r="JPX273" s="20"/>
      <c r="JPY273" s="20"/>
      <c r="JPZ273" s="20"/>
      <c r="JQA273" s="20"/>
      <c r="JQB273" s="20"/>
      <c r="JQC273" s="20"/>
      <c r="JQD273" s="20"/>
      <c r="JQE273" s="20"/>
      <c r="JQF273" s="20"/>
      <c r="JQG273" s="20"/>
      <c r="JQH273" s="20"/>
      <c r="JQI273" s="20"/>
      <c r="JQJ273" s="20"/>
      <c r="JQK273" s="20"/>
      <c r="JQL273" s="20"/>
      <c r="JQM273" s="20"/>
      <c r="JQN273" s="20"/>
      <c r="JQO273" s="20"/>
      <c r="JQP273" s="20"/>
      <c r="JQQ273" s="20"/>
      <c r="JQR273" s="20"/>
      <c r="JQS273" s="20"/>
      <c r="JQT273" s="20"/>
      <c r="JQU273" s="20"/>
      <c r="JQV273" s="20"/>
      <c r="JQW273" s="20"/>
      <c r="JQX273" s="20"/>
      <c r="JQY273" s="20"/>
      <c r="JQZ273" s="20"/>
      <c r="JRA273" s="20"/>
      <c r="JRB273" s="20"/>
      <c r="JRC273" s="20"/>
      <c r="JRD273" s="20"/>
      <c r="JRE273" s="20"/>
      <c r="JRF273" s="20"/>
      <c r="JRG273" s="20"/>
      <c r="JRH273" s="20"/>
      <c r="JRI273" s="20"/>
      <c r="JRJ273" s="20"/>
      <c r="JRK273" s="20"/>
      <c r="JRL273" s="20"/>
      <c r="JRM273" s="20"/>
      <c r="JRN273" s="20"/>
      <c r="JRO273" s="20"/>
      <c r="JRP273" s="20"/>
      <c r="JRQ273" s="20"/>
      <c r="JRR273" s="20"/>
      <c r="JRS273" s="20"/>
      <c r="JRT273" s="20"/>
      <c r="JRU273" s="20"/>
      <c r="JRV273" s="20"/>
      <c r="JRW273" s="20"/>
      <c r="JRX273" s="20"/>
      <c r="JRY273" s="20"/>
      <c r="JRZ273" s="20"/>
      <c r="JSA273" s="20"/>
      <c r="JSB273" s="20"/>
      <c r="JSC273" s="20"/>
      <c r="JSD273" s="20"/>
      <c r="JSE273" s="20"/>
      <c r="JSF273" s="20"/>
      <c r="JSG273" s="20"/>
      <c r="JSH273" s="20"/>
      <c r="JSI273" s="20"/>
      <c r="JSJ273" s="20"/>
      <c r="JSK273" s="20"/>
      <c r="JSL273" s="20"/>
      <c r="JSM273" s="20"/>
      <c r="JSN273" s="20"/>
      <c r="JSO273" s="20"/>
      <c r="JSP273" s="20"/>
      <c r="JSQ273" s="20"/>
      <c r="JSR273" s="20"/>
      <c r="JSS273" s="20"/>
      <c r="JST273" s="20"/>
      <c r="JSU273" s="20"/>
      <c r="JSV273" s="20"/>
      <c r="JSW273" s="20"/>
      <c r="JSX273" s="20"/>
      <c r="JSY273" s="20"/>
      <c r="JSZ273" s="20"/>
      <c r="JTA273" s="20"/>
      <c r="JTB273" s="20"/>
      <c r="JTC273" s="20"/>
      <c r="JTD273" s="20"/>
      <c r="JTE273" s="20"/>
      <c r="JTF273" s="20"/>
      <c r="JTG273" s="20"/>
      <c r="JTH273" s="20"/>
      <c r="JTI273" s="20"/>
      <c r="JTJ273" s="20"/>
      <c r="JTK273" s="20"/>
      <c r="JTL273" s="20"/>
      <c r="JTM273" s="20"/>
      <c r="JTN273" s="20"/>
      <c r="JTO273" s="20"/>
      <c r="JTP273" s="20"/>
      <c r="JTQ273" s="20"/>
      <c r="JTR273" s="20"/>
      <c r="JTS273" s="20"/>
      <c r="JTT273" s="20"/>
      <c r="JTU273" s="20"/>
      <c r="JTV273" s="20"/>
      <c r="JTW273" s="20"/>
      <c r="JTX273" s="20"/>
      <c r="JTY273" s="20"/>
      <c r="JTZ273" s="20"/>
      <c r="JUA273" s="20"/>
      <c r="JUB273" s="20"/>
      <c r="JUC273" s="20"/>
      <c r="JUD273" s="20"/>
      <c r="JUE273" s="20"/>
      <c r="JUF273" s="20"/>
      <c r="JUG273" s="20"/>
      <c r="JUH273" s="20"/>
      <c r="JUI273" s="20"/>
      <c r="JUJ273" s="20"/>
      <c r="JUK273" s="20"/>
      <c r="JUL273" s="20"/>
      <c r="JUM273" s="20"/>
      <c r="JUN273" s="20"/>
      <c r="JUO273" s="20"/>
      <c r="JUP273" s="20"/>
      <c r="JUQ273" s="20"/>
      <c r="JUR273" s="20"/>
      <c r="JUS273" s="20"/>
      <c r="JUT273" s="20"/>
      <c r="JUU273" s="20"/>
      <c r="JUV273" s="20"/>
      <c r="JUW273" s="20"/>
      <c r="JUX273" s="20"/>
      <c r="JUY273" s="20"/>
      <c r="JUZ273" s="20"/>
      <c r="JVA273" s="20"/>
      <c r="JVB273" s="20"/>
      <c r="JVC273" s="20"/>
      <c r="JVD273" s="20"/>
      <c r="JVE273" s="20"/>
      <c r="JVF273" s="20"/>
      <c r="JVG273" s="20"/>
      <c r="JVH273" s="20"/>
      <c r="JVI273" s="20"/>
      <c r="JVJ273" s="20"/>
      <c r="JVK273" s="20"/>
      <c r="JVL273" s="20"/>
      <c r="JVM273" s="20"/>
      <c r="JVN273" s="20"/>
      <c r="JVO273" s="20"/>
      <c r="JVP273" s="20"/>
      <c r="JVQ273" s="20"/>
      <c r="JVR273" s="20"/>
      <c r="JVS273" s="20"/>
      <c r="JVT273" s="20"/>
      <c r="JVU273" s="20"/>
      <c r="JVV273" s="20"/>
      <c r="JVW273" s="20"/>
      <c r="JVX273" s="20"/>
      <c r="JVY273" s="20"/>
      <c r="JVZ273" s="20"/>
      <c r="JWA273" s="20"/>
      <c r="JWB273" s="20"/>
      <c r="JWC273" s="20"/>
      <c r="JWD273" s="20"/>
      <c r="JWE273" s="20"/>
      <c r="JWF273" s="20"/>
      <c r="JWG273" s="20"/>
      <c r="JWH273" s="20"/>
      <c r="JWI273" s="20"/>
      <c r="JWJ273" s="20"/>
      <c r="JWK273" s="20"/>
      <c r="JWL273" s="20"/>
      <c r="JWM273" s="20"/>
      <c r="JWN273" s="20"/>
      <c r="JWO273" s="20"/>
      <c r="JWP273" s="20"/>
      <c r="JWQ273" s="20"/>
      <c r="JWR273" s="20"/>
      <c r="JWS273" s="20"/>
      <c r="JWT273" s="20"/>
      <c r="JWU273" s="20"/>
      <c r="JWV273" s="20"/>
      <c r="JWW273" s="20"/>
      <c r="JWX273" s="20"/>
      <c r="JWY273" s="20"/>
      <c r="JWZ273" s="20"/>
      <c r="JXA273" s="20"/>
      <c r="JXB273" s="20"/>
      <c r="JXC273" s="20"/>
      <c r="JXD273" s="20"/>
      <c r="JXE273" s="20"/>
      <c r="JXF273" s="20"/>
      <c r="JXG273" s="20"/>
      <c r="JXH273" s="20"/>
      <c r="JXI273" s="20"/>
      <c r="JXJ273" s="20"/>
      <c r="JXK273" s="20"/>
      <c r="JXL273" s="20"/>
      <c r="JXM273" s="20"/>
      <c r="JXN273" s="20"/>
      <c r="JXO273" s="20"/>
      <c r="JXP273" s="20"/>
      <c r="JXQ273" s="20"/>
      <c r="JXR273" s="20"/>
      <c r="JXS273" s="20"/>
      <c r="JXT273" s="20"/>
      <c r="JXU273" s="20"/>
      <c r="JXV273" s="20"/>
      <c r="JXW273" s="20"/>
      <c r="JXX273" s="20"/>
      <c r="JXY273" s="20"/>
      <c r="JXZ273" s="20"/>
      <c r="JYA273" s="20"/>
      <c r="JYB273" s="20"/>
      <c r="JYC273" s="20"/>
      <c r="JYD273" s="20"/>
      <c r="JYE273" s="20"/>
      <c r="JYF273" s="20"/>
      <c r="JYG273" s="20"/>
      <c r="JYH273" s="20"/>
      <c r="JYI273" s="20"/>
      <c r="JYJ273" s="20"/>
      <c r="JYK273" s="20"/>
      <c r="JYL273" s="20"/>
      <c r="JYM273" s="20"/>
      <c r="JYN273" s="20"/>
      <c r="JYO273" s="20"/>
      <c r="JYP273" s="20"/>
      <c r="JYQ273" s="20"/>
      <c r="JYR273" s="20"/>
      <c r="JYS273" s="20"/>
      <c r="JYT273" s="20"/>
      <c r="JYU273" s="20"/>
      <c r="JYV273" s="20"/>
      <c r="JYW273" s="20"/>
      <c r="JYX273" s="20"/>
      <c r="JYY273" s="20"/>
      <c r="JYZ273" s="20"/>
      <c r="JZA273" s="20"/>
      <c r="JZB273" s="20"/>
      <c r="JZC273" s="20"/>
      <c r="JZD273" s="20"/>
      <c r="JZE273" s="20"/>
      <c r="JZF273" s="20"/>
      <c r="JZG273" s="20"/>
      <c r="JZH273" s="20"/>
      <c r="JZI273" s="20"/>
      <c r="JZJ273" s="20"/>
      <c r="JZK273" s="20"/>
      <c r="JZL273" s="20"/>
      <c r="JZM273" s="20"/>
      <c r="JZN273" s="20"/>
      <c r="JZO273" s="20"/>
      <c r="JZP273" s="20"/>
      <c r="JZQ273" s="20"/>
      <c r="JZR273" s="20"/>
      <c r="JZS273" s="20"/>
      <c r="JZT273" s="20"/>
      <c r="JZU273" s="20"/>
      <c r="JZV273" s="20"/>
      <c r="JZW273" s="20"/>
      <c r="JZX273" s="20"/>
      <c r="JZY273" s="20"/>
      <c r="JZZ273" s="20"/>
      <c r="KAA273" s="20"/>
      <c r="KAB273" s="20"/>
      <c r="KAC273" s="20"/>
      <c r="KAD273" s="20"/>
      <c r="KAE273" s="20"/>
      <c r="KAF273" s="20"/>
      <c r="KAG273" s="20"/>
      <c r="KAH273" s="20"/>
      <c r="KAI273" s="20"/>
      <c r="KAJ273" s="20"/>
      <c r="KAK273" s="20"/>
      <c r="KAL273" s="20"/>
      <c r="KAM273" s="20"/>
      <c r="KAN273" s="20"/>
      <c r="KAO273" s="20"/>
      <c r="KAP273" s="20"/>
      <c r="KAQ273" s="20"/>
      <c r="KAR273" s="20"/>
      <c r="KAS273" s="20"/>
      <c r="KAT273" s="20"/>
      <c r="KAU273" s="20"/>
      <c r="KAV273" s="20"/>
      <c r="KAW273" s="20"/>
      <c r="KAX273" s="20"/>
      <c r="KAY273" s="20"/>
      <c r="KAZ273" s="20"/>
      <c r="KBA273" s="20"/>
      <c r="KBB273" s="20"/>
      <c r="KBC273" s="20"/>
      <c r="KBD273" s="20"/>
      <c r="KBE273" s="20"/>
      <c r="KBF273" s="20"/>
      <c r="KBG273" s="20"/>
      <c r="KBH273" s="20"/>
      <c r="KBI273" s="20"/>
      <c r="KBJ273" s="20"/>
      <c r="KBK273" s="20"/>
      <c r="KBL273" s="20"/>
      <c r="KBM273" s="20"/>
      <c r="KBN273" s="20"/>
      <c r="KBO273" s="20"/>
      <c r="KBP273" s="20"/>
      <c r="KBQ273" s="20"/>
      <c r="KBR273" s="20"/>
      <c r="KBS273" s="20"/>
      <c r="KBT273" s="20"/>
      <c r="KBU273" s="20"/>
      <c r="KBV273" s="20"/>
      <c r="KBW273" s="20"/>
      <c r="KBX273" s="20"/>
      <c r="KBY273" s="20"/>
      <c r="KBZ273" s="20"/>
      <c r="KCA273" s="20"/>
      <c r="KCB273" s="20"/>
      <c r="KCC273" s="20"/>
      <c r="KCD273" s="20"/>
      <c r="KCE273" s="20"/>
      <c r="KCF273" s="20"/>
      <c r="KCG273" s="20"/>
      <c r="KCH273" s="20"/>
      <c r="KCI273" s="20"/>
      <c r="KCJ273" s="20"/>
      <c r="KCK273" s="20"/>
      <c r="KCL273" s="20"/>
      <c r="KCM273" s="20"/>
      <c r="KCN273" s="20"/>
      <c r="KCO273" s="20"/>
      <c r="KCP273" s="20"/>
      <c r="KCQ273" s="20"/>
      <c r="KCR273" s="20"/>
      <c r="KCS273" s="20"/>
      <c r="KCT273" s="20"/>
      <c r="KCU273" s="20"/>
      <c r="KCV273" s="20"/>
      <c r="KCW273" s="20"/>
      <c r="KCX273" s="20"/>
      <c r="KCY273" s="20"/>
      <c r="KCZ273" s="20"/>
      <c r="KDA273" s="20"/>
      <c r="KDB273" s="20"/>
      <c r="KDC273" s="20"/>
      <c r="KDD273" s="20"/>
      <c r="KDE273" s="20"/>
      <c r="KDF273" s="20"/>
      <c r="KDG273" s="20"/>
      <c r="KDH273" s="20"/>
      <c r="KDI273" s="20"/>
      <c r="KDJ273" s="20"/>
      <c r="KDK273" s="20"/>
      <c r="KDL273" s="20"/>
      <c r="KDM273" s="20"/>
      <c r="KDN273" s="20"/>
      <c r="KDO273" s="20"/>
      <c r="KDP273" s="20"/>
      <c r="KDQ273" s="20"/>
      <c r="KDR273" s="20"/>
      <c r="KDS273" s="20"/>
      <c r="KDT273" s="20"/>
      <c r="KDU273" s="20"/>
      <c r="KDV273" s="20"/>
      <c r="KDW273" s="20"/>
      <c r="KDX273" s="20"/>
      <c r="KDY273" s="20"/>
      <c r="KDZ273" s="20"/>
      <c r="KEA273" s="20"/>
      <c r="KEB273" s="20"/>
      <c r="KEC273" s="20"/>
      <c r="KED273" s="20"/>
      <c r="KEE273" s="20"/>
      <c r="KEF273" s="20"/>
      <c r="KEG273" s="20"/>
      <c r="KEH273" s="20"/>
      <c r="KEI273" s="20"/>
      <c r="KEJ273" s="20"/>
      <c r="KEK273" s="20"/>
      <c r="KEL273" s="20"/>
      <c r="KEM273" s="20"/>
      <c r="KEN273" s="20"/>
      <c r="KEO273" s="20"/>
      <c r="KEP273" s="20"/>
      <c r="KEQ273" s="20"/>
      <c r="KER273" s="20"/>
      <c r="KES273" s="20"/>
      <c r="KET273" s="20"/>
      <c r="KEU273" s="20"/>
      <c r="KEV273" s="20"/>
      <c r="KEW273" s="20"/>
      <c r="KEX273" s="20"/>
      <c r="KEY273" s="20"/>
      <c r="KEZ273" s="20"/>
      <c r="KFA273" s="20"/>
      <c r="KFB273" s="20"/>
      <c r="KFC273" s="20"/>
      <c r="KFD273" s="20"/>
      <c r="KFE273" s="20"/>
      <c r="KFF273" s="20"/>
      <c r="KFG273" s="20"/>
      <c r="KFH273" s="20"/>
      <c r="KFI273" s="20"/>
      <c r="KFJ273" s="20"/>
      <c r="KFK273" s="20"/>
      <c r="KFL273" s="20"/>
      <c r="KFM273" s="20"/>
      <c r="KFN273" s="20"/>
      <c r="KFO273" s="20"/>
      <c r="KFP273" s="20"/>
      <c r="KFQ273" s="20"/>
      <c r="KFR273" s="20"/>
      <c r="KFS273" s="20"/>
      <c r="KFT273" s="20"/>
      <c r="KFU273" s="20"/>
      <c r="KFV273" s="20"/>
      <c r="KFW273" s="20"/>
      <c r="KFX273" s="20"/>
      <c r="KFY273" s="20"/>
      <c r="KFZ273" s="20"/>
      <c r="KGA273" s="20"/>
      <c r="KGB273" s="20"/>
      <c r="KGC273" s="20"/>
      <c r="KGD273" s="20"/>
      <c r="KGE273" s="20"/>
      <c r="KGF273" s="20"/>
      <c r="KGG273" s="20"/>
      <c r="KGH273" s="20"/>
      <c r="KGI273" s="20"/>
      <c r="KGJ273" s="20"/>
      <c r="KGK273" s="20"/>
      <c r="KGL273" s="20"/>
      <c r="KGM273" s="20"/>
      <c r="KGN273" s="20"/>
      <c r="KGO273" s="20"/>
      <c r="KGP273" s="20"/>
      <c r="KGQ273" s="20"/>
      <c r="KGR273" s="20"/>
      <c r="KGS273" s="20"/>
      <c r="KGT273" s="20"/>
      <c r="KGU273" s="20"/>
      <c r="KGV273" s="20"/>
      <c r="KGW273" s="20"/>
      <c r="KGX273" s="20"/>
      <c r="KGY273" s="20"/>
      <c r="KGZ273" s="20"/>
      <c r="KHA273" s="20"/>
      <c r="KHB273" s="20"/>
      <c r="KHC273" s="20"/>
      <c r="KHD273" s="20"/>
      <c r="KHE273" s="20"/>
      <c r="KHF273" s="20"/>
      <c r="KHG273" s="20"/>
      <c r="KHH273" s="20"/>
      <c r="KHI273" s="20"/>
      <c r="KHJ273" s="20"/>
      <c r="KHK273" s="20"/>
      <c r="KHL273" s="20"/>
      <c r="KHM273" s="20"/>
      <c r="KHN273" s="20"/>
      <c r="KHO273" s="20"/>
      <c r="KHP273" s="20"/>
      <c r="KHQ273" s="20"/>
      <c r="KHR273" s="20"/>
      <c r="KHS273" s="20"/>
      <c r="KHT273" s="20"/>
      <c r="KHU273" s="20"/>
      <c r="KHV273" s="20"/>
      <c r="KHW273" s="20"/>
      <c r="KHX273" s="20"/>
      <c r="KHY273" s="20"/>
      <c r="KHZ273" s="20"/>
      <c r="KIA273" s="20"/>
      <c r="KIB273" s="20"/>
      <c r="KIC273" s="20"/>
      <c r="KID273" s="20"/>
      <c r="KIE273" s="20"/>
      <c r="KIF273" s="20"/>
      <c r="KIG273" s="20"/>
      <c r="KIH273" s="20"/>
      <c r="KII273" s="20"/>
      <c r="KIJ273" s="20"/>
      <c r="KIK273" s="20"/>
      <c r="KIL273" s="20"/>
      <c r="KIM273" s="20"/>
      <c r="KIN273" s="20"/>
      <c r="KIO273" s="20"/>
      <c r="KIP273" s="20"/>
      <c r="KIQ273" s="20"/>
      <c r="KIR273" s="20"/>
      <c r="KIS273" s="20"/>
      <c r="KIT273" s="20"/>
      <c r="KIU273" s="20"/>
      <c r="KIV273" s="20"/>
      <c r="KIW273" s="20"/>
      <c r="KIX273" s="20"/>
      <c r="KIY273" s="20"/>
      <c r="KIZ273" s="20"/>
      <c r="KJA273" s="20"/>
      <c r="KJB273" s="20"/>
      <c r="KJC273" s="20"/>
      <c r="KJD273" s="20"/>
      <c r="KJE273" s="20"/>
      <c r="KJF273" s="20"/>
      <c r="KJG273" s="20"/>
      <c r="KJH273" s="20"/>
      <c r="KJI273" s="20"/>
      <c r="KJJ273" s="20"/>
      <c r="KJK273" s="20"/>
      <c r="KJL273" s="20"/>
      <c r="KJM273" s="20"/>
      <c r="KJN273" s="20"/>
      <c r="KJO273" s="20"/>
      <c r="KJP273" s="20"/>
      <c r="KJQ273" s="20"/>
      <c r="KJR273" s="20"/>
      <c r="KJS273" s="20"/>
      <c r="KJT273" s="20"/>
      <c r="KJU273" s="20"/>
      <c r="KJV273" s="20"/>
      <c r="KJW273" s="20"/>
      <c r="KJX273" s="20"/>
      <c r="KJY273" s="20"/>
      <c r="KJZ273" s="20"/>
      <c r="KKA273" s="20"/>
      <c r="KKB273" s="20"/>
      <c r="KKC273" s="20"/>
      <c r="KKD273" s="20"/>
      <c r="KKE273" s="20"/>
      <c r="KKF273" s="20"/>
      <c r="KKG273" s="20"/>
      <c r="KKH273" s="20"/>
      <c r="KKI273" s="20"/>
      <c r="KKJ273" s="20"/>
      <c r="KKK273" s="20"/>
      <c r="KKL273" s="20"/>
      <c r="KKM273" s="20"/>
      <c r="KKN273" s="20"/>
      <c r="KKO273" s="20"/>
      <c r="KKP273" s="20"/>
      <c r="KKQ273" s="20"/>
      <c r="KKR273" s="20"/>
      <c r="KKS273" s="20"/>
      <c r="KKT273" s="20"/>
      <c r="KKU273" s="20"/>
      <c r="KKV273" s="20"/>
      <c r="KKW273" s="20"/>
      <c r="KKX273" s="20"/>
      <c r="KKY273" s="20"/>
      <c r="KKZ273" s="20"/>
      <c r="KLA273" s="20"/>
      <c r="KLB273" s="20"/>
      <c r="KLC273" s="20"/>
      <c r="KLD273" s="20"/>
      <c r="KLE273" s="20"/>
      <c r="KLF273" s="20"/>
      <c r="KLG273" s="20"/>
      <c r="KLH273" s="20"/>
      <c r="KLI273" s="20"/>
      <c r="KLJ273" s="20"/>
      <c r="KLK273" s="20"/>
      <c r="KLL273" s="20"/>
      <c r="KLM273" s="20"/>
      <c r="KLN273" s="20"/>
      <c r="KLO273" s="20"/>
      <c r="KLP273" s="20"/>
      <c r="KLQ273" s="20"/>
      <c r="KLR273" s="20"/>
      <c r="KLS273" s="20"/>
      <c r="KLT273" s="20"/>
      <c r="KLU273" s="20"/>
      <c r="KLV273" s="20"/>
      <c r="KLW273" s="20"/>
      <c r="KLX273" s="20"/>
      <c r="KLY273" s="20"/>
      <c r="KLZ273" s="20"/>
      <c r="KMA273" s="20"/>
      <c r="KMB273" s="20"/>
      <c r="KMC273" s="20"/>
      <c r="KMD273" s="20"/>
      <c r="KME273" s="20"/>
      <c r="KMF273" s="20"/>
      <c r="KMG273" s="20"/>
      <c r="KMH273" s="20"/>
      <c r="KMI273" s="20"/>
      <c r="KMJ273" s="20"/>
      <c r="KMK273" s="20"/>
      <c r="KML273" s="20"/>
      <c r="KMM273" s="20"/>
      <c r="KMN273" s="20"/>
      <c r="KMO273" s="20"/>
      <c r="KMP273" s="20"/>
      <c r="KMQ273" s="20"/>
      <c r="KMR273" s="20"/>
      <c r="KMS273" s="20"/>
      <c r="KMT273" s="20"/>
      <c r="KMU273" s="20"/>
      <c r="KMV273" s="20"/>
      <c r="KMW273" s="20"/>
      <c r="KMX273" s="20"/>
      <c r="KMY273" s="20"/>
      <c r="KMZ273" s="20"/>
      <c r="KNA273" s="20"/>
      <c r="KNB273" s="20"/>
      <c r="KNC273" s="20"/>
      <c r="KND273" s="20"/>
      <c r="KNE273" s="20"/>
      <c r="KNF273" s="20"/>
      <c r="KNG273" s="20"/>
      <c r="KNH273" s="20"/>
      <c r="KNI273" s="20"/>
      <c r="KNJ273" s="20"/>
      <c r="KNK273" s="20"/>
      <c r="KNL273" s="20"/>
      <c r="KNM273" s="20"/>
      <c r="KNN273" s="20"/>
      <c r="KNO273" s="20"/>
      <c r="KNP273" s="20"/>
      <c r="KNQ273" s="20"/>
      <c r="KNR273" s="20"/>
      <c r="KNS273" s="20"/>
      <c r="KNT273" s="20"/>
      <c r="KNU273" s="20"/>
      <c r="KNV273" s="20"/>
      <c r="KNW273" s="20"/>
      <c r="KNX273" s="20"/>
      <c r="KNY273" s="20"/>
      <c r="KNZ273" s="20"/>
      <c r="KOA273" s="20"/>
      <c r="KOB273" s="20"/>
      <c r="KOC273" s="20"/>
      <c r="KOD273" s="20"/>
      <c r="KOE273" s="20"/>
      <c r="KOF273" s="20"/>
      <c r="KOG273" s="20"/>
      <c r="KOH273" s="20"/>
      <c r="KOI273" s="20"/>
      <c r="KOJ273" s="20"/>
      <c r="KOK273" s="20"/>
      <c r="KOL273" s="20"/>
      <c r="KOM273" s="20"/>
      <c r="KON273" s="20"/>
      <c r="KOO273" s="20"/>
      <c r="KOP273" s="20"/>
      <c r="KOQ273" s="20"/>
      <c r="KOR273" s="20"/>
      <c r="KOS273" s="20"/>
      <c r="KOT273" s="20"/>
      <c r="KOU273" s="20"/>
      <c r="KOV273" s="20"/>
      <c r="KOW273" s="20"/>
      <c r="KOX273" s="20"/>
      <c r="KOY273" s="20"/>
      <c r="KOZ273" s="20"/>
      <c r="KPA273" s="20"/>
      <c r="KPB273" s="20"/>
      <c r="KPC273" s="20"/>
      <c r="KPD273" s="20"/>
      <c r="KPE273" s="20"/>
      <c r="KPF273" s="20"/>
      <c r="KPG273" s="20"/>
      <c r="KPH273" s="20"/>
      <c r="KPI273" s="20"/>
      <c r="KPJ273" s="20"/>
      <c r="KPK273" s="20"/>
      <c r="KPL273" s="20"/>
      <c r="KPM273" s="20"/>
      <c r="KPN273" s="20"/>
      <c r="KPO273" s="20"/>
      <c r="KPP273" s="20"/>
      <c r="KPQ273" s="20"/>
      <c r="KPR273" s="20"/>
      <c r="KPS273" s="20"/>
      <c r="KPT273" s="20"/>
      <c r="KPU273" s="20"/>
      <c r="KPV273" s="20"/>
      <c r="KPW273" s="20"/>
      <c r="KPX273" s="20"/>
      <c r="KPY273" s="20"/>
      <c r="KPZ273" s="20"/>
      <c r="KQA273" s="20"/>
      <c r="KQB273" s="20"/>
      <c r="KQC273" s="20"/>
      <c r="KQD273" s="20"/>
      <c r="KQE273" s="20"/>
      <c r="KQF273" s="20"/>
      <c r="KQG273" s="20"/>
      <c r="KQH273" s="20"/>
      <c r="KQI273" s="20"/>
      <c r="KQJ273" s="20"/>
      <c r="KQK273" s="20"/>
      <c r="KQL273" s="20"/>
      <c r="KQM273" s="20"/>
      <c r="KQN273" s="20"/>
      <c r="KQO273" s="20"/>
      <c r="KQP273" s="20"/>
      <c r="KQQ273" s="20"/>
      <c r="KQR273" s="20"/>
      <c r="KQS273" s="20"/>
      <c r="KQT273" s="20"/>
      <c r="KQU273" s="20"/>
      <c r="KQV273" s="20"/>
      <c r="KQW273" s="20"/>
      <c r="KQX273" s="20"/>
      <c r="KQY273" s="20"/>
      <c r="KQZ273" s="20"/>
      <c r="KRA273" s="20"/>
      <c r="KRB273" s="20"/>
      <c r="KRC273" s="20"/>
      <c r="KRD273" s="20"/>
      <c r="KRE273" s="20"/>
      <c r="KRF273" s="20"/>
      <c r="KRG273" s="20"/>
      <c r="KRH273" s="20"/>
      <c r="KRI273" s="20"/>
      <c r="KRJ273" s="20"/>
      <c r="KRK273" s="20"/>
      <c r="KRL273" s="20"/>
      <c r="KRM273" s="20"/>
      <c r="KRN273" s="20"/>
      <c r="KRO273" s="20"/>
      <c r="KRP273" s="20"/>
      <c r="KRQ273" s="20"/>
      <c r="KRR273" s="20"/>
      <c r="KRS273" s="20"/>
      <c r="KRT273" s="20"/>
      <c r="KRU273" s="20"/>
      <c r="KRV273" s="20"/>
      <c r="KRW273" s="20"/>
      <c r="KRX273" s="20"/>
      <c r="KRY273" s="20"/>
      <c r="KRZ273" s="20"/>
      <c r="KSA273" s="20"/>
      <c r="KSB273" s="20"/>
      <c r="KSC273" s="20"/>
      <c r="KSD273" s="20"/>
      <c r="KSE273" s="20"/>
      <c r="KSF273" s="20"/>
      <c r="KSG273" s="20"/>
      <c r="KSH273" s="20"/>
      <c r="KSI273" s="20"/>
      <c r="KSJ273" s="20"/>
      <c r="KSK273" s="20"/>
      <c r="KSL273" s="20"/>
      <c r="KSM273" s="20"/>
      <c r="KSN273" s="20"/>
      <c r="KSO273" s="20"/>
      <c r="KSP273" s="20"/>
      <c r="KSQ273" s="20"/>
      <c r="KSR273" s="20"/>
      <c r="KSS273" s="20"/>
      <c r="KST273" s="20"/>
      <c r="KSU273" s="20"/>
      <c r="KSV273" s="20"/>
      <c r="KSW273" s="20"/>
      <c r="KSX273" s="20"/>
      <c r="KSY273" s="20"/>
      <c r="KSZ273" s="20"/>
      <c r="KTA273" s="20"/>
      <c r="KTB273" s="20"/>
      <c r="KTC273" s="20"/>
      <c r="KTD273" s="20"/>
      <c r="KTE273" s="20"/>
      <c r="KTF273" s="20"/>
      <c r="KTG273" s="20"/>
      <c r="KTH273" s="20"/>
      <c r="KTI273" s="20"/>
      <c r="KTJ273" s="20"/>
      <c r="KTK273" s="20"/>
      <c r="KTL273" s="20"/>
      <c r="KTM273" s="20"/>
      <c r="KTN273" s="20"/>
      <c r="KTO273" s="20"/>
      <c r="KTP273" s="20"/>
      <c r="KTQ273" s="20"/>
      <c r="KTR273" s="20"/>
      <c r="KTS273" s="20"/>
      <c r="KTT273" s="20"/>
      <c r="KTU273" s="20"/>
      <c r="KTV273" s="20"/>
      <c r="KTW273" s="20"/>
      <c r="KTX273" s="20"/>
      <c r="KTY273" s="20"/>
      <c r="KTZ273" s="20"/>
      <c r="KUA273" s="20"/>
      <c r="KUB273" s="20"/>
      <c r="KUC273" s="20"/>
      <c r="KUD273" s="20"/>
      <c r="KUE273" s="20"/>
      <c r="KUF273" s="20"/>
      <c r="KUG273" s="20"/>
      <c r="KUH273" s="20"/>
      <c r="KUI273" s="20"/>
      <c r="KUJ273" s="20"/>
      <c r="KUK273" s="20"/>
      <c r="KUL273" s="20"/>
      <c r="KUM273" s="20"/>
      <c r="KUN273" s="20"/>
      <c r="KUO273" s="20"/>
      <c r="KUP273" s="20"/>
      <c r="KUQ273" s="20"/>
      <c r="KUR273" s="20"/>
      <c r="KUS273" s="20"/>
      <c r="KUT273" s="20"/>
      <c r="KUU273" s="20"/>
      <c r="KUV273" s="20"/>
      <c r="KUW273" s="20"/>
      <c r="KUX273" s="20"/>
      <c r="KUY273" s="20"/>
      <c r="KUZ273" s="20"/>
      <c r="KVA273" s="20"/>
      <c r="KVB273" s="20"/>
      <c r="KVC273" s="20"/>
      <c r="KVD273" s="20"/>
      <c r="KVE273" s="20"/>
      <c r="KVF273" s="20"/>
      <c r="KVG273" s="20"/>
      <c r="KVH273" s="20"/>
      <c r="KVI273" s="20"/>
      <c r="KVJ273" s="20"/>
      <c r="KVK273" s="20"/>
      <c r="KVL273" s="20"/>
      <c r="KVM273" s="20"/>
      <c r="KVN273" s="20"/>
      <c r="KVO273" s="20"/>
      <c r="KVP273" s="20"/>
      <c r="KVQ273" s="20"/>
      <c r="KVR273" s="20"/>
      <c r="KVS273" s="20"/>
      <c r="KVT273" s="20"/>
      <c r="KVU273" s="20"/>
      <c r="KVV273" s="20"/>
      <c r="KVW273" s="20"/>
      <c r="KVX273" s="20"/>
      <c r="KVY273" s="20"/>
      <c r="KVZ273" s="20"/>
      <c r="KWA273" s="20"/>
      <c r="KWB273" s="20"/>
      <c r="KWC273" s="20"/>
      <c r="KWD273" s="20"/>
      <c r="KWE273" s="20"/>
      <c r="KWF273" s="20"/>
      <c r="KWG273" s="20"/>
      <c r="KWH273" s="20"/>
      <c r="KWI273" s="20"/>
      <c r="KWJ273" s="20"/>
      <c r="KWK273" s="20"/>
      <c r="KWL273" s="20"/>
      <c r="KWM273" s="20"/>
      <c r="KWN273" s="20"/>
      <c r="KWO273" s="20"/>
      <c r="KWP273" s="20"/>
      <c r="KWQ273" s="20"/>
      <c r="KWR273" s="20"/>
      <c r="KWS273" s="20"/>
      <c r="KWT273" s="20"/>
      <c r="KWU273" s="20"/>
      <c r="KWV273" s="20"/>
      <c r="KWW273" s="20"/>
      <c r="KWX273" s="20"/>
      <c r="KWY273" s="20"/>
      <c r="KWZ273" s="20"/>
      <c r="KXA273" s="20"/>
      <c r="KXB273" s="20"/>
      <c r="KXC273" s="20"/>
      <c r="KXD273" s="20"/>
      <c r="KXE273" s="20"/>
      <c r="KXF273" s="20"/>
      <c r="KXG273" s="20"/>
      <c r="KXH273" s="20"/>
      <c r="KXI273" s="20"/>
      <c r="KXJ273" s="20"/>
      <c r="KXK273" s="20"/>
      <c r="KXL273" s="20"/>
      <c r="KXM273" s="20"/>
      <c r="KXN273" s="20"/>
      <c r="KXO273" s="20"/>
      <c r="KXP273" s="20"/>
      <c r="KXQ273" s="20"/>
      <c r="KXR273" s="20"/>
      <c r="KXS273" s="20"/>
      <c r="KXT273" s="20"/>
      <c r="KXU273" s="20"/>
      <c r="KXV273" s="20"/>
      <c r="KXW273" s="20"/>
      <c r="KXX273" s="20"/>
      <c r="KXY273" s="20"/>
      <c r="KXZ273" s="20"/>
      <c r="KYA273" s="20"/>
      <c r="KYB273" s="20"/>
      <c r="KYC273" s="20"/>
      <c r="KYD273" s="20"/>
      <c r="KYE273" s="20"/>
      <c r="KYF273" s="20"/>
      <c r="KYG273" s="20"/>
      <c r="KYH273" s="20"/>
      <c r="KYI273" s="20"/>
      <c r="KYJ273" s="20"/>
      <c r="KYK273" s="20"/>
      <c r="KYL273" s="20"/>
      <c r="KYM273" s="20"/>
      <c r="KYN273" s="20"/>
      <c r="KYO273" s="20"/>
      <c r="KYP273" s="20"/>
      <c r="KYQ273" s="20"/>
      <c r="KYR273" s="20"/>
      <c r="KYS273" s="20"/>
      <c r="KYT273" s="20"/>
      <c r="KYU273" s="20"/>
      <c r="KYV273" s="20"/>
      <c r="KYW273" s="20"/>
      <c r="KYX273" s="20"/>
      <c r="KYY273" s="20"/>
      <c r="KYZ273" s="20"/>
      <c r="KZA273" s="20"/>
      <c r="KZB273" s="20"/>
      <c r="KZC273" s="20"/>
      <c r="KZD273" s="20"/>
      <c r="KZE273" s="20"/>
      <c r="KZF273" s="20"/>
      <c r="KZG273" s="20"/>
      <c r="KZH273" s="20"/>
      <c r="KZI273" s="20"/>
      <c r="KZJ273" s="20"/>
      <c r="KZK273" s="20"/>
      <c r="KZL273" s="20"/>
      <c r="KZM273" s="20"/>
      <c r="KZN273" s="20"/>
      <c r="KZO273" s="20"/>
      <c r="KZP273" s="20"/>
      <c r="KZQ273" s="20"/>
      <c r="KZR273" s="20"/>
      <c r="KZS273" s="20"/>
      <c r="KZT273" s="20"/>
      <c r="KZU273" s="20"/>
      <c r="KZV273" s="20"/>
      <c r="KZW273" s="20"/>
      <c r="KZX273" s="20"/>
      <c r="KZY273" s="20"/>
      <c r="KZZ273" s="20"/>
      <c r="LAA273" s="20"/>
      <c r="LAB273" s="20"/>
      <c r="LAC273" s="20"/>
      <c r="LAD273" s="20"/>
      <c r="LAE273" s="20"/>
      <c r="LAF273" s="20"/>
      <c r="LAG273" s="20"/>
      <c r="LAH273" s="20"/>
      <c r="LAI273" s="20"/>
      <c r="LAJ273" s="20"/>
      <c r="LAK273" s="20"/>
      <c r="LAL273" s="20"/>
      <c r="LAM273" s="20"/>
      <c r="LAN273" s="20"/>
      <c r="LAO273" s="20"/>
      <c r="LAP273" s="20"/>
      <c r="LAQ273" s="20"/>
      <c r="LAR273" s="20"/>
      <c r="LAS273" s="20"/>
      <c r="LAT273" s="20"/>
      <c r="LAU273" s="20"/>
      <c r="LAV273" s="20"/>
      <c r="LAW273" s="20"/>
      <c r="LAX273" s="20"/>
      <c r="LAY273" s="20"/>
      <c r="LAZ273" s="20"/>
      <c r="LBA273" s="20"/>
      <c r="LBB273" s="20"/>
      <c r="LBC273" s="20"/>
      <c r="LBD273" s="20"/>
      <c r="LBE273" s="20"/>
      <c r="LBF273" s="20"/>
      <c r="LBG273" s="20"/>
      <c r="LBH273" s="20"/>
      <c r="LBI273" s="20"/>
      <c r="LBJ273" s="20"/>
      <c r="LBK273" s="20"/>
      <c r="LBL273" s="20"/>
      <c r="LBM273" s="20"/>
      <c r="LBN273" s="20"/>
      <c r="LBO273" s="20"/>
      <c r="LBP273" s="20"/>
      <c r="LBQ273" s="20"/>
      <c r="LBR273" s="20"/>
      <c r="LBS273" s="20"/>
      <c r="LBT273" s="20"/>
      <c r="LBU273" s="20"/>
      <c r="LBV273" s="20"/>
      <c r="LBW273" s="20"/>
      <c r="LBX273" s="20"/>
      <c r="LBY273" s="20"/>
      <c r="LBZ273" s="20"/>
      <c r="LCA273" s="20"/>
      <c r="LCB273" s="20"/>
      <c r="LCC273" s="20"/>
      <c r="LCD273" s="20"/>
      <c r="LCE273" s="20"/>
      <c r="LCF273" s="20"/>
      <c r="LCG273" s="20"/>
      <c r="LCH273" s="20"/>
      <c r="LCI273" s="20"/>
      <c r="LCJ273" s="20"/>
      <c r="LCK273" s="20"/>
      <c r="LCL273" s="20"/>
      <c r="LCM273" s="20"/>
      <c r="LCN273" s="20"/>
      <c r="LCO273" s="20"/>
      <c r="LCP273" s="20"/>
      <c r="LCQ273" s="20"/>
      <c r="LCR273" s="20"/>
      <c r="LCS273" s="20"/>
      <c r="LCT273" s="20"/>
      <c r="LCU273" s="20"/>
      <c r="LCV273" s="20"/>
      <c r="LCW273" s="20"/>
      <c r="LCX273" s="20"/>
      <c r="LCY273" s="20"/>
      <c r="LCZ273" s="20"/>
      <c r="LDA273" s="20"/>
      <c r="LDB273" s="20"/>
      <c r="LDC273" s="20"/>
      <c r="LDD273" s="20"/>
      <c r="LDE273" s="20"/>
      <c r="LDF273" s="20"/>
      <c r="LDG273" s="20"/>
      <c r="LDH273" s="20"/>
      <c r="LDI273" s="20"/>
      <c r="LDJ273" s="20"/>
      <c r="LDK273" s="20"/>
      <c r="LDL273" s="20"/>
      <c r="LDM273" s="20"/>
      <c r="LDN273" s="20"/>
      <c r="LDO273" s="20"/>
      <c r="LDP273" s="20"/>
      <c r="LDQ273" s="20"/>
      <c r="LDR273" s="20"/>
      <c r="LDS273" s="20"/>
      <c r="LDT273" s="20"/>
      <c r="LDU273" s="20"/>
      <c r="LDV273" s="20"/>
      <c r="LDW273" s="20"/>
      <c r="LDX273" s="20"/>
      <c r="LDY273" s="20"/>
      <c r="LDZ273" s="20"/>
      <c r="LEA273" s="20"/>
      <c r="LEB273" s="20"/>
      <c r="LEC273" s="20"/>
      <c r="LED273" s="20"/>
      <c r="LEE273" s="20"/>
      <c r="LEF273" s="20"/>
      <c r="LEG273" s="20"/>
      <c r="LEH273" s="20"/>
      <c r="LEI273" s="20"/>
      <c r="LEJ273" s="20"/>
      <c r="LEK273" s="20"/>
      <c r="LEL273" s="20"/>
      <c r="LEM273" s="20"/>
      <c r="LEN273" s="20"/>
      <c r="LEO273" s="20"/>
      <c r="LEP273" s="20"/>
      <c r="LEQ273" s="20"/>
      <c r="LER273" s="20"/>
      <c r="LES273" s="20"/>
      <c r="LET273" s="20"/>
      <c r="LEU273" s="20"/>
      <c r="LEV273" s="20"/>
      <c r="LEW273" s="20"/>
      <c r="LEX273" s="20"/>
      <c r="LEY273" s="20"/>
      <c r="LEZ273" s="20"/>
      <c r="LFA273" s="20"/>
      <c r="LFB273" s="20"/>
      <c r="LFC273" s="20"/>
      <c r="LFD273" s="20"/>
      <c r="LFE273" s="20"/>
      <c r="LFF273" s="20"/>
      <c r="LFG273" s="20"/>
      <c r="LFH273" s="20"/>
      <c r="LFI273" s="20"/>
      <c r="LFJ273" s="20"/>
      <c r="LFK273" s="20"/>
      <c r="LFL273" s="20"/>
      <c r="LFM273" s="20"/>
      <c r="LFN273" s="20"/>
      <c r="LFO273" s="20"/>
      <c r="LFP273" s="20"/>
      <c r="LFQ273" s="20"/>
      <c r="LFR273" s="20"/>
      <c r="LFS273" s="20"/>
      <c r="LFT273" s="20"/>
      <c r="LFU273" s="20"/>
      <c r="LFV273" s="20"/>
      <c r="LFW273" s="20"/>
      <c r="LFX273" s="20"/>
      <c r="LFY273" s="20"/>
      <c r="LFZ273" s="20"/>
      <c r="LGA273" s="20"/>
      <c r="LGB273" s="20"/>
      <c r="LGC273" s="20"/>
      <c r="LGD273" s="20"/>
      <c r="LGE273" s="20"/>
      <c r="LGF273" s="20"/>
      <c r="LGG273" s="20"/>
      <c r="LGH273" s="20"/>
      <c r="LGI273" s="20"/>
      <c r="LGJ273" s="20"/>
      <c r="LGK273" s="20"/>
      <c r="LGL273" s="20"/>
      <c r="LGM273" s="20"/>
      <c r="LGN273" s="20"/>
      <c r="LGO273" s="20"/>
      <c r="LGP273" s="20"/>
      <c r="LGQ273" s="20"/>
      <c r="LGR273" s="20"/>
      <c r="LGS273" s="20"/>
      <c r="LGT273" s="20"/>
      <c r="LGU273" s="20"/>
      <c r="LGV273" s="20"/>
      <c r="LGW273" s="20"/>
      <c r="LGX273" s="20"/>
      <c r="LGY273" s="20"/>
      <c r="LGZ273" s="20"/>
      <c r="LHA273" s="20"/>
      <c r="LHB273" s="20"/>
      <c r="LHC273" s="20"/>
      <c r="LHD273" s="20"/>
      <c r="LHE273" s="20"/>
      <c r="LHF273" s="20"/>
      <c r="LHG273" s="20"/>
      <c r="LHH273" s="20"/>
      <c r="LHI273" s="20"/>
      <c r="LHJ273" s="20"/>
      <c r="LHK273" s="20"/>
      <c r="LHL273" s="20"/>
      <c r="LHM273" s="20"/>
      <c r="LHN273" s="20"/>
      <c r="LHO273" s="20"/>
      <c r="LHP273" s="20"/>
      <c r="LHQ273" s="20"/>
      <c r="LHR273" s="20"/>
      <c r="LHS273" s="20"/>
      <c r="LHT273" s="20"/>
      <c r="LHU273" s="20"/>
      <c r="LHV273" s="20"/>
      <c r="LHW273" s="20"/>
      <c r="LHX273" s="20"/>
      <c r="LHY273" s="20"/>
      <c r="LHZ273" s="20"/>
      <c r="LIA273" s="20"/>
      <c r="LIB273" s="20"/>
      <c r="LIC273" s="20"/>
      <c r="LID273" s="20"/>
      <c r="LIE273" s="20"/>
      <c r="LIF273" s="20"/>
      <c r="LIG273" s="20"/>
      <c r="LIH273" s="20"/>
      <c r="LII273" s="20"/>
      <c r="LIJ273" s="20"/>
      <c r="LIK273" s="20"/>
      <c r="LIL273" s="20"/>
      <c r="LIM273" s="20"/>
      <c r="LIN273" s="20"/>
      <c r="LIO273" s="20"/>
      <c r="LIP273" s="20"/>
      <c r="LIQ273" s="20"/>
      <c r="LIR273" s="20"/>
      <c r="LIS273" s="20"/>
      <c r="LIT273" s="20"/>
      <c r="LIU273" s="20"/>
      <c r="LIV273" s="20"/>
      <c r="LIW273" s="20"/>
      <c r="LIX273" s="20"/>
      <c r="LIY273" s="20"/>
      <c r="LIZ273" s="20"/>
      <c r="LJA273" s="20"/>
      <c r="LJB273" s="20"/>
      <c r="LJC273" s="20"/>
      <c r="LJD273" s="20"/>
      <c r="LJE273" s="20"/>
      <c r="LJF273" s="20"/>
      <c r="LJG273" s="20"/>
      <c r="LJH273" s="20"/>
      <c r="LJI273" s="20"/>
      <c r="LJJ273" s="20"/>
      <c r="LJK273" s="20"/>
      <c r="LJL273" s="20"/>
      <c r="LJM273" s="20"/>
      <c r="LJN273" s="20"/>
      <c r="LJO273" s="20"/>
      <c r="LJP273" s="20"/>
      <c r="LJQ273" s="20"/>
      <c r="LJR273" s="20"/>
      <c r="LJS273" s="20"/>
      <c r="LJT273" s="20"/>
      <c r="LJU273" s="20"/>
      <c r="LJV273" s="20"/>
      <c r="LJW273" s="20"/>
      <c r="LJX273" s="20"/>
      <c r="LJY273" s="20"/>
      <c r="LJZ273" s="20"/>
      <c r="LKA273" s="20"/>
      <c r="LKB273" s="20"/>
      <c r="LKC273" s="20"/>
      <c r="LKD273" s="20"/>
      <c r="LKE273" s="20"/>
      <c r="LKF273" s="20"/>
      <c r="LKG273" s="20"/>
      <c r="LKH273" s="20"/>
      <c r="LKI273" s="20"/>
      <c r="LKJ273" s="20"/>
      <c r="LKK273" s="20"/>
      <c r="LKL273" s="20"/>
      <c r="LKM273" s="20"/>
      <c r="LKN273" s="20"/>
      <c r="LKO273" s="20"/>
      <c r="LKP273" s="20"/>
      <c r="LKQ273" s="20"/>
      <c r="LKR273" s="20"/>
      <c r="LKS273" s="20"/>
      <c r="LKT273" s="20"/>
      <c r="LKU273" s="20"/>
      <c r="LKV273" s="20"/>
      <c r="LKW273" s="20"/>
      <c r="LKX273" s="20"/>
      <c r="LKY273" s="20"/>
      <c r="LKZ273" s="20"/>
      <c r="LLA273" s="20"/>
      <c r="LLB273" s="20"/>
      <c r="LLC273" s="20"/>
      <c r="LLD273" s="20"/>
      <c r="LLE273" s="20"/>
      <c r="LLF273" s="20"/>
      <c r="LLG273" s="20"/>
      <c r="LLH273" s="20"/>
      <c r="LLI273" s="20"/>
      <c r="LLJ273" s="20"/>
      <c r="LLK273" s="20"/>
      <c r="LLL273" s="20"/>
      <c r="LLM273" s="20"/>
      <c r="LLN273" s="20"/>
      <c r="LLO273" s="20"/>
      <c r="LLP273" s="20"/>
      <c r="LLQ273" s="20"/>
      <c r="LLR273" s="20"/>
      <c r="LLS273" s="20"/>
      <c r="LLT273" s="20"/>
      <c r="LLU273" s="20"/>
      <c r="LLV273" s="20"/>
      <c r="LLW273" s="20"/>
      <c r="LLX273" s="20"/>
      <c r="LLY273" s="20"/>
      <c r="LLZ273" s="20"/>
      <c r="LMA273" s="20"/>
      <c r="LMB273" s="20"/>
      <c r="LMC273" s="20"/>
      <c r="LMD273" s="20"/>
      <c r="LME273" s="20"/>
      <c r="LMF273" s="20"/>
      <c r="LMG273" s="20"/>
      <c r="LMH273" s="20"/>
      <c r="LMI273" s="20"/>
      <c r="LMJ273" s="20"/>
      <c r="LMK273" s="20"/>
      <c r="LML273" s="20"/>
      <c r="LMM273" s="20"/>
      <c r="LMN273" s="20"/>
      <c r="LMO273" s="20"/>
      <c r="LMP273" s="20"/>
      <c r="LMQ273" s="20"/>
      <c r="LMR273" s="20"/>
      <c r="LMS273" s="20"/>
      <c r="LMT273" s="20"/>
      <c r="LMU273" s="20"/>
      <c r="LMV273" s="20"/>
      <c r="LMW273" s="20"/>
      <c r="LMX273" s="20"/>
      <c r="LMY273" s="20"/>
      <c r="LMZ273" s="20"/>
      <c r="LNA273" s="20"/>
      <c r="LNB273" s="20"/>
      <c r="LNC273" s="20"/>
      <c r="LND273" s="20"/>
      <c r="LNE273" s="20"/>
      <c r="LNF273" s="20"/>
      <c r="LNG273" s="20"/>
      <c r="LNH273" s="20"/>
      <c r="LNI273" s="20"/>
      <c r="LNJ273" s="20"/>
      <c r="LNK273" s="20"/>
      <c r="LNL273" s="20"/>
      <c r="LNM273" s="20"/>
      <c r="LNN273" s="20"/>
      <c r="LNO273" s="20"/>
      <c r="LNP273" s="20"/>
      <c r="LNQ273" s="20"/>
      <c r="LNR273" s="20"/>
      <c r="LNS273" s="20"/>
      <c r="LNT273" s="20"/>
      <c r="LNU273" s="20"/>
      <c r="LNV273" s="20"/>
      <c r="LNW273" s="20"/>
      <c r="LNX273" s="20"/>
      <c r="LNY273" s="20"/>
      <c r="LNZ273" s="20"/>
      <c r="LOA273" s="20"/>
      <c r="LOB273" s="20"/>
      <c r="LOC273" s="20"/>
      <c r="LOD273" s="20"/>
      <c r="LOE273" s="20"/>
      <c r="LOF273" s="20"/>
      <c r="LOG273" s="20"/>
      <c r="LOH273" s="20"/>
      <c r="LOI273" s="20"/>
      <c r="LOJ273" s="20"/>
      <c r="LOK273" s="20"/>
      <c r="LOL273" s="20"/>
      <c r="LOM273" s="20"/>
      <c r="LON273" s="20"/>
      <c r="LOO273" s="20"/>
      <c r="LOP273" s="20"/>
      <c r="LOQ273" s="20"/>
      <c r="LOR273" s="20"/>
      <c r="LOS273" s="20"/>
      <c r="LOT273" s="20"/>
      <c r="LOU273" s="20"/>
      <c r="LOV273" s="20"/>
      <c r="LOW273" s="20"/>
      <c r="LOX273" s="20"/>
      <c r="LOY273" s="20"/>
      <c r="LOZ273" s="20"/>
      <c r="LPA273" s="20"/>
      <c r="LPB273" s="20"/>
      <c r="LPC273" s="20"/>
      <c r="LPD273" s="20"/>
      <c r="LPE273" s="20"/>
      <c r="LPF273" s="20"/>
      <c r="LPG273" s="20"/>
      <c r="LPH273" s="20"/>
      <c r="LPI273" s="20"/>
      <c r="LPJ273" s="20"/>
      <c r="LPK273" s="20"/>
      <c r="LPL273" s="20"/>
      <c r="LPM273" s="20"/>
      <c r="LPN273" s="20"/>
      <c r="LPO273" s="20"/>
      <c r="LPP273" s="20"/>
      <c r="LPQ273" s="20"/>
      <c r="LPR273" s="20"/>
      <c r="LPS273" s="20"/>
      <c r="LPT273" s="20"/>
      <c r="LPU273" s="20"/>
      <c r="LPV273" s="20"/>
      <c r="LPW273" s="20"/>
      <c r="LPX273" s="20"/>
      <c r="LPY273" s="20"/>
      <c r="LPZ273" s="20"/>
      <c r="LQA273" s="20"/>
      <c r="LQB273" s="20"/>
      <c r="LQC273" s="20"/>
      <c r="LQD273" s="20"/>
      <c r="LQE273" s="20"/>
      <c r="LQF273" s="20"/>
      <c r="LQG273" s="20"/>
      <c r="LQH273" s="20"/>
      <c r="LQI273" s="20"/>
      <c r="LQJ273" s="20"/>
      <c r="LQK273" s="20"/>
      <c r="LQL273" s="20"/>
      <c r="LQM273" s="20"/>
      <c r="LQN273" s="20"/>
      <c r="LQO273" s="20"/>
      <c r="LQP273" s="20"/>
      <c r="LQQ273" s="20"/>
      <c r="LQR273" s="20"/>
      <c r="LQS273" s="20"/>
      <c r="LQT273" s="20"/>
      <c r="LQU273" s="20"/>
      <c r="LQV273" s="20"/>
      <c r="LQW273" s="20"/>
      <c r="LQX273" s="20"/>
      <c r="LQY273" s="20"/>
      <c r="LQZ273" s="20"/>
      <c r="LRA273" s="20"/>
      <c r="LRB273" s="20"/>
      <c r="LRC273" s="20"/>
      <c r="LRD273" s="20"/>
      <c r="LRE273" s="20"/>
      <c r="LRF273" s="20"/>
      <c r="LRG273" s="20"/>
      <c r="LRH273" s="20"/>
      <c r="LRI273" s="20"/>
      <c r="LRJ273" s="20"/>
      <c r="LRK273" s="20"/>
      <c r="LRL273" s="20"/>
      <c r="LRM273" s="20"/>
      <c r="LRN273" s="20"/>
      <c r="LRO273" s="20"/>
      <c r="LRP273" s="20"/>
      <c r="LRQ273" s="20"/>
      <c r="LRR273" s="20"/>
      <c r="LRS273" s="20"/>
      <c r="LRT273" s="20"/>
      <c r="LRU273" s="20"/>
      <c r="LRV273" s="20"/>
      <c r="LRW273" s="20"/>
      <c r="LRX273" s="20"/>
      <c r="LRY273" s="20"/>
      <c r="LRZ273" s="20"/>
      <c r="LSA273" s="20"/>
      <c r="LSB273" s="20"/>
      <c r="LSC273" s="20"/>
      <c r="LSD273" s="20"/>
      <c r="LSE273" s="20"/>
      <c r="LSF273" s="20"/>
      <c r="LSG273" s="20"/>
      <c r="LSH273" s="20"/>
      <c r="LSI273" s="20"/>
      <c r="LSJ273" s="20"/>
      <c r="LSK273" s="20"/>
      <c r="LSL273" s="20"/>
      <c r="LSM273" s="20"/>
      <c r="LSN273" s="20"/>
      <c r="LSO273" s="20"/>
      <c r="LSP273" s="20"/>
      <c r="LSQ273" s="20"/>
      <c r="LSR273" s="20"/>
      <c r="LSS273" s="20"/>
      <c r="LST273" s="20"/>
      <c r="LSU273" s="20"/>
      <c r="LSV273" s="20"/>
      <c r="LSW273" s="20"/>
      <c r="LSX273" s="20"/>
      <c r="LSY273" s="20"/>
      <c r="LSZ273" s="20"/>
      <c r="LTA273" s="20"/>
      <c r="LTB273" s="20"/>
      <c r="LTC273" s="20"/>
      <c r="LTD273" s="20"/>
      <c r="LTE273" s="20"/>
      <c r="LTF273" s="20"/>
      <c r="LTG273" s="20"/>
      <c r="LTH273" s="20"/>
      <c r="LTI273" s="20"/>
      <c r="LTJ273" s="20"/>
      <c r="LTK273" s="20"/>
      <c r="LTL273" s="20"/>
      <c r="LTM273" s="20"/>
      <c r="LTN273" s="20"/>
      <c r="LTO273" s="20"/>
      <c r="LTP273" s="20"/>
      <c r="LTQ273" s="20"/>
      <c r="LTR273" s="20"/>
      <c r="LTS273" s="20"/>
      <c r="LTT273" s="20"/>
      <c r="LTU273" s="20"/>
      <c r="LTV273" s="20"/>
      <c r="LTW273" s="20"/>
      <c r="LTX273" s="20"/>
      <c r="LTY273" s="20"/>
      <c r="LTZ273" s="20"/>
      <c r="LUA273" s="20"/>
      <c r="LUB273" s="20"/>
      <c r="LUC273" s="20"/>
      <c r="LUD273" s="20"/>
      <c r="LUE273" s="20"/>
      <c r="LUF273" s="20"/>
      <c r="LUG273" s="20"/>
      <c r="LUH273" s="20"/>
      <c r="LUI273" s="20"/>
      <c r="LUJ273" s="20"/>
      <c r="LUK273" s="20"/>
      <c r="LUL273" s="20"/>
      <c r="LUM273" s="20"/>
      <c r="LUN273" s="20"/>
      <c r="LUO273" s="20"/>
      <c r="LUP273" s="20"/>
      <c r="LUQ273" s="20"/>
      <c r="LUR273" s="20"/>
      <c r="LUS273" s="20"/>
      <c r="LUT273" s="20"/>
      <c r="LUU273" s="20"/>
      <c r="LUV273" s="20"/>
      <c r="LUW273" s="20"/>
      <c r="LUX273" s="20"/>
      <c r="LUY273" s="20"/>
      <c r="LUZ273" s="20"/>
      <c r="LVA273" s="20"/>
      <c r="LVB273" s="20"/>
      <c r="LVC273" s="20"/>
      <c r="LVD273" s="20"/>
      <c r="LVE273" s="20"/>
      <c r="LVF273" s="20"/>
      <c r="LVG273" s="20"/>
      <c r="LVH273" s="20"/>
      <c r="LVI273" s="20"/>
      <c r="LVJ273" s="20"/>
      <c r="LVK273" s="20"/>
      <c r="LVL273" s="20"/>
      <c r="LVM273" s="20"/>
      <c r="LVN273" s="20"/>
      <c r="LVO273" s="20"/>
      <c r="LVP273" s="20"/>
      <c r="LVQ273" s="20"/>
      <c r="LVR273" s="20"/>
      <c r="LVS273" s="20"/>
      <c r="LVT273" s="20"/>
      <c r="LVU273" s="20"/>
      <c r="LVV273" s="20"/>
      <c r="LVW273" s="20"/>
      <c r="LVX273" s="20"/>
      <c r="LVY273" s="20"/>
      <c r="LVZ273" s="20"/>
      <c r="LWA273" s="20"/>
      <c r="LWB273" s="20"/>
      <c r="LWC273" s="20"/>
      <c r="LWD273" s="20"/>
      <c r="LWE273" s="20"/>
      <c r="LWF273" s="20"/>
      <c r="LWG273" s="20"/>
      <c r="LWH273" s="20"/>
      <c r="LWI273" s="20"/>
      <c r="LWJ273" s="20"/>
      <c r="LWK273" s="20"/>
      <c r="LWL273" s="20"/>
      <c r="LWM273" s="20"/>
      <c r="LWN273" s="20"/>
      <c r="LWO273" s="20"/>
      <c r="LWP273" s="20"/>
      <c r="LWQ273" s="20"/>
      <c r="LWR273" s="20"/>
      <c r="LWS273" s="20"/>
      <c r="LWT273" s="20"/>
      <c r="LWU273" s="20"/>
      <c r="LWV273" s="20"/>
      <c r="LWW273" s="20"/>
      <c r="LWX273" s="20"/>
      <c r="LWY273" s="20"/>
      <c r="LWZ273" s="20"/>
      <c r="LXA273" s="20"/>
      <c r="LXB273" s="20"/>
      <c r="LXC273" s="20"/>
      <c r="LXD273" s="20"/>
      <c r="LXE273" s="20"/>
      <c r="LXF273" s="20"/>
      <c r="LXG273" s="20"/>
      <c r="LXH273" s="20"/>
      <c r="LXI273" s="20"/>
      <c r="LXJ273" s="20"/>
      <c r="LXK273" s="20"/>
      <c r="LXL273" s="20"/>
      <c r="LXM273" s="20"/>
      <c r="LXN273" s="20"/>
      <c r="LXO273" s="20"/>
      <c r="LXP273" s="20"/>
      <c r="LXQ273" s="20"/>
      <c r="LXR273" s="20"/>
      <c r="LXS273" s="20"/>
      <c r="LXT273" s="20"/>
      <c r="LXU273" s="20"/>
      <c r="LXV273" s="20"/>
      <c r="LXW273" s="20"/>
      <c r="LXX273" s="20"/>
      <c r="LXY273" s="20"/>
      <c r="LXZ273" s="20"/>
      <c r="LYA273" s="20"/>
      <c r="LYB273" s="20"/>
      <c r="LYC273" s="20"/>
      <c r="LYD273" s="20"/>
      <c r="LYE273" s="20"/>
      <c r="LYF273" s="20"/>
      <c r="LYG273" s="20"/>
      <c r="LYH273" s="20"/>
      <c r="LYI273" s="20"/>
      <c r="LYJ273" s="20"/>
      <c r="LYK273" s="20"/>
      <c r="LYL273" s="20"/>
      <c r="LYM273" s="20"/>
      <c r="LYN273" s="20"/>
      <c r="LYO273" s="20"/>
      <c r="LYP273" s="20"/>
      <c r="LYQ273" s="20"/>
      <c r="LYR273" s="20"/>
      <c r="LYS273" s="20"/>
      <c r="LYT273" s="20"/>
      <c r="LYU273" s="20"/>
      <c r="LYV273" s="20"/>
      <c r="LYW273" s="20"/>
      <c r="LYX273" s="20"/>
      <c r="LYY273" s="20"/>
      <c r="LYZ273" s="20"/>
      <c r="LZA273" s="20"/>
      <c r="LZB273" s="20"/>
      <c r="LZC273" s="20"/>
      <c r="LZD273" s="20"/>
      <c r="LZE273" s="20"/>
      <c r="LZF273" s="20"/>
      <c r="LZG273" s="20"/>
      <c r="LZH273" s="20"/>
      <c r="LZI273" s="20"/>
      <c r="LZJ273" s="20"/>
      <c r="LZK273" s="20"/>
      <c r="LZL273" s="20"/>
      <c r="LZM273" s="20"/>
      <c r="LZN273" s="20"/>
      <c r="LZO273" s="20"/>
      <c r="LZP273" s="20"/>
      <c r="LZQ273" s="20"/>
      <c r="LZR273" s="20"/>
      <c r="LZS273" s="20"/>
      <c r="LZT273" s="20"/>
      <c r="LZU273" s="20"/>
      <c r="LZV273" s="20"/>
      <c r="LZW273" s="20"/>
      <c r="LZX273" s="20"/>
      <c r="LZY273" s="20"/>
      <c r="LZZ273" s="20"/>
      <c r="MAA273" s="20"/>
      <c r="MAB273" s="20"/>
      <c r="MAC273" s="20"/>
      <c r="MAD273" s="20"/>
      <c r="MAE273" s="20"/>
      <c r="MAF273" s="20"/>
      <c r="MAG273" s="20"/>
      <c r="MAH273" s="20"/>
      <c r="MAI273" s="20"/>
      <c r="MAJ273" s="20"/>
      <c r="MAK273" s="20"/>
      <c r="MAL273" s="20"/>
      <c r="MAM273" s="20"/>
      <c r="MAN273" s="20"/>
      <c r="MAO273" s="20"/>
      <c r="MAP273" s="20"/>
      <c r="MAQ273" s="20"/>
      <c r="MAR273" s="20"/>
      <c r="MAS273" s="20"/>
      <c r="MAT273" s="20"/>
      <c r="MAU273" s="20"/>
      <c r="MAV273" s="20"/>
      <c r="MAW273" s="20"/>
      <c r="MAX273" s="20"/>
      <c r="MAY273" s="20"/>
      <c r="MAZ273" s="20"/>
      <c r="MBA273" s="20"/>
      <c r="MBB273" s="20"/>
      <c r="MBC273" s="20"/>
      <c r="MBD273" s="20"/>
      <c r="MBE273" s="20"/>
      <c r="MBF273" s="20"/>
      <c r="MBG273" s="20"/>
      <c r="MBH273" s="20"/>
      <c r="MBI273" s="20"/>
      <c r="MBJ273" s="20"/>
      <c r="MBK273" s="20"/>
      <c r="MBL273" s="20"/>
      <c r="MBM273" s="20"/>
      <c r="MBN273" s="20"/>
      <c r="MBO273" s="20"/>
      <c r="MBP273" s="20"/>
      <c r="MBQ273" s="20"/>
      <c r="MBR273" s="20"/>
      <c r="MBS273" s="20"/>
      <c r="MBT273" s="20"/>
      <c r="MBU273" s="20"/>
      <c r="MBV273" s="20"/>
      <c r="MBW273" s="20"/>
      <c r="MBX273" s="20"/>
      <c r="MBY273" s="20"/>
      <c r="MBZ273" s="20"/>
      <c r="MCA273" s="20"/>
      <c r="MCB273" s="20"/>
      <c r="MCC273" s="20"/>
      <c r="MCD273" s="20"/>
      <c r="MCE273" s="20"/>
      <c r="MCF273" s="20"/>
      <c r="MCG273" s="20"/>
      <c r="MCH273" s="20"/>
      <c r="MCI273" s="20"/>
      <c r="MCJ273" s="20"/>
      <c r="MCK273" s="20"/>
      <c r="MCL273" s="20"/>
      <c r="MCM273" s="20"/>
      <c r="MCN273" s="20"/>
      <c r="MCO273" s="20"/>
      <c r="MCP273" s="20"/>
      <c r="MCQ273" s="20"/>
      <c r="MCR273" s="20"/>
      <c r="MCS273" s="20"/>
      <c r="MCT273" s="20"/>
      <c r="MCU273" s="20"/>
      <c r="MCV273" s="20"/>
      <c r="MCW273" s="20"/>
      <c r="MCX273" s="20"/>
      <c r="MCY273" s="20"/>
      <c r="MCZ273" s="20"/>
      <c r="MDA273" s="20"/>
      <c r="MDB273" s="20"/>
      <c r="MDC273" s="20"/>
      <c r="MDD273" s="20"/>
      <c r="MDE273" s="20"/>
      <c r="MDF273" s="20"/>
      <c r="MDG273" s="20"/>
      <c r="MDH273" s="20"/>
      <c r="MDI273" s="20"/>
      <c r="MDJ273" s="20"/>
      <c r="MDK273" s="20"/>
      <c r="MDL273" s="20"/>
      <c r="MDM273" s="20"/>
      <c r="MDN273" s="20"/>
      <c r="MDO273" s="20"/>
      <c r="MDP273" s="20"/>
      <c r="MDQ273" s="20"/>
      <c r="MDR273" s="20"/>
      <c r="MDS273" s="20"/>
      <c r="MDT273" s="20"/>
      <c r="MDU273" s="20"/>
      <c r="MDV273" s="20"/>
      <c r="MDW273" s="20"/>
      <c r="MDX273" s="20"/>
      <c r="MDY273" s="20"/>
      <c r="MDZ273" s="20"/>
      <c r="MEA273" s="20"/>
      <c r="MEB273" s="20"/>
      <c r="MEC273" s="20"/>
      <c r="MED273" s="20"/>
      <c r="MEE273" s="20"/>
      <c r="MEF273" s="20"/>
      <c r="MEG273" s="20"/>
      <c r="MEH273" s="20"/>
      <c r="MEI273" s="20"/>
      <c r="MEJ273" s="20"/>
      <c r="MEK273" s="20"/>
      <c r="MEL273" s="20"/>
      <c r="MEM273" s="20"/>
      <c r="MEN273" s="20"/>
      <c r="MEO273" s="20"/>
      <c r="MEP273" s="20"/>
      <c r="MEQ273" s="20"/>
      <c r="MER273" s="20"/>
      <c r="MES273" s="20"/>
      <c r="MET273" s="20"/>
      <c r="MEU273" s="20"/>
      <c r="MEV273" s="20"/>
      <c r="MEW273" s="20"/>
      <c r="MEX273" s="20"/>
      <c r="MEY273" s="20"/>
      <c r="MEZ273" s="20"/>
      <c r="MFA273" s="20"/>
      <c r="MFB273" s="20"/>
      <c r="MFC273" s="20"/>
      <c r="MFD273" s="20"/>
      <c r="MFE273" s="20"/>
      <c r="MFF273" s="20"/>
      <c r="MFG273" s="20"/>
      <c r="MFH273" s="20"/>
      <c r="MFI273" s="20"/>
      <c r="MFJ273" s="20"/>
      <c r="MFK273" s="20"/>
      <c r="MFL273" s="20"/>
      <c r="MFM273" s="20"/>
      <c r="MFN273" s="20"/>
      <c r="MFO273" s="20"/>
      <c r="MFP273" s="20"/>
      <c r="MFQ273" s="20"/>
      <c r="MFR273" s="20"/>
      <c r="MFS273" s="20"/>
      <c r="MFT273" s="20"/>
      <c r="MFU273" s="20"/>
      <c r="MFV273" s="20"/>
      <c r="MFW273" s="20"/>
      <c r="MFX273" s="20"/>
      <c r="MFY273" s="20"/>
      <c r="MFZ273" s="20"/>
      <c r="MGA273" s="20"/>
      <c r="MGB273" s="20"/>
      <c r="MGC273" s="20"/>
      <c r="MGD273" s="20"/>
      <c r="MGE273" s="20"/>
      <c r="MGF273" s="20"/>
      <c r="MGG273" s="20"/>
      <c r="MGH273" s="20"/>
      <c r="MGI273" s="20"/>
      <c r="MGJ273" s="20"/>
      <c r="MGK273" s="20"/>
      <c r="MGL273" s="20"/>
      <c r="MGM273" s="20"/>
      <c r="MGN273" s="20"/>
      <c r="MGO273" s="20"/>
      <c r="MGP273" s="20"/>
      <c r="MGQ273" s="20"/>
      <c r="MGR273" s="20"/>
      <c r="MGS273" s="20"/>
      <c r="MGT273" s="20"/>
      <c r="MGU273" s="20"/>
      <c r="MGV273" s="20"/>
      <c r="MGW273" s="20"/>
      <c r="MGX273" s="20"/>
      <c r="MGY273" s="20"/>
      <c r="MGZ273" s="20"/>
      <c r="MHA273" s="20"/>
      <c r="MHB273" s="20"/>
      <c r="MHC273" s="20"/>
      <c r="MHD273" s="20"/>
      <c r="MHE273" s="20"/>
      <c r="MHF273" s="20"/>
      <c r="MHG273" s="20"/>
      <c r="MHH273" s="20"/>
      <c r="MHI273" s="20"/>
      <c r="MHJ273" s="20"/>
      <c r="MHK273" s="20"/>
      <c r="MHL273" s="20"/>
      <c r="MHM273" s="20"/>
      <c r="MHN273" s="20"/>
      <c r="MHO273" s="20"/>
      <c r="MHP273" s="20"/>
      <c r="MHQ273" s="20"/>
      <c r="MHR273" s="20"/>
      <c r="MHS273" s="20"/>
      <c r="MHT273" s="20"/>
      <c r="MHU273" s="20"/>
      <c r="MHV273" s="20"/>
      <c r="MHW273" s="20"/>
      <c r="MHX273" s="20"/>
      <c r="MHY273" s="20"/>
      <c r="MHZ273" s="20"/>
      <c r="MIA273" s="20"/>
      <c r="MIB273" s="20"/>
      <c r="MIC273" s="20"/>
      <c r="MID273" s="20"/>
      <c r="MIE273" s="20"/>
      <c r="MIF273" s="20"/>
      <c r="MIG273" s="20"/>
      <c r="MIH273" s="20"/>
      <c r="MII273" s="20"/>
      <c r="MIJ273" s="20"/>
      <c r="MIK273" s="20"/>
      <c r="MIL273" s="20"/>
      <c r="MIM273" s="20"/>
      <c r="MIN273" s="20"/>
      <c r="MIO273" s="20"/>
      <c r="MIP273" s="20"/>
      <c r="MIQ273" s="20"/>
      <c r="MIR273" s="20"/>
      <c r="MIS273" s="20"/>
      <c r="MIT273" s="20"/>
      <c r="MIU273" s="20"/>
      <c r="MIV273" s="20"/>
      <c r="MIW273" s="20"/>
      <c r="MIX273" s="20"/>
      <c r="MIY273" s="20"/>
      <c r="MIZ273" s="20"/>
      <c r="MJA273" s="20"/>
      <c r="MJB273" s="20"/>
      <c r="MJC273" s="20"/>
      <c r="MJD273" s="20"/>
      <c r="MJE273" s="20"/>
      <c r="MJF273" s="20"/>
      <c r="MJG273" s="20"/>
      <c r="MJH273" s="20"/>
      <c r="MJI273" s="20"/>
      <c r="MJJ273" s="20"/>
      <c r="MJK273" s="20"/>
      <c r="MJL273" s="20"/>
      <c r="MJM273" s="20"/>
      <c r="MJN273" s="20"/>
      <c r="MJO273" s="20"/>
      <c r="MJP273" s="20"/>
      <c r="MJQ273" s="20"/>
      <c r="MJR273" s="20"/>
      <c r="MJS273" s="20"/>
      <c r="MJT273" s="20"/>
      <c r="MJU273" s="20"/>
      <c r="MJV273" s="20"/>
      <c r="MJW273" s="20"/>
      <c r="MJX273" s="20"/>
      <c r="MJY273" s="20"/>
      <c r="MJZ273" s="20"/>
      <c r="MKA273" s="20"/>
      <c r="MKB273" s="20"/>
      <c r="MKC273" s="20"/>
      <c r="MKD273" s="20"/>
      <c r="MKE273" s="20"/>
      <c r="MKF273" s="20"/>
      <c r="MKG273" s="20"/>
      <c r="MKH273" s="20"/>
      <c r="MKI273" s="20"/>
      <c r="MKJ273" s="20"/>
      <c r="MKK273" s="20"/>
      <c r="MKL273" s="20"/>
      <c r="MKM273" s="20"/>
      <c r="MKN273" s="20"/>
      <c r="MKO273" s="20"/>
      <c r="MKP273" s="20"/>
      <c r="MKQ273" s="20"/>
      <c r="MKR273" s="20"/>
      <c r="MKS273" s="20"/>
      <c r="MKT273" s="20"/>
      <c r="MKU273" s="20"/>
      <c r="MKV273" s="20"/>
      <c r="MKW273" s="20"/>
      <c r="MKX273" s="20"/>
      <c r="MKY273" s="20"/>
      <c r="MKZ273" s="20"/>
      <c r="MLA273" s="20"/>
      <c r="MLB273" s="20"/>
      <c r="MLC273" s="20"/>
      <c r="MLD273" s="20"/>
      <c r="MLE273" s="20"/>
      <c r="MLF273" s="20"/>
      <c r="MLG273" s="20"/>
      <c r="MLH273" s="20"/>
      <c r="MLI273" s="20"/>
      <c r="MLJ273" s="20"/>
      <c r="MLK273" s="20"/>
      <c r="MLL273" s="20"/>
      <c r="MLM273" s="20"/>
      <c r="MLN273" s="20"/>
      <c r="MLO273" s="20"/>
      <c r="MLP273" s="20"/>
      <c r="MLQ273" s="20"/>
      <c r="MLR273" s="20"/>
      <c r="MLS273" s="20"/>
      <c r="MLT273" s="20"/>
      <c r="MLU273" s="20"/>
      <c r="MLV273" s="20"/>
      <c r="MLW273" s="20"/>
      <c r="MLX273" s="20"/>
      <c r="MLY273" s="20"/>
      <c r="MLZ273" s="20"/>
      <c r="MMA273" s="20"/>
      <c r="MMB273" s="20"/>
      <c r="MMC273" s="20"/>
      <c r="MMD273" s="20"/>
      <c r="MME273" s="20"/>
      <c r="MMF273" s="20"/>
      <c r="MMG273" s="20"/>
      <c r="MMH273" s="20"/>
      <c r="MMI273" s="20"/>
      <c r="MMJ273" s="20"/>
      <c r="MMK273" s="20"/>
      <c r="MML273" s="20"/>
      <c r="MMM273" s="20"/>
      <c r="MMN273" s="20"/>
      <c r="MMO273" s="20"/>
      <c r="MMP273" s="20"/>
      <c r="MMQ273" s="20"/>
      <c r="MMR273" s="20"/>
      <c r="MMS273" s="20"/>
      <c r="MMT273" s="20"/>
      <c r="MMU273" s="20"/>
      <c r="MMV273" s="20"/>
      <c r="MMW273" s="20"/>
      <c r="MMX273" s="20"/>
      <c r="MMY273" s="20"/>
      <c r="MMZ273" s="20"/>
      <c r="MNA273" s="20"/>
      <c r="MNB273" s="20"/>
      <c r="MNC273" s="20"/>
      <c r="MND273" s="20"/>
      <c r="MNE273" s="20"/>
      <c r="MNF273" s="20"/>
      <c r="MNG273" s="20"/>
      <c r="MNH273" s="20"/>
      <c r="MNI273" s="20"/>
      <c r="MNJ273" s="20"/>
      <c r="MNK273" s="20"/>
      <c r="MNL273" s="20"/>
      <c r="MNM273" s="20"/>
      <c r="MNN273" s="20"/>
      <c r="MNO273" s="20"/>
      <c r="MNP273" s="20"/>
      <c r="MNQ273" s="20"/>
      <c r="MNR273" s="20"/>
      <c r="MNS273" s="20"/>
      <c r="MNT273" s="20"/>
      <c r="MNU273" s="20"/>
      <c r="MNV273" s="20"/>
      <c r="MNW273" s="20"/>
      <c r="MNX273" s="20"/>
      <c r="MNY273" s="20"/>
      <c r="MNZ273" s="20"/>
      <c r="MOA273" s="20"/>
      <c r="MOB273" s="20"/>
      <c r="MOC273" s="20"/>
      <c r="MOD273" s="20"/>
      <c r="MOE273" s="20"/>
      <c r="MOF273" s="20"/>
      <c r="MOG273" s="20"/>
      <c r="MOH273" s="20"/>
      <c r="MOI273" s="20"/>
      <c r="MOJ273" s="20"/>
      <c r="MOK273" s="20"/>
      <c r="MOL273" s="20"/>
      <c r="MOM273" s="20"/>
      <c r="MON273" s="20"/>
      <c r="MOO273" s="20"/>
      <c r="MOP273" s="20"/>
      <c r="MOQ273" s="20"/>
      <c r="MOR273" s="20"/>
      <c r="MOS273" s="20"/>
      <c r="MOT273" s="20"/>
      <c r="MOU273" s="20"/>
      <c r="MOV273" s="20"/>
      <c r="MOW273" s="20"/>
      <c r="MOX273" s="20"/>
      <c r="MOY273" s="20"/>
      <c r="MOZ273" s="20"/>
      <c r="MPA273" s="20"/>
      <c r="MPB273" s="20"/>
      <c r="MPC273" s="20"/>
      <c r="MPD273" s="20"/>
      <c r="MPE273" s="20"/>
      <c r="MPF273" s="20"/>
      <c r="MPG273" s="20"/>
      <c r="MPH273" s="20"/>
      <c r="MPI273" s="20"/>
      <c r="MPJ273" s="20"/>
      <c r="MPK273" s="20"/>
      <c r="MPL273" s="20"/>
      <c r="MPM273" s="20"/>
      <c r="MPN273" s="20"/>
      <c r="MPO273" s="20"/>
      <c r="MPP273" s="20"/>
      <c r="MPQ273" s="20"/>
      <c r="MPR273" s="20"/>
      <c r="MPS273" s="20"/>
      <c r="MPT273" s="20"/>
      <c r="MPU273" s="20"/>
      <c r="MPV273" s="20"/>
      <c r="MPW273" s="20"/>
      <c r="MPX273" s="20"/>
      <c r="MPY273" s="20"/>
      <c r="MPZ273" s="20"/>
      <c r="MQA273" s="20"/>
      <c r="MQB273" s="20"/>
      <c r="MQC273" s="20"/>
      <c r="MQD273" s="20"/>
      <c r="MQE273" s="20"/>
      <c r="MQF273" s="20"/>
      <c r="MQG273" s="20"/>
      <c r="MQH273" s="20"/>
      <c r="MQI273" s="20"/>
      <c r="MQJ273" s="20"/>
      <c r="MQK273" s="20"/>
      <c r="MQL273" s="20"/>
      <c r="MQM273" s="20"/>
      <c r="MQN273" s="20"/>
      <c r="MQO273" s="20"/>
      <c r="MQP273" s="20"/>
      <c r="MQQ273" s="20"/>
      <c r="MQR273" s="20"/>
      <c r="MQS273" s="20"/>
      <c r="MQT273" s="20"/>
      <c r="MQU273" s="20"/>
      <c r="MQV273" s="20"/>
      <c r="MQW273" s="20"/>
      <c r="MQX273" s="20"/>
      <c r="MQY273" s="20"/>
      <c r="MQZ273" s="20"/>
      <c r="MRA273" s="20"/>
      <c r="MRB273" s="20"/>
      <c r="MRC273" s="20"/>
      <c r="MRD273" s="20"/>
      <c r="MRE273" s="20"/>
      <c r="MRF273" s="20"/>
      <c r="MRG273" s="20"/>
      <c r="MRH273" s="20"/>
      <c r="MRI273" s="20"/>
      <c r="MRJ273" s="20"/>
      <c r="MRK273" s="20"/>
      <c r="MRL273" s="20"/>
      <c r="MRM273" s="20"/>
      <c r="MRN273" s="20"/>
      <c r="MRO273" s="20"/>
      <c r="MRP273" s="20"/>
      <c r="MRQ273" s="20"/>
      <c r="MRR273" s="20"/>
      <c r="MRS273" s="20"/>
      <c r="MRT273" s="20"/>
      <c r="MRU273" s="20"/>
      <c r="MRV273" s="20"/>
      <c r="MRW273" s="20"/>
      <c r="MRX273" s="20"/>
      <c r="MRY273" s="20"/>
      <c r="MRZ273" s="20"/>
      <c r="MSA273" s="20"/>
      <c r="MSB273" s="20"/>
      <c r="MSC273" s="20"/>
      <c r="MSD273" s="20"/>
      <c r="MSE273" s="20"/>
      <c r="MSF273" s="20"/>
      <c r="MSG273" s="20"/>
      <c r="MSH273" s="20"/>
      <c r="MSI273" s="20"/>
      <c r="MSJ273" s="20"/>
      <c r="MSK273" s="20"/>
      <c r="MSL273" s="20"/>
      <c r="MSM273" s="20"/>
      <c r="MSN273" s="20"/>
      <c r="MSO273" s="20"/>
      <c r="MSP273" s="20"/>
      <c r="MSQ273" s="20"/>
      <c r="MSR273" s="20"/>
      <c r="MSS273" s="20"/>
      <c r="MST273" s="20"/>
      <c r="MSU273" s="20"/>
      <c r="MSV273" s="20"/>
      <c r="MSW273" s="20"/>
      <c r="MSX273" s="20"/>
      <c r="MSY273" s="20"/>
      <c r="MSZ273" s="20"/>
      <c r="MTA273" s="20"/>
      <c r="MTB273" s="20"/>
      <c r="MTC273" s="20"/>
      <c r="MTD273" s="20"/>
      <c r="MTE273" s="20"/>
      <c r="MTF273" s="20"/>
      <c r="MTG273" s="20"/>
      <c r="MTH273" s="20"/>
      <c r="MTI273" s="20"/>
      <c r="MTJ273" s="20"/>
      <c r="MTK273" s="20"/>
      <c r="MTL273" s="20"/>
      <c r="MTM273" s="20"/>
      <c r="MTN273" s="20"/>
      <c r="MTO273" s="20"/>
      <c r="MTP273" s="20"/>
      <c r="MTQ273" s="20"/>
      <c r="MTR273" s="20"/>
      <c r="MTS273" s="20"/>
      <c r="MTT273" s="20"/>
      <c r="MTU273" s="20"/>
      <c r="MTV273" s="20"/>
      <c r="MTW273" s="20"/>
      <c r="MTX273" s="20"/>
      <c r="MTY273" s="20"/>
      <c r="MTZ273" s="20"/>
      <c r="MUA273" s="20"/>
      <c r="MUB273" s="20"/>
      <c r="MUC273" s="20"/>
      <c r="MUD273" s="20"/>
      <c r="MUE273" s="20"/>
      <c r="MUF273" s="20"/>
      <c r="MUG273" s="20"/>
      <c r="MUH273" s="20"/>
      <c r="MUI273" s="20"/>
      <c r="MUJ273" s="20"/>
      <c r="MUK273" s="20"/>
      <c r="MUL273" s="20"/>
      <c r="MUM273" s="20"/>
      <c r="MUN273" s="20"/>
      <c r="MUO273" s="20"/>
      <c r="MUP273" s="20"/>
      <c r="MUQ273" s="20"/>
      <c r="MUR273" s="20"/>
      <c r="MUS273" s="20"/>
      <c r="MUT273" s="20"/>
      <c r="MUU273" s="20"/>
      <c r="MUV273" s="20"/>
      <c r="MUW273" s="20"/>
      <c r="MUX273" s="20"/>
      <c r="MUY273" s="20"/>
      <c r="MUZ273" s="20"/>
      <c r="MVA273" s="20"/>
      <c r="MVB273" s="20"/>
      <c r="MVC273" s="20"/>
      <c r="MVD273" s="20"/>
      <c r="MVE273" s="20"/>
      <c r="MVF273" s="20"/>
      <c r="MVG273" s="20"/>
      <c r="MVH273" s="20"/>
      <c r="MVI273" s="20"/>
      <c r="MVJ273" s="20"/>
      <c r="MVK273" s="20"/>
      <c r="MVL273" s="20"/>
      <c r="MVM273" s="20"/>
      <c r="MVN273" s="20"/>
      <c r="MVO273" s="20"/>
      <c r="MVP273" s="20"/>
      <c r="MVQ273" s="20"/>
      <c r="MVR273" s="20"/>
      <c r="MVS273" s="20"/>
      <c r="MVT273" s="20"/>
      <c r="MVU273" s="20"/>
      <c r="MVV273" s="20"/>
      <c r="MVW273" s="20"/>
      <c r="MVX273" s="20"/>
      <c r="MVY273" s="20"/>
      <c r="MVZ273" s="20"/>
      <c r="MWA273" s="20"/>
      <c r="MWB273" s="20"/>
      <c r="MWC273" s="20"/>
      <c r="MWD273" s="20"/>
      <c r="MWE273" s="20"/>
      <c r="MWF273" s="20"/>
      <c r="MWG273" s="20"/>
      <c r="MWH273" s="20"/>
      <c r="MWI273" s="20"/>
      <c r="MWJ273" s="20"/>
      <c r="MWK273" s="20"/>
      <c r="MWL273" s="20"/>
      <c r="MWM273" s="20"/>
      <c r="MWN273" s="20"/>
      <c r="MWO273" s="20"/>
      <c r="MWP273" s="20"/>
      <c r="MWQ273" s="20"/>
      <c r="MWR273" s="20"/>
      <c r="MWS273" s="20"/>
      <c r="MWT273" s="20"/>
      <c r="MWU273" s="20"/>
      <c r="MWV273" s="20"/>
      <c r="MWW273" s="20"/>
      <c r="MWX273" s="20"/>
      <c r="MWY273" s="20"/>
      <c r="MWZ273" s="20"/>
      <c r="MXA273" s="20"/>
      <c r="MXB273" s="20"/>
      <c r="MXC273" s="20"/>
      <c r="MXD273" s="20"/>
      <c r="MXE273" s="20"/>
      <c r="MXF273" s="20"/>
      <c r="MXG273" s="20"/>
      <c r="MXH273" s="20"/>
      <c r="MXI273" s="20"/>
      <c r="MXJ273" s="20"/>
      <c r="MXK273" s="20"/>
      <c r="MXL273" s="20"/>
      <c r="MXM273" s="20"/>
      <c r="MXN273" s="20"/>
      <c r="MXO273" s="20"/>
      <c r="MXP273" s="20"/>
      <c r="MXQ273" s="20"/>
      <c r="MXR273" s="20"/>
      <c r="MXS273" s="20"/>
      <c r="MXT273" s="20"/>
      <c r="MXU273" s="20"/>
      <c r="MXV273" s="20"/>
      <c r="MXW273" s="20"/>
      <c r="MXX273" s="20"/>
      <c r="MXY273" s="20"/>
      <c r="MXZ273" s="20"/>
      <c r="MYA273" s="20"/>
      <c r="MYB273" s="20"/>
      <c r="MYC273" s="20"/>
      <c r="MYD273" s="20"/>
      <c r="MYE273" s="20"/>
      <c r="MYF273" s="20"/>
      <c r="MYG273" s="20"/>
      <c r="MYH273" s="20"/>
      <c r="MYI273" s="20"/>
      <c r="MYJ273" s="20"/>
      <c r="MYK273" s="20"/>
      <c r="MYL273" s="20"/>
      <c r="MYM273" s="20"/>
      <c r="MYN273" s="20"/>
      <c r="MYO273" s="20"/>
      <c r="MYP273" s="20"/>
      <c r="MYQ273" s="20"/>
      <c r="MYR273" s="20"/>
      <c r="MYS273" s="20"/>
      <c r="MYT273" s="20"/>
      <c r="MYU273" s="20"/>
      <c r="MYV273" s="20"/>
      <c r="MYW273" s="20"/>
      <c r="MYX273" s="20"/>
      <c r="MYY273" s="20"/>
      <c r="MYZ273" s="20"/>
      <c r="MZA273" s="20"/>
      <c r="MZB273" s="20"/>
      <c r="MZC273" s="20"/>
      <c r="MZD273" s="20"/>
      <c r="MZE273" s="20"/>
      <c r="MZF273" s="20"/>
      <c r="MZG273" s="20"/>
      <c r="MZH273" s="20"/>
      <c r="MZI273" s="20"/>
      <c r="MZJ273" s="20"/>
      <c r="MZK273" s="20"/>
      <c r="MZL273" s="20"/>
      <c r="MZM273" s="20"/>
      <c r="MZN273" s="20"/>
      <c r="MZO273" s="20"/>
      <c r="MZP273" s="20"/>
      <c r="MZQ273" s="20"/>
      <c r="MZR273" s="20"/>
      <c r="MZS273" s="20"/>
      <c r="MZT273" s="20"/>
      <c r="MZU273" s="20"/>
      <c r="MZV273" s="20"/>
      <c r="MZW273" s="20"/>
      <c r="MZX273" s="20"/>
      <c r="MZY273" s="20"/>
      <c r="MZZ273" s="20"/>
      <c r="NAA273" s="20"/>
      <c r="NAB273" s="20"/>
      <c r="NAC273" s="20"/>
      <c r="NAD273" s="20"/>
      <c r="NAE273" s="20"/>
      <c r="NAF273" s="20"/>
      <c r="NAG273" s="20"/>
      <c r="NAH273" s="20"/>
      <c r="NAI273" s="20"/>
      <c r="NAJ273" s="20"/>
      <c r="NAK273" s="20"/>
      <c r="NAL273" s="20"/>
      <c r="NAM273" s="20"/>
      <c r="NAN273" s="20"/>
      <c r="NAO273" s="20"/>
      <c r="NAP273" s="20"/>
      <c r="NAQ273" s="20"/>
      <c r="NAR273" s="20"/>
      <c r="NAS273" s="20"/>
      <c r="NAT273" s="20"/>
      <c r="NAU273" s="20"/>
      <c r="NAV273" s="20"/>
      <c r="NAW273" s="20"/>
      <c r="NAX273" s="20"/>
      <c r="NAY273" s="20"/>
      <c r="NAZ273" s="20"/>
      <c r="NBA273" s="20"/>
      <c r="NBB273" s="20"/>
      <c r="NBC273" s="20"/>
      <c r="NBD273" s="20"/>
      <c r="NBE273" s="20"/>
      <c r="NBF273" s="20"/>
      <c r="NBG273" s="20"/>
      <c r="NBH273" s="20"/>
      <c r="NBI273" s="20"/>
      <c r="NBJ273" s="20"/>
      <c r="NBK273" s="20"/>
      <c r="NBL273" s="20"/>
      <c r="NBM273" s="20"/>
      <c r="NBN273" s="20"/>
      <c r="NBO273" s="20"/>
      <c r="NBP273" s="20"/>
      <c r="NBQ273" s="20"/>
      <c r="NBR273" s="20"/>
      <c r="NBS273" s="20"/>
      <c r="NBT273" s="20"/>
      <c r="NBU273" s="20"/>
      <c r="NBV273" s="20"/>
      <c r="NBW273" s="20"/>
      <c r="NBX273" s="20"/>
      <c r="NBY273" s="20"/>
      <c r="NBZ273" s="20"/>
      <c r="NCA273" s="20"/>
      <c r="NCB273" s="20"/>
      <c r="NCC273" s="20"/>
      <c r="NCD273" s="20"/>
      <c r="NCE273" s="20"/>
      <c r="NCF273" s="20"/>
      <c r="NCG273" s="20"/>
      <c r="NCH273" s="20"/>
      <c r="NCI273" s="20"/>
      <c r="NCJ273" s="20"/>
      <c r="NCK273" s="20"/>
      <c r="NCL273" s="20"/>
      <c r="NCM273" s="20"/>
      <c r="NCN273" s="20"/>
      <c r="NCO273" s="20"/>
      <c r="NCP273" s="20"/>
      <c r="NCQ273" s="20"/>
      <c r="NCR273" s="20"/>
      <c r="NCS273" s="20"/>
      <c r="NCT273" s="20"/>
      <c r="NCU273" s="20"/>
      <c r="NCV273" s="20"/>
      <c r="NCW273" s="20"/>
      <c r="NCX273" s="20"/>
      <c r="NCY273" s="20"/>
      <c r="NCZ273" s="20"/>
      <c r="NDA273" s="20"/>
      <c r="NDB273" s="20"/>
      <c r="NDC273" s="20"/>
      <c r="NDD273" s="20"/>
      <c r="NDE273" s="20"/>
      <c r="NDF273" s="20"/>
      <c r="NDG273" s="20"/>
      <c r="NDH273" s="20"/>
      <c r="NDI273" s="20"/>
      <c r="NDJ273" s="20"/>
      <c r="NDK273" s="20"/>
      <c r="NDL273" s="20"/>
      <c r="NDM273" s="20"/>
      <c r="NDN273" s="20"/>
      <c r="NDO273" s="20"/>
      <c r="NDP273" s="20"/>
      <c r="NDQ273" s="20"/>
      <c r="NDR273" s="20"/>
      <c r="NDS273" s="20"/>
      <c r="NDT273" s="20"/>
      <c r="NDU273" s="20"/>
      <c r="NDV273" s="20"/>
      <c r="NDW273" s="20"/>
      <c r="NDX273" s="20"/>
      <c r="NDY273" s="20"/>
      <c r="NDZ273" s="20"/>
      <c r="NEA273" s="20"/>
      <c r="NEB273" s="20"/>
      <c r="NEC273" s="20"/>
      <c r="NED273" s="20"/>
      <c r="NEE273" s="20"/>
      <c r="NEF273" s="20"/>
      <c r="NEG273" s="20"/>
      <c r="NEH273" s="20"/>
      <c r="NEI273" s="20"/>
      <c r="NEJ273" s="20"/>
      <c r="NEK273" s="20"/>
      <c r="NEL273" s="20"/>
      <c r="NEM273" s="20"/>
      <c r="NEN273" s="20"/>
      <c r="NEO273" s="20"/>
      <c r="NEP273" s="20"/>
      <c r="NEQ273" s="20"/>
      <c r="NER273" s="20"/>
      <c r="NES273" s="20"/>
      <c r="NET273" s="20"/>
      <c r="NEU273" s="20"/>
      <c r="NEV273" s="20"/>
      <c r="NEW273" s="20"/>
      <c r="NEX273" s="20"/>
      <c r="NEY273" s="20"/>
      <c r="NEZ273" s="20"/>
      <c r="NFA273" s="20"/>
      <c r="NFB273" s="20"/>
      <c r="NFC273" s="20"/>
      <c r="NFD273" s="20"/>
      <c r="NFE273" s="20"/>
      <c r="NFF273" s="20"/>
      <c r="NFG273" s="20"/>
      <c r="NFH273" s="20"/>
      <c r="NFI273" s="20"/>
      <c r="NFJ273" s="20"/>
      <c r="NFK273" s="20"/>
      <c r="NFL273" s="20"/>
      <c r="NFM273" s="20"/>
      <c r="NFN273" s="20"/>
      <c r="NFO273" s="20"/>
      <c r="NFP273" s="20"/>
      <c r="NFQ273" s="20"/>
      <c r="NFR273" s="20"/>
      <c r="NFS273" s="20"/>
      <c r="NFT273" s="20"/>
      <c r="NFU273" s="20"/>
      <c r="NFV273" s="20"/>
      <c r="NFW273" s="20"/>
      <c r="NFX273" s="20"/>
      <c r="NFY273" s="20"/>
      <c r="NFZ273" s="20"/>
      <c r="NGA273" s="20"/>
      <c r="NGB273" s="20"/>
      <c r="NGC273" s="20"/>
      <c r="NGD273" s="20"/>
      <c r="NGE273" s="20"/>
      <c r="NGF273" s="20"/>
      <c r="NGG273" s="20"/>
      <c r="NGH273" s="20"/>
      <c r="NGI273" s="20"/>
      <c r="NGJ273" s="20"/>
      <c r="NGK273" s="20"/>
      <c r="NGL273" s="20"/>
      <c r="NGM273" s="20"/>
      <c r="NGN273" s="20"/>
      <c r="NGO273" s="20"/>
      <c r="NGP273" s="20"/>
      <c r="NGQ273" s="20"/>
      <c r="NGR273" s="20"/>
      <c r="NGS273" s="20"/>
      <c r="NGT273" s="20"/>
      <c r="NGU273" s="20"/>
      <c r="NGV273" s="20"/>
      <c r="NGW273" s="20"/>
      <c r="NGX273" s="20"/>
      <c r="NGY273" s="20"/>
      <c r="NGZ273" s="20"/>
      <c r="NHA273" s="20"/>
      <c r="NHB273" s="20"/>
      <c r="NHC273" s="20"/>
      <c r="NHD273" s="20"/>
      <c r="NHE273" s="20"/>
      <c r="NHF273" s="20"/>
      <c r="NHG273" s="20"/>
      <c r="NHH273" s="20"/>
      <c r="NHI273" s="20"/>
      <c r="NHJ273" s="20"/>
      <c r="NHK273" s="20"/>
      <c r="NHL273" s="20"/>
      <c r="NHM273" s="20"/>
      <c r="NHN273" s="20"/>
      <c r="NHO273" s="20"/>
      <c r="NHP273" s="20"/>
      <c r="NHQ273" s="20"/>
      <c r="NHR273" s="20"/>
      <c r="NHS273" s="20"/>
      <c r="NHT273" s="20"/>
      <c r="NHU273" s="20"/>
      <c r="NHV273" s="20"/>
      <c r="NHW273" s="20"/>
      <c r="NHX273" s="20"/>
      <c r="NHY273" s="20"/>
      <c r="NHZ273" s="20"/>
      <c r="NIA273" s="20"/>
      <c r="NIB273" s="20"/>
      <c r="NIC273" s="20"/>
      <c r="NID273" s="20"/>
      <c r="NIE273" s="20"/>
      <c r="NIF273" s="20"/>
      <c r="NIG273" s="20"/>
      <c r="NIH273" s="20"/>
      <c r="NII273" s="20"/>
      <c r="NIJ273" s="20"/>
      <c r="NIK273" s="20"/>
      <c r="NIL273" s="20"/>
      <c r="NIM273" s="20"/>
      <c r="NIN273" s="20"/>
      <c r="NIO273" s="20"/>
      <c r="NIP273" s="20"/>
      <c r="NIQ273" s="20"/>
      <c r="NIR273" s="20"/>
      <c r="NIS273" s="20"/>
      <c r="NIT273" s="20"/>
      <c r="NIU273" s="20"/>
      <c r="NIV273" s="20"/>
      <c r="NIW273" s="20"/>
      <c r="NIX273" s="20"/>
      <c r="NIY273" s="20"/>
      <c r="NIZ273" s="20"/>
      <c r="NJA273" s="20"/>
      <c r="NJB273" s="20"/>
      <c r="NJC273" s="20"/>
      <c r="NJD273" s="20"/>
      <c r="NJE273" s="20"/>
      <c r="NJF273" s="20"/>
      <c r="NJG273" s="20"/>
      <c r="NJH273" s="20"/>
      <c r="NJI273" s="20"/>
      <c r="NJJ273" s="20"/>
      <c r="NJK273" s="20"/>
      <c r="NJL273" s="20"/>
      <c r="NJM273" s="20"/>
      <c r="NJN273" s="20"/>
      <c r="NJO273" s="20"/>
      <c r="NJP273" s="20"/>
      <c r="NJQ273" s="20"/>
      <c r="NJR273" s="20"/>
      <c r="NJS273" s="20"/>
      <c r="NJT273" s="20"/>
      <c r="NJU273" s="20"/>
      <c r="NJV273" s="20"/>
      <c r="NJW273" s="20"/>
      <c r="NJX273" s="20"/>
      <c r="NJY273" s="20"/>
      <c r="NJZ273" s="20"/>
      <c r="NKA273" s="20"/>
      <c r="NKB273" s="20"/>
      <c r="NKC273" s="20"/>
      <c r="NKD273" s="20"/>
      <c r="NKE273" s="20"/>
      <c r="NKF273" s="20"/>
      <c r="NKG273" s="20"/>
      <c r="NKH273" s="20"/>
      <c r="NKI273" s="20"/>
      <c r="NKJ273" s="20"/>
      <c r="NKK273" s="20"/>
      <c r="NKL273" s="20"/>
      <c r="NKM273" s="20"/>
      <c r="NKN273" s="20"/>
      <c r="NKO273" s="20"/>
      <c r="NKP273" s="20"/>
      <c r="NKQ273" s="20"/>
      <c r="NKR273" s="20"/>
      <c r="NKS273" s="20"/>
      <c r="NKT273" s="20"/>
      <c r="NKU273" s="20"/>
      <c r="NKV273" s="20"/>
      <c r="NKW273" s="20"/>
      <c r="NKX273" s="20"/>
      <c r="NKY273" s="20"/>
      <c r="NKZ273" s="20"/>
      <c r="NLA273" s="20"/>
      <c r="NLB273" s="20"/>
      <c r="NLC273" s="20"/>
      <c r="NLD273" s="20"/>
      <c r="NLE273" s="20"/>
      <c r="NLF273" s="20"/>
      <c r="NLG273" s="20"/>
      <c r="NLH273" s="20"/>
      <c r="NLI273" s="20"/>
      <c r="NLJ273" s="20"/>
      <c r="NLK273" s="20"/>
      <c r="NLL273" s="20"/>
      <c r="NLM273" s="20"/>
      <c r="NLN273" s="20"/>
      <c r="NLO273" s="20"/>
      <c r="NLP273" s="20"/>
      <c r="NLQ273" s="20"/>
      <c r="NLR273" s="20"/>
      <c r="NLS273" s="20"/>
      <c r="NLT273" s="20"/>
      <c r="NLU273" s="20"/>
      <c r="NLV273" s="20"/>
      <c r="NLW273" s="20"/>
      <c r="NLX273" s="20"/>
      <c r="NLY273" s="20"/>
      <c r="NLZ273" s="20"/>
      <c r="NMA273" s="20"/>
      <c r="NMB273" s="20"/>
      <c r="NMC273" s="20"/>
      <c r="NMD273" s="20"/>
      <c r="NME273" s="20"/>
      <c r="NMF273" s="20"/>
      <c r="NMG273" s="20"/>
      <c r="NMH273" s="20"/>
      <c r="NMI273" s="20"/>
      <c r="NMJ273" s="20"/>
      <c r="NMK273" s="20"/>
      <c r="NML273" s="20"/>
      <c r="NMM273" s="20"/>
      <c r="NMN273" s="20"/>
      <c r="NMO273" s="20"/>
      <c r="NMP273" s="20"/>
      <c r="NMQ273" s="20"/>
      <c r="NMR273" s="20"/>
      <c r="NMS273" s="20"/>
      <c r="NMT273" s="20"/>
      <c r="NMU273" s="20"/>
      <c r="NMV273" s="20"/>
      <c r="NMW273" s="20"/>
      <c r="NMX273" s="20"/>
      <c r="NMY273" s="20"/>
      <c r="NMZ273" s="20"/>
      <c r="NNA273" s="20"/>
      <c r="NNB273" s="20"/>
      <c r="NNC273" s="20"/>
      <c r="NND273" s="20"/>
      <c r="NNE273" s="20"/>
      <c r="NNF273" s="20"/>
      <c r="NNG273" s="20"/>
      <c r="NNH273" s="20"/>
      <c r="NNI273" s="20"/>
      <c r="NNJ273" s="20"/>
      <c r="NNK273" s="20"/>
      <c r="NNL273" s="20"/>
      <c r="NNM273" s="20"/>
      <c r="NNN273" s="20"/>
      <c r="NNO273" s="20"/>
      <c r="NNP273" s="20"/>
      <c r="NNQ273" s="20"/>
      <c r="NNR273" s="20"/>
      <c r="NNS273" s="20"/>
      <c r="NNT273" s="20"/>
      <c r="NNU273" s="20"/>
      <c r="NNV273" s="20"/>
      <c r="NNW273" s="20"/>
      <c r="NNX273" s="20"/>
      <c r="NNY273" s="20"/>
      <c r="NNZ273" s="20"/>
      <c r="NOA273" s="20"/>
      <c r="NOB273" s="20"/>
      <c r="NOC273" s="20"/>
      <c r="NOD273" s="20"/>
      <c r="NOE273" s="20"/>
      <c r="NOF273" s="20"/>
      <c r="NOG273" s="20"/>
      <c r="NOH273" s="20"/>
      <c r="NOI273" s="20"/>
      <c r="NOJ273" s="20"/>
      <c r="NOK273" s="20"/>
      <c r="NOL273" s="20"/>
      <c r="NOM273" s="20"/>
      <c r="NON273" s="20"/>
      <c r="NOO273" s="20"/>
      <c r="NOP273" s="20"/>
      <c r="NOQ273" s="20"/>
      <c r="NOR273" s="20"/>
      <c r="NOS273" s="20"/>
      <c r="NOT273" s="20"/>
      <c r="NOU273" s="20"/>
      <c r="NOV273" s="20"/>
      <c r="NOW273" s="20"/>
      <c r="NOX273" s="20"/>
      <c r="NOY273" s="20"/>
      <c r="NOZ273" s="20"/>
      <c r="NPA273" s="20"/>
      <c r="NPB273" s="20"/>
      <c r="NPC273" s="20"/>
      <c r="NPD273" s="20"/>
      <c r="NPE273" s="20"/>
      <c r="NPF273" s="20"/>
      <c r="NPG273" s="20"/>
      <c r="NPH273" s="20"/>
      <c r="NPI273" s="20"/>
      <c r="NPJ273" s="20"/>
      <c r="NPK273" s="20"/>
      <c r="NPL273" s="20"/>
      <c r="NPM273" s="20"/>
      <c r="NPN273" s="20"/>
      <c r="NPO273" s="20"/>
      <c r="NPP273" s="20"/>
      <c r="NPQ273" s="20"/>
      <c r="NPR273" s="20"/>
      <c r="NPS273" s="20"/>
      <c r="NPT273" s="20"/>
      <c r="NPU273" s="20"/>
      <c r="NPV273" s="20"/>
      <c r="NPW273" s="20"/>
      <c r="NPX273" s="20"/>
      <c r="NPY273" s="20"/>
      <c r="NPZ273" s="20"/>
      <c r="NQA273" s="20"/>
      <c r="NQB273" s="20"/>
      <c r="NQC273" s="20"/>
      <c r="NQD273" s="20"/>
      <c r="NQE273" s="20"/>
      <c r="NQF273" s="20"/>
      <c r="NQG273" s="20"/>
      <c r="NQH273" s="20"/>
      <c r="NQI273" s="20"/>
      <c r="NQJ273" s="20"/>
      <c r="NQK273" s="20"/>
      <c r="NQL273" s="20"/>
      <c r="NQM273" s="20"/>
      <c r="NQN273" s="20"/>
      <c r="NQO273" s="20"/>
      <c r="NQP273" s="20"/>
      <c r="NQQ273" s="20"/>
      <c r="NQR273" s="20"/>
      <c r="NQS273" s="20"/>
      <c r="NQT273" s="20"/>
      <c r="NQU273" s="20"/>
      <c r="NQV273" s="20"/>
      <c r="NQW273" s="20"/>
      <c r="NQX273" s="20"/>
      <c r="NQY273" s="20"/>
      <c r="NQZ273" s="20"/>
      <c r="NRA273" s="20"/>
      <c r="NRB273" s="20"/>
      <c r="NRC273" s="20"/>
      <c r="NRD273" s="20"/>
      <c r="NRE273" s="20"/>
      <c r="NRF273" s="20"/>
      <c r="NRG273" s="20"/>
      <c r="NRH273" s="20"/>
      <c r="NRI273" s="20"/>
      <c r="NRJ273" s="20"/>
      <c r="NRK273" s="20"/>
      <c r="NRL273" s="20"/>
      <c r="NRM273" s="20"/>
      <c r="NRN273" s="20"/>
      <c r="NRO273" s="20"/>
      <c r="NRP273" s="20"/>
      <c r="NRQ273" s="20"/>
      <c r="NRR273" s="20"/>
      <c r="NRS273" s="20"/>
      <c r="NRT273" s="20"/>
      <c r="NRU273" s="20"/>
      <c r="NRV273" s="20"/>
      <c r="NRW273" s="20"/>
      <c r="NRX273" s="20"/>
      <c r="NRY273" s="20"/>
      <c r="NRZ273" s="20"/>
      <c r="NSA273" s="20"/>
      <c r="NSB273" s="20"/>
      <c r="NSC273" s="20"/>
      <c r="NSD273" s="20"/>
      <c r="NSE273" s="20"/>
      <c r="NSF273" s="20"/>
      <c r="NSG273" s="20"/>
      <c r="NSH273" s="20"/>
      <c r="NSI273" s="20"/>
      <c r="NSJ273" s="20"/>
      <c r="NSK273" s="20"/>
      <c r="NSL273" s="20"/>
      <c r="NSM273" s="20"/>
      <c r="NSN273" s="20"/>
      <c r="NSO273" s="20"/>
      <c r="NSP273" s="20"/>
      <c r="NSQ273" s="20"/>
      <c r="NSR273" s="20"/>
      <c r="NSS273" s="20"/>
      <c r="NST273" s="20"/>
      <c r="NSU273" s="20"/>
      <c r="NSV273" s="20"/>
      <c r="NSW273" s="20"/>
      <c r="NSX273" s="20"/>
      <c r="NSY273" s="20"/>
      <c r="NSZ273" s="20"/>
      <c r="NTA273" s="20"/>
      <c r="NTB273" s="20"/>
      <c r="NTC273" s="20"/>
      <c r="NTD273" s="20"/>
      <c r="NTE273" s="20"/>
      <c r="NTF273" s="20"/>
      <c r="NTG273" s="20"/>
      <c r="NTH273" s="20"/>
      <c r="NTI273" s="20"/>
      <c r="NTJ273" s="20"/>
      <c r="NTK273" s="20"/>
      <c r="NTL273" s="20"/>
      <c r="NTM273" s="20"/>
      <c r="NTN273" s="20"/>
      <c r="NTO273" s="20"/>
      <c r="NTP273" s="20"/>
      <c r="NTQ273" s="20"/>
      <c r="NTR273" s="20"/>
      <c r="NTS273" s="20"/>
      <c r="NTT273" s="20"/>
      <c r="NTU273" s="20"/>
      <c r="NTV273" s="20"/>
      <c r="NTW273" s="20"/>
      <c r="NTX273" s="20"/>
      <c r="NTY273" s="20"/>
      <c r="NTZ273" s="20"/>
      <c r="NUA273" s="20"/>
      <c r="NUB273" s="20"/>
      <c r="NUC273" s="20"/>
      <c r="NUD273" s="20"/>
      <c r="NUE273" s="20"/>
      <c r="NUF273" s="20"/>
      <c r="NUG273" s="20"/>
      <c r="NUH273" s="20"/>
      <c r="NUI273" s="20"/>
      <c r="NUJ273" s="20"/>
      <c r="NUK273" s="20"/>
      <c r="NUL273" s="20"/>
      <c r="NUM273" s="20"/>
      <c r="NUN273" s="20"/>
      <c r="NUO273" s="20"/>
      <c r="NUP273" s="20"/>
      <c r="NUQ273" s="20"/>
      <c r="NUR273" s="20"/>
      <c r="NUS273" s="20"/>
      <c r="NUT273" s="20"/>
      <c r="NUU273" s="20"/>
      <c r="NUV273" s="20"/>
      <c r="NUW273" s="20"/>
      <c r="NUX273" s="20"/>
      <c r="NUY273" s="20"/>
      <c r="NUZ273" s="20"/>
      <c r="NVA273" s="20"/>
      <c r="NVB273" s="20"/>
      <c r="NVC273" s="20"/>
      <c r="NVD273" s="20"/>
      <c r="NVE273" s="20"/>
      <c r="NVF273" s="20"/>
      <c r="NVG273" s="20"/>
      <c r="NVH273" s="20"/>
      <c r="NVI273" s="20"/>
      <c r="NVJ273" s="20"/>
      <c r="NVK273" s="20"/>
      <c r="NVL273" s="20"/>
      <c r="NVM273" s="20"/>
      <c r="NVN273" s="20"/>
      <c r="NVO273" s="20"/>
      <c r="NVP273" s="20"/>
      <c r="NVQ273" s="20"/>
      <c r="NVR273" s="20"/>
      <c r="NVS273" s="20"/>
      <c r="NVT273" s="20"/>
      <c r="NVU273" s="20"/>
      <c r="NVV273" s="20"/>
      <c r="NVW273" s="20"/>
      <c r="NVX273" s="20"/>
      <c r="NVY273" s="20"/>
      <c r="NVZ273" s="20"/>
      <c r="NWA273" s="20"/>
      <c r="NWB273" s="20"/>
      <c r="NWC273" s="20"/>
      <c r="NWD273" s="20"/>
      <c r="NWE273" s="20"/>
      <c r="NWF273" s="20"/>
      <c r="NWG273" s="20"/>
      <c r="NWH273" s="20"/>
      <c r="NWI273" s="20"/>
      <c r="NWJ273" s="20"/>
      <c r="NWK273" s="20"/>
      <c r="NWL273" s="20"/>
      <c r="NWM273" s="20"/>
      <c r="NWN273" s="20"/>
      <c r="NWO273" s="20"/>
      <c r="NWP273" s="20"/>
      <c r="NWQ273" s="20"/>
      <c r="NWR273" s="20"/>
      <c r="NWS273" s="20"/>
      <c r="NWT273" s="20"/>
      <c r="NWU273" s="20"/>
      <c r="NWV273" s="20"/>
      <c r="NWW273" s="20"/>
      <c r="NWX273" s="20"/>
      <c r="NWY273" s="20"/>
      <c r="NWZ273" s="20"/>
      <c r="NXA273" s="20"/>
      <c r="NXB273" s="20"/>
      <c r="NXC273" s="20"/>
      <c r="NXD273" s="20"/>
      <c r="NXE273" s="20"/>
      <c r="NXF273" s="20"/>
      <c r="NXG273" s="20"/>
      <c r="NXH273" s="20"/>
      <c r="NXI273" s="20"/>
      <c r="NXJ273" s="20"/>
      <c r="NXK273" s="20"/>
      <c r="NXL273" s="20"/>
      <c r="NXM273" s="20"/>
      <c r="NXN273" s="20"/>
      <c r="NXO273" s="20"/>
      <c r="NXP273" s="20"/>
      <c r="NXQ273" s="20"/>
      <c r="NXR273" s="20"/>
      <c r="NXS273" s="20"/>
      <c r="NXT273" s="20"/>
      <c r="NXU273" s="20"/>
      <c r="NXV273" s="20"/>
      <c r="NXW273" s="20"/>
      <c r="NXX273" s="20"/>
      <c r="NXY273" s="20"/>
      <c r="NXZ273" s="20"/>
      <c r="NYA273" s="20"/>
      <c r="NYB273" s="20"/>
      <c r="NYC273" s="20"/>
      <c r="NYD273" s="20"/>
      <c r="NYE273" s="20"/>
      <c r="NYF273" s="20"/>
      <c r="NYG273" s="20"/>
      <c r="NYH273" s="20"/>
      <c r="NYI273" s="20"/>
      <c r="NYJ273" s="20"/>
      <c r="NYK273" s="20"/>
      <c r="NYL273" s="20"/>
      <c r="NYM273" s="20"/>
      <c r="NYN273" s="20"/>
      <c r="NYO273" s="20"/>
      <c r="NYP273" s="20"/>
      <c r="NYQ273" s="20"/>
      <c r="NYR273" s="20"/>
      <c r="NYS273" s="20"/>
      <c r="NYT273" s="20"/>
      <c r="NYU273" s="20"/>
      <c r="NYV273" s="20"/>
      <c r="NYW273" s="20"/>
      <c r="NYX273" s="20"/>
      <c r="NYY273" s="20"/>
      <c r="NYZ273" s="20"/>
      <c r="NZA273" s="20"/>
      <c r="NZB273" s="20"/>
      <c r="NZC273" s="20"/>
      <c r="NZD273" s="20"/>
      <c r="NZE273" s="20"/>
      <c r="NZF273" s="20"/>
      <c r="NZG273" s="20"/>
      <c r="NZH273" s="20"/>
      <c r="NZI273" s="20"/>
      <c r="NZJ273" s="20"/>
      <c r="NZK273" s="20"/>
      <c r="NZL273" s="20"/>
      <c r="NZM273" s="20"/>
      <c r="NZN273" s="20"/>
      <c r="NZO273" s="20"/>
      <c r="NZP273" s="20"/>
      <c r="NZQ273" s="20"/>
      <c r="NZR273" s="20"/>
      <c r="NZS273" s="20"/>
      <c r="NZT273" s="20"/>
      <c r="NZU273" s="20"/>
      <c r="NZV273" s="20"/>
      <c r="NZW273" s="20"/>
      <c r="NZX273" s="20"/>
      <c r="NZY273" s="20"/>
      <c r="NZZ273" s="20"/>
      <c r="OAA273" s="20"/>
      <c r="OAB273" s="20"/>
      <c r="OAC273" s="20"/>
      <c r="OAD273" s="20"/>
      <c r="OAE273" s="20"/>
      <c r="OAF273" s="20"/>
      <c r="OAG273" s="20"/>
      <c r="OAH273" s="20"/>
      <c r="OAI273" s="20"/>
      <c r="OAJ273" s="20"/>
      <c r="OAK273" s="20"/>
      <c r="OAL273" s="20"/>
      <c r="OAM273" s="20"/>
      <c r="OAN273" s="20"/>
      <c r="OAO273" s="20"/>
      <c r="OAP273" s="20"/>
      <c r="OAQ273" s="20"/>
      <c r="OAR273" s="20"/>
      <c r="OAS273" s="20"/>
      <c r="OAT273" s="20"/>
      <c r="OAU273" s="20"/>
      <c r="OAV273" s="20"/>
      <c r="OAW273" s="20"/>
      <c r="OAX273" s="20"/>
      <c r="OAY273" s="20"/>
      <c r="OAZ273" s="20"/>
      <c r="OBA273" s="20"/>
      <c r="OBB273" s="20"/>
      <c r="OBC273" s="20"/>
      <c r="OBD273" s="20"/>
      <c r="OBE273" s="20"/>
      <c r="OBF273" s="20"/>
      <c r="OBG273" s="20"/>
      <c r="OBH273" s="20"/>
      <c r="OBI273" s="20"/>
      <c r="OBJ273" s="20"/>
      <c r="OBK273" s="20"/>
      <c r="OBL273" s="20"/>
      <c r="OBM273" s="20"/>
      <c r="OBN273" s="20"/>
      <c r="OBO273" s="20"/>
      <c r="OBP273" s="20"/>
      <c r="OBQ273" s="20"/>
      <c r="OBR273" s="20"/>
      <c r="OBS273" s="20"/>
      <c r="OBT273" s="20"/>
      <c r="OBU273" s="20"/>
      <c r="OBV273" s="20"/>
      <c r="OBW273" s="20"/>
      <c r="OBX273" s="20"/>
      <c r="OBY273" s="20"/>
      <c r="OBZ273" s="20"/>
      <c r="OCA273" s="20"/>
      <c r="OCB273" s="20"/>
      <c r="OCC273" s="20"/>
      <c r="OCD273" s="20"/>
      <c r="OCE273" s="20"/>
      <c r="OCF273" s="20"/>
      <c r="OCG273" s="20"/>
      <c r="OCH273" s="20"/>
      <c r="OCI273" s="20"/>
      <c r="OCJ273" s="20"/>
      <c r="OCK273" s="20"/>
      <c r="OCL273" s="20"/>
      <c r="OCM273" s="20"/>
      <c r="OCN273" s="20"/>
      <c r="OCO273" s="20"/>
      <c r="OCP273" s="20"/>
      <c r="OCQ273" s="20"/>
      <c r="OCR273" s="20"/>
      <c r="OCS273" s="20"/>
      <c r="OCT273" s="20"/>
      <c r="OCU273" s="20"/>
      <c r="OCV273" s="20"/>
      <c r="OCW273" s="20"/>
      <c r="OCX273" s="20"/>
      <c r="OCY273" s="20"/>
      <c r="OCZ273" s="20"/>
      <c r="ODA273" s="20"/>
      <c r="ODB273" s="20"/>
      <c r="ODC273" s="20"/>
      <c r="ODD273" s="20"/>
      <c r="ODE273" s="20"/>
      <c r="ODF273" s="20"/>
      <c r="ODG273" s="20"/>
      <c r="ODH273" s="20"/>
      <c r="ODI273" s="20"/>
      <c r="ODJ273" s="20"/>
      <c r="ODK273" s="20"/>
      <c r="ODL273" s="20"/>
      <c r="ODM273" s="20"/>
      <c r="ODN273" s="20"/>
      <c r="ODO273" s="20"/>
      <c r="ODP273" s="20"/>
      <c r="ODQ273" s="20"/>
      <c r="ODR273" s="20"/>
      <c r="ODS273" s="20"/>
      <c r="ODT273" s="20"/>
      <c r="ODU273" s="20"/>
      <c r="ODV273" s="20"/>
      <c r="ODW273" s="20"/>
      <c r="ODX273" s="20"/>
      <c r="ODY273" s="20"/>
      <c r="ODZ273" s="20"/>
      <c r="OEA273" s="20"/>
      <c r="OEB273" s="20"/>
      <c r="OEC273" s="20"/>
      <c r="OED273" s="20"/>
      <c r="OEE273" s="20"/>
      <c r="OEF273" s="20"/>
      <c r="OEG273" s="20"/>
      <c r="OEH273" s="20"/>
      <c r="OEI273" s="20"/>
      <c r="OEJ273" s="20"/>
      <c r="OEK273" s="20"/>
      <c r="OEL273" s="20"/>
      <c r="OEM273" s="20"/>
      <c r="OEN273" s="20"/>
      <c r="OEO273" s="20"/>
      <c r="OEP273" s="20"/>
      <c r="OEQ273" s="20"/>
      <c r="OER273" s="20"/>
      <c r="OES273" s="20"/>
      <c r="OET273" s="20"/>
      <c r="OEU273" s="20"/>
      <c r="OEV273" s="20"/>
      <c r="OEW273" s="20"/>
      <c r="OEX273" s="20"/>
      <c r="OEY273" s="20"/>
      <c r="OEZ273" s="20"/>
      <c r="OFA273" s="20"/>
      <c r="OFB273" s="20"/>
      <c r="OFC273" s="20"/>
      <c r="OFD273" s="20"/>
      <c r="OFE273" s="20"/>
      <c r="OFF273" s="20"/>
      <c r="OFG273" s="20"/>
      <c r="OFH273" s="20"/>
      <c r="OFI273" s="20"/>
      <c r="OFJ273" s="20"/>
      <c r="OFK273" s="20"/>
      <c r="OFL273" s="20"/>
      <c r="OFM273" s="20"/>
      <c r="OFN273" s="20"/>
      <c r="OFO273" s="20"/>
      <c r="OFP273" s="20"/>
      <c r="OFQ273" s="20"/>
      <c r="OFR273" s="20"/>
      <c r="OFS273" s="20"/>
      <c r="OFT273" s="20"/>
      <c r="OFU273" s="20"/>
      <c r="OFV273" s="20"/>
      <c r="OFW273" s="20"/>
      <c r="OFX273" s="20"/>
      <c r="OFY273" s="20"/>
      <c r="OFZ273" s="20"/>
      <c r="OGA273" s="20"/>
      <c r="OGB273" s="20"/>
      <c r="OGC273" s="20"/>
      <c r="OGD273" s="20"/>
      <c r="OGE273" s="20"/>
      <c r="OGF273" s="20"/>
      <c r="OGG273" s="20"/>
      <c r="OGH273" s="20"/>
      <c r="OGI273" s="20"/>
      <c r="OGJ273" s="20"/>
      <c r="OGK273" s="20"/>
      <c r="OGL273" s="20"/>
      <c r="OGM273" s="20"/>
      <c r="OGN273" s="20"/>
      <c r="OGO273" s="20"/>
      <c r="OGP273" s="20"/>
      <c r="OGQ273" s="20"/>
      <c r="OGR273" s="20"/>
      <c r="OGS273" s="20"/>
      <c r="OGT273" s="20"/>
      <c r="OGU273" s="20"/>
      <c r="OGV273" s="20"/>
      <c r="OGW273" s="20"/>
      <c r="OGX273" s="20"/>
      <c r="OGY273" s="20"/>
      <c r="OGZ273" s="20"/>
      <c r="OHA273" s="20"/>
      <c r="OHB273" s="20"/>
      <c r="OHC273" s="20"/>
      <c r="OHD273" s="20"/>
      <c r="OHE273" s="20"/>
      <c r="OHF273" s="20"/>
      <c r="OHG273" s="20"/>
      <c r="OHH273" s="20"/>
      <c r="OHI273" s="20"/>
      <c r="OHJ273" s="20"/>
      <c r="OHK273" s="20"/>
      <c r="OHL273" s="20"/>
      <c r="OHM273" s="20"/>
      <c r="OHN273" s="20"/>
      <c r="OHO273" s="20"/>
      <c r="OHP273" s="20"/>
      <c r="OHQ273" s="20"/>
      <c r="OHR273" s="20"/>
      <c r="OHS273" s="20"/>
      <c r="OHT273" s="20"/>
      <c r="OHU273" s="20"/>
      <c r="OHV273" s="20"/>
      <c r="OHW273" s="20"/>
      <c r="OHX273" s="20"/>
      <c r="OHY273" s="20"/>
      <c r="OHZ273" s="20"/>
      <c r="OIA273" s="20"/>
      <c r="OIB273" s="20"/>
      <c r="OIC273" s="20"/>
      <c r="OID273" s="20"/>
      <c r="OIE273" s="20"/>
      <c r="OIF273" s="20"/>
      <c r="OIG273" s="20"/>
      <c r="OIH273" s="20"/>
      <c r="OII273" s="20"/>
      <c r="OIJ273" s="20"/>
      <c r="OIK273" s="20"/>
      <c r="OIL273" s="20"/>
      <c r="OIM273" s="20"/>
      <c r="OIN273" s="20"/>
      <c r="OIO273" s="20"/>
      <c r="OIP273" s="20"/>
      <c r="OIQ273" s="20"/>
      <c r="OIR273" s="20"/>
      <c r="OIS273" s="20"/>
      <c r="OIT273" s="20"/>
      <c r="OIU273" s="20"/>
      <c r="OIV273" s="20"/>
      <c r="OIW273" s="20"/>
      <c r="OIX273" s="20"/>
      <c r="OIY273" s="20"/>
      <c r="OIZ273" s="20"/>
      <c r="OJA273" s="20"/>
      <c r="OJB273" s="20"/>
      <c r="OJC273" s="20"/>
      <c r="OJD273" s="20"/>
      <c r="OJE273" s="20"/>
      <c r="OJF273" s="20"/>
      <c r="OJG273" s="20"/>
      <c r="OJH273" s="20"/>
      <c r="OJI273" s="20"/>
      <c r="OJJ273" s="20"/>
      <c r="OJK273" s="20"/>
      <c r="OJL273" s="20"/>
      <c r="OJM273" s="20"/>
      <c r="OJN273" s="20"/>
      <c r="OJO273" s="20"/>
      <c r="OJP273" s="20"/>
      <c r="OJQ273" s="20"/>
      <c r="OJR273" s="20"/>
      <c r="OJS273" s="20"/>
      <c r="OJT273" s="20"/>
      <c r="OJU273" s="20"/>
      <c r="OJV273" s="20"/>
      <c r="OJW273" s="20"/>
      <c r="OJX273" s="20"/>
      <c r="OJY273" s="20"/>
      <c r="OJZ273" s="20"/>
      <c r="OKA273" s="20"/>
      <c r="OKB273" s="20"/>
      <c r="OKC273" s="20"/>
      <c r="OKD273" s="20"/>
      <c r="OKE273" s="20"/>
      <c r="OKF273" s="20"/>
      <c r="OKG273" s="20"/>
      <c r="OKH273" s="20"/>
      <c r="OKI273" s="20"/>
      <c r="OKJ273" s="20"/>
      <c r="OKK273" s="20"/>
      <c r="OKL273" s="20"/>
      <c r="OKM273" s="20"/>
      <c r="OKN273" s="20"/>
      <c r="OKO273" s="20"/>
      <c r="OKP273" s="20"/>
      <c r="OKQ273" s="20"/>
      <c r="OKR273" s="20"/>
      <c r="OKS273" s="20"/>
      <c r="OKT273" s="20"/>
      <c r="OKU273" s="20"/>
      <c r="OKV273" s="20"/>
      <c r="OKW273" s="20"/>
      <c r="OKX273" s="20"/>
      <c r="OKY273" s="20"/>
      <c r="OKZ273" s="20"/>
      <c r="OLA273" s="20"/>
      <c r="OLB273" s="20"/>
      <c r="OLC273" s="20"/>
      <c r="OLD273" s="20"/>
      <c r="OLE273" s="20"/>
      <c r="OLF273" s="20"/>
      <c r="OLG273" s="20"/>
      <c r="OLH273" s="20"/>
      <c r="OLI273" s="20"/>
      <c r="OLJ273" s="20"/>
      <c r="OLK273" s="20"/>
      <c r="OLL273" s="20"/>
      <c r="OLM273" s="20"/>
      <c r="OLN273" s="20"/>
      <c r="OLO273" s="20"/>
      <c r="OLP273" s="20"/>
      <c r="OLQ273" s="20"/>
      <c r="OLR273" s="20"/>
      <c r="OLS273" s="20"/>
      <c r="OLT273" s="20"/>
      <c r="OLU273" s="20"/>
      <c r="OLV273" s="20"/>
      <c r="OLW273" s="20"/>
      <c r="OLX273" s="20"/>
      <c r="OLY273" s="20"/>
      <c r="OLZ273" s="20"/>
      <c r="OMA273" s="20"/>
      <c r="OMB273" s="20"/>
      <c r="OMC273" s="20"/>
      <c r="OMD273" s="20"/>
      <c r="OME273" s="20"/>
      <c r="OMF273" s="20"/>
      <c r="OMG273" s="20"/>
      <c r="OMH273" s="20"/>
      <c r="OMI273" s="20"/>
      <c r="OMJ273" s="20"/>
      <c r="OMK273" s="20"/>
      <c r="OML273" s="20"/>
      <c r="OMM273" s="20"/>
      <c r="OMN273" s="20"/>
      <c r="OMO273" s="20"/>
      <c r="OMP273" s="20"/>
      <c r="OMQ273" s="20"/>
      <c r="OMR273" s="20"/>
      <c r="OMS273" s="20"/>
      <c r="OMT273" s="20"/>
      <c r="OMU273" s="20"/>
      <c r="OMV273" s="20"/>
      <c r="OMW273" s="20"/>
      <c r="OMX273" s="20"/>
      <c r="OMY273" s="20"/>
      <c r="OMZ273" s="20"/>
      <c r="ONA273" s="20"/>
      <c r="ONB273" s="20"/>
      <c r="ONC273" s="20"/>
      <c r="OND273" s="20"/>
      <c r="ONE273" s="20"/>
      <c r="ONF273" s="20"/>
      <c r="ONG273" s="20"/>
      <c r="ONH273" s="20"/>
      <c r="ONI273" s="20"/>
      <c r="ONJ273" s="20"/>
      <c r="ONK273" s="20"/>
      <c r="ONL273" s="20"/>
      <c r="ONM273" s="20"/>
      <c r="ONN273" s="20"/>
      <c r="ONO273" s="20"/>
      <c r="ONP273" s="20"/>
      <c r="ONQ273" s="20"/>
      <c r="ONR273" s="20"/>
      <c r="ONS273" s="20"/>
      <c r="ONT273" s="20"/>
      <c r="ONU273" s="20"/>
      <c r="ONV273" s="20"/>
      <c r="ONW273" s="20"/>
      <c r="ONX273" s="20"/>
      <c r="ONY273" s="20"/>
      <c r="ONZ273" s="20"/>
      <c r="OOA273" s="20"/>
      <c r="OOB273" s="20"/>
      <c r="OOC273" s="20"/>
      <c r="OOD273" s="20"/>
      <c r="OOE273" s="20"/>
      <c r="OOF273" s="20"/>
      <c r="OOG273" s="20"/>
      <c r="OOH273" s="20"/>
      <c r="OOI273" s="20"/>
      <c r="OOJ273" s="20"/>
      <c r="OOK273" s="20"/>
      <c r="OOL273" s="20"/>
      <c r="OOM273" s="20"/>
      <c r="OON273" s="20"/>
      <c r="OOO273" s="20"/>
      <c r="OOP273" s="20"/>
      <c r="OOQ273" s="20"/>
      <c r="OOR273" s="20"/>
      <c r="OOS273" s="20"/>
      <c r="OOT273" s="20"/>
      <c r="OOU273" s="20"/>
      <c r="OOV273" s="20"/>
      <c r="OOW273" s="20"/>
      <c r="OOX273" s="20"/>
      <c r="OOY273" s="20"/>
      <c r="OOZ273" s="20"/>
      <c r="OPA273" s="20"/>
      <c r="OPB273" s="20"/>
      <c r="OPC273" s="20"/>
      <c r="OPD273" s="20"/>
      <c r="OPE273" s="20"/>
      <c r="OPF273" s="20"/>
      <c r="OPG273" s="20"/>
      <c r="OPH273" s="20"/>
      <c r="OPI273" s="20"/>
      <c r="OPJ273" s="20"/>
      <c r="OPK273" s="20"/>
      <c r="OPL273" s="20"/>
      <c r="OPM273" s="20"/>
      <c r="OPN273" s="20"/>
      <c r="OPO273" s="20"/>
      <c r="OPP273" s="20"/>
      <c r="OPQ273" s="20"/>
      <c r="OPR273" s="20"/>
      <c r="OPS273" s="20"/>
      <c r="OPT273" s="20"/>
      <c r="OPU273" s="20"/>
      <c r="OPV273" s="20"/>
      <c r="OPW273" s="20"/>
      <c r="OPX273" s="20"/>
      <c r="OPY273" s="20"/>
      <c r="OPZ273" s="20"/>
      <c r="OQA273" s="20"/>
      <c r="OQB273" s="20"/>
      <c r="OQC273" s="20"/>
      <c r="OQD273" s="20"/>
      <c r="OQE273" s="20"/>
      <c r="OQF273" s="20"/>
      <c r="OQG273" s="20"/>
      <c r="OQH273" s="20"/>
      <c r="OQI273" s="20"/>
      <c r="OQJ273" s="20"/>
      <c r="OQK273" s="20"/>
      <c r="OQL273" s="20"/>
      <c r="OQM273" s="20"/>
      <c r="OQN273" s="20"/>
      <c r="OQO273" s="20"/>
      <c r="OQP273" s="20"/>
      <c r="OQQ273" s="20"/>
      <c r="OQR273" s="20"/>
      <c r="OQS273" s="20"/>
      <c r="OQT273" s="20"/>
      <c r="OQU273" s="20"/>
      <c r="OQV273" s="20"/>
      <c r="OQW273" s="20"/>
      <c r="OQX273" s="20"/>
      <c r="OQY273" s="20"/>
      <c r="OQZ273" s="20"/>
      <c r="ORA273" s="20"/>
      <c r="ORB273" s="20"/>
      <c r="ORC273" s="20"/>
      <c r="ORD273" s="20"/>
      <c r="ORE273" s="20"/>
      <c r="ORF273" s="20"/>
      <c r="ORG273" s="20"/>
      <c r="ORH273" s="20"/>
      <c r="ORI273" s="20"/>
      <c r="ORJ273" s="20"/>
      <c r="ORK273" s="20"/>
      <c r="ORL273" s="20"/>
      <c r="ORM273" s="20"/>
      <c r="ORN273" s="20"/>
      <c r="ORO273" s="20"/>
      <c r="ORP273" s="20"/>
      <c r="ORQ273" s="20"/>
      <c r="ORR273" s="20"/>
      <c r="ORS273" s="20"/>
      <c r="ORT273" s="20"/>
      <c r="ORU273" s="20"/>
      <c r="ORV273" s="20"/>
      <c r="ORW273" s="20"/>
      <c r="ORX273" s="20"/>
      <c r="ORY273" s="20"/>
      <c r="ORZ273" s="20"/>
      <c r="OSA273" s="20"/>
      <c r="OSB273" s="20"/>
      <c r="OSC273" s="20"/>
      <c r="OSD273" s="20"/>
      <c r="OSE273" s="20"/>
      <c r="OSF273" s="20"/>
      <c r="OSG273" s="20"/>
      <c r="OSH273" s="20"/>
      <c r="OSI273" s="20"/>
      <c r="OSJ273" s="20"/>
      <c r="OSK273" s="20"/>
      <c r="OSL273" s="20"/>
      <c r="OSM273" s="20"/>
      <c r="OSN273" s="20"/>
      <c r="OSO273" s="20"/>
      <c r="OSP273" s="20"/>
      <c r="OSQ273" s="20"/>
      <c r="OSR273" s="20"/>
      <c r="OSS273" s="20"/>
      <c r="OST273" s="20"/>
      <c r="OSU273" s="20"/>
      <c r="OSV273" s="20"/>
      <c r="OSW273" s="20"/>
      <c r="OSX273" s="20"/>
      <c r="OSY273" s="20"/>
      <c r="OSZ273" s="20"/>
      <c r="OTA273" s="20"/>
      <c r="OTB273" s="20"/>
      <c r="OTC273" s="20"/>
      <c r="OTD273" s="20"/>
      <c r="OTE273" s="20"/>
      <c r="OTF273" s="20"/>
      <c r="OTG273" s="20"/>
      <c r="OTH273" s="20"/>
      <c r="OTI273" s="20"/>
      <c r="OTJ273" s="20"/>
      <c r="OTK273" s="20"/>
      <c r="OTL273" s="20"/>
      <c r="OTM273" s="20"/>
      <c r="OTN273" s="20"/>
      <c r="OTO273" s="20"/>
      <c r="OTP273" s="20"/>
      <c r="OTQ273" s="20"/>
      <c r="OTR273" s="20"/>
      <c r="OTS273" s="20"/>
      <c r="OTT273" s="20"/>
      <c r="OTU273" s="20"/>
      <c r="OTV273" s="20"/>
      <c r="OTW273" s="20"/>
      <c r="OTX273" s="20"/>
      <c r="OTY273" s="20"/>
      <c r="OTZ273" s="20"/>
      <c r="OUA273" s="20"/>
      <c r="OUB273" s="20"/>
      <c r="OUC273" s="20"/>
      <c r="OUD273" s="20"/>
      <c r="OUE273" s="20"/>
      <c r="OUF273" s="20"/>
      <c r="OUG273" s="20"/>
      <c r="OUH273" s="20"/>
      <c r="OUI273" s="20"/>
      <c r="OUJ273" s="20"/>
      <c r="OUK273" s="20"/>
      <c r="OUL273" s="20"/>
      <c r="OUM273" s="20"/>
      <c r="OUN273" s="20"/>
      <c r="OUO273" s="20"/>
      <c r="OUP273" s="20"/>
      <c r="OUQ273" s="20"/>
      <c r="OUR273" s="20"/>
      <c r="OUS273" s="20"/>
      <c r="OUT273" s="20"/>
      <c r="OUU273" s="20"/>
      <c r="OUV273" s="20"/>
      <c r="OUW273" s="20"/>
      <c r="OUX273" s="20"/>
      <c r="OUY273" s="20"/>
      <c r="OUZ273" s="20"/>
      <c r="OVA273" s="20"/>
      <c r="OVB273" s="20"/>
      <c r="OVC273" s="20"/>
      <c r="OVD273" s="20"/>
      <c r="OVE273" s="20"/>
      <c r="OVF273" s="20"/>
      <c r="OVG273" s="20"/>
      <c r="OVH273" s="20"/>
      <c r="OVI273" s="20"/>
      <c r="OVJ273" s="20"/>
      <c r="OVK273" s="20"/>
      <c r="OVL273" s="20"/>
      <c r="OVM273" s="20"/>
      <c r="OVN273" s="20"/>
      <c r="OVO273" s="20"/>
      <c r="OVP273" s="20"/>
      <c r="OVQ273" s="20"/>
      <c r="OVR273" s="20"/>
      <c r="OVS273" s="20"/>
      <c r="OVT273" s="20"/>
      <c r="OVU273" s="20"/>
      <c r="OVV273" s="20"/>
      <c r="OVW273" s="20"/>
      <c r="OVX273" s="20"/>
      <c r="OVY273" s="20"/>
      <c r="OVZ273" s="20"/>
      <c r="OWA273" s="20"/>
      <c r="OWB273" s="20"/>
      <c r="OWC273" s="20"/>
      <c r="OWD273" s="20"/>
      <c r="OWE273" s="20"/>
      <c r="OWF273" s="20"/>
      <c r="OWG273" s="20"/>
      <c r="OWH273" s="20"/>
      <c r="OWI273" s="20"/>
      <c r="OWJ273" s="20"/>
      <c r="OWK273" s="20"/>
      <c r="OWL273" s="20"/>
      <c r="OWM273" s="20"/>
      <c r="OWN273" s="20"/>
      <c r="OWO273" s="20"/>
      <c r="OWP273" s="20"/>
      <c r="OWQ273" s="20"/>
      <c r="OWR273" s="20"/>
      <c r="OWS273" s="20"/>
      <c r="OWT273" s="20"/>
      <c r="OWU273" s="20"/>
      <c r="OWV273" s="20"/>
      <c r="OWW273" s="20"/>
      <c r="OWX273" s="20"/>
      <c r="OWY273" s="20"/>
      <c r="OWZ273" s="20"/>
      <c r="OXA273" s="20"/>
      <c r="OXB273" s="20"/>
      <c r="OXC273" s="20"/>
      <c r="OXD273" s="20"/>
      <c r="OXE273" s="20"/>
      <c r="OXF273" s="20"/>
      <c r="OXG273" s="20"/>
      <c r="OXH273" s="20"/>
      <c r="OXI273" s="20"/>
      <c r="OXJ273" s="20"/>
      <c r="OXK273" s="20"/>
      <c r="OXL273" s="20"/>
      <c r="OXM273" s="20"/>
      <c r="OXN273" s="20"/>
      <c r="OXO273" s="20"/>
      <c r="OXP273" s="20"/>
      <c r="OXQ273" s="20"/>
      <c r="OXR273" s="20"/>
      <c r="OXS273" s="20"/>
      <c r="OXT273" s="20"/>
      <c r="OXU273" s="20"/>
      <c r="OXV273" s="20"/>
      <c r="OXW273" s="20"/>
      <c r="OXX273" s="20"/>
      <c r="OXY273" s="20"/>
      <c r="OXZ273" s="20"/>
      <c r="OYA273" s="20"/>
      <c r="OYB273" s="20"/>
      <c r="OYC273" s="20"/>
      <c r="OYD273" s="20"/>
      <c r="OYE273" s="20"/>
      <c r="OYF273" s="20"/>
      <c r="OYG273" s="20"/>
      <c r="OYH273" s="20"/>
      <c r="OYI273" s="20"/>
      <c r="OYJ273" s="20"/>
      <c r="OYK273" s="20"/>
      <c r="OYL273" s="20"/>
      <c r="OYM273" s="20"/>
      <c r="OYN273" s="20"/>
      <c r="OYO273" s="20"/>
      <c r="OYP273" s="20"/>
      <c r="OYQ273" s="20"/>
      <c r="OYR273" s="20"/>
      <c r="OYS273" s="20"/>
      <c r="OYT273" s="20"/>
      <c r="OYU273" s="20"/>
      <c r="OYV273" s="20"/>
      <c r="OYW273" s="20"/>
      <c r="OYX273" s="20"/>
      <c r="OYY273" s="20"/>
      <c r="OYZ273" s="20"/>
      <c r="OZA273" s="20"/>
      <c r="OZB273" s="20"/>
      <c r="OZC273" s="20"/>
      <c r="OZD273" s="20"/>
      <c r="OZE273" s="20"/>
      <c r="OZF273" s="20"/>
      <c r="OZG273" s="20"/>
      <c r="OZH273" s="20"/>
      <c r="OZI273" s="20"/>
      <c r="OZJ273" s="20"/>
      <c r="OZK273" s="20"/>
      <c r="OZL273" s="20"/>
      <c r="OZM273" s="20"/>
      <c r="OZN273" s="20"/>
      <c r="OZO273" s="20"/>
      <c r="OZP273" s="20"/>
      <c r="OZQ273" s="20"/>
      <c r="OZR273" s="20"/>
      <c r="OZS273" s="20"/>
      <c r="OZT273" s="20"/>
      <c r="OZU273" s="20"/>
      <c r="OZV273" s="20"/>
      <c r="OZW273" s="20"/>
      <c r="OZX273" s="20"/>
      <c r="OZY273" s="20"/>
      <c r="OZZ273" s="20"/>
      <c r="PAA273" s="20"/>
      <c r="PAB273" s="20"/>
      <c r="PAC273" s="20"/>
      <c r="PAD273" s="20"/>
      <c r="PAE273" s="20"/>
      <c r="PAF273" s="20"/>
      <c r="PAG273" s="20"/>
      <c r="PAH273" s="20"/>
      <c r="PAI273" s="20"/>
      <c r="PAJ273" s="20"/>
      <c r="PAK273" s="20"/>
      <c r="PAL273" s="20"/>
      <c r="PAM273" s="20"/>
      <c r="PAN273" s="20"/>
      <c r="PAO273" s="20"/>
      <c r="PAP273" s="20"/>
      <c r="PAQ273" s="20"/>
      <c r="PAR273" s="20"/>
      <c r="PAS273" s="20"/>
      <c r="PAT273" s="20"/>
      <c r="PAU273" s="20"/>
      <c r="PAV273" s="20"/>
      <c r="PAW273" s="20"/>
      <c r="PAX273" s="20"/>
      <c r="PAY273" s="20"/>
      <c r="PAZ273" s="20"/>
      <c r="PBA273" s="20"/>
      <c r="PBB273" s="20"/>
      <c r="PBC273" s="20"/>
      <c r="PBD273" s="20"/>
      <c r="PBE273" s="20"/>
      <c r="PBF273" s="20"/>
      <c r="PBG273" s="20"/>
      <c r="PBH273" s="20"/>
      <c r="PBI273" s="20"/>
      <c r="PBJ273" s="20"/>
      <c r="PBK273" s="20"/>
      <c r="PBL273" s="20"/>
      <c r="PBM273" s="20"/>
      <c r="PBN273" s="20"/>
      <c r="PBO273" s="20"/>
      <c r="PBP273" s="20"/>
      <c r="PBQ273" s="20"/>
      <c r="PBR273" s="20"/>
      <c r="PBS273" s="20"/>
      <c r="PBT273" s="20"/>
      <c r="PBU273" s="20"/>
      <c r="PBV273" s="20"/>
      <c r="PBW273" s="20"/>
      <c r="PBX273" s="20"/>
      <c r="PBY273" s="20"/>
      <c r="PBZ273" s="20"/>
      <c r="PCA273" s="20"/>
      <c r="PCB273" s="20"/>
      <c r="PCC273" s="20"/>
      <c r="PCD273" s="20"/>
      <c r="PCE273" s="20"/>
      <c r="PCF273" s="20"/>
      <c r="PCG273" s="20"/>
      <c r="PCH273" s="20"/>
      <c r="PCI273" s="20"/>
      <c r="PCJ273" s="20"/>
      <c r="PCK273" s="20"/>
      <c r="PCL273" s="20"/>
      <c r="PCM273" s="20"/>
      <c r="PCN273" s="20"/>
      <c r="PCO273" s="20"/>
      <c r="PCP273" s="20"/>
      <c r="PCQ273" s="20"/>
      <c r="PCR273" s="20"/>
      <c r="PCS273" s="20"/>
      <c r="PCT273" s="20"/>
      <c r="PCU273" s="20"/>
      <c r="PCV273" s="20"/>
      <c r="PCW273" s="20"/>
      <c r="PCX273" s="20"/>
      <c r="PCY273" s="20"/>
      <c r="PCZ273" s="20"/>
      <c r="PDA273" s="20"/>
      <c r="PDB273" s="20"/>
      <c r="PDC273" s="20"/>
      <c r="PDD273" s="20"/>
      <c r="PDE273" s="20"/>
      <c r="PDF273" s="20"/>
      <c r="PDG273" s="20"/>
      <c r="PDH273" s="20"/>
      <c r="PDI273" s="20"/>
      <c r="PDJ273" s="20"/>
      <c r="PDK273" s="20"/>
      <c r="PDL273" s="20"/>
      <c r="PDM273" s="20"/>
      <c r="PDN273" s="20"/>
      <c r="PDO273" s="20"/>
      <c r="PDP273" s="20"/>
      <c r="PDQ273" s="20"/>
      <c r="PDR273" s="20"/>
      <c r="PDS273" s="20"/>
      <c r="PDT273" s="20"/>
      <c r="PDU273" s="20"/>
      <c r="PDV273" s="20"/>
      <c r="PDW273" s="20"/>
      <c r="PDX273" s="20"/>
      <c r="PDY273" s="20"/>
      <c r="PDZ273" s="20"/>
      <c r="PEA273" s="20"/>
      <c r="PEB273" s="20"/>
      <c r="PEC273" s="20"/>
      <c r="PED273" s="20"/>
      <c r="PEE273" s="20"/>
      <c r="PEF273" s="20"/>
      <c r="PEG273" s="20"/>
      <c r="PEH273" s="20"/>
      <c r="PEI273" s="20"/>
      <c r="PEJ273" s="20"/>
      <c r="PEK273" s="20"/>
      <c r="PEL273" s="20"/>
      <c r="PEM273" s="20"/>
      <c r="PEN273" s="20"/>
      <c r="PEO273" s="20"/>
      <c r="PEP273" s="20"/>
      <c r="PEQ273" s="20"/>
      <c r="PER273" s="20"/>
      <c r="PES273" s="20"/>
      <c r="PET273" s="20"/>
      <c r="PEU273" s="20"/>
      <c r="PEV273" s="20"/>
      <c r="PEW273" s="20"/>
      <c r="PEX273" s="20"/>
      <c r="PEY273" s="20"/>
      <c r="PEZ273" s="20"/>
      <c r="PFA273" s="20"/>
      <c r="PFB273" s="20"/>
      <c r="PFC273" s="20"/>
      <c r="PFD273" s="20"/>
      <c r="PFE273" s="20"/>
      <c r="PFF273" s="20"/>
      <c r="PFG273" s="20"/>
      <c r="PFH273" s="20"/>
      <c r="PFI273" s="20"/>
      <c r="PFJ273" s="20"/>
      <c r="PFK273" s="20"/>
      <c r="PFL273" s="20"/>
      <c r="PFM273" s="20"/>
      <c r="PFN273" s="20"/>
      <c r="PFO273" s="20"/>
      <c r="PFP273" s="20"/>
      <c r="PFQ273" s="20"/>
      <c r="PFR273" s="20"/>
      <c r="PFS273" s="20"/>
      <c r="PFT273" s="20"/>
      <c r="PFU273" s="20"/>
      <c r="PFV273" s="20"/>
      <c r="PFW273" s="20"/>
      <c r="PFX273" s="20"/>
      <c r="PFY273" s="20"/>
      <c r="PFZ273" s="20"/>
      <c r="PGA273" s="20"/>
      <c r="PGB273" s="20"/>
      <c r="PGC273" s="20"/>
      <c r="PGD273" s="20"/>
      <c r="PGE273" s="20"/>
      <c r="PGF273" s="20"/>
      <c r="PGG273" s="20"/>
      <c r="PGH273" s="20"/>
      <c r="PGI273" s="20"/>
      <c r="PGJ273" s="20"/>
      <c r="PGK273" s="20"/>
      <c r="PGL273" s="20"/>
      <c r="PGM273" s="20"/>
      <c r="PGN273" s="20"/>
      <c r="PGO273" s="20"/>
      <c r="PGP273" s="20"/>
      <c r="PGQ273" s="20"/>
      <c r="PGR273" s="20"/>
      <c r="PGS273" s="20"/>
      <c r="PGT273" s="20"/>
      <c r="PGU273" s="20"/>
      <c r="PGV273" s="20"/>
      <c r="PGW273" s="20"/>
      <c r="PGX273" s="20"/>
      <c r="PGY273" s="20"/>
      <c r="PGZ273" s="20"/>
      <c r="PHA273" s="20"/>
      <c r="PHB273" s="20"/>
      <c r="PHC273" s="20"/>
      <c r="PHD273" s="20"/>
      <c r="PHE273" s="20"/>
      <c r="PHF273" s="20"/>
      <c r="PHG273" s="20"/>
      <c r="PHH273" s="20"/>
      <c r="PHI273" s="20"/>
      <c r="PHJ273" s="20"/>
      <c r="PHK273" s="20"/>
      <c r="PHL273" s="20"/>
      <c r="PHM273" s="20"/>
      <c r="PHN273" s="20"/>
      <c r="PHO273" s="20"/>
      <c r="PHP273" s="20"/>
      <c r="PHQ273" s="20"/>
      <c r="PHR273" s="20"/>
      <c r="PHS273" s="20"/>
      <c r="PHT273" s="20"/>
      <c r="PHU273" s="20"/>
      <c r="PHV273" s="20"/>
      <c r="PHW273" s="20"/>
      <c r="PHX273" s="20"/>
      <c r="PHY273" s="20"/>
      <c r="PHZ273" s="20"/>
      <c r="PIA273" s="20"/>
      <c r="PIB273" s="20"/>
      <c r="PIC273" s="20"/>
      <c r="PID273" s="20"/>
      <c r="PIE273" s="20"/>
      <c r="PIF273" s="20"/>
      <c r="PIG273" s="20"/>
      <c r="PIH273" s="20"/>
      <c r="PII273" s="20"/>
      <c r="PIJ273" s="20"/>
      <c r="PIK273" s="20"/>
      <c r="PIL273" s="20"/>
      <c r="PIM273" s="20"/>
      <c r="PIN273" s="20"/>
      <c r="PIO273" s="20"/>
      <c r="PIP273" s="20"/>
      <c r="PIQ273" s="20"/>
      <c r="PIR273" s="20"/>
      <c r="PIS273" s="20"/>
      <c r="PIT273" s="20"/>
      <c r="PIU273" s="20"/>
      <c r="PIV273" s="20"/>
      <c r="PIW273" s="20"/>
      <c r="PIX273" s="20"/>
      <c r="PIY273" s="20"/>
      <c r="PIZ273" s="20"/>
      <c r="PJA273" s="20"/>
      <c r="PJB273" s="20"/>
      <c r="PJC273" s="20"/>
      <c r="PJD273" s="20"/>
      <c r="PJE273" s="20"/>
      <c r="PJF273" s="20"/>
      <c r="PJG273" s="20"/>
      <c r="PJH273" s="20"/>
      <c r="PJI273" s="20"/>
      <c r="PJJ273" s="20"/>
      <c r="PJK273" s="20"/>
      <c r="PJL273" s="20"/>
      <c r="PJM273" s="20"/>
      <c r="PJN273" s="20"/>
      <c r="PJO273" s="20"/>
      <c r="PJP273" s="20"/>
      <c r="PJQ273" s="20"/>
      <c r="PJR273" s="20"/>
      <c r="PJS273" s="20"/>
      <c r="PJT273" s="20"/>
      <c r="PJU273" s="20"/>
      <c r="PJV273" s="20"/>
      <c r="PJW273" s="20"/>
      <c r="PJX273" s="20"/>
      <c r="PJY273" s="20"/>
      <c r="PJZ273" s="20"/>
      <c r="PKA273" s="20"/>
      <c r="PKB273" s="20"/>
      <c r="PKC273" s="20"/>
      <c r="PKD273" s="20"/>
      <c r="PKE273" s="20"/>
      <c r="PKF273" s="20"/>
      <c r="PKG273" s="20"/>
      <c r="PKH273" s="20"/>
      <c r="PKI273" s="20"/>
      <c r="PKJ273" s="20"/>
      <c r="PKK273" s="20"/>
      <c r="PKL273" s="20"/>
      <c r="PKM273" s="20"/>
      <c r="PKN273" s="20"/>
      <c r="PKO273" s="20"/>
      <c r="PKP273" s="20"/>
      <c r="PKQ273" s="20"/>
      <c r="PKR273" s="20"/>
      <c r="PKS273" s="20"/>
      <c r="PKT273" s="20"/>
      <c r="PKU273" s="20"/>
      <c r="PKV273" s="20"/>
      <c r="PKW273" s="20"/>
      <c r="PKX273" s="20"/>
      <c r="PKY273" s="20"/>
      <c r="PKZ273" s="20"/>
      <c r="PLA273" s="20"/>
      <c r="PLB273" s="20"/>
      <c r="PLC273" s="20"/>
      <c r="PLD273" s="20"/>
      <c r="PLE273" s="20"/>
      <c r="PLF273" s="20"/>
      <c r="PLG273" s="20"/>
      <c r="PLH273" s="20"/>
      <c r="PLI273" s="20"/>
      <c r="PLJ273" s="20"/>
      <c r="PLK273" s="20"/>
      <c r="PLL273" s="20"/>
      <c r="PLM273" s="20"/>
      <c r="PLN273" s="20"/>
      <c r="PLO273" s="20"/>
      <c r="PLP273" s="20"/>
      <c r="PLQ273" s="20"/>
      <c r="PLR273" s="20"/>
      <c r="PLS273" s="20"/>
      <c r="PLT273" s="20"/>
      <c r="PLU273" s="20"/>
      <c r="PLV273" s="20"/>
      <c r="PLW273" s="20"/>
      <c r="PLX273" s="20"/>
      <c r="PLY273" s="20"/>
      <c r="PLZ273" s="20"/>
      <c r="PMA273" s="20"/>
      <c r="PMB273" s="20"/>
      <c r="PMC273" s="20"/>
      <c r="PMD273" s="20"/>
      <c r="PME273" s="20"/>
      <c r="PMF273" s="20"/>
      <c r="PMG273" s="20"/>
      <c r="PMH273" s="20"/>
      <c r="PMI273" s="20"/>
      <c r="PMJ273" s="20"/>
      <c r="PMK273" s="20"/>
      <c r="PML273" s="20"/>
      <c r="PMM273" s="20"/>
      <c r="PMN273" s="20"/>
      <c r="PMO273" s="20"/>
      <c r="PMP273" s="20"/>
      <c r="PMQ273" s="20"/>
      <c r="PMR273" s="20"/>
      <c r="PMS273" s="20"/>
      <c r="PMT273" s="20"/>
      <c r="PMU273" s="20"/>
      <c r="PMV273" s="20"/>
      <c r="PMW273" s="20"/>
      <c r="PMX273" s="20"/>
      <c r="PMY273" s="20"/>
      <c r="PMZ273" s="20"/>
      <c r="PNA273" s="20"/>
      <c r="PNB273" s="20"/>
      <c r="PNC273" s="20"/>
      <c r="PND273" s="20"/>
      <c r="PNE273" s="20"/>
      <c r="PNF273" s="20"/>
      <c r="PNG273" s="20"/>
      <c r="PNH273" s="20"/>
      <c r="PNI273" s="20"/>
      <c r="PNJ273" s="20"/>
      <c r="PNK273" s="20"/>
      <c r="PNL273" s="20"/>
      <c r="PNM273" s="20"/>
      <c r="PNN273" s="20"/>
      <c r="PNO273" s="20"/>
      <c r="PNP273" s="20"/>
      <c r="PNQ273" s="20"/>
      <c r="PNR273" s="20"/>
      <c r="PNS273" s="20"/>
      <c r="PNT273" s="20"/>
      <c r="PNU273" s="20"/>
      <c r="PNV273" s="20"/>
      <c r="PNW273" s="20"/>
      <c r="PNX273" s="20"/>
      <c r="PNY273" s="20"/>
      <c r="PNZ273" s="20"/>
      <c r="POA273" s="20"/>
      <c r="POB273" s="20"/>
      <c r="POC273" s="20"/>
      <c r="POD273" s="20"/>
      <c r="POE273" s="20"/>
      <c r="POF273" s="20"/>
      <c r="POG273" s="20"/>
      <c r="POH273" s="20"/>
      <c r="POI273" s="20"/>
      <c r="POJ273" s="20"/>
      <c r="POK273" s="20"/>
      <c r="POL273" s="20"/>
      <c r="POM273" s="20"/>
      <c r="PON273" s="20"/>
      <c r="POO273" s="20"/>
      <c r="POP273" s="20"/>
      <c r="POQ273" s="20"/>
      <c r="POR273" s="20"/>
      <c r="POS273" s="20"/>
      <c r="POT273" s="20"/>
      <c r="POU273" s="20"/>
      <c r="POV273" s="20"/>
      <c r="POW273" s="20"/>
      <c r="POX273" s="20"/>
      <c r="POY273" s="20"/>
      <c r="POZ273" s="20"/>
      <c r="PPA273" s="20"/>
      <c r="PPB273" s="20"/>
      <c r="PPC273" s="20"/>
      <c r="PPD273" s="20"/>
      <c r="PPE273" s="20"/>
      <c r="PPF273" s="20"/>
      <c r="PPG273" s="20"/>
      <c r="PPH273" s="20"/>
      <c r="PPI273" s="20"/>
      <c r="PPJ273" s="20"/>
      <c r="PPK273" s="20"/>
      <c r="PPL273" s="20"/>
      <c r="PPM273" s="20"/>
      <c r="PPN273" s="20"/>
      <c r="PPO273" s="20"/>
      <c r="PPP273" s="20"/>
      <c r="PPQ273" s="20"/>
      <c r="PPR273" s="20"/>
      <c r="PPS273" s="20"/>
      <c r="PPT273" s="20"/>
      <c r="PPU273" s="20"/>
      <c r="PPV273" s="20"/>
      <c r="PPW273" s="20"/>
      <c r="PPX273" s="20"/>
      <c r="PPY273" s="20"/>
      <c r="PPZ273" s="20"/>
      <c r="PQA273" s="20"/>
      <c r="PQB273" s="20"/>
      <c r="PQC273" s="20"/>
      <c r="PQD273" s="20"/>
      <c r="PQE273" s="20"/>
      <c r="PQF273" s="20"/>
      <c r="PQG273" s="20"/>
      <c r="PQH273" s="20"/>
      <c r="PQI273" s="20"/>
      <c r="PQJ273" s="20"/>
      <c r="PQK273" s="20"/>
      <c r="PQL273" s="20"/>
      <c r="PQM273" s="20"/>
      <c r="PQN273" s="20"/>
      <c r="PQO273" s="20"/>
      <c r="PQP273" s="20"/>
      <c r="PQQ273" s="20"/>
      <c r="PQR273" s="20"/>
      <c r="PQS273" s="20"/>
      <c r="PQT273" s="20"/>
      <c r="PQU273" s="20"/>
      <c r="PQV273" s="20"/>
      <c r="PQW273" s="20"/>
      <c r="PQX273" s="20"/>
      <c r="PQY273" s="20"/>
      <c r="PQZ273" s="20"/>
      <c r="PRA273" s="20"/>
      <c r="PRB273" s="20"/>
      <c r="PRC273" s="20"/>
      <c r="PRD273" s="20"/>
      <c r="PRE273" s="20"/>
      <c r="PRF273" s="20"/>
      <c r="PRG273" s="20"/>
      <c r="PRH273" s="20"/>
      <c r="PRI273" s="20"/>
      <c r="PRJ273" s="20"/>
      <c r="PRK273" s="20"/>
      <c r="PRL273" s="20"/>
      <c r="PRM273" s="20"/>
      <c r="PRN273" s="20"/>
      <c r="PRO273" s="20"/>
      <c r="PRP273" s="20"/>
      <c r="PRQ273" s="20"/>
      <c r="PRR273" s="20"/>
      <c r="PRS273" s="20"/>
      <c r="PRT273" s="20"/>
      <c r="PRU273" s="20"/>
      <c r="PRV273" s="20"/>
      <c r="PRW273" s="20"/>
      <c r="PRX273" s="20"/>
      <c r="PRY273" s="20"/>
      <c r="PRZ273" s="20"/>
      <c r="PSA273" s="20"/>
      <c r="PSB273" s="20"/>
      <c r="PSC273" s="20"/>
      <c r="PSD273" s="20"/>
      <c r="PSE273" s="20"/>
      <c r="PSF273" s="20"/>
      <c r="PSG273" s="20"/>
      <c r="PSH273" s="20"/>
      <c r="PSI273" s="20"/>
      <c r="PSJ273" s="20"/>
      <c r="PSK273" s="20"/>
      <c r="PSL273" s="20"/>
      <c r="PSM273" s="20"/>
      <c r="PSN273" s="20"/>
      <c r="PSO273" s="20"/>
      <c r="PSP273" s="20"/>
      <c r="PSQ273" s="20"/>
      <c r="PSR273" s="20"/>
      <c r="PSS273" s="20"/>
      <c r="PST273" s="20"/>
      <c r="PSU273" s="20"/>
      <c r="PSV273" s="20"/>
      <c r="PSW273" s="20"/>
      <c r="PSX273" s="20"/>
      <c r="PSY273" s="20"/>
      <c r="PSZ273" s="20"/>
      <c r="PTA273" s="20"/>
      <c r="PTB273" s="20"/>
      <c r="PTC273" s="20"/>
      <c r="PTD273" s="20"/>
      <c r="PTE273" s="20"/>
      <c r="PTF273" s="20"/>
      <c r="PTG273" s="20"/>
      <c r="PTH273" s="20"/>
      <c r="PTI273" s="20"/>
      <c r="PTJ273" s="20"/>
      <c r="PTK273" s="20"/>
      <c r="PTL273" s="20"/>
      <c r="PTM273" s="20"/>
      <c r="PTN273" s="20"/>
      <c r="PTO273" s="20"/>
      <c r="PTP273" s="20"/>
      <c r="PTQ273" s="20"/>
      <c r="PTR273" s="20"/>
      <c r="PTS273" s="20"/>
      <c r="PTT273" s="20"/>
      <c r="PTU273" s="20"/>
      <c r="PTV273" s="20"/>
      <c r="PTW273" s="20"/>
      <c r="PTX273" s="20"/>
      <c r="PTY273" s="20"/>
      <c r="PTZ273" s="20"/>
      <c r="PUA273" s="20"/>
      <c r="PUB273" s="20"/>
      <c r="PUC273" s="20"/>
      <c r="PUD273" s="20"/>
      <c r="PUE273" s="20"/>
      <c r="PUF273" s="20"/>
      <c r="PUG273" s="20"/>
      <c r="PUH273" s="20"/>
      <c r="PUI273" s="20"/>
      <c r="PUJ273" s="20"/>
      <c r="PUK273" s="20"/>
      <c r="PUL273" s="20"/>
      <c r="PUM273" s="20"/>
      <c r="PUN273" s="20"/>
      <c r="PUO273" s="20"/>
      <c r="PUP273" s="20"/>
      <c r="PUQ273" s="20"/>
      <c r="PUR273" s="20"/>
      <c r="PUS273" s="20"/>
      <c r="PUT273" s="20"/>
      <c r="PUU273" s="20"/>
      <c r="PUV273" s="20"/>
      <c r="PUW273" s="20"/>
      <c r="PUX273" s="20"/>
      <c r="PUY273" s="20"/>
      <c r="PUZ273" s="20"/>
      <c r="PVA273" s="20"/>
      <c r="PVB273" s="20"/>
      <c r="PVC273" s="20"/>
      <c r="PVD273" s="20"/>
      <c r="PVE273" s="20"/>
      <c r="PVF273" s="20"/>
      <c r="PVG273" s="20"/>
      <c r="PVH273" s="20"/>
      <c r="PVI273" s="20"/>
      <c r="PVJ273" s="20"/>
      <c r="PVK273" s="20"/>
      <c r="PVL273" s="20"/>
      <c r="PVM273" s="20"/>
      <c r="PVN273" s="20"/>
      <c r="PVO273" s="20"/>
      <c r="PVP273" s="20"/>
      <c r="PVQ273" s="20"/>
      <c r="PVR273" s="20"/>
      <c r="PVS273" s="20"/>
      <c r="PVT273" s="20"/>
      <c r="PVU273" s="20"/>
      <c r="PVV273" s="20"/>
      <c r="PVW273" s="20"/>
      <c r="PVX273" s="20"/>
      <c r="PVY273" s="20"/>
      <c r="PVZ273" s="20"/>
      <c r="PWA273" s="20"/>
      <c r="PWB273" s="20"/>
      <c r="PWC273" s="20"/>
      <c r="PWD273" s="20"/>
      <c r="PWE273" s="20"/>
      <c r="PWF273" s="20"/>
      <c r="PWG273" s="20"/>
      <c r="PWH273" s="20"/>
      <c r="PWI273" s="20"/>
      <c r="PWJ273" s="20"/>
      <c r="PWK273" s="20"/>
      <c r="PWL273" s="20"/>
      <c r="PWM273" s="20"/>
      <c r="PWN273" s="20"/>
      <c r="PWO273" s="20"/>
      <c r="PWP273" s="20"/>
      <c r="PWQ273" s="20"/>
      <c r="PWR273" s="20"/>
      <c r="PWS273" s="20"/>
      <c r="PWT273" s="20"/>
      <c r="PWU273" s="20"/>
      <c r="PWV273" s="20"/>
      <c r="PWW273" s="20"/>
      <c r="PWX273" s="20"/>
      <c r="PWY273" s="20"/>
      <c r="PWZ273" s="20"/>
      <c r="PXA273" s="20"/>
      <c r="PXB273" s="20"/>
      <c r="PXC273" s="20"/>
      <c r="PXD273" s="20"/>
      <c r="PXE273" s="20"/>
      <c r="PXF273" s="20"/>
      <c r="PXG273" s="20"/>
      <c r="PXH273" s="20"/>
      <c r="PXI273" s="20"/>
      <c r="PXJ273" s="20"/>
      <c r="PXK273" s="20"/>
      <c r="PXL273" s="20"/>
      <c r="PXM273" s="20"/>
      <c r="PXN273" s="20"/>
      <c r="PXO273" s="20"/>
      <c r="PXP273" s="20"/>
      <c r="PXQ273" s="20"/>
      <c r="PXR273" s="20"/>
      <c r="PXS273" s="20"/>
      <c r="PXT273" s="20"/>
      <c r="PXU273" s="20"/>
      <c r="PXV273" s="20"/>
      <c r="PXW273" s="20"/>
      <c r="PXX273" s="20"/>
      <c r="PXY273" s="20"/>
      <c r="PXZ273" s="20"/>
      <c r="PYA273" s="20"/>
      <c r="PYB273" s="20"/>
      <c r="PYC273" s="20"/>
      <c r="PYD273" s="20"/>
      <c r="PYE273" s="20"/>
      <c r="PYF273" s="20"/>
      <c r="PYG273" s="20"/>
      <c r="PYH273" s="20"/>
      <c r="PYI273" s="20"/>
      <c r="PYJ273" s="20"/>
      <c r="PYK273" s="20"/>
      <c r="PYL273" s="20"/>
      <c r="PYM273" s="20"/>
      <c r="PYN273" s="20"/>
      <c r="PYO273" s="20"/>
      <c r="PYP273" s="20"/>
      <c r="PYQ273" s="20"/>
      <c r="PYR273" s="20"/>
      <c r="PYS273" s="20"/>
      <c r="PYT273" s="20"/>
      <c r="PYU273" s="20"/>
      <c r="PYV273" s="20"/>
      <c r="PYW273" s="20"/>
      <c r="PYX273" s="20"/>
      <c r="PYY273" s="20"/>
      <c r="PYZ273" s="20"/>
      <c r="PZA273" s="20"/>
      <c r="PZB273" s="20"/>
      <c r="PZC273" s="20"/>
      <c r="PZD273" s="20"/>
      <c r="PZE273" s="20"/>
      <c r="PZF273" s="20"/>
      <c r="PZG273" s="20"/>
      <c r="PZH273" s="20"/>
      <c r="PZI273" s="20"/>
      <c r="PZJ273" s="20"/>
      <c r="PZK273" s="20"/>
      <c r="PZL273" s="20"/>
      <c r="PZM273" s="20"/>
      <c r="PZN273" s="20"/>
      <c r="PZO273" s="20"/>
      <c r="PZP273" s="20"/>
      <c r="PZQ273" s="20"/>
      <c r="PZR273" s="20"/>
      <c r="PZS273" s="20"/>
      <c r="PZT273" s="20"/>
      <c r="PZU273" s="20"/>
      <c r="PZV273" s="20"/>
      <c r="PZW273" s="20"/>
      <c r="PZX273" s="20"/>
      <c r="PZY273" s="20"/>
      <c r="PZZ273" s="20"/>
      <c r="QAA273" s="20"/>
      <c r="QAB273" s="20"/>
      <c r="QAC273" s="20"/>
      <c r="QAD273" s="20"/>
      <c r="QAE273" s="20"/>
      <c r="QAF273" s="20"/>
      <c r="QAG273" s="20"/>
      <c r="QAH273" s="20"/>
      <c r="QAI273" s="20"/>
      <c r="QAJ273" s="20"/>
      <c r="QAK273" s="20"/>
      <c r="QAL273" s="20"/>
      <c r="QAM273" s="20"/>
      <c r="QAN273" s="20"/>
      <c r="QAO273" s="20"/>
      <c r="QAP273" s="20"/>
      <c r="QAQ273" s="20"/>
      <c r="QAR273" s="20"/>
      <c r="QAS273" s="20"/>
      <c r="QAT273" s="20"/>
      <c r="QAU273" s="20"/>
      <c r="QAV273" s="20"/>
      <c r="QAW273" s="20"/>
      <c r="QAX273" s="20"/>
      <c r="QAY273" s="20"/>
      <c r="QAZ273" s="20"/>
      <c r="QBA273" s="20"/>
      <c r="QBB273" s="20"/>
      <c r="QBC273" s="20"/>
      <c r="QBD273" s="20"/>
      <c r="QBE273" s="20"/>
      <c r="QBF273" s="20"/>
      <c r="QBG273" s="20"/>
      <c r="QBH273" s="20"/>
      <c r="QBI273" s="20"/>
      <c r="QBJ273" s="20"/>
      <c r="QBK273" s="20"/>
      <c r="QBL273" s="20"/>
      <c r="QBM273" s="20"/>
      <c r="QBN273" s="20"/>
      <c r="QBO273" s="20"/>
      <c r="QBP273" s="20"/>
      <c r="QBQ273" s="20"/>
      <c r="QBR273" s="20"/>
      <c r="QBS273" s="20"/>
      <c r="QBT273" s="20"/>
      <c r="QBU273" s="20"/>
      <c r="QBV273" s="20"/>
      <c r="QBW273" s="20"/>
      <c r="QBX273" s="20"/>
      <c r="QBY273" s="20"/>
      <c r="QBZ273" s="20"/>
      <c r="QCA273" s="20"/>
      <c r="QCB273" s="20"/>
      <c r="QCC273" s="20"/>
      <c r="QCD273" s="20"/>
      <c r="QCE273" s="20"/>
      <c r="QCF273" s="20"/>
      <c r="QCG273" s="20"/>
      <c r="QCH273" s="20"/>
      <c r="QCI273" s="20"/>
      <c r="QCJ273" s="20"/>
      <c r="QCK273" s="20"/>
      <c r="QCL273" s="20"/>
      <c r="QCM273" s="20"/>
      <c r="QCN273" s="20"/>
      <c r="QCO273" s="20"/>
      <c r="QCP273" s="20"/>
      <c r="QCQ273" s="20"/>
      <c r="QCR273" s="20"/>
      <c r="QCS273" s="20"/>
      <c r="QCT273" s="20"/>
      <c r="QCU273" s="20"/>
      <c r="QCV273" s="20"/>
      <c r="QCW273" s="20"/>
      <c r="QCX273" s="20"/>
      <c r="QCY273" s="20"/>
      <c r="QCZ273" s="20"/>
      <c r="QDA273" s="20"/>
      <c r="QDB273" s="20"/>
      <c r="QDC273" s="20"/>
      <c r="QDD273" s="20"/>
      <c r="QDE273" s="20"/>
      <c r="QDF273" s="20"/>
      <c r="QDG273" s="20"/>
      <c r="QDH273" s="20"/>
      <c r="QDI273" s="20"/>
      <c r="QDJ273" s="20"/>
      <c r="QDK273" s="20"/>
      <c r="QDL273" s="20"/>
      <c r="QDM273" s="20"/>
      <c r="QDN273" s="20"/>
      <c r="QDO273" s="20"/>
      <c r="QDP273" s="20"/>
      <c r="QDQ273" s="20"/>
      <c r="QDR273" s="20"/>
      <c r="QDS273" s="20"/>
      <c r="QDT273" s="20"/>
      <c r="QDU273" s="20"/>
      <c r="QDV273" s="20"/>
      <c r="QDW273" s="20"/>
      <c r="QDX273" s="20"/>
      <c r="QDY273" s="20"/>
      <c r="QDZ273" s="20"/>
      <c r="QEA273" s="20"/>
      <c r="QEB273" s="20"/>
      <c r="QEC273" s="20"/>
      <c r="QED273" s="20"/>
      <c r="QEE273" s="20"/>
      <c r="QEF273" s="20"/>
      <c r="QEG273" s="20"/>
      <c r="QEH273" s="20"/>
      <c r="QEI273" s="20"/>
      <c r="QEJ273" s="20"/>
      <c r="QEK273" s="20"/>
      <c r="QEL273" s="20"/>
      <c r="QEM273" s="20"/>
      <c r="QEN273" s="20"/>
      <c r="QEO273" s="20"/>
      <c r="QEP273" s="20"/>
      <c r="QEQ273" s="20"/>
      <c r="QER273" s="20"/>
      <c r="QES273" s="20"/>
      <c r="QET273" s="20"/>
      <c r="QEU273" s="20"/>
      <c r="QEV273" s="20"/>
      <c r="QEW273" s="20"/>
      <c r="QEX273" s="20"/>
      <c r="QEY273" s="20"/>
      <c r="QEZ273" s="20"/>
      <c r="QFA273" s="20"/>
      <c r="QFB273" s="20"/>
      <c r="QFC273" s="20"/>
      <c r="QFD273" s="20"/>
      <c r="QFE273" s="20"/>
      <c r="QFF273" s="20"/>
      <c r="QFG273" s="20"/>
      <c r="QFH273" s="20"/>
      <c r="QFI273" s="20"/>
      <c r="QFJ273" s="20"/>
      <c r="QFK273" s="20"/>
      <c r="QFL273" s="20"/>
      <c r="QFM273" s="20"/>
      <c r="QFN273" s="20"/>
      <c r="QFO273" s="20"/>
      <c r="QFP273" s="20"/>
      <c r="QFQ273" s="20"/>
      <c r="QFR273" s="20"/>
      <c r="QFS273" s="20"/>
      <c r="QFT273" s="20"/>
      <c r="QFU273" s="20"/>
      <c r="QFV273" s="20"/>
      <c r="QFW273" s="20"/>
      <c r="QFX273" s="20"/>
      <c r="QFY273" s="20"/>
      <c r="QFZ273" s="20"/>
      <c r="QGA273" s="20"/>
      <c r="QGB273" s="20"/>
      <c r="QGC273" s="20"/>
      <c r="QGD273" s="20"/>
      <c r="QGE273" s="20"/>
      <c r="QGF273" s="20"/>
      <c r="QGG273" s="20"/>
      <c r="QGH273" s="20"/>
      <c r="QGI273" s="20"/>
      <c r="QGJ273" s="20"/>
      <c r="QGK273" s="20"/>
      <c r="QGL273" s="20"/>
      <c r="QGM273" s="20"/>
      <c r="QGN273" s="20"/>
      <c r="QGO273" s="20"/>
      <c r="QGP273" s="20"/>
      <c r="QGQ273" s="20"/>
      <c r="QGR273" s="20"/>
      <c r="QGS273" s="20"/>
      <c r="QGT273" s="20"/>
      <c r="QGU273" s="20"/>
      <c r="QGV273" s="20"/>
      <c r="QGW273" s="20"/>
      <c r="QGX273" s="20"/>
      <c r="QGY273" s="20"/>
      <c r="QGZ273" s="20"/>
      <c r="QHA273" s="20"/>
      <c r="QHB273" s="20"/>
      <c r="QHC273" s="20"/>
      <c r="QHD273" s="20"/>
      <c r="QHE273" s="20"/>
      <c r="QHF273" s="20"/>
      <c r="QHG273" s="20"/>
      <c r="QHH273" s="20"/>
      <c r="QHI273" s="20"/>
      <c r="QHJ273" s="20"/>
      <c r="QHK273" s="20"/>
      <c r="QHL273" s="20"/>
      <c r="QHM273" s="20"/>
      <c r="QHN273" s="20"/>
      <c r="QHO273" s="20"/>
      <c r="QHP273" s="20"/>
      <c r="QHQ273" s="20"/>
      <c r="QHR273" s="20"/>
      <c r="QHS273" s="20"/>
      <c r="QHT273" s="20"/>
      <c r="QHU273" s="20"/>
      <c r="QHV273" s="20"/>
      <c r="QHW273" s="20"/>
      <c r="QHX273" s="20"/>
      <c r="QHY273" s="20"/>
      <c r="QHZ273" s="20"/>
      <c r="QIA273" s="20"/>
      <c r="QIB273" s="20"/>
      <c r="QIC273" s="20"/>
      <c r="QID273" s="20"/>
      <c r="QIE273" s="20"/>
      <c r="QIF273" s="20"/>
      <c r="QIG273" s="20"/>
      <c r="QIH273" s="20"/>
      <c r="QII273" s="20"/>
      <c r="QIJ273" s="20"/>
      <c r="QIK273" s="20"/>
      <c r="QIL273" s="20"/>
      <c r="QIM273" s="20"/>
      <c r="QIN273" s="20"/>
      <c r="QIO273" s="20"/>
      <c r="QIP273" s="20"/>
      <c r="QIQ273" s="20"/>
      <c r="QIR273" s="20"/>
      <c r="QIS273" s="20"/>
      <c r="QIT273" s="20"/>
      <c r="QIU273" s="20"/>
      <c r="QIV273" s="20"/>
      <c r="QIW273" s="20"/>
      <c r="QIX273" s="20"/>
      <c r="QIY273" s="20"/>
      <c r="QIZ273" s="20"/>
      <c r="QJA273" s="20"/>
      <c r="QJB273" s="20"/>
      <c r="QJC273" s="20"/>
      <c r="QJD273" s="20"/>
      <c r="QJE273" s="20"/>
      <c r="QJF273" s="20"/>
      <c r="QJG273" s="20"/>
      <c r="QJH273" s="20"/>
      <c r="QJI273" s="20"/>
      <c r="QJJ273" s="20"/>
      <c r="QJK273" s="20"/>
      <c r="QJL273" s="20"/>
      <c r="QJM273" s="20"/>
      <c r="QJN273" s="20"/>
      <c r="QJO273" s="20"/>
      <c r="QJP273" s="20"/>
      <c r="QJQ273" s="20"/>
      <c r="QJR273" s="20"/>
      <c r="QJS273" s="20"/>
      <c r="QJT273" s="20"/>
      <c r="QJU273" s="20"/>
      <c r="QJV273" s="20"/>
      <c r="QJW273" s="20"/>
      <c r="QJX273" s="20"/>
      <c r="QJY273" s="20"/>
      <c r="QJZ273" s="20"/>
      <c r="QKA273" s="20"/>
      <c r="QKB273" s="20"/>
      <c r="QKC273" s="20"/>
      <c r="QKD273" s="20"/>
      <c r="QKE273" s="20"/>
      <c r="QKF273" s="20"/>
      <c r="QKG273" s="20"/>
      <c r="QKH273" s="20"/>
      <c r="QKI273" s="20"/>
      <c r="QKJ273" s="20"/>
      <c r="QKK273" s="20"/>
      <c r="QKL273" s="20"/>
      <c r="QKM273" s="20"/>
      <c r="QKN273" s="20"/>
      <c r="QKO273" s="20"/>
      <c r="QKP273" s="20"/>
      <c r="QKQ273" s="20"/>
      <c r="QKR273" s="20"/>
      <c r="QKS273" s="20"/>
      <c r="QKT273" s="20"/>
      <c r="QKU273" s="20"/>
      <c r="QKV273" s="20"/>
      <c r="QKW273" s="20"/>
      <c r="QKX273" s="20"/>
      <c r="QKY273" s="20"/>
      <c r="QKZ273" s="20"/>
      <c r="QLA273" s="20"/>
      <c r="QLB273" s="20"/>
      <c r="QLC273" s="20"/>
      <c r="QLD273" s="20"/>
      <c r="QLE273" s="20"/>
      <c r="QLF273" s="20"/>
      <c r="QLG273" s="20"/>
      <c r="QLH273" s="20"/>
      <c r="QLI273" s="20"/>
      <c r="QLJ273" s="20"/>
      <c r="QLK273" s="20"/>
      <c r="QLL273" s="20"/>
      <c r="QLM273" s="20"/>
      <c r="QLN273" s="20"/>
      <c r="QLO273" s="20"/>
      <c r="QLP273" s="20"/>
      <c r="QLQ273" s="20"/>
      <c r="QLR273" s="20"/>
      <c r="QLS273" s="20"/>
      <c r="QLT273" s="20"/>
      <c r="QLU273" s="20"/>
      <c r="QLV273" s="20"/>
      <c r="QLW273" s="20"/>
      <c r="QLX273" s="20"/>
      <c r="QLY273" s="20"/>
      <c r="QLZ273" s="20"/>
      <c r="QMA273" s="20"/>
      <c r="QMB273" s="20"/>
      <c r="QMC273" s="20"/>
      <c r="QMD273" s="20"/>
      <c r="QME273" s="20"/>
      <c r="QMF273" s="20"/>
      <c r="QMG273" s="20"/>
      <c r="QMH273" s="20"/>
      <c r="QMI273" s="20"/>
      <c r="QMJ273" s="20"/>
      <c r="QMK273" s="20"/>
      <c r="QML273" s="20"/>
      <c r="QMM273" s="20"/>
      <c r="QMN273" s="20"/>
      <c r="QMO273" s="20"/>
      <c r="QMP273" s="20"/>
      <c r="QMQ273" s="20"/>
      <c r="QMR273" s="20"/>
      <c r="QMS273" s="20"/>
      <c r="QMT273" s="20"/>
      <c r="QMU273" s="20"/>
      <c r="QMV273" s="20"/>
      <c r="QMW273" s="20"/>
      <c r="QMX273" s="20"/>
      <c r="QMY273" s="20"/>
      <c r="QMZ273" s="20"/>
      <c r="QNA273" s="20"/>
      <c r="QNB273" s="20"/>
      <c r="QNC273" s="20"/>
      <c r="QND273" s="20"/>
      <c r="QNE273" s="20"/>
      <c r="QNF273" s="20"/>
      <c r="QNG273" s="20"/>
      <c r="QNH273" s="20"/>
      <c r="QNI273" s="20"/>
      <c r="QNJ273" s="20"/>
      <c r="QNK273" s="20"/>
      <c r="QNL273" s="20"/>
      <c r="QNM273" s="20"/>
      <c r="QNN273" s="20"/>
      <c r="QNO273" s="20"/>
      <c r="QNP273" s="20"/>
      <c r="QNQ273" s="20"/>
      <c r="QNR273" s="20"/>
      <c r="QNS273" s="20"/>
      <c r="QNT273" s="20"/>
      <c r="QNU273" s="20"/>
      <c r="QNV273" s="20"/>
      <c r="QNW273" s="20"/>
      <c r="QNX273" s="20"/>
      <c r="QNY273" s="20"/>
      <c r="QNZ273" s="20"/>
      <c r="QOA273" s="20"/>
      <c r="QOB273" s="20"/>
      <c r="QOC273" s="20"/>
      <c r="QOD273" s="20"/>
      <c r="QOE273" s="20"/>
      <c r="QOF273" s="20"/>
      <c r="QOG273" s="20"/>
      <c r="QOH273" s="20"/>
      <c r="QOI273" s="20"/>
      <c r="QOJ273" s="20"/>
      <c r="QOK273" s="20"/>
      <c r="QOL273" s="20"/>
      <c r="QOM273" s="20"/>
      <c r="QON273" s="20"/>
      <c r="QOO273" s="20"/>
      <c r="QOP273" s="20"/>
      <c r="QOQ273" s="20"/>
      <c r="QOR273" s="20"/>
      <c r="QOS273" s="20"/>
      <c r="QOT273" s="20"/>
      <c r="QOU273" s="20"/>
      <c r="QOV273" s="20"/>
      <c r="QOW273" s="20"/>
      <c r="QOX273" s="20"/>
      <c r="QOY273" s="20"/>
      <c r="QOZ273" s="20"/>
      <c r="QPA273" s="20"/>
      <c r="QPB273" s="20"/>
      <c r="QPC273" s="20"/>
      <c r="QPD273" s="20"/>
      <c r="QPE273" s="20"/>
      <c r="QPF273" s="20"/>
      <c r="QPG273" s="20"/>
      <c r="QPH273" s="20"/>
      <c r="QPI273" s="20"/>
      <c r="QPJ273" s="20"/>
      <c r="QPK273" s="20"/>
      <c r="QPL273" s="20"/>
      <c r="QPM273" s="20"/>
      <c r="QPN273" s="20"/>
      <c r="QPO273" s="20"/>
      <c r="QPP273" s="20"/>
      <c r="QPQ273" s="20"/>
      <c r="QPR273" s="20"/>
      <c r="QPS273" s="20"/>
      <c r="QPT273" s="20"/>
      <c r="QPU273" s="20"/>
      <c r="QPV273" s="20"/>
      <c r="QPW273" s="20"/>
      <c r="QPX273" s="20"/>
      <c r="QPY273" s="20"/>
      <c r="QPZ273" s="20"/>
      <c r="QQA273" s="20"/>
      <c r="QQB273" s="20"/>
      <c r="QQC273" s="20"/>
      <c r="QQD273" s="20"/>
      <c r="QQE273" s="20"/>
      <c r="QQF273" s="20"/>
      <c r="QQG273" s="20"/>
      <c r="QQH273" s="20"/>
      <c r="QQI273" s="20"/>
      <c r="QQJ273" s="20"/>
      <c r="QQK273" s="20"/>
      <c r="QQL273" s="20"/>
      <c r="QQM273" s="20"/>
      <c r="QQN273" s="20"/>
      <c r="QQO273" s="20"/>
      <c r="QQP273" s="20"/>
      <c r="QQQ273" s="20"/>
      <c r="QQR273" s="20"/>
      <c r="QQS273" s="20"/>
      <c r="QQT273" s="20"/>
      <c r="QQU273" s="20"/>
      <c r="QQV273" s="20"/>
      <c r="QQW273" s="20"/>
      <c r="QQX273" s="20"/>
      <c r="QQY273" s="20"/>
      <c r="QQZ273" s="20"/>
      <c r="QRA273" s="20"/>
      <c r="QRB273" s="20"/>
      <c r="QRC273" s="20"/>
      <c r="QRD273" s="20"/>
      <c r="QRE273" s="20"/>
      <c r="QRF273" s="20"/>
      <c r="QRG273" s="20"/>
      <c r="QRH273" s="20"/>
      <c r="QRI273" s="20"/>
      <c r="QRJ273" s="20"/>
      <c r="QRK273" s="20"/>
      <c r="QRL273" s="20"/>
      <c r="QRM273" s="20"/>
      <c r="QRN273" s="20"/>
      <c r="QRO273" s="20"/>
      <c r="QRP273" s="20"/>
      <c r="QRQ273" s="20"/>
      <c r="QRR273" s="20"/>
      <c r="QRS273" s="20"/>
      <c r="QRT273" s="20"/>
      <c r="QRU273" s="20"/>
      <c r="QRV273" s="20"/>
      <c r="QRW273" s="20"/>
      <c r="QRX273" s="20"/>
      <c r="QRY273" s="20"/>
      <c r="QRZ273" s="20"/>
      <c r="QSA273" s="20"/>
      <c r="QSB273" s="20"/>
      <c r="QSC273" s="20"/>
      <c r="QSD273" s="20"/>
      <c r="QSE273" s="20"/>
      <c r="QSF273" s="20"/>
      <c r="QSG273" s="20"/>
      <c r="QSH273" s="20"/>
      <c r="QSI273" s="20"/>
      <c r="QSJ273" s="20"/>
      <c r="QSK273" s="20"/>
      <c r="QSL273" s="20"/>
      <c r="QSM273" s="20"/>
      <c r="QSN273" s="20"/>
      <c r="QSO273" s="20"/>
      <c r="QSP273" s="20"/>
      <c r="QSQ273" s="20"/>
      <c r="QSR273" s="20"/>
      <c r="QSS273" s="20"/>
      <c r="QST273" s="20"/>
      <c r="QSU273" s="20"/>
      <c r="QSV273" s="20"/>
      <c r="QSW273" s="20"/>
      <c r="QSX273" s="20"/>
      <c r="QSY273" s="20"/>
      <c r="QSZ273" s="20"/>
      <c r="QTA273" s="20"/>
      <c r="QTB273" s="20"/>
      <c r="QTC273" s="20"/>
      <c r="QTD273" s="20"/>
      <c r="QTE273" s="20"/>
      <c r="QTF273" s="20"/>
      <c r="QTG273" s="20"/>
      <c r="QTH273" s="20"/>
      <c r="QTI273" s="20"/>
      <c r="QTJ273" s="20"/>
      <c r="QTK273" s="20"/>
      <c r="QTL273" s="20"/>
      <c r="QTM273" s="20"/>
      <c r="QTN273" s="20"/>
      <c r="QTO273" s="20"/>
      <c r="QTP273" s="20"/>
      <c r="QTQ273" s="20"/>
      <c r="QTR273" s="20"/>
      <c r="QTS273" s="20"/>
      <c r="QTT273" s="20"/>
      <c r="QTU273" s="20"/>
      <c r="QTV273" s="20"/>
      <c r="QTW273" s="20"/>
      <c r="QTX273" s="20"/>
      <c r="QTY273" s="20"/>
      <c r="QTZ273" s="20"/>
      <c r="QUA273" s="20"/>
      <c r="QUB273" s="20"/>
      <c r="QUC273" s="20"/>
      <c r="QUD273" s="20"/>
      <c r="QUE273" s="20"/>
      <c r="QUF273" s="20"/>
      <c r="QUG273" s="20"/>
      <c r="QUH273" s="20"/>
      <c r="QUI273" s="20"/>
      <c r="QUJ273" s="20"/>
      <c r="QUK273" s="20"/>
      <c r="QUL273" s="20"/>
      <c r="QUM273" s="20"/>
      <c r="QUN273" s="20"/>
      <c r="QUO273" s="20"/>
      <c r="QUP273" s="20"/>
      <c r="QUQ273" s="20"/>
      <c r="QUR273" s="20"/>
      <c r="QUS273" s="20"/>
      <c r="QUT273" s="20"/>
      <c r="QUU273" s="20"/>
      <c r="QUV273" s="20"/>
      <c r="QUW273" s="20"/>
      <c r="QUX273" s="20"/>
      <c r="QUY273" s="20"/>
      <c r="QUZ273" s="20"/>
      <c r="QVA273" s="20"/>
      <c r="QVB273" s="20"/>
      <c r="QVC273" s="20"/>
      <c r="QVD273" s="20"/>
      <c r="QVE273" s="20"/>
      <c r="QVF273" s="20"/>
      <c r="QVG273" s="20"/>
      <c r="QVH273" s="20"/>
      <c r="QVI273" s="20"/>
      <c r="QVJ273" s="20"/>
      <c r="QVK273" s="20"/>
      <c r="QVL273" s="20"/>
      <c r="QVM273" s="20"/>
      <c r="QVN273" s="20"/>
      <c r="QVO273" s="20"/>
      <c r="QVP273" s="20"/>
      <c r="QVQ273" s="20"/>
      <c r="QVR273" s="20"/>
      <c r="QVS273" s="20"/>
      <c r="QVT273" s="20"/>
      <c r="QVU273" s="20"/>
      <c r="QVV273" s="20"/>
      <c r="QVW273" s="20"/>
      <c r="QVX273" s="20"/>
      <c r="QVY273" s="20"/>
      <c r="QVZ273" s="20"/>
      <c r="QWA273" s="20"/>
      <c r="QWB273" s="20"/>
      <c r="QWC273" s="20"/>
      <c r="QWD273" s="20"/>
      <c r="QWE273" s="20"/>
      <c r="QWF273" s="20"/>
      <c r="QWG273" s="20"/>
      <c r="QWH273" s="20"/>
      <c r="QWI273" s="20"/>
      <c r="QWJ273" s="20"/>
      <c r="QWK273" s="20"/>
      <c r="QWL273" s="20"/>
      <c r="QWM273" s="20"/>
      <c r="QWN273" s="20"/>
      <c r="QWO273" s="20"/>
      <c r="QWP273" s="20"/>
      <c r="QWQ273" s="20"/>
      <c r="QWR273" s="20"/>
      <c r="QWS273" s="20"/>
      <c r="QWT273" s="20"/>
      <c r="QWU273" s="20"/>
      <c r="QWV273" s="20"/>
      <c r="QWW273" s="20"/>
      <c r="QWX273" s="20"/>
      <c r="QWY273" s="20"/>
      <c r="QWZ273" s="20"/>
      <c r="QXA273" s="20"/>
      <c r="QXB273" s="20"/>
      <c r="QXC273" s="20"/>
      <c r="QXD273" s="20"/>
      <c r="QXE273" s="20"/>
      <c r="QXF273" s="20"/>
      <c r="QXG273" s="20"/>
      <c r="QXH273" s="20"/>
      <c r="QXI273" s="20"/>
      <c r="QXJ273" s="20"/>
      <c r="QXK273" s="20"/>
      <c r="QXL273" s="20"/>
      <c r="QXM273" s="20"/>
      <c r="QXN273" s="20"/>
      <c r="QXO273" s="20"/>
      <c r="QXP273" s="20"/>
      <c r="QXQ273" s="20"/>
      <c r="QXR273" s="20"/>
      <c r="QXS273" s="20"/>
      <c r="QXT273" s="20"/>
      <c r="QXU273" s="20"/>
      <c r="QXV273" s="20"/>
      <c r="QXW273" s="20"/>
      <c r="QXX273" s="20"/>
      <c r="QXY273" s="20"/>
      <c r="QXZ273" s="20"/>
      <c r="QYA273" s="20"/>
      <c r="QYB273" s="20"/>
      <c r="QYC273" s="20"/>
      <c r="QYD273" s="20"/>
      <c r="QYE273" s="20"/>
      <c r="QYF273" s="20"/>
      <c r="QYG273" s="20"/>
      <c r="QYH273" s="20"/>
      <c r="QYI273" s="20"/>
      <c r="QYJ273" s="20"/>
      <c r="QYK273" s="20"/>
      <c r="QYL273" s="20"/>
      <c r="QYM273" s="20"/>
      <c r="QYN273" s="20"/>
      <c r="QYO273" s="20"/>
      <c r="QYP273" s="20"/>
      <c r="QYQ273" s="20"/>
      <c r="QYR273" s="20"/>
      <c r="QYS273" s="20"/>
      <c r="QYT273" s="20"/>
      <c r="QYU273" s="20"/>
      <c r="QYV273" s="20"/>
      <c r="QYW273" s="20"/>
      <c r="QYX273" s="20"/>
      <c r="QYY273" s="20"/>
      <c r="QYZ273" s="20"/>
      <c r="QZA273" s="20"/>
      <c r="QZB273" s="20"/>
      <c r="QZC273" s="20"/>
      <c r="QZD273" s="20"/>
      <c r="QZE273" s="20"/>
      <c r="QZF273" s="20"/>
      <c r="QZG273" s="20"/>
      <c r="QZH273" s="20"/>
      <c r="QZI273" s="20"/>
      <c r="QZJ273" s="20"/>
      <c r="QZK273" s="20"/>
      <c r="QZL273" s="20"/>
      <c r="QZM273" s="20"/>
      <c r="QZN273" s="20"/>
      <c r="QZO273" s="20"/>
      <c r="QZP273" s="20"/>
      <c r="QZQ273" s="20"/>
      <c r="QZR273" s="20"/>
      <c r="QZS273" s="20"/>
      <c r="QZT273" s="20"/>
      <c r="QZU273" s="20"/>
      <c r="QZV273" s="20"/>
      <c r="QZW273" s="20"/>
      <c r="QZX273" s="20"/>
      <c r="QZY273" s="20"/>
      <c r="QZZ273" s="20"/>
      <c r="RAA273" s="20"/>
      <c r="RAB273" s="20"/>
      <c r="RAC273" s="20"/>
      <c r="RAD273" s="20"/>
      <c r="RAE273" s="20"/>
      <c r="RAF273" s="20"/>
      <c r="RAG273" s="20"/>
      <c r="RAH273" s="20"/>
      <c r="RAI273" s="20"/>
      <c r="RAJ273" s="20"/>
      <c r="RAK273" s="20"/>
      <c r="RAL273" s="20"/>
      <c r="RAM273" s="20"/>
      <c r="RAN273" s="20"/>
      <c r="RAO273" s="20"/>
      <c r="RAP273" s="20"/>
      <c r="RAQ273" s="20"/>
      <c r="RAR273" s="20"/>
      <c r="RAS273" s="20"/>
      <c r="RAT273" s="20"/>
      <c r="RAU273" s="20"/>
      <c r="RAV273" s="20"/>
      <c r="RAW273" s="20"/>
      <c r="RAX273" s="20"/>
      <c r="RAY273" s="20"/>
      <c r="RAZ273" s="20"/>
      <c r="RBA273" s="20"/>
      <c r="RBB273" s="20"/>
      <c r="RBC273" s="20"/>
      <c r="RBD273" s="20"/>
      <c r="RBE273" s="20"/>
      <c r="RBF273" s="20"/>
      <c r="RBG273" s="20"/>
      <c r="RBH273" s="20"/>
      <c r="RBI273" s="20"/>
      <c r="RBJ273" s="20"/>
      <c r="RBK273" s="20"/>
      <c r="RBL273" s="20"/>
      <c r="RBM273" s="20"/>
      <c r="RBN273" s="20"/>
      <c r="RBO273" s="20"/>
      <c r="RBP273" s="20"/>
      <c r="RBQ273" s="20"/>
      <c r="RBR273" s="20"/>
      <c r="RBS273" s="20"/>
      <c r="RBT273" s="20"/>
      <c r="RBU273" s="20"/>
      <c r="RBV273" s="20"/>
      <c r="RBW273" s="20"/>
      <c r="RBX273" s="20"/>
      <c r="RBY273" s="20"/>
      <c r="RBZ273" s="20"/>
      <c r="RCA273" s="20"/>
      <c r="RCB273" s="20"/>
      <c r="RCC273" s="20"/>
      <c r="RCD273" s="20"/>
      <c r="RCE273" s="20"/>
      <c r="RCF273" s="20"/>
      <c r="RCG273" s="20"/>
      <c r="RCH273" s="20"/>
      <c r="RCI273" s="20"/>
      <c r="RCJ273" s="20"/>
      <c r="RCK273" s="20"/>
      <c r="RCL273" s="20"/>
      <c r="RCM273" s="20"/>
      <c r="RCN273" s="20"/>
      <c r="RCO273" s="20"/>
      <c r="RCP273" s="20"/>
      <c r="RCQ273" s="20"/>
      <c r="RCR273" s="20"/>
      <c r="RCS273" s="20"/>
      <c r="RCT273" s="20"/>
      <c r="RCU273" s="20"/>
      <c r="RCV273" s="20"/>
      <c r="RCW273" s="20"/>
      <c r="RCX273" s="20"/>
      <c r="RCY273" s="20"/>
      <c r="RCZ273" s="20"/>
      <c r="RDA273" s="20"/>
      <c r="RDB273" s="20"/>
      <c r="RDC273" s="20"/>
      <c r="RDD273" s="20"/>
      <c r="RDE273" s="20"/>
      <c r="RDF273" s="20"/>
      <c r="RDG273" s="20"/>
      <c r="RDH273" s="20"/>
      <c r="RDI273" s="20"/>
      <c r="RDJ273" s="20"/>
      <c r="RDK273" s="20"/>
      <c r="RDL273" s="20"/>
      <c r="RDM273" s="20"/>
      <c r="RDN273" s="20"/>
      <c r="RDO273" s="20"/>
      <c r="RDP273" s="20"/>
      <c r="RDQ273" s="20"/>
      <c r="RDR273" s="20"/>
      <c r="RDS273" s="20"/>
      <c r="RDT273" s="20"/>
      <c r="RDU273" s="20"/>
      <c r="RDV273" s="20"/>
      <c r="RDW273" s="20"/>
      <c r="RDX273" s="20"/>
      <c r="RDY273" s="20"/>
      <c r="RDZ273" s="20"/>
      <c r="REA273" s="20"/>
      <c r="REB273" s="20"/>
      <c r="REC273" s="20"/>
      <c r="RED273" s="20"/>
      <c r="REE273" s="20"/>
      <c r="REF273" s="20"/>
      <c r="REG273" s="20"/>
      <c r="REH273" s="20"/>
      <c r="REI273" s="20"/>
      <c r="REJ273" s="20"/>
      <c r="REK273" s="20"/>
      <c r="REL273" s="20"/>
      <c r="REM273" s="20"/>
      <c r="REN273" s="20"/>
      <c r="REO273" s="20"/>
      <c r="REP273" s="20"/>
      <c r="REQ273" s="20"/>
      <c r="RER273" s="20"/>
      <c r="RES273" s="20"/>
      <c r="RET273" s="20"/>
      <c r="REU273" s="20"/>
      <c r="REV273" s="20"/>
      <c r="REW273" s="20"/>
      <c r="REX273" s="20"/>
      <c r="REY273" s="20"/>
      <c r="REZ273" s="20"/>
      <c r="RFA273" s="20"/>
      <c r="RFB273" s="20"/>
      <c r="RFC273" s="20"/>
      <c r="RFD273" s="20"/>
      <c r="RFE273" s="20"/>
      <c r="RFF273" s="20"/>
      <c r="RFG273" s="20"/>
      <c r="RFH273" s="20"/>
      <c r="RFI273" s="20"/>
      <c r="RFJ273" s="20"/>
      <c r="RFK273" s="20"/>
      <c r="RFL273" s="20"/>
      <c r="RFM273" s="20"/>
      <c r="RFN273" s="20"/>
      <c r="RFO273" s="20"/>
      <c r="RFP273" s="20"/>
      <c r="RFQ273" s="20"/>
      <c r="RFR273" s="20"/>
      <c r="RFS273" s="20"/>
      <c r="RFT273" s="20"/>
      <c r="RFU273" s="20"/>
      <c r="RFV273" s="20"/>
      <c r="RFW273" s="20"/>
      <c r="RFX273" s="20"/>
      <c r="RFY273" s="20"/>
      <c r="RFZ273" s="20"/>
      <c r="RGA273" s="20"/>
      <c r="RGB273" s="20"/>
      <c r="RGC273" s="20"/>
      <c r="RGD273" s="20"/>
      <c r="RGE273" s="20"/>
      <c r="RGF273" s="20"/>
      <c r="RGG273" s="20"/>
      <c r="RGH273" s="20"/>
      <c r="RGI273" s="20"/>
      <c r="RGJ273" s="20"/>
      <c r="RGK273" s="20"/>
      <c r="RGL273" s="20"/>
      <c r="RGM273" s="20"/>
      <c r="RGN273" s="20"/>
      <c r="RGO273" s="20"/>
      <c r="RGP273" s="20"/>
      <c r="RGQ273" s="20"/>
      <c r="RGR273" s="20"/>
      <c r="RGS273" s="20"/>
      <c r="RGT273" s="20"/>
      <c r="RGU273" s="20"/>
      <c r="RGV273" s="20"/>
      <c r="RGW273" s="20"/>
      <c r="RGX273" s="20"/>
      <c r="RGY273" s="20"/>
      <c r="RGZ273" s="20"/>
      <c r="RHA273" s="20"/>
      <c r="RHB273" s="20"/>
      <c r="RHC273" s="20"/>
      <c r="RHD273" s="20"/>
      <c r="RHE273" s="20"/>
      <c r="RHF273" s="20"/>
      <c r="RHG273" s="20"/>
      <c r="RHH273" s="20"/>
      <c r="RHI273" s="20"/>
      <c r="RHJ273" s="20"/>
      <c r="RHK273" s="20"/>
      <c r="RHL273" s="20"/>
      <c r="RHM273" s="20"/>
      <c r="RHN273" s="20"/>
      <c r="RHO273" s="20"/>
      <c r="RHP273" s="20"/>
      <c r="RHQ273" s="20"/>
      <c r="RHR273" s="20"/>
      <c r="RHS273" s="20"/>
      <c r="RHT273" s="20"/>
      <c r="RHU273" s="20"/>
      <c r="RHV273" s="20"/>
      <c r="RHW273" s="20"/>
      <c r="RHX273" s="20"/>
      <c r="RHY273" s="20"/>
      <c r="RHZ273" s="20"/>
      <c r="RIA273" s="20"/>
      <c r="RIB273" s="20"/>
      <c r="RIC273" s="20"/>
      <c r="RID273" s="20"/>
      <c r="RIE273" s="20"/>
      <c r="RIF273" s="20"/>
      <c r="RIG273" s="20"/>
      <c r="RIH273" s="20"/>
      <c r="RII273" s="20"/>
      <c r="RIJ273" s="20"/>
      <c r="RIK273" s="20"/>
      <c r="RIL273" s="20"/>
      <c r="RIM273" s="20"/>
      <c r="RIN273" s="20"/>
      <c r="RIO273" s="20"/>
      <c r="RIP273" s="20"/>
      <c r="RIQ273" s="20"/>
      <c r="RIR273" s="20"/>
      <c r="RIS273" s="20"/>
      <c r="RIT273" s="20"/>
      <c r="RIU273" s="20"/>
      <c r="RIV273" s="20"/>
      <c r="RIW273" s="20"/>
      <c r="RIX273" s="20"/>
      <c r="RIY273" s="20"/>
      <c r="RIZ273" s="20"/>
      <c r="RJA273" s="20"/>
      <c r="RJB273" s="20"/>
      <c r="RJC273" s="20"/>
      <c r="RJD273" s="20"/>
      <c r="RJE273" s="20"/>
      <c r="RJF273" s="20"/>
      <c r="RJG273" s="20"/>
      <c r="RJH273" s="20"/>
      <c r="RJI273" s="20"/>
      <c r="RJJ273" s="20"/>
      <c r="RJK273" s="20"/>
      <c r="RJL273" s="20"/>
      <c r="RJM273" s="20"/>
      <c r="RJN273" s="20"/>
      <c r="RJO273" s="20"/>
      <c r="RJP273" s="20"/>
      <c r="RJQ273" s="20"/>
      <c r="RJR273" s="20"/>
      <c r="RJS273" s="20"/>
      <c r="RJT273" s="20"/>
      <c r="RJU273" s="20"/>
      <c r="RJV273" s="20"/>
      <c r="RJW273" s="20"/>
      <c r="RJX273" s="20"/>
      <c r="RJY273" s="20"/>
      <c r="RJZ273" s="20"/>
      <c r="RKA273" s="20"/>
      <c r="RKB273" s="20"/>
      <c r="RKC273" s="20"/>
      <c r="RKD273" s="20"/>
      <c r="RKE273" s="20"/>
      <c r="RKF273" s="20"/>
      <c r="RKG273" s="20"/>
      <c r="RKH273" s="20"/>
      <c r="RKI273" s="20"/>
      <c r="RKJ273" s="20"/>
      <c r="RKK273" s="20"/>
      <c r="RKL273" s="20"/>
      <c r="RKM273" s="20"/>
      <c r="RKN273" s="20"/>
      <c r="RKO273" s="20"/>
      <c r="RKP273" s="20"/>
      <c r="RKQ273" s="20"/>
      <c r="RKR273" s="20"/>
      <c r="RKS273" s="20"/>
      <c r="RKT273" s="20"/>
      <c r="RKU273" s="20"/>
      <c r="RKV273" s="20"/>
      <c r="RKW273" s="20"/>
      <c r="RKX273" s="20"/>
      <c r="RKY273" s="20"/>
      <c r="RKZ273" s="20"/>
      <c r="RLA273" s="20"/>
      <c r="RLB273" s="20"/>
      <c r="RLC273" s="20"/>
      <c r="RLD273" s="20"/>
      <c r="RLE273" s="20"/>
      <c r="RLF273" s="20"/>
      <c r="RLG273" s="20"/>
      <c r="RLH273" s="20"/>
      <c r="RLI273" s="20"/>
      <c r="RLJ273" s="20"/>
      <c r="RLK273" s="20"/>
      <c r="RLL273" s="20"/>
      <c r="RLM273" s="20"/>
      <c r="RLN273" s="20"/>
      <c r="RLO273" s="20"/>
      <c r="RLP273" s="20"/>
      <c r="RLQ273" s="20"/>
      <c r="RLR273" s="20"/>
      <c r="RLS273" s="20"/>
      <c r="RLT273" s="20"/>
      <c r="RLU273" s="20"/>
      <c r="RLV273" s="20"/>
      <c r="RLW273" s="20"/>
      <c r="RLX273" s="20"/>
      <c r="RLY273" s="20"/>
      <c r="RLZ273" s="20"/>
      <c r="RMA273" s="20"/>
      <c r="RMB273" s="20"/>
      <c r="RMC273" s="20"/>
      <c r="RMD273" s="20"/>
      <c r="RME273" s="20"/>
      <c r="RMF273" s="20"/>
      <c r="RMG273" s="20"/>
      <c r="RMH273" s="20"/>
      <c r="RMI273" s="20"/>
      <c r="RMJ273" s="20"/>
      <c r="RMK273" s="20"/>
      <c r="RML273" s="20"/>
      <c r="RMM273" s="20"/>
      <c r="RMN273" s="20"/>
      <c r="RMO273" s="20"/>
      <c r="RMP273" s="20"/>
      <c r="RMQ273" s="20"/>
      <c r="RMR273" s="20"/>
      <c r="RMS273" s="20"/>
      <c r="RMT273" s="20"/>
      <c r="RMU273" s="20"/>
      <c r="RMV273" s="20"/>
      <c r="RMW273" s="20"/>
      <c r="RMX273" s="20"/>
      <c r="RMY273" s="20"/>
      <c r="RMZ273" s="20"/>
      <c r="RNA273" s="20"/>
      <c r="RNB273" s="20"/>
      <c r="RNC273" s="20"/>
      <c r="RND273" s="20"/>
      <c r="RNE273" s="20"/>
      <c r="RNF273" s="20"/>
      <c r="RNG273" s="20"/>
      <c r="RNH273" s="20"/>
      <c r="RNI273" s="20"/>
      <c r="RNJ273" s="20"/>
      <c r="RNK273" s="20"/>
      <c r="RNL273" s="20"/>
      <c r="RNM273" s="20"/>
      <c r="RNN273" s="20"/>
      <c r="RNO273" s="20"/>
      <c r="RNP273" s="20"/>
      <c r="RNQ273" s="20"/>
      <c r="RNR273" s="20"/>
      <c r="RNS273" s="20"/>
      <c r="RNT273" s="20"/>
      <c r="RNU273" s="20"/>
      <c r="RNV273" s="20"/>
      <c r="RNW273" s="20"/>
      <c r="RNX273" s="20"/>
      <c r="RNY273" s="20"/>
      <c r="RNZ273" s="20"/>
      <c r="ROA273" s="20"/>
      <c r="ROB273" s="20"/>
      <c r="ROC273" s="20"/>
      <c r="ROD273" s="20"/>
      <c r="ROE273" s="20"/>
      <c r="ROF273" s="20"/>
      <c r="ROG273" s="20"/>
      <c r="ROH273" s="20"/>
      <c r="ROI273" s="20"/>
      <c r="ROJ273" s="20"/>
      <c r="ROK273" s="20"/>
      <c r="ROL273" s="20"/>
      <c r="ROM273" s="20"/>
      <c r="RON273" s="20"/>
      <c r="ROO273" s="20"/>
      <c r="ROP273" s="20"/>
      <c r="ROQ273" s="20"/>
      <c r="ROR273" s="20"/>
      <c r="ROS273" s="20"/>
      <c r="ROT273" s="20"/>
      <c r="ROU273" s="20"/>
      <c r="ROV273" s="20"/>
      <c r="ROW273" s="20"/>
      <c r="ROX273" s="20"/>
      <c r="ROY273" s="20"/>
      <c r="ROZ273" s="20"/>
      <c r="RPA273" s="20"/>
      <c r="RPB273" s="20"/>
      <c r="RPC273" s="20"/>
      <c r="RPD273" s="20"/>
      <c r="RPE273" s="20"/>
      <c r="RPF273" s="20"/>
      <c r="RPG273" s="20"/>
      <c r="RPH273" s="20"/>
      <c r="RPI273" s="20"/>
      <c r="RPJ273" s="20"/>
      <c r="RPK273" s="20"/>
      <c r="RPL273" s="20"/>
      <c r="RPM273" s="20"/>
      <c r="RPN273" s="20"/>
      <c r="RPO273" s="20"/>
      <c r="RPP273" s="20"/>
      <c r="RPQ273" s="20"/>
      <c r="RPR273" s="20"/>
      <c r="RPS273" s="20"/>
      <c r="RPT273" s="20"/>
      <c r="RPU273" s="20"/>
      <c r="RPV273" s="20"/>
      <c r="RPW273" s="20"/>
      <c r="RPX273" s="20"/>
      <c r="RPY273" s="20"/>
      <c r="RPZ273" s="20"/>
      <c r="RQA273" s="20"/>
      <c r="RQB273" s="20"/>
      <c r="RQC273" s="20"/>
      <c r="RQD273" s="20"/>
      <c r="RQE273" s="20"/>
      <c r="RQF273" s="20"/>
      <c r="RQG273" s="20"/>
      <c r="RQH273" s="20"/>
      <c r="RQI273" s="20"/>
      <c r="RQJ273" s="20"/>
      <c r="RQK273" s="20"/>
      <c r="RQL273" s="20"/>
      <c r="RQM273" s="20"/>
      <c r="RQN273" s="20"/>
      <c r="RQO273" s="20"/>
      <c r="RQP273" s="20"/>
      <c r="RQQ273" s="20"/>
      <c r="RQR273" s="20"/>
      <c r="RQS273" s="20"/>
      <c r="RQT273" s="20"/>
      <c r="RQU273" s="20"/>
      <c r="RQV273" s="20"/>
      <c r="RQW273" s="20"/>
      <c r="RQX273" s="20"/>
      <c r="RQY273" s="20"/>
      <c r="RQZ273" s="20"/>
      <c r="RRA273" s="20"/>
      <c r="RRB273" s="20"/>
      <c r="RRC273" s="20"/>
      <c r="RRD273" s="20"/>
      <c r="RRE273" s="20"/>
      <c r="RRF273" s="20"/>
      <c r="RRG273" s="20"/>
      <c r="RRH273" s="20"/>
      <c r="RRI273" s="20"/>
      <c r="RRJ273" s="20"/>
      <c r="RRK273" s="20"/>
      <c r="RRL273" s="20"/>
      <c r="RRM273" s="20"/>
      <c r="RRN273" s="20"/>
      <c r="RRO273" s="20"/>
      <c r="RRP273" s="20"/>
      <c r="RRQ273" s="20"/>
      <c r="RRR273" s="20"/>
      <c r="RRS273" s="20"/>
      <c r="RRT273" s="20"/>
      <c r="RRU273" s="20"/>
      <c r="RRV273" s="20"/>
      <c r="RRW273" s="20"/>
      <c r="RRX273" s="20"/>
      <c r="RRY273" s="20"/>
      <c r="RRZ273" s="20"/>
      <c r="RSA273" s="20"/>
      <c r="RSB273" s="20"/>
      <c r="RSC273" s="20"/>
      <c r="RSD273" s="20"/>
      <c r="RSE273" s="20"/>
      <c r="RSF273" s="20"/>
      <c r="RSG273" s="20"/>
      <c r="RSH273" s="20"/>
      <c r="RSI273" s="20"/>
      <c r="RSJ273" s="20"/>
      <c r="RSK273" s="20"/>
      <c r="RSL273" s="20"/>
      <c r="RSM273" s="20"/>
      <c r="RSN273" s="20"/>
      <c r="RSO273" s="20"/>
      <c r="RSP273" s="20"/>
      <c r="RSQ273" s="20"/>
      <c r="RSR273" s="20"/>
      <c r="RSS273" s="20"/>
      <c r="RST273" s="20"/>
      <c r="RSU273" s="20"/>
      <c r="RSV273" s="20"/>
      <c r="RSW273" s="20"/>
      <c r="RSX273" s="20"/>
      <c r="RSY273" s="20"/>
      <c r="RSZ273" s="20"/>
      <c r="RTA273" s="20"/>
      <c r="RTB273" s="20"/>
      <c r="RTC273" s="20"/>
      <c r="RTD273" s="20"/>
      <c r="RTE273" s="20"/>
      <c r="RTF273" s="20"/>
      <c r="RTG273" s="20"/>
      <c r="RTH273" s="20"/>
      <c r="RTI273" s="20"/>
      <c r="RTJ273" s="20"/>
      <c r="RTK273" s="20"/>
      <c r="RTL273" s="20"/>
      <c r="RTM273" s="20"/>
      <c r="RTN273" s="20"/>
      <c r="RTO273" s="20"/>
      <c r="RTP273" s="20"/>
      <c r="RTQ273" s="20"/>
      <c r="RTR273" s="20"/>
      <c r="RTS273" s="20"/>
      <c r="RTT273" s="20"/>
      <c r="RTU273" s="20"/>
      <c r="RTV273" s="20"/>
      <c r="RTW273" s="20"/>
      <c r="RTX273" s="20"/>
      <c r="RTY273" s="20"/>
      <c r="RTZ273" s="20"/>
      <c r="RUA273" s="20"/>
      <c r="RUB273" s="20"/>
      <c r="RUC273" s="20"/>
      <c r="RUD273" s="20"/>
      <c r="RUE273" s="20"/>
      <c r="RUF273" s="20"/>
      <c r="RUG273" s="20"/>
      <c r="RUH273" s="20"/>
      <c r="RUI273" s="20"/>
      <c r="RUJ273" s="20"/>
      <c r="RUK273" s="20"/>
      <c r="RUL273" s="20"/>
      <c r="RUM273" s="20"/>
      <c r="RUN273" s="20"/>
      <c r="RUO273" s="20"/>
      <c r="RUP273" s="20"/>
      <c r="RUQ273" s="20"/>
      <c r="RUR273" s="20"/>
      <c r="RUS273" s="20"/>
      <c r="RUT273" s="20"/>
      <c r="RUU273" s="20"/>
      <c r="RUV273" s="20"/>
      <c r="RUW273" s="20"/>
      <c r="RUX273" s="20"/>
      <c r="RUY273" s="20"/>
      <c r="RUZ273" s="20"/>
      <c r="RVA273" s="20"/>
      <c r="RVB273" s="20"/>
      <c r="RVC273" s="20"/>
      <c r="RVD273" s="20"/>
      <c r="RVE273" s="20"/>
      <c r="RVF273" s="20"/>
      <c r="RVG273" s="20"/>
      <c r="RVH273" s="20"/>
      <c r="RVI273" s="20"/>
      <c r="RVJ273" s="20"/>
      <c r="RVK273" s="20"/>
      <c r="RVL273" s="20"/>
      <c r="RVM273" s="20"/>
      <c r="RVN273" s="20"/>
      <c r="RVO273" s="20"/>
      <c r="RVP273" s="20"/>
      <c r="RVQ273" s="20"/>
      <c r="RVR273" s="20"/>
      <c r="RVS273" s="20"/>
      <c r="RVT273" s="20"/>
      <c r="RVU273" s="20"/>
      <c r="RVV273" s="20"/>
      <c r="RVW273" s="20"/>
      <c r="RVX273" s="20"/>
      <c r="RVY273" s="20"/>
      <c r="RVZ273" s="20"/>
      <c r="RWA273" s="20"/>
      <c r="RWB273" s="20"/>
      <c r="RWC273" s="20"/>
      <c r="RWD273" s="20"/>
      <c r="RWE273" s="20"/>
      <c r="RWF273" s="20"/>
      <c r="RWG273" s="20"/>
      <c r="RWH273" s="20"/>
      <c r="RWI273" s="20"/>
      <c r="RWJ273" s="20"/>
      <c r="RWK273" s="20"/>
      <c r="RWL273" s="20"/>
      <c r="RWM273" s="20"/>
      <c r="RWN273" s="20"/>
      <c r="RWO273" s="20"/>
      <c r="RWP273" s="20"/>
      <c r="RWQ273" s="20"/>
      <c r="RWR273" s="20"/>
      <c r="RWS273" s="20"/>
      <c r="RWT273" s="20"/>
      <c r="RWU273" s="20"/>
      <c r="RWV273" s="20"/>
      <c r="RWW273" s="20"/>
      <c r="RWX273" s="20"/>
      <c r="RWY273" s="20"/>
      <c r="RWZ273" s="20"/>
      <c r="RXA273" s="20"/>
      <c r="RXB273" s="20"/>
      <c r="RXC273" s="20"/>
      <c r="RXD273" s="20"/>
      <c r="RXE273" s="20"/>
      <c r="RXF273" s="20"/>
      <c r="RXG273" s="20"/>
      <c r="RXH273" s="20"/>
      <c r="RXI273" s="20"/>
      <c r="RXJ273" s="20"/>
      <c r="RXK273" s="20"/>
      <c r="RXL273" s="20"/>
      <c r="RXM273" s="20"/>
      <c r="RXN273" s="20"/>
      <c r="RXO273" s="20"/>
      <c r="RXP273" s="20"/>
      <c r="RXQ273" s="20"/>
      <c r="RXR273" s="20"/>
      <c r="RXS273" s="20"/>
      <c r="RXT273" s="20"/>
      <c r="RXU273" s="20"/>
      <c r="RXV273" s="20"/>
      <c r="RXW273" s="20"/>
      <c r="RXX273" s="20"/>
      <c r="RXY273" s="20"/>
      <c r="RXZ273" s="20"/>
      <c r="RYA273" s="20"/>
      <c r="RYB273" s="20"/>
      <c r="RYC273" s="20"/>
      <c r="RYD273" s="20"/>
      <c r="RYE273" s="20"/>
      <c r="RYF273" s="20"/>
      <c r="RYG273" s="20"/>
      <c r="RYH273" s="20"/>
      <c r="RYI273" s="20"/>
      <c r="RYJ273" s="20"/>
      <c r="RYK273" s="20"/>
      <c r="RYL273" s="20"/>
      <c r="RYM273" s="20"/>
      <c r="RYN273" s="20"/>
      <c r="RYO273" s="20"/>
      <c r="RYP273" s="20"/>
      <c r="RYQ273" s="20"/>
      <c r="RYR273" s="20"/>
      <c r="RYS273" s="20"/>
      <c r="RYT273" s="20"/>
      <c r="RYU273" s="20"/>
      <c r="RYV273" s="20"/>
      <c r="RYW273" s="20"/>
      <c r="RYX273" s="20"/>
      <c r="RYY273" s="20"/>
      <c r="RYZ273" s="20"/>
      <c r="RZA273" s="20"/>
      <c r="RZB273" s="20"/>
      <c r="RZC273" s="20"/>
      <c r="RZD273" s="20"/>
      <c r="RZE273" s="20"/>
      <c r="RZF273" s="20"/>
      <c r="RZG273" s="20"/>
      <c r="RZH273" s="20"/>
      <c r="RZI273" s="20"/>
      <c r="RZJ273" s="20"/>
      <c r="RZK273" s="20"/>
      <c r="RZL273" s="20"/>
      <c r="RZM273" s="20"/>
      <c r="RZN273" s="20"/>
      <c r="RZO273" s="20"/>
      <c r="RZP273" s="20"/>
      <c r="RZQ273" s="20"/>
      <c r="RZR273" s="20"/>
      <c r="RZS273" s="20"/>
      <c r="RZT273" s="20"/>
      <c r="RZU273" s="20"/>
      <c r="RZV273" s="20"/>
      <c r="RZW273" s="20"/>
      <c r="RZX273" s="20"/>
      <c r="RZY273" s="20"/>
      <c r="RZZ273" s="20"/>
      <c r="SAA273" s="20"/>
      <c r="SAB273" s="20"/>
      <c r="SAC273" s="20"/>
      <c r="SAD273" s="20"/>
      <c r="SAE273" s="20"/>
      <c r="SAF273" s="20"/>
      <c r="SAG273" s="20"/>
      <c r="SAH273" s="20"/>
      <c r="SAI273" s="20"/>
      <c r="SAJ273" s="20"/>
      <c r="SAK273" s="20"/>
      <c r="SAL273" s="20"/>
      <c r="SAM273" s="20"/>
      <c r="SAN273" s="20"/>
      <c r="SAO273" s="20"/>
      <c r="SAP273" s="20"/>
      <c r="SAQ273" s="20"/>
      <c r="SAR273" s="20"/>
      <c r="SAS273" s="20"/>
      <c r="SAT273" s="20"/>
      <c r="SAU273" s="20"/>
      <c r="SAV273" s="20"/>
      <c r="SAW273" s="20"/>
      <c r="SAX273" s="20"/>
      <c r="SAY273" s="20"/>
      <c r="SAZ273" s="20"/>
      <c r="SBA273" s="20"/>
      <c r="SBB273" s="20"/>
      <c r="SBC273" s="20"/>
      <c r="SBD273" s="20"/>
      <c r="SBE273" s="20"/>
      <c r="SBF273" s="20"/>
      <c r="SBG273" s="20"/>
      <c r="SBH273" s="20"/>
      <c r="SBI273" s="20"/>
      <c r="SBJ273" s="20"/>
      <c r="SBK273" s="20"/>
      <c r="SBL273" s="20"/>
      <c r="SBM273" s="20"/>
      <c r="SBN273" s="20"/>
      <c r="SBO273" s="20"/>
      <c r="SBP273" s="20"/>
      <c r="SBQ273" s="20"/>
      <c r="SBR273" s="20"/>
      <c r="SBS273" s="20"/>
      <c r="SBT273" s="20"/>
      <c r="SBU273" s="20"/>
      <c r="SBV273" s="20"/>
      <c r="SBW273" s="20"/>
      <c r="SBX273" s="20"/>
      <c r="SBY273" s="20"/>
      <c r="SBZ273" s="20"/>
      <c r="SCA273" s="20"/>
      <c r="SCB273" s="20"/>
      <c r="SCC273" s="20"/>
      <c r="SCD273" s="20"/>
      <c r="SCE273" s="20"/>
      <c r="SCF273" s="20"/>
      <c r="SCG273" s="20"/>
      <c r="SCH273" s="20"/>
      <c r="SCI273" s="20"/>
      <c r="SCJ273" s="20"/>
      <c r="SCK273" s="20"/>
      <c r="SCL273" s="20"/>
      <c r="SCM273" s="20"/>
      <c r="SCN273" s="20"/>
      <c r="SCO273" s="20"/>
      <c r="SCP273" s="20"/>
      <c r="SCQ273" s="20"/>
      <c r="SCR273" s="20"/>
      <c r="SCS273" s="20"/>
      <c r="SCT273" s="20"/>
      <c r="SCU273" s="20"/>
      <c r="SCV273" s="20"/>
      <c r="SCW273" s="20"/>
      <c r="SCX273" s="20"/>
      <c r="SCY273" s="20"/>
      <c r="SCZ273" s="20"/>
      <c r="SDA273" s="20"/>
      <c r="SDB273" s="20"/>
      <c r="SDC273" s="20"/>
      <c r="SDD273" s="20"/>
      <c r="SDE273" s="20"/>
      <c r="SDF273" s="20"/>
      <c r="SDG273" s="20"/>
      <c r="SDH273" s="20"/>
      <c r="SDI273" s="20"/>
      <c r="SDJ273" s="20"/>
      <c r="SDK273" s="20"/>
      <c r="SDL273" s="20"/>
      <c r="SDM273" s="20"/>
      <c r="SDN273" s="20"/>
      <c r="SDO273" s="20"/>
      <c r="SDP273" s="20"/>
      <c r="SDQ273" s="20"/>
      <c r="SDR273" s="20"/>
      <c r="SDS273" s="20"/>
      <c r="SDT273" s="20"/>
      <c r="SDU273" s="20"/>
      <c r="SDV273" s="20"/>
      <c r="SDW273" s="20"/>
      <c r="SDX273" s="20"/>
      <c r="SDY273" s="20"/>
      <c r="SDZ273" s="20"/>
      <c r="SEA273" s="20"/>
      <c r="SEB273" s="20"/>
      <c r="SEC273" s="20"/>
      <c r="SED273" s="20"/>
      <c r="SEE273" s="20"/>
      <c r="SEF273" s="20"/>
      <c r="SEG273" s="20"/>
      <c r="SEH273" s="20"/>
      <c r="SEI273" s="20"/>
      <c r="SEJ273" s="20"/>
      <c r="SEK273" s="20"/>
      <c r="SEL273" s="20"/>
      <c r="SEM273" s="20"/>
      <c r="SEN273" s="20"/>
      <c r="SEO273" s="20"/>
      <c r="SEP273" s="20"/>
      <c r="SEQ273" s="20"/>
      <c r="SER273" s="20"/>
      <c r="SES273" s="20"/>
      <c r="SET273" s="20"/>
      <c r="SEU273" s="20"/>
      <c r="SEV273" s="20"/>
      <c r="SEW273" s="20"/>
      <c r="SEX273" s="20"/>
      <c r="SEY273" s="20"/>
      <c r="SEZ273" s="20"/>
      <c r="SFA273" s="20"/>
      <c r="SFB273" s="20"/>
      <c r="SFC273" s="20"/>
      <c r="SFD273" s="20"/>
      <c r="SFE273" s="20"/>
      <c r="SFF273" s="20"/>
      <c r="SFG273" s="20"/>
      <c r="SFH273" s="20"/>
      <c r="SFI273" s="20"/>
      <c r="SFJ273" s="20"/>
      <c r="SFK273" s="20"/>
      <c r="SFL273" s="20"/>
      <c r="SFM273" s="20"/>
      <c r="SFN273" s="20"/>
      <c r="SFO273" s="20"/>
      <c r="SFP273" s="20"/>
      <c r="SFQ273" s="20"/>
      <c r="SFR273" s="20"/>
      <c r="SFS273" s="20"/>
      <c r="SFT273" s="20"/>
      <c r="SFU273" s="20"/>
      <c r="SFV273" s="20"/>
      <c r="SFW273" s="20"/>
      <c r="SFX273" s="20"/>
      <c r="SFY273" s="20"/>
      <c r="SFZ273" s="20"/>
      <c r="SGA273" s="20"/>
      <c r="SGB273" s="20"/>
      <c r="SGC273" s="20"/>
      <c r="SGD273" s="20"/>
      <c r="SGE273" s="20"/>
      <c r="SGF273" s="20"/>
      <c r="SGG273" s="20"/>
      <c r="SGH273" s="20"/>
      <c r="SGI273" s="20"/>
      <c r="SGJ273" s="20"/>
      <c r="SGK273" s="20"/>
      <c r="SGL273" s="20"/>
      <c r="SGM273" s="20"/>
      <c r="SGN273" s="20"/>
      <c r="SGO273" s="20"/>
      <c r="SGP273" s="20"/>
      <c r="SGQ273" s="20"/>
      <c r="SGR273" s="20"/>
      <c r="SGS273" s="20"/>
      <c r="SGT273" s="20"/>
      <c r="SGU273" s="20"/>
      <c r="SGV273" s="20"/>
      <c r="SGW273" s="20"/>
      <c r="SGX273" s="20"/>
      <c r="SGY273" s="20"/>
      <c r="SGZ273" s="20"/>
      <c r="SHA273" s="20"/>
      <c r="SHB273" s="20"/>
      <c r="SHC273" s="20"/>
      <c r="SHD273" s="20"/>
      <c r="SHE273" s="20"/>
      <c r="SHF273" s="20"/>
      <c r="SHG273" s="20"/>
      <c r="SHH273" s="20"/>
      <c r="SHI273" s="20"/>
      <c r="SHJ273" s="20"/>
      <c r="SHK273" s="20"/>
      <c r="SHL273" s="20"/>
      <c r="SHM273" s="20"/>
      <c r="SHN273" s="20"/>
      <c r="SHO273" s="20"/>
      <c r="SHP273" s="20"/>
      <c r="SHQ273" s="20"/>
      <c r="SHR273" s="20"/>
      <c r="SHS273" s="20"/>
      <c r="SHT273" s="20"/>
      <c r="SHU273" s="20"/>
      <c r="SHV273" s="20"/>
      <c r="SHW273" s="20"/>
      <c r="SHX273" s="20"/>
      <c r="SHY273" s="20"/>
      <c r="SHZ273" s="20"/>
      <c r="SIA273" s="20"/>
      <c r="SIB273" s="20"/>
      <c r="SIC273" s="20"/>
      <c r="SID273" s="20"/>
      <c r="SIE273" s="20"/>
      <c r="SIF273" s="20"/>
      <c r="SIG273" s="20"/>
      <c r="SIH273" s="20"/>
      <c r="SII273" s="20"/>
      <c r="SIJ273" s="20"/>
      <c r="SIK273" s="20"/>
      <c r="SIL273" s="20"/>
      <c r="SIM273" s="20"/>
      <c r="SIN273" s="20"/>
      <c r="SIO273" s="20"/>
      <c r="SIP273" s="20"/>
      <c r="SIQ273" s="20"/>
      <c r="SIR273" s="20"/>
      <c r="SIS273" s="20"/>
      <c r="SIT273" s="20"/>
      <c r="SIU273" s="20"/>
      <c r="SIV273" s="20"/>
      <c r="SIW273" s="20"/>
      <c r="SIX273" s="20"/>
      <c r="SIY273" s="20"/>
      <c r="SIZ273" s="20"/>
      <c r="SJA273" s="20"/>
      <c r="SJB273" s="20"/>
      <c r="SJC273" s="20"/>
      <c r="SJD273" s="20"/>
      <c r="SJE273" s="20"/>
      <c r="SJF273" s="20"/>
      <c r="SJG273" s="20"/>
      <c r="SJH273" s="20"/>
      <c r="SJI273" s="20"/>
      <c r="SJJ273" s="20"/>
      <c r="SJK273" s="20"/>
      <c r="SJL273" s="20"/>
      <c r="SJM273" s="20"/>
      <c r="SJN273" s="20"/>
      <c r="SJO273" s="20"/>
      <c r="SJP273" s="20"/>
      <c r="SJQ273" s="20"/>
      <c r="SJR273" s="20"/>
      <c r="SJS273" s="20"/>
      <c r="SJT273" s="20"/>
      <c r="SJU273" s="20"/>
      <c r="SJV273" s="20"/>
      <c r="SJW273" s="20"/>
      <c r="SJX273" s="20"/>
      <c r="SJY273" s="20"/>
      <c r="SJZ273" s="20"/>
      <c r="SKA273" s="20"/>
      <c r="SKB273" s="20"/>
      <c r="SKC273" s="20"/>
      <c r="SKD273" s="20"/>
      <c r="SKE273" s="20"/>
      <c r="SKF273" s="20"/>
      <c r="SKG273" s="20"/>
      <c r="SKH273" s="20"/>
      <c r="SKI273" s="20"/>
      <c r="SKJ273" s="20"/>
      <c r="SKK273" s="20"/>
      <c r="SKL273" s="20"/>
      <c r="SKM273" s="20"/>
      <c r="SKN273" s="20"/>
      <c r="SKO273" s="20"/>
      <c r="SKP273" s="20"/>
      <c r="SKQ273" s="20"/>
      <c r="SKR273" s="20"/>
      <c r="SKS273" s="20"/>
      <c r="SKT273" s="20"/>
      <c r="SKU273" s="20"/>
      <c r="SKV273" s="20"/>
      <c r="SKW273" s="20"/>
      <c r="SKX273" s="20"/>
      <c r="SKY273" s="20"/>
      <c r="SKZ273" s="20"/>
      <c r="SLA273" s="20"/>
      <c r="SLB273" s="20"/>
      <c r="SLC273" s="20"/>
      <c r="SLD273" s="20"/>
      <c r="SLE273" s="20"/>
      <c r="SLF273" s="20"/>
      <c r="SLG273" s="20"/>
      <c r="SLH273" s="20"/>
      <c r="SLI273" s="20"/>
      <c r="SLJ273" s="20"/>
      <c r="SLK273" s="20"/>
      <c r="SLL273" s="20"/>
      <c r="SLM273" s="20"/>
      <c r="SLN273" s="20"/>
      <c r="SLO273" s="20"/>
      <c r="SLP273" s="20"/>
      <c r="SLQ273" s="20"/>
      <c r="SLR273" s="20"/>
      <c r="SLS273" s="20"/>
      <c r="SLT273" s="20"/>
      <c r="SLU273" s="20"/>
      <c r="SLV273" s="20"/>
      <c r="SLW273" s="20"/>
      <c r="SLX273" s="20"/>
      <c r="SLY273" s="20"/>
      <c r="SLZ273" s="20"/>
      <c r="SMA273" s="20"/>
      <c r="SMB273" s="20"/>
      <c r="SMC273" s="20"/>
      <c r="SMD273" s="20"/>
      <c r="SME273" s="20"/>
      <c r="SMF273" s="20"/>
      <c r="SMG273" s="20"/>
      <c r="SMH273" s="20"/>
      <c r="SMI273" s="20"/>
      <c r="SMJ273" s="20"/>
      <c r="SMK273" s="20"/>
      <c r="SML273" s="20"/>
      <c r="SMM273" s="20"/>
      <c r="SMN273" s="20"/>
      <c r="SMO273" s="20"/>
      <c r="SMP273" s="20"/>
      <c r="SMQ273" s="20"/>
      <c r="SMR273" s="20"/>
      <c r="SMS273" s="20"/>
      <c r="SMT273" s="20"/>
      <c r="SMU273" s="20"/>
      <c r="SMV273" s="20"/>
      <c r="SMW273" s="20"/>
      <c r="SMX273" s="20"/>
      <c r="SMY273" s="20"/>
      <c r="SMZ273" s="20"/>
      <c r="SNA273" s="20"/>
      <c r="SNB273" s="20"/>
      <c r="SNC273" s="20"/>
      <c r="SND273" s="20"/>
      <c r="SNE273" s="20"/>
      <c r="SNF273" s="20"/>
      <c r="SNG273" s="20"/>
      <c r="SNH273" s="20"/>
      <c r="SNI273" s="20"/>
      <c r="SNJ273" s="20"/>
      <c r="SNK273" s="20"/>
      <c r="SNL273" s="20"/>
      <c r="SNM273" s="20"/>
      <c r="SNN273" s="20"/>
      <c r="SNO273" s="20"/>
      <c r="SNP273" s="20"/>
      <c r="SNQ273" s="20"/>
      <c r="SNR273" s="20"/>
      <c r="SNS273" s="20"/>
      <c r="SNT273" s="20"/>
      <c r="SNU273" s="20"/>
      <c r="SNV273" s="20"/>
      <c r="SNW273" s="20"/>
      <c r="SNX273" s="20"/>
      <c r="SNY273" s="20"/>
      <c r="SNZ273" s="20"/>
      <c r="SOA273" s="20"/>
      <c r="SOB273" s="20"/>
      <c r="SOC273" s="20"/>
      <c r="SOD273" s="20"/>
      <c r="SOE273" s="20"/>
      <c r="SOF273" s="20"/>
      <c r="SOG273" s="20"/>
      <c r="SOH273" s="20"/>
      <c r="SOI273" s="20"/>
      <c r="SOJ273" s="20"/>
      <c r="SOK273" s="20"/>
      <c r="SOL273" s="20"/>
      <c r="SOM273" s="20"/>
      <c r="SON273" s="20"/>
      <c r="SOO273" s="20"/>
      <c r="SOP273" s="20"/>
      <c r="SOQ273" s="20"/>
      <c r="SOR273" s="20"/>
      <c r="SOS273" s="20"/>
      <c r="SOT273" s="20"/>
      <c r="SOU273" s="20"/>
      <c r="SOV273" s="20"/>
      <c r="SOW273" s="20"/>
      <c r="SOX273" s="20"/>
      <c r="SOY273" s="20"/>
      <c r="SOZ273" s="20"/>
      <c r="SPA273" s="20"/>
      <c r="SPB273" s="20"/>
      <c r="SPC273" s="20"/>
      <c r="SPD273" s="20"/>
      <c r="SPE273" s="20"/>
      <c r="SPF273" s="20"/>
      <c r="SPG273" s="20"/>
      <c r="SPH273" s="20"/>
      <c r="SPI273" s="20"/>
      <c r="SPJ273" s="20"/>
      <c r="SPK273" s="20"/>
      <c r="SPL273" s="20"/>
      <c r="SPM273" s="20"/>
      <c r="SPN273" s="20"/>
      <c r="SPO273" s="20"/>
      <c r="SPP273" s="20"/>
      <c r="SPQ273" s="20"/>
      <c r="SPR273" s="20"/>
      <c r="SPS273" s="20"/>
      <c r="SPT273" s="20"/>
      <c r="SPU273" s="20"/>
      <c r="SPV273" s="20"/>
      <c r="SPW273" s="20"/>
      <c r="SPX273" s="20"/>
      <c r="SPY273" s="20"/>
      <c r="SPZ273" s="20"/>
      <c r="SQA273" s="20"/>
      <c r="SQB273" s="20"/>
      <c r="SQC273" s="20"/>
      <c r="SQD273" s="20"/>
      <c r="SQE273" s="20"/>
      <c r="SQF273" s="20"/>
      <c r="SQG273" s="20"/>
      <c r="SQH273" s="20"/>
      <c r="SQI273" s="20"/>
      <c r="SQJ273" s="20"/>
      <c r="SQK273" s="20"/>
      <c r="SQL273" s="20"/>
      <c r="SQM273" s="20"/>
      <c r="SQN273" s="20"/>
      <c r="SQO273" s="20"/>
      <c r="SQP273" s="20"/>
      <c r="SQQ273" s="20"/>
      <c r="SQR273" s="20"/>
      <c r="SQS273" s="20"/>
      <c r="SQT273" s="20"/>
      <c r="SQU273" s="20"/>
      <c r="SQV273" s="20"/>
      <c r="SQW273" s="20"/>
      <c r="SQX273" s="20"/>
      <c r="SQY273" s="20"/>
      <c r="SQZ273" s="20"/>
      <c r="SRA273" s="20"/>
      <c r="SRB273" s="20"/>
      <c r="SRC273" s="20"/>
      <c r="SRD273" s="20"/>
      <c r="SRE273" s="20"/>
      <c r="SRF273" s="20"/>
      <c r="SRG273" s="20"/>
      <c r="SRH273" s="20"/>
      <c r="SRI273" s="20"/>
      <c r="SRJ273" s="20"/>
      <c r="SRK273" s="20"/>
      <c r="SRL273" s="20"/>
      <c r="SRM273" s="20"/>
      <c r="SRN273" s="20"/>
      <c r="SRO273" s="20"/>
      <c r="SRP273" s="20"/>
      <c r="SRQ273" s="20"/>
      <c r="SRR273" s="20"/>
      <c r="SRS273" s="20"/>
      <c r="SRT273" s="20"/>
      <c r="SRU273" s="20"/>
      <c r="SRV273" s="20"/>
      <c r="SRW273" s="20"/>
      <c r="SRX273" s="20"/>
      <c r="SRY273" s="20"/>
      <c r="SRZ273" s="20"/>
      <c r="SSA273" s="20"/>
      <c r="SSB273" s="20"/>
      <c r="SSC273" s="20"/>
      <c r="SSD273" s="20"/>
      <c r="SSE273" s="20"/>
      <c r="SSF273" s="20"/>
      <c r="SSG273" s="20"/>
      <c r="SSH273" s="20"/>
      <c r="SSI273" s="20"/>
      <c r="SSJ273" s="20"/>
      <c r="SSK273" s="20"/>
      <c r="SSL273" s="20"/>
      <c r="SSM273" s="20"/>
      <c r="SSN273" s="20"/>
      <c r="SSO273" s="20"/>
      <c r="SSP273" s="20"/>
      <c r="SSQ273" s="20"/>
      <c r="SSR273" s="20"/>
      <c r="SSS273" s="20"/>
      <c r="SST273" s="20"/>
      <c r="SSU273" s="20"/>
      <c r="SSV273" s="20"/>
      <c r="SSW273" s="20"/>
      <c r="SSX273" s="20"/>
      <c r="SSY273" s="20"/>
      <c r="SSZ273" s="20"/>
      <c r="STA273" s="20"/>
      <c r="STB273" s="20"/>
      <c r="STC273" s="20"/>
      <c r="STD273" s="20"/>
      <c r="STE273" s="20"/>
      <c r="STF273" s="20"/>
      <c r="STG273" s="20"/>
      <c r="STH273" s="20"/>
      <c r="STI273" s="20"/>
      <c r="STJ273" s="20"/>
      <c r="STK273" s="20"/>
      <c r="STL273" s="20"/>
      <c r="STM273" s="20"/>
      <c r="STN273" s="20"/>
      <c r="STO273" s="20"/>
      <c r="STP273" s="20"/>
      <c r="STQ273" s="20"/>
      <c r="STR273" s="20"/>
      <c r="STS273" s="20"/>
      <c r="STT273" s="20"/>
      <c r="STU273" s="20"/>
      <c r="STV273" s="20"/>
      <c r="STW273" s="20"/>
      <c r="STX273" s="20"/>
      <c r="STY273" s="20"/>
      <c r="STZ273" s="20"/>
      <c r="SUA273" s="20"/>
      <c r="SUB273" s="20"/>
      <c r="SUC273" s="20"/>
      <c r="SUD273" s="20"/>
      <c r="SUE273" s="20"/>
      <c r="SUF273" s="20"/>
      <c r="SUG273" s="20"/>
      <c r="SUH273" s="20"/>
      <c r="SUI273" s="20"/>
      <c r="SUJ273" s="20"/>
      <c r="SUK273" s="20"/>
      <c r="SUL273" s="20"/>
      <c r="SUM273" s="20"/>
      <c r="SUN273" s="20"/>
      <c r="SUO273" s="20"/>
      <c r="SUP273" s="20"/>
      <c r="SUQ273" s="20"/>
      <c r="SUR273" s="20"/>
      <c r="SUS273" s="20"/>
      <c r="SUT273" s="20"/>
      <c r="SUU273" s="20"/>
      <c r="SUV273" s="20"/>
      <c r="SUW273" s="20"/>
      <c r="SUX273" s="20"/>
      <c r="SUY273" s="20"/>
      <c r="SUZ273" s="20"/>
      <c r="SVA273" s="20"/>
      <c r="SVB273" s="20"/>
      <c r="SVC273" s="20"/>
      <c r="SVD273" s="20"/>
      <c r="SVE273" s="20"/>
      <c r="SVF273" s="20"/>
      <c r="SVG273" s="20"/>
      <c r="SVH273" s="20"/>
      <c r="SVI273" s="20"/>
      <c r="SVJ273" s="20"/>
      <c r="SVK273" s="20"/>
      <c r="SVL273" s="20"/>
      <c r="SVM273" s="20"/>
      <c r="SVN273" s="20"/>
      <c r="SVO273" s="20"/>
      <c r="SVP273" s="20"/>
      <c r="SVQ273" s="20"/>
      <c r="SVR273" s="20"/>
      <c r="SVS273" s="20"/>
      <c r="SVT273" s="20"/>
      <c r="SVU273" s="20"/>
      <c r="SVV273" s="20"/>
      <c r="SVW273" s="20"/>
      <c r="SVX273" s="20"/>
      <c r="SVY273" s="20"/>
      <c r="SVZ273" s="20"/>
      <c r="SWA273" s="20"/>
      <c r="SWB273" s="20"/>
      <c r="SWC273" s="20"/>
      <c r="SWD273" s="20"/>
      <c r="SWE273" s="20"/>
      <c r="SWF273" s="20"/>
      <c r="SWG273" s="20"/>
      <c r="SWH273" s="20"/>
      <c r="SWI273" s="20"/>
      <c r="SWJ273" s="20"/>
      <c r="SWK273" s="20"/>
      <c r="SWL273" s="20"/>
      <c r="SWM273" s="20"/>
      <c r="SWN273" s="20"/>
      <c r="SWO273" s="20"/>
      <c r="SWP273" s="20"/>
      <c r="SWQ273" s="20"/>
      <c r="SWR273" s="20"/>
      <c r="SWS273" s="20"/>
      <c r="SWT273" s="20"/>
      <c r="SWU273" s="20"/>
      <c r="SWV273" s="20"/>
      <c r="SWW273" s="20"/>
      <c r="SWX273" s="20"/>
      <c r="SWY273" s="20"/>
      <c r="SWZ273" s="20"/>
      <c r="SXA273" s="20"/>
      <c r="SXB273" s="20"/>
      <c r="SXC273" s="20"/>
      <c r="SXD273" s="20"/>
      <c r="SXE273" s="20"/>
      <c r="SXF273" s="20"/>
      <c r="SXG273" s="20"/>
      <c r="SXH273" s="20"/>
      <c r="SXI273" s="20"/>
      <c r="SXJ273" s="20"/>
      <c r="SXK273" s="20"/>
      <c r="SXL273" s="20"/>
      <c r="SXM273" s="20"/>
      <c r="SXN273" s="20"/>
      <c r="SXO273" s="20"/>
      <c r="SXP273" s="20"/>
      <c r="SXQ273" s="20"/>
      <c r="SXR273" s="20"/>
      <c r="SXS273" s="20"/>
      <c r="SXT273" s="20"/>
      <c r="SXU273" s="20"/>
      <c r="SXV273" s="20"/>
      <c r="SXW273" s="20"/>
      <c r="SXX273" s="20"/>
      <c r="SXY273" s="20"/>
      <c r="SXZ273" s="20"/>
      <c r="SYA273" s="20"/>
      <c r="SYB273" s="20"/>
      <c r="SYC273" s="20"/>
      <c r="SYD273" s="20"/>
      <c r="SYE273" s="20"/>
      <c r="SYF273" s="20"/>
      <c r="SYG273" s="20"/>
      <c r="SYH273" s="20"/>
      <c r="SYI273" s="20"/>
      <c r="SYJ273" s="20"/>
      <c r="SYK273" s="20"/>
      <c r="SYL273" s="20"/>
      <c r="SYM273" s="20"/>
      <c r="SYN273" s="20"/>
      <c r="SYO273" s="20"/>
      <c r="SYP273" s="20"/>
      <c r="SYQ273" s="20"/>
      <c r="SYR273" s="20"/>
      <c r="SYS273" s="20"/>
      <c r="SYT273" s="20"/>
      <c r="SYU273" s="20"/>
      <c r="SYV273" s="20"/>
      <c r="SYW273" s="20"/>
      <c r="SYX273" s="20"/>
      <c r="SYY273" s="20"/>
      <c r="SYZ273" s="20"/>
      <c r="SZA273" s="20"/>
      <c r="SZB273" s="20"/>
      <c r="SZC273" s="20"/>
      <c r="SZD273" s="20"/>
      <c r="SZE273" s="20"/>
      <c r="SZF273" s="20"/>
      <c r="SZG273" s="20"/>
      <c r="SZH273" s="20"/>
      <c r="SZI273" s="20"/>
      <c r="SZJ273" s="20"/>
      <c r="SZK273" s="20"/>
      <c r="SZL273" s="20"/>
      <c r="SZM273" s="20"/>
      <c r="SZN273" s="20"/>
      <c r="SZO273" s="20"/>
      <c r="SZP273" s="20"/>
      <c r="SZQ273" s="20"/>
      <c r="SZR273" s="20"/>
      <c r="SZS273" s="20"/>
      <c r="SZT273" s="20"/>
      <c r="SZU273" s="20"/>
      <c r="SZV273" s="20"/>
      <c r="SZW273" s="20"/>
      <c r="SZX273" s="20"/>
      <c r="SZY273" s="20"/>
      <c r="SZZ273" s="20"/>
      <c r="TAA273" s="20"/>
      <c r="TAB273" s="20"/>
      <c r="TAC273" s="20"/>
      <c r="TAD273" s="20"/>
      <c r="TAE273" s="20"/>
      <c r="TAF273" s="20"/>
      <c r="TAG273" s="20"/>
      <c r="TAH273" s="20"/>
      <c r="TAI273" s="20"/>
      <c r="TAJ273" s="20"/>
      <c r="TAK273" s="20"/>
      <c r="TAL273" s="20"/>
      <c r="TAM273" s="20"/>
      <c r="TAN273" s="20"/>
      <c r="TAO273" s="20"/>
      <c r="TAP273" s="20"/>
      <c r="TAQ273" s="20"/>
      <c r="TAR273" s="20"/>
      <c r="TAS273" s="20"/>
      <c r="TAT273" s="20"/>
      <c r="TAU273" s="20"/>
      <c r="TAV273" s="20"/>
      <c r="TAW273" s="20"/>
      <c r="TAX273" s="20"/>
      <c r="TAY273" s="20"/>
      <c r="TAZ273" s="20"/>
      <c r="TBA273" s="20"/>
      <c r="TBB273" s="20"/>
      <c r="TBC273" s="20"/>
      <c r="TBD273" s="20"/>
      <c r="TBE273" s="20"/>
      <c r="TBF273" s="20"/>
      <c r="TBG273" s="20"/>
      <c r="TBH273" s="20"/>
      <c r="TBI273" s="20"/>
      <c r="TBJ273" s="20"/>
      <c r="TBK273" s="20"/>
      <c r="TBL273" s="20"/>
      <c r="TBM273" s="20"/>
      <c r="TBN273" s="20"/>
      <c r="TBO273" s="20"/>
      <c r="TBP273" s="20"/>
      <c r="TBQ273" s="20"/>
      <c r="TBR273" s="20"/>
      <c r="TBS273" s="20"/>
      <c r="TBT273" s="20"/>
      <c r="TBU273" s="20"/>
      <c r="TBV273" s="20"/>
      <c r="TBW273" s="20"/>
      <c r="TBX273" s="20"/>
      <c r="TBY273" s="20"/>
      <c r="TBZ273" s="20"/>
      <c r="TCA273" s="20"/>
      <c r="TCB273" s="20"/>
      <c r="TCC273" s="20"/>
      <c r="TCD273" s="20"/>
      <c r="TCE273" s="20"/>
      <c r="TCF273" s="20"/>
      <c r="TCG273" s="20"/>
      <c r="TCH273" s="20"/>
      <c r="TCI273" s="20"/>
      <c r="TCJ273" s="20"/>
      <c r="TCK273" s="20"/>
      <c r="TCL273" s="20"/>
      <c r="TCM273" s="20"/>
      <c r="TCN273" s="20"/>
      <c r="TCO273" s="20"/>
      <c r="TCP273" s="20"/>
      <c r="TCQ273" s="20"/>
      <c r="TCR273" s="20"/>
      <c r="TCS273" s="20"/>
      <c r="TCT273" s="20"/>
      <c r="TCU273" s="20"/>
      <c r="TCV273" s="20"/>
      <c r="TCW273" s="20"/>
      <c r="TCX273" s="20"/>
      <c r="TCY273" s="20"/>
      <c r="TCZ273" s="20"/>
      <c r="TDA273" s="20"/>
      <c r="TDB273" s="20"/>
      <c r="TDC273" s="20"/>
      <c r="TDD273" s="20"/>
      <c r="TDE273" s="20"/>
      <c r="TDF273" s="20"/>
      <c r="TDG273" s="20"/>
      <c r="TDH273" s="20"/>
      <c r="TDI273" s="20"/>
      <c r="TDJ273" s="20"/>
      <c r="TDK273" s="20"/>
      <c r="TDL273" s="20"/>
      <c r="TDM273" s="20"/>
      <c r="TDN273" s="20"/>
      <c r="TDO273" s="20"/>
      <c r="TDP273" s="20"/>
      <c r="TDQ273" s="20"/>
      <c r="TDR273" s="20"/>
      <c r="TDS273" s="20"/>
      <c r="TDT273" s="20"/>
      <c r="TDU273" s="20"/>
      <c r="TDV273" s="20"/>
      <c r="TDW273" s="20"/>
      <c r="TDX273" s="20"/>
      <c r="TDY273" s="20"/>
      <c r="TDZ273" s="20"/>
      <c r="TEA273" s="20"/>
      <c r="TEB273" s="20"/>
      <c r="TEC273" s="20"/>
      <c r="TED273" s="20"/>
      <c r="TEE273" s="20"/>
      <c r="TEF273" s="20"/>
      <c r="TEG273" s="20"/>
      <c r="TEH273" s="20"/>
      <c r="TEI273" s="20"/>
      <c r="TEJ273" s="20"/>
      <c r="TEK273" s="20"/>
      <c r="TEL273" s="20"/>
      <c r="TEM273" s="20"/>
      <c r="TEN273" s="20"/>
      <c r="TEO273" s="20"/>
      <c r="TEP273" s="20"/>
      <c r="TEQ273" s="20"/>
      <c r="TER273" s="20"/>
      <c r="TES273" s="20"/>
      <c r="TET273" s="20"/>
      <c r="TEU273" s="20"/>
      <c r="TEV273" s="20"/>
      <c r="TEW273" s="20"/>
      <c r="TEX273" s="20"/>
      <c r="TEY273" s="20"/>
      <c r="TEZ273" s="20"/>
      <c r="TFA273" s="20"/>
      <c r="TFB273" s="20"/>
      <c r="TFC273" s="20"/>
      <c r="TFD273" s="20"/>
      <c r="TFE273" s="20"/>
      <c r="TFF273" s="20"/>
      <c r="TFG273" s="20"/>
      <c r="TFH273" s="20"/>
      <c r="TFI273" s="20"/>
      <c r="TFJ273" s="20"/>
      <c r="TFK273" s="20"/>
      <c r="TFL273" s="20"/>
      <c r="TFM273" s="20"/>
      <c r="TFN273" s="20"/>
      <c r="TFO273" s="20"/>
      <c r="TFP273" s="20"/>
      <c r="TFQ273" s="20"/>
      <c r="TFR273" s="20"/>
      <c r="TFS273" s="20"/>
      <c r="TFT273" s="20"/>
      <c r="TFU273" s="20"/>
      <c r="TFV273" s="20"/>
      <c r="TFW273" s="20"/>
      <c r="TFX273" s="20"/>
      <c r="TFY273" s="20"/>
      <c r="TFZ273" s="20"/>
      <c r="TGA273" s="20"/>
      <c r="TGB273" s="20"/>
      <c r="TGC273" s="20"/>
      <c r="TGD273" s="20"/>
      <c r="TGE273" s="20"/>
      <c r="TGF273" s="20"/>
      <c r="TGG273" s="20"/>
      <c r="TGH273" s="20"/>
      <c r="TGI273" s="20"/>
      <c r="TGJ273" s="20"/>
      <c r="TGK273" s="20"/>
      <c r="TGL273" s="20"/>
      <c r="TGM273" s="20"/>
      <c r="TGN273" s="20"/>
      <c r="TGO273" s="20"/>
      <c r="TGP273" s="20"/>
      <c r="TGQ273" s="20"/>
      <c r="TGR273" s="20"/>
      <c r="TGS273" s="20"/>
      <c r="TGT273" s="20"/>
      <c r="TGU273" s="20"/>
      <c r="TGV273" s="20"/>
      <c r="TGW273" s="20"/>
      <c r="TGX273" s="20"/>
      <c r="TGY273" s="20"/>
      <c r="TGZ273" s="20"/>
      <c r="THA273" s="20"/>
      <c r="THB273" s="20"/>
      <c r="THC273" s="20"/>
      <c r="THD273" s="20"/>
      <c r="THE273" s="20"/>
      <c r="THF273" s="20"/>
      <c r="THG273" s="20"/>
      <c r="THH273" s="20"/>
      <c r="THI273" s="20"/>
      <c r="THJ273" s="20"/>
      <c r="THK273" s="20"/>
      <c r="THL273" s="20"/>
      <c r="THM273" s="20"/>
      <c r="THN273" s="20"/>
      <c r="THO273" s="20"/>
      <c r="THP273" s="20"/>
      <c r="THQ273" s="20"/>
      <c r="THR273" s="20"/>
      <c r="THS273" s="20"/>
      <c r="THT273" s="20"/>
      <c r="THU273" s="20"/>
      <c r="THV273" s="20"/>
      <c r="THW273" s="20"/>
      <c r="THX273" s="20"/>
      <c r="THY273" s="20"/>
      <c r="THZ273" s="20"/>
      <c r="TIA273" s="20"/>
      <c r="TIB273" s="20"/>
      <c r="TIC273" s="20"/>
      <c r="TID273" s="20"/>
      <c r="TIE273" s="20"/>
      <c r="TIF273" s="20"/>
      <c r="TIG273" s="20"/>
      <c r="TIH273" s="20"/>
      <c r="TII273" s="20"/>
      <c r="TIJ273" s="20"/>
      <c r="TIK273" s="20"/>
      <c r="TIL273" s="20"/>
      <c r="TIM273" s="20"/>
      <c r="TIN273" s="20"/>
      <c r="TIO273" s="20"/>
      <c r="TIP273" s="20"/>
      <c r="TIQ273" s="20"/>
      <c r="TIR273" s="20"/>
      <c r="TIS273" s="20"/>
      <c r="TIT273" s="20"/>
      <c r="TIU273" s="20"/>
      <c r="TIV273" s="20"/>
      <c r="TIW273" s="20"/>
      <c r="TIX273" s="20"/>
      <c r="TIY273" s="20"/>
      <c r="TIZ273" s="20"/>
      <c r="TJA273" s="20"/>
      <c r="TJB273" s="20"/>
      <c r="TJC273" s="20"/>
      <c r="TJD273" s="20"/>
      <c r="TJE273" s="20"/>
      <c r="TJF273" s="20"/>
      <c r="TJG273" s="20"/>
      <c r="TJH273" s="20"/>
      <c r="TJI273" s="20"/>
      <c r="TJJ273" s="20"/>
      <c r="TJK273" s="20"/>
      <c r="TJL273" s="20"/>
      <c r="TJM273" s="20"/>
      <c r="TJN273" s="20"/>
      <c r="TJO273" s="20"/>
      <c r="TJP273" s="20"/>
      <c r="TJQ273" s="20"/>
      <c r="TJR273" s="20"/>
      <c r="TJS273" s="20"/>
      <c r="TJT273" s="20"/>
      <c r="TJU273" s="20"/>
      <c r="TJV273" s="20"/>
      <c r="TJW273" s="20"/>
      <c r="TJX273" s="20"/>
      <c r="TJY273" s="20"/>
      <c r="TJZ273" s="20"/>
      <c r="TKA273" s="20"/>
      <c r="TKB273" s="20"/>
      <c r="TKC273" s="20"/>
      <c r="TKD273" s="20"/>
      <c r="TKE273" s="20"/>
      <c r="TKF273" s="20"/>
      <c r="TKG273" s="20"/>
      <c r="TKH273" s="20"/>
      <c r="TKI273" s="20"/>
      <c r="TKJ273" s="20"/>
      <c r="TKK273" s="20"/>
      <c r="TKL273" s="20"/>
      <c r="TKM273" s="20"/>
      <c r="TKN273" s="20"/>
      <c r="TKO273" s="20"/>
      <c r="TKP273" s="20"/>
      <c r="TKQ273" s="20"/>
      <c r="TKR273" s="20"/>
      <c r="TKS273" s="20"/>
      <c r="TKT273" s="20"/>
      <c r="TKU273" s="20"/>
      <c r="TKV273" s="20"/>
      <c r="TKW273" s="20"/>
      <c r="TKX273" s="20"/>
      <c r="TKY273" s="20"/>
      <c r="TKZ273" s="20"/>
      <c r="TLA273" s="20"/>
      <c r="TLB273" s="20"/>
      <c r="TLC273" s="20"/>
      <c r="TLD273" s="20"/>
      <c r="TLE273" s="20"/>
      <c r="TLF273" s="20"/>
      <c r="TLG273" s="20"/>
      <c r="TLH273" s="20"/>
      <c r="TLI273" s="20"/>
      <c r="TLJ273" s="20"/>
      <c r="TLK273" s="20"/>
      <c r="TLL273" s="20"/>
      <c r="TLM273" s="20"/>
      <c r="TLN273" s="20"/>
      <c r="TLO273" s="20"/>
      <c r="TLP273" s="20"/>
      <c r="TLQ273" s="20"/>
      <c r="TLR273" s="20"/>
      <c r="TLS273" s="20"/>
      <c r="TLT273" s="20"/>
      <c r="TLU273" s="20"/>
      <c r="TLV273" s="20"/>
      <c r="TLW273" s="20"/>
      <c r="TLX273" s="20"/>
      <c r="TLY273" s="20"/>
      <c r="TLZ273" s="20"/>
      <c r="TMA273" s="20"/>
      <c r="TMB273" s="20"/>
      <c r="TMC273" s="20"/>
      <c r="TMD273" s="20"/>
      <c r="TME273" s="20"/>
      <c r="TMF273" s="20"/>
      <c r="TMG273" s="20"/>
      <c r="TMH273" s="20"/>
      <c r="TMI273" s="20"/>
      <c r="TMJ273" s="20"/>
      <c r="TMK273" s="20"/>
      <c r="TML273" s="20"/>
      <c r="TMM273" s="20"/>
      <c r="TMN273" s="20"/>
      <c r="TMO273" s="20"/>
      <c r="TMP273" s="20"/>
      <c r="TMQ273" s="20"/>
      <c r="TMR273" s="20"/>
      <c r="TMS273" s="20"/>
      <c r="TMT273" s="20"/>
      <c r="TMU273" s="20"/>
      <c r="TMV273" s="20"/>
      <c r="TMW273" s="20"/>
      <c r="TMX273" s="20"/>
      <c r="TMY273" s="20"/>
      <c r="TMZ273" s="20"/>
      <c r="TNA273" s="20"/>
      <c r="TNB273" s="20"/>
      <c r="TNC273" s="20"/>
      <c r="TND273" s="20"/>
      <c r="TNE273" s="20"/>
      <c r="TNF273" s="20"/>
      <c r="TNG273" s="20"/>
      <c r="TNH273" s="20"/>
      <c r="TNI273" s="20"/>
      <c r="TNJ273" s="20"/>
      <c r="TNK273" s="20"/>
      <c r="TNL273" s="20"/>
      <c r="TNM273" s="20"/>
      <c r="TNN273" s="20"/>
      <c r="TNO273" s="20"/>
      <c r="TNP273" s="20"/>
      <c r="TNQ273" s="20"/>
      <c r="TNR273" s="20"/>
      <c r="TNS273" s="20"/>
      <c r="TNT273" s="20"/>
      <c r="TNU273" s="20"/>
      <c r="TNV273" s="20"/>
      <c r="TNW273" s="20"/>
      <c r="TNX273" s="20"/>
      <c r="TNY273" s="20"/>
      <c r="TNZ273" s="20"/>
      <c r="TOA273" s="20"/>
      <c r="TOB273" s="20"/>
      <c r="TOC273" s="20"/>
      <c r="TOD273" s="20"/>
      <c r="TOE273" s="20"/>
      <c r="TOF273" s="20"/>
      <c r="TOG273" s="20"/>
      <c r="TOH273" s="20"/>
      <c r="TOI273" s="20"/>
      <c r="TOJ273" s="20"/>
      <c r="TOK273" s="20"/>
      <c r="TOL273" s="20"/>
      <c r="TOM273" s="20"/>
      <c r="TON273" s="20"/>
      <c r="TOO273" s="20"/>
      <c r="TOP273" s="20"/>
      <c r="TOQ273" s="20"/>
      <c r="TOR273" s="20"/>
      <c r="TOS273" s="20"/>
      <c r="TOT273" s="20"/>
      <c r="TOU273" s="20"/>
      <c r="TOV273" s="20"/>
      <c r="TOW273" s="20"/>
      <c r="TOX273" s="20"/>
      <c r="TOY273" s="20"/>
      <c r="TOZ273" s="20"/>
      <c r="TPA273" s="20"/>
      <c r="TPB273" s="20"/>
      <c r="TPC273" s="20"/>
      <c r="TPD273" s="20"/>
      <c r="TPE273" s="20"/>
      <c r="TPF273" s="20"/>
      <c r="TPG273" s="20"/>
      <c r="TPH273" s="20"/>
      <c r="TPI273" s="20"/>
      <c r="TPJ273" s="20"/>
      <c r="TPK273" s="20"/>
      <c r="TPL273" s="20"/>
      <c r="TPM273" s="20"/>
      <c r="TPN273" s="20"/>
      <c r="TPO273" s="20"/>
      <c r="TPP273" s="20"/>
      <c r="TPQ273" s="20"/>
      <c r="TPR273" s="20"/>
      <c r="TPS273" s="20"/>
      <c r="TPT273" s="20"/>
      <c r="TPU273" s="20"/>
      <c r="TPV273" s="20"/>
      <c r="TPW273" s="20"/>
      <c r="TPX273" s="20"/>
      <c r="TPY273" s="20"/>
      <c r="TPZ273" s="20"/>
      <c r="TQA273" s="20"/>
      <c r="TQB273" s="20"/>
      <c r="TQC273" s="20"/>
      <c r="TQD273" s="20"/>
      <c r="TQE273" s="20"/>
      <c r="TQF273" s="20"/>
      <c r="TQG273" s="20"/>
      <c r="TQH273" s="20"/>
      <c r="TQI273" s="20"/>
      <c r="TQJ273" s="20"/>
      <c r="TQK273" s="20"/>
      <c r="TQL273" s="20"/>
      <c r="TQM273" s="20"/>
      <c r="TQN273" s="20"/>
      <c r="TQO273" s="20"/>
      <c r="TQP273" s="20"/>
      <c r="TQQ273" s="20"/>
      <c r="TQR273" s="20"/>
      <c r="TQS273" s="20"/>
      <c r="TQT273" s="20"/>
      <c r="TQU273" s="20"/>
      <c r="TQV273" s="20"/>
      <c r="TQW273" s="20"/>
      <c r="TQX273" s="20"/>
      <c r="TQY273" s="20"/>
      <c r="TQZ273" s="20"/>
      <c r="TRA273" s="20"/>
      <c r="TRB273" s="20"/>
      <c r="TRC273" s="20"/>
      <c r="TRD273" s="20"/>
      <c r="TRE273" s="20"/>
      <c r="TRF273" s="20"/>
      <c r="TRG273" s="20"/>
      <c r="TRH273" s="20"/>
      <c r="TRI273" s="20"/>
      <c r="TRJ273" s="20"/>
      <c r="TRK273" s="20"/>
      <c r="TRL273" s="20"/>
      <c r="TRM273" s="20"/>
      <c r="TRN273" s="20"/>
      <c r="TRO273" s="20"/>
      <c r="TRP273" s="20"/>
      <c r="TRQ273" s="20"/>
      <c r="TRR273" s="20"/>
      <c r="TRS273" s="20"/>
      <c r="TRT273" s="20"/>
      <c r="TRU273" s="20"/>
      <c r="TRV273" s="20"/>
      <c r="TRW273" s="20"/>
      <c r="TRX273" s="20"/>
      <c r="TRY273" s="20"/>
      <c r="TRZ273" s="20"/>
      <c r="TSA273" s="20"/>
      <c r="TSB273" s="20"/>
      <c r="TSC273" s="20"/>
      <c r="TSD273" s="20"/>
      <c r="TSE273" s="20"/>
      <c r="TSF273" s="20"/>
      <c r="TSG273" s="20"/>
      <c r="TSH273" s="20"/>
      <c r="TSI273" s="20"/>
      <c r="TSJ273" s="20"/>
      <c r="TSK273" s="20"/>
      <c r="TSL273" s="20"/>
      <c r="TSM273" s="20"/>
      <c r="TSN273" s="20"/>
      <c r="TSO273" s="20"/>
      <c r="TSP273" s="20"/>
      <c r="TSQ273" s="20"/>
      <c r="TSR273" s="20"/>
      <c r="TSS273" s="20"/>
      <c r="TST273" s="20"/>
      <c r="TSU273" s="20"/>
      <c r="TSV273" s="20"/>
      <c r="TSW273" s="20"/>
      <c r="TSX273" s="20"/>
      <c r="TSY273" s="20"/>
      <c r="TSZ273" s="20"/>
      <c r="TTA273" s="20"/>
      <c r="TTB273" s="20"/>
      <c r="TTC273" s="20"/>
      <c r="TTD273" s="20"/>
      <c r="TTE273" s="20"/>
      <c r="TTF273" s="20"/>
      <c r="TTG273" s="20"/>
      <c r="TTH273" s="20"/>
      <c r="TTI273" s="20"/>
      <c r="TTJ273" s="20"/>
      <c r="TTK273" s="20"/>
      <c r="TTL273" s="20"/>
      <c r="TTM273" s="20"/>
      <c r="TTN273" s="20"/>
      <c r="TTO273" s="20"/>
      <c r="TTP273" s="20"/>
      <c r="TTQ273" s="20"/>
      <c r="TTR273" s="20"/>
      <c r="TTS273" s="20"/>
      <c r="TTT273" s="20"/>
      <c r="TTU273" s="20"/>
      <c r="TTV273" s="20"/>
      <c r="TTW273" s="20"/>
      <c r="TTX273" s="20"/>
      <c r="TTY273" s="20"/>
      <c r="TTZ273" s="20"/>
      <c r="TUA273" s="20"/>
      <c r="TUB273" s="20"/>
      <c r="TUC273" s="20"/>
      <c r="TUD273" s="20"/>
      <c r="TUE273" s="20"/>
      <c r="TUF273" s="20"/>
      <c r="TUG273" s="20"/>
      <c r="TUH273" s="20"/>
      <c r="TUI273" s="20"/>
      <c r="TUJ273" s="20"/>
      <c r="TUK273" s="20"/>
      <c r="TUL273" s="20"/>
      <c r="TUM273" s="20"/>
      <c r="TUN273" s="20"/>
      <c r="TUO273" s="20"/>
      <c r="TUP273" s="20"/>
      <c r="TUQ273" s="20"/>
      <c r="TUR273" s="20"/>
      <c r="TUS273" s="20"/>
      <c r="TUT273" s="20"/>
      <c r="TUU273" s="20"/>
      <c r="TUV273" s="20"/>
      <c r="TUW273" s="20"/>
      <c r="TUX273" s="20"/>
      <c r="TUY273" s="20"/>
      <c r="TUZ273" s="20"/>
      <c r="TVA273" s="20"/>
      <c r="TVB273" s="20"/>
      <c r="TVC273" s="20"/>
      <c r="TVD273" s="20"/>
      <c r="TVE273" s="20"/>
      <c r="TVF273" s="20"/>
      <c r="TVG273" s="20"/>
      <c r="TVH273" s="20"/>
      <c r="TVI273" s="20"/>
      <c r="TVJ273" s="20"/>
      <c r="TVK273" s="20"/>
      <c r="TVL273" s="20"/>
      <c r="TVM273" s="20"/>
      <c r="TVN273" s="20"/>
      <c r="TVO273" s="20"/>
      <c r="TVP273" s="20"/>
      <c r="TVQ273" s="20"/>
      <c r="TVR273" s="20"/>
      <c r="TVS273" s="20"/>
      <c r="TVT273" s="20"/>
      <c r="TVU273" s="20"/>
      <c r="TVV273" s="20"/>
      <c r="TVW273" s="20"/>
      <c r="TVX273" s="20"/>
      <c r="TVY273" s="20"/>
      <c r="TVZ273" s="20"/>
      <c r="TWA273" s="20"/>
      <c r="TWB273" s="20"/>
      <c r="TWC273" s="20"/>
      <c r="TWD273" s="20"/>
      <c r="TWE273" s="20"/>
      <c r="TWF273" s="20"/>
      <c r="TWG273" s="20"/>
      <c r="TWH273" s="20"/>
      <c r="TWI273" s="20"/>
      <c r="TWJ273" s="20"/>
      <c r="TWK273" s="20"/>
      <c r="TWL273" s="20"/>
      <c r="TWM273" s="20"/>
      <c r="TWN273" s="20"/>
      <c r="TWO273" s="20"/>
      <c r="TWP273" s="20"/>
      <c r="TWQ273" s="20"/>
      <c r="TWR273" s="20"/>
      <c r="TWS273" s="20"/>
      <c r="TWT273" s="20"/>
      <c r="TWU273" s="20"/>
      <c r="TWV273" s="20"/>
      <c r="TWW273" s="20"/>
      <c r="TWX273" s="20"/>
      <c r="TWY273" s="20"/>
      <c r="TWZ273" s="20"/>
      <c r="TXA273" s="20"/>
      <c r="TXB273" s="20"/>
      <c r="TXC273" s="20"/>
      <c r="TXD273" s="20"/>
      <c r="TXE273" s="20"/>
      <c r="TXF273" s="20"/>
      <c r="TXG273" s="20"/>
      <c r="TXH273" s="20"/>
      <c r="TXI273" s="20"/>
      <c r="TXJ273" s="20"/>
      <c r="TXK273" s="20"/>
      <c r="TXL273" s="20"/>
      <c r="TXM273" s="20"/>
      <c r="TXN273" s="20"/>
      <c r="TXO273" s="20"/>
      <c r="TXP273" s="20"/>
      <c r="TXQ273" s="20"/>
      <c r="TXR273" s="20"/>
      <c r="TXS273" s="20"/>
      <c r="TXT273" s="20"/>
      <c r="TXU273" s="20"/>
      <c r="TXV273" s="20"/>
      <c r="TXW273" s="20"/>
      <c r="TXX273" s="20"/>
      <c r="TXY273" s="20"/>
      <c r="TXZ273" s="20"/>
      <c r="TYA273" s="20"/>
      <c r="TYB273" s="20"/>
      <c r="TYC273" s="20"/>
      <c r="TYD273" s="20"/>
      <c r="TYE273" s="20"/>
      <c r="TYF273" s="20"/>
      <c r="TYG273" s="20"/>
      <c r="TYH273" s="20"/>
      <c r="TYI273" s="20"/>
      <c r="TYJ273" s="20"/>
      <c r="TYK273" s="20"/>
      <c r="TYL273" s="20"/>
      <c r="TYM273" s="20"/>
      <c r="TYN273" s="20"/>
      <c r="TYO273" s="20"/>
      <c r="TYP273" s="20"/>
      <c r="TYQ273" s="20"/>
      <c r="TYR273" s="20"/>
      <c r="TYS273" s="20"/>
      <c r="TYT273" s="20"/>
      <c r="TYU273" s="20"/>
      <c r="TYV273" s="20"/>
      <c r="TYW273" s="20"/>
      <c r="TYX273" s="20"/>
      <c r="TYY273" s="20"/>
      <c r="TYZ273" s="20"/>
      <c r="TZA273" s="20"/>
      <c r="TZB273" s="20"/>
      <c r="TZC273" s="20"/>
      <c r="TZD273" s="20"/>
      <c r="TZE273" s="20"/>
      <c r="TZF273" s="20"/>
      <c r="TZG273" s="20"/>
      <c r="TZH273" s="20"/>
      <c r="TZI273" s="20"/>
      <c r="TZJ273" s="20"/>
      <c r="TZK273" s="20"/>
      <c r="TZL273" s="20"/>
      <c r="TZM273" s="20"/>
      <c r="TZN273" s="20"/>
      <c r="TZO273" s="20"/>
      <c r="TZP273" s="20"/>
      <c r="TZQ273" s="20"/>
      <c r="TZR273" s="20"/>
      <c r="TZS273" s="20"/>
      <c r="TZT273" s="20"/>
      <c r="TZU273" s="20"/>
      <c r="TZV273" s="20"/>
      <c r="TZW273" s="20"/>
      <c r="TZX273" s="20"/>
      <c r="TZY273" s="20"/>
      <c r="TZZ273" s="20"/>
      <c r="UAA273" s="20"/>
      <c r="UAB273" s="20"/>
      <c r="UAC273" s="20"/>
      <c r="UAD273" s="20"/>
      <c r="UAE273" s="20"/>
      <c r="UAF273" s="20"/>
      <c r="UAG273" s="20"/>
      <c r="UAH273" s="20"/>
      <c r="UAI273" s="20"/>
      <c r="UAJ273" s="20"/>
      <c r="UAK273" s="20"/>
      <c r="UAL273" s="20"/>
      <c r="UAM273" s="20"/>
      <c r="UAN273" s="20"/>
      <c r="UAO273" s="20"/>
      <c r="UAP273" s="20"/>
      <c r="UAQ273" s="20"/>
      <c r="UAR273" s="20"/>
      <c r="UAS273" s="20"/>
      <c r="UAT273" s="20"/>
      <c r="UAU273" s="20"/>
      <c r="UAV273" s="20"/>
      <c r="UAW273" s="20"/>
      <c r="UAX273" s="20"/>
      <c r="UAY273" s="20"/>
      <c r="UAZ273" s="20"/>
      <c r="UBA273" s="20"/>
      <c r="UBB273" s="20"/>
      <c r="UBC273" s="20"/>
      <c r="UBD273" s="20"/>
      <c r="UBE273" s="20"/>
      <c r="UBF273" s="20"/>
      <c r="UBG273" s="20"/>
      <c r="UBH273" s="20"/>
      <c r="UBI273" s="20"/>
      <c r="UBJ273" s="20"/>
      <c r="UBK273" s="20"/>
      <c r="UBL273" s="20"/>
      <c r="UBM273" s="20"/>
      <c r="UBN273" s="20"/>
      <c r="UBO273" s="20"/>
      <c r="UBP273" s="20"/>
      <c r="UBQ273" s="20"/>
      <c r="UBR273" s="20"/>
      <c r="UBS273" s="20"/>
      <c r="UBT273" s="20"/>
      <c r="UBU273" s="20"/>
      <c r="UBV273" s="20"/>
      <c r="UBW273" s="20"/>
      <c r="UBX273" s="20"/>
      <c r="UBY273" s="20"/>
      <c r="UBZ273" s="20"/>
      <c r="UCA273" s="20"/>
      <c r="UCB273" s="20"/>
      <c r="UCC273" s="20"/>
      <c r="UCD273" s="20"/>
      <c r="UCE273" s="20"/>
      <c r="UCF273" s="20"/>
      <c r="UCG273" s="20"/>
      <c r="UCH273" s="20"/>
      <c r="UCI273" s="20"/>
      <c r="UCJ273" s="20"/>
      <c r="UCK273" s="20"/>
      <c r="UCL273" s="20"/>
      <c r="UCM273" s="20"/>
      <c r="UCN273" s="20"/>
      <c r="UCO273" s="20"/>
      <c r="UCP273" s="20"/>
      <c r="UCQ273" s="20"/>
      <c r="UCR273" s="20"/>
      <c r="UCS273" s="20"/>
      <c r="UCT273" s="20"/>
      <c r="UCU273" s="20"/>
      <c r="UCV273" s="20"/>
      <c r="UCW273" s="20"/>
      <c r="UCX273" s="20"/>
      <c r="UCY273" s="20"/>
      <c r="UCZ273" s="20"/>
      <c r="UDA273" s="20"/>
      <c r="UDB273" s="20"/>
      <c r="UDC273" s="20"/>
      <c r="UDD273" s="20"/>
      <c r="UDE273" s="20"/>
      <c r="UDF273" s="20"/>
      <c r="UDG273" s="20"/>
      <c r="UDH273" s="20"/>
      <c r="UDI273" s="20"/>
      <c r="UDJ273" s="20"/>
      <c r="UDK273" s="20"/>
      <c r="UDL273" s="20"/>
      <c r="UDM273" s="20"/>
      <c r="UDN273" s="20"/>
      <c r="UDO273" s="20"/>
      <c r="UDP273" s="20"/>
      <c r="UDQ273" s="20"/>
      <c r="UDR273" s="20"/>
      <c r="UDS273" s="20"/>
      <c r="UDT273" s="20"/>
      <c r="UDU273" s="20"/>
      <c r="UDV273" s="20"/>
      <c r="UDW273" s="20"/>
      <c r="UDX273" s="20"/>
      <c r="UDY273" s="20"/>
      <c r="UDZ273" s="20"/>
      <c r="UEA273" s="20"/>
      <c r="UEB273" s="20"/>
      <c r="UEC273" s="20"/>
      <c r="UED273" s="20"/>
      <c r="UEE273" s="20"/>
      <c r="UEF273" s="20"/>
      <c r="UEG273" s="20"/>
      <c r="UEH273" s="20"/>
      <c r="UEI273" s="20"/>
      <c r="UEJ273" s="20"/>
      <c r="UEK273" s="20"/>
      <c r="UEL273" s="20"/>
      <c r="UEM273" s="20"/>
      <c r="UEN273" s="20"/>
      <c r="UEO273" s="20"/>
      <c r="UEP273" s="20"/>
      <c r="UEQ273" s="20"/>
      <c r="UER273" s="20"/>
      <c r="UES273" s="20"/>
      <c r="UET273" s="20"/>
      <c r="UEU273" s="20"/>
      <c r="UEV273" s="20"/>
      <c r="UEW273" s="20"/>
      <c r="UEX273" s="20"/>
      <c r="UEY273" s="20"/>
      <c r="UEZ273" s="20"/>
      <c r="UFA273" s="20"/>
      <c r="UFB273" s="20"/>
      <c r="UFC273" s="20"/>
      <c r="UFD273" s="20"/>
      <c r="UFE273" s="20"/>
      <c r="UFF273" s="20"/>
      <c r="UFG273" s="20"/>
      <c r="UFH273" s="20"/>
      <c r="UFI273" s="20"/>
      <c r="UFJ273" s="20"/>
      <c r="UFK273" s="20"/>
      <c r="UFL273" s="20"/>
      <c r="UFM273" s="20"/>
      <c r="UFN273" s="20"/>
      <c r="UFO273" s="20"/>
      <c r="UFP273" s="20"/>
      <c r="UFQ273" s="20"/>
      <c r="UFR273" s="20"/>
      <c r="UFS273" s="20"/>
      <c r="UFT273" s="20"/>
      <c r="UFU273" s="20"/>
      <c r="UFV273" s="20"/>
      <c r="UFW273" s="20"/>
      <c r="UFX273" s="20"/>
      <c r="UFY273" s="20"/>
      <c r="UFZ273" s="20"/>
      <c r="UGA273" s="20"/>
      <c r="UGB273" s="20"/>
      <c r="UGC273" s="20"/>
      <c r="UGD273" s="20"/>
      <c r="UGE273" s="20"/>
      <c r="UGF273" s="20"/>
      <c r="UGG273" s="20"/>
      <c r="UGH273" s="20"/>
      <c r="UGI273" s="20"/>
      <c r="UGJ273" s="20"/>
      <c r="UGK273" s="20"/>
      <c r="UGL273" s="20"/>
      <c r="UGM273" s="20"/>
      <c r="UGN273" s="20"/>
      <c r="UGO273" s="20"/>
      <c r="UGP273" s="20"/>
      <c r="UGQ273" s="20"/>
      <c r="UGR273" s="20"/>
      <c r="UGS273" s="20"/>
      <c r="UGT273" s="20"/>
      <c r="UGU273" s="20"/>
      <c r="UGV273" s="20"/>
      <c r="UGW273" s="20"/>
      <c r="UGX273" s="20"/>
      <c r="UGY273" s="20"/>
      <c r="UGZ273" s="20"/>
      <c r="UHA273" s="20"/>
      <c r="UHB273" s="20"/>
      <c r="UHC273" s="20"/>
      <c r="UHD273" s="20"/>
      <c r="UHE273" s="20"/>
      <c r="UHF273" s="20"/>
      <c r="UHG273" s="20"/>
      <c r="UHH273" s="20"/>
      <c r="UHI273" s="20"/>
      <c r="UHJ273" s="20"/>
      <c r="UHK273" s="20"/>
      <c r="UHL273" s="20"/>
      <c r="UHM273" s="20"/>
      <c r="UHN273" s="20"/>
      <c r="UHO273" s="20"/>
      <c r="UHP273" s="20"/>
      <c r="UHQ273" s="20"/>
      <c r="UHR273" s="20"/>
      <c r="UHS273" s="20"/>
      <c r="UHT273" s="20"/>
      <c r="UHU273" s="20"/>
      <c r="UHV273" s="20"/>
      <c r="UHW273" s="20"/>
      <c r="UHX273" s="20"/>
      <c r="UHY273" s="20"/>
      <c r="UHZ273" s="20"/>
      <c r="UIA273" s="20"/>
      <c r="UIB273" s="20"/>
      <c r="UIC273" s="20"/>
      <c r="UID273" s="20"/>
      <c r="UIE273" s="20"/>
      <c r="UIF273" s="20"/>
      <c r="UIG273" s="20"/>
      <c r="UIH273" s="20"/>
      <c r="UII273" s="20"/>
      <c r="UIJ273" s="20"/>
      <c r="UIK273" s="20"/>
      <c r="UIL273" s="20"/>
      <c r="UIM273" s="20"/>
      <c r="UIN273" s="20"/>
      <c r="UIO273" s="20"/>
      <c r="UIP273" s="20"/>
      <c r="UIQ273" s="20"/>
      <c r="UIR273" s="20"/>
      <c r="UIS273" s="20"/>
      <c r="UIT273" s="20"/>
      <c r="UIU273" s="20"/>
      <c r="UIV273" s="20"/>
      <c r="UIW273" s="20"/>
      <c r="UIX273" s="20"/>
      <c r="UIY273" s="20"/>
      <c r="UIZ273" s="20"/>
      <c r="UJA273" s="20"/>
      <c r="UJB273" s="20"/>
      <c r="UJC273" s="20"/>
      <c r="UJD273" s="20"/>
      <c r="UJE273" s="20"/>
      <c r="UJF273" s="20"/>
      <c r="UJG273" s="20"/>
      <c r="UJH273" s="20"/>
      <c r="UJI273" s="20"/>
      <c r="UJJ273" s="20"/>
      <c r="UJK273" s="20"/>
      <c r="UJL273" s="20"/>
      <c r="UJM273" s="20"/>
      <c r="UJN273" s="20"/>
      <c r="UJO273" s="20"/>
      <c r="UJP273" s="20"/>
      <c r="UJQ273" s="20"/>
      <c r="UJR273" s="20"/>
      <c r="UJS273" s="20"/>
      <c r="UJT273" s="20"/>
      <c r="UJU273" s="20"/>
      <c r="UJV273" s="20"/>
      <c r="UJW273" s="20"/>
      <c r="UJX273" s="20"/>
      <c r="UJY273" s="20"/>
      <c r="UJZ273" s="20"/>
      <c r="UKA273" s="20"/>
      <c r="UKB273" s="20"/>
      <c r="UKC273" s="20"/>
      <c r="UKD273" s="20"/>
      <c r="UKE273" s="20"/>
      <c r="UKF273" s="20"/>
      <c r="UKG273" s="20"/>
      <c r="UKH273" s="20"/>
      <c r="UKI273" s="20"/>
      <c r="UKJ273" s="20"/>
      <c r="UKK273" s="20"/>
      <c r="UKL273" s="20"/>
      <c r="UKM273" s="20"/>
      <c r="UKN273" s="20"/>
      <c r="UKO273" s="20"/>
      <c r="UKP273" s="20"/>
      <c r="UKQ273" s="20"/>
      <c r="UKR273" s="20"/>
      <c r="UKS273" s="20"/>
      <c r="UKT273" s="20"/>
      <c r="UKU273" s="20"/>
      <c r="UKV273" s="20"/>
      <c r="UKW273" s="20"/>
      <c r="UKX273" s="20"/>
      <c r="UKY273" s="20"/>
      <c r="UKZ273" s="20"/>
      <c r="ULA273" s="20"/>
      <c r="ULB273" s="20"/>
      <c r="ULC273" s="20"/>
      <c r="ULD273" s="20"/>
      <c r="ULE273" s="20"/>
      <c r="ULF273" s="20"/>
      <c r="ULG273" s="20"/>
      <c r="ULH273" s="20"/>
      <c r="ULI273" s="20"/>
      <c r="ULJ273" s="20"/>
      <c r="ULK273" s="20"/>
      <c r="ULL273" s="20"/>
      <c r="ULM273" s="20"/>
      <c r="ULN273" s="20"/>
      <c r="ULO273" s="20"/>
      <c r="ULP273" s="20"/>
      <c r="ULQ273" s="20"/>
      <c r="ULR273" s="20"/>
      <c r="ULS273" s="20"/>
      <c r="ULT273" s="20"/>
      <c r="ULU273" s="20"/>
      <c r="ULV273" s="20"/>
      <c r="ULW273" s="20"/>
      <c r="ULX273" s="20"/>
      <c r="ULY273" s="20"/>
      <c r="ULZ273" s="20"/>
      <c r="UMA273" s="20"/>
      <c r="UMB273" s="20"/>
      <c r="UMC273" s="20"/>
      <c r="UMD273" s="20"/>
      <c r="UME273" s="20"/>
      <c r="UMF273" s="20"/>
      <c r="UMG273" s="20"/>
      <c r="UMH273" s="20"/>
      <c r="UMI273" s="20"/>
      <c r="UMJ273" s="20"/>
      <c r="UMK273" s="20"/>
      <c r="UML273" s="20"/>
      <c r="UMM273" s="20"/>
      <c r="UMN273" s="20"/>
      <c r="UMO273" s="20"/>
      <c r="UMP273" s="20"/>
      <c r="UMQ273" s="20"/>
      <c r="UMR273" s="20"/>
      <c r="UMS273" s="20"/>
      <c r="UMT273" s="20"/>
      <c r="UMU273" s="20"/>
      <c r="UMV273" s="20"/>
      <c r="UMW273" s="20"/>
      <c r="UMX273" s="20"/>
      <c r="UMY273" s="20"/>
      <c r="UMZ273" s="20"/>
      <c r="UNA273" s="20"/>
      <c r="UNB273" s="20"/>
      <c r="UNC273" s="20"/>
      <c r="UND273" s="20"/>
      <c r="UNE273" s="20"/>
      <c r="UNF273" s="20"/>
      <c r="UNG273" s="20"/>
      <c r="UNH273" s="20"/>
      <c r="UNI273" s="20"/>
      <c r="UNJ273" s="20"/>
      <c r="UNK273" s="20"/>
      <c r="UNL273" s="20"/>
      <c r="UNM273" s="20"/>
      <c r="UNN273" s="20"/>
      <c r="UNO273" s="20"/>
      <c r="UNP273" s="20"/>
      <c r="UNQ273" s="20"/>
      <c r="UNR273" s="20"/>
      <c r="UNS273" s="20"/>
      <c r="UNT273" s="20"/>
      <c r="UNU273" s="20"/>
      <c r="UNV273" s="20"/>
      <c r="UNW273" s="20"/>
      <c r="UNX273" s="20"/>
      <c r="UNY273" s="20"/>
      <c r="UNZ273" s="20"/>
      <c r="UOA273" s="20"/>
      <c r="UOB273" s="20"/>
      <c r="UOC273" s="20"/>
      <c r="UOD273" s="20"/>
      <c r="UOE273" s="20"/>
      <c r="UOF273" s="20"/>
      <c r="UOG273" s="20"/>
      <c r="UOH273" s="20"/>
      <c r="UOI273" s="20"/>
      <c r="UOJ273" s="20"/>
      <c r="UOK273" s="20"/>
      <c r="UOL273" s="20"/>
      <c r="UOM273" s="20"/>
      <c r="UON273" s="20"/>
      <c r="UOO273" s="20"/>
      <c r="UOP273" s="20"/>
      <c r="UOQ273" s="20"/>
      <c r="UOR273" s="20"/>
      <c r="UOS273" s="20"/>
      <c r="UOT273" s="20"/>
      <c r="UOU273" s="20"/>
      <c r="UOV273" s="20"/>
      <c r="UOW273" s="20"/>
      <c r="UOX273" s="20"/>
      <c r="UOY273" s="20"/>
      <c r="UOZ273" s="20"/>
      <c r="UPA273" s="20"/>
      <c r="UPB273" s="20"/>
      <c r="UPC273" s="20"/>
      <c r="UPD273" s="20"/>
      <c r="UPE273" s="20"/>
      <c r="UPF273" s="20"/>
      <c r="UPG273" s="20"/>
      <c r="UPH273" s="20"/>
      <c r="UPI273" s="20"/>
      <c r="UPJ273" s="20"/>
      <c r="UPK273" s="20"/>
      <c r="UPL273" s="20"/>
      <c r="UPM273" s="20"/>
      <c r="UPN273" s="20"/>
      <c r="UPO273" s="20"/>
      <c r="UPP273" s="20"/>
      <c r="UPQ273" s="20"/>
      <c r="UPR273" s="20"/>
      <c r="UPS273" s="20"/>
      <c r="UPT273" s="20"/>
      <c r="UPU273" s="20"/>
      <c r="UPV273" s="20"/>
      <c r="UPW273" s="20"/>
      <c r="UPX273" s="20"/>
      <c r="UPY273" s="20"/>
      <c r="UPZ273" s="20"/>
      <c r="UQA273" s="20"/>
      <c r="UQB273" s="20"/>
      <c r="UQC273" s="20"/>
      <c r="UQD273" s="20"/>
      <c r="UQE273" s="20"/>
      <c r="UQF273" s="20"/>
      <c r="UQG273" s="20"/>
      <c r="UQH273" s="20"/>
      <c r="UQI273" s="20"/>
      <c r="UQJ273" s="20"/>
      <c r="UQK273" s="20"/>
      <c r="UQL273" s="20"/>
      <c r="UQM273" s="20"/>
      <c r="UQN273" s="20"/>
      <c r="UQO273" s="20"/>
      <c r="UQP273" s="20"/>
      <c r="UQQ273" s="20"/>
      <c r="UQR273" s="20"/>
      <c r="UQS273" s="20"/>
      <c r="UQT273" s="20"/>
      <c r="UQU273" s="20"/>
      <c r="UQV273" s="20"/>
      <c r="UQW273" s="20"/>
      <c r="UQX273" s="20"/>
      <c r="UQY273" s="20"/>
      <c r="UQZ273" s="20"/>
      <c r="URA273" s="20"/>
      <c r="URB273" s="20"/>
      <c r="URC273" s="20"/>
      <c r="URD273" s="20"/>
      <c r="URE273" s="20"/>
      <c r="URF273" s="20"/>
      <c r="URG273" s="20"/>
      <c r="URH273" s="20"/>
      <c r="URI273" s="20"/>
      <c r="URJ273" s="20"/>
      <c r="URK273" s="20"/>
      <c r="URL273" s="20"/>
      <c r="URM273" s="20"/>
      <c r="URN273" s="20"/>
      <c r="URO273" s="20"/>
      <c r="URP273" s="20"/>
      <c r="URQ273" s="20"/>
      <c r="URR273" s="20"/>
      <c r="URS273" s="20"/>
      <c r="URT273" s="20"/>
      <c r="URU273" s="20"/>
      <c r="URV273" s="20"/>
      <c r="URW273" s="20"/>
      <c r="URX273" s="20"/>
      <c r="URY273" s="20"/>
      <c r="URZ273" s="20"/>
      <c r="USA273" s="20"/>
      <c r="USB273" s="20"/>
      <c r="USC273" s="20"/>
      <c r="USD273" s="20"/>
      <c r="USE273" s="20"/>
      <c r="USF273" s="20"/>
      <c r="USG273" s="20"/>
      <c r="USH273" s="20"/>
      <c r="USI273" s="20"/>
      <c r="USJ273" s="20"/>
      <c r="USK273" s="20"/>
      <c r="USL273" s="20"/>
      <c r="USM273" s="20"/>
      <c r="USN273" s="20"/>
      <c r="USO273" s="20"/>
      <c r="USP273" s="20"/>
      <c r="USQ273" s="20"/>
      <c r="USR273" s="20"/>
      <c r="USS273" s="20"/>
      <c r="UST273" s="20"/>
      <c r="USU273" s="20"/>
      <c r="USV273" s="20"/>
      <c r="USW273" s="20"/>
      <c r="USX273" s="20"/>
      <c r="USY273" s="20"/>
      <c r="USZ273" s="20"/>
      <c r="UTA273" s="20"/>
      <c r="UTB273" s="20"/>
      <c r="UTC273" s="20"/>
      <c r="UTD273" s="20"/>
      <c r="UTE273" s="20"/>
      <c r="UTF273" s="20"/>
      <c r="UTG273" s="20"/>
      <c r="UTH273" s="20"/>
      <c r="UTI273" s="20"/>
      <c r="UTJ273" s="20"/>
      <c r="UTK273" s="20"/>
      <c r="UTL273" s="20"/>
      <c r="UTM273" s="20"/>
      <c r="UTN273" s="20"/>
      <c r="UTO273" s="20"/>
      <c r="UTP273" s="20"/>
      <c r="UTQ273" s="20"/>
      <c r="UTR273" s="20"/>
      <c r="UTS273" s="20"/>
      <c r="UTT273" s="20"/>
      <c r="UTU273" s="20"/>
      <c r="UTV273" s="20"/>
      <c r="UTW273" s="20"/>
      <c r="UTX273" s="20"/>
      <c r="UTY273" s="20"/>
      <c r="UTZ273" s="20"/>
      <c r="UUA273" s="20"/>
      <c r="UUB273" s="20"/>
      <c r="UUC273" s="20"/>
      <c r="UUD273" s="20"/>
      <c r="UUE273" s="20"/>
      <c r="UUF273" s="20"/>
      <c r="UUG273" s="20"/>
      <c r="UUH273" s="20"/>
      <c r="UUI273" s="20"/>
      <c r="UUJ273" s="20"/>
      <c r="UUK273" s="20"/>
      <c r="UUL273" s="20"/>
      <c r="UUM273" s="20"/>
      <c r="UUN273" s="20"/>
      <c r="UUO273" s="20"/>
      <c r="UUP273" s="20"/>
      <c r="UUQ273" s="20"/>
      <c r="UUR273" s="20"/>
      <c r="UUS273" s="20"/>
      <c r="UUT273" s="20"/>
      <c r="UUU273" s="20"/>
      <c r="UUV273" s="20"/>
      <c r="UUW273" s="20"/>
      <c r="UUX273" s="20"/>
      <c r="UUY273" s="20"/>
      <c r="UUZ273" s="20"/>
      <c r="UVA273" s="20"/>
      <c r="UVB273" s="20"/>
      <c r="UVC273" s="20"/>
      <c r="UVD273" s="20"/>
      <c r="UVE273" s="20"/>
      <c r="UVF273" s="20"/>
      <c r="UVG273" s="20"/>
      <c r="UVH273" s="20"/>
      <c r="UVI273" s="20"/>
      <c r="UVJ273" s="20"/>
      <c r="UVK273" s="20"/>
      <c r="UVL273" s="20"/>
      <c r="UVM273" s="20"/>
      <c r="UVN273" s="20"/>
      <c r="UVO273" s="20"/>
      <c r="UVP273" s="20"/>
      <c r="UVQ273" s="20"/>
      <c r="UVR273" s="20"/>
      <c r="UVS273" s="20"/>
      <c r="UVT273" s="20"/>
      <c r="UVU273" s="20"/>
      <c r="UVV273" s="20"/>
      <c r="UVW273" s="20"/>
      <c r="UVX273" s="20"/>
      <c r="UVY273" s="20"/>
      <c r="UVZ273" s="20"/>
      <c r="UWA273" s="20"/>
      <c r="UWB273" s="20"/>
      <c r="UWC273" s="20"/>
      <c r="UWD273" s="20"/>
      <c r="UWE273" s="20"/>
      <c r="UWF273" s="20"/>
      <c r="UWG273" s="20"/>
      <c r="UWH273" s="20"/>
      <c r="UWI273" s="20"/>
      <c r="UWJ273" s="20"/>
      <c r="UWK273" s="20"/>
      <c r="UWL273" s="20"/>
      <c r="UWM273" s="20"/>
      <c r="UWN273" s="20"/>
      <c r="UWO273" s="20"/>
      <c r="UWP273" s="20"/>
      <c r="UWQ273" s="20"/>
      <c r="UWR273" s="20"/>
      <c r="UWS273" s="20"/>
      <c r="UWT273" s="20"/>
      <c r="UWU273" s="20"/>
      <c r="UWV273" s="20"/>
      <c r="UWW273" s="20"/>
      <c r="UWX273" s="20"/>
      <c r="UWY273" s="20"/>
      <c r="UWZ273" s="20"/>
      <c r="UXA273" s="20"/>
      <c r="UXB273" s="20"/>
      <c r="UXC273" s="20"/>
      <c r="UXD273" s="20"/>
      <c r="UXE273" s="20"/>
      <c r="UXF273" s="20"/>
      <c r="UXG273" s="20"/>
      <c r="UXH273" s="20"/>
      <c r="UXI273" s="20"/>
      <c r="UXJ273" s="20"/>
      <c r="UXK273" s="20"/>
      <c r="UXL273" s="20"/>
      <c r="UXM273" s="20"/>
      <c r="UXN273" s="20"/>
      <c r="UXO273" s="20"/>
      <c r="UXP273" s="20"/>
      <c r="UXQ273" s="20"/>
      <c r="UXR273" s="20"/>
      <c r="UXS273" s="20"/>
      <c r="UXT273" s="20"/>
      <c r="UXU273" s="20"/>
      <c r="UXV273" s="20"/>
      <c r="UXW273" s="20"/>
      <c r="UXX273" s="20"/>
      <c r="UXY273" s="20"/>
      <c r="UXZ273" s="20"/>
      <c r="UYA273" s="20"/>
      <c r="UYB273" s="20"/>
      <c r="UYC273" s="20"/>
      <c r="UYD273" s="20"/>
      <c r="UYE273" s="20"/>
      <c r="UYF273" s="20"/>
      <c r="UYG273" s="20"/>
      <c r="UYH273" s="20"/>
      <c r="UYI273" s="20"/>
      <c r="UYJ273" s="20"/>
      <c r="UYK273" s="20"/>
      <c r="UYL273" s="20"/>
      <c r="UYM273" s="20"/>
      <c r="UYN273" s="20"/>
      <c r="UYO273" s="20"/>
      <c r="UYP273" s="20"/>
      <c r="UYQ273" s="20"/>
      <c r="UYR273" s="20"/>
      <c r="UYS273" s="20"/>
      <c r="UYT273" s="20"/>
      <c r="UYU273" s="20"/>
      <c r="UYV273" s="20"/>
      <c r="UYW273" s="20"/>
      <c r="UYX273" s="20"/>
      <c r="UYY273" s="20"/>
      <c r="UYZ273" s="20"/>
      <c r="UZA273" s="20"/>
      <c r="UZB273" s="20"/>
      <c r="UZC273" s="20"/>
      <c r="UZD273" s="20"/>
      <c r="UZE273" s="20"/>
      <c r="UZF273" s="20"/>
      <c r="UZG273" s="20"/>
      <c r="UZH273" s="20"/>
      <c r="UZI273" s="20"/>
      <c r="UZJ273" s="20"/>
      <c r="UZK273" s="20"/>
      <c r="UZL273" s="20"/>
      <c r="UZM273" s="20"/>
      <c r="UZN273" s="20"/>
      <c r="UZO273" s="20"/>
      <c r="UZP273" s="20"/>
      <c r="UZQ273" s="20"/>
      <c r="UZR273" s="20"/>
      <c r="UZS273" s="20"/>
      <c r="UZT273" s="20"/>
      <c r="UZU273" s="20"/>
      <c r="UZV273" s="20"/>
      <c r="UZW273" s="20"/>
      <c r="UZX273" s="20"/>
      <c r="UZY273" s="20"/>
      <c r="UZZ273" s="20"/>
      <c r="VAA273" s="20"/>
      <c r="VAB273" s="20"/>
      <c r="VAC273" s="20"/>
      <c r="VAD273" s="20"/>
      <c r="VAE273" s="20"/>
      <c r="VAF273" s="20"/>
      <c r="VAG273" s="20"/>
      <c r="VAH273" s="20"/>
      <c r="VAI273" s="20"/>
      <c r="VAJ273" s="20"/>
      <c r="VAK273" s="20"/>
      <c r="VAL273" s="20"/>
      <c r="VAM273" s="20"/>
      <c r="VAN273" s="20"/>
      <c r="VAO273" s="20"/>
      <c r="VAP273" s="20"/>
      <c r="VAQ273" s="20"/>
      <c r="VAR273" s="20"/>
      <c r="VAS273" s="20"/>
      <c r="VAT273" s="20"/>
      <c r="VAU273" s="20"/>
      <c r="VAV273" s="20"/>
      <c r="VAW273" s="20"/>
      <c r="VAX273" s="20"/>
      <c r="VAY273" s="20"/>
      <c r="VAZ273" s="20"/>
      <c r="VBA273" s="20"/>
      <c r="VBB273" s="20"/>
      <c r="VBC273" s="20"/>
      <c r="VBD273" s="20"/>
      <c r="VBE273" s="20"/>
      <c r="VBF273" s="20"/>
      <c r="VBG273" s="20"/>
      <c r="VBH273" s="20"/>
      <c r="VBI273" s="20"/>
      <c r="VBJ273" s="20"/>
      <c r="VBK273" s="20"/>
      <c r="VBL273" s="20"/>
      <c r="VBM273" s="20"/>
      <c r="VBN273" s="20"/>
      <c r="VBO273" s="20"/>
      <c r="VBP273" s="20"/>
      <c r="VBQ273" s="20"/>
      <c r="VBR273" s="20"/>
      <c r="VBS273" s="20"/>
      <c r="VBT273" s="20"/>
      <c r="VBU273" s="20"/>
      <c r="VBV273" s="20"/>
      <c r="VBW273" s="20"/>
      <c r="VBX273" s="20"/>
      <c r="VBY273" s="20"/>
      <c r="VBZ273" s="20"/>
      <c r="VCA273" s="20"/>
      <c r="VCB273" s="20"/>
      <c r="VCC273" s="20"/>
      <c r="VCD273" s="20"/>
      <c r="VCE273" s="20"/>
      <c r="VCF273" s="20"/>
      <c r="VCG273" s="20"/>
      <c r="VCH273" s="20"/>
      <c r="VCI273" s="20"/>
      <c r="VCJ273" s="20"/>
      <c r="VCK273" s="20"/>
      <c r="VCL273" s="20"/>
      <c r="VCM273" s="20"/>
      <c r="VCN273" s="20"/>
      <c r="VCO273" s="20"/>
      <c r="VCP273" s="20"/>
      <c r="VCQ273" s="20"/>
      <c r="VCR273" s="20"/>
      <c r="VCS273" s="20"/>
      <c r="VCT273" s="20"/>
      <c r="VCU273" s="20"/>
      <c r="VCV273" s="20"/>
      <c r="VCW273" s="20"/>
      <c r="VCX273" s="20"/>
      <c r="VCY273" s="20"/>
      <c r="VCZ273" s="20"/>
      <c r="VDA273" s="20"/>
      <c r="VDB273" s="20"/>
      <c r="VDC273" s="20"/>
      <c r="VDD273" s="20"/>
      <c r="VDE273" s="20"/>
      <c r="VDF273" s="20"/>
      <c r="VDG273" s="20"/>
      <c r="VDH273" s="20"/>
      <c r="VDI273" s="20"/>
      <c r="VDJ273" s="20"/>
      <c r="VDK273" s="20"/>
      <c r="VDL273" s="20"/>
      <c r="VDM273" s="20"/>
      <c r="VDN273" s="20"/>
      <c r="VDO273" s="20"/>
      <c r="VDP273" s="20"/>
      <c r="VDQ273" s="20"/>
      <c r="VDR273" s="20"/>
      <c r="VDS273" s="20"/>
      <c r="VDT273" s="20"/>
      <c r="VDU273" s="20"/>
      <c r="VDV273" s="20"/>
      <c r="VDW273" s="20"/>
      <c r="VDX273" s="20"/>
      <c r="VDY273" s="20"/>
      <c r="VDZ273" s="20"/>
      <c r="VEA273" s="20"/>
      <c r="VEB273" s="20"/>
      <c r="VEC273" s="20"/>
      <c r="VED273" s="20"/>
      <c r="VEE273" s="20"/>
      <c r="VEF273" s="20"/>
      <c r="VEG273" s="20"/>
      <c r="VEH273" s="20"/>
      <c r="VEI273" s="20"/>
      <c r="VEJ273" s="20"/>
      <c r="VEK273" s="20"/>
      <c r="VEL273" s="20"/>
      <c r="VEM273" s="20"/>
      <c r="VEN273" s="20"/>
      <c r="VEO273" s="20"/>
      <c r="VEP273" s="20"/>
      <c r="VEQ273" s="20"/>
      <c r="VER273" s="20"/>
      <c r="VES273" s="20"/>
      <c r="VET273" s="20"/>
      <c r="VEU273" s="20"/>
      <c r="VEV273" s="20"/>
      <c r="VEW273" s="20"/>
      <c r="VEX273" s="20"/>
      <c r="VEY273" s="20"/>
      <c r="VEZ273" s="20"/>
      <c r="VFA273" s="20"/>
      <c r="VFB273" s="20"/>
      <c r="VFC273" s="20"/>
      <c r="VFD273" s="20"/>
      <c r="VFE273" s="20"/>
      <c r="VFF273" s="20"/>
      <c r="VFG273" s="20"/>
      <c r="VFH273" s="20"/>
      <c r="VFI273" s="20"/>
      <c r="VFJ273" s="20"/>
      <c r="VFK273" s="20"/>
      <c r="VFL273" s="20"/>
      <c r="VFM273" s="20"/>
      <c r="VFN273" s="20"/>
      <c r="VFO273" s="20"/>
      <c r="VFP273" s="20"/>
      <c r="VFQ273" s="20"/>
      <c r="VFR273" s="20"/>
      <c r="VFS273" s="20"/>
      <c r="VFT273" s="20"/>
      <c r="VFU273" s="20"/>
      <c r="VFV273" s="20"/>
      <c r="VFW273" s="20"/>
      <c r="VFX273" s="20"/>
      <c r="VFY273" s="20"/>
      <c r="VFZ273" s="20"/>
      <c r="VGA273" s="20"/>
      <c r="VGB273" s="20"/>
      <c r="VGC273" s="20"/>
      <c r="VGD273" s="20"/>
      <c r="VGE273" s="20"/>
      <c r="VGF273" s="20"/>
      <c r="VGG273" s="20"/>
      <c r="VGH273" s="20"/>
      <c r="VGI273" s="20"/>
      <c r="VGJ273" s="20"/>
      <c r="VGK273" s="20"/>
      <c r="VGL273" s="20"/>
      <c r="VGM273" s="20"/>
      <c r="VGN273" s="20"/>
      <c r="VGO273" s="20"/>
      <c r="VGP273" s="20"/>
      <c r="VGQ273" s="20"/>
      <c r="VGR273" s="20"/>
      <c r="VGS273" s="20"/>
      <c r="VGT273" s="20"/>
      <c r="VGU273" s="20"/>
      <c r="VGV273" s="20"/>
      <c r="VGW273" s="20"/>
      <c r="VGX273" s="20"/>
      <c r="VGY273" s="20"/>
      <c r="VGZ273" s="20"/>
      <c r="VHA273" s="20"/>
      <c r="VHB273" s="20"/>
      <c r="VHC273" s="20"/>
      <c r="VHD273" s="20"/>
      <c r="VHE273" s="20"/>
      <c r="VHF273" s="20"/>
      <c r="VHG273" s="20"/>
      <c r="VHH273" s="20"/>
      <c r="VHI273" s="20"/>
      <c r="VHJ273" s="20"/>
      <c r="VHK273" s="20"/>
      <c r="VHL273" s="20"/>
      <c r="VHM273" s="20"/>
      <c r="VHN273" s="20"/>
      <c r="VHO273" s="20"/>
      <c r="VHP273" s="20"/>
      <c r="VHQ273" s="20"/>
      <c r="VHR273" s="20"/>
      <c r="VHS273" s="20"/>
      <c r="VHT273" s="20"/>
      <c r="VHU273" s="20"/>
      <c r="VHV273" s="20"/>
      <c r="VHW273" s="20"/>
      <c r="VHX273" s="20"/>
      <c r="VHY273" s="20"/>
      <c r="VHZ273" s="20"/>
      <c r="VIA273" s="20"/>
      <c r="VIB273" s="20"/>
      <c r="VIC273" s="20"/>
      <c r="VID273" s="20"/>
      <c r="VIE273" s="20"/>
      <c r="VIF273" s="20"/>
      <c r="VIG273" s="20"/>
      <c r="VIH273" s="20"/>
      <c r="VII273" s="20"/>
      <c r="VIJ273" s="20"/>
      <c r="VIK273" s="20"/>
      <c r="VIL273" s="20"/>
      <c r="VIM273" s="20"/>
      <c r="VIN273" s="20"/>
      <c r="VIO273" s="20"/>
      <c r="VIP273" s="20"/>
      <c r="VIQ273" s="20"/>
      <c r="VIR273" s="20"/>
      <c r="VIS273" s="20"/>
      <c r="VIT273" s="20"/>
      <c r="VIU273" s="20"/>
      <c r="VIV273" s="20"/>
      <c r="VIW273" s="20"/>
      <c r="VIX273" s="20"/>
      <c r="VIY273" s="20"/>
      <c r="VIZ273" s="20"/>
      <c r="VJA273" s="20"/>
      <c r="VJB273" s="20"/>
      <c r="VJC273" s="20"/>
      <c r="VJD273" s="20"/>
      <c r="VJE273" s="20"/>
      <c r="VJF273" s="20"/>
      <c r="VJG273" s="20"/>
      <c r="VJH273" s="20"/>
      <c r="VJI273" s="20"/>
      <c r="VJJ273" s="20"/>
      <c r="VJK273" s="20"/>
      <c r="VJL273" s="20"/>
      <c r="VJM273" s="20"/>
      <c r="VJN273" s="20"/>
      <c r="VJO273" s="20"/>
      <c r="VJP273" s="20"/>
      <c r="VJQ273" s="20"/>
      <c r="VJR273" s="20"/>
      <c r="VJS273" s="20"/>
      <c r="VJT273" s="20"/>
      <c r="VJU273" s="20"/>
      <c r="VJV273" s="20"/>
      <c r="VJW273" s="20"/>
      <c r="VJX273" s="20"/>
      <c r="VJY273" s="20"/>
      <c r="VJZ273" s="20"/>
      <c r="VKA273" s="20"/>
      <c r="VKB273" s="20"/>
      <c r="VKC273" s="20"/>
      <c r="VKD273" s="20"/>
      <c r="VKE273" s="20"/>
      <c r="VKF273" s="20"/>
      <c r="VKG273" s="20"/>
      <c r="VKH273" s="20"/>
      <c r="VKI273" s="20"/>
      <c r="VKJ273" s="20"/>
      <c r="VKK273" s="20"/>
      <c r="VKL273" s="20"/>
      <c r="VKM273" s="20"/>
      <c r="VKN273" s="20"/>
      <c r="VKO273" s="20"/>
      <c r="VKP273" s="20"/>
      <c r="VKQ273" s="20"/>
      <c r="VKR273" s="20"/>
      <c r="VKS273" s="20"/>
      <c r="VKT273" s="20"/>
      <c r="VKU273" s="20"/>
      <c r="VKV273" s="20"/>
      <c r="VKW273" s="20"/>
      <c r="VKX273" s="20"/>
      <c r="VKY273" s="20"/>
      <c r="VKZ273" s="20"/>
      <c r="VLA273" s="20"/>
      <c r="VLB273" s="20"/>
      <c r="VLC273" s="20"/>
      <c r="VLD273" s="20"/>
      <c r="VLE273" s="20"/>
      <c r="VLF273" s="20"/>
      <c r="VLG273" s="20"/>
      <c r="VLH273" s="20"/>
      <c r="VLI273" s="20"/>
      <c r="VLJ273" s="20"/>
      <c r="VLK273" s="20"/>
      <c r="VLL273" s="20"/>
      <c r="VLM273" s="20"/>
      <c r="VLN273" s="20"/>
      <c r="VLO273" s="20"/>
      <c r="VLP273" s="20"/>
      <c r="VLQ273" s="20"/>
      <c r="VLR273" s="20"/>
      <c r="VLS273" s="20"/>
      <c r="VLT273" s="20"/>
      <c r="VLU273" s="20"/>
      <c r="VLV273" s="20"/>
      <c r="VLW273" s="20"/>
      <c r="VLX273" s="20"/>
      <c r="VLY273" s="20"/>
      <c r="VLZ273" s="20"/>
      <c r="VMA273" s="20"/>
      <c r="VMB273" s="20"/>
      <c r="VMC273" s="20"/>
      <c r="VMD273" s="20"/>
      <c r="VME273" s="20"/>
      <c r="VMF273" s="20"/>
      <c r="VMG273" s="20"/>
      <c r="VMH273" s="20"/>
      <c r="VMI273" s="20"/>
      <c r="VMJ273" s="20"/>
      <c r="VMK273" s="20"/>
      <c r="VML273" s="20"/>
      <c r="VMM273" s="20"/>
      <c r="VMN273" s="20"/>
      <c r="VMO273" s="20"/>
      <c r="VMP273" s="20"/>
      <c r="VMQ273" s="20"/>
      <c r="VMR273" s="20"/>
      <c r="VMS273" s="20"/>
      <c r="VMT273" s="20"/>
      <c r="VMU273" s="20"/>
      <c r="VMV273" s="20"/>
      <c r="VMW273" s="20"/>
      <c r="VMX273" s="20"/>
      <c r="VMY273" s="20"/>
      <c r="VMZ273" s="20"/>
      <c r="VNA273" s="20"/>
      <c r="VNB273" s="20"/>
      <c r="VNC273" s="20"/>
      <c r="VND273" s="20"/>
      <c r="VNE273" s="20"/>
      <c r="VNF273" s="20"/>
      <c r="VNG273" s="20"/>
      <c r="VNH273" s="20"/>
      <c r="VNI273" s="20"/>
      <c r="VNJ273" s="20"/>
      <c r="VNK273" s="20"/>
      <c r="VNL273" s="20"/>
      <c r="VNM273" s="20"/>
      <c r="VNN273" s="20"/>
      <c r="VNO273" s="20"/>
      <c r="VNP273" s="20"/>
      <c r="VNQ273" s="20"/>
      <c r="VNR273" s="20"/>
      <c r="VNS273" s="20"/>
      <c r="VNT273" s="20"/>
      <c r="VNU273" s="20"/>
      <c r="VNV273" s="20"/>
      <c r="VNW273" s="20"/>
      <c r="VNX273" s="20"/>
      <c r="VNY273" s="20"/>
      <c r="VNZ273" s="20"/>
      <c r="VOA273" s="20"/>
      <c r="VOB273" s="20"/>
      <c r="VOC273" s="20"/>
      <c r="VOD273" s="20"/>
      <c r="VOE273" s="20"/>
      <c r="VOF273" s="20"/>
      <c r="VOG273" s="20"/>
      <c r="VOH273" s="20"/>
      <c r="VOI273" s="20"/>
      <c r="VOJ273" s="20"/>
      <c r="VOK273" s="20"/>
      <c r="VOL273" s="20"/>
      <c r="VOM273" s="20"/>
      <c r="VON273" s="20"/>
      <c r="VOO273" s="20"/>
      <c r="VOP273" s="20"/>
      <c r="VOQ273" s="20"/>
      <c r="VOR273" s="20"/>
      <c r="VOS273" s="20"/>
      <c r="VOT273" s="20"/>
      <c r="VOU273" s="20"/>
      <c r="VOV273" s="20"/>
      <c r="VOW273" s="20"/>
      <c r="VOX273" s="20"/>
      <c r="VOY273" s="20"/>
      <c r="VOZ273" s="20"/>
      <c r="VPA273" s="20"/>
      <c r="VPB273" s="20"/>
      <c r="VPC273" s="20"/>
      <c r="VPD273" s="20"/>
      <c r="VPE273" s="20"/>
      <c r="VPF273" s="20"/>
      <c r="VPG273" s="20"/>
      <c r="VPH273" s="20"/>
      <c r="VPI273" s="20"/>
      <c r="VPJ273" s="20"/>
      <c r="VPK273" s="20"/>
      <c r="VPL273" s="20"/>
      <c r="VPM273" s="20"/>
      <c r="VPN273" s="20"/>
      <c r="VPO273" s="20"/>
      <c r="VPP273" s="20"/>
      <c r="VPQ273" s="20"/>
      <c r="VPR273" s="20"/>
      <c r="VPS273" s="20"/>
      <c r="VPT273" s="20"/>
      <c r="VPU273" s="20"/>
      <c r="VPV273" s="20"/>
      <c r="VPW273" s="20"/>
      <c r="VPX273" s="20"/>
      <c r="VPY273" s="20"/>
      <c r="VPZ273" s="20"/>
      <c r="VQA273" s="20"/>
      <c r="VQB273" s="20"/>
      <c r="VQC273" s="20"/>
      <c r="VQD273" s="20"/>
      <c r="VQE273" s="20"/>
      <c r="VQF273" s="20"/>
      <c r="VQG273" s="20"/>
      <c r="VQH273" s="20"/>
      <c r="VQI273" s="20"/>
      <c r="VQJ273" s="20"/>
      <c r="VQK273" s="20"/>
      <c r="VQL273" s="20"/>
      <c r="VQM273" s="20"/>
      <c r="VQN273" s="20"/>
      <c r="VQO273" s="20"/>
      <c r="VQP273" s="20"/>
      <c r="VQQ273" s="20"/>
      <c r="VQR273" s="20"/>
      <c r="VQS273" s="20"/>
      <c r="VQT273" s="20"/>
      <c r="VQU273" s="20"/>
      <c r="VQV273" s="20"/>
      <c r="VQW273" s="20"/>
      <c r="VQX273" s="20"/>
      <c r="VQY273" s="20"/>
      <c r="VQZ273" s="20"/>
      <c r="VRA273" s="20"/>
      <c r="VRB273" s="20"/>
      <c r="VRC273" s="20"/>
      <c r="VRD273" s="20"/>
      <c r="VRE273" s="20"/>
      <c r="VRF273" s="20"/>
      <c r="VRG273" s="20"/>
      <c r="VRH273" s="20"/>
      <c r="VRI273" s="20"/>
      <c r="VRJ273" s="20"/>
      <c r="VRK273" s="20"/>
      <c r="VRL273" s="20"/>
      <c r="VRM273" s="20"/>
      <c r="VRN273" s="20"/>
      <c r="VRO273" s="20"/>
      <c r="VRP273" s="20"/>
      <c r="VRQ273" s="20"/>
      <c r="VRR273" s="20"/>
      <c r="VRS273" s="20"/>
      <c r="VRT273" s="20"/>
      <c r="VRU273" s="20"/>
      <c r="VRV273" s="20"/>
      <c r="VRW273" s="20"/>
      <c r="VRX273" s="20"/>
      <c r="VRY273" s="20"/>
      <c r="VRZ273" s="20"/>
      <c r="VSA273" s="20"/>
      <c r="VSB273" s="20"/>
      <c r="VSC273" s="20"/>
      <c r="VSD273" s="20"/>
      <c r="VSE273" s="20"/>
      <c r="VSF273" s="20"/>
      <c r="VSG273" s="20"/>
      <c r="VSH273" s="20"/>
      <c r="VSI273" s="20"/>
      <c r="VSJ273" s="20"/>
      <c r="VSK273" s="20"/>
      <c r="VSL273" s="20"/>
      <c r="VSM273" s="20"/>
      <c r="VSN273" s="20"/>
      <c r="VSO273" s="20"/>
      <c r="VSP273" s="20"/>
      <c r="VSQ273" s="20"/>
      <c r="VSR273" s="20"/>
      <c r="VSS273" s="20"/>
      <c r="VST273" s="20"/>
      <c r="VSU273" s="20"/>
      <c r="VSV273" s="20"/>
      <c r="VSW273" s="20"/>
      <c r="VSX273" s="20"/>
      <c r="VSY273" s="20"/>
      <c r="VSZ273" s="20"/>
      <c r="VTA273" s="20"/>
      <c r="VTB273" s="20"/>
      <c r="VTC273" s="20"/>
      <c r="VTD273" s="20"/>
      <c r="VTE273" s="20"/>
      <c r="VTF273" s="20"/>
      <c r="VTG273" s="20"/>
      <c r="VTH273" s="20"/>
      <c r="VTI273" s="20"/>
      <c r="VTJ273" s="20"/>
      <c r="VTK273" s="20"/>
      <c r="VTL273" s="20"/>
      <c r="VTM273" s="20"/>
      <c r="VTN273" s="20"/>
      <c r="VTO273" s="20"/>
      <c r="VTP273" s="20"/>
      <c r="VTQ273" s="20"/>
      <c r="VTR273" s="20"/>
      <c r="VTS273" s="20"/>
      <c r="VTT273" s="20"/>
      <c r="VTU273" s="20"/>
      <c r="VTV273" s="20"/>
      <c r="VTW273" s="20"/>
      <c r="VTX273" s="20"/>
      <c r="VTY273" s="20"/>
      <c r="VTZ273" s="20"/>
      <c r="VUA273" s="20"/>
      <c r="VUB273" s="20"/>
      <c r="VUC273" s="20"/>
      <c r="VUD273" s="20"/>
      <c r="VUE273" s="20"/>
      <c r="VUF273" s="20"/>
      <c r="VUG273" s="20"/>
      <c r="VUH273" s="20"/>
      <c r="VUI273" s="20"/>
      <c r="VUJ273" s="20"/>
      <c r="VUK273" s="20"/>
      <c r="VUL273" s="20"/>
      <c r="VUM273" s="20"/>
      <c r="VUN273" s="20"/>
      <c r="VUO273" s="20"/>
      <c r="VUP273" s="20"/>
      <c r="VUQ273" s="20"/>
      <c r="VUR273" s="20"/>
      <c r="VUS273" s="20"/>
      <c r="VUT273" s="20"/>
      <c r="VUU273" s="20"/>
      <c r="VUV273" s="20"/>
      <c r="VUW273" s="20"/>
      <c r="VUX273" s="20"/>
      <c r="VUY273" s="20"/>
      <c r="VUZ273" s="20"/>
      <c r="VVA273" s="20"/>
      <c r="VVB273" s="20"/>
      <c r="VVC273" s="20"/>
      <c r="VVD273" s="20"/>
      <c r="VVE273" s="20"/>
      <c r="VVF273" s="20"/>
      <c r="VVG273" s="20"/>
      <c r="VVH273" s="20"/>
      <c r="VVI273" s="20"/>
      <c r="VVJ273" s="20"/>
      <c r="VVK273" s="20"/>
      <c r="VVL273" s="20"/>
      <c r="VVM273" s="20"/>
      <c r="VVN273" s="20"/>
      <c r="VVO273" s="20"/>
      <c r="VVP273" s="20"/>
      <c r="VVQ273" s="20"/>
      <c r="VVR273" s="20"/>
      <c r="VVS273" s="20"/>
      <c r="VVT273" s="20"/>
      <c r="VVU273" s="20"/>
      <c r="VVV273" s="20"/>
      <c r="VVW273" s="20"/>
      <c r="VVX273" s="20"/>
      <c r="VVY273" s="20"/>
      <c r="VVZ273" s="20"/>
      <c r="VWA273" s="20"/>
      <c r="VWB273" s="20"/>
      <c r="VWC273" s="20"/>
      <c r="VWD273" s="20"/>
      <c r="VWE273" s="20"/>
      <c r="VWF273" s="20"/>
      <c r="VWG273" s="20"/>
      <c r="VWH273" s="20"/>
      <c r="VWI273" s="20"/>
      <c r="VWJ273" s="20"/>
      <c r="VWK273" s="20"/>
      <c r="VWL273" s="20"/>
      <c r="VWM273" s="20"/>
      <c r="VWN273" s="20"/>
      <c r="VWO273" s="20"/>
      <c r="VWP273" s="20"/>
      <c r="VWQ273" s="20"/>
      <c r="VWR273" s="20"/>
      <c r="VWS273" s="20"/>
      <c r="VWT273" s="20"/>
      <c r="VWU273" s="20"/>
      <c r="VWV273" s="20"/>
      <c r="VWW273" s="20"/>
      <c r="VWX273" s="20"/>
      <c r="VWY273" s="20"/>
      <c r="VWZ273" s="20"/>
      <c r="VXA273" s="20"/>
      <c r="VXB273" s="20"/>
      <c r="VXC273" s="20"/>
      <c r="VXD273" s="20"/>
      <c r="VXE273" s="20"/>
      <c r="VXF273" s="20"/>
      <c r="VXG273" s="20"/>
      <c r="VXH273" s="20"/>
      <c r="VXI273" s="20"/>
      <c r="VXJ273" s="20"/>
      <c r="VXK273" s="20"/>
      <c r="VXL273" s="20"/>
      <c r="VXM273" s="20"/>
      <c r="VXN273" s="20"/>
      <c r="VXO273" s="20"/>
      <c r="VXP273" s="20"/>
      <c r="VXQ273" s="20"/>
      <c r="VXR273" s="20"/>
      <c r="VXS273" s="20"/>
      <c r="VXT273" s="20"/>
      <c r="VXU273" s="20"/>
      <c r="VXV273" s="20"/>
      <c r="VXW273" s="20"/>
      <c r="VXX273" s="20"/>
      <c r="VXY273" s="20"/>
      <c r="VXZ273" s="20"/>
      <c r="VYA273" s="20"/>
      <c r="VYB273" s="20"/>
      <c r="VYC273" s="20"/>
      <c r="VYD273" s="20"/>
      <c r="VYE273" s="20"/>
      <c r="VYF273" s="20"/>
      <c r="VYG273" s="20"/>
      <c r="VYH273" s="20"/>
      <c r="VYI273" s="20"/>
      <c r="VYJ273" s="20"/>
      <c r="VYK273" s="20"/>
      <c r="VYL273" s="20"/>
      <c r="VYM273" s="20"/>
      <c r="VYN273" s="20"/>
      <c r="VYO273" s="20"/>
      <c r="VYP273" s="20"/>
      <c r="VYQ273" s="20"/>
      <c r="VYR273" s="20"/>
      <c r="VYS273" s="20"/>
      <c r="VYT273" s="20"/>
      <c r="VYU273" s="20"/>
      <c r="VYV273" s="20"/>
      <c r="VYW273" s="20"/>
      <c r="VYX273" s="20"/>
      <c r="VYY273" s="20"/>
      <c r="VYZ273" s="20"/>
      <c r="VZA273" s="20"/>
      <c r="VZB273" s="20"/>
      <c r="VZC273" s="20"/>
      <c r="VZD273" s="20"/>
      <c r="VZE273" s="20"/>
      <c r="VZF273" s="20"/>
      <c r="VZG273" s="20"/>
      <c r="VZH273" s="20"/>
      <c r="VZI273" s="20"/>
      <c r="VZJ273" s="20"/>
      <c r="VZK273" s="20"/>
      <c r="VZL273" s="20"/>
      <c r="VZM273" s="20"/>
      <c r="VZN273" s="20"/>
      <c r="VZO273" s="20"/>
      <c r="VZP273" s="20"/>
      <c r="VZQ273" s="20"/>
      <c r="VZR273" s="20"/>
      <c r="VZS273" s="20"/>
      <c r="VZT273" s="20"/>
      <c r="VZU273" s="20"/>
      <c r="VZV273" s="20"/>
      <c r="VZW273" s="20"/>
      <c r="VZX273" s="20"/>
      <c r="VZY273" s="20"/>
      <c r="VZZ273" s="20"/>
      <c r="WAA273" s="20"/>
      <c r="WAB273" s="20"/>
      <c r="WAC273" s="20"/>
      <c r="WAD273" s="20"/>
      <c r="WAE273" s="20"/>
      <c r="WAF273" s="20"/>
      <c r="WAG273" s="20"/>
      <c r="WAH273" s="20"/>
      <c r="WAI273" s="20"/>
      <c r="WAJ273" s="20"/>
      <c r="WAK273" s="20"/>
      <c r="WAL273" s="20"/>
      <c r="WAM273" s="20"/>
      <c r="WAN273" s="20"/>
      <c r="WAO273" s="20"/>
      <c r="WAP273" s="20"/>
      <c r="WAQ273" s="20"/>
      <c r="WAR273" s="20"/>
      <c r="WAS273" s="20"/>
      <c r="WAT273" s="20"/>
      <c r="WAU273" s="20"/>
      <c r="WAV273" s="20"/>
      <c r="WAW273" s="20"/>
      <c r="WAX273" s="20"/>
      <c r="WAY273" s="20"/>
      <c r="WAZ273" s="20"/>
      <c r="WBA273" s="20"/>
      <c r="WBB273" s="20"/>
      <c r="WBC273" s="20"/>
      <c r="WBD273" s="20"/>
      <c r="WBE273" s="20"/>
      <c r="WBF273" s="20"/>
      <c r="WBG273" s="20"/>
      <c r="WBH273" s="20"/>
      <c r="WBI273" s="20"/>
      <c r="WBJ273" s="20"/>
      <c r="WBK273" s="20"/>
      <c r="WBL273" s="20"/>
      <c r="WBM273" s="20"/>
      <c r="WBN273" s="20"/>
      <c r="WBO273" s="20"/>
      <c r="WBP273" s="20"/>
      <c r="WBQ273" s="20"/>
      <c r="WBR273" s="20"/>
      <c r="WBS273" s="20"/>
      <c r="WBT273" s="20"/>
      <c r="WBU273" s="20"/>
      <c r="WBV273" s="20"/>
      <c r="WBW273" s="20"/>
      <c r="WBX273" s="20"/>
      <c r="WBY273" s="20"/>
      <c r="WBZ273" s="20"/>
      <c r="WCA273" s="20"/>
      <c r="WCB273" s="20"/>
      <c r="WCC273" s="20"/>
      <c r="WCD273" s="20"/>
      <c r="WCE273" s="20"/>
      <c r="WCF273" s="20"/>
      <c r="WCG273" s="20"/>
      <c r="WCH273" s="20"/>
      <c r="WCI273" s="20"/>
      <c r="WCJ273" s="20"/>
      <c r="WCK273" s="20"/>
      <c r="WCL273" s="20"/>
      <c r="WCM273" s="20"/>
      <c r="WCN273" s="20"/>
      <c r="WCO273" s="20"/>
      <c r="WCP273" s="20"/>
      <c r="WCQ273" s="20"/>
      <c r="WCR273" s="20"/>
      <c r="WCS273" s="20"/>
      <c r="WCT273" s="20"/>
      <c r="WCU273" s="20"/>
      <c r="WCV273" s="20"/>
      <c r="WCW273" s="20"/>
      <c r="WCX273" s="20"/>
      <c r="WCY273" s="20"/>
      <c r="WCZ273" s="20"/>
      <c r="WDA273" s="20"/>
      <c r="WDB273" s="20"/>
      <c r="WDC273" s="20"/>
      <c r="WDD273" s="20"/>
      <c r="WDE273" s="20"/>
      <c r="WDF273" s="20"/>
      <c r="WDG273" s="20"/>
      <c r="WDH273" s="20"/>
      <c r="WDI273" s="20"/>
      <c r="WDJ273" s="20"/>
      <c r="WDK273" s="20"/>
      <c r="WDL273" s="20"/>
      <c r="WDM273" s="20"/>
      <c r="WDN273" s="20"/>
      <c r="WDO273" s="20"/>
      <c r="WDP273" s="20"/>
      <c r="WDQ273" s="20"/>
      <c r="WDR273" s="20"/>
      <c r="WDS273" s="20"/>
      <c r="WDT273" s="20"/>
      <c r="WDU273" s="20"/>
      <c r="WDV273" s="20"/>
      <c r="WDW273" s="20"/>
      <c r="WDX273" s="20"/>
      <c r="WDY273" s="20"/>
      <c r="WDZ273" s="20"/>
      <c r="WEA273" s="20"/>
      <c r="WEB273" s="20"/>
      <c r="WEC273" s="20"/>
      <c r="WED273" s="20"/>
      <c r="WEE273" s="20"/>
      <c r="WEF273" s="20"/>
      <c r="WEG273" s="20"/>
      <c r="WEH273" s="20"/>
      <c r="WEI273" s="20"/>
      <c r="WEJ273" s="20"/>
      <c r="WEK273" s="20"/>
      <c r="WEL273" s="20"/>
      <c r="WEM273" s="20"/>
      <c r="WEN273" s="20"/>
      <c r="WEO273" s="20"/>
      <c r="WEP273" s="20"/>
      <c r="WEQ273" s="20"/>
      <c r="WER273" s="20"/>
      <c r="WES273" s="20"/>
      <c r="WET273" s="20"/>
      <c r="WEU273" s="20"/>
      <c r="WEV273" s="20"/>
      <c r="WEW273" s="20"/>
      <c r="WEX273" s="20"/>
      <c r="WEY273" s="20"/>
      <c r="WEZ273" s="20"/>
      <c r="WFA273" s="20"/>
      <c r="WFB273" s="20"/>
      <c r="WFC273" s="20"/>
      <c r="WFD273" s="20"/>
      <c r="WFE273" s="20"/>
      <c r="WFF273" s="20"/>
      <c r="WFG273" s="20"/>
      <c r="WFH273" s="20"/>
      <c r="WFI273" s="20"/>
      <c r="WFJ273" s="20"/>
      <c r="WFK273" s="20"/>
      <c r="WFL273" s="20"/>
      <c r="WFM273" s="20"/>
      <c r="WFN273" s="20"/>
      <c r="WFO273" s="20"/>
      <c r="WFP273" s="20"/>
      <c r="WFQ273" s="20"/>
      <c r="WFR273" s="20"/>
      <c r="WFS273" s="20"/>
      <c r="WFT273" s="20"/>
      <c r="WFU273" s="20"/>
      <c r="WFV273" s="20"/>
      <c r="WFW273" s="20"/>
      <c r="WFX273" s="20"/>
      <c r="WFY273" s="20"/>
      <c r="WFZ273" s="20"/>
      <c r="WGA273" s="20"/>
      <c r="WGB273" s="20"/>
      <c r="WGC273" s="20"/>
      <c r="WGD273" s="20"/>
      <c r="WGE273" s="20"/>
      <c r="WGF273" s="20"/>
      <c r="WGG273" s="20"/>
      <c r="WGH273" s="20"/>
      <c r="WGI273" s="20"/>
      <c r="WGJ273" s="20"/>
      <c r="WGK273" s="20"/>
      <c r="WGL273" s="20"/>
      <c r="WGM273" s="20"/>
      <c r="WGN273" s="20"/>
      <c r="WGO273" s="20"/>
      <c r="WGP273" s="20"/>
      <c r="WGQ273" s="20"/>
      <c r="WGR273" s="20"/>
      <c r="WGS273" s="20"/>
      <c r="WGT273" s="20"/>
      <c r="WGU273" s="20"/>
      <c r="WGV273" s="20"/>
      <c r="WGW273" s="20"/>
      <c r="WGX273" s="20"/>
      <c r="WGY273" s="20"/>
      <c r="WGZ273" s="20"/>
      <c r="WHA273" s="20"/>
      <c r="WHB273" s="20"/>
      <c r="WHC273" s="20"/>
      <c r="WHD273" s="20"/>
      <c r="WHE273" s="20"/>
      <c r="WHF273" s="20"/>
      <c r="WHG273" s="20"/>
      <c r="WHH273" s="20"/>
      <c r="WHI273" s="20"/>
      <c r="WHJ273" s="20"/>
      <c r="WHK273" s="20"/>
      <c r="WHL273" s="20"/>
      <c r="WHM273" s="20"/>
      <c r="WHN273" s="20"/>
      <c r="WHO273" s="20"/>
      <c r="WHP273" s="20"/>
      <c r="WHQ273" s="20"/>
      <c r="WHR273" s="20"/>
      <c r="WHS273" s="20"/>
      <c r="WHT273" s="20"/>
      <c r="WHU273" s="20"/>
      <c r="WHV273" s="20"/>
      <c r="WHW273" s="20"/>
      <c r="WHX273" s="20"/>
      <c r="WHY273" s="20"/>
      <c r="WHZ273" s="20"/>
      <c r="WIA273" s="20"/>
      <c r="WIB273" s="20"/>
      <c r="WIC273" s="20"/>
      <c r="WID273" s="20"/>
      <c r="WIE273" s="20"/>
      <c r="WIF273" s="20"/>
      <c r="WIG273" s="20"/>
      <c r="WIH273" s="20"/>
      <c r="WII273" s="20"/>
      <c r="WIJ273" s="20"/>
      <c r="WIK273" s="20"/>
      <c r="WIL273" s="20"/>
      <c r="WIM273" s="20"/>
      <c r="WIN273" s="20"/>
      <c r="WIO273" s="20"/>
      <c r="WIP273" s="20"/>
      <c r="WIQ273" s="20"/>
      <c r="WIR273" s="20"/>
      <c r="WIS273" s="20"/>
      <c r="WIT273" s="20"/>
      <c r="WIU273" s="20"/>
      <c r="WIV273" s="20"/>
      <c r="WIW273" s="20"/>
      <c r="WIX273" s="20"/>
      <c r="WIY273" s="20"/>
      <c r="WIZ273" s="20"/>
      <c r="WJA273" s="20"/>
      <c r="WJB273" s="20"/>
      <c r="WJC273" s="20"/>
      <c r="WJD273" s="20"/>
      <c r="WJE273" s="20"/>
      <c r="WJF273" s="20"/>
      <c r="WJG273" s="20"/>
      <c r="WJH273" s="20"/>
      <c r="WJI273" s="20"/>
      <c r="WJJ273" s="20"/>
      <c r="WJK273" s="20"/>
      <c r="WJL273" s="20"/>
      <c r="WJM273" s="20"/>
      <c r="WJN273" s="20"/>
      <c r="WJO273" s="20"/>
      <c r="WJP273" s="20"/>
      <c r="WJQ273" s="20"/>
      <c r="WJR273" s="20"/>
      <c r="WJS273" s="20"/>
      <c r="WJT273" s="20"/>
      <c r="WJU273" s="20"/>
      <c r="WJV273" s="20"/>
      <c r="WJW273" s="20"/>
      <c r="WJX273" s="20"/>
      <c r="WJY273" s="20"/>
      <c r="WJZ273" s="20"/>
      <c r="WKA273" s="20"/>
      <c r="WKB273" s="20"/>
      <c r="WKC273" s="20"/>
      <c r="WKD273" s="20"/>
      <c r="WKE273" s="20"/>
      <c r="WKF273" s="20"/>
      <c r="WKG273" s="20"/>
      <c r="WKH273" s="20"/>
      <c r="WKI273" s="20"/>
      <c r="WKJ273" s="20"/>
      <c r="WKK273" s="20"/>
      <c r="WKL273" s="20"/>
      <c r="WKM273" s="20"/>
      <c r="WKN273" s="20"/>
      <c r="WKO273" s="20"/>
      <c r="WKP273" s="20"/>
      <c r="WKQ273" s="20"/>
      <c r="WKR273" s="20"/>
      <c r="WKS273" s="20"/>
      <c r="WKT273" s="20"/>
      <c r="WKU273" s="20"/>
      <c r="WKV273" s="20"/>
      <c r="WKW273" s="20"/>
      <c r="WKX273" s="20"/>
      <c r="WKY273" s="20"/>
      <c r="WKZ273" s="20"/>
      <c r="WLA273" s="20"/>
      <c r="WLB273" s="20"/>
      <c r="WLC273" s="20"/>
      <c r="WLD273" s="20"/>
      <c r="WLE273" s="20"/>
      <c r="WLF273" s="20"/>
      <c r="WLG273" s="20"/>
      <c r="WLH273" s="20"/>
      <c r="WLI273" s="20"/>
      <c r="WLJ273" s="20"/>
      <c r="WLK273" s="20"/>
      <c r="WLL273" s="20"/>
      <c r="WLM273" s="20"/>
      <c r="WLN273" s="20"/>
      <c r="WLO273" s="20"/>
      <c r="WLP273" s="20"/>
      <c r="WLQ273" s="20"/>
      <c r="WLR273" s="20"/>
      <c r="WLS273" s="20"/>
      <c r="WLT273" s="20"/>
      <c r="WLU273" s="20"/>
      <c r="WLV273" s="20"/>
      <c r="WLW273" s="20"/>
      <c r="WLX273" s="20"/>
      <c r="WLY273" s="20"/>
      <c r="WLZ273" s="20"/>
      <c r="WMA273" s="20"/>
      <c r="WMB273" s="20"/>
      <c r="WMC273" s="20"/>
      <c r="WMD273" s="20"/>
      <c r="WME273" s="20"/>
      <c r="WMF273" s="20"/>
      <c r="WMG273" s="20"/>
      <c r="WMH273" s="20"/>
      <c r="WMI273" s="20"/>
      <c r="WMJ273" s="20"/>
      <c r="WMK273" s="20"/>
      <c r="WML273" s="20"/>
      <c r="WMM273" s="20"/>
      <c r="WMN273" s="20"/>
      <c r="WMO273" s="20"/>
      <c r="WMP273" s="20"/>
      <c r="WMQ273" s="20"/>
      <c r="WMR273" s="20"/>
      <c r="WMS273" s="20"/>
      <c r="WMT273" s="20"/>
      <c r="WMU273" s="20"/>
      <c r="WMV273" s="20"/>
      <c r="WMW273" s="20"/>
      <c r="WMX273" s="20"/>
      <c r="WMY273" s="20"/>
      <c r="WMZ273" s="20"/>
      <c r="WNA273" s="20"/>
      <c r="WNB273" s="20"/>
      <c r="WNC273" s="20"/>
      <c r="WND273" s="20"/>
      <c r="WNE273" s="20"/>
      <c r="WNF273" s="20"/>
      <c r="WNG273" s="20"/>
      <c r="WNH273" s="20"/>
      <c r="WNI273" s="20"/>
      <c r="WNJ273" s="20"/>
      <c r="WNK273" s="20"/>
      <c r="WNL273" s="20"/>
      <c r="WNM273" s="20"/>
      <c r="WNN273" s="20"/>
      <c r="WNO273" s="20"/>
      <c r="WNP273" s="20"/>
      <c r="WNQ273" s="20"/>
      <c r="WNR273" s="20"/>
      <c r="WNS273" s="20"/>
      <c r="WNT273" s="20"/>
      <c r="WNU273" s="20"/>
      <c r="WNV273" s="20"/>
      <c r="WNW273" s="20"/>
      <c r="WNX273" s="20"/>
      <c r="WNY273" s="20"/>
      <c r="WNZ273" s="20"/>
      <c r="WOA273" s="20"/>
      <c r="WOB273" s="20"/>
      <c r="WOC273" s="20"/>
      <c r="WOD273" s="20"/>
      <c r="WOE273" s="20"/>
      <c r="WOF273" s="20"/>
      <c r="WOG273" s="20"/>
      <c r="WOH273" s="20"/>
      <c r="WOI273" s="20"/>
      <c r="WOJ273" s="20"/>
      <c r="WOK273" s="20"/>
      <c r="WOL273" s="20"/>
      <c r="WOM273" s="20"/>
      <c r="WON273" s="20"/>
      <c r="WOO273" s="20"/>
      <c r="WOP273" s="20"/>
      <c r="WOQ273" s="20"/>
      <c r="WOR273" s="20"/>
      <c r="WOS273" s="20"/>
      <c r="WOT273" s="20"/>
      <c r="WOU273" s="20"/>
      <c r="WOV273" s="20"/>
      <c r="WOW273" s="20"/>
      <c r="WOX273" s="20"/>
      <c r="WOY273" s="20"/>
      <c r="WOZ273" s="20"/>
      <c r="WPA273" s="20"/>
      <c r="WPB273" s="20"/>
      <c r="WPC273" s="20"/>
      <c r="WPD273" s="20"/>
      <c r="WPE273" s="20"/>
      <c r="WPF273" s="20"/>
      <c r="WPG273" s="20"/>
      <c r="WPH273" s="20"/>
      <c r="WPI273" s="20"/>
      <c r="WPJ273" s="20"/>
      <c r="WPK273" s="20"/>
      <c r="WPL273" s="20"/>
      <c r="WPM273" s="20"/>
      <c r="WPN273" s="20"/>
      <c r="WPO273" s="20"/>
      <c r="WPP273" s="20"/>
      <c r="WPQ273" s="20"/>
      <c r="WPR273" s="20"/>
      <c r="WPS273" s="20"/>
      <c r="WPT273" s="20"/>
      <c r="WPU273" s="20"/>
      <c r="WPV273" s="20"/>
      <c r="WPW273" s="20"/>
      <c r="WPX273" s="20"/>
      <c r="WPY273" s="20"/>
      <c r="WPZ273" s="20"/>
      <c r="WQA273" s="20"/>
      <c r="WQB273" s="20"/>
      <c r="WQC273" s="20"/>
      <c r="WQD273" s="20"/>
      <c r="WQE273" s="20"/>
      <c r="WQF273" s="20"/>
      <c r="WQG273" s="20"/>
      <c r="WQH273" s="20"/>
      <c r="WQI273" s="20"/>
      <c r="WQJ273" s="20"/>
      <c r="WQK273" s="20"/>
      <c r="WQL273" s="20"/>
      <c r="WQM273" s="20"/>
      <c r="WQN273" s="20"/>
      <c r="WQO273" s="20"/>
      <c r="WQP273" s="20"/>
      <c r="WQQ273" s="20"/>
      <c r="WQR273" s="20"/>
      <c r="WQS273" s="20"/>
      <c r="WQT273" s="20"/>
      <c r="WQU273" s="20"/>
      <c r="WQV273" s="20"/>
      <c r="WQW273" s="20"/>
      <c r="WQX273" s="20"/>
      <c r="WQY273" s="20"/>
      <c r="WQZ273" s="20"/>
      <c r="WRA273" s="20"/>
      <c r="WRB273" s="20"/>
      <c r="WRC273" s="20"/>
      <c r="WRD273" s="20"/>
      <c r="WRE273" s="20"/>
      <c r="WRF273" s="20"/>
      <c r="WRG273" s="20"/>
      <c r="WRH273" s="20"/>
      <c r="WRI273" s="20"/>
      <c r="WRJ273" s="20"/>
      <c r="WRK273" s="20"/>
      <c r="WRL273" s="20"/>
      <c r="WRM273" s="20"/>
      <c r="WRN273" s="20"/>
      <c r="WRO273" s="20"/>
      <c r="WRP273" s="20"/>
      <c r="WRQ273" s="20"/>
      <c r="WRR273" s="20"/>
      <c r="WRS273" s="20"/>
      <c r="WRT273" s="20"/>
      <c r="WRU273" s="20"/>
      <c r="WRV273" s="20"/>
      <c r="WRW273" s="20"/>
      <c r="WRX273" s="20"/>
      <c r="WRY273" s="20"/>
      <c r="WRZ273" s="20"/>
      <c r="WSA273" s="20"/>
      <c r="WSB273" s="20"/>
      <c r="WSC273" s="20"/>
      <c r="WSD273" s="20"/>
      <c r="WSE273" s="20"/>
      <c r="WSF273" s="20"/>
      <c r="WSG273" s="20"/>
      <c r="WSH273" s="20"/>
      <c r="WSI273" s="20"/>
      <c r="WSJ273" s="20"/>
      <c r="WSK273" s="20"/>
      <c r="WSL273" s="20"/>
      <c r="WSM273" s="20"/>
      <c r="WSN273" s="20"/>
      <c r="WSO273" s="20"/>
      <c r="WSP273" s="20"/>
      <c r="WSQ273" s="20"/>
      <c r="WSR273" s="20"/>
      <c r="WSS273" s="20"/>
      <c r="WST273" s="20"/>
      <c r="WSU273" s="20"/>
      <c r="WSV273" s="20"/>
      <c r="WSW273" s="20"/>
      <c r="WSX273" s="20"/>
      <c r="WSY273" s="20"/>
      <c r="WSZ273" s="20"/>
      <c r="WTA273" s="20"/>
      <c r="WTB273" s="20"/>
      <c r="WTC273" s="20"/>
      <c r="WTD273" s="20"/>
      <c r="WTE273" s="20"/>
      <c r="WTF273" s="20"/>
      <c r="WTG273" s="20"/>
      <c r="WTH273" s="20"/>
      <c r="WTI273" s="20"/>
      <c r="WTJ273" s="20"/>
      <c r="WTK273" s="20"/>
      <c r="WTL273" s="20"/>
      <c r="WTM273" s="20"/>
      <c r="WTN273" s="20"/>
      <c r="WTO273" s="20"/>
      <c r="WTP273" s="20"/>
      <c r="WTQ273" s="20"/>
      <c r="WTR273" s="20"/>
      <c r="WTS273" s="20"/>
      <c r="WTT273" s="20"/>
      <c r="WTU273" s="20"/>
      <c r="WTV273" s="20"/>
      <c r="WTW273" s="20"/>
      <c r="WTX273" s="20"/>
      <c r="WTY273" s="20"/>
      <c r="WTZ273" s="20"/>
      <c r="WUA273" s="20"/>
      <c r="WUB273" s="20"/>
      <c r="WUC273" s="20"/>
      <c r="WUD273" s="20"/>
      <c r="WUE273" s="20"/>
      <c r="WUF273" s="20"/>
      <c r="WUG273" s="20"/>
      <c r="WUH273" s="20"/>
      <c r="WUI273" s="20"/>
      <c r="WUJ273" s="20"/>
      <c r="WUK273" s="20"/>
      <c r="WUL273" s="20"/>
      <c r="WUM273" s="20"/>
      <c r="WUN273" s="20"/>
      <c r="WUO273" s="20"/>
      <c r="WUP273" s="20"/>
      <c r="WUQ273" s="20"/>
      <c r="WUR273" s="20"/>
      <c r="WUS273" s="20"/>
      <c r="WUT273" s="20"/>
      <c r="WUU273" s="20"/>
      <c r="WUV273" s="20"/>
      <c r="WUW273" s="20"/>
      <c r="WUX273" s="20"/>
      <c r="WUY273" s="20"/>
      <c r="WUZ273" s="20"/>
      <c r="WVA273" s="20"/>
      <c r="WVB273" s="20"/>
      <c r="WVC273" s="20"/>
      <c r="WVD273" s="20"/>
      <c r="WVE273" s="20"/>
      <c r="WVF273" s="20"/>
      <c r="WVG273" s="20"/>
      <c r="WVH273" s="20"/>
      <c r="WVI273" s="20"/>
      <c r="WVJ273" s="20"/>
      <c r="WVK273" s="20"/>
      <c r="WVL273" s="20"/>
      <c r="WVM273" s="20"/>
      <c r="WVN273" s="20"/>
      <c r="WVO273" s="20"/>
      <c r="WVP273" s="20"/>
      <c r="WVQ273" s="20"/>
      <c r="WVR273" s="20"/>
      <c r="WVS273" s="20"/>
      <c r="WVT273" s="20"/>
      <c r="WVU273" s="20"/>
      <c r="WVV273" s="20"/>
      <c r="WVW273" s="20"/>
      <c r="WVX273" s="20"/>
      <c r="WVY273" s="20"/>
      <c r="WVZ273" s="20"/>
      <c r="WWA273" s="20"/>
      <c r="WWB273" s="20"/>
      <c r="WWC273" s="20"/>
      <c r="WWD273" s="20"/>
      <c r="WWE273" s="20"/>
      <c r="WWF273" s="20"/>
      <c r="WWG273" s="20"/>
      <c r="WWH273" s="20"/>
      <c r="WWI273" s="20"/>
      <c r="WWJ273" s="20"/>
      <c r="WWK273" s="20"/>
      <c r="WWL273" s="20"/>
      <c r="WWM273" s="20"/>
      <c r="WWN273" s="20"/>
      <c r="WWO273" s="20"/>
      <c r="WWP273" s="20"/>
      <c r="WWQ273" s="20"/>
      <c r="WWR273" s="20"/>
      <c r="WWS273" s="20"/>
      <c r="WWT273" s="20"/>
      <c r="WWU273" s="20"/>
      <c r="WWV273" s="20"/>
      <c r="WWW273" s="20"/>
      <c r="WWX273" s="20"/>
      <c r="WWY273" s="20"/>
      <c r="WWZ273" s="20"/>
      <c r="WXA273" s="20"/>
      <c r="WXB273" s="20"/>
      <c r="WXC273" s="20"/>
      <c r="WXD273" s="20"/>
      <c r="WXE273" s="20"/>
      <c r="WXF273" s="20"/>
      <c r="WXG273" s="20"/>
      <c r="WXH273" s="20"/>
      <c r="WXI273" s="20"/>
      <c r="WXJ273" s="20"/>
      <c r="WXK273" s="20"/>
      <c r="WXL273" s="20"/>
      <c r="WXM273" s="20"/>
      <c r="WXN273" s="20"/>
      <c r="WXO273" s="20"/>
      <c r="WXP273" s="20"/>
      <c r="WXQ273" s="20"/>
      <c r="WXR273" s="20"/>
      <c r="WXS273" s="20"/>
      <c r="WXT273" s="20"/>
      <c r="WXU273" s="20"/>
      <c r="WXV273" s="20"/>
      <c r="WXW273" s="20"/>
      <c r="WXX273" s="20"/>
      <c r="WXY273" s="20"/>
      <c r="WXZ273" s="20"/>
      <c r="WYA273" s="20"/>
      <c r="WYB273" s="20"/>
      <c r="WYC273" s="20"/>
      <c r="WYD273" s="20"/>
      <c r="WYE273" s="20"/>
      <c r="WYF273" s="20"/>
      <c r="WYG273" s="20"/>
      <c r="WYH273" s="20"/>
      <c r="WYI273" s="20"/>
      <c r="WYJ273" s="20"/>
      <c r="WYK273" s="20"/>
      <c r="WYL273" s="20"/>
      <c r="WYM273" s="20"/>
      <c r="WYN273" s="20"/>
      <c r="WYO273" s="20"/>
      <c r="WYP273" s="20"/>
      <c r="WYQ273" s="20"/>
      <c r="WYR273" s="20"/>
      <c r="WYS273" s="20"/>
      <c r="WYT273" s="20"/>
      <c r="WYU273" s="20"/>
      <c r="WYV273" s="20"/>
      <c r="WYW273" s="20"/>
      <c r="WYX273" s="20"/>
      <c r="WYY273" s="20"/>
      <c r="WYZ273" s="20"/>
      <c r="WZA273" s="20"/>
      <c r="WZB273" s="20"/>
      <c r="WZC273" s="20"/>
      <c r="WZD273" s="20"/>
      <c r="WZE273" s="20"/>
      <c r="WZF273" s="20"/>
      <c r="WZG273" s="20"/>
      <c r="WZH273" s="20"/>
      <c r="WZI273" s="20"/>
      <c r="WZJ273" s="20"/>
      <c r="WZK273" s="20"/>
      <c r="WZL273" s="20"/>
      <c r="WZM273" s="20"/>
      <c r="WZN273" s="20"/>
      <c r="WZO273" s="20"/>
      <c r="WZP273" s="20"/>
      <c r="WZQ273" s="20"/>
      <c r="WZR273" s="20"/>
      <c r="WZS273" s="20"/>
      <c r="WZT273" s="20"/>
      <c r="WZU273" s="20"/>
      <c r="WZV273" s="20"/>
      <c r="WZW273" s="20"/>
      <c r="WZX273" s="20"/>
      <c r="WZY273" s="20"/>
      <c r="WZZ273" s="20"/>
      <c r="XAA273" s="20"/>
      <c r="XAB273" s="20"/>
      <c r="XAC273" s="20"/>
      <c r="XAD273" s="20"/>
      <c r="XAE273" s="20"/>
      <c r="XAF273" s="20"/>
      <c r="XAG273" s="20"/>
      <c r="XAH273" s="20"/>
      <c r="XAI273" s="20"/>
      <c r="XAJ273" s="20"/>
      <c r="XAK273" s="20"/>
      <c r="XAL273" s="20"/>
      <c r="XAM273" s="20"/>
      <c r="XAN273" s="20"/>
      <c r="XAO273" s="20"/>
      <c r="XAP273" s="20"/>
      <c r="XAQ273" s="20"/>
      <c r="XAR273" s="20"/>
      <c r="XAS273" s="20"/>
      <c r="XAT273" s="20"/>
      <c r="XAU273" s="20"/>
      <c r="XAV273" s="20"/>
      <c r="XAW273" s="20"/>
      <c r="XAX273" s="20"/>
      <c r="XAY273" s="20"/>
      <c r="XAZ273" s="20"/>
      <c r="XBA273" s="20"/>
      <c r="XBB273" s="20"/>
      <c r="XBC273" s="20"/>
      <c r="XBD273" s="20"/>
      <c r="XBE273" s="20"/>
      <c r="XBF273" s="20"/>
      <c r="XBG273" s="20"/>
      <c r="XBH273" s="20"/>
      <c r="XBI273" s="20"/>
      <c r="XBJ273" s="20"/>
      <c r="XBK273" s="20"/>
      <c r="XBL273" s="20"/>
      <c r="XBM273" s="20"/>
      <c r="XBN273" s="20"/>
      <c r="XBO273" s="20"/>
      <c r="XBP273" s="20"/>
      <c r="XBQ273" s="20"/>
      <c r="XBR273" s="20"/>
      <c r="XBS273" s="20"/>
      <c r="XBT273" s="20"/>
      <c r="XBU273" s="20"/>
      <c r="XBV273" s="20"/>
      <c r="XBW273" s="20"/>
      <c r="XBX273" s="20"/>
      <c r="XBY273" s="20"/>
      <c r="XBZ273" s="20"/>
      <c r="XCA273" s="20"/>
      <c r="XCB273" s="20"/>
      <c r="XCC273" s="20"/>
      <c r="XCD273" s="20"/>
      <c r="XCE273" s="20"/>
      <c r="XCF273" s="20"/>
      <c r="XCG273" s="20"/>
      <c r="XCH273" s="20"/>
      <c r="XCI273" s="20"/>
      <c r="XCJ273" s="20"/>
      <c r="XCK273" s="20"/>
      <c r="XCL273" s="20"/>
      <c r="XCM273" s="20"/>
      <c r="XCN273" s="20"/>
      <c r="XCO273" s="20"/>
      <c r="XCP273" s="20"/>
      <c r="XCQ273" s="20"/>
      <c r="XCR273" s="20"/>
      <c r="XCS273" s="20"/>
      <c r="XCT273" s="20"/>
      <c r="XCU273" s="20"/>
      <c r="XCV273" s="20"/>
      <c r="XCW273" s="20"/>
      <c r="XCX273" s="20"/>
      <c r="XCY273" s="20"/>
      <c r="XCZ273" s="20"/>
      <c r="XDA273" s="20"/>
      <c r="XDB273" s="20"/>
      <c r="XDC273" s="20"/>
      <c r="XDD273" s="20"/>
      <c r="XDE273" s="20"/>
      <c r="XDF273" s="20"/>
      <c r="XDG273" s="20"/>
      <c r="XDH273" s="20"/>
      <c r="XDI273" s="20"/>
      <c r="XDJ273" s="20"/>
      <c r="XDK273" s="20"/>
      <c r="XDL273" s="20"/>
      <c r="XDM273" s="20"/>
      <c r="XDN273" s="20"/>
      <c r="XDO273" s="20"/>
      <c r="XDP273" s="20"/>
      <c r="XDQ273" s="20"/>
      <c r="XDR273" s="20"/>
      <c r="XDS273" s="20"/>
      <c r="XDT273" s="20"/>
      <c r="XDU273" s="20"/>
      <c r="XDV273" s="20"/>
      <c r="XDW273" s="20"/>
      <c r="XDX273" s="20"/>
      <c r="XDY273" s="20"/>
      <c r="XDZ273" s="20"/>
      <c r="XEA273" s="20"/>
      <c r="XEB273" s="20"/>
      <c r="XEC273" s="20"/>
      <c r="XED273" s="20"/>
      <c r="XEE273" s="20"/>
      <c r="XEF273" s="20"/>
      <c r="XEG273" s="20"/>
      <c r="XEH273" s="20"/>
      <c r="XEI273" s="20"/>
      <c r="XEJ273" s="20"/>
      <c r="XEK273" s="20"/>
      <c r="XEL273" s="20"/>
      <c r="XEM273" s="20"/>
      <c r="XEN273" s="20"/>
      <c r="XEO273" s="20"/>
      <c r="XEP273" s="20"/>
      <c r="XEQ273" s="20"/>
      <c r="XER273" s="20"/>
      <c r="XES273" s="20"/>
      <c r="XET273" s="20"/>
      <c r="XEU273" s="20"/>
      <c r="XEV273" s="20"/>
      <c r="XEW273" s="20"/>
      <c r="XEX273" s="20"/>
      <c r="XEY273" s="20"/>
      <c r="XEZ273" s="20"/>
      <c r="XFA273" s="20"/>
      <c r="XFB273" s="20"/>
      <c r="XFC273" s="20"/>
      <c r="XFD273" s="20"/>
    </row>
    <row r="274" spans="1:16384" s="31" customFormat="1" ht="15" customHeight="1" x14ac:dyDescent="0.25">
      <c r="A274" s="211" t="s">
        <v>286</v>
      </c>
      <c r="B274" s="211" t="s">
        <v>287</v>
      </c>
      <c r="C274" s="227" t="s">
        <v>149</v>
      </c>
      <c r="D274" s="130" t="s">
        <v>17</v>
      </c>
      <c r="E274" s="130" t="s">
        <v>17</v>
      </c>
      <c r="F274" s="130" t="s">
        <v>17</v>
      </c>
      <c r="G274" s="130" t="s">
        <v>17</v>
      </c>
      <c r="H274" s="108" t="s">
        <v>1</v>
      </c>
      <c r="I274" s="133" t="s">
        <v>18</v>
      </c>
      <c r="J274" s="88">
        <f t="array" aca="1" ref="J274" ca="1">SUM(IF($Q274=$Q$281:$Q$340,J$281:J$340,0))</f>
        <v>131776.70000000001</v>
      </c>
      <c r="K274" s="88">
        <f t="array" aca="1" ref="K274" ca="1">SUM(IF($Q274=$Q$281:$Q$340,K$281:K$340,0))</f>
        <v>45815.9</v>
      </c>
      <c r="L274" s="88">
        <f t="array" aca="1" ref="L274" ca="1">SUM(IF($Q274=$Q$281:$Q$340,L$281:L$340,0))</f>
        <v>45815.9</v>
      </c>
      <c r="M274" s="88">
        <f t="array" aca="1" ref="M274" ca="1">SUM(IF($Q274=$Q$281:$Q$340,M$281:M$340,0))</f>
        <v>45815.9</v>
      </c>
      <c r="N274" s="88">
        <f t="array" aca="1" ref="N274" ca="1">SUM(IF($Q274=$Q$281:$Q$340,N$281:N$340,0))</f>
        <v>43100.75864</v>
      </c>
      <c r="O274" s="88">
        <f t="array" aca="1" ref="O274" ca="1">SUM(IF($Q274=$Q$281:$Q$340,O$281:O$340,0))</f>
        <v>245662</v>
      </c>
      <c r="P274" s="20"/>
      <c r="Q274" s="20">
        <v>1</v>
      </c>
      <c r="R274" s="20">
        <f t="shared" si="110"/>
        <v>1</v>
      </c>
      <c r="S274" s="20" t="str">
        <f t="shared" ref="S274:S279" si="111">IF(ISERROR(SEARCH("местн",U274,1)),IF(ISERROR(SEARCH("источн",U274,1)),"",4),3)</f>
        <v/>
      </c>
      <c r="T274" s="157">
        <f t="shared" ref="T274:T279" si="112">IF(S274="",IF(ISERROR(SEARCH("федерал",U274,1)),IF(ISERROR(SEARCH("республ",U274,1)),IF(ISERROR(SEARCH("всег",U274,1)),"",0),IF(ISERROR(SEARCH("террит",U274,1)),1,"")),2),S274)</f>
        <v>0</v>
      </c>
      <c r="U274" s="20" t="str">
        <f t="shared" ref="U274:U279" si="113">H274</f>
        <v>всего</v>
      </c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  <c r="IK274" s="20"/>
      <c r="IL274" s="20"/>
      <c r="IM274" s="20"/>
      <c r="IN274" s="20"/>
      <c r="IO274" s="20"/>
      <c r="IP274" s="20"/>
      <c r="IQ274" s="20"/>
      <c r="IR274" s="20"/>
      <c r="IS274" s="20"/>
      <c r="IT274" s="20"/>
      <c r="IU274" s="20"/>
      <c r="IV274" s="20"/>
      <c r="IW274" s="20"/>
      <c r="IX274" s="20"/>
      <c r="IY274" s="20"/>
      <c r="IZ274" s="20"/>
      <c r="JA274" s="20"/>
      <c r="JB274" s="20"/>
      <c r="JC274" s="20"/>
      <c r="JD274" s="20"/>
      <c r="JE274" s="20"/>
      <c r="JF274" s="20"/>
      <c r="JG274" s="20"/>
      <c r="JH274" s="20"/>
      <c r="JI274" s="20"/>
      <c r="JJ274" s="20"/>
      <c r="JK274" s="20"/>
      <c r="JL274" s="20"/>
      <c r="JM274" s="20"/>
      <c r="JN274" s="20"/>
      <c r="JO274" s="20"/>
      <c r="JP274" s="20"/>
      <c r="JQ274" s="20"/>
      <c r="JR274" s="20"/>
      <c r="JS274" s="20"/>
      <c r="JT274" s="20"/>
      <c r="JU274" s="20"/>
      <c r="JV274" s="20"/>
      <c r="JW274" s="20"/>
      <c r="JX274" s="20"/>
      <c r="JY274" s="20"/>
      <c r="JZ274" s="20"/>
      <c r="KA274" s="20"/>
      <c r="KB274" s="20"/>
      <c r="KC274" s="20"/>
      <c r="KD274" s="20"/>
      <c r="KE274" s="20"/>
      <c r="KF274" s="20"/>
      <c r="KG274" s="20"/>
      <c r="KH274" s="20"/>
      <c r="KI274" s="20"/>
      <c r="KJ274" s="20"/>
      <c r="KK274" s="20"/>
      <c r="KL274" s="20"/>
      <c r="KM274" s="20"/>
      <c r="KN274" s="20"/>
      <c r="KO274" s="20"/>
      <c r="KP274" s="20"/>
      <c r="KQ274" s="20"/>
      <c r="KR274" s="20"/>
      <c r="KS274" s="20"/>
      <c r="KT274" s="20"/>
      <c r="KU274" s="20"/>
      <c r="KV274" s="20"/>
      <c r="KW274" s="20"/>
      <c r="KX274" s="20"/>
      <c r="KY274" s="20"/>
      <c r="KZ274" s="20"/>
      <c r="LA274" s="20"/>
      <c r="LB274" s="20"/>
      <c r="LC274" s="20"/>
      <c r="LD274" s="20"/>
      <c r="LE274" s="20"/>
      <c r="LF274" s="20"/>
      <c r="LG274" s="20"/>
      <c r="LH274" s="20"/>
      <c r="LI274" s="20"/>
      <c r="LJ274" s="20"/>
      <c r="LK274" s="20"/>
      <c r="LL274" s="20"/>
      <c r="LM274" s="20"/>
      <c r="LN274" s="20"/>
      <c r="LO274" s="20"/>
      <c r="LP274" s="20"/>
      <c r="LQ274" s="20"/>
      <c r="LR274" s="20"/>
      <c r="LS274" s="20"/>
      <c r="LT274" s="20"/>
      <c r="LU274" s="20"/>
      <c r="LV274" s="20"/>
      <c r="LW274" s="20"/>
      <c r="LX274" s="20"/>
      <c r="LY274" s="20"/>
      <c r="LZ274" s="20"/>
      <c r="MA274" s="20"/>
      <c r="MB274" s="20"/>
      <c r="MC274" s="20"/>
      <c r="MD274" s="20"/>
      <c r="ME274" s="20"/>
      <c r="MF274" s="20"/>
      <c r="MG274" s="20"/>
      <c r="MH274" s="20"/>
      <c r="MI274" s="20"/>
      <c r="MJ274" s="20"/>
      <c r="MK274" s="20"/>
      <c r="ML274" s="20"/>
      <c r="MM274" s="20"/>
      <c r="MN274" s="20"/>
      <c r="MO274" s="20"/>
      <c r="MP274" s="20"/>
      <c r="MQ274" s="20"/>
      <c r="MR274" s="20"/>
      <c r="MS274" s="20"/>
      <c r="MT274" s="20"/>
      <c r="MU274" s="20"/>
      <c r="MV274" s="20"/>
      <c r="MW274" s="20"/>
      <c r="MX274" s="20"/>
      <c r="MY274" s="20"/>
      <c r="MZ274" s="20"/>
      <c r="NA274" s="20"/>
      <c r="NB274" s="20"/>
      <c r="NC274" s="20"/>
      <c r="ND274" s="20"/>
      <c r="NE274" s="20"/>
      <c r="NF274" s="20"/>
      <c r="NG274" s="20"/>
      <c r="NH274" s="20"/>
      <c r="NI274" s="20"/>
      <c r="NJ274" s="20"/>
      <c r="NK274" s="20"/>
      <c r="NL274" s="20"/>
      <c r="NM274" s="20"/>
      <c r="NN274" s="20"/>
      <c r="NO274" s="20"/>
      <c r="NP274" s="20"/>
      <c r="NQ274" s="20"/>
      <c r="NR274" s="20"/>
      <c r="NS274" s="20"/>
      <c r="NT274" s="20"/>
      <c r="NU274" s="20"/>
      <c r="NV274" s="20"/>
      <c r="NW274" s="20"/>
      <c r="NX274" s="20"/>
      <c r="NY274" s="20"/>
      <c r="NZ274" s="20"/>
      <c r="OA274" s="20"/>
      <c r="OB274" s="20"/>
      <c r="OC274" s="20"/>
      <c r="OD274" s="20"/>
      <c r="OE274" s="20"/>
      <c r="OF274" s="20"/>
      <c r="OG274" s="20"/>
      <c r="OH274" s="20"/>
      <c r="OI274" s="20"/>
      <c r="OJ274" s="20"/>
      <c r="OK274" s="20"/>
      <c r="OL274" s="20"/>
      <c r="OM274" s="20"/>
      <c r="ON274" s="20"/>
      <c r="OO274" s="20"/>
      <c r="OP274" s="20"/>
      <c r="OQ274" s="20"/>
      <c r="OR274" s="20"/>
      <c r="OS274" s="20"/>
      <c r="OT274" s="20"/>
      <c r="OU274" s="20"/>
      <c r="OV274" s="20"/>
      <c r="OW274" s="20"/>
      <c r="OX274" s="20"/>
      <c r="OY274" s="20"/>
      <c r="OZ274" s="20"/>
      <c r="PA274" s="20"/>
      <c r="PB274" s="20"/>
      <c r="PC274" s="20"/>
      <c r="PD274" s="20"/>
      <c r="PE274" s="20"/>
      <c r="PF274" s="20"/>
      <c r="PG274" s="20"/>
      <c r="PH274" s="20"/>
      <c r="PI274" s="20"/>
      <c r="PJ274" s="20"/>
      <c r="PK274" s="20"/>
      <c r="PL274" s="20"/>
      <c r="PM274" s="20"/>
      <c r="PN274" s="20"/>
      <c r="PO274" s="20"/>
      <c r="PP274" s="20"/>
      <c r="PQ274" s="20"/>
      <c r="PR274" s="20"/>
      <c r="PS274" s="20"/>
      <c r="PT274" s="20"/>
      <c r="PU274" s="20"/>
      <c r="PV274" s="20"/>
      <c r="PW274" s="20"/>
      <c r="PX274" s="20"/>
      <c r="PY274" s="20"/>
      <c r="PZ274" s="20"/>
      <c r="QA274" s="20"/>
      <c r="QB274" s="20"/>
      <c r="QC274" s="20"/>
      <c r="QD274" s="20"/>
      <c r="QE274" s="20"/>
      <c r="QF274" s="20"/>
      <c r="QG274" s="20"/>
      <c r="QH274" s="20"/>
      <c r="QI274" s="20"/>
      <c r="QJ274" s="20"/>
      <c r="QK274" s="20"/>
      <c r="QL274" s="20"/>
      <c r="QM274" s="20"/>
      <c r="QN274" s="20"/>
      <c r="QO274" s="20"/>
      <c r="QP274" s="20"/>
      <c r="QQ274" s="20"/>
      <c r="QR274" s="20"/>
      <c r="QS274" s="20"/>
      <c r="QT274" s="20"/>
      <c r="QU274" s="20"/>
      <c r="QV274" s="20"/>
      <c r="QW274" s="20"/>
      <c r="QX274" s="20"/>
      <c r="QY274" s="20"/>
      <c r="QZ274" s="20"/>
      <c r="RA274" s="20"/>
      <c r="RB274" s="20"/>
      <c r="RC274" s="20"/>
      <c r="RD274" s="20"/>
      <c r="RE274" s="20"/>
      <c r="RF274" s="20"/>
      <c r="RG274" s="20"/>
      <c r="RH274" s="20"/>
      <c r="RI274" s="20"/>
      <c r="RJ274" s="20"/>
      <c r="RK274" s="20"/>
      <c r="RL274" s="20"/>
      <c r="RM274" s="20"/>
      <c r="RN274" s="20"/>
      <c r="RO274" s="20"/>
      <c r="RP274" s="20"/>
      <c r="RQ274" s="20"/>
      <c r="RR274" s="20"/>
      <c r="RS274" s="20"/>
      <c r="RT274" s="20"/>
      <c r="RU274" s="20"/>
      <c r="RV274" s="20"/>
      <c r="RW274" s="20"/>
      <c r="RX274" s="20"/>
      <c r="RY274" s="20"/>
      <c r="RZ274" s="20"/>
      <c r="SA274" s="20"/>
      <c r="SB274" s="20"/>
      <c r="SC274" s="20"/>
      <c r="SD274" s="20"/>
      <c r="SE274" s="20"/>
      <c r="SF274" s="20"/>
      <c r="SG274" s="20"/>
      <c r="SH274" s="20"/>
      <c r="SI274" s="20"/>
      <c r="SJ274" s="20"/>
      <c r="SK274" s="20"/>
      <c r="SL274" s="20"/>
      <c r="SM274" s="20"/>
      <c r="SN274" s="20"/>
      <c r="SO274" s="20"/>
      <c r="SP274" s="20"/>
      <c r="SQ274" s="20"/>
      <c r="SR274" s="20"/>
      <c r="SS274" s="20"/>
      <c r="ST274" s="20"/>
      <c r="SU274" s="20"/>
      <c r="SV274" s="20"/>
      <c r="SW274" s="20"/>
      <c r="SX274" s="20"/>
      <c r="SY274" s="20"/>
      <c r="SZ274" s="20"/>
      <c r="TA274" s="20"/>
      <c r="TB274" s="20"/>
      <c r="TC274" s="20"/>
      <c r="TD274" s="20"/>
      <c r="TE274" s="20"/>
      <c r="TF274" s="20"/>
      <c r="TG274" s="20"/>
      <c r="TH274" s="20"/>
      <c r="TI274" s="20"/>
      <c r="TJ274" s="20"/>
      <c r="TK274" s="20"/>
      <c r="TL274" s="20"/>
      <c r="TM274" s="20"/>
      <c r="TN274" s="20"/>
      <c r="TO274" s="20"/>
      <c r="TP274" s="20"/>
      <c r="TQ274" s="20"/>
      <c r="TR274" s="20"/>
      <c r="TS274" s="20"/>
      <c r="TT274" s="20"/>
      <c r="TU274" s="20"/>
      <c r="TV274" s="20"/>
      <c r="TW274" s="20"/>
      <c r="TX274" s="20"/>
      <c r="TY274" s="20"/>
      <c r="TZ274" s="20"/>
      <c r="UA274" s="20"/>
      <c r="UB274" s="20"/>
      <c r="UC274" s="20"/>
      <c r="UD274" s="20"/>
      <c r="UE274" s="20"/>
      <c r="UF274" s="20"/>
      <c r="UG274" s="20"/>
      <c r="UH274" s="20"/>
      <c r="UI274" s="20"/>
      <c r="UJ274" s="20"/>
      <c r="UK274" s="20"/>
      <c r="UL274" s="20"/>
      <c r="UM274" s="20"/>
      <c r="UN274" s="20"/>
      <c r="UO274" s="20"/>
      <c r="UP274" s="20"/>
      <c r="UQ274" s="20"/>
      <c r="UR274" s="20"/>
      <c r="US274" s="20"/>
      <c r="UT274" s="20"/>
      <c r="UU274" s="20"/>
      <c r="UV274" s="20"/>
      <c r="UW274" s="20"/>
      <c r="UX274" s="20"/>
      <c r="UY274" s="20"/>
      <c r="UZ274" s="20"/>
      <c r="VA274" s="20"/>
      <c r="VB274" s="20"/>
      <c r="VC274" s="20"/>
      <c r="VD274" s="20"/>
      <c r="VE274" s="20"/>
      <c r="VF274" s="20"/>
      <c r="VG274" s="20"/>
      <c r="VH274" s="20"/>
      <c r="VI274" s="20"/>
      <c r="VJ274" s="20"/>
      <c r="VK274" s="20"/>
      <c r="VL274" s="20"/>
      <c r="VM274" s="20"/>
      <c r="VN274" s="20"/>
      <c r="VO274" s="20"/>
      <c r="VP274" s="20"/>
      <c r="VQ274" s="20"/>
      <c r="VR274" s="20"/>
      <c r="VS274" s="20"/>
      <c r="VT274" s="20"/>
      <c r="VU274" s="20"/>
      <c r="VV274" s="20"/>
      <c r="VW274" s="20"/>
      <c r="VX274" s="20"/>
      <c r="VY274" s="20"/>
      <c r="VZ274" s="20"/>
      <c r="WA274" s="20"/>
      <c r="WB274" s="20"/>
      <c r="WC274" s="20"/>
      <c r="WD274" s="20"/>
      <c r="WE274" s="20"/>
      <c r="WF274" s="20"/>
      <c r="WG274" s="20"/>
      <c r="WH274" s="20"/>
      <c r="WI274" s="20"/>
      <c r="WJ274" s="20"/>
      <c r="WK274" s="20"/>
      <c r="WL274" s="20"/>
      <c r="WM274" s="20"/>
      <c r="WN274" s="20"/>
      <c r="WO274" s="20"/>
      <c r="WP274" s="20"/>
      <c r="WQ274" s="20"/>
      <c r="WR274" s="20"/>
      <c r="WS274" s="20"/>
      <c r="WT274" s="20"/>
      <c r="WU274" s="20"/>
      <c r="WV274" s="20"/>
      <c r="WW274" s="20"/>
      <c r="WX274" s="20"/>
      <c r="WY274" s="20"/>
      <c r="WZ274" s="20"/>
      <c r="XA274" s="20"/>
      <c r="XB274" s="20"/>
      <c r="XC274" s="20"/>
      <c r="XD274" s="20"/>
      <c r="XE274" s="20"/>
      <c r="XF274" s="20"/>
      <c r="XG274" s="20"/>
      <c r="XH274" s="20"/>
      <c r="XI274" s="20"/>
      <c r="XJ274" s="20"/>
      <c r="XK274" s="20"/>
      <c r="XL274" s="20"/>
      <c r="XM274" s="20"/>
      <c r="XN274" s="20"/>
      <c r="XO274" s="20"/>
      <c r="XP274" s="20"/>
      <c r="XQ274" s="20"/>
      <c r="XR274" s="20"/>
      <c r="XS274" s="20"/>
      <c r="XT274" s="20"/>
      <c r="XU274" s="20"/>
      <c r="XV274" s="20"/>
      <c r="XW274" s="20"/>
      <c r="XX274" s="20"/>
      <c r="XY274" s="20"/>
      <c r="XZ274" s="20"/>
      <c r="YA274" s="20"/>
      <c r="YB274" s="20"/>
      <c r="YC274" s="20"/>
      <c r="YD274" s="20"/>
      <c r="YE274" s="20"/>
      <c r="YF274" s="20"/>
      <c r="YG274" s="20"/>
      <c r="YH274" s="20"/>
      <c r="YI274" s="20"/>
      <c r="YJ274" s="20"/>
      <c r="YK274" s="20"/>
      <c r="YL274" s="20"/>
      <c r="YM274" s="20"/>
      <c r="YN274" s="20"/>
      <c r="YO274" s="20"/>
      <c r="YP274" s="20"/>
      <c r="YQ274" s="20"/>
      <c r="YR274" s="20"/>
      <c r="YS274" s="20"/>
      <c r="YT274" s="20"/>
      <c r="YU274" s="20"/>
      <c r="YV274" s="20"/>
      <c r="YW274" s="20"/>
      <c r="YX274" s="20"/>
      <c r="YY274" s="20"/>
      <c r="YZ274" s="20"/>
      <c r="ZA274" s="20"/>
      <c r="ZB274" s="20"/>
      <c r="ZC274" s="20"/>
      <c r="ZD274" s="20"/>
      <c r="ZE274" s="20"/>
      <c r="ZF274" s="20"/>
      <c r="ZG274" s="20"/>
      <c r="ZH274" s="20"/>
      <c r="ZI274" s="20"/>
      <c r="ZJ274" s="20"/>
      <c r="ZK274" s="20"/>
      <c r="ZL274" s="20"/>
      <c r="ZM274" s="20"/>
      <c r="ZN274" s="20"/>
      <c r="ZO274" s="20"/>
      <c r="ZP274" s="20"/>
      <c r="ZQ274" s="20"/>
      <c r="ZR274" s="20"/>
      <c r="ZS274" s="20"/>
      <c r="ZT274" s="20"/>
      <c r="ZU274" s="20"/>
      <c r="ZV274" s="20"/>
      <c r="ZW274" s="20"/>
      <c r="ZX274" s="20"/>
      <c r="ZY274" s="20"/>
      <c r="ZZ274" s="20"/>
      <c r="AAA274" s="20"/>
      <c r="AAB274" s="20"/>
      <c r="AAC274" s="20"/>
      <c r="AAD274" s="20"/>
      <c r="AAE274" s="20"/>
      <c r="AAF274" s="20"/>
      <c r="AAG274" s="20"/>
      <c r="AAH274" s="20"/>
      <c r="AAI274" s="20"/>
      <c r="AAJ274" s="20"/>
      <c r="AAK274" s="20"/>
      <c r="AAL274" s="20"/>
      <c r="AAM274" s="20"/>
      <c r="AAN274" s="20"/>
      <c r="AAO274" s="20"/>
      <c r="AAP274" s="20"/>
      <c r="AAQ274" s="20"/>
      <c r="AAR274" s="20"/>
      <c r="AAS274" s="20"/>
      <c r="AAT274" s="20"/>
      <c r="AAU274" s="20"/>
      <c r="AAV274" s="20"/>
      <c r="AAW274" s="20"/>
      <c r="AAX274" s="20"/>
      <c r="AAY274" s="20"/>
      <c r="AAZ274" s="20"/>
      <c r="ABA274" s="20"/>
      <c r="ABB274" s="20"/>
      <c r="ABC274" s="20"/>
      <c r="ABD274" s="20"/>
      <c r="ABE274" s="20"/>
      <c r="ABF274" s="20"/>
      <c r="ABG274" s="20"/>
      <c r="ABH274" s="20"/>
      <c r="ABI274" s="20"/>
      <c r="ABJ274" s="20"/>
      <c r="ABK274" s="20"/>
      <c r="ABL274" s="20"/>
      <c r="ABM274" s="20"/>
      <c r="ABN274" s="20"/>
      <c r="ABO274" s="20"/>
      <c r="ABP274" s="20"/>
      <c r="ABQ274" s="20"/>
      <c r="ABR274" s="20"/>
      <c r="ABS274" s="20"/>
      <c r="ABT274" s="20"/>
      <c r="ABU274" s="20"/>
      <c r="ABV274" s="20"/>
      <c r="ABW274" s="20"/>
      <c r="ABX274" s="20"/>
      <c r="ABY274" s="20"/>
      <c r="ABZ274" s="20"/>
      <c r="ACA274" s="20"/>
      <c r="ACB274" s="20"/>
      <c r="ACC274" s="20"/>
      <c r="ACD274" s="20"/>
      <c r="ACE274" s="20"/>
      <c r="ACF274" s="20"/>
      <c r="ACG274" s="20"/>
      <c r="ACH274" s="20"/>
      <c r="ACI274" s="20"/>
      <c r="ACJ274" s="20"/>
      <c r="ACK274" s="20"/>
      <c r="ACL274" s="20"/>
      <c r="ACM274" s="20"/>
      <c r="ACN274" s="20"/>
      <c r="ACO274" s="20"/>
      <c r="ACP274" s="20"/>
      <c r="ACQ274" s="20"/>
      <c r="ACR274" s="20"/>
      <c r="ACS274" s="20"/>
      <c r="ACT274" s="20"/>
      <c r="ACU274" s="20"/>
      <c r="ACV274" s="20"/>
      <c r="ACW274" s="20"/>
      <c r="ACX274" s="20"/>
      <c r="ACY274" s="20"/>
      <c r="ACZ274" s="20"/>
      <c r="ADA274" s="20"/>
      <c r="ADB274" s="20"/>
      <c r="ADC274" s="20"/>
      <c r="ADD274" s="20"/>
      <c r="ADE274" s="20"/>
      <c r="ADF274" s="20"/>
      <c r="ADG274" s="20"/>
      <c r="ADH274" s="20"/>
      <c r="ADI274" s="20"/>
      <c r="ADJ274" s="20"/>
      <c r="ADK274" s="20"/>
      <c r="ADL274" s="20"/>
      <c r="ADM274" s="20"/>
      <c r="ADN274" s="20"/>
      <c r="ADO274" s="20"/>
      <c r="ADP274" s="20"/>
      <c r="ADQ274" s="20"/>
      <c r="ADR274" s="20"/>
      <c r="ADS274" s="20"/>
      <c r="ADT274" s="20"/>
      <c r="ADU274" s="20"/>
      <c r="ADV274" s="20"/>
      <c r="ADW274" s="20"/>
      <c r="ADX274" s="20"/>
      <c r="ADY274" s="20"/>
      <c r="ADZ274" s="20"/>
      <c r="AEA274" s="20"/>
      <c r="AEB274" s="20"/>
      <c r="AEC274" s="20"/>
      <c r="AED274" s="20"/>
      <c r="AEE274" s="20"/>
      <c r="AEF274" s="20"/>
      <c r="AEG274" s="20"/>
      <c r="AEH274" s="20"/>
      <c r="AEI274" s="20"/>
      <c r="AEJ274" s="20"/>
      <c r="AEK274" s="20"/>
      <c r="AEL274" s="20"/>
      <c r="AEM274" s="20"/>
      <c r="AEN274" s="20"/>
      <c r="AEO274" s="20"/>
      <c r="AEP274" s="20"/>
      <c r="AEQ274" s="20"/>
      <c r="AER274" s="20"/>
      <c r="AES274" s="20"/>
      <c r="AET274" s="20"/>
      <c r="AEU274" s="20"/>
      <c r="AEV274" s="20"/>
      <c r="AEW274" s="20"/>
      <c r="AEX274" s="20"/>
      <c r="AEY274" s="20"/>
      <c r="AEZ274" s="20"/>
      <c r="AFA274" s="20"/>
      <c r="AFB274" s="20"/>
      <c r="AFC274" s="20"/>
      <c r="AFD274" s="20"/>
      <c r="AFE274" s="20"/>
      <c r="AFF274" s="20"/>
      <c r="AFG274" s="20"/>
      <c r="AFH274" s="20"/>
      <c r="AFI274" s="20"/>
      <c r="AFJ274" s="20"/>
      <c r="AFK274" s="20"/>
      <c r="AFL274" s="20"/>
      <c r="AFM274" s="20"/>
      <c r="AFN274" s="20"/>
      <c r="AFO274" s="20"/>
      <c r="AFP274" s="20"/>
      <c r="AFQ274" s="20"/>
      <c r="AFR274" s="20"/>
      <c r="AFS274" s="20"/>
      <c r="AFT274" s="20"/>
      <c r="AFU274" s="20"/>
      <c r="AFV274" s="20"/>
      <c r="AFW274" s="20"/>
      <c r="AFX274" s="20"/>
      <c r="AFY274" s="20"/>
      <c r="AFZ274" s="20"/>
      <c r="AGA274" s="20"/>
      <c r="AGB274" s="20"/>
      <c r="AGC274" s="20"/>
      <c r="AGD274" s="20"/>
      <c r="AGE274" s="20"/>
      <c r="AGF274" s="20"/>
      <c r="AGG274" s="20"/>
      <c r="AGH274" s="20"/>
      <c r="AGI274" s="20"/>
      <c r="AGJ274" s="20"/>
      <c r="AGK274" s="20"/>
      <c r="AGL274" s="20"/>
      <c r="AGM274" s="20"/>
      <c r="AGN274" s="20"/>
      <c r="AGO274" s="20"/>
      <c r="AGP274" s="20"/>
      <c r="AGQ274" s="20"/>
      <c r="AGR274" s="20"/>
      <c r="AGS274" s="20"/>
      <c r="AGT274" s="20"/>
      <c r="AGU274" s="20"/>
      <c r="AGV274" s="20"/>
      <c r="AGW274" s="20"/>
      <c r="AGX274" s="20"/>
      <c r="AGY274" s="20"/>
      <c r="AGZ274" s="20"/>
      <c r="AHA274" s="20"/>
      <c r="AHB274" s="20"/>
      <c r="AHC274" s="20"/>
      <c r="AHD274" s="20"/>
      <c r="AHE274" s="20"/>
      <c r="AHF274" s="20"/>
      <c r="AHG274" s="20"/>
      <c r="AHH274" s="20"/>
      <c r="AHI274" s="20"/>
      <c r="AHJ274" s="20"/>
      <c r="AHK274" s="20"/>
      <c r="AHL274" s="20"/>
      <c r="AHM274" s="20"/>
      <c r="AHN274" s="20"/>
      <c r="AHO274" s="20"/>
      <c r="AHP274" s="20"/>
      <c r="AHQ274" s="20"/>
      <c r="AHR274" s="20"/>
      <c r="AHS274" s="20"/>
      <c r="AHT274" s="20"/>
      <c r="AHU274" s="20"/>
      <c r="AHV274" s="20"/>
      <c r="AHW274" s="20"/>
      <c r="AHX274" s="20"/>
      <c r="AHY274" s="20"/>
      <c r="AHZ274" s="20"/>
      <c r="AIA274" s="20"/>
      <c r="AIB274" s="20"/>
      <c r="AIC274" s="20"/>
      <c r="AID274" s="20"/>
      <c r="AIE274" s="20"/>
      <c r="AIF274" s="20"/>
      <c r="AIG274" s="20"/>
      <c r="AIH274" s="20"/>
      <c r="AII274" s="20"/>
      <c r="AIJ274" s="20"/>
      <c r="AIK274" s="20"/>
      <c r="AIL274" s="20"/>
      <c r="AIM274" s="20"/>
      <c r="AIN274" s="20"/>
      <c r="AIO274" s="20"/>
      <c r="AIP274" s="20"/>
      <c r="AIQ274" s="20"/>
      <c r="AIR274" s="20"/>
      <c r="AIS274" s="20"/>
      <c r="AIT274" s="20"/>
      <c r="AIU274" s="20"/>
      <c r="AIV274" s="20"/>
      <c r="AIW274" s="20"/>
      <c r="AIX274" s="20"/>
      <c r="AIY274" s="20"/>
      <c r="AIZ274" s="20"/>
      <c r="AJA274" s="20"/>
      <c r="AJB274" s="20"/>
      <c r="AJC274" s="20"/>
      <c r="AJD274" s="20"/>
      <c r="AJE274" s="20"/>
      <c r="AJF274" s="20"/>
      <c r="AJG274" s="20"/>
      <c r="AJH274" s="20"/>
      <c r="AJI274" s="20"/>
      <c r="AJJ274" s="20"/>
      <c r="AJK274" s="20"/>
      <c r="AJL274" s="20"/>
      <c r="AJM274" s="20"/>
      <c r="AJN274" s="20"/>
      <c r="AJO274" s="20"/>
      <c r="AJP274" s="20"/>
      <c r="AJQ274" s="20"/>
      <c r="AJR274" s="20"/>
      <c r="AJS274" s="20"/>
      <c r="AJT274" s="20"/>
      <c r="AJU274" s="20"/>
      <c r="AJV274" s="20"/>
      <c r="AJW274" s="20"/>
      <c r="AJX274" s="20"/>
      <c r="AJY274" s="20"/>
      <c r="AJZ274" s="20"/>
      <c r="AKA274" s="20"/>
      <c r="AKB274" s="20"/>
      <c r="AKC274" s="20"/>
      <c r="AKD274" s="20"/>
      <c r="AKE274" s="20"/>
      <c r="AKF274" s="20"/>
      <c r="AKG274" s="20"/>
      <c r="AKH274" s="20"/>
      <c r="AKI274" s="20"/>
      <c r="AKJ274" s="20"/>
      <c r="AKK274" s="20"/>
      <c r="AKL274" s="20"/>
      <c r="AKM274" s="20"/>
      <c r="AKN274" s="20"/>
      <c r="AKO274" s="20"/>
      <c r="AKP274" s="20"/>
      <c r="AKQ274" s="20"/>
      <c r="AKR274" s="20"/>
      <c r="AKS274" s="20"/>
      <c r="AKT274" s="20"/>
      <c r="AKU274" s="20"/>
      <c r="AKV274" s="20"/>
      <c r="AKW274" s="20"/>
      <c r="AKX274" s="20"/>
      <c r="AKY274" s="20"/>
      <c r="AKZ274" s="20"/>
      <c r="ALA274" s="20"/>
      <c r="ALB274" s="20"/>
      <c r="ALC274" s="20"/>
      <c r="ALD274" s="20"/>
      <c r="ALE274" s="20"/>
      <c r="ALF274" s="20"/>
      <c r="ALG274" s="20"/>
      <c r="ALH274" s="20"/>
      <c r="ALI274" s="20"/>
      <c r="ALJ274" s="20"/>
      <c r="ALK274" s="20"/>
      <c r="ALL274" s="20"/>
      <c r="ALM274" s="20"/>
      <c r="ALN274" s="20"/>
      <c r="ALO274" s="20"/>
      <c r="ALP274" s="20"/>
      <c r="ALQ274" s="20"/>
      <c r="ALR274" s="20"/>
      <c r="ALS274" s="20"/>
      <c r="ALT274" s="20"/>
      <c r="ALU274" s="20"/>
      <c r="ALV274" s="20"/>
      <c r="ALW274" s="20"/>
      <c r="ALX274" s="20"/>
      <c r="ALY274" s="20"/>
      <c r="ALZ274" s="20"/>
      <c r="AMA274" s="20"/>
      <c r="AMB274" s="20"/>
      <c r="AMC274" s="20"/>
      <c r="AMD274" s="20"/>
      <c r="AME274" s="20"/>
      <c r="AMF274" s="20"/>
      <c r="AMG274" s="20"/>
      <c r="AMH274" s="20"/>
      <c r="AMI274" s="20"/>
      <c r="AMJ274" s="20"/>
      <c r="AMK274" s="20"/>
      <c r="AML274" s="20"/>
      <c r="AMM274" s="20"/>
      <c r="AMN274" s="20"/>
      <c r="AMO274" s="20"/>
      <c r="AMP274" s="20"/>
      <c r="AMQ274" s="20"/>
      <c r="AMR274" s="20"/>
      <c r="AMS274" s="20"/>
      <c r="AMT274" s="20"/>
      <c r="AMU274" s="20"/>
      <c r="AMV274" s="20"/>
      <c r="AMW274" s="20"/>
      <c r="AMX274" s="20"/>
      <c r="AMY274" s="20"/>
      <c r="AMZ274" s="20"/>
      <c r="ANA274" s="20"/>
      <c r="ANB274" s="20"/>
      <c r="ANC274" s="20"/>
      <c r="AND274" s="20"/>
      <c r="ANE274" s="20"/>
      <c r="ANF274" s="20"/>
      <c r="ANG274" s="20"/>
      <c r="ANH274" s="20"/>
      <c r="ANI274" s="20"/>
      <c r="ANJ274" s="20"/>
      <c r="ANK274" s="20"/>
      <c r="ANL274" s="20"/>
      <c r="ANM274" s="20"/>
      <c r="ANN274" s="20"/>
      <c r="ANO274" s="20"/>
      <c r="ANP274" s="20"/>
      <c r="ANQ274" s="20"/>
      <c r="ANR274" s="20"/>
      <c r="ANS274" s="20"/>
      <c r="ANT274" s="20"/>
      <c r="ANU274" s="20"/>
      <c r="ANV274" s="20"/>
      <c r="ANW274" s="20"/>
      <c r="ANX274" s="20"/>
      <c r="ANY274" s="20"/>
      <c r="ANZ274" s="20"/>
      <c r="AOA274" s="20"/>
      <c r="AOB274" s="20"/>
      <c r="AOC274" s="20"/>
      <c r="AOD274" s="20"/>
      <c r="AOE274" s="20"/>
      <c r="AOF274" s="20"/>
      <c r="AOG274" s="20"/>
      <c r="AOH274" s="20"/>
      <c r="AOI274" s="20"/>
      <c r="AOJ274" s="20"/>
      <c r="AOK274" s="20"/>
      <c r="AOL274" s="20"/>
      <c r="AOM274" s="20"/>
      <c r="AON274" s="20"/>
      <c r="AOO274" s="20"/>
      <c r="AOP274" s="20"/>
      <c r="AOQ274" s="20"/>
      <c r="AOR274" s="20"/>
      <c r="AOS274" s="20"/>
      <c r="AOT274" s="20"/>
      <c r="AOU274" s="20"/>
      <c r="AOV274" s="20"/>
      <c r="AOW274" s="20"/>
      <c r="AOX274" s="20"/>
      <c r="AOY274" s="20"/>
      <c r="AOZ274" s="20"/>
      <c r="APA274" s="20"/>
      <c r="APB274" s="20"/>
      <c r="APC274" s="20"/>
      <c r="APD274" s="20"/>
      <c r="APE274" s="20"/>
      <c r="APF274" s="20"/>
      <c r="APG274" s="20"/>
      <c r="APH274" s="20"/>
      <c r="API274" s="20"/>
      <c r="APJ274" s="20"/>
      <c r="APK274" s="20"/>
      <c r="APL274" s="20"/>
      <c r="APM274" s="20"/>
      <c r="APN274" s="20"/>
      <c r="APO274" s="20"/>
      <c r="APP274" s="20"/>
      <c r="APQ274" s="20"/>
      <c r="APR274" s="20"/>
      <c r="APS274" s="20"/>
      <c r="APT274" s="20"/>
      <c r="APU274" s="20"/>
      <c r="APV274" s="20"/>
      <c r="APW274" s="20"/>
      <c r="APX274" s="20"/>
      <c r="APY274" s="20"/>
      <c r="APZ274" s="20"/>
      <c r="AQA274" s="20"/>
      <c r="AQB274" s="20"/>
      <c r="AQC274" s="20"/>
      <c r="AQD274" s="20"/>
      <c r="AQE274" s="20"/>
      <c r="AQF274" s="20"/>
      <c r="AQG274" s="20"/>
      <c r="AQH274" s="20"/>
      <c r="AQI274" s="20"/>
      <c r="AQJ274" s="20"/>
      <c r="AQK274" s="20"/>
      <c r="AQL274" s="20"/>
      <c r="AQM274" s="20"/>
      <c r="AQN274" s="20"/>
      <c r="AQO274" s="20"/>
      <c r="AQP274" s="20"/>
      <c r="AQQ274" s="20"/>
      <c r="AQR274" s="20"/>
      <c r="AQS274" s="20"/>
      <c r="AQT274" s="20"/>
      <c r="AQU274" s="20"/>
      <c r="AQV274" s="20"/>
      <c r="AQW274" s="20"/>
      <c r="AQX274" s="20"/>
      <c r="AQY274" s="20"/>
      <c r="AQZ274" s="20"/>
      <c r="ARA274" s="20"/>
      <c r="ARB274" s="20"/>
      <c r="ARC274" s="20"/>
      <c r="ARD274" s="20"/>
      <c r="ARE274" s="20"/>
      <c r="ARF274" s="20"/>
      <c r="ARG274" s="20"/>
      <c r="ARH274" s="20"/>
      <c r="ARI274" s="20"/>
      <c r="ARJ274" s="20"/>
      <c r="ARK274" s="20"/>
      <c r="ARL274" s="20"/>
      <c r="ARM274" s="20"/>
      <c r="ARN274" s="20"/>
      <c r="ARO274" s="20"/>
      <c r="ARP274" s="20"/>
      <c r="ARQ274" s="20"/>
      <c r="ARR274" s="20"/>
      <c r="ARS274" s="20"/>
      <c r="ART274" s="20"/>
      <c r="ARU274" s="20"/>
      <c r="ARV274" s="20"/>
      <c r="ARW274" s="20"/>
      <c r="ARX274" s="20"/>
      <c r="ARY274" s="20"/>
      <c r="ARZ274" s="20"/>
      <c r="ASA274" s="20"/>
      <c r="ASB274" s="20"/>
      <c r="ASC274" s="20"/>
      <c r="ASD274" s="20"/>
      <c r="ASE274" s="20"/>
      <c r="ASF274" s="20"/>
      <c r="ASG274" s="20"/>
      <c r="ASH274" s="20"/>
      <c r="ASI274" s="20"/>
      <c r="ASJ274" s="20"/>
      <c r="ASK274" s="20"/>
      <c r="ASL274" s="20"/>
      <c r="ASM274" s="20"/>
      <c r="ASN274" s="20"/>
      <c r="ASO274" s="20"/>
      <c r="ASP274" s="20"/>
      <c r="ASQ274" s="20"/>
      <c r="ASR274" s="20"/>
      <c r="ASS274" s="20"/>
      <c r="AST274" s="20"/>
      <c r="ASU274" s="20"/>
      <c r="ASV274" s="20"/>
      <c r="ASW274" s="20"/>
      <c r="ASX274" s="20"/>
      <c r="ASY274" s="20"/>
      <c r="ASZ274" s="20"/>
      <c r="ATA274" s="20"/>
      <c r="ATB274" s="20"/>
      <c r="ATC274" s="20"/>
      <c r="ATD274" s="20"/>
      <c r="ATE274" s="20"/>
      <c r="ATF274" s="20"/>
      <c r="ATG274" s="20"/>
      <c r="ATH274" s="20"/>
      <c r="ATI274" s="20"/>
      <c r="ATJ274" s="20"/>
      <c r="ATK274" s="20"/>
      <c r="ATL274" s="20"/>
      <c r="ATM274" s="20"/>
      <c r="ATN274" s="20"/>
      <c r="ATO274" s="20"/>
      <c r="ATP274" s="20"/>
      <c r="ATQ274" s="20"/>
      <c r="ATR274" s="20"/>
      <c r="ATS274" s="20"/>
      <c r="ATT274" s="20"/>
      <c r="ATU274" s="20"/>
      <c r="ATV274" s="20"/>
      <c r="ATW274" s="20"/>
      <c r="ATX274" s="20"/>
      <c r="ATY274" s="20"/>
      <c r="ATZ274" s="20"/>
      <c r="AUA274" s="20"/>
      <c r="AUB274" s="20"/>
      <c r="AUC274" s="20"/>
      <c r="AUD274" s="20"/>
      <c r="AUE274" s="20"/>
      <c r="AUF274" s="20"/>
      <c r="AUG274" s="20"/>
      <c r="AUH274" s="20"/>
      <c r="AUI274" s="20"/>
      <c r="AUJ274" s="20"/>
      <c r="AUK274" s="20"/>
      <c r="AUL274" s="20"/>
      <c r="AUM274" s="20"/>
      <c r="AUN274" s="20"/>
      <c r="AUO274" s="20"/>
      <c r="AUP274" s="20"/>
      <c r="AUQ274" s="20"/>
      <c r="AUR274" s="20"/>
      <c r="AUS274" s="20"/>
      <c r="AUT274" s="20"/>
      <c r="AUU274" s="20"/>
      <c r="AUV274" s="20"/>
      <c r="AUW274" s="20"/>
      <c r="AUX274" s="20"/>
      <c r="AUY274" s="20"/>
      <c r="AUZ274" s="20"/>
      <c r="AVA274" s="20"/>
      <c r="AVB274" s="20"/>
      <c r="AVC274" s="20"/>
      <c r="AVD274" s="20"/>
      <c r="AVE274" s="20"/>
      <c r="AVF274" s="20"/>
      <c r="AVG274" s="20"/>
      <c r="AVH274" s="20"/>
      <c r="AVI274" s="20"/>
      <c r="AVJ274" s="20"/>
      <c r="AVK274" s="20"/>
      <c r="AVL274" s="20"/>
      <c r="AVM274" s="20"/>
      <c r="AVN274" s="20"/>
      <c r="AVO274" s="20"/>
      <c r="AVP274" s="20"/>
      <c r="AVQ274" s="20"/>
      <c r="AVR274" s="20"/>
      <c r="AVS274" s="20"/>
      <c r="AVT274" s="20"/>
      <c r="AVU274" s="20"/>
      <c r="AVV274" s="20"/>
      <c r="AVW274" s="20"/>
      <c r="AVX274" s="20"/>
      <c r="AVY274" s="20"/>
      <c r="AVZ274" s="20"/>
      <c r="AWA274" s="20"/>
      <c r="AWB274" s="20"/>
      <c r="AWC274" s="20"/>
      <c r="AWD274" s="20"/>
      <c r="AWE274" s="20"/>
      <c r="AWF274" s="20"/>
      <c r="AWG274" s="20"/>
      <c r="AWH274" s="20"/>
      <c r="AWI274" s="20"/>
      <c r="AWJ274" s="20"/>
      <c r="AWK274" s="20"/>
      <c r="AWL274" s="20"/>
      <c r="AWM274" s="20"/>
      <c r="AWN274" s="20"/>
      <c r="AWO274" s="20"/>
      <c r="AWP274" s="20"/>
      <c r="AWQ274" s="20"/>
      <c r="AWR274" s="20"/>
      <c r="AWS274" s="20"/>
      <c r="AWT274" s="20"/>
      <c r="AWU274" s="20"/>
      <c r="AWV274" s="20"/>
      <c r="AWW274" s="20"/>
      <c r="AWX274" s="20"/>
      <c r="AWY274" s="20"/>
      <c r="AWZ274" s="20"/>
      <c r="AXA274" s="20"/>
      <c r="AXB274" s="20"/>
      <c r="AXC274" s="20"/>
      <c r="AXD274" s="20"/>
      <c r="AXE274" s="20"/>
      <c r="AXF274" s="20"/>
      <c r="AXG274" s="20"/>
      <c r="AXH274" s="20"/>
      <c r="AXI274" s="20"/>
      <c r="AXJ274" s="20"/>
      <c r="AXK274" s="20"/>
      <c r="AXL274" s="20"/>
      <c r="AXM274" s="20"/>
      <c r="AXN274" s="20"/>
      <c r="AXO274" s="20"/>
      <c r="AXP274" s="20"/>
      <c r="AXQ274" s="20"/>
      <c r="AXR274" s="20"/>
      <c r="AXS274" s="20"/>
      <c r="AXT274" s="20"/>
      <c r="AXU274" s="20"/>
      <c r="AXV274" s="20"/>
      <c r="AXW274" s="20"/>
      <c r="AXX274" s="20"/>
      <c r="AXY274" s="20"/>
      <c r="AXZ274" s="20"/>
      <c r="AYA274" s="20"/>
      <c r="AYB274" s="20"/>
      <c r="AYC274" s="20"/>
      <c r="AYD274" s="20"/>
      <c r="AYE274" s="20"/>
      <c r="AYF274" s="20"/>
      <c r="AYG274" s="20"/>
      <c r="AYH274" s="20"/>
      <c r="AYI274" s="20"/>
      <c r="AYJ274" s="20"/>
      <c r="AYK274" s="20"/>
      <c r="AYL274" s="20"/>
      <c r="AYM274" s="20"/>
      <c r="AYN274" s="20"/>
      <c r="AYO274" s="20"/>
      <c r="AYP274" s="20"/>
      <c r="AYQ274" s="20"/>
      <c r="AYR274" s="20"/>
      <c r="AYS274" s="20"/>
      <c r="AYT274" s="20"/>
      <c r="AYU274" s="20"/>
      <c r="AYV274" s="20"/>
      <c r="AYW274" s="20"/>
      <c r="AYX274" s="20"/>
      <c r="AYY274" s="20"/>
      <c r="AYZ274" s="20"/>
      <c r="AZA274" s="20"/>
      <c r="AZB274" s="20"/>
      <c r="AZC274" s="20"/>
      <c r="AZD274" s="20"/>
      <c r="AZE274" s="20"/>
      <c r="AZF274" s="20"/>
      <c r="AZG274" s="20"/>
      <c r="AZH274" s="20"/>
      <c r="AZI274" s="20"/>
      <c r="AZJ274" s="20"/>
      <c r="AZK274" s="20"/>
      <c r="AZL274" s="20"/>
      <c r="AZM274" s="20"/>
      <c r="AZN274" s="20"/>
      <c r="AZO274" s="20"/>
      <c r="AZP274" s="20"/>
      <c r="AZQ274" s="20"/>
      <c r="AZR274" s="20"/>
      <c r="AZS274" s="20"/>
      <c r="AZT274" s="20"/>
      <c r="AZU274" s="20"/>
      <c r="AZV274" s="20"/>
      <c r="AZW274" s="20"/>
      <c r="AZX274" s="20"/>
      <c r="AZY274" s="20"/>
      <c r="AZZ274" s="20"/>
      <c r="BAA274" s="20"/>
      <c r="BAB274" s="20"/>
      <c r="BAC274" s="20"/>
      <c r="BAD274" s="20"/>
      <c r="BAE274" s="20"/>
      <c r="BAF274" s="20"/>
      <c r="BAG274" s="20"/>
      <c r="BAH274" s="20"/>
      <c r="BAI274" s="20"/>
      <c r="BAJ274" s="20"/>
      <c r="BAK274" s="20"/>
      <c r="BAL274" s="20"/>
      <c r="BAM274" s="20"/>
      <c r="BAN274" s="20"/>
      <c r="BAO274" s="20"/>
      <c r="BAP274" s="20"/>
      <c r="BAQ274" s="20"/>
      <c r="BAR274" s="20"/>
      <c r="BAS274" s="20"/>
      <c r="BAT274" s="20"/>
      <c r="BAU274" s="20"/>
      <c r="BAV274" s="20"/>
      <c r="BAW274" s="20"/>
      <c r="BAX274" s="20"/>
      <c r="BAY274" s="20"/>
      <c r="BAZ274" s="20"/>
      <c r="BBA274" s="20"/>
      <c r="BBB274" s="20"/>
      <c r="BBC274" s="20"/>
      <c r="BBD274" s="20"/>
      <c r="BBE274" s="20"/>
      <c r="BBF274" s="20"/>
      <c r="BBG274" s="20"/>
      <c r="BBH274" s="20"/>
      <c r="BBI274" s="20"/>
      <c r="BBJ274" s="20"/>
      <c r="BBK274" s="20"/>
      <c r="BBL274" s="20"/>
      <c r="BBM274" s="20"/>
      <c r="BBN274" s="20"/>
      <c r="BBO274" s="20"/>
      <c r="BBP274" s="20"/>
      <c r="BBQ274" s="20"/>
      <c r="BBR274" s="20"/>
      <c r="BBS274" s="20"/>
      <c r="BBT274" s="20"/>
      <c r="BBU274" s="20"/>
      <c r="BBV274" s="20"/>
      <c r="BBW274" s="20"/>
      <c r="BBX274" s="20"/>
      <c r="BBY274" s="20"/>
      <c r="BBZ274" s="20"/>
      <c r="BCA274" s="20"/>
      <c r="BCB274" s="20"/>
      <c r="BCC274" s="20"/>
      <c r="BCD274" s="20"/>
      <c r="BCE274" s="20"/>
      <c r="BCF274" s="20"/>
      <c r="BCG274" s="20"/>
      <c r="BCH274" s="20"/>
      <c r="BCI274" s="20"/>
      <c r="BCJ274" s="20"/>
      <c r="BCK274" s="20"/>
      <c r="BCL274" s="20"/>
      <c r="BCM274" s="20"/>
      <c r="BCN274" s="20"/>
      <c r="BCO274" s="20"/>
      <c r="BCP274" s="20"/>
      <c r="BCQ274" s="20"/>
      <c r="BCR274" s="20"/>
      <c r="BCS274" s="20"/>
      <c r="BCT274" s="20"/>
      <c r="BCU274" s="20"/>
      <c r="BCV274" s="20"/>
      <c r="BCW274" s="20"/>
      <c r="BCX274" s="20"/>
      <c r="BCY274" s="20"/>
      <c r="BCZ274" s="20"/>
      <c r="BDA274" s="20"/>
      <c r="BDB274" s="20"/>
      <c r="BDC274" s="20"/>
      <c r="BDD274" s="20"/>
      <c r="BDE274" s="20"/>
      <c r="BDF274" s="20"/>
      <c r="BDG274" s="20"/>
      <c r="BDH274" s="20"/>
      <c r="BDI274" s="20"/>
      <c r="BDJ274" s="20"/>
      <c r="BDK274" s="20"/>
      <c r="BDL274" s="20"/>
      <c r="BDM274" s="20"/>
      <c r="BDN274" s="20"/>
      <c r="BDO274" s="20"/>
      <c r="BDP274" s="20"/>
      <c r="BDQ274" s="20"/>
      <c r="BDR274" s="20"/>
      <c r="BDS274" s="20"/>
      <c r="BDT274" s="20"/>
      <c r="BDU274" s="20"/>
      <c r="BDV274" s="20"/>
      <c r="BDW274" s="20"/>
      <c r="BDX274" s="20"/>
      <c r="BDY274" s="20"/>
      <c r="BDZ274" s="20"/>
      <c r="BEA274" s="20"/>
      <c r="BEB274" s="20"/>
      <c r="BEC274" s="20"/>
      <c r="BED274" s="20"/>
      <c r="BEE274" s="20"/>
      <c r="BEF274" s="20"/>
      <c r="BEG274" s="20"/>
      <c r="BEH274" s="20"/>
      <c r="BEI274" s="20"/>
      <c r="BEJ274" s="20"/>
      <c r="BEK274" s="20"/>
      <c r="BEL274" s="20"/>
      <c r="BEM274" s="20"/>
      <c r="BEN274" s="20"/>
      <c r="BEO274" s="20"/>
      <c r="BEP274" s="20"/>
      <c r="BEQ274" s="20"/>
      <c r="BER274" s="20"/>
      <c r="BES274" s="20"/>
      <c r="BET274" s="20"/>
      <c r="BEU274" s="20"/>
      <c r="BEV274" s="20"/>
      <c r="BEW274" s="20"/>
      <c r="BEX274" s="20"/>
      <c r="BEY274" s="20"/>
      <c r="BEZ274" s="20"/>
      <c r="BFA274" s="20"/>
      <c r="BFB274" s="20"/>
      <c r="BFC274" s="20"/>
      <c r="BFD274" s="20"/>
      <c r="BFE274" s="20"/>
      <c r="BFF274" s="20"/>
      <c r="BFG274" s="20"/>
      <c r="BFH274" s="20"/>
      <c r="BFI274" s="20"/>
      <c r="BFJ274" s="20"/>
      <c r="BFK274" s="20"/>
      <c r="BFL274" s="20"/>
      <c r="BFM274" s="20"/>
      <c r="BFN274" s="20"/>
      <c r="BFO274" s="20"/>
      <c r="BFP274" s="20"/>
      <c r="BFQ274" s="20"/>
      <c r="BFR274" s="20"/>
      <c r="BFS274" s="20"/>
      <c r="BFT274" s="20"/>
      <c r="BFU274" s="20"/>
      <c r="BFV274" s="20"/>
      <c r="BFW274" s="20"/>
      <c r="BFX274" s="20"/>
      <c r="BFY274" s="20"/>
      <c r="BFZ274" s="20"/>
      <c r="BGA274" s="20"/>
      <c r="BGB274" s="20"/>
      <c r="BGC274" s="20"/>
      <c r="BGD274" s="20"/>
      <c r="BGE274" s="20"/>
      <c r="BGF274" s="20"/>
      <c r="BGG274" s="20"/>
      <c r="BGH274" s="20"/>
      <c r="BGI274" s="20"/>
      <c r="BGJ274" s="20"/>
      <c r="BGK274" s="20"/>
      <c r="BGL274" s="20"/>
      <c r="BGM274" s="20"/>
      <c r="BGN274" s="20"/>
      <c r="BGO274" s="20"/>
      <c r="BGP274" s="20"/>
      <c r="BGQ274" s="20"/>
      <c r="BGR274" s="20"/>
      <c r="BGS274" s="20"/>
      <c r="BGT274" s="20"/>
      <c r="BGU274" s="20"/>
      <c r="BGV274" s="20"/>
      <c r="BGW274" s="20"/>
      <c r="BGX274" s="20"/>
      <c r="BGY274" s="20"/>
      <c r="BGZ274" s="20"/>
      <c r="BHA274" s="20"/>
      <c r="BHB274" s="20"/>
      <c r="BHC274" s="20"/>
      <c r="BHD274" s="20"/>
      <c r="BHE274" s="20"/>
      <c r="BHF274" s="20"/>
      <c r="BHG274" s="20"/>
      <c r="BHH274" s="20"/>
      <c r="BHI274" s="20"/>
      <c r="BHJ274" s="20"/>
      <c r="BHK274" s="20"/>
      <c r="BHL274" s="20"/>
      <c r="BHM274" s="20"/>
      <c r="BHN274" s="20"/>
      <c r="BHO274" s="20"/>
      <c r="BHP274" s="20"/>
      <c r="BHQ274" s="20"/>
      <c r="BHR274" s="20"/>
      <c r="BHS274" s="20"/>
      <c r="BHT274" s="20"/>
      <c r="BHU274" s="20"/>
      <c r="BHV274" s="20"/>
      <c r="BHW274" s="20"/>
      <c r="BHX274" s="20"/>
      <c r="BHY274" s="20"/>
      <c r="BHZ274" s="20"/>
      <c r="BIA274" s="20"/>
      <c r="BIB274" s="20"/>
      <c r="BIC274" s="20"/>
      <c r="BID274" s="20"/>
      <c r="BIE274" s="20"/>
      <c r="BIF274" s="20"/>
      <c r="BIG274" s="20"/>
      <c r="BIH274" s="20"/>
      <c r="BII274" s="20"/>
      <c r="BIJ274" s="20"/>
      <c r="BIK274" s="20"/>
      <c r="BIL274" s="20"/>
      <c r="BIM274" s="20"/>
      <c r="BIN274" s="20"/>
      <c r="BIO274" s="20"/>
      <c r="BIP274" s="20"/>
      <c r="BIQ274" s="20"/>
      <c r="BIR274" s="20"/>
      <c r="BIS274" s="20"/>
      <c r="BIT274" s="20"/>
      <c r="BIU274" s="20"/>
      <c r="BIV274" s="20"/>
      <c r="BIW274" s="20"/>
      <c r="BIX274" s="20"/>
      <c r="BIY274" s="20"/>
      <c r="BIZ274" s="20"/>
      <c r="BJA274" s="20"/>
      <c r="BJB274" s="20"/>
      <c r="BJC274" s="20"/>
      <c r="BJD274" s="20"/>
      <c r="BJE274" s="20"/>
      <c r="BJF274" s="20"/>
      <c r="BJG274" s="20"/>
      <c r="BJH274" s="20"/>
      <c r="BJI274" s="20"/>
      <c r="BJJ274" s="20"/>
      <c r="BJK274" s="20"/>
      <c r="BJL274" s="20"/>
      <c r="BJM274" s="20"/>
      <c r="BJN274" s="20"/>
      <c r="BJO274" s="20"/>
      <c r="BJP274" s="20"/>
      <c r="BJQ274" s="20"/>
      <c r="BJR274" s="20"/>
      <c r="BJS274" s="20"/>
      <c r="BJT274" s="20"/>
      <c r="BJU274" s="20"/>
      <c r="BJV274" s="20"/>
      <c r="BJW274" s="20"/>
      <c r="BJX274" s="20"/>
      <c r="BJY274" s="20"/>
      <c r="BJZ274" s="20"/>
      <c r="BKA274" s="20"/>
      <c r="BKB274" s="20"/>
      <c r="BKC274" s="20"/>
      <c r="BKD274" s="20"/>
      <c r="BKE274" s="20"/>
      <c r="BKF274" s="20"/>
      <c r="BKG274" s="20"/>
      <c r="BKH274" s="20"/>
      <c r="BKI274" s="20"/>
      <c r="BKJ274" s="20"/>
      <c r="BKK274" s="20"/>
      <c r="BKL274" s="20"/>
      <c r="BKM274" s="20"/>
      <c r="BKN274" s="20"/>
      <c r="BKO274" s="20"/>
      <c r="BKP274" s="20"/>
      <c r="BKQ274" s="20"/>
      <c r="BKR274" s="20"/>
      <c r="BKS274" s="20"/>
      <c r="BKT274" s="20"/>
      <c r="BKU274" s="20"/>
      <c r="BKV274" s="20"/>
      <c r="BKW274" s="20"/>
      <c r="BKX274" s="20"/>
      <c r="BKY274" s="20"/>
      <c r="BKZ274" s="20"/>
      <c r="BLA274" s="20"/>
      <c r="BLB274" s="20"/>
      <c r="BLC274" s="20"/>
      <c r="BLD274" s="20"/>
      <c r="BLE274" s="20"/>
      <c r="BLF274" s="20"/>
      <c r="BLG274" s="20"/>
      <c r="BLH274" s="20"/>
      <c r="BLI274" s="20"/>
      <c r="BLJ274" s="20"/>
      <c r="BLK274" s="20"/>
      <c r="BLL274" s="20"/>
      <c r="BLM274" s="20"/>
      <c r="BLN274" s="20"/>
      <c r="BLO274" s="20"/>
      <c r="BLP274" s="20"/>
      <c r="BLQ274" s="20"/>
      <c r="BLR274" s="20"/>
      <c r="BLS274" s="20"/>
      <c r="BLT274" s="20"/>
      <c r="BLU274" s="20"/>
      <c r="BLV274" s="20"/>
      <c r="BLW274" s="20"/>
      <c r="BLX274" s="20"/>
      <c r="BLY274" s="20"/>
      <c r="BLZ274" s="20"/>
      <c r="BMA274" s="20"/>
      <c r="BMB274" s="20"/>
      <c r="BMC274" s="20"/>
      <c r="BMD274" s="20"/>
      <c r="BME274" s="20"/>
      <c r="BMF274" s="20"/>
      <c r="BMG274" s="20"/>
      <c r="BMH274" s="20"/>
      <c r="BMI274" s="20"/>
      <c r="BMJ274" s="20"/>
      <c r="BMK274" s="20"/>
      <c r="BML274" s="20"/>
      <c r="BMM274" s="20"/>
      <c r="BMN274" s="20"/>
      <c r="BMO274" s="20"/>
      <c r="BMP274" s="20"/>
      <c r="BMQ274" s="20"/>
      <c r="BMR274" s="20"/>
      <c r="BMS274" s="20"/>
      <c r="BMT274" s="20"/>
      <c r="BMU274" s="20"/>
      <c r="BMV274" s="20"/>
      <c r="BMW274" s="20"/>
      <c r="BMX274" s="20"/>
      <c r="BMY274" s="20"/>
      <c r="BMZ274" s="20"/>
      <c r="BNA274" s="20"/>
      <c r="BNB274" s="20"/>
      <c r="BNC274" s="20"/>
      <c r="BND274" s="20"/>
      <c r="BNE274" s="20"/>
      <c r="BNF274" s="20"/>
      <c r="BNG274" s="20"/>
      <c r="BNH274" s="20"/>
      <c r="BNI274" s="20"/>
      <c r="BNJ274" s="20"/>
      <c r="BNK274" s="20"/>
      <c r="BNL274" s="20"/>
      <c r="BNM274" s="20"/>
      <c r="BNN274" s="20"/>
      <c r="BNO274" s="20"/>
      <c r="BNP274" s="20"/>
      <c r="BNQ274" s="20"/>
      <c r="BNR274" s="20"/>
      <c r="BNS274" s="20"/>
      <c r="BNT274" s="20"/>
      <c r="BNU274" s="20"/>
      <c r="BNV274" s="20"/>
      <c r="BNW274" s="20"/>
      <c r="BNX274" s="20"/>
      <c r="BNY274" s="20"/>
      <c r="BNZ274" s="20"/>
      <c r="BOA274" s="20"/>
      <c r="BOB274" s="20"/>
      <c r="BOC274" s="20"/>
      <c r="BOD274" s="20"/>
      <c r="BOE274" s="20"/>
      <c r="BOF274" s="20"/>
      <c r="BOG274" s="20"/>
      <c r="BOH274" s="20"/>
      <c r="BOI274" s="20"/>
      <c r="BOJ274" s="20"/>
      <c r="BOK274" s="20"/>
      <c r="BOL274" s="20"/>
      <c r="BOM274" s="20"/>
      <c r="BON274" s="20"/>
      <c r="BOO274" s="20"/>
      <c r="BOP274" s="20"/>
      <c r="BOQ274" s="20"/>
      <c r="BOR274" s="20"/>
      <c r="BOS274" s="20"/>
      <c r="BOT274" s="20"/>
      <c r="BOU274" s="20"/>
      <c r="BOV274" s="20"/>
      <c r="BOW274" s="20"/>
      <c r="BOX274" s="20"/>
      <c r="BOY274" s="20"/>
      <c r="BOZ274" s="20"/>
      <c r="BPA274" s="20"/>
      <c r="BPB274" s="20"/>
      <c r="BPC274" s="20"/>
      <c r="BPD274" s="20"/>
      <c r="BPE274" s="20"/>
      <c r="BPF274" s="20"/>
      <c r="BPG274" s="20"/>
      <c r="BPH274" s="20"/>
      <c r="BPI274" s="20"/>
      <c r="BPJ274" s="20"/>
      <c r="BPK274" s="20"/>
      <c r="BPL274" s="20"/>
      <c r="BPM274" s="20"/>
      <c r="BPN274" s="20"/>
      <c r="BPO274" s="20"/>
      <c r="BPP274" s="20"/>
      <c r="BPQ274" s="20"/>
      <c r="BPR274" s="20"/>
      <c r="BPS274" s="20"/>
      <c r="BPT274" s="20"/>
      <c r="BPU274" s="20"/>
      <c r="BPV274" s="20"/>
      <c r="BPW274" s="20"/>
      <c r="BPX274" s="20"/>
      <c r="BPY274" s="20"/>
      <c r="BPZ274" s="20"/>
      <c r="BQA274" s="20"/>
      <c r="BQB274" s="20"/>
      <c r="BQC274" s="20"/>
      <c r="BQD274" s="20"/>
      <c r="BQE274" s="20"/>
      <c r="BQF274" s="20"/>
      <c r="BQG274" s="20"/>
      <c r="BQH274" s="20"/>
      <c r="BQI274" s="20"/>
      <c r="BQJ274" s="20"/>
      <c r="BQK274" s="20"/>
      <c r="BQL274" s="20"/>
      <c r="BQM274" s="20"/>
      <c r="BQN274" s="20"/>
      <c r="BQO274" s="20"/>
      <c r="BQP274" s="20"/>
      <c r="BQQ274" s="20"/>
      <c r="BQR274" s="20"/>
      <c r="BQS274" s="20"/>
      <c r="BQT274" s="20"/>
      <c r="BQU274" s="20"/>
      <c r="BQV274" s="20"/>
      <c r="BQW274" s="20"/>
      <c r="BQX274" s="20"/>
      <c r="BQY274" s="20"/>
      <c r="BQZ274" s="20"/>
      <c r="BRA274" s="20"/>
      <c r="BRB274" s="20"/>
      <c r="BRC274" s="20"/>
      <c r="BRD274" s="20"/>
      <c r="BRE274" s="20"/>
      <c r="BRF274" s="20"/>
      <c r="BRG274" s="20"/>
      <c r="BRH274" s="20"/>
      <c r="BRI274" s="20"/>
      <c r="BRJ274" s="20"/>
      <c r="BRK274" s="20"/>
      <c r="BRL274" s="20"/>
      <c r="BRM274" s="20"/>
      <c r="BRN274" s="20"/>
      <c r="BRO274" s="20"/>
      <c r="BRP274" s="20"/>
      <c r="BRQ274" s="20"/>
      <c r="BRR274" s="20"/>
      <c r="BRS274" s="20"/>
      <c r="BRT274" s="20"/>
      <c r="BRU274" s="20"/>
      <c r="BRV274" s="20"/>
      <c r="BRW274" s="20"/>
      <c r="BRX274" s="20"/>
      <c r="BRY274" s="20"/>
      <c r="BRZ274" s="20"/>
      <c r="BSA274" s="20"/>
      <c r="BSB274" s="20"/>
      <c r="BSC274" s="20"/>
      <c r="BSD274" s="20"/>
      <c r="BSE274" s="20"/>
      <c r="BSF274" s="20"/>
      <c r="BSG274" s="20"/>
      <c r="BSH274" s="20"/>
      <c r="BSI274" s="20"/>
      <c r="BSJ274" s="20"/>
      <c r="BSK274" s="20"/>
      <c r="BSL274" s="20"/>
      <c r="BSM274" s="20"/>
      <c r="BSN274" s="20"/>
      <c r="BSO274" s="20"/>
      <c r="BSP274" s="20"/>
      <c r="BSQ274" s="20"/>
      <c r="BSR274" s="20"/>
      <c r="BSS274" s="20"/>
      <c r="BST274" s="20"/>
      <c r="BSU274" s="20"/>
      <c r="BSV274" s="20"/>
      <c r="BSW274" s="20"/>
      <c r="BSX274" s="20"/>
      <c r="BSY274" s="20"/>
      <c r="BSZ274" s="20"/>
      <c r="BTA274" s="20"/>
      <c r="BTB274" s="20"/>
      <c r="BTC274" s="20"/>
      <c r="BTD274" s="20"/>
      <c r="BTE274" s="20"/>
      <c r="BTF274" s="20"/>
      <c r="BTG274" s="20"/>
      <c r="BTH274" s="20"/>
      <c r="BTI274" s="20"/>
      <c r="BTJ274" s="20"/>
      <c r="BTK274" s="20"/>
      <c r="BTL274" s="20"/>
      <c r="BTM274" s="20"/>
      <c r="BTN274" s="20"/>
      <c r="BTO274" s="20"/>
      <c r="BTP274" s="20"/>
      <c r="BTQ274" s="20"/>
      <c r="BTR274" s="20"/>
      <c r="BTS274" s="20"/>
      <c r="BTT274" s="20"/>
      <c r="BTU274" s="20"/>
      <c r="BTV274" s="20"/>
      <c r="BTW274" s="20"/>
      <c r="BTX274" s="20"/>
      <c r="BTY274" s="20"/>
      <c r="BTZ274" s="20"/>
      <c r="BUA274" s="20"/>
      <c r="BUB274" s="20"/>
      <c r="BUC274" s="20"/>
      <c r="BUD274" s="20"/>
      <c r="BUE274" s="20"/>
      <c r="BUF274" s="20"/>
      <c r="BUG274" s="20"/>
      <c r="BUH274" s="20"/>
      <c r="BUI274" s="20"/>
      <c r="BUJ274" s="20"/>
      <c r="BUK274" s="20"/>
      <c r="BUL274" s="20"/>
      <c r="BUM274" s="20"/>
      <c r="BUN274" s="20"/>
      <c r="BUO274" s="20"/>
      <c r="BUP274" s="20"/>
      <c r="BUQ274" s="20"/>
      <c r="BUR274" s="20"/>
      <c r="BUS274" s="20"/>
      <c r="BUT274" s="20"/>
      <c r="BUU274" s="20"/>
      <c r="BUV274" s="20"/>
      <c r="BUW274" s="20"/>
      <c r="BUX274" s="20"/>
      <c r="BUY274" s="20"/>
      <c r="BUZ274" s="20"/>
      <c r="BVA274" s="20"/>
      <c r="BVB274" s="20"/>
      <c r="BVC274" s="20"/>
      <c r="BVD274" s="20"/>
      <c r="BVE274" s="20"/>
      <c r="BVF274" s="20"/>
      <c r="BVG274" s="20"/>
      <c r="BVH274" s="20"/>
      <c r="BVI274" s="20"/>
      <c r="BVJ274" s="20"/>
      <c r="BVK274" s="20"/>
      <c r="BVL274" s="20"/>
      <c r="BVM274" s="20"/>
      <c r="BVN274" s="20"/>
      <c r="BVO274" s="20"/>
      <c r="BVP274" s="20"/>
      <c r="BVQ274" s="20"/>
      <c r="BVR274" s="20"/>
      <c r="BVS274" s="20"/>
      <c r="BVT274" s="20"/>
      <c r="BVU274" s="20"/>
      <c r="BVV274" s="20"/>
      <c r="BVW274" s="20"/>
      <c r="BVX274" s="20"/>
      <c r="BVY274" s="20"/>
      <c r="BVZ274" s="20"/>
      <c r="BWA274" s="20"/>
      <c r="BWB274" s="20"/>
      <c r="BWC274" s="20"/>
      <c r="BWD274" s="20"/>
      <c r="BWE274" s="20"/>
      <c r="BWF274" s="20"/>
      <c r="BWG274" s="20"/>
      <c r="BWH274" s="20"/>
      <c r="BWI274" s="20"/>
      <c r="BWJ274" s="20"/>
      <c r="BWK274" s="20"/>
      <c r="BWL274" s="20"/>
      <c r="BWM274" s="20"/>
      <c r="BWN274" s="20"/>
      <c r="BWO274" s="20"/>
      <c r="BWP274" s="20"/>
      <c r="BWQ274" s="20"/>
      <c r="BWR274" s="20"/>
      <c r="BWS274" s="20"/>
      <c r="BWT274" s="20"/>
      <c r="BWU274" s="20"/>
      <c r="BWV274" s="20"/>
      <c r="BWW274" s="20"/>
      <c r="BWX274" s="20"/>
      <c r="BWY274" s="20"/>
      <c r="BWZ274" s="20"/>
      <c r="BXA274" s="20"/>
      <c r="BXB274" s="20"/>
      <c r="BXC274" s="20"/>
      <c r="BXD274" s="20"/>
      <c r="BXE274" s="20"/>
      <c r="BXF274" s="20"/>
      <c r="BXG274" s="20"/>
      <c r="BXH274" s="20"/>
      <c r="BXI274" s="20"/>
      <c r="BXJ274" s="20"/>
      <c r="BXK274" s="20"/>
      <c r="BXL274" s="20"/>
      <c r="BXM274" s="20"/>
      <c r="BXN274" s="20"/>
      <c r="BXO274" s="20"/>
      <c r="BXP274" s="20"/>
      <c r="BXQ274" s="20"/>
      <c r="BXR274" s="20"/>
      <c r="BXS274" s="20"/>
      <c r="BXT274" s="20"/>
      <c r="BXU274" s="20"/>
      <c r="BXV274" s="20"/>
      <c r="BXW274" s="20"/>
      <c r="BXX274" s="20"/>
      <c r="BXY274" s="20"/>
      <c r="BXZ274" s="20"/>
      <c r="BYA274" s="20"/>
      <c r="BYB274" s="20"/>
      <c r="BYC274" s="20"/>
      <c r="BYD274" s="20"/>
      <c r="BYE274" s="20"/>
      <c r="BYF274" s="20"/>
      <c r="BYG274" s="20"/>
      <c r="BYH274" s="20"/>
      <c r="BYI274" s="20"/>
      <c r="BYJ274" s="20"/>
      <c r="BYK274" s="20"/>
      <c r="BYL274" s="20"/>
      <c r="BYM274" s="20"/>
      <c r="BYN274" s="20"/>
      <c r="BYO274" s="20"/>
      <c r="BYP274" s="20"/>
      <c r="BYQ274" s="20"/>
      <c r="BYR274" s="20"/>
      <c r="BYS274" s="20"/>
      <c r="BYT274" s="20"/>
      <c r="BYU274" s="20"/>
      <c r="BYV274" s="20"/>
      <c r="BYW274" s="20"/>
      <c r="BYX274" s="20"/>
      <c r="BYY274" s="20"/>
      <c r="BYZ274" s="20"/>
      <c r="BZA274" s="20"/>
      <c r="BZB274" s="20"/>
      <c r="BZC274" s="20"/>
      <c r="BZD274" s="20"/>
      <c r="BZE274" s="20"/>
      <c r="BZF274" s="20"/>
      <c r="BZG274" s="20"/>
      <c r="BZH274" s="20"/>
      <c r="BZI274" s="20"/>
      <c r="BZJ274" s="20"/>
      <c r="BZK274" s="20"/>
      <c r="BZL274" s="20"/>
      <c r="BZM274" s="20"/>
      <c r="BZN274" s="20"/>
      <c r="BZO274" s="20"/>
      <c r="BZP274" s="20"/>
      <c r="BZQ274" s="20"/>
      <c r="BZR274" s="20"/>
      <c r="BZS274" s="20"/>
      <c r="BZT274" s="20"/>
      <c r="BZU274" s="20"/>
      <c r="BZV274" s="20"/>
      <c r="BZW274" s="20"/>
      <c r="BZX274" s="20"/>
      <c r="BZY274" s="20"/>
      <c r="BZZ274" s="20"/>
      <c r="CAA274" s="20"/>
      <c r="CAB274" s="20"/>
      <c r="CAC274" s="20"/>
      <c r="CAD274" s="20"/>
      <c r="CAE274" s="20"/>
      <c r="CAF274" s="20"/>
      <c r="CAG274" s="20"/>
      <c r="CAH274" s="20"/>
      <c r="CAI274" s="20"/>
      <c r="CAJ274" s="20"/>
      <c r="CAK274" s="20"/>
      <c r="CAL274" s="20"/>
      <c r="CAM274" s="20"/>
      <c r="CAN274" s="20"/>
      <c r="CAO274" s="20"/>
      <c r="CAP274" s="20"/>
      <c r="CAQ274" s="20"/>
      <c r="CAR274" s="20"/>
      <c r="CAS274" s="20"/>
      <c r="CAT274" s="20"/>
      <c r="CAU274" s="20"/>
      <c r="CAV274" s="20"/>
      <c r="CAW274" s="20"/>
      <c r="CAX274" s="20"/>
      <c r="CAY274" s="20"/>
      <c r="CAZ274" s="20"/>
      <c r="CBA274" s="20"/>
      <c r="CBB274" s="20"/>
      <c r="CBC274" s="20"/>
      <c r="CBD274" s="20"/>
      <c r="CBE274" s="20"/>
      <c r="CBF274" s="20"/>
      <c r="CBG274" s="20"/>
      <c r="CBH274" s="20"/>
      <c r="CBI274" s="20"/>
      <c r="CBJ274" s="20"/>
      <c r="CBK274" s="20"/>
      <c r="CBL274" s="20"/>
      <c r="CBM274" s="20"/>
      <c r="CBN274" s="20"/>
      <c r="CBO274" s="20"/>
      <c r="CBP274" s="20"/>
      <c r="CBQ274" s="20"/>
      <c r="CBR274" s="20"/>
      <c r="CBS274" s="20"/>
      <c r="CBT274" s="20"/>
      <c r="CBU274" s="20"/>
      <c r="CBV274" s="20"/>
      <c r="CBW274" s="20"/>
      <c r="CBX274" s="20"/>
      <c r="CBY274" s="20"/>
      <c r="CBZ274" s="20"/>
      <c r="CCA274" s="20"/>
      <c r="CCB274" s="20"/>
      <c r="CCC274" s="20"/>
      <c r="CCD274" s="20"/>
      <c r="CCE274" s="20"/>
      <c r="CCF274" s="20"/>
      <c r="CCG274" s="20"/>
      <c r="CCH274" s="20"/>
      <c r="CCI274" s="20"/>
      <c r="CCJ274" s="20"/>
      <c r="CCK274" s="20"/>
      <c r="CCL274" s="20"/>
      <c r="CCM274" s="20"/>
      <c r="CCN274" s="20"/>
      <c r="CCO274" s="20"/>
      <c r="CCP274" s="20"/>
      <c r="CCQ274" s="20"/>
      <c r="CCR274" s="20"/>
      <c r="CCS274" s="20"/>
      <c r="CCT274" s="20"/>
      <c r="CCU274" s="20"/>
      <c r="CCV274" s="20"/>
      <c r="CCW274" s="20"/>
      <c r="CCX274" s="20"/>
      <c r="CCY274" s="20"/>
      <c r="CCZ274" s="20"/>
      <c r="CDA274" s="20"/>
      <c r="CDB274" s="20"/>
      <c r="CDC274" s="20"/>
      <c r="CDD274" s="20"/>
      <c r="CDE274" s="20"/>
      <c r="CDF274" s="20"/>
      <c r="CDG274" s="20"/>
      <c r="CDH274" s="20"/>
      <c r="CDI274" s="20"/>
      <c r="CDJ274" s="20"/>
      <c r="CDK274" s="20"/>
      <c r="CDL274" s="20"/>
      <c r="CDM274" s="20"/>
      <c r="CDN274" s="20"/>
      <c r="CDO274" s="20"/>
      <c r="CDP274" s="20"/>
      <c r="CDQ274" s="20"/>
      <c r="CDR274" s="20"/>
      <c r="CDS274" s="20"/>
      <c r="CDT274" s="20"/>
      <c r="CDU274" s="20"/>
      <c r="CDV274" s="20"/>
      <c r="CDW274" s="20"/>
      <c r="CDX274" s="20"/>
      <c r="CDY274" s="20"/>
      <c r="CDZ274" s="20"/>
      <c r="CEA274" s="20"/>
      <c r="CEB274" s="20"/>
      <c r="CEC274" s="20"/>
      <c r="CED274" s="20"/>
      <c r="CEE274" s="20"/>
      <c r="CEF274" s="20"/>
      <c r="CEG274" s="20"/>
      <c r="CEH274" s="20"/>
      <c r="CEI274" s="20"/>
      <c r="CEJ274" s="20"/>
      <c r="CEK274" s="20"/>
      <c r="CEL274" s="20"/>
      <c r="CEM274" s="20"/>
      <c r="CEN274" s="20"/>
      <c r="CEO274" s="20"/>
      <c r="CEP274" s="20"/>
      <c r="CEQ274" s="20"/>
      <c r="CER274" s="20"/>
      <c r="CES274" s="20"/>
      <c r="CET274" s="20"/>
      <c r="CEU274" s="20"/>
      <c r="CEV274" s="20"/>
      <c r="CEW274" s="20"/>
      <c r="CEX274" s="20"/>
      <c r="CEY274" s="20"/>
      <c r="CEZ274" s="20"/>
      <c r="CFA274" s="20"/>
      <c r="CFB274" s="20"/>
      <c r="CFC274" s="20"/>
      <c r="CFD274" s="20"/>
      <c r="CFE274" s="20"/>
      <c r="CFF274" s="20"/>
      <c r="CFG274" s="20"/>
      <c r="CFH274" s="20"/>
      <c r="CFI274" s="20"/>
      <c r="CFJ274" s="20"/>
      <c r="CFK274" s="20"/>
      <c r="CFL274" s="20"/>
      <c r="CFM274" s="20"/>
      <c r="CFN274" s="20"/>
      <c r="CFO274" s="20"/>
      <c r="CFP274" s="20"/>
      <c r="CFQ274" s="20"/>
      <c r="CFR274" s="20"/>
      <c r="CFS274" s="20"/>
      <c r="CFT274" s="20"/>
      <c r="CFU274" s="20"/>
      <c r="CFV274" s="20"/>
      <c r="CFW274" s="20"/>
      <c r="CFX274" s="20"/>
      <c r="CFY274" s="20"/>
      <c r="CFZ274" s="20"/>
      <c r="CGA274" s="20"/>
      <c r="CGB274" s="20"/>
      <c r="CGC274" s="20"/>
      <c r="CGD274" s="20"/>
      <c r="CGE274" s="20"/>
      <c r="CGF274" s="20"/>
      <c r="CGG274" s="20"/>
      <c r="CGH274" s="20"/>
      <c r="CGI274" s="20"/>
      <c r="CGJ274" s="20"/>
      <c r="CGK274" s="20"/>
      <c r="CGL274" s="20"/>
      <c r="CGM274" s="20"/>
      <c r="CGN274" s="20"/>
      <c r="CGO274" s="20"/>
      <c r="CGP274" s="20"/>
      <c r="CGQ274" s="20"/>
      <c r="CGR274" s="20"/>
      <c r="CGS274" s="20"/>
      <c r="CGT274" s="20"/>
      <c r="CGU274" s="20"/>
      <c r="CGV274" s="20"/>
      <c r="CGW274" s="20"/>
      <c r="CGX274" s="20"/>
      <c r="CGY274" s="20"/>
      <c r="CGZ274" s="20"/>
      <c r="CHA274" s="20"/>
      <c r="CHB274" s="20"/>
      <c r="CHC274" s="20"/>
      <c r="CHD274" s="20"/>
      <c r="CHE274" s="20"/>
      <c r="CHF274" s="20"/>
      <c r="CHG274" s="20"/>
      <c r="CHH274" s="20"/>
      <c r="CHI274" s="20"/>
      <c r="CHJ274" s="20"/>
      <c r="CHK274" s="20"/>
      <c r="CHL274" s="20"/>
      <c r="CHM274" s="20"/>
      <c r="CHN274" s="20"/>
      <c r="CHO274" s="20"/>
      <c r="CHP274" s="20"/>
      <c r="CHQ274" s="20"/>
      <c r="CHR274" s="20"/>
      <c r="CHS274" s="20"/>
      <c r="CHT274" s="20"/>
      <c r="CHU274" s="20"/>
      <c r="CHV274" s="20"/>
      <c r="CHW274" s="20"/>
      <c r="CHX274" s="20"/>
      <c r="CHY274" s="20"/>
      <c r="CHZ274" s="20"/>
      <c r="CIA274" s="20"/>
      <c r="CIB274" s="20"/>
      <c r="CIC274" s="20"/>
      <c r="CID274" s="20"/>
      <c r="CIE274" s="20"/>
      <c r="CIF274" s="20"/>
      <c r="CIG274" s="20"/>
      <c r="CIH274" s="20"/>
      <c r="CII274" s="20"/>
      <c r="CIJ274" s="20"/>
      <c r="CIK274" s="20"/>
      <c r="CIL274" s="20"/>
      <c r="CIM274" s="20"/>
      <c r="CIN274" s="20"/>
      <c r="CIO274" s="20"/>
      <c r="CIP274" s="20"/>
      <c r="CIQ274" s="20"/>
      <c r="CIR274" s="20"/>
      <c r="CIS274" s="20"/>
      <c r="CIT274" s="20"/>
      <c r="CIU274" s="20"/>
      <c r="CIV274" s="20"/>
      <c r="CIW274" s="20"/>
      <c r="CIX274" s="20"/>
      <c r="CIY274" s="20"/>
      <c r="CIZ274" s="20"/>
      <c r="CJA274" s="20"/>
      <c r="CJB274" s="20"/>
      <c r="CJC274" s="20"/>
      <c r="CJD274" s="20"/>
      <c r="CJE274" s="20"/>
      <c r="CJF274" s="20"/>
      <c r="CJG274" s="20"/>
      <c r="CJH274" s="20"/>
      <c r="CJI274" s="20"/>
      <c r="CJJ274" s="20"/>
      <c r="CJK274" s="20"/>
      <c r="CJL274" s="20"/>
      <c r="CJM274" s="20"/>
      <c r="CJN274" s="20"/>
      <c r="CJO274" s="20"/>
      <c r="CJP274" s="20"/>
      <c r="CJQ274" s="20"/>
      <c r="CJR274" s="20"/>
      <c r="CJS274" s="20"/>
      <c r="CJT274" s="20"/>
      <c r="CJU274" s="20"/>
      <c r="CJV274" s="20"/>
      <c r="CJW274" s="20"/>
      <c r="CJX274" s="20"/>
      <c r="CJY274" s="20"/>
      <c r="CJZ274" s="20"/>
      <c r="CKA274" s="20"/>
      <c r="CKB274" s="20"/>
      <c r="CKC274" s="20"/>
      <c r="CKD274" s="20"/>
      <c r="CKE274" s="20"/>
      <c r="CKF274" s="20"/>
      <c r="CKG274" s="20"/>
      <c r="CKH274" s="20"/>
      <c r="CKI274" s="20"/>
      <c r="CKJ274" s="20"/>
      <c r="CKK274" s="20"/>
      <c r="CKL274" s="20"/>
      <c r="CKM274" s="20"/>
      <c r="CKN274" s="20"/>
      <c r="CKO274" s="20"/>
      <c r="CKP274" s="20"/>
      <c r="CKQ274" s="20"/>
      <c r="CKR274" s="20"/>
      <c r="CKS274" s="20"/>
      <c r="CKT274" s="20"/>
      <c r="CKU274" s="20"/>
      <c r="CKV274" s="20"/>
      <c r="CKW274" s="20"/>
      <c r="CKX274" s="20"/>
      <c r="CKY274" s="20"/>
      <c r="CKZ274" s="20"/>
      <c r="CLA274" s="20"/>
      <c r="CLB274" s="20"/>
      <c r="CLC274" s="20"/>
      <c r="CLD274" s="20"/>
      <c r="CLE274" s="20"/>
      <c r="CLF274" s="20"/>
      <c r="CLG274" s="20"/>
      <c r="CLH274" s="20"/>
      <c r="CLI274" s="20"/>
      <c r="CLJ274" s="20"/>
      <c r="CLK274" s="20"/>
      <c r="CLL274" s="20"/>
      <c r="CLM274" s="20"/>
      <c r="CLN274" s="20"/>
      <c r="CLO274" s="20"/>
      <c r="CLP274" s="20"/>
      <c r="CLQ274" s="20"/>
      <c r="CLR274" s="20"/>
      <c r="CLS274" s="20"/>
      <c r="CLT274" s="20"/>
      <c r="CLU274" s="20"/>
      <c r="CLV274" s="20"/>
      <c r="CLW274" s="20"/>
      <c r="CLX274" s="20"/>
      <c r="CLY274" s="20"/>
      <c r="CLZ274" s="20"/>
      <c r="CMA274" s="20"/>
      <c r="CMB274" s="20"/>
      <c r="CMC274" s="20"/>
      <c r="CMD274" s="20"/>
      <c r="CME274" s="20"/>
      <c r="CMF274" s="20"/>
      <c r="CMG274" s="20"/>
      <c r="CMH274" s="20"/>
      <c r="CMI274" s="20"/>
      <c r="CMJ274" s="20"/>
      <c r="CMK274" s="20"/>
      <c r="CML274" s="20"/>
      <c r="CMM274" s="20"/>
      <c r="CMN274" s="20"/>
      <c r="CMO274" s="20"/>
      <c r="CMP274" s="20"/>
      <c r="CMQ274" s="20"/>
      <c r="CMR274" s="20"/>
      <c r="CMS274" s="20"/>
      <c r="CMT274" s="20"/>
      <c r="CMU274" s="20"/>
      <c r="CMV274" s="20"/>
      <c r="CMW274" s="20"/>
      <c r="CMX274" s="20"/>
      <c r="CMY274" s="20"/>
      <c r="CMZ274" s="20"/>
      <c r="CNA274" s="20"/>
      <c r="CNB274" s="20"/>
      <c r="CNC274" s="20"/>
      <c r="CND274" s="20"/>
      <c r="CNE274" s="20"/>
      <c r="CNF274" s="20"/>
      <c r="CNG274" s="20"/>
      <c r="CNH274" s="20"/>
      <c r="CNI274" s="20"/>
      <c r="CNJ274" s="20"/>
      <c r="CNK274" s="20"/>
      <c r="CNL274" s="20"/>
      <c r="CNM274" s="20"/>
      <c r="CNN274" s="20"/>
      <c r="CNO274" s="20"/>
      <c r="CNP274" s="20"/>
      <c r="CNQ274" s="20"/>
      <c r="CNR274" s="20"/>
      <c r="CNS274" s="20"/>
      <c r="CNT274" s="20"/>
      <c r="CNU274" s="20"/>
      <c r="CNV274" s="20"/>
      <c r="CNW274" s="20"/>
      <c r="CNX274" s="20"/>
      <c r="CNY274" s="20"/>
      <c r="CNZ274" s="20"/>
      <c r="COA274" s="20"/>
      <c r="COB274" s="20"/>
      <c r="COC274" s="20"/>
      <c r="COD274" s="20"/>
      <c r="COE274" s="20"/>
      <c r="COF274" s="20"/>
      <c r="COG274" s="20"/>
      <c r="COH274" s="20"/>
      <c r="COI274" s="20"/>
      <c r="COJ274" s="20"/>
      <c r="COK274" s="20"/>
      <c r="COL274" s="20"/>
      <c r="COM274" s="20"/>
      <c r="CON274" s="20"/>
      <c r="COO274" s="20"/>
      <c r="COP274" s="20"/>
      <c r="COQ274" s="20"/>
      <c r="COR274" s="20"/>
      <c r="COS274" s="20"/>
      <c r="COT274" s="20"/>
      <c r="COU274" s="20"/>
      <c r="COV274" s="20"/>
      <c r="COW274" s="20"/>
      <c r="COX274" s="20"/>
      <c r="COY274" s="20"/>
      <c r="COZ274" s="20"/>
      <c r="CPA274" s="20"/>
      <c r="CPB274" s="20"/>
      <c r="CPC274" s="20"/>
      <c r="CPD274" s="20"/>
      <c r="CPE274" s="20"/>
      <c r="CPF274" s="20"/>
      <c r="CPG274" s="20"/>
      <c r="CPH274" s="20"/>
      <c r="CPI274" s="20"/>
      <c r="CPJ274" s="20"/>
      <c r="CPK274" s="20"/>
      <c r="CPL274" s="20"/>
      <c r="CPM274" s="20"/>
      <c r="CPN274" s="20"/>
      <c r="CPO274" s="20"/>
      <c r="CPP274" s="20"/>
      <c r="CPQ274" s="20"/>
      <c r="CPR274" s="20"/>
      <c r="CPS274" s="20"/>
      <c r="CPT274" s="20"/>
      <c r="CPU274" s="20"/>
      <c r="CPV274" s="20"/>
      <c r="CPW274" s="20"/>
      <c r="CPX274" s="20"/>
      <c r="CPY274" s="20"/>
      <c r="CPZ274" s="20"/>
      <c r="CQA274" s="20"/>
      <c r="CQB274" s="20"/>
      <c r="CQC274" s="20"/>
      <c r="CQD274" s="20"/>
      <c r="CQE274" s="20"/>
      <c r="CQF274" s="20"/>
      <c r="CQG274" s="20"/>
      <c r="CQH274" s="20"/>
      <c r="CQI274" s="20"/>
      <c r="CQJ274" s="20"/>
      <c r="CQK274" s="20"/>
      <c r="CQL274" s="20"/>
      <c r="CQM274" s="20"/>
      <c r="CQN274" s="20"/>
      <c r="CQO274" s="20"/>
      <c r="CQP274" s="20"/>
      <c r="CQQ274" s="20"/>
      <c r="CQR274" s="20"/>
      <c r="CQS274" s="20"/>
      <c r="CQT274" s="20"/>
      <c r="CQU274" s="20"/>
      <c r="CQV274" s="20"/>
      <c r="CQW274" s="20"/>
      <c r="CQX274" s="20"/>
      <c r="CQY274" s="20"/>
      <c r="CQZ274" s="20"/>
      <c r="CRA274" s="20"/>
      <c r="CRB274" s="20"/>
      <c r="CRC274" s="20"/>
      <c r="CRD274" s="20"/>
      <c r="CRE274" s="20"/>
      <c r="CRF274" s="20"/>
      <c r="CRG274" s="20"/>
      <c r="CRH274" s="20"/>
      <c r="CRI274" s="20"/>
      <c r="CRJ274" s="20"/>
      <c r="CRK274" s="20"/>
      <c r="CRL274" s="20"/>
      <c r="CRM274" s="20"/>
      <c r="CRN274" s="20"/>
      <c r="CRO274" s="20"/>
      <c r="CRP274" s="20"/>
      <c r="CRQ274" s="20"/>
      <c r="CRR274" s="20"/>
      <c r="CRS274" s="20"/>
      <c r="CRT274" s="20"/>
      <c r="CRU274" s="20"/>
      <c r="CRV274" s="20"/>
      <c r="CRW274" s="20"/>
      <c r="CRX274" s="20"/>
      <c r="CRY274" s="20"/>
      <c r="CRZ274" s="20"/>
      <c r="CSA274" s="20"/>
      <c r="CSB274" s="20"/>
      <c r="CSC274" s="20"/>
      <c r="CSD274" s="20"/>
      <c r="CSE274" s="20"/>
      <c r="CSF274" s="20"/>
      <c r="CSG274" s="20"/>
      <c r="CSH274" s="20"/>
      <c r="CSI274" s="20"/>
      <c r="CSJ274" s="20"/>
      <c r="CSK274" s="20"/>
      <c r="CSL274" s="20"/>
      <c r="CSM274" s="20"/>
      <c r="CSN274" s="20"/>
      <c r="CSO274" s="20"/>
      <c r="CSP274" s="20"/>
      <c r="CSQ274" s="20"/>
      <c r="CSR274" s="20"/>
      <c r="CSS274" s="20"/>
      <c r="CST274" s="20"/>
      <c r="CSU274" s="20"/>
      <c r="CSV274" s="20"/>
      <c r="CSW274" s="20"/>
      <c r="CSX274" s="20"/>
      <c r="CSY274" s="20"/>
      <c r="CSZ274" s="20"/>
      <c r="CTA274" s="20"/>
      <c r="CTB274" s="20"/>
      <c r="CTC274" s="20"/>
      <c r="CTD274" s="20"/>
      <c r="CTE274" s="20"/>
      <c r="CTF274" s="20"/>
      <c r="CTG274" s="20"/>
      <c r="CTH274" s="20"/>
      <c r="CTI274" s="20"/>
      <c r="CTJ274" s="20"/>
      <c r="CTK274" s="20"/>
      <c r="CTL274" s="20"/>
      <c r="CTM274" s="20"/>
      <c r="CTN274" s="20"/>
      <c r="CTO274" s="20"/>
      <c r="CTP274" s="20"/>
      <c r="CTQ274" s="20"/>
      <c r="CTR274" s="20"/>
      <c r="CTS274" s="20"/>
      <c r="CTT274" s="20"/>
      <c r="CTU274" s="20"/>
      <c r="CTV274" s="20"/>
      <c r="CTW274" s="20"/>
      <c r="CTX274" s="20"/>
      <c r="CTY274" s="20"/>
      <c r="CTZ274" s="20"/>
      <c r="CUA274" s="20"/>
      <c r="CUB274" s="20"/>
      <c r="CUC274" s="20"/>
      <c r="CUD274" s="20"/>
      <c r="CUE274" s="20"/>
      <c r="CUF274" s="20"/>
      <c r="CUG274" s="20"/>
      <c r="CUH274" s="20"/>
      <c r="CUI274" s="20"/>
      <c r="CUJ274" s="20"/>
      <c r="CUK274" s="20"/>
      <c r="CUL274" s="20"/>
      <c r="CUM274" s="20"/>
      <c r="CUN274" s="20"/>
      <c r="CUO274" s="20"/>
      <c r="CUP274" s="20"/>
      <c r="CUQ274" s="20"/>
      <c r="CUR274" s="20"/>
      <c r="CUS274" s="20"/>
      <c r="CUT274" s="20"/>
      <c r="CUU274" s="20"/>
      <c r="CUV274" s="20"/>
      <c r="CUW274" s="20"/>
      <c r="CUX274" s="20"/>
      <c r="CUY274" s="20"/>
      <c r="CUZ274" s="20"/>
      <c r="CVA274" s="20"/>
      <c r="CVB274" s="20"/>
      <c r="CVC274" s="20"/>
      <c r="CVD274" s="20"/>
      <c r="CVE274" s="20"/>
      <c r="CVF274" s="20"/>
      <c r="CVG274" s="20"/>
      <c r="CVH274" s="20"/>
      <c r="CVI274" s="20"/>
      <c r="CVJ274" s="20"/>
      <c r="CVK274" s="20"/>
      <c r="CVL274" s="20"/>
      <c r="CVM274" s="20"/>
      <c r="CVN274" s="20"/>
      <c r="CVO274" s="20"/>
      <c r="CVP274" s="20"/>
      <c r="CVQ274" s="20"/>
      <c r="CVR274" s="20"/>
      <c r="CVS274" s="20"/>
      <c r="CVT274" s="20"/>
      <c r="CVU274" s="20"/>
      <c r="CVV274" s="20"/>
      <c r="CVW274" s="20"/>
      <c r="CVX274" s="20"/>
      <c r="CVY274" s="20"/>
      <c r="CVZ274" s="20"/>
      <c r="CWA274" s="20"/>
      <c r="CWB274" s="20"/>
      <c r="CWC274" s="20"/>
      <c r="CWD274" s="20"/>
      <c r="CWE274" s="20"/>
      <c r="CWF274" s="20"/>
      <c r="CWG274" s="20"/>
      <c r="CWH274" s="20"/>
      <c r="CWI274" s="20"/>
      <c r="CWJ274" s="20"/>
      <c r="CWK274" s="20"/>
      <c r="CWL274" s="20"/>
      <c r="CWM274" s="20"/>
      <c r="CWN274" s="20"/>
      <c r="CWO274" s="20"/>
      <c r="CWP274" s="20"/>
      <c r="CWQ274" s="20"/>
      <c r="CWR274" s="20"/>
      <c r="CWS274" s="20"/>
      <c r="CWT274" s="20"/>
      <c r="CWU274" s="20"/>
      <c r="CWV274" s="20"/>
      <c r="CWW274" s="20"/>
      <c r="CWX274" s="20"/>
      <c r="CWY274" s="20"/>
      <c r="CWZ274" s="20"/>
      <c r="CXA274" s="20"/>
      <c r="CXB274" s="20"/>
      <c r="CXC274" s="20"/>
      <c r="CXD274" s="20"/>
      <c r="CXE274" s="20"/>
      <c r="CXF274" s="20"/>
      <c r="CXG274" s="20"/>
      <c r="CXH274" s="20"/>
      <c r="CXI274" s="20"/>
      <c r="CXJ274" s="20"/>
      <c r="CXK274" s="20"/>
      <c r="CXL274" s="20"/>
      <c r="CXM274" s="20"/>
      <c r="CXN274" s="20"/>
      <c r="CXO274" s="20"/>
      <c r="CXP274" s="20"/>
      <c r="CXQ274" s="20"/>
      <c r="CXR274" s="20"/>
      <c r="CXS274" s="20"/>
      <c r="CXT274" s="20"/>
      <c r="CXU274" s="20"/>
      <c r="CXV274" s="20"/>
      <c r="CXW274" s="20"/>
      <c r="CXX274" s="20"/>
      <c r="CXY274" s="20"/>
      <c r="CXZ274" s="20"/>
      <c r="CYA274" s="20"/>
      <c r="CYB274" s="20"/>
      <c r="CYC274" s="20"/>
      <c r="CYD274" s="20"/>
      <c r="CYE274" s="20"/>
      <c r="CYF274" s="20"/>
      <c r="CYG274" s="20"/>
      <c r="CYH274" s="20"/>
      <c r="CYI274" s="20"/>
      <c r="CYJ274" s="20"/>
      <c r="CYK274" s="20"/>
      <c r="CYL274" s="20"/>
      <c r="CYM274" s="20"/>
      <c r="CYN274" s="20"/>
      <c r="CYO274" s="20"/>
      <c r="CYP274" s="20"/>
      <c r="CYQ274" s="20"/>
      <c r="CYR274" s="20"/>
      <c r="CYS274" s="20"/>
      <c r="CYT274" s="20"/>
      <c r="CYU274" s="20"/>
      <c r="CYV274" s="20"/>
      <c r="CYW274" s="20"/>
      <c r="CYX274" s="20"/>
      <c r="CYY274" s="20"/>
      <c r="CYZ274" s="20"/>
      <c r="CZA274" s="20"/>
      <c r="CZB274" s="20"/>
      <c r="CZC274" s="20"/>
      <c r="CZD274" s="20"/>
      <c r="CZE274" s="20"/>
      <c r="CZF274" s="20"/>
      <c r="CZG274" s="20"/>
      <c r="CZH274" s="20"/>
      <c r="CZI274" s="20"/>
      <c r="CZJ274" s="20"/>
      <c r="CZK274" s="20"/>
      <c r="CZL274" s="20"/>
      <c r="CZM274" s="20"/>
      <c r="CZN274" s="20"/>
      <c r="CZO274" s="20"/>
      <c r="CZP274" s="20"/>
      <c r="CZQ274" s="20"/>
      <c r="CZR274" s="20"/>
      <c r="CZS274" s="20"/>
      <c r="CZT274" s="20"/>
      <c r="CZU274" s="20"/>
      <c r="CZV274" s="20"/>
      <c r="CZW274" s="20"/>
      <c r="CZX274" s="20"/>
      <c r="CZY274" s="20"/>
      <c r="CZZ274" s="20"/>
      <c r="DAA274" s="20"/>
      <c r="DAB274" s="20"/>
      <c r="DAC274" s="20"/>
      <c r="DAD274" s="20"/>
      <c r="DAE274" s="20"/>
      <c r="DAF274" s="20"/>
      <c r="DAG274" s="20"/>
      <c r="DAH274" s="20"/>
      <c r="DAI274" s="20"/>
      <c r="DAJ274" s="20"/>
      <c r="DAK274" s="20"/>
      <c r="DAL274" s="20"/>
      <c r="DAM274" s="20"/>
      <c r="DAN274" s="20"/>
      <c r="DAO274" s="20"/>
      <c r="DAP274" s="20"/>
      <c r="DAQ274" s="20"/>
      <c r="DAR274" s="20"/>
      <c r="DAS274" s="20"/>
      <c r="DAT274" s="20"/>
      <c r="DAU274" s="20"/>
      <c r="DAV274" s="20"/>
      <c r="DAW274" s="20"/>
      <c r="DAX274" s="20"/>
      <c r="DAY274" s="20"/>
      <c r="DAZ274" s="20"/>
      <c r="DBA274" s="20"/>
      <c r="DBB274" s="20"/>
      <c r="DBC274" s="20"/>
      <c r="DBD274" s="20"/>
      <c r="DBE274" s="20"/>
      <c r="DBF274" s="20"/>
      <c r="DBG274" s="20"/>
      <c r="DBH274" s="20"/>
      <c r="DBI274" s="20"/>
      <c r="DBJ274" s="20"/>
      <c r="DBK274" s="20"/>
      <c r="DBL274" s="20"/>
      <c r="DBM274" s="20"/>
      <c r="DBN274" s="20"/>
      <c r="DBO274" s="20"/>
      <c r="DBP274" s="20"/>
      <c r="DBQ274" s="20"/>
      <c r="DBR274" s="20"/>
      <c r="DBS274" s="20"/>
      <c r="DBT274" s="20"/>
      <c r="DBU274" s="20"/>
      <c r="DBV274" s="20"/>
      <c r="DBW274" s="20"/>
      <c r="DBX274" s="20"/>
      <c r="DBY274" s="20"/>
      <c r="DBZ274" s="20"/>
      <c r="DCA274" s="20"/>
      <c r="DCB274" s="20"/>
      <c r="DCC274" s="20"/>
      <c r="DCD274" s="20"/>
      <c r="DCE274" s="20"/>
      <c r="DCF274" s="20"/>
      <c r="DCG274" s="20"/>
      <c r="DCH274" s="20"/>
      <c r="DCI274" s="20"/>
      <c r="DCJ274" s="20"/>
      <c r="DCK274" s="20"/>
      <c r="DCL274" s="20"/>
      <c r="DCM274" s="20"/>
      <c r="DCN274" s="20"/>
      <c r="DCO274" s="20"/>
      <c r="DCP274" s="20"/>
      <c r="DCQ274" s="20"/>
      <c r="DCR274" s="20"/>
      <c r="DCS274" s="20"/>
      <c r="DCT274" s="20"/>
      <c r="DCU274" s="20"/>
      <c r="DCV274" s="20"/>
      <c r="DCW274" s="20"/>
      <c r="DCX274" s="20"/>
      <c r="DCY274" s="20"/>
      <c r="DCZ274" s="20"/>
      <c r="DDA274" s="20"/>
      <c r="DDB274" s="20"/>
      <c r="DDC274" s="20"/>
      <c r="DDD274" s="20"/>
      <c r="DDE274" s="20"/>
      <c r="DDF274" s="20"/>
      <c r="DDG274" s="20"/>
      <c r="DDH274" s="20"/>
      <c r="DDI274" s="20"/>
      <c r="DDJ274" s="20"/>
      <c r="DDK274" s="20"/>
      <c r="DDL274" s="20"/>
      <c r="DDM274" s="20"/>
      <c r="DDN274" s="20"/>
      <c r="DDO274" s="20"/>
      <c r="DDP274" s="20"/>
      <c r="DDQ274" s="20"/>
      <c r="DDR274" s="20"/>
      <c r="DDS274" s="20"/>
      <c r="DDT274" s="20"/>
      <c r="DDU274" s="20"/>
      <c r="DDV274" s="20"/>
      <c r="DDW274" s="20"/>
      <c r="DDX274" s="20"/>
      <c r="DDY274" s="20"/>
      <c r="DDZ274" s="20"/>
      <c r="DEA274" s="20"/>
      <c r="DEB274" s="20"/>
      <c r="DEC274" s="20"/>
      <c r="DED274" s="20"/>
      <c r="DEE274" s="20"/>
      <c r="DEF274" s="20"/>
      <c r="DEG274" s="20"/>
      <c r="DEH274" s="20"/>
      <c r="DEI274" s="20"/>
      <c r="DEJ274" s="20"/>
      <c r="DEK274" s="20"/>
      <c r="DEL274" s="20"/>
      <c r="DEM274" s="20"/>
      <c r="DEN274" s="20"/>
      <c r="DEO274" s="20"/>
      <c r="DEP274" s="20"/>
      <c r="DEQ274" s="20"/>
      <c r="DER274" s="20"/>
      <c r="DES274" s="20"/>
      <c r="DET274" s="20"/>
      <c r="DEU274" s="20"/>
      <c r="DEV274" s="20"/>
      <c r="DEW274" s="20"/>
      <c r="DEX274" s="20"/>
      <c r="DEY274" s="20"/>
      <c r="DEZ274" s="20"/>
      <c r="DFA274" s="20"/>
      <c r="DFB274" s="20"/>
      <c r="DFC274" s="20"/>
      <c r="DFD274" s="20"/>
      <c r="DFE274" s="20"/>
      <c r="DFF274" s="20"/>
      <c r="DFG274" s="20"/>
      <c r="DFH274" s="20"/>
      <c r="DFI274" s="20"/>
      <c r="DFJ274" s="20"/>
      <c r="DFK274" s="20"/>
      <c r="DFL274" s="20"/>
      <c r="DFM274" s="20"/>
      <c r="DFN274" s="20"/>
      <c r="DFO274" s="20"/>
      <c r="DFP274" s="20"/>
      <c r="DFQ274" s="20"/>
      <c r="DFR274" s="20"/>
      <c r="DFS274" s="20"/>
      <c r="DFT274" s="20"/>
      <c r="DFU274" s="20"/>
      <c r="DFV274" s="20"/>
      <c r="DFW274" s="20"/>
      <c r="DFX274" s="20"/>
      <c r="DFY274" s="20"/>
      <c r="DFZ274" s="20"/>
      <c r="DGA274" s="20"/>
      <c r="DGB274" s="20"/>
      <c r="DGC274" s="20"/>
      <c r="DGD274" s="20"/>
      <c r="DGE274" s="20"/>
      <c r="DGF274" s="20"/>
      <c r="DGG274" s="20"/>
      <c r="DGH274" s="20"/>
      <c r="DGI274" s="20"/>
      <c r="DGJ274" s="20"/>
      <c r="DGK274" s="20"/>
      <c r="DGL274" s="20"/>
      <c r="DGM274" s="20"/>
      <c r="DGN274" s="20"/>
      <c r="DGO274" s="20"/>
      <c r="DGP274" s="20"/>
      <c r="DGQ274" s="20"/>
      <c r="DGR274" s="20"/>
      <c r="DGS274" s="20"/>
      <c r="DGT274" s="20"/>
      <c r="DGU274" s="20"/>
      <c r="DGV274" s="20"/>
      <c r="DGW274" s="20"/>
      <c r="DGX274" s="20"/>
      <c r="DGY274" s="20"/>
      <c r="DGZ274" s="20"/>
      <c r="DHA274" s="20"/>
      <c r="DHB274" s="20"/>
      <c r="DHC274" s="20"/>
      <c r="DHD274" s="20"/>
      <c r="DHE274" s="20"/>
      <c r="DHF274" s="20"/>
      <c r="DHG274" s="20"/>
      <c r="DHH274" s="20"/>
      <c r="DHI274" s="20"/>
      <c r="DHJ274" s="20"/>
      <c r="DHK274" s="20"/>
      <c r="DHL274" s="20"/>
      <c r="DHM274" s="20"/>
      <c r="DHN274" s="20"/>
      <c r="DHO274" s="20"/>
      <c r="DHP274" s="20"/>
      <c r="DHQ274" s="20"/>
      <c r="DHR274" s="20"/>
      <c r="DHS274" s="20"/>
      <c r="DHT274" s="20"/>
      <c r="DHU274" s="20"/>
      <c r="DHV274" s="20"/>
      <c r="DHW274" s="20"/>
      <c r="DHX274" s="20"/>
      <c r="DHY274" s="20"/>
      <c r="DHZ274" s="20"/>
      <c r="DIA274" s="20"/>
      <c r="DIB274" s="20"/>
      <c r="DIC274" s="20"/>
      <c r="DID274" s="20"/>
      <c r="DIE274" s="20"/>
      <c r="DIF274" s="20"/>
      <c r="DIG274" s="20"/>
      <c r="DIH274" s="20"/>
      <c r="DII274" s="20"/>
      <c r="DIJ274" s="20"/>
      <c r="DIK274" s="20"/>
      <c r="DIL274" s="20"/>
      <c r="DIM274" s="20"/>
      <c r="DIN274" s="20"/>
      <c r="DIO274" s="20"/>
      <c r="DIP274" s="20"/>
      <c r="DIQ274" s="20"/>
      <c r="DIR274" s="20"/>
      <c r="DIS274" s="20"/>
      <c r="DIT274" s="20"/>
      <c r="DIU274" s="20"/>
      <c r="DIV274" s="20"/>
      <c r="DIW274" s="20"/>
      <c r="DIX274" s="20"/>
      <c r="DIY274" s="20"/>
      <c r="DIZ274" s="20"/>
      <c r="DJA274" s="20"/>
      <c r="DJB274" s="20"/>
      <c r="DJC274" s="20"/>
      <c r="DJD274" s="20"/>
      <c r="DJE274" s="20"/>
      <c r="DJF274" s="20"/>
      <c r="DJG274" s="20"/>
      <c r="DJH274" s="20"/>
      <c r="DJI274" s="20"/>
      <c r="DJJ274" s="20"/>
      <c r="DJK274" s="20"/>
      <c r="DJL274" s="20"/>
      <c r="DJM274" s="20"/>
      <c r="DJN274" s="20"/>
      <c r="DJO274" s="20"/>
      <c r="DJP274" s="20"/>
      <c r="DJQ274" s="20"/>
      <c r="DJR274" s="20"/>
      <c r="DJS274" s="20"/>
      <c r="DJT274" s="20"/>
      <c r="DJU274" s="20"/>
      <c r="DJV274" s="20"/>
      <c r="DJW274" s="20"/>
      <c r="DJX274" s="20"/>
      <c r="DJY274" s="20"/>
      <c r="DJZ274" s="20"/>
      <c r="DKA274" s="20"/>
      <c r="DKB274" s="20"/>
      <c r="DKC274" s="20"/>
      <c r="DKD274" s="20"/>
      <c r="DKE274" s="20"/>
      <c r="DKF274" s="20"/>
      <c r="DKG274" s="20"/>
      <c r="DKH274" s="20"/>
      <c r="DKI274" s="20"/>
      <c r="DKJ274" s="20"/>
      <c r="DKK274" s="20"/>
      <c r="DKL274" s="20"/>
      <c r="DKM274" s="20"/>
      <c r="DKN274" s="20"/>
      <c r="DKO274" s="20"/>
      <c r="DKP274" s="20"/>
      <c r="DKQ274" s="20"/>
      <c r="DKR274" s="20"/>
      <c r="DKS274" s="20"/>
      <c r="DKT274" s="20"/>
      <c r="DKU274" s="20"/>
      <c r="DKV274" s="20"/>
      <c r="DKW274" s="20"/>
      <c r="DKX274" s="20"/>
      <c r="DKY274" s="20"/>
      <c r="DKZ274" s="20"/>
      <c r="DLA274" s="20"/>
      <c r="DLB274" s="20"/>
      <c r="DLC274" s="20"/>
      <c r="DLD274" s="20"/>
      <c r="DLE274" s="20"/>
      <c r="DLF274" s="20"/>
      <c r="DLG274" s="20"/>
      <c r="DLH274" s="20"/>
      <c r="DLI274" s="20"/>
      <c r="DLJ274" s="20"/>
      <c r="DLK274" s="20"/>
      <c r="DLL274" s="20"/>
      <c r="DLM274" s="20"/>
      <c r="DLN274" s="20"/>
      <c r="DLO274" s="20"/>
      <c r="DLP274" s="20"/>
      <c r="DLQ274" s="20"/>
      <c r="DLR274" s="20"/>
      <c r="DLS274" s="20"/>
      <c r="DLT274" s="20"/>
      <c r="DLU274" s="20"/>
      <c r="DLV274" s="20"/>
      <c r="DLW274" s="20"/>
      <c r="DLX274" s="20"/>
      <c r="DLY274" s="20"/>
      <c r="DLZ274" s="20"/>
      <c r="DMA274" s="20"/>
      <c r="DMB274" s="20"/>
      <c r="DMC274" s="20"/>
      <c r="DMD274" s="20"/>
      <c r="DME274" s="20"/>
      <c r="DMF274" s="20"/>
      <c r="DMG274" s="20"/>
      <c r="DMH274" s="20"/>
      <c r="DMI274" s="20"/>
      <c r="DMJ274" s="20"/>
      <c r="DMK274" s="20"/>
      <c r="DML274" s="20"/>
      <c r="DMM274" s="20"/>
      <c r="DMN274" s="20"/>
      <c r="DMO274" s="20"/>
      <c r="DMP274" s="20"/>
      <c r="DMQ274" s="20"/>
      <c r="DMR274" s="20"/>
      <c r="DMS274" s="20"/>
      <c r="DMT274" s="20"/>
      <c r="DMU274" s="20"/>
      <c r="DMV274" s="20"/>
      <c r="DMW274" s="20"/>
      <c r="DMX274" s="20"/>
      <c r="DMY274" s="20"/>
      <c r="DMZ274" s="20"/>
      <c r="DNA274" s="20"/>
      <c r="DNB274" s="20"/>
      <c r="DNC274" s="20"/>
      <c r="DND274" s="20"/>
      <c r="DNE274" s="20"/>
      <c r="DNF274" s="20"/>
      <c r="DNG274" s="20"/>
      <c r="DNH274" s="20"/>
      <c r="DNI274" s="20"/>
      <c r="DNJ274" s="20"/>
      <c r="DNK274" s="20"/>
      <c r="DNL274" s="20"/>
      <c r="DNM274" s="20"/>
      <c r="DNN274" s="20"/>
      <c r="DNO274" s="20"/>
      <c r="DNP274" s="20"/>
      <c r="DNQ274" s="20"/>
      <c r="DNR274" s="20"/>
      <c r="DNS274" s="20"/>
      <c r="DNT274" s="20"/>
      <c r="DNU274" s="20"/>
      <c r="DNV274" s="20"/>
      <c r="DNW274" s="20"/>
      <c r="DNX274" s="20"/>
      <c r="DNY274" s="20"/>
      <c r="DNZ274" s="20"/>
      <c r="DOA274" s="20"/>
      <c r="DOB274" s="20"/>
      <c r="DOC274" s="20"/>
      <c r="DOD274" s="20"/>
      <c r="DOE274" s="20"/>
      <c r="DOF274" s="20"/>
      <c r="DOG274" s="20"/>
      <c r="DOH274" s="20"/>
      <c r="DOI274" s="20"/>
      <c r="DOJ274" s="20"/>
      <c r="DOK274" s="20"/>
      <c r="DOL274" s="20"/>
      <c r="DOM274" s="20"/>
      <c r="DON274" s="20"/>
      <c r="DOO274" s="20"/>
      <c r="DOP274" s="20"/>
      <c r="DOQ274" s="20"/>
      <c r="DOR274" s="20"/>
      <c r="DOS274" s="20"/>
      <c r="DOT274" s="20"/>
      <c r="DOU274" s="20"/>
      <c r="DOV274" s="20"/>
      <c r="DOW274" s="20"/>
      <c r="DOX274" s="20"/>
      <c r="DOY274" s="20"/>
      <c r="DOZ274" s="20"/>
      <c r="DPA274" s="20"/>
      <c r="DPB274" s="20"/>
      <c r="DPC274" s="20"/>
      <c r="DPD274" s="20"/>
      <c r="DPE274" s="20"/>
      <c r="DPF274" s="20"/>
      <c r="DPG274" s="20"/>
      <c r="DPH274" s="20"/>
      <c r="DPI274" s="20"/>
      <c r="DPJ274" s="20"/>
      <c r="DPK274" s="20"/>
      <c r="DPL274" s="20"/>
      <c r="DPM274" s="20"/>
      <c r="DPN274" s="20"/>
      <c r="DPO274" s="20"/>
      <c r="DPP274" s="20"/>
      <c r="DPQ274" s="20"/>
      <c r="DPR274" s="20"/>
      <c r="DPS274" s="20"/>
      <c r="DPT274" s="20"/>
      <c r="DPU274" s="20"/>
      <c r="DPV274" s="20"/>
      <c r="DPW274" s="20"/>
      <c r="DPX274" s="20"/>
      <c r="DPY274" s="20"/>
      <c r="DPZ274" s="20"/>
      <c r="DQA274" s="20"/>
      <c r="DQB274" s="20"/>
      <c r="DQC274" s="20"/>
      <c r="DQD274" s="20"/>
      <c r="DQE274" s="20"/>
      <c r="DQF274" s="20"/>
      <c r="DQG274" s="20"/>
      <c r="DQH274" s="20"/>
      <c r="DQI274" s="20"/>
      <c r="DQJ274" s="20"/>
      <c r="DQK274" s="20"/>
      <c r="DQL274" s="20"/>
      <c r="DQM274" s="20"/>
      <c r="DQN274" s="20"/>
      <c r="DQO274" s="20"/>
      <c r="DQP274" s="20"/>
      <c r="DQQ274" s="20"/>
      <c r="DQR274" s="20"/>
      <c r="DQS274" s="20"/>
      <c r="DQT274" s="20"/>
      <c r="DQU274" s="20"/>
      <c r="DQV274" s="20"/>
      <c r="DQW274" s="20"/>
      <c r="DQX274" s="20"/>
      <c r="DQY274" s="20"/>
      <c r="DQZ274" s="20"/>
      <c r="DRA274" s="20"/>
      <c r="DRB274" s="20"/>
      <c r="DRC274" s="20"/>
      <c r="DRD274" s="20"/>
      <c r="DRE274" s="20"/>
      <c r="DRF274" s="20"/>
      <c r="DRG274" s="20"/>
      <c r="DRH274" s="20"/>
      <c r="DRI274" s="20"/>
      <c r="DRJ274" s="20"/>
      <c r="DRK274" s="20"/>
      <c r="DRL274" s="20"/>
      <c r="DRM274" s="20"/>
      <c r="DRN274" s="20"/>
      <c r="DRO274" s="20"/>
      <c r="DRP274" s="20"/>
      <c r="DRQ274" s="20"/>
      <c r="DRR274" s="20"/>
      <c r="DRS274" s="20"/>
      <c r="DRT274" s="20"/>
      <c r="DRU274" s="20"/>
      <c r="DRV274" s="20"/>
      <c r="DRW274" s="20"/>
      <c r="DRX274" s="20"/>
      <c r="DRY274" s="20"/>
      <c r="DRZ274" s="20"/>
      <c r="DSA274" s="20"/>
      <c r="DSB274" s="20"/>
      <c r="DSC274" s="20"/>
      <c r="DSD274" s="20"/>
      <c r="DSE274" s="20"/>
      <c r="DSF274" s="20"/>
      <c r="DSG274" s="20"/>
      <c r="DSH274" s="20"/>
      <c r="DSI274" s="20"/>
      <c r="DSJ274" s="20"/>
      <c r="DSK274" s="20"/>
      <c r="DSL274" s="20"/>
      <c r="DSM274" s="20"/>
      <c r="DSN274" s="20"/>
      <c r="DSO274" s="20"/>
      <c r="DSP274" s="20"/>
      <c r="DSQ274" s="20"/>
      <c r="DSR274" s="20"/>
      <c r="DSS274" s="20"/>
      <c r="DST274" s="20"/>
      <c r="DSU274" s="20"/>
      <c r="DSV274" s="20"/>
      <c r="DSW274" s="20"/>
      <c r="DSX274" s="20"/>
      <c r="DSY274" s="20"/>
      <c r="DSZ274" s="20"/>
      <c r="DTA274" s="20"/>
      <c r="DTB274" s="20"/>
      <c r="DTC274" s="20"/>
      <c r="DTD274" s="20"/>
      <c r="DTE274" s="20"/>
      <c r="DTF274" s="20"/>
      <c r="DTG274" s="20"/>
      <c r="DTH274" s="20"/>
      <c r="DTI274" s="20"/>
      <c r="DTJ274" s="20"/>
      <c r="DTK274" s="20"/>
      <c r="DTL274" s="20"/>
      <c r="DTM274" s="20"/>
      <c r="DTN274" s="20"/>
      <c r="DTO274" s="20"/>
      <c r="DTP274" s="20"/>
      <c r="DTQ274" s="20"/>
      <c r="DTR274" s="20"/>
      <c r="DTS274" s="20"/>
      <c r="DTT274" s="20"/>
      <c r="DTU274" s="20"/>
      <c r="DTV274" s="20"/>
      <c r="DTW274" s="20"/>
      <c r="DTX274" s="20"/>
      <c r="DTY274" s="20"/>
      <c r="DTZ274" s="20"/>
      <c r="DUA274" s="20"/>
      <c r="DUB274" s="20"/>
      <c r="DUC274" s="20"/>
      <c r="DUD274" s="20"/>
      <c r="DUE274" s="20"/>
      <c r="DUF274" s="20"/>
      <c r="DUG274" s="20"/>
      <c r="DUH274" s="20"/>
      <c r="DUI274" s="20"/>
      <c r="DUJ274" s="20"/>
      <c r="DUK274" s="20"/>
      <c r="DUL274" s="20"/>
      <c r="DUM274" s="20"/>
      <c r="DUN274" s="20"/>
      <c r="DUO274" s="20"/>
      <c r="DUP274" s="20"/>
      <c r="DUQ274" s="20"/>
      <c r="DUR274" s="20"/>
      <c r="DUS274" s="20"/>
      <c r="DUT274" s="20"/>
      <c r="DUU274" s="20"/>
      <c r="DUV274" s="20"/>
      <c r="DUW274" s="20"/>
      <c r="DUX274" s="20"/>
      <c r="DUY274" s="20"/>
      <c r="DUZ274" s="20"/>
      <c r="DVA274" s="20"/>
      <c r="DVB274" s="20"/>
      <c r="DVC274" s="20"/>
      <c r="DVD274" s="20"/>
      <c r="DVE274" s="20"/>
      <c r="DVF274" s="20"/>
      <c r="DVG274" s="20"/>
      <c r="DVH274" s="20"/>
      <c r="DVI274" s="20"/>
      <c r="DVJ274" s="20"/>
      <c r="DVK274" s="20"/>
      <c r="DVL274" s="20"/>
      <c r="DVM274" s="20"/>
      <c r="DVN274" s="20"/>
      <c r="DVO274" s="20"/>
      <c r="DVP274" s="20"/>
      <c r="DVQ274" s="20"/>
      <c r="DVR274" s="20"/>
      <c r="DVS274" s="20"/>
      <c r="DVT274" s="20"/>
      <c r="DVU274" s="20"/>
      <c r="DVV274" s="20"/>
      <c r="DVW274" s="20"/>
      <c r="DVX274" s="20"/>
      <c r="DVY274" s="20"/>
      <c r="DVZ274" s="20"/>
      <c r="DWA274" s="20"/>
      <c r="DWB274" s="20"/>
      <c r="DWC274" s="20"/>
      <c r="DWD274" s="20"/>
      <c r="DWE274" s="20"/>
      <c r="DWF274" s="20"/>
      <c r="DWG274" s="20"/>
      <c r="DWH274" s="20"/>
      <c r="DWI274" s="20"/>
      <c r="DWJ274" s="20"/>
      <c r="DWK274" s="20"/>
      <c r="DWL274" s="20"/>
      <c r="DWM274" s="20"/>
      <c r="DWN274" s="20"/>
      <c r="DWO274" s="20"/>
      <c r="DWP274" s="20"/>
      <c r="DWQ274" s="20"/>
      <c r="DWR274" s="20"/>
      <c r="DWS274" s="20"/>
      <c r="DWT274" s="20"/>
      <c r="DWU274" s="20"/>
      <c r="DWV274" s="20"/>
      <c r="DWW274" s="20"/>
      <c r="DWX274" s="20"/>
      <c r="DWY274" s="20"/>
      <c r="DWZ274" s="20"/>
      <c r="DXA274" s="20"/>
      <c r="DXB274" s="20"/>
      <c r="DXC274" s="20"/>
      <c r="DXD274" s="20"/>
      <c r="DXE274" s="20"/>
      <c r="DXF274" s="20"/>
      <c r="DXG274" s="20"/>
      <c r="DXH274" s="20"/>
      <c r="DXI274" s="20"/>
      <c r="DXJ274" s="20"/>
      <c r="DXK274" s="20"/>
      <c r="DXL274" s="20"/>
      <c r="DXM274" s="20"/>
      <c r="DXN274" s="20"/>
      <c r="DXO274" s="20"/>
      <c r="DXP274" s="20"/>
      <c r="DXQ274" s="20"/>
      <c r="DXR274" s="20"/>
      <c r="DXS274" s="20"/>
      <c r="DXT274" s="20"/>
      <c r="DXU274" s="20"/>
      <c r="DXV274" s="20"/>
      <c r="DXW274" s="20"/>
      <c r="DXX274" s="20"/>
      <c r="DXY274" s="20"/>
      <c r="DXZ274" s="20"/>
      <c r="DYA274" s="20"/>
      <c r="DYB274" s="20"/>
      <c r="DYC274" s="20"/>
      <c r="DYD274" s="20"/>
      <c r="DYE274" s="20"/>
      <c r="DYF274" s="20"/>
      <c r="DYG274" s="20"/>
      <c r="DYH274" s="20"/>
      <c r="DYI274" s="20"/>
      <c r="DYJ274" s="20"/>
      <c r="DYK274" s="20"/>
      <c r="DYL274" s="20"/>
      <c r="DYM274" s="20"/>
      <c r="DYN274" s="20"/>
      <c r="DYO274" s="20"/>
      <c r="DYP274" s="20"/>
      <c r="DYQ274" s="20"/>
      <c r="DYR274" s="20"/>
      <c r="DYS274" s="20"/>
      <c r="DYT274" s="20"/>
      <c r="DYU274" s="20"/>
      <c r="DYV274" s="20"/>
      <c r="DYW274" s="20"/>
      <c r="DYX274" s="20"/>
      <c r="DYY274" s="20"/>
      <c r="DYZ274" s="20"/>
      <c r="DZA274" s="20"/>
      <c r="DZB274" s="20"/>
      <c r="DZC274" s="20"/>
      <c r="DZD274" s="20"/>
      <c r="DZE274" s="20"/>
      <c r="DZF274" s="20"/>
      <c r="DZG274" s="20"/>
      <c r="DZH274" s="20"/>
      <c r="DZI274" s="20"/>
      <c r="DZJ274" s="20"/>
      <c r="DZK274" s="20"/>
      <c r="DZL274" s="20"/>
      <c r="DZM274" s="20"/>
      <c r="DZN274" s="20"/>
      <c r="DZO274" s="20"/>
      <c r="DZP274" s="20"/>
      <c r="DZQ274" s="20"/>
      <c r="DZR274" s="20"/>
      <c r="DZS274" s="20"/>
      <c r="DZT274" s="20"/>
      <c r="DZU274" s="20"/>
      <c r="DZV274" s="20"/>
      <c r="DZW274" s="20"/>
      <c r="DZX274" s="20"/>
      <c r="DZY274" s="20"/>
      <c r="DZZ274" s="20"/>
      <c r="EAA274" s="20"/>
      <c r="EAB274" s="20"/>
      <c r="EAC274" s="20"/>
      <c r="EAD274" s="20"/>
      <c r="EAE274" s="20"/>
      <c r="EAF274" s="20"/>
      <c r="EAG274" s="20"/>
      <c r="EAH274" s="20"/>
      <c r="EAI274" s="20"/>
      <c r="EAJ274" s="20"/>
      <c r="EAK274" s="20"/>
      <c r="EAL274" s="20"/>
      <c r="EAM274" s="20"/>
      <c r="EAN274" s="20"/>
      <c r="EAO274" s="20"/>
      <c r="EAP274" s="20"/>
      <c r="EAQ274" s="20"/>
      <c r="EAR274" s="20"/>
      <c r="EAS274" s="20"/>
      <c r="EAT274" s="20"/>
      <c r="EAU274" s="20"/>
      <c r="EAV274" s="20"/>
      <c r="EAW274" s="20"/>
      <c r="EAX274" s="20"/>
      <c r="EAY274" s="20"/>
      <c r="EAZ274" s="20"/>
      <c r="EBA274" s="20"/>
      <c r="EBB274" s="20"/>
      <c r="EBC274" s="20"/>
      <c r="EBD274" s="20"/>
      <c r="EBE274" s="20"/>
      <c r="EBF274" s="20"/>
      <c r="EBG274" s="20"/>
      <c r="EBH274" s="20"/>
      <c r="EBI274" s="20"/>
      <c r="EBJ274" s="20"/>
      <c r="EBK274" s="20"/>
      <c r="EBL274" s="20"/>
      <c r="EBM274" s="20"/>
      <c r="EBN274" s="20"/>
      <c r="EBO274" s="20"/>
      <c r="EBP274" s="20"/>
      <c r="EBQ274" s="20"/>
      <c r="EBR274" s="20"/>
      <c r="EBS274" s="20"/>
      <c r="EBT274" s="20"/>
      <c r="EBU274" s="20"/>
      <c r="EBV274" s="20"/>
      <c r="EBW274" s="20"/>
      <c r="EBX274" s="20"/>
      <c r="EBY274" s="20"/>
      <c r="EBZ274" s="20"/>
      <c r="ECA274" s="20"/>
      <c r="ECB274" s="20"/>
      <c r="ECC274" s="20"/>
      <c r="ECD274" s="20"/>
      <c r="ECE274" s="20"/>
      <c r="ECF274" s="20"/>
      <c r="ECG274" s="20"/>
      <c r="ECH274" s="20"/>
      <c r="ECI274" s="20"/>
      <c r="ECJ274" s="20"/>
      <c r="ECK274" s="20"/>
      <c r="ECL274" s="20"/>
      <c r="ECM274" s="20"/>
      <c r="ECN274" s="20"/>
      <c r="ECO274" s="20"/>
      <c r="ECP274" s="20"/>
      <c r="ECQ274" s="20"/>
      <c r="ECR274" s="20"/>
      <c r="ECS274" s="20"/>
      <c r="ECT274" s="20"/>
      <c r="ECU274" s="20"/>
      <c r="ECV274" s="20"/>
      <c r="ECW274" s="20"/>
      <c r="ECX274" s="20"/>
      <c r="ECY274" s="20"/>
      <c r="ECZ274" s="20"/>
      <c r="EDA274" s="20"/>
      <c r="EDB274" s="20"/>
      <c r="EDC274" s="20"/>
      <c r="EDD274" s="20"/>
      <c r="EDE274" s="20"/>
      <c r="EDF274" s="20"/>
      <c r="EDG274" s="20"/>
      <c r="EDH274" s="20"/>
      <c r="EDI274" s="20"/>
      <c r="EDJ274" s="20"/>
      <c r="EDK274" s="20"/>
      <c r="EDL274" s="20"/>
      <c r="EDM274" s="20"/>
      <c r="EDN274" s="20"/>
      <c r="EDO274" s="20"/>
      <c r="EDP274" s="20"/>
      <c r="EDQ274" s="20"/>
      <c r="EDR274" s="20"/>
      <c r="EDS274" s="20"/>
      <c r="EDT274" s="20"/>
      <c r="EDU274" s="20"/>
      <c r="EDV274" s="20"/>
      <c r="EDW274" s="20"/>
      <c r="EDX274" s="20"/>
      <c r="EDY274" s="20"/>
      <c r="EDZ274" s="20"/>
      <c r="EEA274" s="20"/>
      <c r="EEB274" s="20"/>
      <c r="EEC274" s="20"/>
      <c r="EED274" s="20"/>
      <c r="EEE274" s="20"/>
      <c r="EEF274" s="20"/>
      <c r="EEG274" s="20"/>
      <c r="EEH274" s="20"/>
      <c r="EEI274" s="20"/>
      <c r="EEJ274" s="20"/>
      <c r="EEK274" s="20"/>
      <c r="EEL274" s="20"/>
      <c r="EEM274" s="20"/>
      <c r="EEN274" s="20"/>
      <c r="EEO274" s="20"/>
      <c r="EEP274" s="20"/>
      <c r="EEQ274" s="20"/>
      <c r="EER274" s="20"/>
      <c r="EES274" s="20"/>
      <c r="EET274" s="20"/>
      <c r="EEU274" s="20"/>
      <c r="EEV274" s="20"/>
      <c r="EEW274" s="20"/>
      <c r="EEX274" s="20"/>
      <c r="EEY274" s="20"/>
      <c r="EEZ274" s="20"/>
      <c r="EFA274" s="20"/>
      <c r="EFB274" s="20"/>
      <c r="EFC274" s="20"/>
      <c r="EFD274" s="20"/>
      <c r="EFE274" s="20"/>
      <c r="EFF274" s="20"/>
      <c r="EFG274" s="20"/>
      <c r="EFH274" s="20"/>
      <c r="EFI274" s="20"/>
      <c r="EFJ274" s="20"/>
      <c r="EFK274" s="20"/>
      <c r="EFL274" s="20"/>
      <c r="EFM274" s="20"/>
      <c r="EFN274" s="20"/>
      <c r="EFO274" s="20"/>
      <c r="EFP274" s="20"/>
      <c r="EFQ274" s="20"/>
      <c r="EFR274" s="20"/>
      <c r="EFS274" s="20"/>
      <c r="EFT274" s="20"/>
      <c r="EFU274" s="20"/>
      <c r="EFV274" s="20"/>
      <c r="EFW274" s="20"/>
      <c r="EFX274" s="20"/>
      <c r="EFY274" s="20"/>
      <c r="EFZ274" s="20"/>
      <c r="EGA274" s="20"/>
      <c r="EGB274" s="20"/>
      <c r="EGC274" s="20"/>
      <c r="EGD274" s="20"/>
      <c r="EGE274" s="20"/>
      <c r="EGF274" s="20"/>
      <c r="EGG274" s="20"/>
      <c r="EGH274" s="20"/>
      <c r="EGI274" s="20"/>
      <c r="EGJ274" s="20"/>
      <c r="EGK274" s="20"/>
      <c r="EGL274" s="20"/>
      <c r="EGM274" s="20"/>
      <c r="EGN274" s="20"/>
      <c r="EGO274" s="20"/>
      <c r="EGP274" s="20"/>
      <c r="EGQ274" s="20"/>
      <c r="EGR274" s="20"/>
      <c r="EGS274" s="20"/>
      <c r="EGT274" s="20"/>
      <c r="EGU274" s="20"/>
      <c r="EGV274" s="20"/>
      <c r="EGW274" s="20"/>
      <c r="EGX274" s="20"/>
      <c r="EGY274" s="20"/>
      <c r="EGZ274" s="20"/>
      <c r="EHA274" s="20"/>
      <c r="EHB274" s="20"/>
      <c r="EHC274" s="20"/>
      <c r="EHD274" s="20"/>
      <c r="EHE274" s="20"/>
      <c r="EHF274" s="20"/>
      <c r="EHG274" s="20"/>
      <c r="EHH274" s="20"/>
      <c r="EHI274" s="20"/>
      <c r="EHJ274" s="20"/>
      <c r="EHK274" s="20"/>
      <c r="EHL274" s="20"/>
      <c r="EHM274" s="20"/>
      <c r="EHN274" s="20"/>
      <c r="EHO274" s="20"/>
      <c r="EHP274" s="20"/>
      <c r="EHQ274" s="20"/>
      <c r="EHR274" s="20"/>
      <c r="EHS274" s="20"/>
      <c r="EHT274" s="20"/>
      <c r="EHU274" s="20"/>
      <c r="EHV274" s="20"/>
      <c r="EHW274" s="20"/>
      <c r="EHX274" s="20"/>
      <c r="EHY274" s="20"/>
      <c r="EHZ274" s="20"/>
      <c r="EIA274" s="20"/>
      <c r="EIB274" s="20"/>
      <c r="EIC274" s="20"/>
      <c r="EID274" s="20"/>
      <c r="EIE274" s="20"/>
      <c r="EIF274" s="20"/>
      <c r="EIG274" s="20"/>
      <c r="EIH274" s="20"/>
      <c r="EII274" s="20"/>
      <c r="EIJ274" s="20"/>
      <c r="EIK274" s="20"/>
      <c r="EIL274" s="20"/>
      <c r="EIM274" s="20"/>
      <c r="EIN274" s="20"/>
      <c r="EIO274" s="20"/>
      <c r="EIP274" s="20"/>
      <c r="EIQ274" s="20"/>
      <c r="EIR274" s="20"/>
      <c r="EIS274" s="20"/>
      <c r="EIT274" s="20"/>
      <c r="EIU274" s="20"/>
      <c r="EIV274" s="20"/>
      <c r="EIW274" s="20"/>
      <c r="EIX274" s="20"/>
      <c r="EIY274" s="20"/>
      <c r="EIZ274" s="20"/>
      <c r="EJA274" s="20"/>
      <c r="EJB274" s="20"/>
      <c r="EJC274" s="20"/>
      <c r="EJD274" s="20"/>
      <c r="EJE274" s="20"/>
      <c r="EJF274" s="20"/>
      <c r="EJG274" s="20"/>
      <c r="EJH274" s="20"/>
      <c r="EJI274" s="20"/>
      <c r="EJJ274" s="20"/>
      <c r="EJK274" s="20"/>
      <c r="EJL274" s="20"/>
      <c r="EJM274" s="20"/>
      <c r="EJN274" s="20"/>
      <c r="EJO274" s="20"/>
      <c r="EJP274" s="20"/>
      <c r="EJQ274" s="20"/>
      <c r="EJR274" s="20"/>
      <c r="EJS274" s="20"/>
      <c r="EJT274" s="20"/>
      <c r="EJU274" s="20"/>
      <c r="EJV274" s="20"/>
      <c r="EJW274" s="20"/>
      <c r="EJX274" s="20"/>
      <c r="EJY274" s="20"/>
      <c r="EJZ274" s="20"/>
      <c r="EKA274" s="20"/>
      <c r="EKB274" s="20"/>
      <c r="EKC274" s="20"/>
      <c r="EKD274" s="20"/>
      <c r="EKE274" s="20"/>
      <c r="EKF274" s="20"/>
      <c r="EKG274" s="20"/>
      <c r="EKH274" s="20"/>
      <c r="EKI274" s="20"/>
      <c r="EKJ274" s="20"/>
      <c r="EKK274" s="20"/>
      <c r="EKL274" s="20"/>
      <c r="EKM274" s="20"/>
      <c r="EKN274" s="20"/>
      <c r="EKO274" s="20"/>
      <c r="EKP274" s="20"/>
      <c r="EKQ274" s="20"/>
      <c r="EKR274" s="20"/>
      <c r="EKS274" s="20"/>
      <c r="EKT274" s="20"/>
      <c r="EKU274" s="20"/>
      <c r="EKV274" s="20"/>
      <c r="EKW274" s="20"/>
      <c r="EKX274" s="20"/>
      <c r="EKY274" s="20"/>
      <c r="EKZ274" s="20"/>
      <c r="ELA274" s="20"/>
      <c r="ELB274" s="20"/>
      <c r="ELC274" s="20"/>
      <c r="ELD274" s="20"/>
      <c r="ELE274" s="20"/>
      <c r="ELF274" s="20"/>
      <c r="ELG274" s="20"/>
      <c r="ELH274" s="20"/>
      <c r="ELI274" s="20"/>
      <c r="ELJ274" s="20"/>
      <c r="ELK274" s="20"/>
      <c r="ELL274" s="20"/>
      <c r="ELM274" s="20"/>
      <c r="ELN274" s="20"/>
      <c r="ELO274" s="20"/>
      <c r="ELP274" s="20"/>
      <c r="ELQ274" s="20"/>
      <c r="ELR274" s="20"/>
      <c r="ELS274" s="20"/>
      <c r="ELT274" s="20"/>
      <c r="ELU274" s="20"/>
      <c r="ELV274" s="20"/>
      <c r="ELW274" s="20"/>
      <c r="ELX274" s="20"/>
      <c r="ELY274" s="20"/>
      <c r="ELZ274" s="20"/>
      <c r="EMA274" s="20"/>
      <c r="EMB274" s="20"/>
      <c r="EMC274" s="20"/>
      <c r="EMD274" s="20"/>
      <c r="EME274" s="20"/>
      <c r="EMF274" s="20"/>
      <c r="EMG274" s="20"/>
      <c r="EMH274" s="20"/>
      <c r="EMI274" s="20"/>
      <c r="EMJ274" s="20"/>
      <c r="EMK274" s="20"/>
      <c r="EML274" s="20"/>
      <c r="EMM274" s="20"/>
      <c r="EMN274" s="20"/>
      <c r="EMO274" s="20"/>
      <c r="EMP274" s="20"/>
      <c r="EMQ274" s="20"/>
      <c r="EMR274" s="20"/>
      <c r="EMS274" s="20"/>
      <c r="EMT274" s="20"/>
      <c r="EMU274" s="20"/>
      <c r="EMV274" s="20"/>
      <c r="EMW274" s="20"/>
      <c r="EMX274" s="20"/>
      <c r="EMY274" s="20"/>
      <c r="EMZ274" s="20"/>
      <c r="ENA274" s="20"/>
      <c r="ENB274" s="20"/>
      <c r="ENC274" s="20"/>
      <c r="END274" s="20"/>
      <c r="ENE274" s="20"/>
      <c r="ENF274" s="20"/>
      <c r="ENG274" s="20"/>
      <c r="ENH274" s="20"/>
      <c r="ENI274" s="20"/>
      <c r="ENJ274" s="20"/>
      <c r="ENK274" s="20"/>
      <c r="ENL274" s="20"/>
      <c r="ENM274" s="20"/>
      <c r="ENN274" s="20"/>
      <c r="ENO274" s="20"/>
      <c r="ENP274" s="20"/>
      <c r="ENQ274" s="20"/>
      <c r="ENR274" s="20"/>
      <c r="ENS274" s="20"/>
      <c r="ENT274" s="20"/>
      <c r="ENU274" s="20"/>
      <c r="ENV274" s="20"/>
      <c r="ENW274" s="20"/>
      <c r="ENX274" s="20"/>
      <c r="ENY274" s="20"/>
      <c r="ENZ274" s="20"/>
      <c r="EOA274" s="20"/>
      <c r="EOB274" s="20"/>
      <c r="EOC274" s="20"/>
      <c r="EOD274" s="20"/>
      <c r="EOE274" s="20"/>
      <c r="EOF274" s="20"/>
      <c r="EOG274" s="20"/>
      <c r="EOH274" s="20"/>
      <c r="EOI274" s="20"/>
      <c r="EOJ274" s="20"/>
      <c r="EOK274" s="20"/>
      <c r="EOL274" s="20"/>
      <c r="EOM274" s="20"/>
      <c r="EON274" s="20"/>
      <c r="EOO274" s="20"/>
      <c r="EOP274" s="20"/>
      <c r="EOQ274" s="20"/>
      <c r="EOR274" s="20"/>
      <c r="EOS274" s="20"/>
      <c r="EOT274" s="20"/>
      <c r="EOU274" s="20"/>
      <c r="EOV274" s="20"/>
      <c r="EOW274" s="20"/>
      <c r="EOX274" s="20"/>
      <c r="EOY274" s="20"/>
      <c r="EOZ274" s="20"/>
      <c r="EPA274" s="20"/>
      <c r="EPB274" s="20"/>
      <c r="EPC274" s="20"/>
      <c r="EPD274" s="20"/>
      <c r="EPE274" s="20"/>
      <c r="EPF274" s="20"/>
      <c r="EPG274" s="20"/>
      <c r="EPH274" s="20"/>
      <c r="EPI274" s="20"/>
      <c r="EPJ274" s="20"/>
      <c r="EPK274" s="20"/>
      <c r="EPL274" s="20"/>
      <c r="EPM274" s="20"/>
      <c r="EPN274" s="20"/>
      <c r="EPO274" s="20"/>
      <c r="EPP274" s="20"/>
      <c r="EPQ274" s="20"/>
      <c r="EPR274" s="20"/>
      <c r="EPS274" s="20"/>
      <c r="EPT274" s="20"/>
      <c r="EPU274" s="20"/>
      <c r="EPV274" s="20"/>
      <c r="EPW274" s="20"/>
      <c r="EPX274" s="20"/>
      <c r="EPY274" s="20"/>
      <c r="EPZ274" s="20"/>
      <c r="EQA274" s="20"/>
      <c r="EQB274" s="20"/>
      <c r="EQC274" s="20"/>
      <c r="EQD274" s="20"/>
      <c r="EQE274" s="20"/>
      <c r="EQF274" s="20"/>
      <c r="EQG274" s="20"/>
      <c r="EQH274" s="20"/>
      <c r="EQI274" s="20"/>
      <c r="EQJ274" s="20"/>
      <c r="EQK274" s="20"/>
      <c r="EQL274" s="20"/>
      <c r="EQM274" s="20"/>
      <c r="EQN274" s="20"/>
      <c r="EQO274" s="20"/>
      <c r="EQP274" s="20"/>
      <c r="EQQ274" s="20"/>
      <c r="EQR274" s="20"/>
      <c r="EQS274" s="20"/>
      <c r="EQT274" s="20"/>
      <c r="EQU274" s="20"/>
      <c r="EQV274" s="20"/>
      <c r="EQW274" s="20"/>
      <c r="EQX274" s="20"/>
      <c r="EQY274" s="20"/>
      <c r="EQZ274" s="20"/>
      <c r="ERA274" s="20"/>
      <c r="ERB274" s="20"/>
      <c r="ERC274" s="20"/>
      <c r="ERD274" s="20"/>
      <c r="ERE274" s="20"/>
      <c r="ERF274" s="20"/>
      <c r="ERG274" s="20"/>
      <c r="ERH274" s="20"/>
      <c r="ERI274" s="20"/>
      <c r="ERJ274" s="20"/>
      <c r="ERK274" s="20"/>
      <c r="ERL274" s="20"/>
      <c r="ERM274" s="20"/>
      <c r="ERN274" s="20"/>
      <c r="ERO274" s="20"/>
      <c r="ERP274" s="20"/>
      <c r="ERQ274" s="20"/>
      <c r="ERR274" s="20"/>
      <c r="ERS274" s="20"/>
      <c r="ERT274" s="20"/>
      <c r="ERU274" s="20"/>
      <c r="ERV274" s="20"/>
      <c r="ERW274" s="20"/>
      <c r="ERX274" s="20"/>
      <c r="ERY274" s="20"/>
      <c r="ERZ274" s="20"/>
      <c r="ESA274" s="20"/>
      <c r="ESB274" s="20"/>
      <c r="ESC274" s="20"/>
      <c r="ESD274" s="20"/>
      <c r="ESE274" s="20"/>
      <c r="ESF274" s="20"/>
      <c r="ESG274" s="20"/>
      <c r="ESH274" s="20"/>
      <c r="ESI274" s="20"/>
      <c r="ESJ274" s="20"/>
      <c r="ESK274" s="20"/>
      <c r="ESL274" s="20"/>
      <c r="ESM274" s="20"/>
      <c r="ESN274" s="20"/>
      <c r="ESO274" s="20"/>
      <c r="ESP274" s="20"/>
      <c r="ESQ274" s="20"/>
      <c r="ESR274" s="20"/>
      <c r="ESS274" s="20"/>
      <c r="EST274" s="20"/>
      <c r="ESU274" s="20"/>
      <c r="ESV274" s="20"/>
      <c r="ESW274" s="20"/>
      <c r="ESX274" s="20"/>
      <c r="ESY274" s="20"/>
      <c r="ESZ274" s="20"/>
      <c r="ETA274" s="20"/>
      <c r="ETB274" s="20"/>
      <c r="ETC274" s="20"/>
      <c r="ETD274" s="20"/>
      <c r="ETE274" s="20"/>
      <c r="ETF274" s="20"/>
      <c r="ETG274" s="20"/>
      <c r="ETH274" s="20"/>
      <c r="ETI274" s="20"/>
      <c r="ETJ274" s="20"/>
      <c r="ETK274" s="20"/>
      <c r="ETL274" s="20"/>
      <c r="ETM274" s="20"/>
      <c r="ETN274" s="20"/>
      <c r="ETO274" s="20"/>
      <c r="ETP274" s="20"/>
      <c r="ETQ274" s="20"/>
      <c r="ETR274" s="20"/>
      <c r="ETS274" s="20"/>
      <c r="ETT274" s="20"/>
      <c r="ETU274" s="20"/>
      <c r="ETV274" s="20"/>
      <c r="ETW274" s="20"/>
      <c r="ETX274" s="20"/>
      <c r="ETY274" s="20"/>
      <c r="ETZ274" s="20"/>
      <c r="EUA274" s="20"/>
      <c r="EUB274" s="20"/>
      <c r="EUC274" s="20"/>
      <c r="EUD274" s="20"/>
      <c r="EUE274" s="20"/>
      <c r="EUF274" s="20"/>
      <c r="EUG274" s="20"/>
      <c r="EUH274" s="20"/>
      <c r="EUI274" s="20"/>
      <c r="EUJ274" s="20"/>
      <c r="EUK274" s="20"/>
      <c r="EUL274" s="20"/>
      <c r="EUM274" s="20"/>
      <c r="EUN274" s="20"/>
      <c r="EUO274" s="20"/>
      <c r="EUP274" s="20"/>
      <c r="EUQ274" s="20"/>
      <c r="EUR274" s="20"/>
      <c r="EUS274" s="20"/>
      <c r="EUT274" s="20"/>
      <c r="EUU274" s="20"/>
      <c r="EUV274" s="20"/>
      <c r="EUW274" s="20"/>
      <c r="EUX274" s="20"/>
      <c r="EUY274" s="20"/>
      <c r="EUZ274" s="20"/>
      <c r="EVA274" s="20"/>
      <c r="EVB274" s="20"/>
      <c r="EVC274" s="20"/>
      <c r="EVD274" s="20"/>
      <c r="EVE274" s="20"/>
      <c r="EVF274" s="20"/>
      <c r="EVG274" s="20"/>
      <c r="EVH274" s="20"/>
      <c r="EVI274" s="20"/>
      <c r="EVJ274" s="20"/>
      <c r="EVK274" s="20"/>
      <c r="EVL274" s="20"/>
      <c r="EVM274" s="20"/>
      <c r="EVN274" s="20"/>
      <c r="EVO274" s="20"/>
      <c r="EVP274" s="20"/>
      <c r="EVQ274" s="20"/>
      <c r="EVR274" s="20"/>
      <c r="EVS274" s="20"/>
      <c r="EVT274" s="20"/>
      <c r="EVU274" s="20"/>
      <c r="EVV274" s="20"/>
      <c r="EVW274" s="20"/>
      <c r="EVX274" s="20"/>
      <c r="EVY274" s="20"/>
      <c r="EVZ274" s="20"/>
      <c r="EWA274" s="20"/>
      <c r="EWB274" s="20"/>
      <c r="EWC274" s="20"/>
      <c r="EWD274" s="20"/>
      <c r="EWE274" s="20"/>
      <c r="EWF274" s="20"/>
      <c r="EWG274" s="20"/>
      <c r="EWH274" s="20"/>
      <c r="EWI274" s="20"/>
      <c r="EWJ274" s="20"/>
      <c r="EWK274" s="20"/>
      <c r="EWL274" s="20"/>
      <c r="EWM274" s="20"/>
      <c r="EWN274" s="20"/>
      <c r="EWO274" s="20"/>
      <c r="EWP274" s="20"/>
      <c r="EWQ274" s="20"/>
      <c r="EWR274" s="20"/>
      <c r="EWS274" s="20"/>
      <c r="EWT274" s="20"/>
      <c r="EWU274" s="20"/>
      <c r="EWV274" s="20"/>
      <c r="EWW274" s="20"/>
      <c r="EWX274" s="20"/>
      <c r="EWY274" s="20"/>
      <c r="EWZ274" s="20"/>
      <c r="EXA274" s="20"/>
      <c r="EXB274" s="20"/>
      <c r="EXC274" s="20"/>
      <c r="EXD274" s="20"/>
      <c r="EXE274" s="20"/>
      <c r="EXF274" s="20"/>
      <c r="EXG274" s="20"/>
      <c r="EXH274" s="20"/>
      <c r="EXI274" s="20"/>
      <c r="EXJ274" s="20"/>
      <c r="EXK274" s="20"/>
      <c r="EXL274" s="20"/>
      <c r="EXM274" s="20"/>
      <c r="EXN274" s="20"/>
      <c r="EXO274" s="20"/>
      <c r="EXP274" s="20"/>
      <c r="EXQ274" s="20"/>
      <c r="EXR274" s="20"/>
      <c r="EXS274" s="20"/>
      <c r="EXT274" s="20"/>
      <c r="EXU274" s="20"/>
      <c r="EXV274" s="20"/>
      <c r="EXW274" s="20"/>
      <c r="EXX274" s="20"/>
      <c r="EXY274" s="20"/>
      <c r="EXZ274" s="20"/>
      <c r="EYA274" s="20"/>
      <c r="EYB274" s="20"/>
      <c r="EYC274" s="20"/>
      <c r="EYD274" s="20"/>
      <c r="EYE274" s="20"/>
      <c r="EYF274" s="20"/>
      <c r="EYG274" s="20"/>
      <c r="EYH274" s="20"/>
      <c r="EYI274" s="20"/>
      <c r="EYJ274" s="20"/>
      <c r="EYK274" s="20"/>
      <c r="EYL274" s="20"/>
      <c r="EYM274" s="20"/>
      <c r="EYN274" s="20"/>
      <c r="EYO274" s="20"/>
      <c r="EYP274" s="20"/>
      <c r="EYQ274" s="20"/>
      <c r="EYR274" s="20"/>
      <c r="EYS274" s="20"/>
      <c r="EYT274" s="20"/>
      <c r="EYU274" s="20"/>
      <c r="EYV274" s="20"/>
      <c r="EYW274" s="20"/>
      <c r="EYX274" s="20"/>
      <c r="EYY274" s="20"/>
      <c r="EYZ274" s="20"/>
      <c r="EZA274" s="20"/>
      <c r="EZB274" s="20"/>
      <c r="EZC274" s="20"/>
      <c r="EZD274" s="20"/>
      <c r="EZE274" s="20"/>
      <c r="EZF274" s="20"/>
      <c r="EZG274" s="20"/>
      <c r="EZH274" s="20"/>
      <c r="EZI274" s="20"/>
      <c r="EZJ274" s="20"/>
      <c r="EZK274" s="20"/>
      <c r="EZL274" s="20"/>
      <c r="EZM274" s="20"/>
      <c r="EZN274" s="20"/>
      <c r="EZO274" s="20"/>
      <c r="EZP274" s="20"/>
      <c r="EZQ274" s="20"/>
      <c r="EZR274" s="20"/>
      <c r="EZS274" s="20"/>
      <c r="EZT274" s="20"/>
      <c r="EZU274" s="20"/>
      <c r="EZV274" s="20"/>
      <c r="EZW274" s="20"/>
      <c r="EZX274" s="20"/>
      <c r="EZY274" s="20"/>
      <c r="EZZ274" s="20"/>
      <c r="FAA274" s="20"/>
      <c r="FAB274" s="20"/>
      <c r="FAC274" s="20"/>
      <c r="FAD274" s="20"/>
      <c r="FAE274" s="20"/>
      <c r="FAF274" s="20"/>
      <c r="FAG274" s="20"/>
      <c r="FAH274" s="20"/>
      <c r="FAI274" s="20"/>
      <c r="FAJ274" s="20"/>
      <c r="FAK274" s="20"/>
      <c r="FAL274" s="20"/>
      <c r="FAM274" s="20"/>
      <c r="FAN274" s="20"/>
      <c r="FAO274" s="20"/>
      <c r="FAP274" s="20"/>
      <c r="FAQ274" s="20"/>
      <c r="FAR274" s="20"/>
      <c r="FAS274" s="20"/>
      <c r="FAT274" s="20"/>
      <c r="FAU274" s="20"/>
      <c r="FAV274" s="20"/>
      <c r="FAW274" s="20"/>
      <c r="FAX274" s="20"/>
      <c r="FAY274" s="20"/>
      <c r="FAZ274" s="20"/>
      <c r="FBA274" s="20"/>
      <c r="FBB274" s="20"/>
      <c r="FBC274" s="20"/>
      <c r="FBD274" s="20"/>
      <c r="FBE274" s="20"/>
      <c r="FBF274" s="20"/>
      <c r="FBG274" s="20"/>
      <c r="FBH274" s="20"/>
      <c r="FBI274" s="20"/>
      <c r="FBJ274" s="20"/>
      <c r="FBK274" s="20"/>
      <c r="FBL274" s="20"/>
      <c r="FBM274" s="20"/>
      <c r="FBN274" s="20"/>
      <c r="FBO274" s="20"/>
      <c r="FBP274" s="20"/>
      <c r="FBQ274" s="20"/>
      <c r="FBR274" s="20"/>
      <c r="FBS274" s="20"/>
      <c r="FBT274" s="20"/>
      <c r="FBU274" s="20"/>
      <c r="FBV274" s="20"/>
      <c r="FBW274" s="20"/>
      <c r="FBX274" s="20"/>
      <c r="FBY274" s="20"/>
      <c r="FBZ274" s="20"/>
      <c r="FCA274" s="20"/>
      <c r="FCB274" s="20"/>
      <c r="FCC274" s="20"/>
      <c r="FCD274" s="20"/>
      <c r="FCE274" s="20"/>
      <c r="FCF274" s="20"/>
      <c r="FCG274" s="20"/>
      <c r="FCH274" s="20"/>
      <c r="FCI274" s="20"/>
      <c r="FCJ274" s="20"/>
      <c r="FCK274" s="20"/>
      <c r="FCL274" s="20"/>
      <c r="FCM274" s="20"/>
      <c r="FCN274" s="20"/>
      <c r="FCO274" s="20"/>
      <c r="FCP274" s="20"/>
      <c r="FCQ274" s="20"/>
      <c r="FCR274" s="20"/>
      <c r="FCS274" s="20"/>
      <c r="FCT274" s="20"/>
      <c r="FCU274" s="20"/>
      <c r="FCV274" s="20"/>
      <c r="FCW274" s="20"/>
      <c r="FCX274" s="20"/>
      <c r="FCY274" s="20"/>
      <c r="FCZ274" s="20"/>
      <c r="FDA274" s="20"/>
      <c r="FDB274" s="20"/>
      <c r="FDC274" s="20"/>
      <c r="FDD274" s="20"/>
      <c r="FDE274" s="20"/>
      <c r="FDF274" s="20"/>
      <c r="FDG274" s="20"/>
      <c r="FDH274" s="20"/>
      <c r="FDI274" s="20"/>
      <c r="FDJ274" s="20"/>
      <c r="FDK274" s="20"/>
      <c r="FDL274" s="20"/>
      <c r="FDM274" s="20"/>
      <c r="FDN274" s="20"/>
      <c r="FDO274" s="20"/>
      <c r="FDP274" s="20"/>
      <c r="FDQ274" s="20"/>
      <c r="FDR274" s="20"/>
      <c r="FDS274" s="20"/>
      <c r="FDT274" s="20"/>
      <c r="FDU274" s="20"/>
      <c r="FDV274" s="20"/>
      <c r="FDW274" s="20"/>
      <c r="FDX274" s="20"/>
      <c r="FDY274" s="20"/>
      <c r="FDZ274" s="20"/>
      <c r="FEA274" s="20"/>
      <c r="FEB274" s="20"/>
      <c r="FEC274" s="20"/>
      <c r="FED274" s="20"/>
      <c r="FEE274" s="20"/>
      <c r="FEF274" s="20"/>
      <c r="FEG274" s="20"/>
      <c r="FEH274" s="20"/>
      <c r="FEI274" s="20"/>
      <c r="FEJ274" s="20"/>
      <c r="FEK274" s="20"/>
      <c r="FEL274" s="20"/>
      <c r="FEM274" s="20"/>
      <c r="FEN274" s="20"/>
      <c r="FEO274" s="20"/>
      <c r="FEP274" s="20"/>
      <c r="FEQ274" s="20"/>
      <c r="FER274" s="20"/>
      <c r="FES274" s="20"/>
      <c r="FET274" s="20"/>
      <c r="FEU274" s="20"/>
      <c r="FEV274" s="20"/>
      <c r="FEW274" s="20"/>
      <c r="FEX274" s="20"/>
      <c r="FEY274" s="20"/>
      <c r="FEZ274" s="20"/>
      <c r="FFA274" s="20"/>
      <c r="FFB274" s="20"/>
      <c r="FFC274" s="20"/>
      <c r="FFD274" s="20"/>
      <c r="FFE274" s="20"/>
      <c r="FFF274" s="20"/>
      <c r="FFG274" s="20"/>
      <c r="FFH274" s="20"/>
      <c r="FFI274" s="20"/>
      <c r="FFJ274" s="20"/>
      <c r="FFK274" s="20"/>
      <c r="FFL274" s="20"/>
      <c r="FFM274" s="20"/>
      <c r="FFN274" s="20"/>
      <c r="FFO274" s="20"/>
      <c r="FFP274" s="20"/>
      <c r="FFQ274" s="20"/>
      <c r="FFR274" s="20"/>
      <c r="FFS274" s="20"/>
      <c r="FFT274" s="20"/>
      <c r="FFU274" s="20"/>
      <c r="FFV274" s="20"/>
      <c r="FFW274" s="20"/>
      <c r="FFX274" s="20"/>
      <c r="FFY274" s="20"/>
      <c r="FFZ274" s="20"/>
      <c r="FGA274" s="20"/>
      <c r="FGB274" s="20"/>
      <c r="FGC274" s="20"/>
      <c r="FGD274" s="20"/>
      <c r="FGE274" s="20"/>
      <c r="FGF274" s="20"/>
      <c r="FGG274" s="20"/>
      <c r="FGH274" s="20"/>
      <c r="FGI274" s="20"/>
      <c r="FGJ274" s="20"/>
      <c r="FGK274" s="20"/>
      <c r="FGL274" s="20"/>
      <c r="FGM274" s="20"/>
      <c r="FGN274" s="20"/>
      <c r="FGO274" s="20"/>
      <c r="FGP274" s="20"/>
      <c r="FGQ274" s="20"/>
      <c r="FGR274" s="20"/>
      <c r="FGS274" s="20"/>
      <c r="FGT274" s="20"/>
      <c r="FGU274" s="20"/>
      <c r="FGV274" s="20"/>
      <c r="FGW274" s="20"/>
      <c r="FGX274" s="20"/>
      <c r="FGY274" s="20"/>
      <c r="FGZ274" s="20"/>
      <c r="FHA274" s="20"/>
      <c r="FHB274" s="20"/>
      <c r="FHC274" s="20"/>
      <c r="FHD274" s="20"/>
      <c r="FHE274" s="20"/>
      <c r="FHF274" s="20"/>
      <c r="FHG274" s="20"/>
      <c r="FHH274" s="20"/>
      <c r="FHI274" s="20"/>
      <c r="FHJ274" s="20"/>
      <c r="FHK274" s="20"/>
      <c r="FHL274" s="20"/>
      <c r="FHM274" s="20"/>
      <c r="FHN274" s="20"/>
      <c r="FHO274" s="20"/>
      <c r="FHP274" s="20"/>
      <c r="FHQ274" s="20"/>
      <c r="FHR274" s="20"/>
      <c r="FHS274" s="20"/>
      <c r="FHT274" s="20"/>
      <c r="FHU274" s="20"/>
      <c r="FHV274" s="20"/>
      <c r="FHW274" s="20"/>
      <c r="FHX274" s="20"/>
      <c r="FHY274" s="20"/>
      <c r="FHZ274" s="20"/>
      <c r="FIA274" s="20"/>
      <c r="FIB274" s="20"/>
      <c r="FIC274" s="20"/>
      <c r="FID274" s="20"/>
      <c r="FIE274" s="20"/>
      <c r="FIF274" s="20"/>
      <c r="FIG274" s="20"/>
      <c r="FIH274" s="20"/>
      <c r="FII274" s="20"/>
      <c r="FIJ274" s="20"/>
      <c r="FIK274" s="20"/>
      <c r="FIL274" s="20"/>
      <c r="FIM274" s="20"/>
      <c r="FIN274" s="20"/>
      <c r="FIO274" s="20"/>
      <c r="FIP274" s="20"/>
      <c r="FIQ274" s="20"/>
      <c r="FIR274" s="20"/>
      <c r="FIS274" s="20"/>
      <c r="FIT274" s="20"/>
      <c r="FIU274" s="20"/>
      <c r="FIV274" s="20"/>
      <c r="FIW274" s="20"/>
      <c r="FIX274" s="20"/>
      <c r="FIY274" s="20"/>
      <c r="FIZ274" s="20"/>
      <c r="FJA274" s="20"/>
      <c r="FJB274" s="20"/>
      <c r="FJC274" s="20"/>
      <c r="FJD274" s="20"/>
      <c r="FJE274" s="20"/>
      <c r="FJF274" s="20"/>
      <c r="FJG274" s="20"/>
      <c r="FJH274" s="20"/>
      <c r="FJI274" s="20"/>
      <c r="FJJ274" s="20"/>
      <c r="FJK274" s="20"/>
      <c r="FJL274" s="20"/>
      <c r="FJM274" s="20"/>
      <c r="FJN274" s="20"/>
      <c r="FJO274" s="20"/>
      <c r="FJP274" s="20"/>
      <c r="FJQ274" s="20"/>
      <c r="FJR274" s="20"/>
      <c r="FJS274" s="20"/>
      <c r="FJT274" s="20"/>
      <c r="FJU274" s="20"/>
      <c r="FJV274" s="20"/>
      <c r="FJW274" s="20"/>
      <c r="FJX274" s="20"/>
      <c r="FJY274" s="20"/>
      <c r="FJZ274" s="20"/>
      <c r="FKA274" s="20"/>
      <c r="FKB274" s="20"/>
      <c r="FKC274" s="20"/>
      <c r="FKD274" s="20"/>
      <c r="FKE274" s="20"/>
      <c r="FKF274" s="20"/>
      <c r="FKG274" s="20"/>
      <c r="FKH274" s="20"/>
      <c r="FKI274" s="20"/>
      <c r="FKJ274" s="20"/>
      <c r="FKK274" s="20"/>
      <c r="FKL274" s="20"/>
      <c r="FKM274" s="20"/>
      <c r="FKN274" s="20"/>
      <c r="FKO274" s="20"/>
      <c r="FKP274" s="20"/>
      <c r="FKQ274" s="20"/>
      <c r="FKR274" s="20"/>
      <c r="FKS274" s="20"/>
      <c r="FKT274" s="20"/>
      <c r="FKU274" s="20"/>
      <c r="FKV274" s="20"/>
      <c r="FKW274" s="20"/>
      <c r="FKX274" s="20"/>
      <c r="FKY274" s="20"/>
      <c r="FKZ274" s="20"/>
      <c r="FLA274" s="20"/>
      <c r="FLB274" s="20"/>
      <c r="FLC274" s="20"/>
      <c r="FLD274" s="20"/>
      <c r="FLE274" s="20"/>
      <c r="FLF274" s="20"/>
      <c r="FLG274" s="20"/>
      <c r="FLH274" s="20"/>
      <c r="FLI274" s="20"/>
      <c r="FLJ274" s="20"/>
      <c r="FLK274" s="20"/>
      <c r="FLL274" s="20"/>
      <c r="FLM274" s="20"/>
      <c r="FLN274" s="20"/>
      <c r="FLO274" s="20"/>
      <c r="FLP274" s="20"/>
      <c r="FLQ274" s="20"/>
      <c r="FLR274" s="20"/>
      <c r="FLS274" s="20"/>
      <c r="FLT274" s="20"/>
      <c r="FLU274" s="20"/>
      <c r="FLV274" s="20"/>
      <c r="FLW274" s="20"/>
      <c r="FLX274" s="20"/>
      <c r="FLY274" s="20"/>
      <c r="FLZ274" s="20"/>
      <c r="FMA274" s="20"/>
      <c r="FMB274" s="20"/>
      <c r="FMC274" s="20"/>
      <c r="FMD274" s="20"/>
      <c r="FME274" s="20"/>
      <c r="FMF274" s="20"/>
      <c r="FMG274" s="20"/>
      <c r="FMH274" s="20"/>
      <c r="FMI274" s="20"/>
      <c r="FMJ274" s="20"/>
      <c r="FMK274" s="20"/>
      <c r="FML274" s="20"/>
      <c r="FMM274" s="20"/>
      <c r="FMN274" s="20"/>
      <c r="FMO274" s="20"/>
      <c r="FMP274" s="20"/>
      <c r="FMQ274" s="20"/>
      <c r="FMR274" s="20"/>
      <c r="FMS274" s="20"/>
      <c r="FMT274" s="20"/>
      <c r="FMU274" s="20"/>
      <c r="FMV274" s="20"/>
      <c r="FMW274" s="20"/>
      <c r="FMX274" s="20"/>
      <c r="FMY274" s="20"/>
      <c r="FMZ274" s="20"/>
      <c r="FNA274" s="20"/>
      <c r="FNB274" s="20"/>
      <c r="FNC274" s="20"/>
      <c r="FND274" s="20"/>
      <c r="FNE274" s="20"/>
      <c r="FNF274" s="20"/>
      <c r="FNG274" s="20"/>
      <c r="FNH274" s="20"/>
      <c r="FNI274" s="20"/>
      <c r="FNJ274" s="20"/>
      <c r="FNK274" s="20"/>
      <c r="FNL274" s="20"/>
      <c r="FNM274" s="20"/>
      <c r="FNN274" s="20"/>
      <c r="FNO274" s="20"/>
      <c r="FNP274" s="20"/>
      <c r="FNQ274" s="20"/>
      <c r="FNR274" s="20"/>
      <c r="FNS274" s="20"/>
      <c r="FNT274" s="20"/>
      <c r="FNU274" s="20"/>
      <c r="FNV274" s="20"/>
      <c r="FNW274" s="20"/>
      <c r="FNX274" s="20"/>
      <c r="FNY274" s="20"/>
      <c r="FNZ274" s="20"/>
      <c r="FOA274" s="20"/>
      <c r="FOB274" s="20"/>
      <c r="FOC274" s="20"/>
      <c r="FOD274" s="20"/>
      <c r="FOE274" s="20"/>
      <c r="FOF274" s="20"/>
      <c r="FOG274" s="20"/>
      <c r="FOH274" s="20"/>
      <c r="FOI274" s="20"/>
      <c r="FOJ274" s="20"/>
      <c r="FOK274" s="20"/>
      <c r="FOL274" s="20"/>
      <c r="FOM274" s="20"/>
      <c r="FON274" s="20"/>
      <c r="FOO274" s="20"/>
      <c r="FOP274" s="20"/>
      <c r="FOQ274" s="20"/>
      <c r="FOR274" s="20"/>
      <c r="FOS274" s="20"/>
      <c r="FOT274" s="20"/>
      <c r="FOU274" s="20"/>
      <c r="FOV274" s="20"/>
      <c r="FOW274" s="20"/>
      <c r="FOX274" s="20"/>
      <c r="FOY274" s="20"/>
      <c r="FOZ274" s="20"/>
      <c r="FPA274" s="20"/>
      <c r="FPB274" s="20"/>
      <c r="FPC274" s="20"/>
      <c r="FPD274" s="20"/>
      <c r="FPE274" s="20"/>
      <c r="FPF274" s="20"/>
      <c r="FPG274" s="20"/>
      <c r="FPH274" s="20"/>
      <c r="FPI274" s="20"/>
      <c r="FPJ274" s="20"/>
      <c r="FPK274" s="20"/>
      <c r="FPL274" s="20"/>
      <c r="FPM274" s="20"/>
      <c r="FPN274" s="20"/>
      <c r="FPO274" s="20"/>
      <c r="FPP274" s="20"/>
      <c r="FPQ274" s="20"/>
      <c r="FPR274" s="20"/>
      <c r="FPS274" s="20"/>
      <c r="FPT274" s="20"/>
      <c r="FPU274" s="20"/>
      <c r="FPV274" s="20"/>
      <c r="FPW274" s="20"/>
      <c r="FPX274" s="20"/>
      <c r="FPY274" s="20"/>
      <c r="FPZ274" s="20"/>
      <c r="FQA274" s="20"/>
      <c r="FQB274" s="20"/>
      <c r="FQC274" s="20"/>
      <c r="FQD274" s="20"/>
      <c r="FQE274" s="20"/>
      <c r="FQF274" s="20"/>
      <c r="FQG274" s="20"/>
      <c r="FQH274" s="20"/>
      <c r="FQI274" s="20"/>
      <c r="FQJ274" s="20"/>
      <c r="FQK274" s="20"/>
      <c r="FQL274" s="20"/>
      <c r="FQM274" s="20"/>
      <c r="FQN274" s="20"/>
      <c r="FQO274" s="20"/>
      <c r="FQP274" s="20"/>
      <c r="FQQ274" s="20"/>
      <c r="FQR274" s="20"/>
      <c r="FQS274" s="20"/>
      <c r="FQT274" s="20"/>
      <c r="FQU274" s="20"/>
      <c r="FQV274" s="20"/>
      <c r="FQW274" s="20"/>
      <c r="FQX274" s="20"/>
      <c r="FQY274" s="20"/>
      <c r="FQZ274" s="20"/>
      <c r="FRA274" s="20"/>
      <c r="FRB274" s="20"/>
      <c r="FRC274" s="20"/>
      <c r="FRD274" s="20"/>
      <c r="FRE274" s="20"/>
      <c r="FRF274" s="20"/>
      <c r="FRG274" s="20"/>
      <c r="FRH274" s="20"/>
      <c r="FRI274" s="20"/>
      <c r="FRJ274" s="20"/>
      <c r="FRK274" s="20"/>
      <c r="FRL274" s="20"/>
      <c r="FRM274" s="20"/>
      <c r="FRN274" s="20"/>
      <c r="FRO274" s="20"/>
      <c r="FRP274" s="20"/>
      <c r="FRQ274" s="20"/>
      <c r="FRR274" s="20"/>
      <c r="FRS274" s="20"/>
      <c r="FRT274" s="20"/>
      <c r="FRU274" s="20"/>
      <c r="FRV274" s="20"/>
      <c r="FRW274" s="20"/>
      <c r="FRX274" s="20"/>
      <c r="FRY274" s="20"/>
      <c r="FRZ274" s="20"/>
      <c r="FSA274" s="20"/>
      <c r="FSB274" s="20"/>
      <c r="FSC274" s="20"/>
      <c r="FSD274" s="20"/>
      <c r="FSE274" s="20"/>
      <c r="FSF274" s="20"/>
      <c r="FSG274" s="20"/>
      <c r="FSH274" s="20"/>
      <c r="FSI274" s="20"/>
      <c r="FSJ274" s="20"/>
      <c r="FSK274" s="20"/>
      <c r="FSL274" s="20"/>
      <c r="FSM274" s="20"/>
      <c r="FSN274" s="20"/>
      <c r="FSO274" s="20"/>
      <c r="FSP274" s="20"/>
      <c r="FSQ274" s="20"/>
      <c r="FSR274" s="20"/>
      <c r="FSS274" s="20"/>
      <c r="FST274" s="20"/>
      <c r="FSU274" s="20"/>
      <c r="FSV274" s="20"/>
      <c r="FSW274" s="20"/>
      <c r="FSX274" s="20"/>
      <c r="FSY274" s="20"/>
      <c r="FSZ274" s="20"/>
      <c r="FTA274" s="20"/>
      <c r="FTB274" s="20"/>
      <c r="FTC274" s="20"/>
      <c r="FTD274" s="20"/>
      <c r="FTE274" s="20"/>
      <c r="FTF274" s="20"/>
      <c r="FTG274" s="20"/>
      <c r="FTH274" s="20"/>
      <c r="FTI274" s="20"/>
      <c r="FTJ274" s="20"/>
      <c r="FTK274" s="20"/>
      <c r="FTL274" s="20"/>
      <c r="FTM274" s="20"/>
      <c r="FTN274" s="20"/>
      <c r="FTO274" s="20"/>
      <c r="FTP274" s="20"/>
      <c r="FTQ274" s="20"/>
      <c r="FTR274" s="20"/>
      <c r="FTS274" s="20"/>
      <c r="FTT274" s="20"/>
      <c r="FTU274" s="20"/>
      <c r="FTV274" s="20"/>
      <c r="FTW274" s="20"/>
      <c r="FTX274" s="20"/>
      <c r="FTY274" s="20"/>
      <c r="FTZ274" s="20"/>
      <c r="FUA274" s="20"/>
      <c r="FUB274" s="20"/>
      <c r="FUC274" s="20"/>
      <c r="FUD274" s="20"/>
      <c r="FUE274" s="20"/>
      <c r="FUF274" s="20"/>
      <c r="FUG274" s="20"/>
      <c r="FUH274" s="20"/>
      <c r="FUI274" s="20"/>
      <c r="FUJ274" s="20"/>
      <c r="FUK274" s="20"/>
      <c r="FUL274" s="20"/>
      <c r="FUM274" s="20"/>
      <c r="FUN274" s="20"/>
      <c r="FUO274" s="20"/>
      <c r="FUP274" s="20"/>
      <c r="FUQ274" s="20"/>
      <c r="FUR274" s="20"/>
      <c r="FUS274" s="20"/>
      <c r="FUT274" s="20"/>
      <c r="FUU274" s="20"/>
      <c r="FUV274" s="20"/>
      <c r="FUW274" s="20"/>
      <c r="FUX274" s="20"/>
      <c r="FUY274" s="20"/>
      <c r="FUZ274" s="20"/>
      <c r="FVA274" s="20"/>
      <c r="FVB274" s="20"/>
      <c r="FVC274" s="20"/>
      <c r="FVD274" s="20"/>
      <c r="FVE274" s="20"/>
      <c r="FVF274" s="20"/>
      <c r="FVG274" s="20"/>
      <c r="FVH274" s="20"/>
      <c r="FVI274" s="20"/>
      <c r="FVJ274" s="20"/>
      <c r="FVK274" s="20"/>
      <c r="FVL274" s="20"/>
      <c r="FVM274" s="20"/>
      <c r="FVN274" s="20"/>
      <c r="FVO274" s="20"/>
      <c r="FVP274" s="20"/>
      <c r="FVQ274" s="20"/>
      <c r="FVR274" s="20"/>
      <c r="FVS274" s="20"/>
      <c r="FVT274" s="20"/>
      <c r="FVU274" s="20"/>
      <c r="FVV274" s="20"/>
      <c r="FVW274" s="20"/>
      <c r="FVX274" s="20"/>
      <c r="FVY274" s="20"/>
      <c r="FVZ274" s="20"/>
      <c r="FWA274" s="20"/>
      <c r="FWB274" s="20"/>
      <c r="FWC274" s="20"/>
      <c r="FWD274" s="20"/>
      <c r="FWE274" s="20"/>
      <c r="FWF274" s="20"/>
      <c r="FWG274" s="20"/>
      <c r="FWH274" s="20"/>
      <c r="FWI274" s="20"/>
      <c r="FWJ274" s="20"/>
      <c r="FWK274" s="20"/>
      <c r="FWL274" s="20"/>
      <c r="FWM274" s="20"/>
      <c r="FWN274" s="20"/>
      <c r="FWO274" s="20"/>
      <c r="FWP274" s="20"/>
      <c r="FWQ274" s="20"/>
      <c r="FWR274" s="20"/>
      <c r="FWS274" s="20"/>
      <c r="FWT274" s="20"/>
      <c r="FWU274" s="20"/>
      <c r="FWV274" s="20"/>
      <c r="FWW274" s="20"/>
      <c r="FWX274" s="20"/>
      <c r="FWY274" s="20"/>
      <c r="FWZ274" s="20"/>
      <c r="FXA274" s="20"/>
      <c r="FXB274" s="20"/>
      <c r="FXC274" s="20"/>
      <c r="FXD274" s="20"/>
      <c r="FXE274" s="20"/>
      <c r="FXF274" s="20"/>
      <c r="FXG274" s="20"/>
      <c r="FXH274" s="20"/>
      <c r="FXI274" s="20"/>
      <c r="FXJ274" s="20"/>
      <c r="FXK274" s="20"/>
      <c r="FXL274" s="20"/>
      <c r="FXM274" s="20"/>
      <c r="FXN274" s="20"/>
      <c r="FXO274" s="20"/>
      <c r="FXP274" s="20"/>
      <c r="FXQ274" s="20"/>
      <c r="FXR274" s="20"/>
      <c r="FXS274" s="20"/>
      <c r="FXT274" s="20"/>
      <c r="FXU274" s="20"/>
      <c r="FXV274" s="20"/>
      <c r="FXW274" s="20"/>
      <c r="FXX274" s="20"/>
      <c r="FXY274" s="20"/>
      <c r="FXZ274" s="20"/>
      <c r="FYA274" s="20"/>
      <c r="FYB274" s="20"/>
      <c r="FYC274" s="20"/>
      <c r="FYD274" s="20"/>
      <c r="FYE274" s="20"/>
      <c r="FYF274" s="20"/>
      <c r="FYG274" s="20"/>
      <c r="FYH274" s="20"/>
      <c r="FYI274" s="20"/>
      <c r="FYJ274" s="20"/>
      <c r="FYK274" s="20"/>
      <c r="FYL274" s="20"/>
      <c r="FYM274" s="20"/>
      <c r="FYN274" s="20"/>
      <c r="FYO274" s="20"/>
      <c r="FYP274" s="20"/>
      <c r="FYQ274" s="20"/>
      <c r="FYR274" s="20"/>
      <c r="FYS274" s="20"/>
      <c r="FYT274" s="20"/>
      <c r="FYU274" s="20"/>
      <c r="FYV274" s="20"/>
      <c r="FYW274" s="20"/>
      <c r="FYX274" s="20"/>
      <c r="FYY274" s="20"/>
      <c r="FYZ274" s="20"/>
      <c r="FZA274" s="20"/>
      <c r="FZB274" s="20"/>
      <c r="FZC274" s="20"/>
      <c r="FZD274" s="20"/>
      <c r="FZE274" s="20"/>
      <c r="FZF274" s="20"/>
      <c r="FZG274" s="20"/>
      <c r="FZH274" s="20"/>
      <c r="FZI274" s="20"/>
      <c r="FZJ274" s="20"/>
      <c r="FZK274" s="20"/>
      <c r="FZL274" s="20"/>
      <c r="FZM274" s="20"/>
      <c r="FZN274" s="20"/>
      <c r="FZO274" s="20"/>
      <c r="FZP274" s="20"/>
      <c r="FZQ274" s="20"/>
      <c r="FZR274" s="20"/>
      <c r="FZS274" s="20"/>
      <c r="FZT274" s="20"/>
      <c r="FZU274" s="20"/>
      <c r="FZV274" s="20"/>
      <c r="FZW274" s="20"/>
      <c r="FZX274" s="20"/>
      <c r="FZY274" s="20"/>
      <c r="FZZ274" s="20"/>
      <c r="GAA274" s="20"/>
      <c r="GAB274" s="20"/>
      <c r="GAC274" s="20"/>
      <c r="GAD274" s="20"/>
      <c r="GAE274" s="20"/>
      <c r="GAF274" s="20"/>
      <c r="GAG274" s="20"/>
      <c r="GAH274" s="20"/>
      <c r="GAI274" s="20"/>
      <c r="GAJ274" s="20"/>
      <c r="GAK274" s="20"/>
      <c r="GAL274" s="20"/>
      <c r="GAM274" s="20"/>
      <c r="GAN274" s="20"/>
      <c r="GAO274" s="20"/>
      <c r="GAP274" s="20"/>
      <c r="GAQ274" s="20"/>
      <c r="GAR274" s="20"/>
      <c r="GAS274" s="20"/>
      <c r="GAT274" s="20"/>
      <c r="GAU274" s="20"/>
      <c r="GAV274" s="20"/>
      <c r="GAW274" s="20"/>
      <c r="GAX274" s="20"/>
      <c r="GAY274" s="20"/>
      <c r="GAZ274" s="20"/>
      <c r="GBA274" s="20"/>
      <c r="GBB274" s="20"/>
      <c r="GBC274" s="20"/>
      <c r="GBD274" s="20"/>
      <c r="GBE274" s="20"/>
      <c r="GBF274" s="20"/>
      <c r="GBG274" s="20"/>
      <c r="GBH274" s="20"/>
      <c r="GBI274" s="20"/>
      <c r="GBJ274" s="20"/>
      <c r="GBK274" s="20"/>
      <c r="GBL274" s="20"/>
      <c r="GBM274" s="20"/>
      <c r="GBN274" s="20"/>
      <c r="GBO274" s="20"/>
      <c r="GBP274" s="20"/>
      <c r="GBQ274" s="20"/>
      <c r="GBR274" s="20"/>
      <c r="GBS274" s="20"/>
      <c r="GBT274" s="20"/>
      <c r="GBU274" s="20"/>
      <c r="GBV274" s="20"/>
      <c r="GBW274" s="20"/>
      <c r="GBX274" s="20"/>
      <c r="GBY274" s="20"/>
      <c r="GBZ274" s="20"/>
      <c r="GCA274" s="20"/>
      <c r="GCB274" s="20"/>
      <c r="GCC274" s="20"/>
      <c r="GCD274" s="20"/>
      <c r="GCE274" s="20"/>
      <c r="GCF274" s="20"/>
      <c r="GCG274" s="20"/>
      <c r="GCH274" s="20"/>
      <c r="GCI274" s="20"/>
      <c r="GCJ274" s="20"/>
      <c r="GCK274" s="20"/>
      <c r="GCL274" s="20"/>
      <c r="GCM274" s="20"/>
      <c r="GCN274" s="20"/>
      <c r="GCO274" s="20"/>
      <c r="GCP274" s="20"/>
      <c r="GCQ274" s="20"/>
      <c r="GCR274" s="20"/>
      <c r="GCS274" s="20"/>
      <c r="GCT274" s="20"/>
      <c r="GCU274" s="20"/>
      <c r="GCV274" s="20"/>
      <c r="GCW274" s="20"/>
      <c r="GCX274" s="20"/>
      <c r="GCY274" s="20"/>
      <c r="GCZ274" s="20"/>
      <c r="GDA274" s="20"/>
      <c r="GDB274" s="20"/>
      <c r="GDC274" s="20"/>
      <c r="GDD274" s="20"/>
      <c r="GDE274" s="20"/>
      <c r="GDF274" s="20"/>
      <c r="GDG274" s="20"/>
      <c r="GDH274" s="20"/>
      <c r="GDI274" s="20"/>
      <c r="GDJ274" s="20"/>
      <c r="GDK274" s="20"/>
      <c r="GDL274" s="20"/>
      <c r="GDM274" s="20"/>
      <c r="GDN274" s="20"/>
      <c r="GDO274" s="20"/>
      <c r="GDP274" s="20"/>
      <c r="GDQ274" s="20"/>
      <c r="GDR274" s="20"/>
      <c r="GDS274" s="20"/>
      <c r="GDT274" s="20"/>
      <c r="GDU274" s="20"/>
      <c r="GDV274" s="20"/>
      <c r="GDW274" s="20"/>
      <c r="GDX274" s="20"/>
      <c r="GDY274" s="20"/>
      <c r="GDZ274" s="20"/>
      <c r="GEA274" s="20"/>
      <c r="GEB274" s="20"/>
      <c r="GEC274" s="20"/>
      <c r="GED274" s="20"/>
      <c r="GEE274" s="20"/>
      <c r="GEF274" s="20"/>
      <c r="GEG274" s="20"/>
      <c r="GEH274" s="20"/>
      <c r="GEI274" s="20"/>
      <c r="GEJ274" s="20"/>
      <c r="GEK274" s="20"/>
      <c r="GEL274" s="20"/>
      <c r="GEM274" s="20"/>
      <c r="GEN274" s="20"/>
      <c r="GEO274" s="20"/>
      <c r="GEP274" s="20"/>
      <c r="GEQ274" s="20"/>
      <c r="GER274" s="20"/>
      <c r="GES274" s="20"/>
      <c r="GET274" s="20"/>
      <c r="GEU274" s="20"/>
      <c r="GEV274" s="20"/>
      <c r="GEW274" s="20"/>
      <c r="GEX274" s="20"/>
      <c r="GEY274" s="20"/>
      <c r="GEZ274" s="20"/>
      <c r="GFA274" s="20"/>
      <c r="GFB274" s="20"/>
      <c r="GFC274" s="20"/>
      <c r="GFD274" s="20"/>
      <c r="GFE274" s="20"/>
      <c r="GFF274" s="20"/>
      <c r="GFG274" s="20"/>
      <c r="GFH274" s="20"/>
      <c r="GFI274" s="20"/>
      <c r="GFJ274" s="20"/>
      <c r="GFK274" s="20"/>
      <c r="GFL274" s="20"/>
      <c r="GFM274" s="20"/>
      <c r="GFN274" s="20"/>
      <c r="GFO274" s="20"/>
      <c r="GFP274" s="20"/>
      <c r="GFQ274" s="20"/>
      <c r="GFR274" s="20"/>
      <c r="GFS274" s="20"/>
      <c r="GFT274" s="20"/>
      <c r="GFU274" s="20"/>
      <c r="GFV274" s="20"/>
      <c r="GFW274" s="20"/>
      <c r="GFX274" s="20"/>
      <c r="GFY274" s="20"/>
      <c r="GFZ274" s="20"/>
      <c r="GGA274" s="20"/>
      <c r="GGB274" s="20"/>
      <c r="GGC274" s="20"/>
      <c r="GGD274" s="20"/>
      <c r="GGE274" s="20"/>
      <c r="GGF274" s="20"/>
      <c r="GGG274" s="20"/>
      <c r="GGH274" s="20"/>
      <c r="GGI274" s="20"/>
      <c r="GGJ274" s="20"/>
      <c r="GGK274" s="20"/>
      <c r="GGL274" s="20"/>
      <c r="GGM274" s="20"/>
      <c r="GGN274" s="20"/>
      <c r="GGO274" s="20"/>
      <c r="GGP274" s="20"/>
      <c r="GGQ274" s="20"/>
      <c r="GGR274" s="20"/>
      <c r="GGS274" s="20"/>
      <c r="GGT274" s="20"/>
      <c r="GGU274" s="20"/>
      <c r="GGV274" s="20"/>
      <c r="GGW274" s="20"/>
      <c r="GGX274" s="20"/>
      <c r="GGY274" s="20"/>
      <c r="GGZ274" s="20"/>
      <c r="GHA274" s="20"/>
      <c r="GHB274" s="20"/>
      <c r="GHC274" s="20"/>
      <c r="GHD274" s="20"/>
      <c r="GHE274" s="20"/>
      <c r="GHF274" s="20"/>
      <c r="GHG274" s="20"/>
      <c r="GHH274" s="20"/>
      <c r="GHI274" s="20"/>
      <c r="GHJ274" s="20"/>
      <c r="GHK274" s="20"/>
      <c r="GHL274" s="20"/>
      <c r="GHM274" s="20"/>
      <c r="GHN274" s="20"/>
      <c r="GHO274" s="20"/>
      <c r="GHP274" s="20"/>
      <c r="GHQ274" s="20"/>
      <c r="GHR274" s="20"/>
      <c r="GHS274" s="20"/>
      <c r="GHT274" s="20"/>
      <c r="GHU274" s="20"/>
      <c r="GHV274" s="20"/>
      <c r="GHW274" s="20"/>
      <c r="GHX274" s="20"/>
      <c r="GHY274" s="20"/>
      <c r="GHZ274" s="20"/>
      <c r="GIA274" s="20"/>
      <c r="GIB274" s="20"/>
      <c r="GIC274" s="20"/>
      <c r="GID274" s="20"/>
      <c r="GIE274" s="20"/>
      <c r="GIF274" s="20"/>
      <c r="GIG274" s="20"/>
      <c r="GIH274" s="20"/>
      <c r="GII274" s="20"/>
      <c r="GIJ274" s="20"/>
      <c r="GIK274" s="20"/>
      <c r="GIL274" s="20"/>
      <c r="GIM274" s="20"/>
      <c r="GIN274" s="20"/>
      <c r="GIO274" s="20"/>
      <c r="GIP274" s="20"/>
      <c r="GIQ274" s="20"/>
      <c r="GIR274" s="20"/>
      <c r="GIS274" s="20"/>
      <c r="GIT274" s="20"/>
      <c r="GIU274" s="20"/>
      <c r="GIV274" s="20"/>
      <c r="GIW274" s="20"/>
      <c r="GIX274" s="20"/>
      <c r="GIY274" s="20"/>
      <c r="GIZ274" s="20"/>
      <c r="GJA274" s="20"/>
      <c r="GJB274" s="20"/>
      <c r="GJC274" s="20"/>
      <c r="GJD274" s="20"/>
      <c r="GJE274" s="20"/>
      <c r="GJF274" s="20"/>
      <c r="GJG274" s="20"/>
      <c r="GJH274" s="20"/>
      <c r="GJI274" s="20"/>
      <c r="GJJ274" s="20"/>
      <c r="GJK274" s="20"/>
      <c r="GJL274" s="20"/>
      <c r="GJM274" s="20"/>
      <c r="GJN274" s="20"/>
      <c r="GJO274" s="20"/>
      <c r="GJP274" s="20"/>
      <c r="GJQ274" s="20"/>
      <c r="GJR274" s="20"/>
      <c r="GJS274" s="20"/>
      <c r="GJT274" s="20"/>
      <c r="GJU274" s="20"/>
      <c r="GJV274" s="20"/>
      <c r="GJW274" s="20"/>
      <c r="GJX274" s="20"/>
      <c r="GJY274" s="20"/>
      <c r="GJZ274" s="20"/>
      <c r="GKA274" s="20"/>
      <c r="GKB274" s="20"/>
      <c r="GKC274" s="20"/>
      <c r="GKD274" s="20"/>
      <c r="GKE274" s="20"/>
      <c r="GKF274" s="20"/>
      <c r="GKG274" s="20"/>
      <c r="GKH274" s="20"/>
      <c r="GKI274" s="20"/>
      <c r="GKJ274" s="20"/>
      <c r="GKK274" s="20"/>
      <c r="GKL274" s="20"/>
      <c r="GKM274" s="20"/>
      <c r="GKN274" s="20"/>
      <c r="GKO274" s="20"/>
      <c r="GKP274" s="20"/>
      <c r="GKQ274" s="20"/>
      <c r="GKR274" s="20"/>
      <c r="GKS274" s="20"/>
      <c r="GKT274" s="20"/>
      <c r="GKU274" s="20"/>
      <c r="GKV274" s="20"/>
      <c r="GKW274" s="20"/>
      <c r="GKX274" s="20"/>
      <c r="GKY274" s="20"/>
      <c r="GKZ274" s="20"/>
      <c r="GLA274" s="20"/>
      <c r="GLB274" s="20"/>
      <c r="GLC274" s="20"/>
      <c r="GLD274" s="20"/>
      <c r="GLE274" s="20"/>
      <c r="GLF274" s="20"/>
      <c r="GLG274" s="20"/>
      <c r="GLH274" s="20"/>
      <c r="GLI274" s="20"/>
      <c r="GLJ274" s="20"/>
      <c r="GLK274" s="20"/>
      <c r="GLL274" s="20"/>
      <c r="GLM274" s="20"/>
      <c r="GLN274" s="20"/>
      <c r="GLO274" s="20"/>
      <c r="GLP274" s="20"/>
      <c r="GLQ274" s="20"/>
      <c r="GLR274" s="20"/>
      <c r="GLS274" s="20"/>
      <c r="GLT274" s="20"/>
      <c r="GLU274" s="20"/>
      <c r="GLV274" s="20"/>
      <c r="GLW274" s="20"/>
      <c r="GLX274" s="20"/>
      <c r="GLY274" s="20"/>
      <c r="GLZ274" s="20"/>
      <c r="GMA274" s="20"/>
      <c r="GMB274" s="20"/>
      <c r="GMC274" s="20"/>
      <c r="GMD274" s="20"/>
      <c r="GME274" s="20"/>
      <c r="GMF274" s="20"/>
      <c r="GMG274" s="20"/>
      <c r="GMH274" s="20"/>
      <c r="GMI274" s="20"/>
      <c r="GMJ274" s="20"/>
      <c r="GMK274" s="20"/>
      <c r="GML274" s="20"/>
      <c r="GMM274" s="20"/>
      <c r="GMN274" s="20"/>
      <c r="GMO274" s="20"/>
      <c r="GMP274" s="20"/>
      <c r="GMQ274" s="20"/>
      <c r="GMR274" s="20"/>
      <c r="GMS274" s="20"/>
      <c r="GMT274" s="20"/>
      <c r="GMU274" s="20"/>
      <c r="GMV274" s="20"/>
      <c r="GMW274" s="20"/>
      <c r="GMX274" s="20"/>
      <c r="GMY274" s="20"/>
      <c r="GMZ274" s="20"/>
      <c r="GNA274" s="20"/>
      <c r="GNB274" s="20"/>
      <c r="GNC274" s="20"/>
      <c r="GND274" s="20"/>
      <c r="GNE274" s="20"/>
      <c r="GNF274" s="20"/>
      <c r="GNG274" s="20"/>
      <c r="GNH274" s="20"/>
      <c r="GNI274" s="20"/>
      <c r="GNJ274" s="20"/>
      <c r="GNK274" s="20"/>
      <c r="GNL274" s="20"/>
      <c r="GNM274" s="20"/>
      <c r="GNN274" s="20"/>
      <c r="GNO274" s="20"/>
      <c r="GNP274" s="20"/>
      <c r="GNQ274" s="20"/>
      <c r="GNR274" s="20"/>
      <c r="GNS274" s="20"/>
      <c r="GNT274" s="20"/>
      <c r="GNU274" s="20"/>
      <c r="GNV274" s="20"/>
      <c r="GNW274" s="20"/>
      <c r="GNX274" s="20"/>
      <c r="GNY274" s="20"/>
      <c r="GNZ274" s="20"/>
      <c r="GOA274" s="20"/>
      <c r="GOB274" s="20"/>
      <c r="GOC274" s="20"/>
      <c r="GOD274" s="20"/>
      <c r="GOE274" s="20"/>
      <c r="GOF274" s="20"/>
      <c r="GOG274" s="20"/>
      <c r="GOH274" s="20"/>
      <c r="GOI274" s="20"/>
      <c r="GOJ274" s="20"/>
      <c r="GOK274" s="20"/>
      <c r="GOL274" s="20"/>
      <c r="GOM274" s="20"/>
      <c r="GON274" s="20"/>
      <c r="GOO274" s="20"/>
      <c r="GOP274" s="20"/>
      <c r="GOQ274" s="20"/>
      <c r="GOR274" s="20"/>
      <c r="GOS274" s="20"/>
      <c r="GOT274" s="20"/>
      <c r="GOU274" s="20"/>
      <c r="GOV274" s="20"/>
      <c r="GOW274" s="20"/>
      <c r="GOX274" s="20"/>
      <c r="GOY274" s="20"/>
      <c r="GOZ274" s="20"/>
      <c r="GPA274" s="20"/>
      <c r="GPB274" s="20"/>
      <c r="GPC274" s="20"/>
      <c r="GPD274" s="20"/>
      <c r="GPE274" s="20"/>
      <c r="GPF274" s="20"/>
      <c r="GPG274" s="20"/>
      <c r="GPH274" s="20"/>
      <c r="GPI274" s="20"/>
      <c r="GPJ274" s="20"/>
      <c r="GPK274" s="20"/>
      <c r="GPL274" s="20"/>
      <c r="GPM274" s="20"/>
      <c r="GPN274" s="20"/>
      <c r="GPO274" s="20"/>
      <c r="GPP274" s="20"/>
      <c r="GPQ274" s="20"/>
      <c r="GPR274" s="20"/>
      <c r="GPS274" s="20"/>
      <c r="GPT274" s="20"/>
      <c r="GPU274" s="20"/>
      <c r="GPV274" s="20"/>
      <c r="GPW274" s="20"/>
      <c r="GPX274" s="20"/>
      <c r="GPY274" s="20"/>
      <c r="GPZ274" s="20"/>
      <c r="GQA274" s="20"/>
      <c r="GQB274" s="20"/>
      <c r="GQC274" s="20"/>
      <c r="GQD274" s="20"/>
      <c r="GQE274" s="20"/>
      <c r="GQF274" s="20"/>
      <c r="GQG274" s="20"/>
      <c r="GQH274" s="20"/>
      <c r="GQI274" s="20"/>
      <c r="GQJ274" s="20"/>
      <c r="GQK274" s="20"/>
      <c r="GQL274" s="20"/>
      <c r="GQM274" s="20"/>
      <c r="GQN274" s="20"/>
      <c r="GQO274" s="20"/>
      <c r="GQP274" s="20"/>
      <c r="GQQ274" s="20"/>
      <c r="GQR274" s="20"/>
      <c r="GQS274" s="20"/>
      <c r="GQT274" s="20"/>
      <c r="GQU274" s="20"/>
      <c r="GQV274" s="20"/>
      <c r="GQW274" s="20"/>
      <c r="GQX274" s="20"/>
      <c r="GQY274" s="20"/>
      <c r="GQZ274" s="20"/>
      <c r="GRA274" s="20"/>
      <c r="GRB274" s="20"/>
      <c r="GRC274" s="20"/>
      <c r="GRD274" s="20"/>
      <c r="GRE274" s="20"/>
      <c r="GRF274" s="20"/>
      <c r="GRG274" s="20"/>
      <c r="GRH274" s="20"/>
      <c r="GRI274" s="20"/>
      <c r="GRJ274" s="20"/>
      <c r="GRK274" s="20"/>
      <c r="GRL274" s="20"/>
      <c r="GRM274" s="20"/>
      <c r="GRN274" s="20"/>
      <c r="GRO274" s="20"/>
      <c r="GRP274" s="20"/>
      <c r="GRQ274" s="20"/>
      <c r="GRR274" s="20"/>
      <c r="GRS274" s="20"/>
      <c r="GRT274" s="20"/>
      <c r="GRU274" s="20"/>
      <c r="GRV274" s="20"/>
      <c r="GRW274" s="20"/>
      <c r="GRX274" s="20"/>
      <c r="GRY274" s="20"/>
      <c r="GRZ274" s="20"/>
      <c r="GSA274" s="20"/>
      <c r="GSB274" s="20"/>
      <c r="GSC274" s="20"/>
      <c r="GSD274" s="20"/>
      <c r="GSE274" s="20"/>
      <c r="GSF274" s="20"/>
      <c r="GSG274" s="20"/>
      <c r="GSH274" s="20"/>
      <c r="GSI274" s="20"/>
      <c r="GSJ274" s="20"/>
      <c r="GSK274" s="20"/>
      <c r="GSL274" s="20"/>
      <c r="GSM274" s="20"/>
      <c r="GSN274" s="20"/>
      <c r="GSO274" s="20"/>
      <c r="GSP274" s="20"/>
      <c r="GSQ274" s="20"/>
      <c r="GSR274" s="20"/>
      <c r="GSS274" s="20"/>
      <c r="GST274" s="20"/>
      <c r="GSU274" s="20"/>
      <c r="GSV274" s="20"/>
      <c r="GSW274" s="20"/>
      <c r="GSX274" s="20"/>
      <c r="GSY274" s="20"/>
      <c r="GSZ274" s="20"/>
      <c r="GTA274" s="20"/>
      <c r="GTB274" s="20"/>
      <c r="GTC274" s="20"/>
      <c r="GTD274" s="20"/>
      <c r="GTE274" s="20"/>
      <c r="GTF274" s="20"/>
      <c r="GTG274" s="20"/>
      <c r="GTH274" s="20"/>
      <c r="GTI274" s="20"/>
      <c r="GTJ274" s="20"/>
      <c r="GTK274" s="20"/>
      <c r="GTL274" s="20"/>
      <c r="GTM274" s="20"/>
      <c r="GTN274" s="20"/>
      <c r="GTO274" s="20"/>
      <c r="GTP274" s="20"/>
      <c r="GTQ274" s="20"/>
      <c r="GTR274" s="20"/>
      <c r="GTS274" s="20"/>
      <c r="GTT274" s="20"/>
      <c r="GTU274" s="20"/>
      <c r="GTV274" s="20"/>
      <c r="GTW274" s="20"/>
      <c r="GTX274" s="20"/>
      <c r="GTY274" s="20"/>
      <c r="GTZ274" s="20"/>
      <c r="GUA274" s="20"/>
      <c r="GUB274" s="20"/>
      <c r="GUC274" s="20"/>
      <c r="GUD274" s="20"/>
      <c r="GUE274" s="20"/>
      <c r="GUF274" s="20"/>
      <c r="GUG274" s="20"/>
      <c r="GUH274" s="20"/>
      <c r="GUI274" s="20"/>
      <c r="GUJ274" s="20"/>
      <c r="GUK274" s="20"/>
      <c r="GUL274" s="20"/>
      <c r="GUM274" s="20"/>
      <c r="GUN274" s="20"/>
      <c r="GUO274" s="20"/>
      <c r="GUP274" s="20"/>
      <c r="GUQ274" s="20"/>
      <c r="GUR274" s="20"/>
      <c r="GUS274" s="20"/>
      <c r="GUT274" s="20"/>
      <c r="GUU274" s="20"/>
      <c r="GUV274" s="20"/>
      <c r="GUW274" s="20"/>
      <c r="GUX274" s="20"/>
      <c r="GUY274" s="20"/>
      <c r="GUZ274" s="20"/>
      <c r="GVA274" s="20"/>
      <c r="GVB274" s="20"/>
      <c r="GVC274" s="20"/>
      <c r="GVD274" s="20"/>
      <c r="GVE274" s="20"/>
      <c r="GVF274" s="20"/>
      <c r="GVG274" s="20"/>
      <c r="GVH274" s="20"/>
      <c r="GVI274" s="20"/>
      <c r="GVJ274" s="20"/>
      <c r="GVK274" s="20"/>
      <c r="GVL274" s="20"/>
      <c r="GVM274" s="20"/>
      <c r="GVN274" s="20"/>
      <c r="GVO274" s="20"/>
      <c r="GVP274" s="20"/>
      <c r="GVQ274" s="20"/>
      <c r="GVR274" s="20"/>
      <c r="GVS274" s="20"/>
      <c r="GVT274" s="20"/>
      <c r="GVU274" s="20"/>
      <c r="GVV274" s="20"/>
      <c r="GVW274" s="20"/>
      <c r="GVX274" s="20"/>
      <c r="GVY274" s="20"/>
      <c r="GVZ274" s="20"/>
      <c r="GWA274" s="20"/>
      <c r="GWB274" s="20"/>
      <c r="GWC274" s="20"/>
      <c r="GWD274" s="20"/>
      <c r="GWE274" s="20"/>
      <c r="GWF274" s="20"/>
      <c r="GWG274" s="20"/>
      <c r="GWH274" s="20"/>
      <c r="GWI274" s="20"/>
      <c r="GWJ274" s="20"/>
      <c r="GWK274" s="20"/>
      <c r="GWL274" s="20"/>
      <c r="GWM274" s="20"/>
      <c r="GWN274" s="20"/>
      <c r="GWO274" s="20"/>
      <c r="GWP274" s="20"/>
      <c r="GWQ274" s="20"/>
      <c r="GWR274" s="20"/>
      <c r="GWS274" s="20"/>
      <c r="GWT274" s="20"/>
      <c r="GWU274" s="20"/>
      <c r="GWV274" s="20"/>
      <c r="GWW274" s="20"/>
      <c r="GWX274" s="20"/>
      <c r="GWY274" s="20"/>
      <c r="GWZ274" s="20"/>
      <c r="GXA274" s="20"/>
      <c r="GXB274" s="20"/>
      <c r="GXC274" s="20"/>
      <c r="GXD274" s="20"/>
      <c r="GXE274" s="20"/>
      <c r="GXF274" s="20"/>
      <c r="GXG274" s="20"/>
      <c r="GXH274" s="20"/>
      <c r="GXI274" s="20"/>
      <c r="GXJ274" s="20"/>
      <c r="GXK274" s="20"/>
      <c r="GXL274" s="20"/>
      <c r="GXM274" s="20"/>
      <c r="GXN274" s="20"/>
      <c r="GXO274" s="20"/>
      <c r="GXP274" s="20"/>
      <c r="GXQ274" s="20"/>
      <c r="GXR274" s="20"/>
      <c r="GXS274" s="20"/>
      <c r="GXT274" s="20"/>
      <c r="GXU274" s="20"/>
      <c r="GXV274" s="20"/>
      <c r="GXW274" s="20"/>
      <c r="GXX274" s="20"/>
      <c r="GXY274" s="20"/>
      <c r="GXZ274" s="20"/>
      <c r="GYA274" s="20"/>
      <c r="GYB274" s="20"/>
      <c r="GYC274" s="20"/>
      <c r="GYD274" s="20"/>
      <c r="GYE274" s="20"/>
      <c r="GYF274" s="20"/>
      <c r="GYG274" s="20"/>
      <c r="GYH274" s="20"/>
      <c r="GYI274" s="20"/>
      <c r="GYJ274" s="20"/>
      <c r="GYK274" s="20"/>
      <c r="GYL274" s="20"/>
      <c r="GYM274" s="20"/>
      <c r="GYN274" s="20"/>
      <c r="GYO274" s="20"/>
      <c r="GYP274" s="20"/>
      <c r="GYQ274" s="20"/>
      <c r="GYR274" s="20"/>
      <c r="GYS274" s="20"/>
      <c r="GYT274" s="20"/>
      <c r="GYU274" s="20"/>
      <c r="GYV274" s="20"/>
      <c r="GYW274" s="20"/>
      <c r="GYX274" s="20"/>
      <c r="GYY274" s="20"/>
      <c r="GYZ274" s="20"/>
      <c r="GZA274" s="20"/>
      <c r="GZB274" s="20"/>
      <c r="GZC274" s="20"/>
      <c r="GZD274" s="20"/>
      <c r="GZE274" s="20"/>
      <c r="GZF274" s="20"/>
      <c r="GZG274" s="20"/>
      <c r="GZH274" s="20"/>
      <c r="GZI274" s="20"/>
      <c r="GZJ274" s="20"/>
      <c r="GZK274" s="20"/>
      <c r="GZL274" s="20"/>
      <c r="GZM274" s="20"/>
      <c r="GZN274" s="20"/>
      <c r="GZO274" s="20"/>
      <c r="GZP274" s="20"/>
      <c r="GZQ274" s="20"/>
      <c r="GZR274" s="20"/>
      <c r="GZS274" s="20"/>
      <c r="GZT274" s="20"/>
      <c r="GZU274" s="20"/>
      <c r="GZV274" s="20"/>
      <c r="GZW274" s="20"/>
      <c r="GZX274" s="20"/>
      <c r="GZY274" s="20"/>
      <c r="GZZ274" s="20"/>
      <c r="HAA274" s="20"/>
      <c r="HAB274" s="20"/>
      <c r="HAC274" s="20"/>
      <c r="HAD274" s="20"/>
      <c r="HAE274" s="20"/>
      <c r="HAF274" s="20"/>
      <c r="HAG274" s="20"/>
      <c r="HAH274" s="20"/>
      <c r="HAI274" s="20"/>
      <c r="HAJ274" s="20"/>
      <c r="HAK274" s="20"/>
      <c r="HAL274" s="20"/>
      <c r="HAM274" s="20"/>
      <c r="HAN274" s="20"/>
      <c r="HAO274" s="20"/>
      <c r="HAP274" s="20"/>
      <c r="HAQ274" s="20"/>
      <c r="HAR274" s="20"/>
      <c r="HAS274" s="20"/>
      <c r="HAT274" s="20"/>
      <c r="HAU274" s="20"/>
      <c r="HAV274" s="20"/>
      <c r="HAW274" s="20"/>
      <c r="HAX274" s="20"/>
      <c r="HAY274" s="20"/>
      <c r="HAZ274" s="20"/>
      <c r="HBA274" s="20"/>
      <c r="HBB274" s="20"/>
      <c r="HBC274" s="20"/>
      <c r="HBD274" s="20"/>
      <c r="HBE274" s="20"/>
      <c r="HBF274" s="20"/>
      <c r="HBG274" s="20"/>
      <c r="HBH274" s="20"/>
      <c r="HBI274" s="20"/>
      <c r="HBJ274" s="20"/>
      <c r="HBK274" s="20"/>
      <c r="HBL274" s="20"/>
      <c r="HBM274" s="20"/>
      <c r="HBN274" s="20"/>
      <c r="HBO274" s="20"/>
      <c r="HBP274" s="20"/>
      <c r="HBQ274" s="20"/>
      <c r="HBR274" s="20"/>
      <c r="HBS274" s="20"/>
      <c r="HBT274" s="20"/>
      <c r="HBU274" s="20"/>
      <c r="HBV274" s="20"/>
      <c r="HBW274" s="20"/>
      <c r="HBX274" s="20"/>
      <c r="HBY274" s="20"/>
      <c r="HBZ274" s="20"/>
      <c r="HCA274" s="20"/>
      <c r="HCB274" s="20"/>
      <c r="HCC274" s="20"/>
      <c r="HCD274" s="20"/>
      <c r="HCE274" s="20"/>
      <c r="HCF274" s="20"/>
      <c r="HCG274" s="20"/>
      <c r="HCH274" s="20"/>
      <c r="HCI274" s="20"/>
      <c r="HCJ274" s="20"/>
      <c r="HCK274" s="20"/>
      <c r="HCL274" s="20"/>
      <c r="HCM274" s="20"/>
      <c r="HCN274" s="20"/>
      <c r="HCO274" s="20"/>
      <c r="HCP274" s="20"/>
      <c r="HCQ274" s="20"/>
      <c r="HCR274" s="20"/>
      <c r="HCS274" s="20"/>
      <c r="HCT274" s="20"/>
      <c r="HCU274" s="20"/>
      <c r="HCV274" s="20"/>
      <c r="HCW274" s="20"/>
      <c r="HCX274" s="20"/>
      <c r="HCY274" s="20"/>
      <c r="HCZ274" s="20"/>
      <c r="HDA274" s="20"/>
      <c r="HDB274" s="20"/>
      <c r="HDC274" s="20"/>
      <c r="HDD274" s="20"/>
      <c r="HDE274" s="20"/>
      <c r="HDF274" s="20"/>
      <c r="HDG274" s="20"/>
      <c r="HDH274" s="20"/>
      <c r="HDI274" s="20"/>
      <c r="HDJ274" s="20"/>
      <c r="HDK274" s="20"/>
      <c r="HDL274" s="20"/>
      <c r="HDM274" s="20"/>
      <c r="HDN274" s="20"/>
      <c r="HDO274" s="20"/>
      <c r="HDP274" s="20"/>
      <c r="HDQ274" s="20"/>
      <c r="HDR274" s="20"/>
      <c r="HDS274" s="20"/>
      <c r="HDT274" s="20"/>
      <c r="HDU274" s="20"/>
      <c r="HDV274" s="20"/>
      <c r="HDW274" s="20"/>
      <c r="HDX274" s="20"/>
      <c r="HDY274" s="20"/>
      <c r="HDZ274" s="20"/>
      <c r="HEA274" s="20"/>
      <c r="HEB274" s="20"/>
      <c r="HEC274" s="20"/>
      <c r="HED274" s="20"/>
      <c r="HEE274" s="20"/>
      <c r="HEF274" s="20"/>
      <c r="HEG274" s="20"/>
      <c r="HEH274" s="20"/>
      <c r="HEI274" s="20"/>
      <c r="HEJ274" s="20"/>
      <c r="HEK274" s="20"/>
      <c r="HEL274" s="20"/>
      <c r="HEM274" s="20"/>
      <c r="HEN274" s="20"/>
      <c r="HEO274" s="20"/>
      <c r="HEP274" s="20"/>
      <c r="HEQ274" s="20"/>
      <c r="HER274" s="20"/>
      <c r="HES274" s="20"/>
      <c r="HET274" s="20"/>
      <c r="HEU274" s="20"/>
      <c r="HEV274" s="20"/>
      <c r="HEW274" s="20"/>
      <c r="HEX274" s="20"/>
      <c r="HEY274" s="20"/>
      <c r="HEZ274" s="20"/>
      <c r="HFA274" s="20"/>
      <c r="HFB274" s="20"/>
      <c r="HFC274" s="20"/>
      <c r="HFD274" s="20"/>
      <c r="HFE274" s="20"/>
      <c r="HFF274" s="20"/>
      <c r="HFG274" s="20"/>
      <c r="HFH274" s="20"/>
      <c r="HFI274" s="20"/>
      <c r="HFJ274" s="20"/>
      <c r="HFK274" s="20"/>
      <c r="HFL274" s="20"/>
      <c r="HFM274" s="20"/>
      <c r="HFN274" s="20"/>
      <c r="HFO274" s="20"/>
      <c r="HFP274" s="20"/>
      <c r="HFQ274" s="20"/>
      <c r="HFR274" s="20"/>
      <c r="HFS274" s="20"/>
      <c r="HFT274" s="20"/>
      <c r="HFU274" s="20"/>
      <c r="HFV274" s="20"/>
      <c r="HFW274" s="20"/>
      <c r="HFX274" s="20"/>
      <c r="HFY274" s="20"/>
      <c r="HFZ274" s="20"/>
      <c r="HGA274" s="20"/>
      <c r="HGB274" s="20"/>
      <c r="HGC274" s="20"/>
      <c r="HGD274" s="20"/>
      <c r="HGE274" s="20"/>
      <c r="HGF274" s="20"/>
      <c r="HGG274" s="20"/>
      <c r="HGH274" s="20"/>
      <c r="HGI274" s="20"/>
      <c r="HGJ274" s="20"/>
      <c r="HGK274" s="20"/>
      <c r="HGL274" s="20"/>
      <c r="HGM274" s="20"/>
      <c r="HGN274" s="20"/>
      <c r="HGO274" s="20"/>
      <c r="HGP274" s="20"/>
      <c r="HGQ274" s="20"/>
      <c r="HGR274" s="20"/>
      <c r="HGS274" s="20"/>
      <c r="HGT274" s="20"/>
      <c r="HGU274" s="20"/>
      <c r="HGV274" s="20"/>
      <c r="HGW274" s="20"/>
      <c r="HGX274" s="20"/>
      <c r="HGY274" s="20"/>
      <c r="HGZ274" s="20"/>
      <c r="HHA274" s="20"/>
      <c r="HHB274" s="20"/>
      <c r="HHC274" s="20"/>
      <c r="HHD274" s="20"/>
      <c r="HHE274" s="20"/>
      <c r="HHF274" s="20"/>
      <c r="HHG274" s="20"/>
      <c r="HHH274" s="20"/>
      <c r="HHI274" s="20"/>
      <c r="HHJ274" s="20"/>
      <c r="HHK274" s="20"/>
      <c r="HHL274" s="20"/>
      <c r="HHM274" s="20"/>
      <c r="HHN274" s="20"/>
      <c r="HHO274" s="20"/>
      <c r="HHP274" s="20"/>
      <c r="HHQ274" s="20"/>
      <c r="HHR274" s="20"/>
      <c r="HHS274" s="20"/>
      <c r="HHT274" s="20"/>
      <c r="HHU274" s="20"/>
      <c r="HHV274" s="20"/>
      <c r="HHW274" s="20"/>
      <c r="HHX274" s="20"/>
      <c r="HHY274" s="20"/>
      <c r="HHZ274" s="20"/>
      <c r="HIA274" s="20"/>
      <c r="HIB274" s="20"/>
      <c r="HIC274" s="20"/>
      <c r="HID274" s="20"/>
      <c r="HIE274" s="20"/>
      <c r="HIF274" s="20"/>
      <c r="HIG274" s="20"/>
      <c r="HIH274" s="20"/>
      <c r="HII274" s="20"/>
      <c r="HIJ274" s="20"/>
      <c r="HIK274" s="20"/>
      <c r="HIL274" s="20"/>
      <c r="HIM274" s="20"/>
      <c r="HIN274" s="20"/>
      <c r="HIO274" s="20"/>
      <c r="HIP274" s="20"/>
      <c r="HIQ274" s="20"/>
      <c r="HIR274" s="20"/>
      <c r="HIS274" s="20"/>
      <c r="HIT274" s="20"/>
      <c r="HIU274" s="20"/>
      <c r="HIV274" s="20"/>
      <c r="HIW274" s="20"/>
      <c r="HIX274" s="20"/>
      <c r="HIY274" s="20"/>
      <c r="HIZ274" s="20"/>
      <c r="HJA274" s="20"/>
      <c r="HJB274" s="20"/>
      <c r="HJC274" s="20"/>
      <c r="HJD274" s="20"/>
      <c r="HJE274" s="20"/>
      <c r="HJF274" s="20"/>
      <c r="HJG274" s="20"/>
      <c r="HJH274" s="20"/>
      <c r="HJI274" s="20"/>
      <c r="HJJ274" s="20"/>
      <c r="HJK274" s="20"/>
      <c r="HJL274" s="20"/>
      <c r="HJM274" s="20"/>
      <c r="HJN274" s="20"/>
      <c r="HJO274" s="20"/>
      <c r="HJP274" s="20"/>
      <c r="HJQ274" s="20"/>
      <c r="HJR274" s="20"/>
      <c r="HJS274" s="20"/>
      <c r="HJT274" s="20"/>
      <c r="HJU274" s="20"/>
      <c r="HJV274" s="20"/>
      <c r="HJW274" s="20"/>
      <c r="HJX274" s="20"/>
      <c r="HJY274" s="20"/>
      <c r="HJZ274" s="20"/>
      <c r="HKA274" s="20"/>
      <c r="HKB274" s="20"/>
      <c r="HKC274" s="20"/>
      <c r="HKD274" s="20"/>
      <c r="HKE274" s="20"/>
      <c r="HKF274" s="20"/>
      <c r="HKG274" s="20"/>
      <c r="HKH274" s="20"/>
      <c r="HKI274" s="20"/>
      <c r="HKJ274" s="20"/>
      <c r="HKK274" s="20"/>
      <c r="HKL274" s="20"/>
      <c r="HKM274" s="20"/>
      <c r="HKN274" s="20"/>
      <c r="HKO274" s="20"/>
      <c r="HKP274" s="20"/>
      <c r="HKQ274" s="20"/>
      <c r="HKR274" s="20"/>
      <c r="HKS274" s="20"/>
      <c r="HKT274" s="20"/>
      <c r="HKU274" s="20"/>
      <c r="HKV274" s="20"/>
      <c r="HKW274" s="20"/>
      <c r="HKX274" s="20"/>
      <c r="HKY274" s="20"/>
      <c r="HKZ274" s="20"/>
      <c r="HLA274" s="20"/>
      <c r="HLB274" s="20"/>
      <c r="HLC274" s="20"/>
      <c r="HLD274" s="20"/>
      <c r="HLE274" s="20"/>
      <c r="HLF274" s="20"/>
      <c r="HLG274" s="20"/>
      <c r="HLH274" s="20"/>
      <c r="HLI274" s="20"/>
      <c r="HLJ274" s="20"/>
      <c r="HLK274" s="20"/>
      <c r="HLL274" s="20"/>
      <c r="HLM274" s="20"/>
      <c r="HLN274" s="20"/>
      <c r="HLO274" s="20"/>
      <c r="HLP274" s="20"/>
      <c r="HLQ274" s="20"/>
      <c r="HLR274" s="20"/>
      <c r="HLS274" s="20"/>
      <c r="HLT274" s="20"/>
      <c r="HLU274" s="20"/>
      <c r="HLV274" s="20"/>
      <c r="HLW274" s="20"/>
      <c r="HLX274" s="20"/>
      <c r="HLY274" s="20"/>
      <c r="HLZ274" s="20"/>
      <c r="HMA274" s="20"/>
      <c r="HMB274" s="20"/>
      <c r="HMC274" s="20"/>
      <c r="HMD274" s="20"/>
      <c r="HME274" s="20"/>
      <c r="HMF274" s="20"/>
      <c r="HMG274" s="20"/>
      <c r="HMH274" s="20"/>
      <c r="HMI274" s="20"/>
      <c r="HMJ274" s="20"/>
      <c r="HMK274" s="20"/>
      <c r="HML274" s="20"/>
      <c r="HMM274" s="20"/>
      <c r="HMN274" s="20"/>
      <c r="HMO274" s="20"/>
      <c r="HMP274" s="20"/>
      <c r="HMQ274" s="20"/>
      <c r="HMR274" s="20"/>
      <c r="HMS274" s="20"/>
      <c r="HMT274" s="20"/>
      <c r="HMU274" s="20"/>
      <c r="HMV274" s="20"/>
      <c r="HMW274" s="20"/>
      <c r="HMX274" s="20"/>
      <c r="HMY274" s="20"/>
      <c r="HMZ274" s="20"/>
      <c r="HNA274" s="20"/>
      <c r="HNB274" s="20"/>
      <c r="HNC274" s="20"/>
      <c r="HND274" s="20"/>
      <c r="HNE274" s="20"/>
      <c r="HNF274" s="20"/>
      <c r="HNG274" s="20"/>
      <c r="HNH274" s="20"/>
      <c r="HNI274" s="20"/>
      <c r="HNJ274" s="20"/>
      <c r="HNK274" s="20"/>
      <c r="HNL274" s="20"/>
      <c r="HNM274" s="20"/>
      <c r="HNN274" s="20"/>
      <c r="HNO274" s="20"/>
      <c r="HNP274" s="20"/>
      <c r="HNQ274" s="20"/>
      <c r="HNR274" s="20"/>
      <c r="HNS274" s="20"/>
      <c r="HNT274" s="20"/>
      <c r="HNU274" s="20"/>
      <c r="HNV274" s="20"/>
      <c r="HNW274" s="20"/>
      <c r="HNX274" s="20"/>
      <c r="HNY274" s="20"/>
      <c r="HNZ274" s="20"/>
      <c r="HOA274" s="20"/>
      <c r="HOB274" s="20"/>
      <c r="HOC274" s="20"/>
      <c r="HOD274" s="20"/>
      <c r="HOE274" s="20"/>
      <c r="HOF274" s="20"/>
      <c r="HOG274" s="20"/>
      <c r="HOH274" s="20"/>
      <c r="HOI274" s="20"/>
      <c r="HOJ274" s="20"/>
      <c r="HOK274" s="20"/>
      <c r="HOL274" s="20"/>
      <c r="HOM274" s="20"/>
      <c r="HON274" s="20"/>
      <c r="HOO274" s="20"/>
      <c r="HOP274" s="20"/>
      <c r="HOQ274" s="20"/>
      <c r="HOR274" s="20"/>
      <c r="HOS274" s="20"/>
      <c r="HOT274" s="20"/>
      <c r="HOU274" s="20"/>
      <c r="HOV274" s="20"/>
      <c r="HOW274" s="20"/>
      <c r="HOX274" s="20"/>
      <c r="HOY274" s="20"/>
      <c r="HOZ274" s="20"/>
      <c r="HPA274" s="20"/>
      <c r="HPB274" s="20"/>
      <c r="HPC274" s="20"/>
      <c r="HPD274" s="20"/>
      <c r="HPE274" s="20"/>
      <c r="HPF274" s="20"/>
      <c r="HPG274" s="20"/>
      <c r="HPH274" s="20"/>
      <c r="HPI274" s="20"/>
      <c r="HPJ274" s="20"/>
      <c r="HPK274" s="20"/>
      <c r="HPL274" s="20"/>
      <c r="HPM274" s="20"/>
      <c r="HPN274" s="20"/>
      <c r="HPO274" s="20"/>
      <c r="HPP274" s="20"/>
      <c r="HPQ274" s="20"/>
      <c r="HPR274" s="20"/>
      <c r="HPS274" s="20"/>
      <c r="HPT274" s="20"/>
      <c r="HPU274" s="20"/>
      <c r="HPV274" s="20"/>
      <c r="HPW274" s="20"/>
      <c r="HPX274" s="20"/>
      <c r="HPY274" s="20"/>
      <c r="HPZ274" s="20"/>
      <c r="HQA274" s="20"/>
      <c r="HQB274" s="20"/>
      <c r="HQC274" s="20"/>
      <c r="HQD274" s="20"/>
      <c r="HQE274" s="20"/>
      <c r="HQF274" s="20"/>
      <c r="HQG274" s="20"/>
      <c r="HQH274" s="20"/>
      <c r="HQI274" s="20"/>
      <c r="HQJ274" s="20"/>
      <c r="HQK274" s="20"/>
      <c r="HQL274" s="20"/>
      <c r="HQM274" s="20"/>
      <c r="HQN274" s="20"/>
      <c r="HQO274" s="20"/>
      <c r="HQP274" s="20"/>
      <c r="HQQ274" s="20"/>
      <c r="HQR274" s="20"/>
      <c r="HQS274" s="20"/>
      <c r="HQT274" s="20"/>
      <c r="HQU274" s="20"/>
      <c r="HQV274" s="20"/>
      <c r="HQW274" s="20"/>
      <c r="HQX274" s="20"/>
      <c r="HQY274" s="20"/>
      <c r="HQZ274" s="20"/>
      <c r="HRA274" s="20"/>
      <c r="HRB274" s="20"/>
      <c r="HRC274" s="20"/>
      <c r="HRD274" s="20"/>
      <c r="HRE274" s="20"/>
      <c r="HRF274" s="20"/>
      <c r="HRG274" s="20"/>
      <c r="HRH274" s="20"/>
      <c r="HRI274" s="20"/>
      <c r="HRJ274" s="20"/>
      <c r="HRK274" s="20"/>
      <c r="HRL274" s="20"/>
      <c r="HRM274" s="20"/>
      <c r="HRN274" s="20"/>
      <c r="HRO274" s="20"/>
      <c r="HRP274" s="20"/>
      <c r="HRQ274" s="20"/>
      <c r="HRR274" s="20"/>
      <c r="HRS274" s="20"/>
      <c r="HRT274" s="20"/>
      <c r="HRU274" s="20"/>
      <c r="HRV274" s="20"/>
      <c r="HRW274" s="20"/>
      <c r="HRX274" s="20"/>
      <c r="HRY274" s="20"/>
      <c r="HRZ274" s="20"/>
      <c r="HSA274" s="20"/>
      <c r="HSB274" s="20"/>
      <c r="HSC274" s="20"/>
      <c r="HSD274" s="20"/>
      <c r="HSE274" s="20"/>
      <c r="HSF274" s="20"/>
      <c r="HSG274" s="20"/>
      <c r="HSH274" s="20"/>
      <c r="HSI274" s="20"/>
      <c r="HSJ274" s="20"/>
      <c r="HSK274" s="20"/>
      <c r="HSL274" s="20"/>
      <c r="HSM274" s="20"/>
      <c r="HSN274" s="20"/>
      <c r="HSO274" s="20"/>
      <c r="HSP274" s="20"/>
      <c r="HSQ274" s="20"/>
      <c r="HSR274" s="20"/>
      <c r="HSS274" s="20"/>
      <c r="HST274" s="20"/>
      <c r="HSU274" s="20"/>
      <c r="HSV274" s="20"/>
      <c r="HSW274" s="20"/>
      <c r="HSX274" s="20"/>
      <c r="HSY274" s="20"/>
      <c r="HSZ274" s="20"/>
      <c r="HTA274" s="20"/>
      <c r="HTB274" s="20"/>
      <c r="HTC274" s="20"/>
      <c r="HTD274" s="20"/>
      <c r="HTE274" s="20"/>
      <c r="HTF274" s="20"/>
      <c r="HTG274" s="20"/>
      <c r="HTH274" s="20"/>
      <c r="HTI274" s="20"/>
      <c r="HTJ274" s="20"/>
      <c r="HTK274" s="20"/>
      <c r="HTL274" s="20"/>
      <c r="HTM274" s="20"/>
      <c r="HTN274" s="20"/>
      <c r="HTO274" s="20"/>
      <c r="HTP274" s="20"/>
      <c r="HTQ274" s="20"/>
      <c r="HTR274" s="20"/>
      <c r="HTS274" s="20"/>
      <c r="HTT274" s="20"/>
      <c r="HTU274" s="20"/>
      <c r="HTV274" s="20"/>
      <c r="HTW274" s="20"/>
      <c r="HTX274" s="20"/>
      <c r="HTY274" s="20"/>
      <c r="HTZ274" s="20"/>
      <c r="HUA274" s="20"/>
      <c r="HUB274" s="20"/>
      <c r="HUC274" s="20"/>
      <c r="HUD274" s="20"/>
      <c r="HUE274" s="20"/>
      <c r="HUF274" s="20"/>
      <c r="HUG274" s="20"/>
      <c r="HUH274" s="20"/>
      <c r="HUI274" s="20"/>
      <c r="HUJ274" s="20"/>
      <c r="HUK274" s="20"/>
      <c r="HUL274" s="20"/>
      <c r="HUM274" s="20"/>
      <c r="HUN274" s="20"/>
      <c r="HUO274" s="20"/>
      <c r="HUP274" s="20"/>
      <c r="HUQ274" s="20"/>
      <c r="HUR274" s="20"/>
      <c r="HUS274" s="20"/>
      <c r="HUT274" s="20"/>
      <c r="HUU274" s="20"/>
      <c r="HUV274" s="20"/>
      <c r="HUW274" s="20"/>
      <c r="HUX274" s="20"/>
      <c r="HUY274" s="20"/>
      <c r="HUZ274" s="20"/>
      <c r="HVA274" s="20"/>
      <c r="HVB274" s="20"/>
      <c r="HVC274" s="20"/>
      <c r="HVD274" s="20"/>
      <c r="HVE274" s="20"/>
      <c r="HVF274" s="20"/>
      <c r="HVG274" s="20"/>
      <c r="HVH274" s="20"/>
      <c r="HVI274" s="20"/>
      <c r="HVJ274" s="20"/>
      <c r="HVK274" s="20"/>
      <c r="HVL274" s="20"/>
      <c r="HVM274" s="20"/>
      <c r="HVN274" s="20"/>
      <c r="HVO274" s="20"/>
      <c r="HVP274" s="20"/>
      <c r="HVQ274" s="20"/>
      <c r="HVR274" s="20"/>
      <c r="HVS274" s="20"/>
      <c r="HVT274" s="20"/>
      <c r="HVU274" s="20"/>
      <c r="HVV274" s="20"/>
      <c r="HVW274" s="20"/>
      <c r="HVX274" s="20"/>
      <c r="HVY274" s="20"/>
      <c r="HVZ274" s="20"/>
      <c r="HWA274" s="20"/>
      <c r="HWB274" s="20"/>
      <c r="HWC274" s="20"/>
      <c r="HWD274" s="20"/>
      <c r="HWE274" s="20"/>
      <c r="HWF274" s="20"/>
      <c r="HWG274" s="20"/>
      <c r="HWH274" s="20"/>
      <c r="HWI274" s="20"/>
      <c r="HWJ274" s="20"/>
      <c r="HWK274" s="20"/>
      <c r="HWL274" s="20"/>
      <c r="HWM274" s="20"/>
      <c r="HWN274" s="20"/>
      <c r="HWO274" s="20"/>
      <c r="HWP274" s="20"/>
      <c r="HWQ274" s="20"/>
      <c r="HWR274" s="20"/>
      <c r="HWS274" s="20"/>
      <c r="HWT274" s="20"/>
      <c r="HWU274" s="20"/>
      <c r="HWV274" s="20"/>
      <c r="HWW274" s="20"/>
      <c r="HWX274" s="20"/>
      <c r="HWY274" s="20"/>
      <c r="HWZ274" s="20"/>
      <c r="HXA274" s="20"/>
      <c r="HXB274" s="20"/>
      <c r="HXC274" s="20"/>
      <c r="HXD274" s="20"/>
      <c r="HXE274" s="20"/>
      <c r="HXF274" s="20"/>
      <c r="HXG274" s="20"/>
      <c r="HXH274" s="20"/>
      <c r="HXI274" s="20"/>
      <c r="HXJ274" s="20"/>
      <c r="HXK274" s="20"/>
      <c r="HXL274" s="20"/>
      <c r="HXM274" s="20"/>
      <c r="HXN274" s="20"/>
      <c r="HXO274" s="20"/>
      <c r="HXP274" s="20"/>
      <c r="HXQ274" s="20"/>
      <c r="HXR274" s="20"/>
      <c r="HXS274" s="20"/>
      <c r="HXT274" s="20"/>
      <c r="HXU274" s="20"/>
      <c r="HXV274" s="20"/>
      <c r="HXW274" s="20"/>
      <c r="HXX274" s="20"/>
      <c r="HXY274" s="20"/>
      <c r="HXZ274" s="20"/>
      <c r="HYA274" s="20"/>
      <c r="HYB274" s="20"/>
      <c r="HYC274" s="20"/>
      <c r="HYD274" s="20"/>
      <c r="HYE274" s="20"/>
      <c r="HYF274" s="20"/>
      <c r="HYG274" s="20"/>
      <c r="HYH274" s="20"/>
      <c r="HYI274" s="20"/>
      <c r="HYJ274" s="20"/>
      <c r="HYK274" s="20"/>
      <c r="HYL274" s="20"/>
      <c r="HYM274" s="20"/>
      <c r="HYN274" s="20"/>
      <c r="HYO274" s="20"/>
      <c r="HYP274" s="20"/>
      <c r="HYQ274" s="20"/>
      <c r="HYR274" s="20"/>
      <c r="HYS274" s="20"/>
      <c r="HYT274" s="20"/>
      <c r="HYU274" s="20"/>
      <c r="HYV274" s="20"/>
      <c r="HYW274" s="20"/>
      <c r="HYX274" s="20"/>
      <c r="HYY274" s="20"/>
      <c r="HYZ274" s="20"/>
      <c r="HZA274" s="20"/>
      <c r="HZB274" s="20"/>
      <c r="HZC274" s="20"/>
      <c r="HZD274" s="20"/>
      <c r="HZE274" s="20"/>
      <c r="HZF274" s="20"/>
      <c r="HZG274" s="20"/>
      <c r="HZH274" s="20"/>
      <c r="HZI274" s="20"/>
      <c r="HZJ274" s="20"/>
      <c r="HZK274" s="20"/>
      <c r="HZL274" s="20"/>
      <c r="HZM274" s="20"/>
      <c r="HZN274" s="20"/>
      <c r="HZO274" s="20"/>
      <c r="HZP274" s="20"/>
      <c r="HZQ274" s="20"/>
      <c r="HZR274" s="20"/>
      <c r="HZS274" s="20"/>
      <c r="HZT274" s="20"/>
      <c r="HZU274" s="20"/>
      <c r="HZV274" s="20"/>
      <c r="HZW274" s="20"/>
      <c r="HZX274" s="20"/>
      <c r="HZY274" s="20"/>
      <c r="HZZ274" s="20"/>
      <c r="IAA274" s="20"/>
      <c r="IAB274" s="20"/>
      <c r="IAC274" s="20"/>
      <c r="IAD274" s="20"/>
      <c r="IAE274" s="20"/>
      <c r="IAF274" s="20"/>
      <c r="IAG274" s="20"/>
      <c r="IAH274" s="20"/>
      <c r="IAI274" s="20"/>
      <c r="IAJ274" s="20"/>
      <c r="IAK274" s="20"/>
      <c r="IAL274" s="20"/>
      <c r="IAM274" s="20"/>
      <c r="IAN274" s="20"/>
      <c r="IAO274" s="20"/>
      <c r="IAP274" s="20"/>
      <c r="IAQ274" s="20"/>
      <c r="IAR274" s="20"/>
      <c r="IAS274" s="20"/>
      <c r="IAT274" s="20"/>
      <c r="IAU274" s="20"/>
      <c r="IAV274" s="20"/>
      <c r="IAW274" s="20"/>
      <c r="IAX274" s="20"/>
      <c r="IAY274" s="20"/>
      <c r="IAZ274" s="20"/>
      <c r="IBA274" s="20"/>
      <c r="IBB274" s="20"/>
      <c r="IBC274" s="20"/>
      <c r="IBD274" s="20"/>
      <c r="IBE274" s="20"/>
      <c r="IBF274" s="20"/>
      <c r="IBG274" s="20"/>
      <c r="IBH274" s="20"/>
      <c r="IBI274" s="20"/>
      <c r="IBJ274" s="20"/>
      <c r="IBK274" s="20"/>
      <c r="IBL274" s="20"/>
      <c r="IBM274" s="20"/>
      <c r="IBN274" s="20"/>
      <c r="IBO274" s="20"/>
      <c r="IBP274" s="20"/>
      <c r="IBQ274" s="20"/>
      <c r="IBR274" s="20"/>
      <c r="IBS274" s="20"/>
      <c r="IBT274" s="20"/>
      <c r="IBU274" s="20"/>
      <c r="IBV274" s="20"/>
      <c r="IBW274" s="20"/>
      <c r="IBX274" s="20"/>
      <c r="IBY274" s="20"/>
      <c r="IBZ274" s="20"/>
      <c r="ICA274" s="20"/>
      <c r="ICB274" s="20"/>
      <c r="ICC274" s="20"/>
      <c r="ICD274" s="20"/>
      <c r="ICE274" s="20"/>
      <c r="ICF274" s="20"/>
      <c r="ICG274" s="20"/>
      <c r="ICH274" s="20"/>
      <c r="ICI274" s="20"/>
      <c r="ICJ274" s="20"/>
      <c r="ICK274" s="20"/>
      <c r="ICL274" s="20"/>
      <c r="ICM274" s="20"/>
      <c r="ICN274" s="20"/>
      <c r="ICO274" s="20"/>
      <c r="ICP274" s="20"/>
      <c r="ICQ274" s="20"/>
      <c r="ICR274" s="20"/>
      <c r="ICS274" s="20"/>
      <c r="ICT274" s="20"/>
      <c r="ICU274" s="20"/>
      <c r="ICV274" s="20"/>
      <c r="ICW274" s="20"/>
      <c r="ICX274" s="20"/>
      <c r="ICY274" s="20"/>
      <c r="ICZ274" s="20"/>
      <c r="IDA274" s="20"/>
      <c r="IDB274" s="20"/>
      <c r="IDC274" s="20"/>
      <c r="IDD274" s="20"/>
      <c r="IDE274" s="20"/>
      <c r="IDF274" s="20"/>
      <c r="IDG274" s="20"/>
      <c r="IDH274" s="20"/>
      <c r="IDI274" s="20"/>
      <c r="IDJ274" s="20"/>
      <c r="IDK274" s="20"/>
      <c r="IDL274" s="20"/>
      <c r="IDM274" s="20"/>
      <c r="IDN274" s="20"/>
      <c r="IDO274" s="20"/>
      <c r="IDP274" s="20"/>
      <c r="IDQ274" s="20"/>
      <c r="IDR274" s="20"/>
      <c r="IDS274" s="20"/>
      <c r="IDT274" s="20"/>
      <c r="IDU274" s="20"/>
      <c r="IDV274" s="20"/>
      <c r="IDW274" s="20"/>
      <c r="IDX274" s="20"/>
      <c r="IDY274" s="20"/>
      <c r="IDZ274" s="20"/>
      <c r="IEA274" s="20"/>
      <c r="IEB274" s="20"/>
      <c r="IEC274" s="20"/>
      <c r="IED274" s="20"/>
      <c r="IEE274" s="20"/>
      <c r="IEF274" s="20"/>
      <c r="IEG274" s="20"/>
      <c r="IEH274" s="20"/>
      <c r="IEI274" s="20"/>
      <c r="IEJ274" s="20"/>
      <c r="IEK274" s="20"/>
      <c r="IEL274" s="20"/>
      <c r="IEM274" s="20"/>
      <c r="IEN274" s="20"/>
      <c r="IEO274" s="20"/>
      <c r="IEP274" s="20"/>
      <c r="IEQ274" s="20"/>
      <c r="IER274" s="20"/>
      <c r="IES274" s="20"/>
      <c r="IET274" s="20"/>
      <c r="IEU274" s="20"/>
      <c r="IEV274" s="20"/>
      <c r="IEW274" s="20"/>
      <c r="IEX274" s="20"/>
      <c r="IEY274" s="20"/>
      <c r="IEZ274" s="20"/>
      <c r="IFA274" s="20"/>
      <c r="IFB274" s="20"/>
      <c r="IFC274" s="20"/>
      <c r="IFD274" s="20"/>
      <c r="IFE274" s="20"/>
      <c r="IFF274" s="20"/>
      <c r="IFG274" s="20"/>
      <c r="IFH274" s="20"/>
      <c r="IFI274" s="20"/>
      <c r="IFJ274" s="20"/>
      <c r="IFK274" s="20"/>
      <c r="IFL274" s="20"/>
      <c r="IFM274" s="20"/>
      <c r="IFN274" s="20"/>
      <c r="IFO274" s="20"/>
      <c r="IFP274" s="20"/>
      <c r="IFQ274" s="20"/>
      <c r="IFR274" s="20"/>
      <c r="IFS274" s="20"/>
      <c r="IFT274" s="20"/>
      <c r="IFU274" s="20"/>
      <c r="IFV274" s="20"/>
      <c r="IFW274" s="20"/>
      <c r="IFX274" s="20"/>
      <c r="IFY274" s="20"/>
      <c r="IFZ274" s="20"/>
      <c r="IGA274" s="20"/>
      <c r="IGB274" s="20"/>
      <c r="IGC274" s="20"/>
      <c r="IGD274" s="20"/>
      <c r="IGE274" s="20"/>
      <c r="IGF274" s="20"/>
      <c r="IGG274" s="20"/>
      <c r="IGH274" s="20"/>
      <c r="IGI274" s="20"/>
      <c r="IGJ274" s="20"/>
      <c r="IGK274" s="20"/>
      <c r="IGL274" s="20"/>
      <c r="IGM274" s="20"/>
      <c r="IGN274" s="20"/>
      <c r="IGO274" s="20"/>
      <c r="IGP274" s="20"/>
      <c r="IGQ274" s="20"/>
      <c r="IGR274" s="20"/>
      <c r="IGS274" s="20"/>
      <c r="IGT274" s="20"/>
      <c r="IGU274" s="20"/>
      <c r="IGV274" s="20"/>
      <c r="IGW274" s="20"/>
      <c r="IGX274" s="20"/>
      <c r="IGY274" s="20"/>
      <c r="IGZ274" s="20"/>
      <c r="IHA274" s="20"/>
      <c r="IHB274" s="20"/>
      <c r="IHC274" s="20"/>
      <c r="IHD274" s="20"/>
      <c r="IHE274" s="20"/>
      <c r="IHF274" s="20"/>
      <c r="IHG274" s="20"/>
      <c r="IHH274" s="20"/>
      <c r="IHI274" s="20"/>
      <c r="IHJ274" s="20"/>
      <c r="IHK274" s="20"/>
      <c r="IHL274" s="20"/>
      <c r="IHM274" s="20"/>
      <c r="IHN274" s="20"/>
      <c r="IHO274" s="20"/>
      <c r="IHP274" s="20"/>
      <c r="IHQ274" s="20"/>
      <c r="IHR274" s="20"/>
      <c r="IHS274" s="20"/>
      <c r="IHT274" s="20"/>
      <c r="IHU274" s="20"/>
      <c r="IHV274" s="20"/>
      <c r="IHW274" s="20"/>
      <c r="IHX274" s="20"/>
      <c r="IHY274" s="20"/>
      <c r="IHZ274" s="20"/>
      <c r="IIA274" s="20"/>
      <c r="IIB274" s="20"/>
      <c r="IIC274" s="20"/>
      <c r="IID274" s="20"/>
      <c r="IIE274" s="20"/>
      <c r="IIF274" s="20"/>
      <c r="IIG274" s="20"/>
      <c r="IIH274" s="20"/>
      <c r="III274" s="20"/>
      <c r="IIJ274" s="20"/>
      <c r="IIK274" s="20"/>
      <c r="IIL274" s="20"/>
      <c r="IIM274" s="20"/>
      <c r="IIN274" s="20"/>
      <c r="IIO274" s="20"/>
      <c r="IIP274" s="20"/>
      <c r="IIQ274" s="20"/>
      <c r="IIR274" s="20"/>
      <c r="IIS274" s="20"/>
      <c r="IIT274" s="20"/>
      <c r="IIU274" s="20"/>
      <c r="IIV274" s="20"/>
      <c r="IIW274" s="20"/>
      <c r="IIX274" s="20"/>
      <c r="IIY274" s="20"/>
      <c r="IIZ274" s="20"/>
      <c r="IJA274" s="20"/>
      <c r="IJB274" s="20"/>
      <c r="IJC274" s="20"/>
      <c r="IJD274" s="20"/>
      <c r="IJE274" s="20"/>
      <c r="IJF274" s="20"/>
      <c r="IJG274" s="20"/>
      <c r="IJH274" s="20"/>
      <c r="IJI274" s="20"/>
      <c r="IJJ274" s="20"/>
      <c r="IJK274" s="20"/>
      <c r="IJL274" s="20"/>
      <c r="IJM274" s="20"/>
      <c r="IJN274" s="20"/>
      <c r="IJO274" s="20"/>
      <c r="IJP274" s="20"/>
      <c r="IJQ274" s="20"/>
      <c r="IJR274" s="20"/>
      <c r="IJS274" s="20"/>
      <c r="IJT274" s="20"/>
      <c r="IJU274" s="20"/>
      <c r="IJV274" s="20"/>
      <c r="IJW274" s="20"/>
      <c r="IJX274" s="20"/>
      <c r="IJY274" s="20"/>
      <c r="IJZ274" s="20"/>
      <c r="IKA274" s="20"/>
      <c r="IKB274" s="20"/>
      <c r="IKC274" s="20"/>
      <c r="IKD274" s="20"/>
      <c r="IKE274" s="20"/>
      <c r="IKF274" s="20"/>
      <c r="IKG274" s="20"/>
      <c r="IKH274" s="20"/>
      <c r="IKI274" s="20"/>
      <c r="IKJ274" s="20"/>
      <c r="IKK274" s="20"/>
      <c r="IKL274" s="20"/>
      <c r="IKM274" s="20"/>
      <c r="IKN274" s="20"/>
      <c r="IKO274" s="20"/>
      <c r="IKP274" s="20"/>
      <c r="IKQ274" s="20"/>
      <c r="IKR274" s="20"/>
      <c r="IKS274" s="20"/>
      <c r="IKT274" s="20"/>
      <c r="IKU274" s="20"/>
      <c r="IKV274" s="20"/>
      <c r="IKW274" s="20"/>
      <c r="IKX274" s="20"/>
      <c r="IKY274" s="20"/>
      <c r="IKZ274" s="20"/>
      <c r="ILA274" s="20"/>
      <c r="ILB274" s="20"/>
      <c r="ILC274" s="20"/>
      <c r="ILD274" s="20"/>
      <c r="ILE274" s="20"/>
      <c r="ILF274" s="20"/>
      <c r="ILG274" s="20"/>
      <c r="ILH274" s="20"/>
      <c r="ILI274" s="20"/>
      <c r="ILJ274" s="20"/>
      <c r="ILK274" s="20"/>
      <c r="ILL274" s="20"/>
      <c r="ILM274" s="20"/>
      <c r="ILN274" s="20"/>
      <c r="ILO274" s="20"/>
      <c r="ILP274" s="20"/>
      <c r="ILQ274" s="20"/>
      <c r="ILR274" s="20"/>
      <c r="ILS274" s="20"/>
      <c r="ILT274" s="20"/>
      <c r="ILU274" s="20"/>
      <c r="ILV274" s="20"/>
      <c r="ILW274" s="20"/>
      <c r="ILX274" s="20"/>
      <c r="ILY274" s="20"/>
      <c r="ILZ274" s="20"/>
      <c r="IMA274" s="20"/>
      <c r="IMB274" s="20"/>
      <c r="IMC274" s="20"/>
      <c r="IMD274" s="20"/>
      <c r="IME274" s="20"/>
      <c r="IMF274" s="20"/>
      <c r="IMG274" s="20"/>
      <c r="IMH274" s="20"/>
      <c r="IMI274" s="20"/>
      <c r="IMJ274" s="20"/>
      <c r="IMK274" s="20"/>
      <c r="IML274" s="20"/>
      <c r="IMM274" s="20"/>
      <c r="IMN274" s="20"/>
      <c r="IMO274" s="20"/>
      <c r="IMP274" s="20"/>
      <c r="IMQ274" s="20"/>
      <c r="IMR274" s="20"/>
      <c r="IMS274" s="20"/>
      <c r="IMT274" s="20"/>
      <c r="IMU274" s="20"/>
      <c r="IMV274" s="20"/>
      <c r="IMW274" s="20"/>
      <c r="IMX274" s="20"/>
      <c r="IMY274" s="20"/>
      <c r="IMZ274" s="20"/>
      <c r="INA274" s="20"/>
      <c r="INB274" s="20"/>
      <c r="INC274" s="20"/>
      <c r="IND274" s="20"/>
      <c r="INE274" s="20"/>
      <c r="INF274" s="20"/>
      <c r="ING274" s="20"/>
      <c r="INH274" s="20"/>
      <c r="INI274" s="20"/>
      <c r="INJ274" s="20"/>
      <c r="INK274" s="20"/>
      <c r="INL274" s="20"/>
      <c r="INM274" s="20"/>
      <c r="INN274" s="20"/>
      <c r="INO274" s="20"/>
      <c r="INP274" s="20"/>
      <c r="INQ274" s="20"/>
      <c r="INR274" s="20"/>
      <c r="INS274" s="20"/>
      <c r="INT274" s="20"/>
      <c r="INU274" s="20"/>
      <c r="INV274" s="20"/>
      <c r="INW274" s="20"/>
      <c r="INX274" s="20"/>
      <c r="INY274" s="20"/>
      <c r="INZ274" s="20"/>
      <c r="IOA274" s="20"/>
      <c r="IOB274" s="20"/>
      <c r="IOC274" s="20"/>
      <c r="IOD274" s="20"/>
      <c r="IOE274" s="20"/>
      <c r="IOF274" s="20"/>
      <c r="IOG274" s="20"/>
      <c r="IOH274" s="20"/>
      <c r="IOI274" s="20"/>
      <c r="IOJ274" s="20"/>
      <c r="IOK274" s="20"/>
      <c r="IOL274" s="20"/>
      <c r="IOM274" s="20"/>
      <c r="ION274" s="20"/>
      <c r="IOO274" s="20"/>
      <c r="IOP274" s="20"/>
      <c r="IOQ274" s="20"/>
      <c r="IOR274" s="20"/>
      <c r="IOS274" s="20"/>
      <c r="IOT274" s="20"/>
      <c r="IOU274" s="20"/>
      <c r="IOV274" s="20"/>
      <c r="IOW274" s="20"/>
      <c r="IOX274" s="20"/>
      <c r="IOY274" s="20"/>
      <c r="IOZ274" s="20"/>
      <c r="IPA274" s="20"/>
      <c r="IPB274" s="20"/>
      <c r="IPC274" s="20"/>
      <c r="IPD274" s="20"/>
      <c r="IPE274" s="20"/>
      <c r="IPF274" s="20"/>
      <c r="IPG274" s="20"/>
      <c r="IPH274" s="20"/>
      <c r="IPI274" s="20"/>
      <c r="IPJ274" s="20"/>
      <c r="IPK274" s="20"/>
      <c r="IPL274" s="20"/>
      <c r="IPM274" s="20"/>
      <c r="IPN274" s="20"/>
      <c r="IPO274" s="20"/>
      <c r="IPP274" s="20"/>
      <c r="IPQ274" s="20"/>
      <c r="IPR274" s="20"/>
      <c r="IPS274" s="20"/>
      <c r="IPT274" s="20"/>
      <c r="IPU274" s="20"/>
      <c r="IPV274" s="20"/>
      <c r="IPW274" s="20"/>
      <c r="IPX274" s="20"/>
      <c r="IPY274" s="20"/>
      <c r="IPZ274" s="20"/>
      <c r="IQA274" s="20"/>
      <c r="IQB274" s="20"/>
      <c r="IQC274" s="20"/>
      <c r="IQD274" s="20"/>
      <c r="IQE274" s="20"/>
      <c r="IQF274" s="20"/>
      <c r="IQG274" s="20"/>
      <c r="IQH274" s="20"/>
      <c r="IQI274" s="20"/>
      <c r="IQJ274" s="20"/>
      <c r="IQK274" s="20"/>
      <c r="IQL274" s="20"/>
      <c r="IQM274" s="20"/>
      <c r="IQN274" s="20"/>
      <c r="IQO274" s="20"/>
      <c r="IQP274" s="20"/>
      <c r="IQQ274" s="20"/>
      <c r="IQR274" s="20"/>
      <c r="IQS274" s="20"/>
      <c r="IQT274" s="20"/>
      <c r="IQU274" s="20"/>
      <c r="IQV274" s="20"/>
      <c r="IQW274" s="20"/>
      <c r="IQX274" s="20"/>
      <c r="IQY274" s="20"/>
      <c r="IQZ274" s="20"/>
      <c r="IRA274" s="20"/>
      <c r="IRB274" s="20"/>
      <c r="IRC274" s="20"/>
      <c r="IRD274" s="20"/>
      <c r="IRE274" s="20"/>
      <c r="IRF274" s="20"/>
      <c r="IRG274" s="20"/>
      <c r="IRH274" s="20"/>
      <c r="IRI274" s="20"/>
      <c r="IRJ274" s="20"/>
      <c r="IRK274" s="20"/>
      <c r="IRL274" s="20"/>
      <c r="IRM274" s="20"/>
      <c r="IRN274" s="20"/>
      <c r="IRO274" s="20"/>
      <c r="IRP274" s="20"/>
      <c r="IRQ274" s="20"/>
      <c r="IRR274" s="20"/>
      <c r="IRS274" s="20"/>
      <c r="IRT274" s="20"/>
      <c r="IRU274" s="20"/>
      <c r="IRV274" s="20"/>
      <c r="IRW274" s="20"/>
      <c r="IRX274" s="20"/>
      <c r="IRY274" s="20"/>
      <c r="IRZ274" s="20"/>
      <c r="ISA274" s="20"/>
      <c r="ISB274" s="20"/>
      <c r="ISC274" s="20"/>
      <c r="ISD274" s="20"/>
      <c r="ISE274" s="20"/>
      <c r="ISF274" s="20"/>
      <c r="ISG274" s="20"/>
      <c r="ISH274" s="20"/>
      <c r="ISI274" s="20"/>
      <c r="ISJ274" s="20"/>
      <c r="ISK274" s="20"/>
      <c r="ISL274" s="20"/>
      <c r="ISM274" s="20"/>
      <c r="ISN274" s="20"/>
      <c r="ISO274" s="20"/>
      <c r="ISP274" s="20"/>
      <c r="ISQ274" s="20"/>
      <c r="ISR274" s="20"/>
      <c r="ISS274" s="20"/>
      <c r="IST274" s="20"/>
      <c r="ISU274" s="20"/>
      <c r="ISV274" s="20"/>
      <c r="ISW274" s="20"/>
      <c r="ISX274" s="20"/>
      <c r="ISY274" s="20"/>
      <c r="ISZ274" s="20"/>
      <c r="ITA274" s="20"/>
      <c r="ITB274" s="20"/>
      <c r="ITC274" s="20"/>
      <c r="ITD274" s="20"/>
      <c r="ITE274" s="20"/>
      <c r="ITF274" s="20"/>
      <c r="ITG274" s="20"/>
      <c r="ITH274" s="20"/>
      <c r="ITI274" s="20"/>
      <c r="ITJ274" s="20"/>
      <c r="ITK274" s="20"/>
      <c r="ITL274" s="20"/>
      <c r="ITM274" s="20"/>
      <c r="ITN274" s="20"/>
      <c r="ITO274" s="20"/>
      <c r="ITP274" s="20"/>
      <c r="ITQ274" s="20"/>
      <c r="ITR274" s="20"/>
      <c r="ITS274" s="20"/>
      <c r="ITT274" s="20"/>
      <c r="ITU274" s="20"/>
      <c r="ITV274" s="20"/>
      <c r="ITW274" s="20"/>
      <c r="ITX274" s="20"/>
      <c r="ITY274" s="20"/>
      <c r="ITZ274" s="20"/>
      <c r="IUA274" s="20"/>
      <c r="IUB274" s="20"/>
      <c r="IUC274" s="20"/>
      <c r="IUD274" s="20"/>
      <c r="IUE274" s="20"/>
      <c r="IUF274" s="20"/>
      <c r="IUG274" s="20"/>
      <c r="IUH274" s="20"/>
      <c r="IUI274" s="20"/>
      <c r="IUJ274" s="20"/>
      <c r="IUK274" s="20"/>
      <c r="IUL274" s="20"/>
      <c r="IUM274" s="20"/>
      <c r="IUN274" s="20"/>
      <c r="IUO274" s="20"/>
      <c r="IUP274" s="20"/>
      <c r="IUQ274" s="20"/>
      <c r="IUR274" s="20"/>
      <c r="IUS274" s="20"/>
      <c r="IUT274" s="20"/>
      <c r="IUU274" s="20"/>
      <c r="IUV274" s="20"/>
      <c r="IUW274" s="20"/>
      <c r="IUX274" s="20"/>
      <c r="IUY274" s="20"/>
      <c r="IUZ274" s="20"/>
      <c r="IVA274" s="20"/>
      <c r="IVB274" s="20"/>
      <c r="IVC274" s="20"/>
      <c r="IVD274" s="20"/>
      <c r="IVE274" s="20"/>
      <c r="IVF274" s="20"/>
      <c r="IVG274" s="20"/>
      <c r="IVH274" s="20"/>
      <c r="IVI274" s="20"/>
      <c r="IVJ274" s="20"/>
      <c r="IVK274" s="20"/>
      <c r="IVL274" s="20"/>
      <c r="IVM274" s="20"/>
      <c r="IVN274" s="20"/>
      <c r="IVO274" s="20"/>
      <c r="IVP274" s="20"/>
      <c r="IVQ274" s="20"/>
      <c r="IVR274" s="20"/>
      <c r="IVS274" s="20"/>
      <c r="IVT274" s="20"/>
      <c r="IVU274" s="20"/>
      <c r="IVV274" s="20"/>
      <c r="IVW274" s="20"/>
      <c r="IVX274" s="20"/>
      <c r="IVY274" s="20"/>
      <c r="IVZ274" s="20"/>
      <c r="IWA274" s="20"/>
      <c r="IWB274" s="20"/>
      <c r="IWC274" s="20"/>
      <c r="IWD274" s="20"/>
      <c r="IWE274" s="20"/>
      <c r="IWF274" s="20"/>
      <c r="IWG274" s="20"/>
      <c r="IWH274" s="20"/>
      <c r="IWI274" s="20"/>
      <c r="IWJ274" s="20"/>
      <c r="IWK274" s="20"/>
      <c r="IWL274" s="20"/>
      <c r="IWM274" s="20"/>
      <c r="IWN274" s="20"/>
      <c r="IWO274" s="20"/>
      <c r="IWP274" s="20"/>
      <c r="IWQ274" s="20"/>
      <c r="IWR274" s="20"/>
      <c r="IWS274" s="20"/>
      <c r="IWT274" s="20"/>
      <c r="IWU274" s="20"/>
      <c r="IWV274" s="20"/>
      <c r="IWW274" s="20"/>
      <c r="IWX274" s="20"/>
      <c r="IWY274" s="20"/>
      <c r="IWZ274" s="20"/>
      <c r="IXA274" s="20"/>
      <c r="IXB274" s="20"/>
      <c r="IXC274" s="20"/>
      <c r="IXD274" s="20"/>
      <c r="IXE274" s="20"/>
      <c r="IXF274" s="20"/>
      <c r="IXG274" s="20"/>
      <c r="IXH274" s="20"/>
      <c r="IXI274" s="20"/>
      <c r="IXJ274" s="20"/>
      <c r="IXK274" s="20"/>
      <c r="IXL274" s="20"/>
      <c r="IXM274" s="20"/>
      <c r="IXN274" s="20"/>
      <c r="IXO274" s="20"/>
      <c r="IXP274" s="20"/>
      <c r="IXQ274" s="20"/>
      <c r="IXR274" s="20"/>
      <c r="IXS274" s="20"/>
      <c r="IXT274" s="20"/>
      <c r="IXU274" s="20"/>
      <c r="IXV274" s="20"/>
      <c r="IXW274" s="20"/>
      <c r="IXX274" s="20"/>
      <c r="IXY274" s="20"/>
      <c r="IXZ274" s="20"/>
      <c r="IYA274" s="20"/>
      <c r="IYB274" s="20"/>
      <c r="IYC274" s="20"/>
      <c r="IYD274" s="20"/>
      <c r="IYE274" s="20"/>
      <c r="IYF274" s="20"/>
      <c r="IYG274" s="20"/>
      <c r="IYH274" s="20"/>
      <c r="IYI274" s="20"/>
      <c r="IYJ274" s="20"/>
      <c r="IYK274" s="20"/>
      <c r="IYL274" s="20"/>
      <c r="IYM274" s="20"/>
      <c r="IYN274" s="20"/>
      <c r="IYO274" s="20"/>
      <c r="IYP274" s="20"/>
      <c r="IYQ274" s="20"/>
      <c r="IYR274" s="20"/>
      <c r="IYS274" s="20"/>
      <c r="IYT274" s="20"/>
      <c r="IYU274" s="20"/>
      <c r="IYV274" s="20"/>
      <c r="IYW274" s="20"/>
      <c r="IYX274" s="20"/>
      <c r="IYY274" s="20"/>
      <c r="IYZ274" s="20"/>
      <c r="IZA274" s="20"/>
      <c r="IZB274" s="20"/>
      <c r="IZC274" s="20"/>
      <c r="IZD274" s="20"/>
      <c r="IZE274" s="20"/>
      <c r="IZF274" s="20"/>
      <c r="IZG274" s="20"/>
      <c r="IZH274" s="20"/>
      <c r="IZI274" s="20"/>
      <c r="IZJ274" s="20"/>
      <c r="IZK274" s="20"/>
      <c r="IZL274" s="20"/>
      <c r="IZM274" s="20"/>
      <c r="IZN274" s="20"/>
      <c r="IZO274" s="20"/>
      <c r="IZP274" s="20"/>
      <c r="IZQ274" s="20"/>
      <c r="IZR274" s="20"/>
      <c r="IZS274" s="20"/>
      <c r="IZT274" s="20"/>
      <c r="IZU274" s="20"/>
      <c r="IZV274" s="20"/>
      <c r="IZW274" s="20"/>
      <c r="IZX274" s="20"/>
      <c r="IZY274" s="20"/>
      <c r="IZZ274" s="20"/>
      <c r="JAA274" s="20"/>
      <c r="JAB274" s="20"/>
      <c r="JAC274" s="20"/>
      <c r="JAD274" s="20"/>
      <c r="JAE274" s="20"/>
      <c r="JAF274" s="20"/>
      <c r="JAG274" s="20"/>
      <c r="JAH274" s="20"/>
      <c r="JAI274" s="20"/>
      <c r="JAJ274" s="20"/>
      <c r="JAK274" s="20"/>
      <c r="JAL274" s="20"/>
      <c r="JAM274" s="20"/>
      <c r="JAN274" s="20"/>
      <c r="JAO274" s="20"/>
      <c r="JAP274" s="20"/>
      <c r="JAQ274" s="20"/>
      <c r="JAR274" s="20"/>
      <c r="JAS274" s="20"/>
      <c r="JAT274" s="20"/>
      <c r="JAU274" s="20"/>
      <c r="JAV274" s="20"/>
      <c r="JAW274" s="20"/>
      <c r="JAX274" s="20"/>
      <c r="JAY274" s="20"/>
      <c r="JAZ274" s="20"/>
      <c r="JBA274" s="20"/>
      <c r="JBB274" s="20"/>
      <c r="JBC274" s="20"/>
      <c r="JBD274" s="20"/>
      <c r="JBE274" s="20"/>
      <c r="JBF274" s="20"/>
      <c r="JBG274" s="20"/>
      <c r="JBH274" s="20"/>
      <c r="JBI274" s="20"/>
      <c r="JBJ274" s="20"/>
      <c r="JBK274" s="20"/>
      <c r="JBL274" s="20"/>
      <c r="JBM274" s="20"/>
      <c r="JBN274" s="20"/>
      <c r="JBO274" s="20"/>
      <c r="JBP274" s="20"/>
      <c r="JBQ274" s="20"/>
      <c r="JBR274" s="20"/>
      <c r="JBS274" s="20"/>
      <c r="JBT274" s="20"/>
      <c r="JBU274" s="20"/>
      <c r="JBV274" s="20"/>
      <c r="JBW274" s="20"/>
      <c r="JBX274" s="20"/>
      <c r="JBY274" s="20"/>
      <c r="JBZ274" s="20"/>
      <c r="JCA274" s="20"/>
      <c r="JCB274" s="20"/>
      <c r="JCC274" s="20"/>
      <c r="JCD274" s="20"/>
      <c r="JCE274" s="20"/>
      <c r="JCF274" s="20"/>
      <c r="JCG274" s="20"/>
      <c r="JCH274" s="20"/>
      <c r="JCI274" s="20"/>
      <c r="JCJ274" s="20"/>
      <c r="JCK274" s="20"/>
      <c r="JCL274" s="20"/>
      <c r="JCM274" s="20"/>
      <c r="JCN274" s="20"/>
      <c r="JCO274" s="20"/>
      <c r="JCP274" s="20"/>
      <c r="JCQ274" s="20"/>
      <c r="JCR274" s="20"/>
      <c r="JCS274" s="20"/>
      <c r="JCT274" s="20"/>
      <c r="JCU274" s="20"/>
      <c r="JCV274" s="20"/>
      <c r="JCW274" s="20"/>
      <c r="JCX274" s="20"/>
      <c r="JCY274" s="20"/>
      <c r="JCZ274" s="20"/>
      <c r="JDA274" s="20"/>
      <c r="JDB274" s="20"/>
      <c r="JDC274" s="20"/>
      <c r="JDD274" s="20"/>
      <c r="JDE274" s="20"/>
      <c r="JDF274" s="20"/>
      <c r="JDG274" s="20"/>
      <c r="JDH274" s="20"/>
      <c r="JDI274" s="20"/>
      <c r="JDJ274" s="20"/>
      <c r="JDK274" s="20"/>
      <c r="JDL274" s="20"/>
      <c r="JDM274" s="20"/>
      <c r="JDN274" s="20"/>
      <c r="JDO274" s="20"/>
      <c r="JDP274" s="20"/>
      <c r="JDQ274" s="20"/>
      <c r="JDR274" s="20"/>
      <c r="JDS274" s="20"/>
      <c r="JDT274" s="20"/>
      <c r="JDU274" s="20"/>
      <c r="JDV274" s="20"/>
      <c r="JDW274" s="20"/>
      <c r="JDX274" s="20"/>
      <c r="JDY274" s="20"/>
      <c r="JDZ274" s="20"/>
      <c r="JEA274" s="20"/>
      <c r="JEB274" s="20"/>
      <c r="JEC274" s="20"/>
      <c r="JED274" s="20"/>
      <c r="JEE274" s="20"/>
      <c r="JEF274" s="20"/>
      <c r="JEG274" s="20"/>
      <c r="JEH274" s="20"/>
      <c r="JEI274" s="20"/>
      <c r="JEJ274" s="20"/>
      <c r="JEK274" s="20"/>
      <c r="JEL274" s="20"/>
      <c r="JEM274" s="20"/>
      <c r="JEN274" s="20"/>
      <c r="JEO274" s="20"/>
      <c r="JEP274" s="20"/>
      <c r="JEQ274" s="20"/>
      <c r="JER274" s="20"/>
      <c r="JES274" s="20"/>
      <c r="JET274" s="20"/>
      <c r="JEU274" s="20"/>
      <c r="JEV274" s="20"/>
      <c r="JEW274" s="20"/>
      <c r="JEX274" s="20"/>
      <c r="JEY274" s="20"/>
      <c r="JEZ274" s="20"/>
      <c r="JFA274" s="20"/>
      <c r="JFB274" s="20"/>
      <c r="JFC274" s="20"/>
      <c r="JFD274" s="20"/>
      <c r="JFE274" s="20"/>
      <c r="JFF274" s="20"/>
      <c r="JFG274" s="20"/>
      <c r="JFH274" s="20"/>
      <c r="JFI274" s="20"/>
      <c r="JFJ274" s="20"/>
      <c r="JFK274" s="20"/>
      <c r="JFL274" s="20"/>
      <c r="JFM274" s="20"/>
      <c r="JFN274" s="20"/>
      <c r="JFO274" s="20"/>
      <c r="JFP274" s="20"/>
      <c r="JFQ274" s="20"/>
      <c r="JFR274" s="20"/>
      <c r="JFS274" s="20"/>
      <c r="JFT274" s="20"/>
      <c r="JFU274" s="20"/>
      <c r="JFV274" s="20"/>
      <c r="JFW274" s="20"/>
      <c r="JFX274" s="20"/>
      <c r="JFY274" s="20"/>
      <c r="JFZ274" s="20"/>
      <c r="JGA274" s="20"/>
      <c r="JGB274" s="20"/>
      <c r="JGC274" s="20"/>
      <c r="JGD274" s="20"/>
      <c r="JGE274" s="20"/>
      <c r="JGF274" s="20"/>
      <c r="JGG274" s="20"/>
      <c r="JGH274" s="20"/>
      <c r="JGI274" s="20"/>
      <c r="JGJ274" s="20"/>
      <c r="JGK274" s="20"/>
      <c r="JGL274" s="20"/>
      <c r="JGM274" s="20"/>
      <c r="JGN274" s="20"/>
      <c r="JGO274" s="20"/>
      <c r="JGP274" s="20"/>
      <c r="JGQ274" s="20"/>
      <c r="JGR274" s="20"/>
      <c r="JGS274" s="20"/>
      <c r="JGT274" s="20"/>
      <c r="JGU274" s="20"/>
      <c r="JGV274" s="20"/>
      <c r="JGW274" s="20"/>
      <c r="JGX274" s="20"/>
      <c r="JGY274" s="20"/>
      <c r="JGZ274" s="20"/>
      <c r="JHA274" s="20"/>
      <c r="JHB274" s="20"/>
      <c r="JHC274" s="20"/>
      <c r="JHD274" s="20"/>
      <c r="JHE274" s="20"/>
      <c r="JHF274" s="20"/>
      <c r="JHG274" s="20"/>
      <c r="JHH274" s="20"/>
      <c r="JHI274" s="20"/>
      <c r="JHJ274" s="20"/>
      <c r="JHK274" s="20"/>
      <c r="JHL274" s="20"/>
      <c r="JHM274" s="20"/>
      <c r="JHN274" s="20"/>
      <c r="JHO274" s="20"/>
      <c r="JHP274" s="20"/>
      <c r="JHQ274" s="20"/>
      <c r="JHR274" s="20"/>
      <c r="JHS274" s="20"/>
      <c r="JHT274" s="20"/>
      <c r="JHU274" s="20"/>
      <c r="JHV274" s="20"/>
      <c r="JHW274" s="20"/>
      <c r="JHX274" s="20"/>
      <c r="JHY274" s="20"/>
      <c r="JHZ274" s="20"/>
      <c r="JIA274" s="20"/>
      <c r="JIB274" s="20"/>
      <c r="JIC274" s="20"/>
      <c r="JID274" s="20"/>
      <c r="JIE274" s="20"/>
      <c r="JIF274" s="20"/>
      <c r="JIG274" s="20"/>
      <c r="JIH274" s="20"/>
      <c r="JII274" s="20"/>
      <c r="JIJ274" s="20"/>
      <c r="JIK274" s="20"/>
      <c r="JIL274" s="20"/>
      <c r="JIM274" s="20"/>
      <c r="JIN274" s="20"/>
      <c r="JIO274" s="20"/>
      <c r="JIP274" s="20"/>
      <c r="JIQ274" s="20"/>
      <c r="JIR274" s="20"/>
      <c r="JIS274" s="20"/>
      <c r="JIT274" s="20"/>
      <c r="JIU274" s="20"/>
      <c r="JIV274" s="20"/>
      <c r="JIW274" s="20"/>
      <c r="JIX274" s="20"/>
      <c r="JIY274" s="20"/>
      <c r="JIZ274" s="20"/>
      <c r="JJA274" s="20"/>
      <c r="JJB274" s="20"/>
      <c r="JJC274" s="20"/>
      <c r="JJD274" s="20"/>
      <c r="JJE274" s="20"/>
      <c r="JJF274" s="20"/>
      <c r="JJG274" s="20"/>
      <c r="JJH274" s="20"/>
      <c r="JJI274" s="20"/>
      <c r="JJJ274" s="20"/>
      <c r="JJK274" s="20"/>
      <c r="JJL274" s="20"/>
      <c r="JJM274" s="20"/>
      <c r="JJN274" s="20"/>
      <c r="JJO274" s="20"/>
      <c r="JJP274" s="20"/>
      <c r="JJQ274" s="20"/>
      <c r="JJR274" s="20"/>
      <c r="JJS274" s="20"/>
      <c r="JJT274" s="20"/>
      <c r="JJU274" s="20"/>
      <c r="JJV274" s="20"/>
      <c r="JJW274" s="20"/>
      <c r="JJX274" s="20"/>
      <c r="JJY274" s="20"/>
      <c r="JJZ274" s="20"/>
      <c r="JKA274" s="20"/>
      <c r="JKB274" s="20"/>
      <c r="JKC274" s="20"/>
      <c r="JKD274" s="20"/>
      <c r="JKE274" s="20"/>
      <c r="JKF274" s="20"/>
      <c r="JKG274" s="20"/>
      <c r="JKH274" s="20"/>
      <c r="JKI274" s="20"/>
      <c r="JKJ274" s="20"/>
      <c r="JKK274" s="20"/>
      <c r="JKL274" s="20"/>
      <c r="JKM274" s="20"/>
      <c r="JKN274" s="20"/>
      <c r="JKO274" s="20"/>
      <c r="JKP274" s="20"/>
      <c r="JKQ274" s="20"/>
      <c r="JKR274" s="20"/>
      <c r="JKS274" s="20"/>
      <c r="JKT274" s="20"/>
      <c r="JKU274" s="20"/>
      <c r="JKV274" s="20"/>
      <c r="JKW274" s="20"/>
      <c r="JKX274" s="20"/>
      <c r="JKY274" s="20"/>
      <c r="JKZ274" s="20"/>
      <c r="JLA274" s="20"/>
      <c r="JLB274" s="20"/>
      <c r="JLC274" s="20"/>
      <c r="JLD274" s="20"/>
      <c r="JLE274" s="20"/>
      <c r="JLF274" s="20"/>
      <c r="JLG274" s="20"/>
      <c r="JLH274" s="20"/>
      <c r="JLI274" s="20"/>
      <c r="JLJ274" s="20"/>
      <c r="JLK274" s="20"/>
      <c r="JLL274" s="20"/>
      <c r="JLM274" s="20"/>
      <c r="JLN274" s="20"/>
      <c r="JLO274" s="20"/>
      <c r="JLP274" s="20"/>
      <c r="JLQ274" s="20"/>
      <c r="JLR274" s="20"/>
      <c r="JLS274" s="20"/>
      <c r="JLT274" s="20"/>
      <c r="JLU274" s="20"/>
      <c r="JLV274" s="20"/>
      <c r="JLW274" s="20"/>
      <c r="JLX274" s="20"/>
      <c r="JLY274" s="20"/>
      <c r="JLZ274" s="20"/>
      <c r="JMA274" s="20"/>
      <c r="JMB274" s="20"/>
      <c r="JMC274" s="20"/>
      <c r="JMD274" s="20"/>
      <c r="JME274" s="20"/>
      <c r="JMF274" s="20"/>
      <c r="JMG274" s="20"/>
      <c r="JMH274" s="20"/>
      <c r="JMI274" s="20"/>
      <c r="JMJ274" s="20"/>
      <c r="JMK274" s="20"/>
      <c r="JML274" s="20"/>
      <c r="JMM274" s="20"/>
      <c r="JMN274" s="20"/>
      <c r="JMO274" s="20"/>
      <c r="JMP274" s="20"/>
      <c r="JMQ274" s="20"/>
      <c r="JMR274" s="20"/>
      <c r="JMS274" s="20"/>
      <c r="JMT274" s="20"/>
      <c r="JMU274" s="20"/>
      <c r="JMV274" s="20"/>
      <c r="JMW274" s="20"/>
      <c r="JMX274" s="20"/>
      <c r="JMY274" s="20"/>
      <c r="JMZ274" s="20"/>
      <c r="JNA274" s="20"/>
      <c r="JNB274" s="20"/>
      <c r="JNC274" s="20"/>
      <c r="JND274" s="20"/>
      <c r="JNE274" s="20"/>
      <c r="JNF274" s="20"/>
      <c r="JNG274" s="20"/>
      <c r="JNH274" s="20"/>
      <c r="JNI274" s="20"/>
      <c r="JNJ274" s="20"/>
      <c r="JNK274" s="20"/>
      <c r="JNL274" s="20"/>
      <c r="JNM274" s="20"/>
      <c r="JNN274" s="20"/>
      <c r="JNO274" s="20"/>
      <c r="JNP274" s="20"/>
      <c r="JNQ274" s="20"/>
      <c r="JNR274" s="20"/>
      <c r="JNS274" s="20"/>
      <c r="JNT274" s="20"/>
      <c r="JNU274" s="20"/>
      <c r="JNV274" s="20"/>
      <c r="JNW274" s="20"/>
      <c r="JNX274" s="20"/>
      <c r="JNY274" s="20"/>
      <c r="JNZ274" s="20"/>
      <c r="JOA274" s="20"/>
      <c r="JOB274" s="20"/>
      <c r="JOC274" s="20"/>
      <c r="JOD274" s="20"/>
      <c r="JOE274" s="20"/>
      <c r="JOF274" s="20"/>
      <c r="JOG274" s="20"/>
      <c r="JOH274" s="20"/>
      <c r="JOI274" s="20"/>
      <c r="JOJ274" s="20"/>
      <c r="JOK274" s="20"/>
      <c r="JOL274" s="20"/>
      <c r="JOM274" s="20"/>
      <c r="JON274" s="20"/>
      <c r="JOO274" s="20"/>
      <c r="JOP274" s="20"/>
      <c r="JOQ274" s="20"/>
      <c r="JOR274" s="20"/>
      <c r="JOS274" s="20"/>
      <c r="JOT274" s="20"/>
      <c r="JOU274" s="20"/>
      <c r="JOV274" s="20"/>
      <c r="JOW274" s="20"/>
      <c r="JOX274" s="20"/>
      <c r="JOY274" s="20"/>
      <c r="JOZ274" s="20"/>
      <c r="JPA274" s="20"/>
      <c r="JPB274" s="20"/>
      <c r="JPC274" s="20"/>
      <c r="JPD274" s="20"/>
      <c r="JPE274" s="20"/>
      <c r="JPF274" s="20"/>
      <c r="JPG274" s="20"/>
      <c r="JPH274" s="20"/>
      <c r="JPI274" s="20"/>
      <c r="JPJ274" s="20"/>
      <c r="JPK274" s="20"/>
      <c r="JPL274" s="20"/>
      <c r="JPM274" s="20"/>
      <c r="JPN274" s="20"/>
      <c r="JPO274" s="20"/>
      <c r="JPP274" s="20"/>
      <c r="JPQ274" s="20"/>
      <c r="JPR274" s="20"/>
      <c r="JPS274" s="20"/>
      <c r="JPT274" s="20"/>
      <c r="JPU274" s="20"/>
      <c r="JPV274" s="20"/>
      <c r="JPW274" s="20"/>
      <c r="JPX274" s="20"/>
      <c r="JPY274" s="20"/>
      <c r="JPZ274" s="20"/>
      <c r="JQA274" s="20"/>
      <c r="JQB274" s="20"/>
      <c r="JQC274" s="20"/>
      <c r="JQD274" s="20"/>
      <c r="JQE274" s="20"/>
      <c r="JQF274" s="20"/>
      <c r="JQG274" s="20"/>
      <c r="JQH274" s="20"/>
      <c r="JQI274" s="20"/>
      <c r="JQJ274" s="20"/>
      <c r="JQK274" s="20"/>
      <c r="JQL274" s="20"/>
      <c r="JQM274" s="20"/>
      <c r="JQN274" s="20"/>
      <c r="JQO274" s="20"/>
      <c r="JQP274" s="20"/>
      <c r="JQQ274" s="20"/>
      <c r="JQR274" s="20"/>
      <c r="JQS274" s="20"/>
      <c r="JQT274" s="20"/>
      <c r="JQU274" s="20"/>
      <c r="JQV274" s="20"/>
      <c r="JQW274" s="20"/>
      <c r="JQX274" s="20"/>
      <c r="JQY274" s="20"/>
      <c r="JQZ274" s="20"/>
      <c r="JRA274" s="20"/>
      <c r="JRB274" s="20"/>
      <c r="JRC274" s="20"/>
      <c r="JRD274" s="20"/>
      <c r="JRE274" s="20"/>
      <c r="JRF274" s="20"/>
      <c r="JRG274" s="20"/>
      <c r="JRH274" s="20"/>
      <c r="JRI274" s="20"/>
      <c r="JRJ274" s="20"/>
      <c r="JRK274" s="20"/>
      <c r="JRL274" s="20"/>
      <c r="JRM274" s="20"/>
      <c r="JRN274" s="20"/>
      <c r="JRO274" s="20"/>
      <c r="JRP274" s="20"/>
      <c r="JRQ274" s="20"/>
      <c r="JRR274" s="20"/>
      <c r="JRS274" s="20"/>
      <c r="JRT274" s="20"/>
      <c r="JRU274" s="20"/>
      <c r="JRV274" s="20"/>
      <c r="JRW274" s="20"/>
      <c r="JRX274" s="20"/>
      <c r="JRY274" s="20"/>
      <c r="JRZ274" s="20"/>
      <c r="JSA274" s="20"/>
      <c r="JSB274" s="20"/>
      <c r="JSC274" s="20"/>
      <c r="JSD274" s="20"/>
      <c r="JSE274" s="20"/>
      <c r="JSF274" s="20"/>
      <c r="JSG274" s="20"/>
      <c r="JSH274" s="20"/>
      <c r="JSI274" s="20"/>
      <c r="JSJ274" s="20"/>
      <c r="JSK274" s="20"/>
      <c r="JSL274" s="20"/>
      <c r="JSM274" s="20"/>
      <c r="JSN274" s="20"/>
      <c r="JSO274" s="20"/>
      <c r="JSP274" s="20"/>
      <c r="JSQ274" s="20"/>
      <c r="JSR274" s="20"/>
      <c r="JSS274" s="20"/>
      <c r="JST274" s="20"/>
      <c r="JSU274" s="20"/>
      <c r="JSV274" s="20"/>
      <c r="JSW274" s="20"/>
      <c r="JSX274" s="20"/>
      <c r="JSY274" s="20"/>
      <c r="JSZ274" s="20"/>
      <c r="JTA274" s="20"/>
      <c r="JTB274" s="20"/>
      <c r="JTC274" s="20"/>
      <c r="JTD274" s="20"/>
      <c r="JTE274" s="20"/>
      <c r="JTF274" s="20"/>
      <c r="JTG274" s="20"/>
      <c r="JTH274" s="20"/>
      <c r="JTI274" s="20"/>
      <c r="JTJ274" s="20"/>
      <c r="JTK274" s="20"/>
      <c r="JTL274" s="20"/>
      <c r="JTM274" s="20"/>
      <c r="JTN274" s="20"/>
      <c r="JTO274" s="20"/>
      <c r="JTP274" s="20"/>
      <c r="JTQ274" s="20"/>
      <c r="JTR274" s="20"/>
      <c r="JTS274" s="20"/>
      <c r="JTT274" s="20"/>
      <c r="JTU274" s="20"/>
      <c r="JTV274" s="20"/>
      <c r="JTW274" s="20"/>
      <c r="JTX274" s="20"/>
      <c r="JTY274" s="20"/>
      <c r="JTZ274" s="20"/>
      <c r="JUA274" s="20"/>
      <c r="JUB274" s="20"/>
      <c r="JUC274" s="20"/>
      <c r="JUD274" s="20"/>
      <c r="JUE274" s="20"/>
      <c r="JUF274" s="20"/>
      <c r="JUG274" s="20"/>
      <c r="JUH274" s="20"/>
      <c r="JUI274" s="20"/>
      <c r="JUJ274" s="20"/>
      <c r="JUK274" s="20"/>
      <c r="JUL274" s="20"/>
      <c r="JUM274" s="20"/>
      <c r="JUN274" s="20"/>
      <c r="JUO274" s="20"/>
      <c r="JUP274" s="20"/>
      <c r="JUQ274" s="20"/>
      <c r="JUR274" s="20"/>
      <c r="JUS274" s="20"/>
      <c r="JUT274" s="20"/>
      <c r="JUU274" s="20"/>
      <c r="JUV274" s="20"/>
      <c r="JUW274" s="20"/>
      <c r="JUX274" s="20"/>
      <c r="JUY274" s="20"/>
      <c r="JUZ274" s="20"/>
      <c r="JVA274" s="20"/>
      <c r="JVB274" s="20"/>
      <c r="JVC274" s="20"/>
      <c r="JVD274" s="20"/>
      <c r="JVE274" s="20"/>
      <c r="JVF274" s="20"/>
      <c r="JVG274" s="20"/>
      <c r="JVH274" s="20"/>
      <c r="JVI274" s="20"/>
      <c r="JVJ274" s="20"/>
      <c r="JVK274" s="20"/>
      <c r="JVL274" s="20"/>
      <c r="JVM274" s="20"/>
      <c r="JVN274" s="20"/>
      <c r="JVO274" s="20"/>
      <c r="JVP274" s="20"/>
      <c r="JVQ274" s="20"/>
      <c r="JVR274" s="20"/>
      <c r="JVS274" s="20"/>
      <c r="JVT274" s="20"/>
      <c r="JVU274" s="20"/>
      <c r="JVV274" s="20"/>
      <c r="JVW274" s="20"/>
      <c r="JVX274" s="20"/>
      <c r="JVY274" s="20"/>
      <c r="JVZ274" s="20"/>
      <c r="JWA274" s="20"/>
      <c r="JWB274" s="20"/>
      <c r="JWC274" s="20"/>
      <c r="JWD274" s="20"/>
      <c r="JWE274" s="20"/>
      <c r="JWF274" s="20"/>
      <c r="JWG274" s="20"/>
      <c r="JWH274" s="20"/>
      <c r="JWI274" s="20"/>
      <c r="JWJ274" s="20"/>
      <c r="JWK274" s="20"/>
      <c r="JWL274" s="20"/>
      <c r="JWM274" s="20"/>
      <c r="JWN274" s="20"/>
      <c r="JWO274" s="20"/>
      <c r="JWP274" s="20"/>
      <c r="JWQ274" s="20"/>
      <c r="JWR274" s="20"/>
      <c r="JWS274" s="20"/>
      <c r="JWT274" s="20"/>
      <c r="JWU274" s="20"/>
      <c r="JWV274" s="20"/>
      <c r="JWW274" s="20"/>
      <c r="JWX274" s="20"/>
      <c r="JWY274" s="20"/>
      <c r="JWZ274" s="20"/>
      <c r="JXA274" s="20"/>
      <c r="JXB274" s="20"/>
      <c r="JXC274" s="20"/>
      <c r="JXD274" s="20"/>
      <c r="JXE274" s="20"/>
      <c r="JXF274" s="20"/>
      <c r="JXG274" s="20"/>
      <c r="JXH274" s="20"/>
      <c r="JXI274" s="20"/>
      <c r="JXJ274" s="20"/>
      <c r="JXK274" s="20"/>
      <c r="JXL274" s="20"/>
      <c r="JXM274" s="20"/>
      <c r="JXN274" s="20"/>
      <c r="JXO274" s="20"/>
      <c r="JXP274" s="20"/>
      <c r="JXQ274" s="20"/>
      <c r="JXR274" s="20"/>
      <c r="JXS274" s="20"/>
      <c r="JXT274" s="20"/>
      <c r="JXU274" s="20"/>
      <c r="JXV274" s="20"/>
      <c r="JXW274" s="20"/>
      <c r="JXX274" s="20"/>
      <c r="JXY274" s="20"/>
      <c r="JXZ274" s="20"/>
      <c r="JYA274" s="20"/>
      <c r="JYB274" s="20"/>
      <c r="JYC274" s="20"/>
      <c r="JYD274" s="20"/>
      <c r="JYE274" s="20"/>
      <c r="JYF274" s="20"/>
      <c r="JYG274" s="20"/>
      <c r="JYH274" s="20"/>
      <c r="JYI274" s="20"/>
      <c r="JYJ274" s="20"/>
      <c r="JYK274" s="20"/>
      <c r="JYL274" s="20"/>
      <c r="JYM274" s="20"/>
      <c r="JYN274" s="20"/>
      <c r="JYO274" s="20"/>
      <c r="JYP274" s="20"/>
      <c r="JYQ274" s="20"/>
      <c r="JYR274" s="20"/>
      <c r="JYS274" s="20"/>
      <c r="JYT274" s="20"/>
      <c r="JYU274" s="20"/>
      <c r="JYV274" s="20"/>
      <c r="JYW274" s="20"/>
      <c r="JYX274" s="20"/>
      <c r="JYY274" s="20"/>
      <c r="JYZ274" s="20"/>
      <c r="JZA274" s="20"/>
      <c r="JZB274" s="20"/>
      <c r="JZC274" s="20"/>
      <c r="JZD274" s="20"/>
      <c r="JZE274" s="20"/>
      <c r="JZF274" s="20"/>
      <c r="JZG274" s="20"/>
      <c r="JZH274" s="20"/>
      <c r="JZI274" s="20"/>
      <c r="JZJ274" s="20"/>
      <c r="JZK274" s="20"/>
      <c r="JZL274" s="20"/>
      <c r="JZM274" s="20"/>
      <c r="JZN274" s="20"/>
      <c r="JZO274" s="20"/>
      <c r="JZP274" s="20"/>
      <c r="JZQ274" s="20"/>
      <c r="JZR274" s="20"/>
      <c r="JZS274" s="20"/>
      <c r="JZT274" s="20"/>
      <c r="JZU274" s="20"/>
      <c r="JZV274" s="20"/>
      <c r="JZW274" s="20"/>
      <c r="JZX274" s="20"/>
      <c r="JZY274" s="20"/>
      <c r="JZZ274" s="20"/>
      <c r="KAA274" s="20"/>
      <c r="KAB274" s="20"/>
      <c r="KAC274" s="20"/>
      <c r="KAD274" s="20"/>
      <c r="KAE274" s="20"/>
      <c r="KAF274" s="20"/>
      <c r="KAG274" s="20"/>
      <c r="KAH274" s="20"/>
      <c r="KAI274" s="20"/>
      <c r="KAJ274" s="20"/>
      <c r="KAK274" s="20"/>
      <c r="KAL274" s="20"/>
      <c r="KAM274" s="20"/>
      <c r="KAN274" s="20"/>
      <c r="KAO274" s="20"/>
      <c r="KAP274" s="20"/>
      <c r="KAQ274" s="20"/>
      <c r="KAR274" s="20"/>
      <c r="KAS274" s="20"/>
      <c r="KAT274" s="20"/>
      <c r="KAU274" s="20"/>
      <c r="KAV274" s="20"/>
      <c r="KAW274" s="20"/>
      <c r="KAX274" s="20"/>
      <c r="KAY274" s="20"/>
      <c r="KAZ274" s="20"/>
      <c r="KBA274" s="20"/>
      <c r="KBB274" s="20"/>
      <c r="KBC274" s="20"/>
      <c r="KBD274" s="20"/>
      <c r="KBE274" s="20"/>
      <c r="KBF274" s="20"/>
      <c r="KBG274" s="20"/>
      <c r="KBH274" s="20"/>
      <c r="KBI274" s="20"/>
      <c r="KBJ274" s="20"/>
      <c r="KBK274" s="20"/>
      <c r="KBL274" s="20"/>
      <c r="KBM274" s="20"/>
      <c r="KBN274" s="20"/>
      <c r="KBO274" s="20"/>
      <c r="KBP274" s="20"/>
      <c r="KBQ274" s="20"/>
      <c r="KBR274" s="20"/>
      <c r="KBS274" s="20"/>
      <c r="KBT274" s="20"/>
      <c r="KBU274" s="20"/>
      <c r="KBV274" s="20"/>
      <c r="KBW274" s="20"/>
      <c r="KBX274" s="20"/>
      <c r="KBY274" s="20"/>
      <c r="KBZ274" s="20"/>
      <c r="KCA274" s="20"/>
      <c r="KCB274" s="20"/>
      <c r="KCC274" s="20"/>
      <c r="KCD274" s="20"/>
      <c r="KCE274" s="20"/>
      <c r="KCF274" s="20"/>
      <c r="KCG274" s="20"/>
      <c r="KCH274" s="20"/>
      <c r="KCI274" s="20"/>
      <c r="KCJ274" s="20"/>
      <c r="KCK274" s="20"/>
      <c r="KCL274" s="20"/>
      <c r="KCM274" s="20"/>
      <c r="KCN274" s="20"/>
      <c r="KCO274" s="20"/>
      <c r="KCP274" s="20"/>
      <c r="KCQ274" s="20"/>
      <c r="KCR274" s="20"/>
      <c r="KCS274" s="20"/>
      <c r="KCT274" s="20"/>
      <c r="KCU274" s="20"/>
      <c r="KCV274" s="20"/>
      <c r="KCW274" s="20"/>
      <c r="KCX274" s="20"/>
      <c r="KCY274" s="20"/>
      <c r="KCZ274" s="20"/>
      <c r="KDA274" s="20"/>
      <c r="KDB274" s="20"/>
      <c r="KDC274" s="20"/>
      <c r="KDD274" s="20"/>
      <c r="KDE274" s="20"/>
      <c r="KDF274" s="20"/>
      <c r="KDG274" s="20"/>
      <c r="KDH274" s="20"/>
      <c r="KDI274" s="20"/>
      <c r="KDJ274" s="20"/>
      <c r="KDK274" s="20"/>
      <c r="KDL274" s="20"/>
      <c r="KDM274" s="20"/>
      <c r="KDN274" s="20"/>
      <c r="KDO274" s="20"/>
      <c r="KDP274" s="20"/>
      <c r="KDQ274" s="20"/>
      <c r="KDR274" s="20"/>
      <c r="KDS274" s="20"/>
      <c r="KDT274" s="20"/>
      <c r="KDU274" s="20"/>
      <c r="KDV274" s="20"/>
      <c r="KDW274" s="20"/>
      <c r="KDX274" s="20"/>
      <c r="KDY274" s="20"/>
      <c r="KDZ274" s="20"/>
      <c r="KEA274" s="20"/>
      <c r="KEB274" s="20"/>
      <c r="KEC274" s="20"/>
      <c r="KED274" s="20"/>
      <c r="KEE274" s="20"/>
      <c r="KEF274" s="20"/>
      <c r="KEG274" s="20"/>
      <c r="KEH274" s="20"/>
      <c r="KEI274" s="20"/>
      <c r="KEJ274" s="20"/>
      <c r="KEK274" s="20"/>
      <c r="KEL274" s="20"/>
      <c r="KEM274" s="20"/>
      <c r="KEN274" s="20"/>
      <c r="KEO274" s="20"/>
      <c r="KEP274" s="20"/>
      <c r="KEQ274" s="20"/>
      <c r="KER274" s="20"/>
      <c r="KES274" s="20"/>
      <c r="KET274" s="20"/>
      <c r="KEU274" s="20"/>
      <c r="KEV274" s="20"/>
      <c r="KEW274" s="20"/>
      <c r="KEX274" s="20"/>
      <c r="KEY274" s="20"/>
      <c r="KEZ274" s="20"/>
      <c r="KFA274" s="20"/>
      <c r="KFB274" s="20"/>
      <c r="KFC274" s="20"/>
      <c r="KFD274" s="20"/>
      <c r="KFE274" s="20"/>
      <c r="KFF274" s="20"/>
      <c r="KFG274" s="20"/>
      <c r="KFH274" s="20"/>
      <c r="KFI274" s="20"/>
      <c r="KFJ274" s="20"/>
      <c r="KFK274" s="20"/>
      <c r="KFL274" s="20"/>
      <c r="KFM274" s="20"/>
      <c r="KFN274" s="20"/>
      <c r="KFO274" s="20"/>
      <c r="KFP274" s="20"/>
      <c r="KFQ274" s="20"/>
      <c r="KFR274" s="20"/>
      <c r="KFS274" s="20"/>
      <c r="KFT274" s="20"/>
      <c r="KFU274" s="20"/>
      <c r="KFV274" s="20"/>
      <c r="KFW274" s="20"/>
      <c r="KFX274" s="20"/>
      <c r="KFY274" s="20"/>
      <c r="KFZ274" s="20"/>
      <c r="KGA274" s="20"/>
      <c r="KGB274" s="20"/>
      <c r="KGC274" s="20"/>
      <c r="KGD274" s="20"/>
      <c r="KGE274" s="20"/>
      <c r="KGF274" s="20"/>
      <c r="KGG274" s="20"/>
      <c r="KGH274" s="20"/>
      <c r="KGI274" s="20"/>
      <c r="KGJ274" s="20"/>
      <c r="KGK274" s="20"/>
      <c r="KGL274" s="20"/>
      <c r="KGM274" s="20"/>
      <c r="KGN274" s="20"/>
      <c r="KGO274" s="20"/>
      <c r="KGP274" s="20"/>
      <c r="KGQ274" s="20"/>
      <c r="KGR274" s="20"/>
      <c r="KGS274" s="20"/>
      <c r="KGT274" s="20"/>
      <c r="KGU274" s="20"/>
      <c r="KGV274" s="20"/>
      <c r="KGW274" s="20"/>
      <c r="KGX274" s="20"/>
      <c r="KGY274" s="20"/>
      <c r="KGZ274" s="20"/>
      <c r="KHA274" s="20"/>
      <c r="KHB274" s="20"/>
      <c r="KHC274" s="20"/>
      <c r="KHD274" s="20"/>
      <c r="KHE274" s="20"/>
      <c r="KHF274" s="20"/>
      <c r="KHG274" s="20"/>
      <c r="KHH274" s="20"/>
      <c r="KHI274" s="20"/>
      <c r="KHJ274" s="20"/>
      <c r="KHK274" s="20"/>
      <c r="KHL274" s="20"/>
      <c r="KHM274" s="20"/>
      <c r="KHN274" s="20"/>
      <c r="KHO274" s="20"/>
      <c r="KHP274" s="20"/>
      <c r="KHQ274" s="20"/>
      <c r="KHR274" s="20"/>
      <c r="KHS274" s="20"/>
      <c r="KHT274" s="20"/>
      <c r="KHU274" s="20"/>
      <c r="KHV274" s="20"/>
      <c r="KHW274" s="20"/>
      <c r="KHX274" s="20"/>
      <c r="KHY274" s="20"/>
      <c r="KHZ274" s="20"/>
      <c r="KIA274" s="20"/>
      <c r="KIB274" s="20"/>
      <c r="KIC274" s="20"/>
      <c r="KID274" s="20"/>
      <c r="KIE274" s="20"/>
      <c r="KIF274" s="20"/>
      <c r="KIG274" s="20"/>
      <c r="KIH274" s="20"/>
      <c r="KII274" s="20"/>
      <c r="KIJ274" s="20"/>
      <c r="KIK274" s="20"/>
      <c r="KIL274" s="20"/>
      <c r="KIM274" s="20"/>
      <c r="KIN274" s="20"/>
      <c r="KIO274" s="20"/>
      <c r="KIP274" s="20"/>
      <c r="KIQ274" s="20"/>
      <c r="KIR274" s="20"/>
      <c r="KIS274" s="20"/>
      <c r="KIT274" s="20"/>
      <c r="KIU274" s="20"/>
      <c r="KIV274" s="20"/>
      <c r="KIW274" s="20"/>
      <c r="KIX274" s="20"/>
      <c r="KIY274" s="20"/>
      <c r="KIZ274" s="20"/>
      <c r="KJA274" s="20"/>
      <c r="KJB274" s="20"/>
      <c r="KJC274" s="20"/>
      <c r="KJD274" s="20"/>
      <c r="KJE274" s="20"/>
      <c r="KJF274" s="20"/>
      <c r="KJG274" s="20"/>
      <c r="KJH274" s="20"/>
      <c r="KJI274" s="20"/>
      <c r="KJJ274" s="20"/>
      <c r="KJK274" s="20"/>
      <c r="KJL274" s="20"/>
      <c r="KJM274" s="20"/>
      <c r="KJN274" s="20"/>
      <c r="KJO274" s="20"/>
      <c r="KJP274" s="20"/>
      <c r="KJQ274" s="20"/>
      <c r="KJR274" s="20"/>
      <c r="KJS274" s="20"/>
      <c r="KJT274" s="20"/>
      <c r="KJU274" s="20"/>
      <c r="KJV274" s="20"/>
      <c r="KJW274" s="20"/>
      <c r="KJX274" s="20"/>
      <c r="KJY274" s="20"/>
      <c r="KJZ274" s="20"/>
      <c r="KKA274" s="20"/>
      <c r="KKB274" s="20"/>
      <c r="KKC274" s="20"/>
      <c r="KKD274" s="20"/>
      <c r="KKE274" s="20"/>
      <c r="KKF274" s="20"/>
      <c r="KKG274" s="20"/>
      <c r="KKH274" s="20"/>
      <c r="KKI274" s="20"/>
      <c r="KKJ274" s="20"/>
      <c r="KKK274" s="20"/>
      <c r="KKL274" s="20"/>
      <c r="KKM274" s="20"/>
      <c r="KKN274" s="20"/>
      <c r="KKO274" s="20"/>
      <c r="KKP274" s="20"/>
      <c r="KKQ274" s="20"/>
      <c r="KKR274" s="20"/>
      <c r="KKS274" s="20"/>
      <c r="KKT274" s="20"/>
      <c r="KKU274" s="20"/>
      <c r="KKV274" s="20"/>
      <c r="KKW274" s="20"/>
      <c r="KKX274" s="20"/>
      <c r="KKY274" s="20"/>
      <c r="KKZ274" s="20"/>
      <c r="KLA274" s="20"/>
      <c r="KLB274" s="20"/>
      <c r="KLC274" s="20"/>
      <c r="KLD274" s="20"/>
      <c r="KLE274" s="20"/>
      <c r="KLF274" s="20"/>
      <c r="KLG274" s="20"/>
      <c r="KLH274" s="20"/>
      <c r="KLI274" s="20"/>
      <c r="KLJ274" s="20"/>
      <c r="KLK274" s="20"/>
      <c r="KLL274" s="20"/>
      <c r="KLM274" s="20"/>
      <c r="KLN274" s="20"/>
      <c r="KLO274" s="20"/>
      <c r="KLP274" s="20"/>
      <c r="KLQ274" s="20"/>
      <c r="KLR274" s="20"/>
      <c r="KLS274" s="20"/>
      <c r="KLT274" s="20"/>
      <c r="KLU274" s="20"/>
      <c r="KLV274" s="20"/>
      <c r="KLW274" s="20"/>
      <c r="KLX274" s="20"/>
      <c r="KLY274" s="20"/>
      <c r="KLZ274" s="20"/>
      <c r="KMA274" s="20"/>
      <c r="KMB274" s="20"/>
      <c r="KMC274" s="20"/>
      <c r="KMD274" s="20"/>
      <c r="KME274" s="20"/>
      <c r="KMF274" s="20"/>
      <c r="KMG274" s="20"/>
      <c r="KMH274" s="20"/>
      <c r="KMI274" s="20"/>
      <c r="KMJ274" s="20"/>
      <c r="KMK274" s="20"/>
      <c r="KML274" s="20"/>
      <c r="KMM274" s="20"/>
      <c r="KMN274" s="20"/>
      <c r="KMO274" s="20"/>
      <c r="KMP274" s="20"/>
      <c r="KMQ274" s="20"/>
      <c r="KMR274" s="20"/>
      <c r="KMS274" s="20"/>
      <c r="KMT274" s="20"/>
      <c r="KMU274" s="20"/>
      <c r="KMV274" s="20"/>
      <c r="KMW274" s="20"/>
      <c r="KMX274" s="20"/>
      <c r="KMY274" s="20"/>
      <c r="KMZ274" s="20"/>
      <c r="KNA274" s="20"/>
      <c r="KNB274" s="20"/>
      <c r="KNC274" s="20"/>
      <c r="KND274" s="20"/>
      <c r="KNE274" s="20"/>
      <c r="KNF274" s="20"/>
      <c r="KNG274" s="20"/>
      <c r="KNH274" s="20"/>
      <c r="KNI274" s="20"/>
      <c r="KNJ274" s="20"/>
      <c r="KNK274" s="20"/>
      <c r="KNL274" s="20"/>
      <c r="KNM274" s="20"/>
      <c r="KNN274" s="20"/>
      <c r="KNO274" s="20"/>
      <c r="KNP274" s="20"/>
      <c r="KNQ274" s="20"/>
      <c r="KNR274" s="20"/>
      <c r="KNS274" s="20"/>
      <c r="KNT274" s="20"/>
      <c r="KNU274" s="20"/>
      <c r="KNV274" s="20"/>
      <c r="KNW274" s="20"/>
      <c r="KNX274" s="20"/>
      <c r="KNY274" s="20"/>
      <c r="KNZ274" s="20"/>
      <c r="KOA274" s="20"/>
      <c r="KOB274" s="20"/>
      <c r="KOC274" s="20"/>
      <c r="KOD274" s="20"/>
      <c r="KOE274" s="20"/>
      <c r="KOF274" s="20"/>
      <c r="KOG274" s="20"/>
      <c r="KOH274" s="20"/>
      <c r="KOI274" s="20"/>
      <c r="KOJ274" s="20"/>
      <c r="KOK274" s="20"/>
      <c r="KOL274" s="20"/>
      <c r="KOM274" s="20"/>
      <c r="KON274" s="20"/>
      <c r="KOO274" s="20"/>
      <c r="KOP274" s="20"/>
      <c r="KOQ274" s="20"/>
      <c r="KOR274" s="20"/>
      <c r="KOS274" s="20"/>
      <c r="KOT274" s="20"/>
      <c r="KOU274" s="20"/>
      <c r="KOV274" s="20"/>
      <c r="KOW274" s="20"/>
      <c r="KOX274" s="20"/>
      <c r="KOY274" s="20"/>
      <c r="KOZ274" s="20"/>
      <c r="KPA274" s="20"/>
      <c r="KPB274" s="20"/>
      <c r="KPC274" s="20"/>
      <c r="KPD274" s="20"/>
      <c r="KPE274" s="20"/>
      <c r="KPF274" s="20"/>
      <c r="KPG274" s="20"/>
      <c r="KPH274" s="20"/>
      <c r="KPI274" s="20"/>
      <c r="KPJ274" s="20"/>
      <c r="KPK274" s="20"/>
      <c r="KPL274" s="20"/>
      <c r="KPM274" s="20"/>
      <c r="KPN274" s="20"/>
      <c r="KPO274" s="20"/>
      <c r="KPP274" s="20"/>
      <c r="KPQ274" s="20"/>
      <c r="KPR274" s="20"/>
      <c r="KPS274" s="20"/>
      <c r="KPT274" s="20"/>
      <c r="KPU274" s="20"/>
      <c r="KPV274" s="20"/>
      <c r="KPW274" s="20"/>
      <c r="KPX274" s="20"/>
      <c r="KPY274" s="20"/>
      <c r="KPZ274" s="20"/>
      <c r="KQA274" s="20"/>
      <c r="KQB274" s="20"/>
      <c r="KQC274" s="20"/>
      <c r="KQD274" s="20"/>
      <c r="KQE274" s="20"/>
      <c r="KQF274" s="20"/>
      <c r="KQG274" s="20"/>
      <c r="KQH274" s="20"/>
      <c r="KQI274" s="20"/>
      <c r="KQJ274" s="20"/>
      <c r="KQK274" s="20"/>
      <c r="KQL274" s="20"/>
      <c r="KQM274" s="20"/>
      <c r="KQN274" s="20"/>
      <c r="KQO274" s="20"/>
      <c r="KQP274" s="20"/>
      <c r="KQQ274" s="20"/>
      <c r="KQR274" s="20"/>
      <c r="KQS274" s="20"/>
      <c r="KQT274" s="20"/>
      <c r="KQU274" s="20"/>
      <c r="KQV274" s="20"/>
      <c r="KQW274" s="20"/>
      <c r="KQX274" s="20"/>
      <c r="KQY274" s="20"/>
      <c r="KQZ274" s="20"/>
      <c r="KRA274" s="20"/>
      <c r="KRB274" s="20"/>
      <c r="KRC274" s="20"/>
      <c r="KRD274" s="20"/>
      <c r="KRE274" s="20"/>
      <c r="KRF274" s="20"/>
      <c r="KRG274" s="20"/>
      <c r="KRH274" s="20"/>
      <c r="KRI274" s="20"/>
      <c r="KRJ274" s="20"/>
      <c r="KRK274" s="20"/>
      <c r="KRL274" s="20"/>
      <c r="KRM274" s="20"/>
      <c r="KRN274" s="20"/>
      <c r="KRO274" s="20"/>
      <c r="KRP274" s="20"/>
      <c r="KRQ274" s="20"/>
      <c r="KRR274" s="20"/>
      <c r="KRS274" s="20"/>
      <c r="KRT274" s="20"/>
      <c r="KRU274" s="20"/>
      <c r="KRV274" s="20"/>
      <c r="KRW274" s="20"/>
      <c r="KRX274" s="20"/>
      <c r="KRY274" s="20"/>
      <c r="KRZ274" s="20"/>
      <c r="KSA274" s="20"/>
      <c r="KSB274" s="20"/>
      <c r="KSC274" s="20"/>
      <c r="KSD274" s="20"/>
      <c r="KSE274" s="20"/>
      <c r="KSF274" s="20"/>
      <c r="KSG274" s="20"/>
      <c r="KSH274" s="20"/>
      <c r="KSI274" s="20"/>
      <c r="KSJ274" s="20"/>
      <c r="KSK274" s="20"/>
      <c r="KSL274" s="20"/>
      <c r="KSM274" s="20"/>
      <c r="KSN274" s="20"/>
      <c r="KSO274" s="20"/>
      <c r="KSP274" s="20"/>
      <c r="KSQ274" s="20"/>
      <c r="KSR274" s="20"/>
      <c r="KSS274" s="20"/>
      <c r="KST274" s="20"/>
      <c r="KSU274" s="20"/>
      <c r="KSV274" s="20"/>
      <c r="KSW274" s="20"/>
      <c r="KSX274" s="20"/>
      <c r="KSY274" s="20"/>
      <c r="KSZ274" s="20"/>
      <c r="KTA274" s="20"/>
      <c r="KTB274" s="20"/>
      <c r="KTC274" s="20"/>
      <c r="KTD274" s="20"/>
      <c r="KTE274" s="20"/>
      <c r="KTF274" s="20"/>
      <c r="KTG274" s="20"/>
      <c r="KTH274" s="20"/>
      <c r="KTI274" s="20"/>
      <c r="KTJ274" s="20"/>
      <c r="KTK274" s="20"/>
      <c r="KTL274" s="20"/>
      <c r="KTM274" s="20"/>
      <c r="KTN274" s="20"/>
      <c r="KTO274" s="20"/>
      <c r="KTP274" s="20"/>
      <c r="KTQ274" s="20"/>
      <c r="KTR274" s="20"/>
      <c r="KTS274" s="20"/>
      <c r="KTT274" s="20"/>
      <c r="KTU274" s="20"/>
      <c r="KTV274" s="20"/>
      <c r="KTW274" s="20"/>
      <c r="KTX274" s="20"/>
      <c r="KTY274" s="20"/>
      <c r="KTZ274" s="20"/>
      <c r="KUA274" s="20"/>
      <c r="KUB274" s="20"/>
      <c r="KUC274" s="20"/>
      <c r="KUD274" s="20"/>
      <c r="KUE274" s="20"/>
      <c r="KUF274" s="20"/>
      <c r="KUG274" s="20"/>
      <c r="KUH274" s="20"/>
      <c r="KUI274" s="20"/>
      <c r="KUJ274" s="20"/>
      <c r="KUK274" s="20"/>
      <c r="KUL274" s="20"/>
      <c r="KUM274" s="20"/>
      <c r="KUN274" s="20"/>
      <c r="KUO274" s="20"/>
      <c r="KUP274" s="20"/>
      <c r="KUQ274" s="20"/>
      <c r="KUR274" s="20"/>
      <c r="KUS274" s="20"/>
      <c r="KUT274" s="20"/>
      <c r="KUU274" s="20"/>
      <c r="KUV274" s="20"/>
      <c r="KUW274" s="20"/>
      <c r="KUX274" s="20"/>
      <c r="KUY274" s="20"/>
      <c r="KUZ274" s="20"/>
      <c r="KVA274" s="20"/>
      <c r="KVB274" s="20"/>
      <c r="KVC274" s="20"/>
      <c r="KVD274" s="20"/>
      <c r="KVE274" s="20"/>
      <c r="KVF274" s="20"/>
      <c r="KVG274" s="20"/>
      <c r="KVH274" s="20"/>
      <c r="KVI274" s="20"/>
      <c r="KVJ274" s="20"/>
      <c r="KVK274" s="20"/>
      <c r="KVL274" s="20"/>
      <c r="KVM274" s="20"/>
      <c r="KVN274" s="20"/>
      <c r="KVO274" s="20"/>
      <c r="KVP274" s="20"/>
      <c r="KVQ274" s="20"/>
      <c r="KVR274" s="20"/>
      <c r="KVS274" s="20"/>
      <c r="KVT274" s="20"/>
      <c r="KVU274" s="20"/>
      <c r="KVV274" s="20"/>
      <c r="KVW274" s="20"/>
      <c r="KVX274" s="20"/>
      <c r="KVY274" s="20"/>
      <c r="KVZ274" s="20"/>
      <c r="KWA274" s="20"/>
      <c r="KWB274" s="20"/>
      <c r="KWC274" s="20"/>
      <c r="KWD274" s="20"/>
      <c r="KWE274" s="20"/>
      <c r="KWF274" s="20"/>
      <c r="KWG274" s="20"/>
      <c r="KWH274" s="20"/>
      <c r="KWI274" s="20"/>
      <c r="KWJ274" s="20"/>
      <c r="KWK274" s="20"/>
      <c r="KWL274" s="20"/>
      <c r="KWM274" s="20"/>
      <c r="KWN274" s="20"/>
      <c r="KWO274" s="20"/>
      <c r="KWP274" s="20"/>
      <c r="KWQ274" s="20"/>
      <c r="KWR274" s="20"/>
      <c r="KWS274" s="20"/>
      <c r="KWT274" s="20"/>
      <c r="KWU274" s="20"/>
      <c r="KWV274" s="20"/>
      <c r="KWW274" s="20"/>
      <c r="KWX274" s="20"/>
      <c r="KWY274" s="20"/>
      <c r="KWZ274" s="20"/>
      <c r="KXA274" s="20"/>
      <c r="KXB274" s="20"/>
      <c r="KXC274" s="20"/>
      <c r="KXD274" s="20"/>
      <c r="KXE274" s="20"/>
      <c r="KXF274" s="20"/>
      <c r="KXG274" s="20"/>
      <c r="KXH274" s="20"/>
      <c r="KXI274" s="20"/>
      <c r="KXJ274" s="20"/>
      <c r="KXK274" s="20"/>
      <c r="KXL274" s="20"/>
      <c r="KXM274" s="20"/>
      <c r="KXN274" s="20"/>
      <c r="KXO274" s="20"/>
      <c r="KXP274" s="20"/>
      <c r="KXQ274" s="20"/>
      <c r="KXR274" s="20"/>
      <c r="KXS274" s="20"/>
      <c r="KXT274" s="20"/>
      <c r="KXU274" s="20"/>
      <c r="KXV274" s="20"/>
      <c r="KXW274" s="20"/>
      <c r="KXX274" s="20"/>
      <c r="KXY274" s="20"/>
      <c r="KXZ274" s="20"/>
      <c r="KYA274" s="20"/>
      <c r="KYB274" s="20"/>
      <c r="KYC274" s="20"/>
      <c r="KYD274" s="20"/>
      <c r="KYE274" s="20"/>
      <c r="KYF274" s="20"/>
      <c r="KYG274" s="20"/>
      <c r="KYH274" s="20"/>
      <c r="KYI274" s="20"/>
      <c r="KYJ274" s="20"/>
      <c r="KYK274" s="20"/>
      <c r="KYL274" s="20"/>
      <c r="KYM274" s="20"/>
      <c r="KYN274" s="20"/>
      <c r="KYO274" s="20"/>
      <c r="KYP274" s="20"/>
      <c r="KYQ274" s="20"/>
      <c r="KYR274" s="20"/>
      <c r="KYS274" s="20"/>
      <c r="KYT274" s="20"/>
      <c r="KYU274" s="20"/>
      <c r="KYV274" s="20"/>
      <c r="KYW274" s="20"/>
      <c r="KYX274" s="20"/>
      <c r="KYY274" s="20"/>
      <c r="KYZ274" s="20"/>
      <c r="KZA274" s="20"/>
      <c r="KZB274" s="20"/>
      <c r="KZC274" s="20"/>
      <c r="KZD274" s="20"/>
      <c r="KZE274" s="20"/>
      <c r="KZF274" s="20"/>
      <c r="KZG274" s="20"/>
      <c r="KZH274" s="20"/>
      <c r="KZI274" s="20"/>
      <c r="KZJ274" s="20"/>
      <c r="KZK274" s="20"/>
      <c r="KZL274" s="20"/>
      <c r="KZM274" s="20"/>
      <c r="KZN274" s="20"/>
      <c r="KZO274" s="20"/>
      <c r="KZP274" s="20"/>
      <c r="KZQ274" s="20"/>
      <c r="KZR274" s="20"/>
      <c r="KZS274" s="20"/>
      <c r="KZT274" s="20"/>
      <c r="KZU274" s="20"/>
      <c r="KZV274" s="20"/>
      <c r="KZW274" s="20"/>
      <c r="KZX274" s="20"/>
      <c r="KZY274" s="20"/>
      <c r="KZZ274" s="20"/>
      <c r="LAA274" s="20"/>
      <c r="LAB274" s="20"/>
      <c r="LAC274" s="20"/>
      <c r="LAD274" s="20"/>
      <c r="LAE274" s="20"/>
      <c r="LAF274" s="20"/>
      <c r="LAG274" s="20"/>
      <c r="LAH274" s="20"/>
      <c r="LAI274" s="20"/>
      <c r="LAJ274" s="20"/>
      <c r="LAK274" s="20"/>
      <c r="LAL274" s="20"/>
      <c r="LAM274" s="20"/>
      <c r="LAN274" s="20"/>
      <c r="LAO274" s="20"/>
      <c r="LAP274" s="20"/>
      <c r="LAQ274" s="20"/>
      <c r="LAR274" s="20"/>
      <c r="LAS274" s="20"/>
      <c r="LAT274" s="20"/>
      <c r="LAU274" s="20"/>
      <c r="LAV274" s="20"/>
      <c r="LAW274" s="20"/>
      <c r="LAX274" s="20"/>
      <c r="LAY274" s="20"/>
      <c r="LAZ274" s="20"/>
      <c r="LBA274" s="20"/>
      <c r="LBB274" s="20"/>
      <c r="LBC274" s="20"/>
      <c r="LBD274" s="20"/>
      <c r="LBE274" s="20"/>
      <c r="LBF274" s="20"/>
      <c r="LBG274" s="20"/>
      <c r="LBH274" s="20"/>
      <c r="LBI274" s="20"/>
      <c r="LBJ274" s="20"/>
      <c r="LBK274" s="20"/>
      <c r="LBL274" s="20"/>
      <c r="LBM274" s="20"/>
      <c r="LBN274" s="20"/>
      <c r="LBO274" s="20"/>
      <c r="LBP274" s="20"/>
      <c r="LBQ274" s="20"/>
      <c r="LBR274" s="20"/>
      <c r="LBS274" s="20"/>
      <c r="LBT274" s="20"/>
      <c r="LBU274" s="20"/>
      <c r="LBV274" s="20"/>
      <c r="LBW274" s="20"/>
      <c r="LBX274" s="20"/>
      <c r="LBY274" s="20"/>
      <c r="LBZ274" s="20"/>
      <c r="LCA274" s="20"/>
      <c r="LCB274" s="20"/>
      <c r="LCC274" s="20"/>
      <c r="LCD274" s="20"/>
      <c r="LCE274" s="20"/>
      <c r="LCF274" s="20"/>
      <c r="LCG274" s="20"/>
      <c r="LCH274" s="20"/>
      <c r="LCI274" s="20"/>
      <c r="LCJ274" s="20"/>
      <c r="LCK274" s="20"/>
      <c r="LCL274" s="20"/>
      <c r="LCM274" s="20"/>
      <c r="LCN274" s="20"/>
      <c r="LCO274" s="20"/>
      <c r="LCP274" s="20"/>
      <c r="LCQ274" s="20"/>
      <c r="LCR274" s="20"/>
      <c r="LCS274" s="20"/>
      <c r="LCT274" s="20"/>
      <c r="LCU274" s="20"/>
      <c r="LCV274" s="20"/>
      <c r="LCW274" s="20"/>
      <c r="LCX274" s="20"/>
      <c r="LCY274" s="20"/>
      <c r="LCZ274" s="20"/>
      <c r="LDA274" s="20"/>
      <c r="LDB274" s="20"/>
      <c r="LDC274" s="20"/>
      <c r="LDD274" s="20"/>
      <c r="LDE274" s="20"/>
      <c r="LDF274" s="20"/>
      <c r="LDG274" s="20"/>
      <c r="LDH274" s="20"/>
      <c r="LDI274" s="20"/>
      <c r="LDJ274" s="20"/>
      <c r="LDK274" s="20"/>
      <c r="LDL274" s="20"/>
      <c r="LDM274" s="20"/>
      <c r="LDN274" s="20"/>
      <c r="LDO274" s="20"/>
      <c r="LDP274" s="20"/>
      <c r="LDQ274" s="20"/>
      <c r="LDR274" s="20"/>
      <c r="LDS274" s="20"/>
      <c r="LDT274" s="20"/>
      <c r="LDU274" s="20"/>
      <c r="LDV274" s="20"/>
      <c r="LDW274" s="20"/>
      <c r="LDX274" s="20"/>
      <c r="LDY274" s="20"/>
      <c r="LDZ274" s="20"/>
      <c r="LEA274" s="20"/>
      <c r="LEB274" s="20"/>
      <c r="LEC274" s="20"/>
      <c r="LED274" s="20"/>
      <c r="LEE274" s="20"/>
      <c r="LEF274" s="20"/>
      <c r="LEG274" s="20"/>
      <c r="LEH274" s="20"/>
      <c r="LEI274" s="20"/>
      <c r="LEJ274" s="20"/>
      <c r="LEK274" s="20"/>
      <c r="LEL274" s="20"/>
      <c r="LEM274" s="20"/>
      <c r="LEN274" s="20"/>
      <c r="LEO274" s="20"/>
      <c r="LEP274" s="20"/>
      <c r="LEQ274" s="20"/>
      <c r="LER274" s="20"/>
      <c r="LES274" s="20"/>
      <c r="LET274" s="20"/>
      <c r="LEU274" s="20"/>
      <c r="LEV274" s="20"/>
      <c r="LEW274" s="20"/>
      <c r="LEX274" s="20"/>
      <c r="LEY274" s="20"/>
      <c r="LEZ274" s="20"/>
      <c r="LFA274" s="20"/>
      <c r="LFB274" s="20"/>
      <c r="LFC274" s="20"/>
      <c r="LFD274" s="20"/>
      <c r="LFE274" s="20"/>
      <c r="LFF274" s="20"/>
      <c r="LFG274" s="20"/>
      <c r="LFH274" s="20"/>
      <c r="LFI274" s="20"/>
      <c r="LFJ274" s="20"/>
      <c r="LFK274" s="20"/>
      <c r="LFL274" s="20"/>
      <c r="LFM274" s="20"/>
      <c r="LFN274" s="20"/>
      <c r="LFO274" s="20"/>
      <c r="LFP274" s="20"/>
      <c r="LFQ274" s="20"/>
      <c r="LFR274" s="20"/>
      <c r="LFS274" s="20"/>
      <c r="LFT274" s="20"/>
      <c r="LFU274" s="20"/>
      <c r="LFV274" s="20"/>
      <c r="LFW274" s="20"/>
      <c r="LFX274" s="20"/>
      <c r="LFY274" s="20"/>
      <c r="LFZ274" s="20"/>
      <c r="LGA274" s="20"/>
      <c r="LGB274" s="20"/>
      <c r="LGC274" s="20"/>
      <c r="LGD274" s="20"/>
      <c r="LGE274" s="20"/>
      <c r="LGF274" s="20"/>
      <c r="LGG274" s="20"/>
      <c r="LGH274" s="20"/>
      <c r="LGI274" s="20"/>
      <c r="LGJ274" s="20"/>
      <c r="LGK274" s="20"/>
      <c r="LGL274" s="20"/>
      <c r="LGM274" s="20"/>
      <c r="LGN274" s="20"/>
      <c r="LGO274" s="20"/>
      <c r="LGP274" s="20"/>
      <c r="LGQ274" s="20"/>
      <c r="LGR274" s="20"/>
      <c r="LGS274" s="20"/>
      <c r="LGT274" s="20"/>
      <c r="LGU274" s="20"/>
      <c r="LGV274" s="20"/>
      <c r="LGW274" s="20"/>
      <c r="LGX274" s="20"/>
      <c r="LGY274" s="20"/>
      <c r="LGZ274" s="20"/>
      <c r="LHA274" s="20"/>
      <c r="LHB274" s="20"/>
      <c r="LHC274" s="20"/>
      <c r="LHD274" s="20"/>
      <c r="LHE274" s="20"/>
      <c r="LHF274" s="20"/>
      <c r="LHG274" s="20"/>
      <c r="LHH274" s="20"/>
      <c r="LHI274" s="20"/>
      <c r="LHJ274" s="20"/>
      <c r="LHK274" s="20"/>
      <c r="LHL274" s="20"/>
      <c r="LHM274" s="20"/>
      <c r="LHN274" s="20"/>
      <c r="LHO274" s="20"/>
      <c r="LHP274" s="20"/>
      <c r="LHQ274" s="20"/>
      <c r="LHR274" s="20"/>
      <c r="LHS274" s="20"/>
      <c r="LHT274" s="20"/>
      <c r="LHU274" s="20"/>
      <c r="LHV274" s="20"/>
      <c r="LHW274" s="20"/>
      <c r="LHX274" s="20"/>
      <c r="LHY274" s="20"/>
      <c r="LHZ274" s="20"/>
      <c r="LIA274" s="20"/>
      <c r="LIB274" s="20"/>
      <c r="LIC274" s="20"/>
      <c r="LID274" s="20"/>
      <c r="LIE274" s="20"/>
      <c r="LIF274" s="20"/>
      <c r="LIG274" s="20"/>
      <c r="LIH274" s="20"/>
      <c r="LII274" s="20"/>
      <c r="LIJ274" s="20"/>
      <c r="LIK274" s="20"/>
      <c r="LIL274" s="20"/>
      <c r="LIM274" s="20"/>
      <c r="LIN274" s="20"/>
      <c r="LIO274" s="20"/>
      <c r="LIP274" s="20"/>
      <c r="LIQ274" s="20"/>
      <c r="LIR274" s="20"/>
      <c r="LIS274" s="20"/>
      <c r="LIT274" s="20"/>
      <c r="LIU274" s="20"/>
      <c r="LIV274" s="20"/>
      <c r="LIW274" s="20"/>
      <c r="LIX274" s="20"/>
      <c r="LIY274" s="20"/>
      <c r="LIZ274" s="20"/>
      <c r="LJA274" s="20"/>
      <c r="LJB274" s="20"/>
      <c r="LJC274" s="20"/>
      <c r="LJD274" s="20"/>
      <c r="LJE274" s="20"/>
      <c r="LJF274" s="20"/>
      <c r="LJG274" s="20"/>
      <c r="LJH274" s="20"/>
      <c r="LJI274" s="20"/>
      <c r="LJJ274" s="20"/>
      <c r="LJK274" s="20"/>
      <c r="LJL274" s="20"/>
      <c r="LJM274" s="20"/>
      <c r="LJN274" s="20"/>
      <c r="LJO274" s="20"/>
      <c r="LJP274" s="20"/>
      <c r="LJQ274" s="20"/>
      <c r="LJR274" s="20"/>
      <c r="LJS274" s="20"/>
      <c r="LJT274" s="20"/>
      <c r="LJU274" s="20"/>
      <c r="LJV274" s="20"/>
      <c r="LJW274" s="20"/>
      <c r="LJX274" s="20"/>
      <c r="LJY274" s="20"/>
      <c r="LJZ274" s="20"/>
      <c r="LKA274" s="20"/>
      <c r="LKB274" s="20"/>
      <c r="LKC274" s="20"/>
      <c r="LKD274" s="20"/>
      <c r="LKE274" s="20"/>
      <c r="LKF274" s="20"/>
      <c r="LKG274" s="20"/>
      <c r="LKH274" s="20"/>
      <c r="LKI274" s="20"/>
      <c r="LKJ274" s="20"/>
      <c r="LKK274" s="20"/>
      <c r="LKL274" s="20"/>
      <c r="LKM274" s="20"/>
      <c r="LKN274" s="20"/>
      <c r="LKO274" s="20"/>
      <c r="LKP274" s="20"/>
      <c r="LKQ274" s="20"/>
      <c r="LKR274" s="20"/>
      <c r="LKS274" s="20"/>
      <c r="LKT274" s="20"/>
      <c r="LKU274" s="20"/>
      <c r="LKV274" s="20"/>
      <c r="LKW274" s="20"/>
      <c r="LKX274" s="20"/>
      <c r="LKY274" s="20"/>
      <c r="LKZ274" s="20"/>
      <c r="LLA274" s="20"/>
      <c r="LLB274" s="20"/>
      <c r="LLC274" s="20"/>
      <c r="LLD274" s="20"/>
      <c r="LLE274" s="20"/>
      <c r="LLF274" s="20"/>
      <c r="LLG274" s="20"/>
      <c r="LLH274" s="20"/>
      <c r="LLI274" s="20"/>
      <c r="LLJ274" s="20"/>
      <c r="LLK274" s="20"/>
      <c r="LLL274" s="20"/>
      <c r="LLM274" s="20"/>
      <c r="LLN274" s="20"/>
      <c r="LLO274" s="20"/>
      <c r="LLP274" s="20"/>
      <c r="LLQ274" s="20"/>
      <c r="LLR274" s="20"/>
      <c r="LLS274" s="20"/>
      <c r="LLT274" s="20"/>
      <c r="LLU274" s="20"/>
      <c r="LLV274" s="20"/>
      <c r="LLW274" s="20"/>
      <c r="LLX274" s="20"/>
      <c r="LLY274" s="20"/>
      <c r="LLZ274" s="20"/>
      <c r="LMA274" s="20"/>
      <c r="LMB274" s="20"/>
      <c r="LMC274" s="20"/>
      <c r="LMD274" s="20"/>
      <c r="LME274" s="20"/>
      <c r="LMF274" s="20"/>
      <c r="LMG274" s="20"/>
      <c r="LMH274" s="20"/>
      <c r="LMI274" s="20"/>
      <c r="LMJ274" s="20"/>
      <c r="LMK274" s="20"/>
      <c r="LML274" s="20"/>
      <c r="LMM274" s="20"/>
      <c r="LMN274" s="20"/>
      <c r="LMO274" s="20"/>
      <c r="LMP274" s="20"/>
      <c r="LMQ274" s="20"/>
      <c r="LMR274" s="20"/>
      <c r="LMS274" s="20"/>
      <c r="LMT274" s="20"/>
      <c r="LMU274" s="20"/>
      <c r="LMV274" s="20"/>
      <c r="LMW274" s="20"/>
      <c r="LMX274" s="20"/>
      <c r="LMY274" s="20"/>
      <c r="LMZ274" s="20"/>
      <c r="LNA274" s="20"/>
      <c r="LNB274" s="20"/>
      <c r="LNC274" s="20"/>
      <c r="LND274" s="20"/>
      <c r="LNE274" s="20"/>
      <c r="LNF274" s="20"/>
      <c r="LNG274" s="20"/>
      <c r="LNH274" s="20"/>
      <c r="LNI274" s="20"/>
      <c r="LNJ274" s="20"/>
      <c r="LNK274" s="20"/>
      <c r="LNL274" s="20"/>
      <c r="LNM274" s="20"/>
      <c r="LNN274" s="20"/>
      <c r="LNO274" s="20"/>
      <c r="LNP274" s="20"/>
      <c r="LNQ274" s="20"/>
      <c r="LNR274" s="20"/>
      <c r="LNS274" s="20"/>
      <c r="LNT274" s="20"/>
      <c r="LNU274" s="20"/>
      <c r="LNV274" s="20"/>
      <c r="LNW274" s="20"/>
      <c r="LNX274" s="20"/>
      <c r="LNY274" s="20"/>
      <c r="LNZ274" s="20"/>
      <c r="LOA274" s="20"/>
      <c r="LOB274" s="20"/>
      <c r="LOC274" s="20"/>
      <c r="LOD274" s="20"/>
      <c r="LOE274" s="20"/>
      <c r="LOF274" s="20"/>
      <c r="LOG274" s="20"/>
      <c r="LOH274" s="20"/>
      <c r="LOI274" s="20"/>
      <c r="LOJ274" s="20"/>
      <c r="LOK274" s="20"/>
      <c r="LOL274" s="20"/>
      <c r="LOM274" s="20"/>
      <c r="LON274" s="20"/>
      <c r="LOO274" s="20"/>
      <c r="LOP274" s="20"/>
      <c r="LOQ274" s="20"/>
      <c r="LOR274" s="20"/>
      <c r="LOS274" s="20"/>
      <c r="LOT274" s="20"/>
      <c r="LOU274" s="20"/>
      <c r="LOV274" s="20"/>
      <c r="LOW274" s="20"/>
      <c r="LOX274" s="20"/>
      <c r="LOY274" s="20"/>
      <c r="LOZ274" s="20"/>
      <c r="LPA274" s="20"/>
      <c r="LPB274" s="20"/>
      <c r="LPC274" s="20"/>
      <c r="LPD274" s="20"/>
      <c r="LPE274" s="20"/>
      <c r="LPF274" s="20"/>
      <c r="LPG274" s="20"/>
      <c r="LPH274" s="20"/>
      <c r="LPI274" s="20"/>
      <c r="LPJ274" s="20"/>
      <c r="LPK274" s="20"/>
      <c r="LPL274" s="20"/>
      <c r="LPM274" s="20"/>
      <c r="LPN274" s="20"/>
      <c r="LPO274" s="20"/>
      <c r="LPP274" s="20"/>
      <c r="LPQ274" s="20"/>
      <c r="LPR274" s="20"/>
      <c r="LPS274" s="20"/>
      <c r="LPT274" s="20"/>
      <c r="LPU274" s="20"/>
      <c r="LPV274" s="20"/>
      <c r="LPW274" s="20"/>
      <c r="LPX274" s="20"/>
      <c r="LPY274" s="20"/>
      <c r="LPZ274" s="20"/>
      <c r="LQA274" s="20"/>
      <c r="LQB274" s="20"/>
      <c r="LQC274" s="20"/>
      <c r="LQD274" s="20"/>
      <c r="LQE274" s="20"/>
      <c r="LQF274" s="20"/>
      <c r="LQG274" s="20"/>
      <c r="LQH274" s="20"/>
      <c r="LQI274" s="20"/>
      <c r="LQJ274" s="20"/>
      <c r="LQK274" s="20"/>
      <c r="LQL274" s="20"/>
      <c r="LQM274" s="20"/>
      <c r="LQN274" s="20"/>
      <c r="LQO274" s="20"/>
      <c r="LQP274" s="20"/>
      <c r="LQQ274" s="20"/>
      <c r="LQR274" s="20"/>
      <c r="LQS274" s="20"/>
      <c r="LQT274" s="20"/>
      <c r="LQU274" s="20"/>
      <c r="LQV274" s="20"/>
      <c r="LQW274" s="20"/>
      <c r="LQX274" s="20"/>
      <c r="LQY274" s="20"/>
      <c r="LQZ274" s="20"/>
      <c r="LRA274" s="20"/>
      <c r="LRB274" s="20"/>
      <c r="LRC274" s="20"/>
      <c r="LRD274" s="20"/>
      <c r="LRE274" s="20"/>
      <c r="LRF274" s="20"/>
      <c r="LRG274" s="20"/>
      <c r="LRH274" s="20"/>
      <c r="LRI274" s="20"/>
      <c r="LRJ274" s="20"/>
      <c r="LRK274" s="20"/>
      <c r="LRL274" s="20"/>
      <c r="LRM274" s="20"/>
      <c r="LRN274" s="20"/>
      <c r="LRO274" s="20"/>
      <c r="LRP274" s="20"/>
      <c r="LRQ274" s="20"/>
      <c r="LRR274" s="20"/>
      <c r="LRS274" s="20"/>
      <c r="LRT274" s="20"/>
      <c r="LRU274" s="20"/>
      <c r="LRV274" s="20"/>
      <c r="LRW274" s="20"/>
      <c r="LRX274" s="20"/>
      <c r="LRY274" s="20"/>
      <c r="LRZ274" s="20"/>
      <c r="LSA274" s="20"/>
      <c r="LSB274" s="20"/>
      <c r="LSC274" s="20"/>
      <c r="LSD274" s="20"/>
      <c r="LSE274" s="20"/>
      <c r="LSF274" s="20"/>
      <c r="LSG274" s="20"/>
      <c r="LSH274" s="20"/>
      <c r="LSI274" s="20"/>
      <c r="LSJ274" s="20"/>
      <c r="LSK274" s="20"/>
      <c r="LSL274" s="20"/>
      <c r="LSM274" s="20"/>
      <c r="LSN274" s="20"/>
      <c r="LSO274" s="20"/>
      <c r="LSP274" s="20"/>
      <c r="LSQ274" s="20"/>
      <c r="LSR274" s="20"/>
      <c r="LSS274" s="20"/>
      <c r="LST274" s="20"/>
      <c r="LSU274" s="20"/>
      <c r="LSV274" s="20"/>
      <c r="LSW274" s="20"/>
      <c r="LSX274" s="20"/>
      <c r="LSY274" s="20"/>
      <c r="LSZ274" s="20"/>
      <c r="LTA274" s="20"/>
      <c r="LTB274" s="20"/>
      <c r="LTC274" s="20"/>
      <c r="LTD274" s="20"/>
      <c r="LTE274" s="20"/>
      <c r="LTF274" s="20"/>
      <c r="LTG274" s="20"/>
      <c r="LTH274" s="20"/>
      <c r="LTI274" s="20"/>
      <c r="LTJ274" s="20"/>
      <c r="LTK274" s="20"/>
      <c r="LTL274" s="20"/>
      <c r="LTM274" s="20"/>
      <c r="LTN274" s="20"/>
      <c r="LTO274" s="20"/>
      <c r="LTP274" s="20"/>
      <c r="LTQ274" s="20"/>
      <c r="LTR274" s="20"/>
      <c r="LTS274" s="20"/>
      <c r="LTT274" s="20"/>
      <c r="LTU274" s="20"/>
      <c r="LTV274" s="20"/>
      <c r="LTW274" s="20"/>
      <c r="LTX274" s="20"/>
      <c r="LTY274" s="20"/>
      <c r="LTZ274" s="20"/>
      <c r="LUA274" s="20"/>
      <c r="LUB274" s="20"/>
      <c r="LUC274" s="20"/>
      <c r="LUD274" s="20"/>
      <c r="LUE274" s="20"/>
      <c r="LUF274" s="20"/>
      <c r="LUG274" s="20"/>
      <c r="LUH274" s="20"/>
      <c r="LUI274" s="20"/>
      <c r="LUJ274" s="20"/>
      <c r="LUK274" s="20"/>
      <c r="LUL274" s="20"/>
      <c r="LUM274" s="20"/>
      <c r="LUN274" s="20"/>
      <c r="LUO274" s="20"/>
      <c r="LUP274" s="20"/>
      <c r="LUQ274" s="20"/>
      <c r="LUR274" s="20"/>
      <c r="LUS274" s="20"/>
      <c r="LUT274" s="20"/>
      <c r="LUU274" s="20"/>
      <c r="LUV274" s="20"/>
      <c r="LUW274" s="20"/>
      <c r="LUX274" s="20"/>
      <c r="LUY274" s="20"/>
      <c r="LUZ274" s="20"/>
      <c r="LVA274" s="20"/>
      <c r="LVB274" s="20"/>
      <c r="LVC274" s="20"/>
      <c r="LVD274" s="20"/>
      <c r="LVE274" s="20"/>
      <c r="LVF274" s="20"/>
      <c r="LVG274" s="20"/>
      <c r="LVH274" s="20"/>
      <c r="LVI274" s="20"/>
      <c r="LVJ274" s="20"/>
      <c r="LVK274" s="20"/>
      <c r="LVL274" s="20"/>
      <c r="LVM274" s="20"/>
      <c r="LVN274" s="20"/>
      <c r="LVO274" s="20"/>
      <c r="LVP274" s="20"/>
      <c r="LVQ274" s="20"/>
      <c r="LVR274" s="20"/>
      <c r="LVS274" s="20"/>
      <c r="LVT274" s="20"/>
      <c r="LVU274" s="20"/>
      <c r="LVV274" s="20"/>
      <c r="LVW274" s="20"/>
      <c r="LVX274" s="20"/>
      <c r="LVY274" s="20"/>
      <c r="LVZ274" s="20"/>
      <c r="LWA274" s="20"/>
      <c r="LWB274" s="20"/>
      <c r="LWC274" s="20"/>
      <c r="LWD274" s="20"/>
      <c r="LWE274" s="20"/>
      <c r="LWF274" s="20"/>
      <c r="LWG274" s="20"/>
      <c r="LWH274" s="20"/>
      <c r="LWI274" s="20"/>
      <c r="LWJ274" s="20"/>
      <c r="LWK274" s="20"/>
      <c r="LWL274" s="20"/>
      <c r="LWM274" s="20"/>
      <c r="LWN274" s="20"/>
      <c r="LWO274" s="20"/>
      <c r="LWP274" s="20"/>
      <c r="LWQ274" s="20"/>
      <c r="LWR274" s="20"/>
      <c r="LWS274" s="20"/>
      <c r="LWT274" s="20"/>
      <c r="LWU274" s="20"/>
      <c r="LWV274" s="20"/>
      <c r="LWW274" s="20"/>
      <c r="LWX274" s="20"/>
      <c r="LWY274" s="20"/>
      <c r="LWZ274" s="20"/>
      <c r="LXA274" s="20"/>
      <c r="LXB274" s="20"/>
      <c r="LXC274" s="20"/>
      <c r="LXD274" s="20"/>
      <c r="LXE274" s="20"/>
      <c r="LXF274" s="20"/>
      <c r="LXG274" s="20"/>
      <c r="LXH274" s="20"/>
      <c r="LXI274" s="20"/>
      <c r="LXJ274" s="20"/>
      <c r="LXK274" s="20"/>
      <c r="LXL274" s="20"/>
      <c r="LXM274" s="20"/>
      <c r="LXN274" s="20"/>
      <c r="LXO274" s="20"/>
      <c r="LXP274" s="20"/>
      <c r="LXQ274" s="20"/>
      <c r="LXR274" s="20"/>
      <c r="LXS274" s="20"/>
      <c r="LXT274" s="20"/>
      <c r="LXU274" s="20"/>
      <c r="LXV274" s="20"/>
      <c r="LXW274" s="20"/>
      <c r="LXX274" s="20"/>
      <c r="LXY274" s="20"/>
      <c r="LXZ274" s="20"/>
      <c r="LYA274" s="20"/>
      <c r="LYB274" s="20"/>
      <c r="LYC274" s="20"/>
      <c r="LYD274" s="20"/>
      <c r="LYE274" s="20"/>
      <c r="LYF274" s="20"/>
      <c r="LYG274" s="20"/>
      <c r="LYH274" s="20"/>
      <c r="LYI274" s="20"/>
      <c r="LYJ274" s="20"/>
      <c r="LYK274" s="20"/>
      <c r="LYL274" s="20"/>
      <c r="LYM274" s="20"/>
      <c r="LYN274" s="20"/>
      <c r="LYO274" s="20"/>
      <c r="LYP274" s="20"/>
      <c r="LYQ274" s="20"/>
      <c r="LYR274" s="20"/>
      <c r="LYS274" s="20"/>
      <c r="LYT274" s="20"/>
      <c r="LYU274" s="20"/>
      <c r="LYV274" s="20"/>
      <c r="LYW274" s="20"/>
      <c r="LYX274" s="20"/>
      <c r="LYY274" s="20"/>
      <c r="LYZ274" s="20"/>
      <c r="LZA274" s="20"/>
      <c r="LZB274" s="20"/>
      <c r="LZC274" s="20"/>
      <c r="LZD274" s="20"/>
      <c r="LZE274" s="20"/>
      <c r="LZF274" s="20"/>
      <c r="LZG274" s="20"/>
      <c r="LZH274" s="20"/>
      <c r="LZI274" s="20"/>
      <c r="LZJ274" s="20"/>
      <c r="LZK274" s="20"/>
      <c r="LZL274" s="20"/>
      <c r="LZM274" s="20"/>
      <c r="LZN274" s="20"/>
      <c r="LZO274" s="20"/>
      <c r="LZP274" s="20"/>
      <c r="LZQ274" s="20"/>
      <c r="LZR274" s="20"/>
      <c r="LZS274" s="20"/>
      <c r="LZT274" s="20"/>
      <c r="LZU274" s="20"/>
      <c r="LZV274" s="20"/>
      <c r="LZW274" s="20"/>
      <c r="LZX274" s="20"/>
      <c r="LZY274" s="20"/>
      <c r="LZZ274" s="20"/>
      <c r="MAA274" s="20"/>
      <c r="MAB274" s="20"/>
      <c r="MAC274" s="20"/>
      <c r="MAD274" s="20"/>
      <c r="MAE274" s="20"/>
      <c r="MAF274" s="20"/>
      <c r="MAG274" s="20"/>
      <c r="MAH274" s="20"/>
      <c r="MAI274" s="20"/>
      <c r="MAJ274" s="20"/>
      <c r="MAK274" s="20"/>
      <c r="MAL274" s="20"/>
      <c r="MAM274" s="20"/>
      <c r="MAN274" s="20"/>
      <c r="MAO274" s="20"/>
      <c r="MAP274" s="20"/>
      <c r="MAQ274" s="20"/>
      <c r="MAR274" s="20"/>
      <c r="MAS274" s="20"/>
      <c r="MAT274" s="20"/>
      <c r="MAU274" s="20"/>
      <c r="MAV274" s="20"/>
      <c r="MAW274" s="20"/>
      <c r="MAX274" s="20"/>
      <c r="MAY274" s="20"/>
      <c r="MAZ274" s="20"/>
      <c r="MBA274" s="20"/>
      <c r="MBB274" s="20"/>
      <c r="MBC274" s="20"/>
      <c r="MBD274" s="20"/>
      <c r="MBE274" s="20"/>
      <c r="MBF274" s="20"/>
      <c r="MBG274" s="20"/>
      <c r="MBH274" s="20"/>
      <c r="MBI274" s="20"/>
      <c r="MBJ274" s="20"/>
      <c r="MBK274" s="20"/>
      <c r="MBL274" s="20"/>
      <c r="MBM274" s="20"/>
      <c r="MBN274" s="20"/>
      <c r="MBO274" s="20"/>
      <c r="MBP274" s="20"/>
      <c r="MBQ274" s="20"/>
      <c r="MBR274" s="20"/>
      <c r="MBS274" s="20"/>
      <c r="MBT274" s="20"/>
      <c r="MBU274" s="20"/>
      <c r="MBV274" s="20"/>
      <c r="MBW274" s="20"/>
      <c r="MBX274" s="20"/>
      <c r="MBY274" s="20"/>
      <c r="MBZ274" s="20"/>
      <c r="MCA274" s="20"/>
      <c r="MCB274" s="20"/>
      <c r="MCC274" s="20"/>
      <c r="MCD274" s="20"/>
      <c r="MCE274" s="20"/>
      <c r="MCF274" s="20"/>
      <c r="MCG274" s="20"/>
      <c r="MCH274" s="20"/>
      <c r="MCI274" s="20"/>
      <c r="MCJ274" s="20"/>
      <c r="MCK274" s="20"/>
      <c r="MCL274" s="20"/>
      <c r="MCM274" s="20"/>
      <c r="MCN274" s="20"/>
      <c r="MCO274" s="20"/>
      <c r="MCP274" s="20"/>
      <c r="MCQ274" s="20"/>
      <c r="MCR274" s="20"/>
      <c r="MCS274" s="20"/>
      <c r="MCT274" s="20"/>
      <c r="MCU274" s="20"/>
      <c r="MCV274" s="20"/>
      <c r="MCW274" s="20"/>
      <c r="MCX274" s="20"/>
      <c r="MCY274" s="20"/>
      <c r="MCZ274" s="20"/>
      <c r="MDA274" s="20"/>
      <c r="MDB274" s="20"/>
      <c r="MDC274" s="20"/>
      <c r="MDD274" s="20"/>
      <c r="MDE274" s="20"/>
      <c r="MDF274" s="20"/>
      <c r="MDG274" s="20"/>
      <c r="MDH274" s="20"/>
      <c r="MDI274" s="20"/>
      <c r="MDJ274" s="20"/>
      <c r="MDK274" s="20"/>
      <c r="MDL274" s="20"/>
      <c r="MDM274" s="20"/>
      <c r="MDN274" s="20"/>
      <c r="MDO274" s="20"/>
      <c r="MDP274" s="20"/>
      <c r="MDQ274" s="20"/>
      <c r="MDR274" s="20"/>
      <c r="MDS274" s="20"/>
      <c r="MDT274" s="20"/>
      <c r="MDU274" s="20"/>
      <c r="MDV274" s="20"/>
      <c r="MDW274" s="20"/>
      <c r="MDX274" s="20"/>
      <c r="MDY274" s="20"/>
      <c r="MDZ274" s="20"/>
      <c r="MEA274" s="20"/>
      <c r="MEB274" s="20"/>
      <c r="MEC274" s="20"/>
      <c r="MED274" s="20"/>
      <c r="MEE274" s="20"/>
      <c r="MEF274" s="20"/>
      <c r="MEG274" s="20"/>
      <c r="MEH274" s="20"/>
      <c r="MEI274" s="20"/>
      <c r="MEJ274" s="20"/>
      <c r="MEK274" s="20"/>
      <c r="MEL274" s="20"/>
      <c r="MEM274" s="20"/>
      <c r="MEN274" s="20"/>
      <c r="MEO274" s="20"/>
      <c r="MEP274" s="20"/>
      <c r="MEQ274" s="20"/>
      <c r="MER274" s="20"/>
      <c r="MES274" s="20"/>
      <c r="MET274" s="20"/>
      <c r="MEU274" s="20"/>
      <c r="MEV274" s="20"/>
      <c r="MEW274" s="20"/>
      <c r="MEX274" s="20"/>
      <c r="MEY274" s="20"/>
      <c r="MEZ274" s="20"/>
      <c r="MFA274" s="20"/>
      <c r="MFB274" s="20"/>
      <c r="MFC274" s="20"/>
      <c r="MFD274" s="20"/>
      <c r="MFE274" s="20"/>
      <c r="MFF274" s="20"/>
      <c r="MFG274" s="20"/>
      <c r="MFH274" s="20"/>
      <c r="MFI274" s="20"/>
      <c r="MFJ274" s="20"/>
      <c r="MFK274" s="20"/>
      <c r="MFL274" s="20"/>
      <c r="MFM274" s="20"/>
      <c r="MFN274" s="20"/>
      <c r="MFO274" s="20"/>
      <c r="MFP274" s="20"/>
      <c r="MFQ274" s="20"/>
      <c r="MFR274" s="20"/>
      <c r="MFS274" s="20"/>
      <c r="MFT274" s="20"/>
      <c r="MFU274" s="20"/>
      <c r="MFV274" s="20"/>
      <c r="MFW274" s="20"/>
      <c r="MFX274" s="20"/>
      <c r="MFY274" s="20"/>
      <c r="MFZ274" s="20"/>
      <c r="MGA274" s="20"/>
      <c r="MGB274" s="20"/>
      <c r="MGC274" s="20"/>
      <c r="MGD274" s="20"/>
      <c r="MGE274" s="20"/>
      <c r="MGF274" s="20"/>
      <c r="MGG274" s="20"/>
      <c r="MGH274" s="20"/>
      <c r="MGI274" s="20"/>
      <c r="MGJ274" s="20"/>
      <c r="MGK274" s="20"/>
      <c r="MGL274" s="20"/>
      <c r="MGM274" s="20"/>
      <c r="MGN274" s="20"/>
      <c r="MGO274" s="20"/>
      <c r="MGP274" s="20"/>
      <c r="MGQ274" s="20"/>
      <c r="MGR274" s="20"/>
      <c r="MGS274" s="20"/>
      <c r="MGT274" s="20"/>
      <c r="MGU274" s="20"/>
      <c r="MGV274" s="20"/>
      <c r="MGW274" s="20"/>
      <c r="MGX274" s="20"/>
      <c r="MGY274" s="20"/>
      <c r="MGZ274" s="20"/>
      <c r="MHA274" s="20"/>
      <c r="MHB274" s="20"/>
      <c r="MHC274" s="20"/>
      <c r="MHD274" s="20"/>
      <c r="MHE274" s="20"/>
      <c r="MHF274" s="20"/>
      <c r="MHG274" s="20"/>
      <c r="MHH274" s="20"/>
      <c r="MHI274" s="20"/>
      <c r="MHJ274" s="20"/>
      <c r="MHK274" s="20"/>
      <c r="MHL274" s="20"/>
      <c r="MHM274" s="20"/>
      <c r="MHN274" s="20"/>
      <c r="MHO274" s="20"/>
      <c r="MHP274" s="20"/>
      <c r="MHQ274" s="20"/>
      <c r="MHR274" s="20"/>
      <c r="MHS274" s="20"/>
      <c r="MHT274" s="20"/>
      <c r="MHU274" s="20"/>
      <c r="MHV274" s="20"/>
      <c r="MHW274" s="20"/>
      <c r="MHX274" s="20"/>
      <c r="MHY274" s="20"/>
      <c r="MHZ274" s="20"/>
      <c r="MIA274" s="20"/>
      <c r="MIB274" s="20"/>
      <c r="MIC274" s="20"/>
      <c r="MID274" s="20"/>
      <c r="MIE274" s="20"/>
      <c r="MIF274" s="20"/>
      <c r="MIG274" s="20"/>
      <c r="MIH274" s="20"/>
      <c r="MII274" s="20"/>
      <c r="MIJ274" s="20"/>
      <c r="MIK274" s="20"/>
      <c r="MIL274" s="20"/>
      <c r="MIM274" s="20"/>
      <c r="MIN274" s="20"/>
      <c r="MIO274" s="20"/>
      <c r="MIP274" s="20"/>
      <c r="MIQ274" s="20"/>
      <c r="MIR274" s="20"/>
      <c r="MIS274" s="20"/>
      <c r="MIT274" s="20"/>
      <c r="MIU274" s="20"/>
      <c r="MIV274" s="20"/>
      <c r="MIW274" s="20"/>
      <c r="MIX274" s="20"/>
      <c r="MIY274" s="20"/>
      <c r="MIZ274" s="20"/>
      <c r="MJA274" s="20"/>
      <c r="MJB274" s="20"/>
      <c r="MJC274" s="20"/>
      <c r="MJD274" s="20"/>
      <c r="MJE274" s="20"/>
      <c r="MJF274" s="20"/>
      <c r="MJG274" s="20"/>
      <c r="MJH274" s="20"/>
      <c r="MJI274" s="20"/>
      <c r="MJJ274" s="20"/>
      <c r="MJK274" s="20"/>
      <c r="MJL274" s="20"/>
      <c r="MJM274" s="20"/>
      <c r="MJN274" s="20"/>
      <c r="MJO274" s="20"/>
      <c r="MJP274" s="20"/>
      <c r="MJQ274" s="20"/>
      <c r="MJR274" s="20"/>
      <c r="MJS274" s="20"/>
      <c r="MJT274" s="20"/>
      <c r="MJU274" s="20"/>
      <c r="MJV274" s="20"/>
      <c r="MJW274" s="20"/>
      <c r="MJX274" s="20"/>
      <c r="MJY274" s="20"/>
      <c r="MJZ274" s="20"/>
      <c r="MKA274" s="20"/>
      <c r="MKB274" s="20"/>
      <c r="MKC274" s="20"/>
      <c r="MKD274" s="20"/>
      <c r="MKE274" s="20"/>
      <c r="MKF274" s="20"/>
      <c r="MKG274" s="20"/>
      <c r="MKH274" s="20"/>
      <c r="MKI274" s="20"/>
      <c r="MKJ274" s="20"/>
      <c r="MKK274" s="20"/>
      <c r="MKL274" s="20"/>
      <c r="MKM274" s="20"/>
      <c r="MKN274" s="20"/>
      <c r="MKO274" s="20"/>
      <c r="MKP274" s="20"/>
      <c r="MKQ274" s="20"/>
      <c r="MKR274" s="20"/>
      <c r="MKS274" s="20"/>
      <c r="MKT274" s="20"/>
      <c r="MKU274" s="20"/>
      <c r="MKV274" s="20"/>
      <c r="MKW274" s="20"/>
      <c r="MKX274" s="20"/>
      <c r="MKY274" s="20"/>
      <c r="MKZ274" s="20"/>
      <c r="MLA274" s="20"/>
      <c r="MLB274" s="20"/>
      <c r="MLC274" s="20"/>
      <c r="MLD274" s="20"/>
      <c r="MLE274" s="20"/>
      <c r="MLF274" s="20"/>
      <c r="MLG274" s="20"/>
      <c r="MLH274" s="20"/>
      <c r="MLI274" s="20"/>
      <c r="MLJ274" s="20"/>
      <c r="MLK274" s="20"/>
      <c r="MLL274" s="20"/>
      <c r="MLM274" s="20"/>
      <c r="MLN274" s="20"/>
      <c r="MLO274" s="20"/>
      <c r="MLP274" s="20"/>
      <c r="MLQ274" s="20"/>
      <c r="MLR274" s="20"/>
      <c r="MLS274" s="20"/>
      <c r="MLT274" s="20"/>
      <c r="MLU274" s="20"/>
      <c r="MLV274" s="20"/>
      <c r="MLW274" s="20"/>
      <c r="MLX274" s="20"/>
      <c r="MLY274" s="20"/>
      <c r="MLZ274" s="20"/>
      <c r="MMA274" s="20"/>
      <c r="MMB274" s="20"/>
      <c r="MMC274" s="20"/>
      <c r="MMD274" s="20"/>
      <c r="MME274" s="20"/>
      <c r="MMF274" s="20"/>
      <c r="MMG274" s="20"/>
      <c r="MMH274" s="20"/>
      <c r="MMI274" s="20"/>
      <c r="MMJ274" s="20"/>
      <c r="MMK274" s="20"/>
      <c r="MML274" s="20"/>
      <c r="MMM274" s="20"/>
      <c r="MMN274" s="20"/>
      <c r="MMO274" s="20"/>
      <c r="MMP274" s="20"/>
      <c r="MMQ274" s="20"/>
      <c r="MMR274" s="20"/>
      <c r="MMS274" s="20"/>
      <c r="MMT274" s="20"/>
      <c r="MMU274" s="20"/>
      <c r="MMV274" s="20"/>
      <c r="MMW274" s="20"/>
      <c r="MMX274" s="20"/>
      <c r="MMY274" s="20"/>
      <c r="MMZ274" s="20"/>
      <c r="MNA274" s="20"/>
      <c r="MNB274" s="20"/>
      <c r="MNC274" s="20"/>
      <c r="MND274" s="20"/>
      <c r="MNE274" s="20"/>
      <c r="MNF274" s="20"/>
      <c r="MNG274" s="20"/>
      <c r="MNH274" s="20"/>
      <c r="MNI274" s="20"/>
      <c r="MNJ274" s="20"/>
      <c r="MNK274" s="20"/>
      <c r="MNL274" s="20"/>
      <c r="MNM274" s="20"/>
      <c r="MNN274" s="20"/>
      <c r="MNO274" s="20"/>
      <c r="MNP274" s="20"/>
      <c r="MNQ274" s="20"/>
      <c r="MNR274" s="20"/>
      <c r="MNS274" s="20"/>
      <c r="MNT274" s="20"/>
      <c r="MNU274" s="20"/>
      <c r="MNV274" s="20"/>
      <c r="MNW274" s="20"/>
      <c r="MNX274" s="20"/>
      <c r="MNY274" s="20"/>
      <c r="MNZ274" s="20"/>
      <c r="MOA274" s="20"/>
      <c r="MOB274" s="20"/>
      <c r="MOC274" s="20"/>
      <c r="MOD274" s="20"/>
      <c r="MOE274" s="20"/>
      <c r="MOF274" s="20"/>
      <c r="MOG274" s="20"/>
      <c r="MOH274" s="20"/>
      <c r="MOI274" s="20"/>
      <c r="MOJ274" s="20"/>
      <c r="MOK274" s="20"/>
      <c r="MOL274" s="20"/>
      <c r="MOM274" s="20"/>
      <c r="MON274" s="20"/>
      <c r="MOO274" s="20"/>
      <c r="MOP274" s="20"/>
      <c r="MOQ274" s="20"/>
      <c r="MOR274" s="20"/>
      <c r="MOS274" s="20"/>
      <c r="MOT274" s="20"/>
      <c r="MOU274" s="20"/>
      <c r="MOV274" s="20"/>
      <c r="MOW274" s="20"/>
      <c r="MOX274" s="20"/>
      <c r="MOY274" s="20"/>
      <c r="MOZ274" s="20"/>
      <c r="MPA274" s="20"/>
      <c r="MPB274" s="20"/>
      <c r="MPC274" s="20"/>
      <c r="MPD274" s="20"/>
      <c r="MPE274" s="20"/>
      <c r="MPF274" s="20"/>
      <c r="MPG274" s="20"/>
      <c r="MPH274" s="20"/>
      <c r="MPI274" s="20"/>
      <c r="MPJ274" s="20"/>
      <c r="MPK274" s="20"/>
      <c r="MPL274" s="20"/>
      <c r="MPM274" s="20"/>
      <c r="MPN274" s="20"/>
      <c r="MPO274" s="20"/>
      <c r="MPP274" s="20"/>
      <c r="MPQ274" s="20"/>
      <c r="MPR274" s="20"/>
      <c r="MPS274" s="20"/>
      <c r="MPT274" s="20"/>
      <c r="MPU274" s="20"/>
      <c r="MPV274" s="20"/>
      <c r="MPW274" s="20"/>
      <c r="MPX274" s="20"/>
      <c r="MPY274" s="20"/>
      <c r="MPZ274" s="20"/>
      <c r="MQA274" s="20"/>
      <c r="MQB274" s="20"/>
      <c r="MQC274" s="20"/>
      <c r="MQD274" s="20"/>
      <c r="MQE274" s="20"/>
      <c r="MQF274" s="20"/>
      <c r="MQG274" s="20"/>
      <c r="MQH274" s="20"/>
      <c r="MQI274" s="20"/>
      <c r="MQJ274" s="20"/>
      <c r="MQK274" s="20"/>
      <c r="MQL274" s="20"/>
      <c r="MQM274" s="20"/>
      <c r="MQN274" s="20"/>
      <c r="MQO274" s="20"/>
      <c r="MQP274" s="20"/>
      <c r="MQQ274" s="20"/>
      <c r="MQR274" s="20"/>
      <c r="MQS274" s="20"/>
      <c r="MQT274" s="20"/>
      <c r="MQU274" s="20"/>
      <c r="MQV274" s="20"/>
      <c r="MQW274" s="20"/>
      <c r="MQX274" s="20"/>
      <c r="MQY274" s="20"/>
      <c r="MQZ274" s="20"/>
      <c r="MRA274" s="20"/>
      <c r="MRB274" s="20"/>
      <c r="MRC274" s="20"/>
      <c r="MRD274" s="20"/>
      <c r="MRE274" s="20"/>
      <c r="MRF274" s="20"/>
      <c r="MRG274" s="20"/>
      <c r="MRH274" s="20"/>
      <c r="MRI274" s="20"/>
      <c r="MRJ274" s="20"/>
      <c r="MRK274" s="20"/>
      <c r="MRL274" s="20"/>
      <c r="MRM274" s="20"/>
      <c r="MRN274" s="20"/>
      <c r="MRO274" s="20"/>
      <c r="MRP274" s="20"/>
      <c r="MRQ274" s="20"/>
      <c r="MRR274" s="20"/>
      <c r="MRS274" s="20"/>
      <c r="MRT274" s="20"/>
      <c r="MRU274" s="20"/>
      <c r="MRV274" s="20"/>
      <c r="MRW274" s="20"/>
      <c r="MRX274" s="20"/>
      <c r="MRY274" s="20"/>
      <c r="MRZ274" s="20"/>
      <c r="MSA274" s="20"/>
      <c r="MSB274" s="20"/>
      <c r="MSC274" s="20"/>
      <c r="MSD274" s="20"/>
      <c r="MSE274" s="20"/>
      <c r="MSF274" s="20"/>
      <c r="MSG274" s="20"/>
      <c r="MSH274" s="20"/>
      <c r="MSI274" s="20"/>
      <c r="MSJ274" s="20"/>
      <c r="MSK274" s="20"/>
      <c r="MSL274" s="20"/>
      <c r="MSM274" s="20"/>
      <c r="MSN274" s="20"/>
      <c r="MSO274" s="20"/>
      <c r="MSP274" s="20"/>
      <c r="MSQ274" s="20"/>
      <c r="MSR274" s="20"/>
      <c r="MSS274" s="20"/>
      <c r="MST274" s="20"/>
      <c r="MSU274" s="20"/>
      <c r="MSV274" s="20"/>
      <c r="MSW274" s="20"/>
      <c r="MSX274" s="20"/>
      <c r="MSY274" s="20"/>
      <c r="MSZ274" s="20"/>
      <c r="MTA274" s="20"/>
      <c r="MTB274" s="20"/>
      <c r="MTC274" s="20"/>
      <c r="MTD274" s="20"/>
      <c r="MTE274" s="20"/>
      <c r="MTF274" s="20"/>
      <c r="MTG274" s="20"/>
      <c r="MTH274" s="20"/>
      <c r="MTI274" s="20"/>
      <c r="MTJ274" s="20"/>
      <c r="MTK274" s="20"/>
      <c r="MTL274" s="20"/>
      <c r="MTM274" s="20"/>
      <c r="MTN274" s="20"/>
      <c r="MTO274" s="20"/>
      <c r="MTP274" s="20"/>
      <c r="MTQ274" s="20"/>
      <c r="MTR274" s="20"/>
      <c r="MTS274" s="20"/>
      <c r="MTT274" s="20"/>
      <c r="MTU274" s="20"/>
      <c r="MTV274" s="20"/>
      <c r="MTW274" s="20"/>
      <c r="MTX274" s="20"/>
      <c r="MTY274" s="20"/>
      <c r="MTZ274" s="20"/>
      <c r="MUA274" s="20"/>
      <c r="MUB274" s="20"/>
      <c r="MUC274" s="20"/>
      <c r="MUD274" s="20"/>
      <c r="MUE274" s="20"/>
      <c r="MUF274" s="20"/>
      <c r="MUG274" s="20"/>
      <c r="MUH274" s="20"/>
      <c r="MUI274" s="20"/>
      <c r="MUJ274" s="20"/>
      <c r="MUK274" s="20"/>
      <c r="MUL274" s="20"/>
      <c r="MUM274" s="20"/>
      <c r="MUN274" s="20"/>
      <c r="MUO274" s="20"/>
      <c r="MUP274" s="20"/>
      <c r="MUQ274" s="20"/>
      <c r="MUR274" s="20"/>
      <c r="MUS274" s="20"/>
      <c r="MUT274" s="20"/>
      <c r="MUU274" s="20"/>
      <c r="MUV274" s="20"/>
      <c r="MUW274" s="20"/>
      <c r="MUX274" s="20"/>
      <c r="MUY274" s="20"/>
      <c r="MUZ274" s="20"/>
      <c r="MVA274" s="20"/>
      <c r="MVB274" s="20"/>
      <c r="MVC274" s="20"/>
      <c r="MVD274" s="20"/>
      <c r="MVE274" s="20"/>
      <c r="MVF274" s="20"/>
      <c r="MVG274" s="20"/>
      <c r="MVH274" s="20"/>
      <c r="MVI274" s="20"/>
      <c r="MVJ274" s="20"/>
      <c r="MVK274" s="20"/>
      <c r="MVL274" s="20"/>
      <c r="MVM274" s="20"/>
      <c r="MVN274" s="20"/>
      <c r="MVO274" s="20"/>
      <c r="MVP274" s="20"/>
      <c r="MVQ274" s="20"/>
      <c r="MVR274" s="20"/>
      <c r="MVS274" s="20"/>
      <c r="MVT274" s="20"/>
      <c r="MVU274" s="20"/>
      <c r="MVV274" s="20"/>
      <c r="MVW274" s="20"/>
      <c r="MVX274" s="20"/>
      <c r="MVY274" s="20"/>
      <c r="MVZ274" s="20"/>
      <c r="MWA274" s="20"/>
      <c r="MWB274" s="20"/>
      <c r="MWC274" s="20"/>
      <c r="MWD274" s="20"/>
      <c r="MWE274" s="20"/>
      <c r="MWF274" s="20"/>
      <c r="MWG274" s="20"/>
      <c r="MWH274" s="20"/>
      <c r="MWI274" s="20"/>
      <c r="MWJ274" s="20"/>
      <c r="MWK274" s="20"/>
      <c r="MWL274" s="20"/>
      <c r="MWM274" s="20"/>
      <c r="MWN274" s="20"/>
      <c r="MWO274" s="20"/>
      <c r="MWP274" s="20"/>
      <c r="MWQ274" s="20"/>
      <c r="MWR274" s="20"/>
      <c r="MWS274" s="20"/>
      <c r="MWT274" s="20"/>
      <c r="MWU274" s="20"/>
      <c r="MWV274" s="20"/>
      <c r="MWW274" s="20"/>
      <c r="MWX274" s="20"/>
      <c r="MWY274" s="20"/>
      <c r="MWZ274" s="20"/>
      <c r="MXA274" s="20"/>
      <c r="MXB274" s="20"/>
      <c r="MXC274" s="20"/>
      <c r="MXD274" s="20"/>
      <c r="MXE274" s="20"/>
      <c r="MXF274" s="20"/>
      <c r="MXG274" s="20"/>
      <c r="MXH274" s="20"/>
      <c r="MXI274" s="20"/>
      <c r="MXJ274" s="20"/>
      <c r="MXK274" s="20"/>
      <c r="MXL274" s="20"/>
      <c r="MXM274" s="20"/>
      <c r="MXN274" s="20"/>
      <c r="MXO274" s="20"/>
      <c r="MXP274" s="20"/>
      <c r="MXQ274" s="20"/>
      <c r="MXR274" s="20"/>
      <c r="MXS274" s="20"/>
      <c r="MXT274" s="20"/>
      <c r="MXU274" s="20"/>
      <c r="MXV274" s="20"/>
      <c r="MXW274" s="20"/>
      <c r="MXX274" s="20"/>
      <c r="MXY274" s="20"/>
      <c r="MXZ274" s="20"/>
      <c r="MYA274" s="20"/>
      <c r="MYB274" s="20"/>
      <c r="MYC274" s="20"/>
      <c r="MYD274" s="20"/>
      <c r="MYE274" s="20"/>
      <c r="MYF274" s="20"/>
      <c r="MYG274" s="20"/>
      <c r="MYH274" s="20"/>
      <c r="MYI274" s="20"/>
      <c r="MYJ274" s="20"/>
      <c r="MYK274" s="20"/>
      <c r="MYL274" s="20"/>
      <c r="MYM274" s="20"/>
      <c r="MYN274" s="20"/>
      <c r="MYO274" s="20"/>
      <c r="MYP274" s="20"/>
      <c r="MYQ274" s="20"/>
      <c r="MYR274" s="20"/>
      <c r="MYS274" s="20"/>
      <c r="MYT274" s="20"/>
      <c r="MYU274" s="20"/>
      <c r="MYV274" s="20"/>
      <c r="MYW274" s="20"/>
      <c r="MYX274" s="20"/>
      <c r="MYY274" s="20"/>
      <c r="MYZ274" s="20"/>
      <c r="MZA274" s="20"/>
      <c r="MZB274" s="20"/>
      <c r="MZC274" s="20"/>
      <c r="MZD274" s="20"/>
      <c r="MZE274" s="20"/>
      <c r="MZF274" s="20"/>
      <c r="MZG274" s="20"/>
      <c r="MZH274" s="20"/>
      <c r="MZI274" s="20"/>
      <c r="MZJ274" s="20"/>
      <c r="MZK274" s="20"/>
      <c r="MZL274" s="20"/>
      <c r="MZM274" s="20"/>
      <c r="MZN274" s="20"/>
      <c r="MZO274" s="20"/>
      <c r="MZP274" s="20"/>
      <c r="MZQ274" s="20"/>
      <c r="MZR274" s="20"/>
      <c r="MZS274" s="20"/>
      <c r="MZT274" s="20"/>
      <c r="MZU274" s="20"/>
      <c r="MZV274" s="20"/>
      <c r="MZW274" s="20"/>
      <c r="MZX274" s="20"/>
      <c r="MZY274" s="20"/>
      <c r="MZZ274" s="20"/>
      <c r="NAA274" s="20"/>
      <c r="NAB274" s="20"/>
      <c r="NAC274" s="20"/>
      <c r="NAD274" s="20"/>
      <c r="NAE274" s="20"/>
      <c r="NAF274" s="20"/>
      <c r="NAG274" s="20"/>
      <c r="NAH274" s="20"/>
      <c r="NAI274" s="20"/>
      <c r="NAJ274" s="20"/>
      <c r="NAK274" s="20"/>
      <c r="NAL274" s="20"/>
      <c r="NAM274" s="20"/>
      <c r="NAN274" s="20"/>
      <c r="NAO274" s="20"/>
      <c r="NAP274" s="20"/>
      <c r="NAQ274" s="20"/>
      <c r="NAR274" s="20"/>
      <c r="NAS274" s="20"/>
      <c r="NAT274" s="20"/>
      <c r="NAU274" s="20"/>
      <c r="NAV274" s="20"/>
      <c r="NAW274" s="20"/>
      <c r="NAX274" s="20"/>
      <c r="NAY274" s="20"/>
      <c r="NAZ274" s="20"/>
      <c r="NBA274" s="20"/>
      <c r="NBB274" s="20"/>
      <c r="NBC274" s="20"/>
      <c r="NBD274" s="20"/>
      <c r="NBE274" s="20"/>
      <c r="NBF274" s="20"/>
      <c r="NBG274" s="20"/>
      <c r="NBH274" s="20"/>
      <c r="NBI274" s="20"/>
      <c r="NBJ274" s="20"/>
      <c r="NBK274" s="20"/>
      <c r="NBL274" s="20"/>
      <c r="NBM274" s="20"/>
      <c r="NBN274" s="20"/>
      <c r="NBO274" s="20"/>
      <c r="NBP274" s="20"/>
      <c r="NBQ274" s="20"/>
      <c r="NBR274" s="20"/>
      <c r="NBS274" s="20"/>
      <c r="NBT274" s="20"/>
      <c r="NBU274" s="20"/>
      <c r="NBV274" s="20"/>
      <c r="NBW274" s="20"/>
      <c r="NBX274" s="20"/>
      <c r="NBY274" s="20"/>
      <c r="NBZ274" s="20"/>
      <c r="NCA274" s="20"/>
      <c r="NCB274" s="20"/>
      <c r="NCC274" s="20"/>
      <c r="NCD274" s="20"/>
      <c r="NCE274" s="20"/>
      <c r="NCF274" s="20"/>
      <c r="NCG274" s="20"/>
      <c r="NCH274" s="20"/>
      <c r="NCI274" s="20"/>
      <c r="NCJ274" s="20"/>
      <c r="NCK274" s="20"/>
      <c r="NCL274" s="20"/>
      <c r="NCM274" s="20"/>
      <c r="NCN274" s="20"/>
      <c r="NCO274" s="20"/>
      <c r="NCP274" s="20"/>
      <c r="NCQ274" s="20"/>
      <c r="NCR274" s="20"/>
      <c r="NCS274" s="20"/>
      <c r="NCT274" s="20"/>
      <c r="NCU274" s="20"/>
      <c r="NCV274" s="20"/>
      <c r="NCW274" s="20"/>
      <c r="NCX274" s="20"/>
      <c r="NCY274" s="20"/>
      <c r="NCZ274" s="20"/>
      <c r="NDA274" s="20"/>
      <c r="NDB274" s="20"/>
      <c r="NDC274" s="20"/>
      <c r="NDD274" s="20"/>
      <c r="NDE274" s="20"/>
      <c r="NDF274" s="20"/>
      <c r="NDG274" s="20"/>
      <c r="NDH274" s="20"/>
      <c r="NDI274" s="20"/>
      <c r="NDJ274" s="20"/>
      <c r="NDK274" s="20"/>
      <c r="NDL274" s="20"/>
      <c r="NDM274" s="20"/>
      <c r="NDN274" s="20"/>
      <c r="NDO274" s="20"/>
      <c r="NDP274" s="20"/>
      <c r="NDQ274" s="20"/>
      <c r="NDR274" s="20"/>
      <c r="NDS274" s="20"/>
      <c r="NDT274" s="20"/>
      <c r="NDU274" s="20"/>
      <c r="NDV274" s="20"/>
      <c r="NDW274" s="20"/>
      <c r="NDX274" s="20"/>
      <c r="NDY274" s="20"/>
      <c r="NDZ274" s="20"/>
      <c r="NEA274" s="20"/>
      <c r="NEB274" s="20"/>
      <c r="NEC274" s="20"/>
      <c r="NED274" s="20"/>
      <c r="NEE274" s="20"/>
      <c r="NEF274" s="20"/>
      <c r="NEG274" s="20"/>
      <c r="NEH274" s="20"/>
      <c r="NEI274" s="20"/>
      <c r="NEJ274" s="20"/>
      <c r="NEK274" s="20"/>
      <c r="NEL274" s="20"/>
      <c r="NEM274" s="20"/>
      <c r="NEN274" s="20"/>
      <c r="NEO274" s="20"/>
      <c r="NEP274" s="20"/>
      <c r="NEQ274" s="20"/>
      <c r="NER274" s="20"/>
      <c r="NES274" s="20"/>
      <c r="NET274" s="20"/>
      <c r="NEU274" s="20"/>
      <c r="NEV274" s="20"/>
      <c r="NEW274" s="20"/>
      <c r="NEX274" s="20"/>
      <c r="NEY274" s="20"/>
      <c r="NEZ274" s="20"/>
      <c r="NFA274" s="20"/>
      <c r="NFB274" s="20"/>
      <c r="NFC274" s="20"/>
      <c r="NFD274" s="20"/>
      <c r="NFE274" s="20"/>
      <c r="NFF274" s="20"/>
      <c r="NFG274" s="20"/>
      <c r="NFH274" s="20"/>
      <c r="NFI274" s="20"/>
      <c r="NFJ274" s="20"/>
      <c r="NFK274" s="20"/>
      <c r="NFL274" s="20"/>
      <c r="NFM274" s="20"/>
      <c r="NFN274" s="20"/>
      <c r="NFO274" s="20"/>
      <c r="NFP274" s="20"/>
      <c r="NFQ274" s="20"/>
      <c r="NFR274" s="20"/>
      <c r="NFS274" s="20"/>
      <c r="NFT274" s="20"/>
      <c r="NFU274" s="20"/>
      <c r="NFV274" s="20"/>
      <c r="NFW274" s="20"/>
      <c r="NFX274" s="20"/>
      <c r="NFY274" s="20"/>
      <c r="NFZ274" s="20"/>
      <c r="NGA274" s="20"/>
      <c r="NGB274" s="20"/>
      <c r="NGC274" s="20"/>
      <c r="NGD274" s="20"/>
      <c r="NGE274" s="20"/>
      <c r="NGF274" s="20"/>
      <c r="NGG274" s="20"/>
      <c r="NGH274" s="20"/>
      <c r="NGI274" s="20"/>
      <c r="NGJ274" s="20"/>
      <c r="NGK274" s="20"/>
      <c r="NGL274" s="20"/>
      <c r="NGM274" s="20"/>
      <c r="NGN274" s="20"/>
      <c r="NGO274" s="20"/>
      <c r="NGP274" s="20"/>
      <c r="NGQ274" s="20"/>
      <c r="NGR274" s="20"/>
      <c r="NGS274" s="20"/>
      <c r="NGT274" s="20"/>
      <c r="NGU274" s="20"/>
      <c r="NGV274" s="20"/>
      <c r="NGW274" s="20"/>
      <c r="NGX274" s="20"/>
      <c r="NGY274" s="20"/>
      <c r="NGZ274" s="20"/>
      <c r="NHA274" s="20"/>
      <c r="NHB274" s="20"/>
      <c r="NHC274" s="20"/>
      <c r="NHD274" s="20"/>
      <c r="NHE274" s="20"/>
      <c r="NHF274" s="20"/>
      <c r="NHG274" s="20"/>
      <c r="NHH274" s="20"/>
      <c r="NHI274" s="20"/>
      <c r="NHJ274" s="20"/>
      <c r="NHK274" s="20"/>
      <c r="NHL274" s="20"/>
      <c r="NHM274" s="20"/>
      <c r="NHN274" s="20"/>
      <c r="NHO274" s="20"/>
      <c r="NHP274" s="20"/>
      <c r="NHQ274" s="20"/>
      <c r="NHR274" s="20"/>
      <c r="NHS274" s="20"/>
      <c r="NHT274" s="20"/>
      <c r="NHU274" s="20"/>
      <c r="NHV274" s="20"/>
      <c r="NHW274" s="20"/>
      <c r="NHX274" s="20"/>
      <c r="NHY274" s="20"/>
      <c r="NHZ274" s="20"/>
      <c r="NIA274" s="20"/>
      <c r="NIB274" s="20"/>
      <c r="NIC274" s="20"/>
      <c r="NID274" s="20"/>
      <c r="NIE274" s="20"/>
      <c r="NIF274" s="20"/>
      <c r="NIG274" s="20"/>
      <c r="NIH274" s="20"/>
      <c r="NII274" s="20"/>
      <c r="NIJ274" s="20"/>
      <c r="NIK274" s="20"/>
      <c r="NIL274" s="20"/>
      <c r="NIM274" s="20"/>
      <c r="NIN274" s="20"/>
      <c r="NIO274" s="20"/>
      <c r="NIP274" s="20"/>
      <c r="NIQ274" s="20"/>
      <c r="NIR274" s="20"/>
      <c r="NIS274" s="20"/>
      <c r="NIT274" s="20"/>
      <c r="NIU274" s="20"/>
      <c r="NIV274" s="20"/>
      <c r="NIW274" s="20"/>
      <c r="NIX274" s="20"/>
      <c r="NIY274" s="20"/>
      <c r="NIZ274" s="20"/>
      <c r="NJA274" s="20"/>
      <c r="NJB274" s="20"/>
      <c r="NJC274" s="20"/>
      <c r="NJD274" s="20"/>
      <c r="NJE274" s="20"/>
      <c r="NJF274" s="20"/>
      <c r="NJG274" s="20"/>
      <c r="NJH274" s="20"/>
      <c r="NJI274" s="20"/>
      <c r="NJJ274" s="20"/>
      <c r="NJK274" s="20"/>
      <c r="NJL274" s="20"/>
      <c r="NJM274" s="20"/>
      <c r="NJN274" s="20"/>
      <c r="NJO274" s="20"/>
      <c r="NJP274" s="20"/>
      <c r="NJQ274" s="20"/>
      <c r="NJR274" s="20"/>
      <c r="NJS274" s="20"/>
      <c r="NJT274" s="20"/>
      <c r="NJU274" s="20"/>
      <c r="NJV274" s="20"/>
      <c r="NJW274" s="20"/>
      <c r="NJX274" s="20"/>
      <c r="NJY274" s="20"/>
      <c r="NJZ274" s="20"/>
      <c r="NKA274" s="20"/>
      <c r="NKB274" s="20"/>
      <c r="NKC274" s="20"/>
      <c r="NKD274" s="20"/>
      <c r="NKE274" s="20"/>
      <c r="NKF274" s="20"/>
      <c r="NKG274" s="20"/>
      <c r="NKH274" s="20"/>
      <c r="NKI274" s="20"/>
      <c r="NKJ274" s="20"/>
      <c r="NKK274" s="20"/>
      <c r="NKL274" s="20"/>
      <c r="NKM274" s="20"/>
      <c r="NKN274" s="20"/>
      <c r="NKO274" s="20"/>
      <c r="NKP274" s="20"/>
      <c r="NKQ274" s="20"/>
      <c r="NKR274" s="20"/>
      <c r="NKS274" s="20"/>
      <c r="NKT274" s="20"/>
      <c r="NKU274" s="20"/>
      <c r="NKV274" s="20"/>
      <c r="NKW274" s="20"/>
      <c r="NKX274" s="20"/>
      <c r="NKY274" s="20"/>
      <c r="NKZ274" s="20"/>
      <c r="NLA274" s="20"/>
      <c r="NLB274" s="20"/>
      <c r="NLC274" s="20"/>
      <c r="NLD274" s="20"/>
      <c r="NLE274" s="20"/>
      <c r="NLF274" s="20"/>
      <c r="NLG274" s="20"/>
      <c r="NLH274" s="20"/>
      <c r="NLI274" s="20"/>
      <c r="NLJ274" s="20"/>
      <c r="NLK274" s="20"/>
      <c r="NLL274" s="20"/>
      <c r="NLM274" s="20"/>
      <c r="NLN274" s="20"/>
      <c r="NLO274" s="20"/>
      <c r="NLP274" s="20"/>
      <c r="NLQ274" s="20"/>
      <c r="NLR274" s="20"/>
      <c r="NLS274" s="20"/>
      <c r="NLT274" s="20"/>
      <c r="NLU274" s="20"/>
      <c r="NLV274" s="20"/>
      <c r="NLW274" s="20"/>
      <c r="NLX274" s="20"/>
      <c r="NLY274" s="20"/>
      <c r="NLZ274" s="20"/>
      <c r="NMA274" s="20"/>
      <c r="NMB274" s="20"/>
      <c r="NMC274" s="20"/>
      <c r="NMD274" s="20"/>
      <c r="NME274" s="20"/>
      <c r="NMF274" s="20"/>
      <c r="NMG274" s="20"/>
      <c r="NMH274" s="20"/>
      <c r="NMI274" s="20"/>
      <c r="NMJ274" s="20"/>
      <c r="NMK274" s="20"/>
      <c r="NML274" s="20"/>
      <c r="NMM274" s="20"/>
      <c r="NMN274" s="20"/>
      <c r="NMO274" s="20"/>
      <c r="NMP274" s="20"/>
      <c r="NMQ274" s="20"/>
      <c r="NMR274" s="20"/>
      <c r="NMS274" s="20"/>
      <c r="NMT274" s="20"/>
      <c r="NMU274" s="20"/>
      <c r="NMV274" s="20"/>
      <c r="NMW274" s="20"/>
      <c r="NMX274" s="20"/>
      <c r="NMY274" s="20"/>
      <c r="NMZ274" s="20"/>
      <c r="NNA274" s="20"/>
      <c r="NNB274" s="20"/>
      <c r="NNC274" s="20"/>
      <c r="NND274" s="20"/>
      <c r="NNE274" s="20"/>
      <c r="NNF274" s="20"/>
      <c r="NNG274" s="20"/>
      <c r="NNH274" s="20"/>
      <c r="NNI274" s="20"/>
      <c r="NNJ274" s="20"/>
      <c r="NNK274" s="20"/>
      <c r="NNL274" s="20"/>
      <c r="NNM274" s="20"/>
      <c r="NNN274" s="20"/>
      <c r="NNO274" s="20"/>
      <c r="NNP274" s="20"/>
      <c r="NNQ274" s="20"/>
      <c r="NNR274" s="20"/>
      <c r="NNS274" s="20"/>
      <c r="NNT274" s="20"/>
      <c r="NNU274" s="20"/>
      <c r="NNV274" s="20"/>
      <c r="NNW274" s="20"/>
      <c r="NNX274" s="20"/>
      <c r="NNY274" s="20"/>
      <c r="NNZ274" s="20"/>
      <c r="NOA274" s="20"/>
      <c r="NOB274" s="20"/>
      <c r="NOC274" s="20"/>
      <c r="NOD274" s="20"/>
      <c r="NOE274" s="20"/>
      <c r="NOF274" s="20"/>
      <c r="NOG274" s="20"/>
      <c r="NOH274" s="20"/>
      <c r="NOI274" s="20"/>
      <c r="NOJ274" s="20"/>
      <c r="NOK274" s="20"/>
      <c r="NOL274" s="20"/>
      <c r="NOM274" s="20"/>
      <c r="NON274" s="20"/>
      <c r="NOO274" s="20"/>
      <c r="NOP274" s="20"/>
      <c r="NOQ274" s="20"/>
      <c r="NOR274" s="20"/>
      <c r="NOS274" s="20"/>
      <c r="NOT274" s="20"/>
      <c r="NOU274" s="20"/>
      <c r="NOV274" s="20"/>
      <c r="NOW274" s="20"/>
      <c r="NOX274" s="20"/>
      <c r="NOY274" s="20"/>
      <c r="NOZ274" s="20"/>
      <c r="NPA274" s="20"/>
      <c r="NPB274" s="20"/>
      <c r="NPC274" s="20"/>
      <c r="NPD274" s="20"/>
      <c r="NPE274" s="20"/>
      <c r="NPF274" s="20"/>
      <c r="NPG274" s="20"/>
      <c r="NPH274" s="20"/>
      <c r="NPI274" s="20"/>
      <c r="NPJ274" s="20"/>
      <c r="NPK274" s="20"/>
      <c r="NPL274" s="20"/>
      <c r="NPM274" s="20"/>
      <c r="NPN274" s="20"/>
      <c r="NPO274" s="20"/>
      <c r="NPP274" s="20"/>
      <c r="NPQ274" s="20"/>
      <c r="NPR274" s="20"/>
      <c r="NPS274" s="20"/>
      <c r="NPT274" s="20"/>
      <c r="NPU274" s="20"/>
      <c r="NPV274" s="20"/>
      <c r="NPW274" s="20"/>
      <c r="NPX274" s="20"/>
      <c r="NPY274" s="20"/>
      <c r="NPZ274" s="20"/>
      <c r="NQA274" s="20"/>
      <c r="NQB274" s="20"/>
      <c r="NQC274" s="20"/>
      <c r="NQD274" s="20"/>
      <c r="NQE274" s="20"/>
      <c r="NQF274" s="20"/>
      <c r="NQG274" s="20"/>
      <c r="NQH274" s="20"/>
      <c r="NQI274" s="20"/>
      <c r="NQJ274" s="20"/>
      <c r="NQK274" s="20"/>
      <c r="NQL274" s="20"/>
      <c r="NQM274" s="20"/>
      <c r="NQN274" s="20"/>
      <c r="NQO274" s="20"/>
      <c r="NQP274" s="20"/>
      <c r="NQQ274" s="20"/>
      <c r="NQR274" s="20"/>
      <c r="NQS274" s="20"/>
      <c r="NQT274" s="20"/>
      <c r="NQU274" s="20"/>
      <c r="NQV274" s="20"/>
      <c r="NQW274" s="20"/>
      <c r="NQX274" s="20"/>
      <c r="NQY274" s="20"/>
      <c r="NQZ274" s="20"/>
      <c r="NRA274" s="20"/>
      <c r="NRB274" s="20"/>
      <c r="NRC274" s="20"/>
      <c r="NRD274" s="20"/>
      <c r="NRE274" s="20"/>
      <c r="NRF274" s="20"/>
      <c r="NRG274" s="20"/>
      <c r="NRH274" s="20"/>
      <c r="NRI274" s="20"/>
      <c r="NRJ274" s="20"/>
      <c r="NRK274" s="20"/>
      <c r="NRL274" s="20"/>
      <c r="NRM274" s="20"/>
      <c r="NRN274" s="20"/>
      <c r="NRO274" s="20"/>
      <c r="NRP274" s="20"/>
      <c r="NRQ274" s="20"/>
      <c r="NRR274" s="20"/>
      <c r="NRS274" s="20"/>
      <c r="NRT274" s="20"/>
      <c r="NRU274" s="20"/>
      <c r="NRV274" s="20"/>
      <c r="NRW274" s="20"/>
      <c r="NRX274" s="20"/>
      <c r="NRY274" s="20"/>
      <c r="NRZ274" s="20"/>
      <c r="NSA274" s="20"/>
      <c r="NSB274" s="20"/>
      <c r="NSC274" s="20"/>
      <c r="NSD274" s="20"/>
      <c r="NSE274" s="20"/>
      <c r="NSF274" s="20"/>
      <c r="NSG274" s="20"/>
      <c r="NSH274" s="20"/>
      <c r="NSI274" s="20"/>
      <c r="NSJ274" s="20"/>
      <c r="NSK274" s="20"/>
      <c r="NSL274" s="20"/>
      <c r="NSM274" s="20"/>
      <c r="NSN274" s="20"/>
      <c r="NSO274" s="20"/>
      <c r="NSP274" s="20"/>
      <c r="NSQ274" s="20"/>
      <c r="NSR274" s="20"/>
      <c r="NSS274" s="20"/>
      <c r="NST274" s="20"/>
      <c r="NSU274" s="20"/>
      <c r="NSV274" s="20"/>
      <c r="NSW274" s="20"/>
      <c r="NSX274" s="20"/>
      <c r="NSY274" s="20"/>
      <c r="NSZ274" s="20"/>
      <c r="NTA274" s="20"/>
      <c r="NTB274" s="20"/>
      <c r="NTC274" s="20"/>
      <c r="NTD274" s="20"/>
      <c r="NTE274" s="20"/>
      <c r="NTF274" s="20"/>
      <c r="NTG274" s="20"/>
      <c r="NTH274" s="20"/>
      <c r="NTI274" s="20"/>
      <c r="NTJ274" s="20"/>
      <c r="NTK274" s="20"/>
      <c r="NTL274" s="20"/>
      <c r="NTM274" s="20"/>
      <c r="NTN274" s="20"/>
      <c r="NTO274" s="20"/>
      <c r="NTP274" s="20"/>
      <c r="NTQ274" s="20"/>
      <c r="NTR274" s="20"/>
      <c r="NTS274" s="20"/>
      <c r="NTT274" s="20"/>
      <c r="NTU274" s="20"/>
      <c r="NTV274" s="20"/>
      <c r="NTW274" s="20"/>
      <c r="NTX274" s="20"/>
      <c r="NTY274" s="20"/>
      <c r="NTZ274" s="20"/>
      <c r="NUA274" s="20"/>
      <c r="NUB274" s="20"/>
      <c r="NUC274" s="20"/>
      <c r="NUD274" s="20"/>
      <c r="NUE274" s="20"/>
      <c r="NUF274" s="20"/>
      <c r="NUG274" s="20"/>
      <c r="NUH274" s="20"/>
      <c r="NUI274" s="20"/>
      <c r="NUJ274" s="20"/>
      <c r="NUK274" s="20"/>
      <c r="NUL274" s="20"/>
      <c r="NUM274" s="20"/>
      <c r="NUN274" s="20"/>
      <c r="NUO274" s="20"/>
      <c r="NUP274" s="20"/>
      <c r="NUQ274" s="20"/>
      <c r="NUR274" s="20"/>
      <c r="NUS274" s="20"/>
      <c r="NUT274" s="20"/>
      <c r="NUU274" s="20"/>
      <c r="NUV274" s="20"/>
      <c r="NUW274" s="20"/>
      <c r="NUX274" s="20"/>
      <c r="NUY274" s="20"/>
      <c r="NUZ274" s="20"/>
      <c r="NVA274" s="20"/>
      <c r="NVB274" s="20"/>
      <c r="NVC274" s="20"/>
      <c r="NVD274" s="20"/>
      <c r="NVE274" s="20"/>
      <c r="NVF274" s="20"/>
      <c r="NVG274" s="20"/>
      <c r="NVH274" s="20"/>
      <c r="NVI274" s="20"/>
      <c r="NVJ274" s="20"/>
      <c r="NVK274" s="20"/>
      <c r="NVL274" s="20"/>
      <c r="NVM274" s="20"/>
      <c r="NVN274" s="20"/>
      <c r="NVO274" s="20"/>
      <c r="NVP274" s="20"/>
      <c r="NVQ274" s="20"/>
      <c r="NVR274" s="20"/>
      <c r="NVS274" s="20"/>
      <c r="NVT274" s="20"/>
      <c r="NVU274" s="20"/>
      <c r="NVV274" s="20"/>
      <c r="NVW274" s="20"/>
      <c r="NVX274" s="20"/>
      <c r="NVY274" s="20"/>
      <c r="NVZ274" s="20"/>
      <c r="NWA274" s="20"/>
      <c r="NWB274" s="20"/>
      <c r="NWC274" s="20"/>
      <c r="NWD274" s="20"/>
      <c r="NWE274" s="20"/>
      <c r="NWF274" s="20"/>
      <c r="NWG274" s="20"/>
      <c r="NWH274" s="20"/>
      <c r="NWI274" s="20"/>
      <c r="NWJ274" s="20"/>
      <c r="NWK274" s="20"/>
      <c r="NWL274" s="20"/>
      <c r="NWM274" s="20"/>
      <c r="NWN274" s="20"/>
      <c r="NWO274" s="20"/>
      <c r="NWP274" s="20"/>
      <c r="NWQ274" s="20"/>
      <c r="NWR274" s="20"/>
      <c r="NWS274" s="20"/>
      <c r="NWT274" s="20"/>
      <c r="NWU274" s="20"/>
      <c r="NWV274" s="20"/>
      <c r="NWW274" s="20"/>
      <c r="NWX274" s="20"/>
      <c r="NWY274" s="20"/>
      <c r="NWZ274" s="20"/>
      <c r="NXA274" s="20"/>
      <c r="NXB274" s="20"/>
      <c r="NXC274" s="20"/>
      <c r="NXD274" s="20"/>
      <c r="NXE274" s="20"/>
      <c r="NXF274" s="20"/>
      <c r="NXG274" s="20"/>
      <c r="NXH274" s="20"/>
      <c r="NXI274" s="20"/>
      <c r="NXJ274" s="20"/>
      <c r="NXK274" s="20"/>
      <c r="NXL274" s="20"/>
      <c r="NXM274" s="20"/>
      <c r="NXN274" s="20"/>
      <c r="NXO274" s="20"/>
      <c r="NXP274" s="20"/>
      <c r="NXQ274" s="20"/>
      <c r="NXR274" s="20"/>
      <c r="NXS274" s="20"/>
      <c r="NXT274" s="20"/>
      <c r="NXU274" s="20"/>
      <c r="NXV274" s="20"/>
      <c r="NXW274" s="20"/>
      <c r="NXX274" s="20"/>
      <c r="NXY274" s="20"/>
      <c r="NXZ274" s="20"/>
      <c r="NYA274" s="20"/>
      <c r="NYB274" s="20"/>
      <c r="NYC274" s="20"/>
      <c r="NYD274" s="20"/>
      <c r="NYE274" s="20"/>
      <c r="NYF274" s="20"/>
      <c r="NYG274" s="20"/>
      <c r="NYH274" s="20"/>
      <c r="NYI274" s="20"/>
      <c r="NYJ274" s="20"/>
      <c r="NYK274" s="20"/>
      <c r="NYL274" s="20"/>
      <c r="NYM274" s="20"/>
      <c r="NYN274" s="20"/>
      <c r="NYO274" s="20"/>
      <c r="NYP274" s="20"/>
      <c r="NYQ274" s="20"/>
      <c r="NYR274" s="20"/>
      <c r="NYS274" s="20"/>
      <c r="NYT274" s="20"/>
      <c r="NYU274" s="20"/>
      <c r="NYV274" s="20"/>
      <c r="NYW274" s="20"/>
      <c r="NYX274" s="20"/>
      <c r="NYY274" s="20"/>
      <c r="NYZ274" s="20"/>
      <c r="NZA274" s="20"/>
      <c r="NZB274" s="20"/>
      <c r="NZC274" s="20"/>
      <c r="NZD274" s="20"/>
      <c r="NZE274" s="20"/>
      <c r="NZF274" s="20"/>
      <c r="NZG274" s="20"/>
      <c r="NZH274" s="20"/>
      <c r="NZI274" s="20"/>
      <c r="NZJ274" s="20"/>
      <c r="NZK274" s="20"/>
      <c r="NZL274" s="20"/>
      <c r="NZM274" s="20"/>
      <c r="NZN274" s="20"/>
      <c r="NZO274" s="20"/>
      <c r="NZP274" s="20"/>
      <c r="NZQ274" s="20"/>
      <c r="NZR274" s="20"/>
      <c r="NZS274" s="20"/>
      <c r="NZT274" s="20"/>
      <c r="NZU274" s="20"/>
      <c r="NZV274" s="20"/>
      <c r="NZW274" s="20"/>
      <c r="NZX274" s="20"/>
      <c r="NZY274" s="20"/>
      <c r="NZZ274" s="20"/>
      <c r="OAA274" s="20"/>
      <c r="OAB274" s="20"/>
      <c r="OAC274" s="20"/>
      <c r="OAD274" s="20"/>
      <c r="OAE274" s="20"/>
      <c r="OAF274" s="20"/>
      <c r="OAG274" s="20"/>
      <c r="OAH274" s="20"/>
      <c r="OAI274" s="20"/>
      <c r="OAJ274" s="20"/>
      <c r="OAK274" s="20"/>
      <c r="OAL274" s="20"/>
      <c r="OAM274" s="20"/>
      <c r="OAN274" s="20"/>
      <c r="OAO274" s="20"/>
      <c r="OAP274" s="20"/>
      <c r="OAQ274" s="20"/>
      <c r="OAR274" s="20"/>
      <c r="OAS274" s="20"/>
      <c r="OAT274" s="20"/>
      <c r="OAU274" s="20"/>
      <c r="OAV274" s="20"/>
      <c r="OAW274" s="20"/>
      <c r="OAX274" s="20"/>
      <c r="OAY274" s="20"/>
      <c r="OAZ274" s="20"/>
      <c r="OBA274" s="20"/>
      <c r="OBB274" s="20"/>
      <c r="OBC274" s="20"/>
      <c r="OBD274" s="20"/>
      <c r="OBE274" s="20"/>
      <c r="OBF274" s="20"/>
      <c r="OBG274" s="20"/>
      <c r="OBH274" s="20"/>
      <c r="OBI274" s="20"/>
      <c r="OBJ274" s="20"/>
      <c r="OBK274" s="20"/>
      <c r="OBL274" s="20"/>
      <c r="OBM274" s="20"/>
      <c r="OBN274" s="20"/>
      <c r="OBO274" s="20"/>
      <c r="OBP274" s="20"/>
      <c r="OBQ274" s="20"/>
      <c r="OBR274" s="20"/>
      <c r="OBS274" s="20"/>
      <c r="OBT274" s="20"/>
      <c r="OBU274" s="20"/>
      <c r="OBV274" s="20"/>
      <c r="OBW274" s="20"/>
      <c r="OBX274" s="20"/>
      <c r="OBY274" s="20"/>
      <c r="OBZ274" s="20"/>
      <c r="OCA274" s="20"/>
      <c r="OCB274" s="20"/>
      <c r="OCC274" s="20"/>
      <c r="OCD274" s="20"/>
      <c r="OCE274" s="20"/>
      <c r="OCF274" s="20"/>
      <c r="OCG274" s="20"/>
      <c r="OCH274" s="20"/>
      <c r="OCI274" s="20"/>
      <c r="OCJ274" s="20"/>
      <c r="OCK274" s="20"/>
      <c r="OCL274" s="20"/>
      <c r="OCM274" s="20"/>
      <c r="OCN274" s="20"/>
      <c r="OCO274" s="20"/>
      <c r="OCP274" s="20"/>
      <c r="OCQ274" s="20"/>
      <c r="OCR274" s="20"/>
      <c r="OCS274" s="20"/>
      <c r="OCT274" s="20"/>
      <c r="OCU274" s="20"/>
      <c r="OCV274" s="20"/>
      <c r="OCW274" s="20"/>
      <c r="OCX274" s="20"/>
      <c r="OCY274" s="20"/>
      <c r="OCZ274" s="20"/>
      <c r="ODA274" s="20"/>
      <c r="ODB274" s="20"/>
      <c r="ODC274" s="20"/>
      <c r="ODD274" s="20"/>
      <c r="ODE274" s="20"/>
      <c r="ODF274" s="20"/>
      <c r="ODG274" s="20"/>
      <c r="ODH274" s="20"/>
      <c r="ODI274" s="20"/>
      <c r="ODJ274" s="20"/>
      <c r="ODK274" s="20"/>
      <c r="ODL274" s="20"/>
      <c r="ODM274" s="20"/>
      <c r="ODN274" s="20"/>
      <c r="ODO274" s="20"/>
      <c r="ODP274" s="20"/>
      <c r="ODQ274" s="20"/>
      <c r="ODR274" s="20"/>
      <c r="ODS274" s="20"/>
      <c r="ODT274" s="20"/>
      <c r="ODU274" s="20"/>
      <c r="ODV274" s="20"/>
      <c r="ODW274" s="20"/>
      <c r="ODX274" s="20"/>
      <c r="ODY274" s="20"/>
      <c r="ODZ274" s="20"/>
      <c r="OEA274" s="20"/>
      <c r="OEB274" s="20"/>
      <c r="OEC274" s="20"/>
      <c r="OED274" s="20"/>
      <c r="OEE274" s="20"/>
      <c r="OEF274" s="20"/>
      <c r="OEG274" s="20"/>
      <c r="OEH274" s="20"/>
      <c r="OEI274" s="20"/>
      <c r="OEJ274" s="20"/>
      <c r="OEK274" s="20"/>
      <c r="OEL274" s="20"/>
      <c r="OEM274" s="20"/>
      <c r="OEN274" s="20"/>
      <c r="OEO274" s="20"/>
      <c r="OEP274" s="20"/>
      <c r="OEQ274" s="20"/>
      <c r="OER274" s="20"/>
      <c r="OES274" s="20"/>
      <c r="OET274" s="20"/>
      <c r="OEU274" s="20"/>
      <c r="OEV274" s="20"/>
      <c r="OEW274" s="20"/>
      <c r="OEX274" s="20"/>
      <c r="OEY274" s="20"/>
      <c r="OEZ274" s="20"/>
      <c r="OFA274" s="20"/>
      <c r="OFB274" s="20"/>
      <c r="OFC274" s="20"/>
      <c r="OFD274" s="20"/>
      <c r="OFE274" s="20"/>
      <c r="OFF274" s="20"/>
      <c r="OFG274" s="20"/>
      <c r="OFH274" s="20"/>
      <c r="OFI274" s="20"/>
      <c r="OFJ274" s="20"/>
      <c r="OFK274" s="20"/>
      <c r="OFL274" s="20"/>
      <c r="OFM274" s="20"/>
      <c r="OFN274" s="20"/>
      <c r="OFO274" s="20"/>
      <c r="OFP274" s="20"/>
      <c r="OFQ274" s="20"/>
      <c r="OFR274" s="20"/>
      <c r="OFS274" s="20"/>
      <c r="OFT274" s="20"/>
      <c r="OFU274" s="20"/>
      <c r="OFV274" s="20"/>
      <c r="OFW274" s="20"/>
      <c r="OFX274" s="20"/>
      <c r="OFY274" s="20"/>
      <c r="OFZ274" s="20"/>
      <c r="OGA274" s="20"/>
      <c r="OGB274" s="20"/>
      <c r="OGC274" s="20"/>
      <c r="OGD274" s="20"/>
      <c r="OGE274" s="20"/>
      <c r="OGF274" s="20"/>
      <c r="OGG274" s="20"/>
      <c r="OGH274" s="20"/>
      <c r="OGI274" s="20"/>
      <c r="OGJ274" s="20"/>
      <c r="OGK274" s="20"/>
      <c r="OGL274" s="20"/>
      <c r="OGM274" s="20"/>
      <c r="OGN274" s="20"/>
      <c r="OGO274" s="20"/>
      <c r="OGP274" s="20"/>
      <c r="OGQ274" s="20"/>
      <c r="OGR274" s="20"/>
      <c r="OGS274" s="20"/>
      <c r="OGT274" s="20"/>
      <c r="OGU274" s="20"/>
      <c r="OGV274" s="20"/>
      <c r="OGW274" s="20"/>
      <c r="OGX274" s="20"/>
      <c r="OGY274" s="20"/>
      <c r="OGZ274" s="20"/>
      <c r="OHA274" s="20"/>
      <c r="OHB274" s="20"/>
      <c r="OHC274" s="20"/>
      <c r="OHD274" s="20"/>
      <c r="OHE274" s="20"/>
      <c r="OHF274" s="20"/>
      <c r="OHG274" s="20"/>
      <c r="OHH274" s="20"/>
      <c r="OHI274" s="20"/>
      <c r="OHJ274" s="20"/>
      <c r="OHK274" s="20"/>
      <c r="OHL274" s="20"/>
      <c r="OHM274" s="20"/>
      <c r="OHN274" s="20"/>
      <c r="OHO274" s="20"/>
      <c r="OHP274" s="20"/>
      <c r="OHQ274" s="20"/>
      <c r="OHR274" s="20"/>
      <c r="OHS274" s="20"/>
      <c r="OHT274" s="20"/>
      <c r="OHU274" s="20"/>
      <c r="OHV274" s="20"/>
      <c r="OHW274" s="20"/>
      <c r="OHX274" s="20"/>
      <c r="OHY274" s="20"/>
      <c r="OHZ274" s="20"/>
      <c r="OIA274" s="20"/>
      <c r="OIB274" s="20"/>
      <c r="OIC274" s="20"/>
      <c r="OID274" s="20"/>
      <c r="OIE274" s="20"/>
      <c r="OIF274" s="20"/>
      <c r="OIG274" s="20"/>
      <c r="OIH274" s="20"/>
      <c r="OII274" s="20"/>
      <c r="OIJ274" s="20"/>
      <c r="OIK274" s="20"/>
      <c r="OIL274" s="20"/>
      <c r="OIM274" s="20"/>
      <c r="OIN274" s="20"/>
      <c r="OIO274" s="20"/>
      <c r="OIP274" s="20"/>
      <c r="OIQ274" s="20"/>
      <c r="OIR274" s="20"/>
      <c r="OIS274" s="20"/>
      <c r="OIT274" s="20"/>
      <c r="OIU274" s="20"/>
      <c r="OIV274" s="20"/>
      <c r="OIW274" s="20"/>
      <c r="OIX274" s="20"/>
      <c r="OIY274" s="20"/>
      <c r="OIZ274" s="20"/>
      <c r="OJA274" s="20"/>
      <c r="OJB274" s="20"/>
      <c r="OJC274" s="20"/>
      <c r="OJD274" s="20"/>
      <c r="OJE274" s="20"/>
      <c r="OJF274" s="20"/>
      <c r="OJG274" s="20"/>
      <c r="OJH274" s="20"/>
      <c r="OJI274" s="20"/>
      <c r="OJJ274" s="20"/>
      <c r="OJK274" s="20"/>
      <c r="OJL274" s="20"/>
      <c r="OJM274" s="20"/>
      <c r="OJN274" s="20"/>
      <c r="OJO274" s="20"/>
      <c r="OJP274" s="20"/>
      <c r="OJQ274" s="20"/>
      <c r="OJR274" s="20"/>
      <c r="OJS274" s="20"/>
      <c r="OJT274" s="20"/>
      <c r="OJU274" s="20"/>
      <c r="OJV274" s="20"/>
      <c r="OJW274" s="20"/>
      <c r="OJX274" s="20"/>
      <c r="OJY274" s="20"/>
      <c r="OJZ274" s="20"/>
      <c r="OKA274" s="20"/>
      <c r="OKB274" s="20"/>
      <c r="OKC274" s="20"/>
      <c r="OKD274" s="20"/>
      <c r="OKE274" s="20"/>
      <c r="OKF274" s="20"/>
      <c r="OKG274" s="20"/>
      <c r="OKH274" s="20"/>
      <c r="OKI274" s="20"/>
      <c r="OKJ274" s="20"/>
      <c r="OKK274" s="20"/>
      <c r="OKL274" s="20"/>
      <c r="OKM274" s="20"/>
      <c r="OKN274" s="20"/>
      <c r="OKO274" s="20"/>
      <c r="OKP274" s="20"/>
      <c r="OKQ274" s="20"/>
      <c r="OKR274" s="20"/>
      <c r="OKS274" s="20"/>
      <c r="OKT274" s="20"/>
      <c r="OKU274" s="20"/>
      <c r="OKV274" s="20"/>
      <c r="OKW274" s="20"/>
      <c r="OKX274" s="20"/>
      <c r="OKY274" s="20"/>
      <c r="OKZ274" s="20"/>
      <c r="OLA274" s="20"/>
      <c r="OLB274" s="20"/>
      <c r="OLC274" s="20"/>
      <c r="OLD274" s="20"/>
      <c r="OLE274" s="20"/>
      <c r="OLF274" s="20"/>
      <c r="OLG274" s="20"/>
      <c r="OLH274" s="20"/>
      <c r="OLI274" s="20"/>
      <c r="OLJ274" s="20"/>
      <c r="OLK274" s="20"/>
      <c r="OLL274" s="20"/>
      <c r="OLM274" s="20"/>
      <c r="OLN274" s="20"/>
      <c r="OLO274" s="20"/>
      <c r="OLP274" s="20"/>
      <c r="OLQ274" s="20"/>
      <c r="OLR274" s="20"/>
      <c r="OLS274" s="20"/>
      <c r="OLT274" s="20"/>
      <c r="OLU274" s="20"/>
      <c r="OLV274" s="20"/>
      <c r="OLW274" s="20"/>
      <c r="OLX274" s="20"/>
      <c r="OLY274" s="20"/>
      <c r="OLZ274" s="20"/>
      <c r="OMA274" s="20"/>
      <c r="OMB274" s="20"/>
      <c r="OMC274" s="20"/>
      <c r="OMD274" s="20"/>
      <c r="OME274" s="20"/>
      <c r="OMF274" s="20"/>
      <c r="OMG274" s="20"/>
      <c r="OMH274" s="20"/>
      <c r="OMI274" s="20"/>
      <c r="OMJ274" s="20"/>
      <c r="OMK274" s="20"/>
      <c r="OML274" s="20"/>
      <c r="OMM274" s="20"/>
      <c r="OMN274" s="20"/>
      <c r="OMO274" s="20"/>
      <c r="OMP274" s="20"/>
      <c r="OMQ274" s="20"/>
      <c r="OMR274" s="20"/>
      <c r="OMS274" s="20"/>
      <c r="OMT274" s="20"/>
      <c r="OMU274" s="20"/>
      <c r="OMV274" s="20"/>
      <c r="OMW274" s="20"/>
      <c r="OMX274" s="20"/>
      <c r="OMY274" s="20"/>
      <c r="OMZ274" s="20"/>
      <c r="ONA274" s="20"/>
      <c r="ONB274" s="20"/>
      <c r="ONC274" s="20"/>
      <c r="OND274" s="20"/>
      <c r="ONE274" s="20"/>
      <c r="ONF274" s="20"/>
      <c r="ONG274" s="20"/>
      <c r="ONH274" s="20"/>
      <c r="ONI274" s="20"/>
      <c r="ONJ274" s="20"/>
      <c r="ONK274" s="20"/>
      <c r="ONL274" s="20"/>
      <c r="ONM274" s="20"/>
      <c r="ONN274" s="20"/>
      <c r="ONO274" s="20"/>
      <c r="ONP274" s="20"/>
      <c r="ONQ274" s="20"/>
      <c r="ONR274" s="20"/>
      <c r="ONS274" s="20"/>
      <c r="ONT274" s="20"/>
      <c r="ONU274" s="20"/>
      <c r="ONV274" s="20"/>
      <c r="ONW274" s="20"/>
      <c r="ONX274" s="20"/>
      <c r="ONY274" s="20"/>
      <c r="ONZ274" s="20"/>
      <c r="OOA274" s="20"/>
      <c r="OOB274" s="20"/>
      <c r="OOC274" s="20"/>
      <c r="OOD274" s="20"/>
      <c r="OOE274" s="20"/>
      <c r="OOF274" s="20"/>
      <c r="OOG274" s="20"/>
      <c r="OOH274" s="20"/>
      <c r="OOI274" s="20"/>
      <c r="OOJ274" s="20"/>
      <c r="OOK274" s="20"/>
      <c r="OOL274" s="20"/>
      <c r="OOM274" s="20"/>
      <c r="OON274" s="20"/>
      <c r="OOO274" s="20"/>
      <c r="OOP274" s="20"/>
      <c r="OOQ274" s="20"/>
      <c r="OOR274" s="20"/>
      <c r="OOS274" s="20"/>
      <c r="OOT274" s="20"/>
      <c r="OOU274" s="20"/>
      <c r="OOV274" s="20"/>
      <c r="OOW274" s="20"/>
      <c r="OOX274" s="20"/>
      <c r="OOY274" s="20"/>
      <c r="OOZ274" s="20"/>
      <c r="OPA274" s="20"/>
      <c r="OPB274" s="20"/>
      <c r="OPC274" s="20"/>
      <c r="OPD274" s="20"/>
      <c r="OPE274" s="20"/>
      <c r="OPF274" s="20"/>
      <c r="OPG274" s="20"/>
      <c r="OPH274" s="20"/>
      <c r="OPI274" s="20"/>
      <c r="OPJ274" s="20"/>
      <c r="OPK274" s="20"/>
      <c r="OPL274" s="20"/>
      <c r="OPM274" s="20"/>
      <c r="OPN274" s="20"/>
      <c r="OPO274" s="20"/>
      <c r="OPP274" s="20"/>
      <c r="OPQ274" s="20"/>
      <c r="OPR274" s="20"/>
      <c r="OPS274" s="20"/>
      <c r="OPT274" s="20"/>
      <c r="OPU274" s="20"/>
      <c r="OPV274" s="20"/>
      <c r="OPW274" s="20"/>
      <c r="OPX274" s="20"/>
      <c r="OPY274" s="20"/>
      <c r="OPZ274" s="20"/>
      <c r="OQA274" s="20"/>
      <c r="OQB274" s="20"/>
      <c r="OQC274" s="20"/>
      <c r="OQD274" s="20"/>
      <c r="OQE274" s="20"/>
      <c r="OQF274" s="20"/>
      <c r="OQG274" s="20"/>
      <c r="OQH274" s="20"/>
      <c r="OQI274" s="20"/>
      <c r="OQJ274" s="20"/>
      <c r="OQK274" s="20"/>
      <c r="OQL274" s="20"/>
      <c r="OQM274" s="20"/>
      <c r="OQN274" s="20"/>
      <c r="OQO274" s="20"/>
      <c r="OQP274" s="20"/>
      <c r="OQQ274" s="20"/>
      <c r="OQR274" s="20"/>
      <c r="OQS274" s="20"/>
      <c r="OQT274" s="20"/>
      <c r="OQU274" s="20"/>
      <c r="OQV274" s="20"/>
      <c r="OQW274" s="20"/>
      <c r="OQX274" s="20"/>
      <c r="OQY274" s="20"/>
      <c r="OQZ274" s="20"/>
      <c r="ORA274" s="20"/>
      <c r="ORB274" s="20"/>
      <c r="ORC274" s="20"/>
      <c r="ORD274" s="20"/>
      <c r="ORE274" s="20"/>
      <c r="ORF274" s="20"/>
      <c r="ORG274" s="20"/>
      <c r="ORH274" s="20"/>
      <c r="ORI274" s="20"/>
      <c r="ORJ274" s="20"/>
      <c r="ORK274" s="20"/>
      <c r="ORL274" s="20"/>
      <c r="ORM274" s="20"/>
      <c r="ORN274" s="20"/>
      <c r="ORO274" s="20"/>
      <c r="ORP274" s="20"/>
      <c r="ORQ274" s="20"/>
      <c r="ORR274" s="20"/>
      <c r="ORS274" s="20"/>
      <c r="ORT274" s="20"/>
      <c r="ORU274" s="20"/>
      <c r="ORV274" s="20"/>
      <c r="ORW274" s="20"/>
      <c r="ORX274" s="20"/>
      <c r="ORY274" s="20"/>
      <c r="ORZ274" s="20"/>
      <c r="OSA274" s="20"/>
      <c r="OSB274" s="20"/>
      <c r="OSC274" s="20"/>
      <c r="OSD274" s="20"/>
      <c r="OSE274" s="20"/>
      <c r="OSF274" s="20"/>
      <c r="OSG274" s="20"/>
      <c r="OSH274" s="20"/>
      <c r="OSI274" s="20"/>
      <c r="OSJ274" s="20"/>
      <c r="OSK274" s="20"/>
      <c r="OSL274" s="20"/>
      <c r="OSM274" s="20"/>
      <c r="OSN274" s="20"/>
      <c r="OSO274" s="20"/>
      <c r="OSP274" s="20"/>
      <c r="OSQ274" s="20"/>
      <c r="OSR274" s="20"/>
      <c r="OSS274" s="20"/>
      <c r="OST274" s="20"/>
      <c r="OSU274" s="20"/>
      <c r="OSV274" s="20"/>
      <c r="OSW274" s="20"/>
      <c r="OSX274" s="20"/>
      <c r="OSY274" s="20"/>
      <c r="OSZ274" s="20"/>
      <c r="OTA274" s="20"/>
      <c r="OTB274" s="20"/>
      <c r="OTC274" s="20"/>
      <c r="OTD274" s="20"/>
      <c r="OTE274" s="20"/>
      <c r="OTF274" s="20"/>
      <c r="OTG274" s="20"/>
      <c r="OTH274" s="20"/>
      <c r="OTI274" s="20"/>
      <c r="OTJ274" s="20"/>
      <c r="OTK274" s="20"/>
      <c r="OTL274" s="20"/>
      <c r="OTM274" s="20"/>
      <c r="OTN274" s="20"/>
      <c r="OTO274" s="20"/>
      <c r="OTP274" s="20"/>
      <c r="OTQ274" s="20"/>
      <c r="OTR274" s="20"/>
      <c r="OTS274" s="20"/>
      <c r="OTT274" s="20"/>
      <c r="OTU274" s="20"/>
      <c r="OTV274" s="20"/>
      <c r="OTW274" s="20"/>
      <c r="OTX274" s="20"/>
      <c r="OTY274" s="20"/>
      <c r="OTZ274" s="20"/>
      <c r="OUA274" s="20"/>
      <c r="OUB274" s="20"/>
      <c r="OUC274" s="20"/>
      <c r="OUD274" s="20"/>
      <c r="OUE274" s="20"/>
      <c r="OUF274" s="20"/>
      <c r="OUG274" s="20"/>
      <c r="OUH274" s="20"/>
      <c r="OUI274" s="20"/>
      <c r="OUJ274" s="20"/>
      <c r="OUK274" s="20"/>
      <c r="OUL274" s="20"/>
      <c r="OUM274" s="20"/>
      <c r="OUN274" s="20"/>
      <c r="OUO274" s="20"/>
      <c r="OUP274" s="20"/>
      <c r="OUQ274" s="20"/>
      <c r="OUR274" s="20"/>
      <c r="OUS274" s="20"/>
      <c r="OUT274" s="20"/>
      <c r="OUU274" s="20"/>
      <c r="OUV274" s="20"/>
      <c r="OUW274" s="20"/>
      <c r="OUX274" s="20"/>
      <c r="OUY274" s="20"/>
      <c r="OUZ274" s="20"/>
      <c r="OVA274" s="20"/>
      <c r="OVB274" s="20"/>
      <c r="OVC274" s="20"/>
      <c r="OVD274" s="20"/>
      <c r="OVE274" s="20"/>
      <c r="OVF274" s="20"/>
      <c r="OVG274" s="20"/>
      <c r="OVH274" s="20"/>
      <c r="OVI274" s="20"/>
      <c r="OVJ274" s="20"/>
      <c r="OVK274" s="20"/>
      <c r="OVL274" s="20"/>
      <c r="OVM274" s="20"/>
      <c r="OVN274" s="20"/>
      <c r="OVO274" s="20"/>
      <c r="OVP274" s="20"/>
      <c r="OVQ274" s="20"/>
      <c r="OVR274" s="20"/>
      <c r="OVS274" s="20"/>
      <c r="OVT274" s="20"/>
      <c r="OVU274" s="20"/>
      <c r="OVV274" s="20"/>
      <c r="OVW274" s="20"/>
      <c r="OVX274" s="20"/>
      <c r="OVY274" s="20"/>
      <c r="OVZ274" s="20"/>
      <c r="OWA274" s="20"/>
      <c r="OWB274" s="20"/>
      <c r="OWC274" s="20"/>
      <c r="OWD274" s="20"/>
      <c r="OWE274" s="20"/>
      <c r="OWF274" s="20"/>
      <c r="OWG274" s="20"/>
      <c r="OWH274" s="20"/>
      <c r="OWI274" s="20"/>
      <c r="OWJ274" s="20"/>
      <c r="OWK274" s="20"/>
      <c r="OWL274" s="20"/>
      <c r="OWM274" s="20"/>
      <c r="OWN274" s="20"/>
      <c r="OWO274" s="20"/>
      <c r="OWP274" s="20"/>
      <c r="OWQ274" s="20"/>
      <c r="OWR274" s="20"/>
      <c r="OWS274" s="20"/>
      <c r="OWT274" s="20"/>
      <c r="OWU274" s="20"/>
      <c r="OWV274" s="20"/>
      <c r="OWW274" s="20"/>
      <c r="OWX274" s="20"/>
      <c r="OWY274" s="20"/>
      <c r="OWZ274" s="20"/>
      <c r="OXA274" s="20"/>
      <c r="OXB274" s="20"/>
      <c r="OXC274" s="20"/>
      <c r="OXD274" s="20"/>
      <c r="OXE274" s="20"/>
      <c r="OXF274" s="20"/>
      <c r="OXG274" s="20"/>
      <c r="OXH274" s="20"/>
      <c r="OXI274" s="20"/>
      <c r="OXJ274" s="20"/>
      <c r="OXK274" s="20"/>
      <c r="OXL274" s="20"/>
      <c r="OXM274" s="20"/>
      <c r="OXN274" s="20"/>
      <c r="OXO274" s="20"/>
      <c r="OXP274" s="20"/>
      <c r="OXQ274" s="20"/>
      <c r="OXR274" s="20"/>
      <c r="OXS274" s="20"/>
      <c r="OXT274" s="20"/>
      <c r="OXU274" s="20"/>
      <c r="OXV274" s="20"/>
      <c r="OXW274" s="20"/>
      <c r="OXX274" s="20"/>
      <c r="OXY274" s="20"/>
      <c r="OXZ274" s="20"/>
      <c r="OYA274" s="20"/>
      <c r="OYB274" s="20"/>
      <c r="OYC274" s="20"/>
      <c r="OYD274" s="20"/>
      <c r="OYE274" s="20"/>
      <c r="OYF274" s="20"/>
      <c r="OYG274" s="20"/>
      <c r="OYH274" s="20"/>
      <c r="OYI274" s="20"/>
      <c r="OYJ274" s="20"/>
      <c r="OYK274" s="20"/>
      <c r="OYL274" s="20"/>
      <c r="OYM274" s="20"/>
      <c r="OYN274" s="20"/>
      <c r="OYO274" s="20"/>
      <c r="OYP274" s="20"/>
      <c r="OYQ274" s="20"/>
      <c r="OYR274" s="20"/>
      <c r="OYS274" s="20"/>
      <c r="OYT274" s="20"/>
      <c r="OYU274" s="20"/>
      <c r="OYV274" s="20"/>
      <c r="OYW274" s="20"/>
      <c r="OYX274" s="20"/>
      <c r="OYY274" s="20"/>
      <c r="OYZ274" s="20"/>
      <c r="OZA274" s="20"/>
      <c r="OZB274" s="20"/>
      <c r="OZC274" s="20"/>
      <c r="OZD274" s="20"/>
      <c r="OZE274" s="20"/>
      <c r="OZF274" s="20"/>
      <c r="OZG274" s="20"/>
      <c r="OZH274" s="20"/>
      <c r="OZI274" s="20"/>
      <c r="OZJ274" s="20"/>
      <c r="OZK274" s="20"/>
      <c r="OZL274" s="20"/>
      <c r="OZM274" s="20"/>
      <c r="OZN274" s="20"/>
      <c r="OZO274" s="20"/>
      <c r="OZP274" s="20"/>
      <c r="OZQ274" s="20"/>
      <c r="OZR274" s="20"/>
      <c r="OZS274" s="20"/>
      <c r="OZT274" s="20"/>
      <c r="OZU274" s="20"/>
      <c r="OZV274" s="20"/>
      <c r="OZW274" s="20"/>
      <c r="OZX274" s="20"/>
      <c r="OZY274" s="20"/>
      <c r="OZZ274" s="20"/>
      <c r="PAA274" s="20"/>
      <c r="PAB274" s="20"/>
      <c r="PAC274" s="20"/>
      <c r="PAD274" s="20"/>
      <c r="PAE274" s="20"/>
      <c r="PAF274" s="20"/>
      <c r="PAG274" s="20"/>
      <c r="PAH274" s="20"/>
      <c r="PAI274" s="20"/>
      <c r="PAJ274" s="20"/>
      <c r="PAK274" s="20"/>
      <c r="PAL274" s="20"/>
      <c r="PAM274" s="20"/>
      <c r="PAN274" s="20"/>
      <c r="PAO274" s="20"/>
      <c r="PAP274" s="20"/>
      <c r="PAQ274" s="20"/>
      <c r="PAR274" s="20"/>
      <c r="PAS274" s="20"/>
      <c r="PAT274" s="20"/>
      <c r="PAU274" s="20"/>
      <c r="PAV274" s="20"/>
      <c r="PAW274" s="20"/>
      <c r="PAX274" s="20"/>
      <c r="PAY274" s="20"/>
      <c r="PAZ274" s="20"/>
      <c r="PBA274" s="20"/>
      <c r="PBB274" s="20"/>
      <c r="PBC274" s="20"/>
      <c r="PBD274" s="20"/>
      <c r="PBE274" s="20"/>
      <c r="PBF274" s="20"/>
      <c r="PBG274" s="20"/>
      <c r="PBH274" s="20"/>
      <c r="PBI274" s="20"/>
      <c r="PBJ274" s="20"/>
      <c r="PBK274" s="20"/>
      <c r="PBL274" s="20"/>
      <c r="PBM274" s="20"/>
      <c r="PBN274" s="20"/>
      <c r="PBO274" s="20"/>
      <c r="PBP274" s="20"/>
      <c r="PBQ274" s="20"/>
      <c r="PBR274" s="20"/>
      <c r="PBS274" s="20"/>
      <c r="PBT274" s="20"/>
      <c r="PBU274" s="20"/>
      <c r="PBV274" s="20"/>
      <c r="PBW274" s="20"/>
      <c r="PBX274" s="20"/>
      <c r="PBY274" s="20"/>
      <c r="PBZ274" s="20"/>
      <c r="PCA274" s="20"/>
      <c r="PCB274" s="20"/>
      <c r="PCC274" s="20"/>
      <c r="PCD274" s="20"/>
      <c r="PCE274" s="20"/>
      <c r="PCF274" s="20"/>
      <c r="PCG274" s="20"/>
      <c r="PCH274" s="20"/>
      <c r="PCI274" s="20"/>
      <c r="PCJ274" s="20"/>
      <c r="PCK274" s="20"/>
      <c r="PCL274" s="20"/>
      <c r="PCM274" s="20"/>
      <c r="PCN274" s="20"/>
      <c r="PCO274" s="20"/>
      <c r="PCP274" s="20"/>
      <c r="PCQ274" s="20"/>
      <c r="PCR274" s="20"/>
      <c r="PCS274" s="20"/>
      <c r="PCT274" s="20"/>
      <c r="PCU274" s="20"/>
      <c r="PCV274" s="20"/>
      <c r="PCW274" s="20"/>
      <c r="PCX274" s="20"/>
      <c r="PCY274" s="20"/>
      <c r="PCZ274" s="20"/>
      <c r="PDA274" s="20"/>
      <c r="PDB274" s="20"/>
      <c r="PDC274" s="20"/>
      <c r="PDD274" s="20"/>
      <c r="PDE274" s="20"/>
      <c r="PDF274" s="20"/>
      <c r="PDG274" s="20"/>
      <c r="PDH274" s="20"/>
      <c r="PDI274" s="20"/>
      <c r="PDJ274" s="20"/>
      <c r="PDK274" s="20"/>
      <c r="PDL274" s="20"/>
      <c r="PDM274" s="20"/>
      <c r="PDN274" s="20"/>
      <c r="PDO274" s="20"/>
      <c r="PDP274" s="20"/>
      <c r="PDQ274" s="20"/>
      <c r="PDR274" s="20"/>
      <c r="PDS274" s="20"/>
      <c r="PDT274" s="20"/>
      <c r="PDU274" s="20"/>
      <c r="PDV274" s="20"/>
      <c r="PDW274" s="20"/>
      <c r="PDX274" s="20"/>
      <c r="PDY274" s="20"/>
      <c r="PDZ274" s="20"/>
      <c r="PEA274" s="20"/>
      <c r="PEB274" s="20"/>
      <c r="PEC274" s="20"/>
      <c r="PED274" s="20"/>
      <c r="PEE274" s="20"/>
      <c r="PEF274" s="20"/>
      <c r="PEG274" s="20"/>
      <c r="PEH274" s="20"/>
      <c r="PEI274" s="20"/>
      <c r="PEJ274" s="20"/>
      <c r="PEK274" s="20"/>
      <c r="PEL274" s="20"/>
      <c r="PEM274" s="20"/>
      <c r="PEN274" s="20"/>
      <c r="PEO274" s="20"/>
      <c r="PEP274" s="20"/>
      <c r="PEQ274" s="20"/>
      <c r="PER274" s="20"/>
      <c r="PES274" s="20"/>
      <c r="PET274" s="20"/>
      <c r="PEU274" s="20"/>
      <c r="PEV274" s="20"/>
      <c r="PEW274" s="20"/>
      <c r="PEX274" s="20"/>
      <c r="PEY274" s="20"/>
      <c r="PEZ274" s="20"/>
      <c r="PFA274" s="20"/>
      <c r="PFB274" s="20"/>
      <c r="PFC274" s="20"/>
      <c r="PFD274" s="20"/>
      <c r="PFE274" s="20"/>
      <c r="PFF274" s="20"/>
      <c r="PFG274" s="20"/>
      <c r="PFH274" s="20"/>
      <c r="PFI274" s="20"/>
      <c r="PFJ274" s="20"/>
      <c r="PFK274" s="20"/>
      <c r="PFL274" s="20"/>
      <c r="PFM274" s="20"/>
      <c r="PFN274" s="20"/>
      <c r="PFO274" s="20"/>
      <c r="PFP274" s="20"/>
      <c r="PFQ274" s="20"/>
      <c r="PFR274" s="20"/>
      <c r="PFS274" s="20"/>
      <c r="PFT274" s="20"/>
      <c r="PFU274" s="20"/>
      <c r="PFV274" s="20"/>
      <c r="PFW274" s="20"/>
      <c r="PFX274" s="20"/>
      <c r="PFY274" s="20"/>
      <c r="PFZ274" s="20"/>
      <c r="PGA274" s="20"/>
      <c r="PGB274" s="20"/>
      <c r="PGC274" s="20"/>
      <c r="PGD274" s="20"/>
      <c r="PGE274" s="20"/>
      <c r="PGF274" s="20"/>
      <c r="PGG274" s="20"/>
      <c r="PGH274" s="20"/>
      <c r="PGI274" s="20"/>
      <c r="PGJ274" s="20"/>
      <c r="PGK274" s="20"/>
      <c r="PGL274" s="20"/>
      <c r="PGM274" s="20"/>
      <c r="PGN274" s="20"/>
      <c r="PGO274" s="20"/>
      <c r="PGP274" s="20"/>
      <c r="PGQ274" s="20"/>
      <c r="PGR274" s="20"/>
      <c r="PGS274" s="20"/>
      <c r="PGT274" s="20"/>
      <c r="PGU274" s="20"/>
      <c r="PGV274" s="20"/>
      <c r="PGW274" s="20"/>
      <c r="PGX274" s="20"/>
      <c r="PGY274" s="20"/>
      <c r="PGZ274" s="20"/>
      <c r="PHA274" s="20"/>
      <c r="PHB274" s="20"/>
      <c r="PHC274" s="20"/>
      <c r="PHD274" s="20"/>
      <c r="PHE274" s="20"/>
      <c r="PHF274" s="20"/>
      <c r="PHG274" s="20"/>
      <c r="PHH274" s="20"/>
      <c r="PHI274" s="20"/>
      <c r="PHJ274" s="20"/>
      <c r="PHK274" s="20"/>
      <c r="PHL274" s="20"/>
      <c r="PHM274" s="20"/>
      <c r="PHN274" s="20"/>
      <c r="PHO274" s="20"/>
      <c r="PHP274" s="20"/>
      <c r="PHQ274" s="20"/>
      <c r="PHR274" s="20"/>
      <c r="PHS274" s="20"/>
      <c r="PHT274" s="20"/>
      <c r="PHU274" s="20"/>
      <c r="PHV274" s="20"/>
      <c r="PHW274" s="20"/>
      <c r="PHX274" s="20"/>
      <c r="PHY274" s="20"/>
      <c r="PHZ274" s="20"/>
      <c r="PIA274" s="20"/>
      <c r="PIB274" s="20"/>
      <c r="PIC274" s="20"/>
      <c r="PID274" s="20"/>
      <c r="PIE274" s="20"/>
      <c r="PIF274" s="20"/>
      <c r="PIG274" s="20"/>
      <c r="PIH274" s="20"/>
      <c r="PII274" s="20"/>
      <c r="PIJ274" s="20"/>
      <c r="PIK274" s="20"/>
      <c r="PIL274" s="20"/>
      <c r="PIM274" s="20"/>
      <c r="PIN274" s="20"/>
      <c r="PIO274" s="20"/>
      <c r="PIP274" s="20"/>
      <c r="PIQ274" s="20"/>
      <c r="PIR274" s="20"/>
      <c r="PIS274" s="20"/>
      <c r="PIT274" s="20"/>
      <c r="PIU274" s="20"/>
      <c r="PIV274" s="20"/>
      <c r="PIW274" s="20"/>
      <c r="PIX274" s="20"/>
      <c r="PIY274" s="20"/>
      <c r="PIZ274" s="20"/>
      <c r="PJA274" s="20"/>
      <c r="PJB274" s="20"/>
      <c r="PJC274" s="20"/>
      <c r="PJD274" s="20"/>
      <c r="PJE274" s="20"/>
      <c r="PJF274" s="20"/>
      <c r="PJG274" s="20"/>
      <c r="PJH274" s="20"/>
      <c r="PJI274" s="20"/>
      <c r="PJJ274" s="20"/>
      <c r="PJK274" s="20"/>
      <c r="PJL274" s="20"/>
      <c r="PJM274" s="20"/>
      <c r="PJN274" s="20"/>
      <c r="PJO274" s="20"/>
      <c r="PJP274" s="20"/>
      <c r="PJQ274" s="20"/>
      <c r="PJR274" s="20"/>
      <c r="PJS274" s="20"/>
      <c r="PJT274" s="20"/>
      <c r="PJU274" s="20"/>
      <c r="PJV274" s="20"/>
      <c r="PJW274" s="20"/>
      <c r="PJX274" s="20"/>
      <c r="PJY274" s="20"/>
      <c r="PJZ274" s="20"/>
      <c r="PKA274" s="20"/>
      <c r="PKB274" s="20"/>
      <c r="PKC274" s="20"/>
      <c r="PKD274" s="20"/>
      <c r="PKE274" s="20"/>
      <c r="PKF274" s="20"/>
      <c r="PKG274" s="20"/>
      <c r="PKH274" s="20"/>
      <c r="PKI274" s="20"/>
      <c r="PKJ274" s="20"/>
      <c r="PKK274" s="20"/>
      <c r="PKL274" s="20"/>
      <c r="PKM274" s="20"/>
      <c r="PKN274" s="20"/>
      <c r="PKO274" s="20"/>
      <c r="PKP274" s="20"/>
      <c r="PKQ274" s="20"/>
      <c r="PKR274" s="20"/>
      <c r="PKS274" s="20"/>
      <c r="PKT274" s="20"/>
      <c r="PKU274" s="20"/>
      <c r="PKV274" s="20"/>
      <c r="PKW274" s="20"/>
      <c r="PKX274" s="20"/>
      <c r="PKY274" s="20"/>
      <c r="PKZ274" s="20"/>
      <c r="PLA274" s="20"/>
      <c r="PLB274" s="20"/>
      <c r="PLC274" s="20"/>
      <c r="PLD274" s="20"/>
      <c r="PLE274" s="20"/>
      <c r="PLF274" s="20"/>
      <c r="PLG274" s="20"/>
      <c r="PLH274" s="20"/>
      <c r="PLI274" s="20"/>
      <c r="PLJ274" s="20"/>
      <c r="PLK274" s="20"/>
      <c r="PLL274" s="20"/>
      <c r="PLM274" s="20"/>
      <c r="PLN274" s="20"/>
      <c r="PLO274" s="20"/>
      <c r="PLP274" s="20"/>
      <c r="PLQ274" s="20"/>
      <c r="PLR274" s="20"/>
      <c r="PLS274" s="20"/>
      <c r="PLT274" s="20"/>
      <c r="PLU274" s="20"/>
      <c r="PLV274" s="20"/>
      <c r="PLW274" s="20"/>
      <c r="PLX274" s="20"/>
      <c r="PLY274" s="20"/>
      <c r="PLZ274" s="20"/>
      <c r="PMA274" s="20"/>
      <c r="PMB274" s="20"/>
      <c r="PMC274" s="20"/>
      <c r="PMD274" s="20"/>
      <c r="PME274" s="20"/>
      <c r="PMF274" s="20"/>
      <c r="PMG274" s="20"/>
      <c r="PMH274" s="20"/>
      <c r="PMI274" s="20"/>
      <c r="PMJ274" s="20"/>
      <c r="PMK274" s="20"/>
      <c r="PML274" s="20"/>
      <c r="PMM274" s="20"/>
      <c r="PMN274" s="20"/>
      <c r="PMO274" s="20"/>
      <c r="PMP274" s="20"/>
      <c r="PMQ274" s="20"/>
      <c r="PMR274" s="20"/>
      <c r="PMS274" s="20"/>
      <c r="PMT274" s="20"/>
      <c r="PMU274" s="20"/>
      <c r="PMV274" s="20"/>
      <c r="PMW274" s="20"/>
      <c r="PMX274" s="20"/>
      <c r="PMY274" s="20"/>
      <c r="PMZ274" s="20"/>
      <c r="PNA274" s="20"/>
      <c r="PNB274" s="20"/>
      <c r="PNC274" s="20"/>
      <c r="PND274" s="20"/>
      <c r="PNE274" s="20"/>
      <c r="PNF274" s="20"/>
      <c r="PNG274" s="20"/>
      <c r="PNH274" s="20"/>
      <c r="PNI274" s="20"/>
      <c r="PNJ274" s="20"/>
      <c r="PNK274" s="20"/>
      <c r="PNL274" s="20"/>
      <c r="PNM274" s="20"/>
      <c r="PNN274" s="20"/>
      <c r="PNO274" s="20"/>
      <c r="PNP274" s="20"/>
      <c r="PNQ274" s="20"/>
      <c r="PNR274" s="20"/>
      <c r="PNS274" s="20"/>
      <c r="PNT274" s="20"/>
      <c r="PNU274" s="20"/>
      <c r="PNV274" s="20"/>
      <c r="PNW274" s="20"/>
      <c r="PNX274" s="20"/>
      <c r="PNY274" s="20"/>
      <c r="PNZ274" s="20"/>
      <c r="POA274" s="20"/>
      <c r="POB274" s="20"/>
      <c r="POC274" s="20"/>
      <c r="POD274" s="20"/>
      <c r="POE274" s="20"/>
      <c r="POF274" s="20"/>
      <c r="POG274" s="20"/>
      <c r="POH274" s="20"/>
      <c r="POI274" s="20"/>
      <c r="POJ274" s="20"/>
      <c r="POK274" s="20"/>
      <c r="POL274" s="20"/>
      <c r="POM274" s="20"/>
      <c r="PON274" s="20"/>
      <c r="POO274" s="20"/>
      <c r="POP274" s="20"/>
      <c r="POQ274" s="20"/>
      <c r="POR274" s="20"/>
      <c r="POS274" s="20"/>
      <c r="POT274" s="20"/>
      <c r="POU274" s="20"/>
      <c r="POV274" s="20"/>
      <c r="POW274" s="20"/>
      <c r="POX274" s="20"/>
      <c r="POY274" s="20"/>
      <c r="POZ274" s="20"/>
      <c r="PPA274" s="20"/>
      <c r="PPB274" s="20"/>
      <c r="PPC274" s="20"/>
      <c r="PPD274" s="20"/>
      <c r="PPE274" s="20"/>
      <c r="PPF274" s="20"/>
      <c r="PPG274" s="20"/>
      <c r="PPH274" s="20"/>
      <c r="PPI274" s="20"/>
      <c r="PPJ274" s="20"/>
      <c r="PPK274" s="20"/>
      <c r="PPL274" s="20"/>
      <c r="PPM274" s="20"/>
      <c r="PPN274" s="20"/>
      <c r="PPO274" s="20"/>
      <c r="PPP274" s="20"/>
      <c r="PPQ274" s="20"/>
      <c r="PPR274" s="20"/>
      <c r="PPS274" s="20"/>
      <c r="PPT274" s="20"/>
      <c r="PPU274" s="20"/>
      <c r="PPV274" s="20"/>
      <c r="PPW274" s="20"/>
      <c r="PPX274" s="20"/>
      <c r="PPY274" s="20"/>
      <c r="PPZ274" s="20"/>
      <c r="PQA274" s="20"/>
      <c r="PQB274" s="20"/>
      <c r="PQC274" s="20"/>
      <c r="PQD274" s="20"/>
      <c r="PQE274" s="20"/>
      <c r="PQF274" s="20"/>
      <c r="PQG274" s="20"/>
      <c r="PQH274" s="20"/>
      <c r="PQI274" s="20"/>
      <c r="PQJ274" s="20"/>
      <c r="PQK274" s="20"/>
      <c r="PQL274" s="20"/>
      <c r="PQM274" s="20"/>
      <c r="PQN274" s="20"/>
      <c r="PQO274" s="20"/>
      <c r="PQP274" s="20"/>
      <c r="PQQ274" s="20"/>
      <c r="PQR274" s="20"/>
      <c r="PQS274" s="20"/>
      <c r="PQT274" s="20"/>
      <c r="PQU274" s="20"/>
      <c r="PQV274" s="20"/>
      <c r="PQW274" s="20"/>
      <c r="PQX274" s="20"/>
      <c r="PQY274" s="20"/>
      <c r="PQZ274" s="20"/>
      <c r="PRA274" s="20"/>
      <c r="PRB274" s="20"/>
      <c r="PRC274" s="20"/>
      <c r="PRD274" s="20"/>
      <c r="PRE274" s="20"/>
      <c r="PRF274" s="20"/>
      <c r="PRG274" s="20"/>
      <c r="PRH274" s="20"/>
      <c r="PRI274" s="20"/>
      <c r="PRJ274" s="20"/>
      <c r="PRK274" s="20"/>
      <c r="PRL274" s="20"/>
      <c r="PRM274" s="20"/>
      <c r="PRN274" s="20"/>
      <c r="PRO274" s="20"/>
      <c r="PRP274" s="20"/>
      <c r="PRQ274" s="20"/>
      <c r="PRR274" s="20"/>
      <c r="PRS274" s="20"/>
      <c r="PRT274" s="20"/>
      <c r="PRU274" s="20"/>
      <c r="PRV274" s="20"/>
      <c r="PRW274" s="20"/>
      <c r="PRX274" s="20"/>
      <c r="PRY274" s="20"/>
      <c r="PRZ274" s="20"/>
      <c r="PSA274" s="20"/>
      <c r="PSB274" s="20"/>
      <c r="PSC274" s="20"/>
      <c r="PSD274" s="20"/>
      <c r="PSE274" s="20"/>
      <c r="PSF274" s="20"/>
      <c r="PSG274" s="20"/>
      <c r="PSH274" s="20"/>
      <c r="PSI274" s="20"/>
      <c r="PSJ274" s="20"/>
      <c r="PSK274" s="20"/>
      <c r="PSL274" s="20"/>
      <c r="PSM274" s="20"/>
      <c r="PSN274" s="20"/>
      <c r="PSO274" s="20"/>
      <c r="PSP274" s="20"/>
      <c r="PSQ274" s="20"/>
      <c r="PSR274" s="20"/>
      <c r="PSS274" s="20"/>
      <c r="PST274" s="20"/>
      <c r="PSU274" s="20"/>
      <c r="PSV274" s="20"/>
      <c r="PSW274" s="20"/>
      <c r="PSX274" s="20"/>
      <c r="PSY274" s="20"/>
      <c r="PSZ274" s="20"/>
      <c r="PTA274" s="20"/>
      <c r="PTB274" s="20"/>
      <c r="PTC274" s="20"/>
      <c r="PTD274" s="20"/>
      <c r="PTE274" s="20"/>
      <c r="PTF274" s="20"/>
      <c r="PTG274" s="20"/>
      <c r="PTH274" s="20"/>
      <c r="PTI274" s="20"/>
      <c r="PTJ274" s="20"/>
      <c r="PTK274" s="20"/>
      <c r="PTL274" s="20"/>
      <c r="PTM274" s="20"/>
      <c r="PTN274" s="20"/>
      <c r="PTO274" s="20"/>
      <c r="PTP274" s="20"/>
      <c r="PTQ274" s="20"/>
      <c r="PTR274" s="20"/>
      <c r="PTS274" s="20"/>
      <c r="PTT274" s="20"/>
      <c r="PTU274" s="20"/>
      <c r="PTV274" s="20"/>
      <c r="PTW274" s="20"/>
      <c r="PTX274" s="20"/>
      <c r="PTY274" s="20"/>
      <c r="PTZ274" s="20"/>
      <c r="PUA274" s="20"/>
      <c r="PUB274" s="20"/>
      <c r="PUC274" s="20"/>
      <c r="PUD274" s="20"/>
      <c r="PUE274" s="20"/>
      <c r="PUF274" s="20"/>
      <c r="PUG274" s="20"/>
      <c r="PUH274" s="20"/>
      <c r="PUI274" s="20"/>
      <c r="PUJ274" s="20"/>
      <c r="PUK274" s="20"/>
      <c r="PUL274" s="20"/>
      <c r="PUM274" s="20"/>
      <c r="PUN274" s="20"/>
      <c r="PUO274" s="20"/>
      <c r="PUP274" s="20"/>
      <c r="PUQ274" s="20"/>
      <c r="PUR274" s="20"/>
      <c r="PUS274" s="20"/>
      <c r="PUT274" s="20"/>
      <c r="PUU274" s="20"/>
      <c r="PUV274" s="20"/>
      <c r="PUW274" s="20"/>
      <c r="PUX274" s="20"/>
      <c r="PUY274" s="20"/>
      <c r="PUZ274" s="20"/>
      <c r="PVA274" s="20"/>
      <c r="PVB274" s="20"/>
      <c r="PVC274" s="20"/>
      <c r="PVD274" s="20"/>
      <c r="PVE274" s="20"/>
      <c r="PVF274" s="20"/>
      <c r="PVG274" s="20"/>
      <c r="PVH274" s="20"/>
      <c r="PVI274" s="20"/>
      <c r="PVJ274" s="20"/>
      <c r="PVK274" s="20"/>
      <c r="PVL274" s="20"/>
      <c r="PVM274" s="20"/>
      <c r="PVN274" s="20"/>
      <c r="PVO274" s="20"/>
      <c r="PVP274" s="20"/>
      <c r="PVQ274" s="20"/>
      <c r="PVR274" s="20"/>
      <c r="PVS274" s="20"/>
      <c r="PVT274" s="20"/>
      <c r="PVU274" s="20"/>
      <c r="PVV274" s="20"/>
      <c r="PVW274" s="20"/>
      <c r="PVX274" s="20"/>
      <c r="PVY274" s="20"/>
      <c r="PVZ274" s="20"/>
      <c r="PWA274" s="20"/>
      <c r="PWB274" s="20"/>
      <c r="PWC274" s="20"/>
      <c r="PWD274" s="20"/>
      <c r="PWE274" s="20"/>
      <c r="PWF274" s="20"/>
      <c r="PWG274" s="20"/>
      <c r="PWH274" s="20"/>
      <c r="PWI274" s="20"/>
      <c r="PWJ274" s="20"/>
      <c r="PWK274" s="20"/>
      <c r="PWL274" s="20"/>
      <c r="PWM274" s="20"/>
      <c r="PWN274" s="20"/>
      <c r="PWO274" s="20"/>
      <c r="PWP274" s="20"/>
      <c r="PWQ274" s="20"/>
      <c r="PWR274" s="20"/>
      <c r="PWS274" s="20"/>
      <c r="PWT274" s="20"/>
      <c r="PWU274" s="20"/>
      <c r="PWV274" s="20"/>
      <c r="PWW274" s="20"/>
      <c r="PWX274" s="20"/>
      <c r="PWY274" s="20"/>
      <c r="PWZ274" s="20"/>
      <c r="PXA274" s="20"/>
      <c r="PXB274" s="20"/>
      <c r="PXC274" s="20"/>
      <c r="PXD274" s="20"/>
      <c r="PXE274" s="20"/>
      <c r="PXF274" s="20"/>
      <c r="PXG274" s="20"/>
      <c r="PXH274" s="20"/>
      <c r="PXI274" s="20"/>
      <c r="PXJ274" s="20"/>
      <c r="PXK274" s="20"/>
      <c r="PXL274" s="20"/>
      <c r="PXM274" s="20"/>
      <c r="PXN274" s="20"/>
      <c r="PXO274" s="20"/>
      <c r="PXP274" s="20"/>
      <c r="PXQ274" s="20"/>
      <c r="PXR274" s="20"/>
      <c r="PXS274" s="20"/>
      <c r="PXT274" s="20"/>
      <c r="PXU274" s="20"/>
      <c r="PXV274" s="20"/>
      <c r="PXW274" s="20"/>
      <c r="PXX274" s="20"/>
      <c r="PXY274" s="20"/>
      <c r="PXZ274" s="20"/>
      <c r="PYA274" s="20"/>
      <c r="PYB274" s="20"/>
      <c r="PYC274" s="20"/>
      <c r="PYD274" s="20"/>
      <c r="PYE274" s="20"/>
      <c r="PYF274" s="20"/>
      <c r="PYG274" s="20"/>
      <c r="PYH274" s="20"/>
      <c r="PYI274" s="20"/>
      <c r="PYJ274" s="20"/>
      <c r="PYK274" s="20"/>
      <c r="PYL274" s="20"/>
      <c r="PYM274" s="20"/>
      <c r="PYN274" s="20"/>
      <c r="PYO274" s="20"/>
      <c r="PYP274" s="20"/>
      <c r="PYQ274" s="20"/>
      <c r="PYR274" s="20"/>
      <c r="PYS274" s="20"/>
      <c r="PYT274" s="20"/>
      <c r="PYU274" s="20"/>
      <c r="PYV274" s="20"/>
      <c r="PYW274" s="20"/>
      <c r="PYX274" s="20"/>
      <c r="PYY274" s="20"/>
      <c r="PYZ274" s="20"/>
      <c r="PZA274" s="20"/>
      <c r="PZB274" s="20"/>
      <c r="PZC274" s="20"/>
      <c r="PZD274" s="20"/>
      <c r="PZE274" s="20"/>
      <c r="PZF274" s="20"/>
      <c r="PZG274" s="20"/>
      <c r="PZH274" s="20"/>
      <c r="PZI274" s="20"/>
      <c r="PZJ274" s="20"/>
      <c r="PZK274" s="20"/>
      <c r="PZL274" s="20"/>
      <c r="PZM274" s="20"/>
      <c r="PZN274" s="20"/>
      <c r="PZO274" s="20"/>
      <c r="PZP274" s="20"/>
      <c r="PZQ274" s="20"/>
      <c r="PZR274" s="20"/>
      <c r="PZS274" s="20"/>
      <c r="PZT274" s="20"/>
      <c r="PZU274" s="20"/>
      <c r="PZV274" s="20"/>
      <c r="PZW274" s="20"/>
      <c r="PZX274" s="20"/>
      <c r="PZY274" s="20"/>
      <c r="PZZ274" s="20"/>
      <c r="QAA274" s="20"/>
      <c r="QAB274" s="20"/>
      <c r="QAC274" s="20"/>
      <c r="QAD274" s="20"/>
      <c r="QAE274" s="20"/>
      <c r="QAF274" s="20"/>
      <c r="QAG274" s="20"/>
      <c r="QAH274" s="20"/>
      <c r="QAI274" s="20"/>
      <c r="QAJ274" s="20"/>
      <c r="QAK274" s="20"/>
      <c r="QAL274" s="20"/>
      <c r="QAM274" s="20"/>
      <c r="QAN274" s="20"/>
      <c r="QAO274" s="20"/>
      <c r="QAP274" s="20"/>
      <c r="QAQ274" s="20"/>
      <c r="QAR274" s="20"/>
      <c r="QAS274" s="20"/>
      <c r="QAT274" s="20"/>
      <c r="QAU274" s="20"/>
      <c r="QAV274" s="20"/>
      <c r="QAW274" s="20"/>
      <c r="QAX274" s="20"/>
      <c r="QAY274" s="20"/>
      <c r="QAZ274" s="20"/>
      <c r="QBA274" s="20"/>
      <c r="QBB274" s="20"/>
      <c r="QBC274" s="20"/>
      <c r="QBD274" s="20"/>
      <c r="QBE274" s="20"/>
      <c r="QBF274" s="20"/>
      <c r="QBG274" s="20"/>
      <c r="QBH274" s="20"/>
      <c r="QBI274" s="20"/>
      <c r="QBJ274" s="20"/>
      <c r="QBK274" s="20"/>
      <c r="QBL274" s="20"/>
      <c r="QBM274" s="20"/>
      <c r="QBN274" s="20"/>
      <c r="QBO274" s="20"/>
      <c r="QBP274" s="20"/>
      <c r="QBQ274" s="20"/>
      <c r="QBR274" s="20"/>
      <c r="QBS274" s="20"/>
      <c r="QBT274" s="20"/>
      <c r="QBU274" s="20"/>
      <c r="QBV274" s="20"/>
      <c r="QBW274" s="20"/>
      <c r="QBX274" s="20"/>
      <c r="QBY274" s="20"/>
      <c r="QBZ274" s="20"/>
      <c r="QCA274" s="20"/>
      <c r="QCB274" s="20"/>
      <c r="QCC274" s="20"/>
      <c r="QCD274" s="20"/>
      <c r="QCE274" s="20"/>
      <c r="QCF274" s="20"/>
      <c r="QCG274" s="20"/>
      <c r="QCH274" s="20"/>
      <c r="QCI274" s="20"/>
      <c r="QCJ274" s="20"/>
      <c r="QCK274" s="20"/>
      <c r="QCL274" s="20"/>
      <c r="QCM274" s="20"/>
      <c r="QCN274" s="20"/>
      <c r="QCO274" s="20"/>
      <c r="QCP274" s="20"/>
      <c r="QCQ274" s="20"/>
      <c r="QCR274" s="20"/>
      <c r="QCS274" s="20"/>
      <c r="QCT274" s="20"/>
      <c r="QCU274" s="20"/>
      <c r="QCV274" s="20"/>
      <c r="QCW274" s="20"/>
      <c r="QCX274" s="20"/>
      <c r="QCY274" s="20"/>
      <c r="QCZ274" s="20"/>
      <c r="QDA274" s="20"/>
      <c r="QDB274" s="20"/>
      <c r="QDC274" s="20"/>
      <c r="QDD274" s="20"/>
      <c r="QDE274" s="20"/>
      <c r="QDF274" s="20"/>
      <c r="QDG274" s="20"/>
      <c r="QDH274" s="20"/>
      <c r="QDI274" s="20"/>
      <c r="QDJ274" s="20"/>
      <c r="QDK274" s="20"/>
      <c r="QDL274" s="20"/>
      <c r="QDM274" s="20"/>
      <c r="QDN274" s="20"/>
      <c r="QDO274" s="20"/>
      <c r="QDP274" s="20"/>
      <c r="QDQ274" s="20"/>
      <c r="QDR274" s="20"/>
      <c r="QDS274" s="20"/>
      <c r="QDT274" s="20"/>
      <c r="QDU274" s="20"/>
      <c r="QDV274" s="20"/>
      <c r="QDW274" s="20"/>
      <c r="QDX274" s="20"/>
      <c r="QDY274" s="20"/>
      <c r="QDZ274" s="20"/>
      <c r="QEA274" s="20"/>
      <c r="QEB274" s="20"/>
      <c r="QEC274" s="20"/>
      <c r="QED274" s="20"/>
      <c r="QEE274" s="20"/>
      <c r="QEF274" s="20"/>
      <c r="QEG274" s="20"/>
      <c r="QEH274" s="20"/>
      <c r="QEI274" s="20"/>
      <c r="QEJ274" s="20"/>
      <c r="QEK274" s="20"/>
      <c r="QEL274" s="20"/>
      <c r="QEM274" s="20"/>
      <c r="QEN274" s="20"/>
      <c r="QEO274" s="20"/>
      <c r="QEP274" s="20"/>
      <c r="QEQ274" s="20"/>
      <c r="QER274" s="20"/>
      <c r="QES274" s="20"/>
      <c r="QET274" s="20"/>
      <c r="QEU274" s="20"/>
      <c r="QEV274" s="20"/>
      <c r="QEW274" s="20"/>
      <c r="QEX274" s="20"/>
      <c r="QEY274" s="20"/>
      <c r="QEZ274" s="20"/>
      <c r="QFA274" s="20"/>
      <c r="QFB274" s="20"/>
      <c r="QFC274" s="20"/>
      <c r="QFD274" s="20"/>
      <c r="QFE274" s="20"/>
      <c r="QFF274" s="20"/>
      <c r="QFG274" s="20"/>
      <c r="QFH274" s="20"/>
      <c r="QFI274" s="20"/>
      <c r="QFJ274" s="20"/>
      <c r="QFK274" s="20"/>
      <c r="QFL274" s="20"/>
      <c r="QFM274" s="20"/>
      <c r="QFN274" s="20"/>
      <c r="QFO274" s="20"/>
      <c r="QFP274" s="20"/>
      <c r="QFQ274" s="20"/>
      <c r="QFR274" s="20"/>
      <c r="QFS274" s="20"/>
      <c r="QFT274" s="20"/>
      <c r="QFU274" s="20"/>
      <c r="QFV274" s="20"/>
      <c r="QFW274" s="20"/>
      <c r="QFX274" s="20"/>
      <c r="QFY274" s="20"/>
      <c r="QFZ274" s="20"/>
      <c r="QGA274" s="20"/>
      <c r="QGB274" s="20"/>
      <c r="QGC274" s="20"/>
      <c r="QGD274" s="20"/>
      <c r="QGE274" s="20"/>
      <c r="QGF274" s="20"/>
      <c r="QGG274" s="20"/>
      <c r="QGH274" s="20"/>
      <c r="QGI274" s="20"/>
      <c r="QGJ274" s="20"/>
      <c r="QGK274" s="20"/>
      <c r="QGL274" s="20"/>
      <c r="QGM274" s="20"/>
      <c r="QGN274" s="20"/>
      <c r="QGO274" s="20"/>
      <c r="QGP274" s="20"/>
      <c r="QGQ274" s="20"/>
      <c r="QGR274" s="20"/>
      <c r="QGS274" s="20"/>
      <c r="QGT274" s="20"/>
      <c r="QGU274" s="20"/>
      <c r="QGV274" s="20"/>
      <c r="QGW274" s="20"/>
      <c r="QGX274" s="20"/>
      <c r="QGY274" s="20"/>
      <c r="QGZ274" s="20"/>
      <c r="QHA274" s="20"/>
      <c r="QHB274" s="20"/>
      <c r="QHC274" s="20"/>
      <c r="QHD274" s="20"/>
      <c r="QHE274" s="20"/>
      <c r="QHF274" s="20"/>
      <c r="QHG274" s="20"/>
      <c r="QHH274" s="20"/>
      <c r="QHI274" s="20"/>
      <c r="QHJ274" s="20"/>
      <c r="QHK274" s="20"/>
      <c r="QHL274" s="20"/>
      <c r="QHM274" s="20"/>
      <c r="QHN274" s="20"/>
      <c r="QHO274" s="20"/>
      <c r="QHP274" s="20"/>
      <c r="QHQ274" s="20"/>
      <c r="QHR274" s="20"/>
      <c r="QHS274" s="20"/>
      <c r="QHT274" s="20"/>
      <c r="QHU274" s="20"/>
      <c r="QHV274" s="20"/>
      <c r="QHW274" s="20"/>
      <c r="QHX274" s="20"/>
      <c r="QHY274" s="20"/>
      <c r="QHZ274" s="20"/>
      <c r="QIA274" s="20"/>
      <c r="QIB274" s="20"/>
      <c r="QIC274" s="20"/>
      <c r="QID274" s="20"/>
      <c r="QIE274" s="20"/>
      <c r="QIF274" s="20"/>
      <c r="QIG274" s="20"/>
      <c r="QIH274" s="20"/>
      <c r="QII274" s="20"/>
      <c r="QIJ274" s="20"/>
      <c r="QIK274" s="20"/>
      <c r="QIL274" s="20"/>
      <c r="QIM274" s="20"/>
      <c r="QIN274" s="20"/>
      <c r="QIO274" s="20"/>
      <c r="QIP274" s="20"/>
      <c r="QIQ274" s="20"/>
      <c r="QIR274" s="20"/>
      <c r="QIS274" s="20"/>
      <c r="QIT274" s="20"/>
      <c r="QIU274" s="20"/>
      <c r="QIV274" s="20"/>
      <c r="QIW274" s="20"/>
      <c r="QIX274" s="20"/>
      <c r="QIY274" s="20"/>
      <c r="QIZ274" s="20"/>
      <c r="QJA274" s="20"/>
      <c r="QJB274" s="20"/>
      <c r="QJC274" s="20"/>
      <c r="QJD274" s="20"/>
      <c r="QJE274" s="20"/>
      <c r="QJF274" s="20"/>
      <c r="QJG274" s="20"/>
      <c r="QJH274" s="20"/>
      <c r="QJI274" s="20"/>
      <c r="QJJ274" s="20"/>
      <c r="QJK274" s="20"/>
      <c r="QJL274" s="20"/>
      <c r="QJM274" s="20"/>
      <c r="QJN274" s="20"/>
      <c r="QJO274" s="20"/>
      <c r="QJP274" s="20"/>
      <c r="QJQ274" s="20"/>
      <c r="QJR274" s="20"/>
      <c r="QJS274" s="20"/>
      <c r="QJT274" s="20"/>
      <c r="QJU274" s="20"/>
      <c r="QJV274" s="20"/>
      <c r="QJW274" s="20"/>
      <c r="QJX274" s="20"/>
      <c r="QJY274" s="20"/>
      <c r="QJZ274" s="20"/>
      <c r="QKA274" s="20"/>
      <c r="QKB274" s="20"/>
      <c r="QKC274" s="20"/>
      <c r="QKD274" s="20"/>
      <c r="QKE274" s="20"/>
      <c r="QKF274" s="20"/>
      <c r="QKG274" s="20"/>
      <c r="QKH274" s="20"/>
      <c r="QKI274" s="20"/>
      <c r="QKJ274" s="20"/>
      <c r="QKK274" s="20"/>
      <c r="QKL274" s="20"/>
      <c r="QKM274" s="20"/>
      <c r="QKN274" s="20"/>
      <c r="QKO274" s="20"/>
      <c r="QKP274" s="20"/>
      <c r="QKQ274" s="20"/>
      <c r="QKR274" s="20"/>
      <c r="QKS274" s="20"/>
      <c r="QKT274" s="20"/>
      <c r="QKU274" s="20"/>
      <c r="QKV274" s="20"/>
      <c r="QKW274" s="20"/>
      <c r="QKX274" s="20"/>
      <c r="QKY274" s="20"/>
      <c r="QKZ274" s="20"/>
      <c r="QLA274" s="20"/>
      <c r="QLB274" s="20"/>
      <c r="QLC274" s="20"/>
      <c r="QLD274" s="20"/>
      <c r="QLE274" s="20"/>
      <c r="QLF274" s="20"/>
      <c r="QLG274" s="20"/>
      <c r="QLH274" s="20"/>
      <c r="QLI274" s="20"/>
      <c r="QLJ274" s="20"/>
      <c r="QLK274" s="20"/>
      <c r="QLL274" s="20"/>
      <c r="QLM274" s="20"/>
      <c r="QLN274" s="20"/>
      <c r="QLO274" s="20"/>
      <c r="QLP274" s="20"/>
      <c r="QLQ274" s="20"/>
      <c r="QLR274" s="20"/>
      <c r="QLS274" s="20"/>
      <c r="QLT274" s="20"/>
      <c r="QLU274" s="20"/>
      <c r="QLV274" s="20"/>
      <c r="QLW274" s="20"/>
      <c r="QLX274" s="20"/>
      <c r="QLY274" s="20"/>
      <c r="QLZ274" s="20"/>
      <c r="QMA274" s="20"/>
      <c r="QMB274" s="20"/>
      <c r="QMC274" s="20"/>
      <c r="QMD274" s="20"/>
      <c r="QME274" s="20"/>
      <c r="QMF274" s="20"/>
      <c r="QMG274" s="20"/>
      <c r="QMH274" s="20"/>
      <c r="QMI274" s="20"/>
      <c r="QMJ274" s="20"/>
      <c r="QMK274" s="20"/>
      <c r="QML274" s="20"/>
      <c r="QMM274" s="20"/>
      <c r="QMN274" s="20"/>
      <c r="QMO274" s="20"/>
      <c r="QMP274" s="20"/>
      <c r="QMQ274" s="20"/>
      <c r="QMR274" s="20"/>
      <c r="QMS274" s="20"/>
      <c r="QMT274" s="20"/>
      <c r="QMU274" s="20"/>
      <c r="QMV274" s="20"/>
      <c r="QMW274" s="20"/>
      <c r="QMX274" s="20"/>
      <c r="QMY274" s="20"/>
      <c r="QMZ274" s="20"/>
      <c r="QNA274" s="20"/>
      <c r="QNB274" s="20"/>
      <c r="QNC274" s="20"/>
      <c r="QND274" s="20"/>
      <c r="QNE274" s="20"/>
      <c r="QNF274" s="20"/>
      <c r="QNG274" s="20"/>
      <c r="QNH274" s="20"/>
      <c r="QNI274" s="20"/>
      <c r="QNJ274" s="20"/>
      <c r="QNK274" s="20"/>
      <c r="QNL274" s="20"/>
      <c r="QNM274" s="20"/>
      <c r="QNN274" s="20"/>
      <c r="QNO274" s="20"/>
      <c r="QNP274" s="20"/>
      <c r="QNQ274" s="20"/>
      <c r="QNR274" s="20"/>
      <c r="QNS274" s="20"/>
      <c r="QNT274" s="20"/>
      <c r="QNU274" s="20"/>
      <c r="QNV274" s="20"/>
      <c r="QNW274" s="20"/>
      <c r="QNX274" s="20"/>
      <c r="QNY274" s="20"/>
      <c r="QNZ274" s="20"/>
      <c r="QOA274" s="20"/>
      <c r="QOB274" s="20"/>
      <c r="QOC274" s="20"/>
      <c r="QOD274" s="20"/>
      <c r="QOE274" s="20"/>
      <c r="QOF274" s="20"/>
      <c r="QOG274" s="20"/>
      <c r="QOH274" s="20"/>
      <c r="QOI274" s="20"/>
      <c r="QOJ274" s="20"/>
      <c r="QOK274" s="20"/>
      <c r="QOL274" s="20"/>
      <c r="QOM274" s="20"/>
      <c r="QON274" s="20"/>
      <c r="QOO274" s="20"/>
      <c r="QOP274" s="20"/>
      <c r="QOQ274" s="20"/>
      <c r="QOR274" s="20"/>
      <c r="QOS274" s="20"/>
      <c r="QOT274" s="20"/>
      <c r="QOU274" s="20"/>
      <c r="QOV274" s="20"/>
      <c r="QOW274" s="20"/>
      <c r="QOX274" s="20"/>
      <c r="QOY274" s="20"/>
      <c r="QOZ274" s="20"/>
      <c r="QPA274" s="20"/>
      <c r="QPB274" s="20"/>
      <c r="QPC274" s="20"/>
      <c r="QPD274" s="20"/>
      <c r="QPE274" s="20"/>
      <c r="QPF274" s="20"/>
      <c r="QPG274" s="20"/>
      <c r="QPH274" s="20"/>
      <c r="QPI274" s="20"/>
      <c r="QPJ274" s="20"/>
      <c r="QPK274" s="20"/>
      <c r="QPL274" s="20"/>
      <c r="QPM274" s="20"/>
      <c r="QPN274" s="20"/>
      <c r="QPO274" s="20"/>
      <c r="QPP274" s="20"/>
      <c r="QPQ274" s="20"/>
      <c r="QPR274" s="20"/>
      <c r="QPS274" s="20"/>
      <c r="QPT274" s="20"/>
      <c r="QPU274" s="20"/>
      <c r="QPV274" s="20"/>
      <c r="QPW274" s="20"/>
      <c r="QPX274" s="20"/>
      <c r="QPY274" s="20"/>
      <c r="QPZ274" s="20"/>
      <c r="QQA274" s="20"/>
      <c r="QQB274" s="20"/>
      <c r="QQC274" s="20"/>
      <c r="QQD274" s="20"/>
      <c r="QQE274" s="20"/>
      <c r="QQF274" s="20"/>
      <c r="QQG274" s="20"/>
      <c r="QQH274" s="20"/>
      <c r="QQI274" s="20"/>
      <c r="QQJ274" s="20"/>
      <c r="QQK274" s="20"/>
      <c r="QQL274" s="20"/>
      <c r="QQM274" s="20"/>
      <c r="QQN274" s="20"/>
      <c r="QQO274" s="20"/>
      <c r="QQP274" s="20"/>
      <c r="QQQ274" s="20"/>
      <c r="QQR274" s="20"/>
      <c r="QQS274" s="20"/>
      <c r="QQT274" s="20"/>
      <c r="QQU274" s="20"/>
      <c r="QQV274" s="20"/>
      <c r="QQW274" s="20"/>
      <c r="QQX274" s="20"/>
      <c r="QQY274" s="20"/>
      <c r="QQZ274" s="20"/>
      <c r="QRA274" s="20"/>
      <c r="QRB274" s="20"/>
      <c r="QRC274" s="20"/>
      <c r="QRD274" s="20"/>
      <c r="QRE274" s="20"/>
      <c r="QRF274" s="20"/>
      <c r="QRG274" s="20"/>
      <c r="QRH274" s="20"/>
      <c r="QRI274" s="20"/>
      <c r="QRJ274" s="20"/>
      <c r="QRK274" s="20"/>
      <c r="QRL274" s="20"/>
      <c r="QRM274" s="20"/>
      <c r="QRN274" s="20"/>
      <c r="QRO274" s="20"/>
      <c r="QRP274" s="20"/>
      <c r="QRQ274" s="20"/>
      <c r="QRR274" s="20"/>
      <c r="QRS274" s="20"/>
      <c r="QRT274" s="20"/>
      <c r="QRU274" s="20"/>
      <c r="QRV274" s="20"/>
      <c r="QRW274" s="20"/>
      <c r="QRX274" s="20"/>
      <c r="QRY274" s="20"/>
      <c r="QRZ274" s="20"/>
      <c r="QSA274" s="20"/>
      <c r="QSB274" s="20"/>
      <c r="QSC274" s="20"/>
      <c r="QSD274" s="20"/>
      <c r="QSE274" s="20"/>
      <c r="QSF274" s="20"/>
      <c r="QSG274" s="20"/>
      <c r="QSH274" s="20"/>
      <c r="QSI274" s="20"/>
      <c r="QSJ274" s="20"/>
      <c r="QSK274" s="20"/>
      <c r="QSL274" s="20"/>
      <c r="QSM274" s="20"/>
      <c r="QSN274" s="20"/>
      <c r="QSO274" s="20"/>
      <c r="QSP274" s="20"/>
      <c r="QSQ274" s="20"/>
      <c r="QSR274" s="20"/>
      <c r="QSS274" s="20"/>
      <c r="QST274" s="20"/>
      <c r="QSU274" s="20"/>
      <c r="QSV274" s="20"/>
      <c r="QSW274" s="20"/>
      <c r="QSX274" s="20"/>
      <c r="QSY274" s="20"/>
      <c r="QSZ274" s="20"/>
      <c r="QTA274" s="20"/>
      <c r="QTB274" s="20"/>
      <c r="QTC274" s="20"/>
      <c r="QTD274" s="20"/>
      <c r="QTE274" s="20"/>
      <c r="QTF274" s="20"/>
      <c r="QTG274" s="20"/>
      <c r="QTH274" s="20"/>
      <c r="QTI274" s="20"/>
      <c r="QTJ274" s="20"/>
      <c r="QTK274" s="20"/>
      <c r="QTL274" s="20"/>
      <c r="QTM274" s="20"/>
      <c r="QTN274" s="20"/>
      <c r="QTO274" s="20"/>
      <c r="QTP274" s="20"/>
      <c r="QTQ274" s="20"/>
      <c r="QTR274" s="20"/>
      <c r="QTS274" s="20"/>
      <c r="QTT274" s="20"/>
      <c r="QTU274" s="20"/>
      <c r="QTV274" s="20"/>
      <c r="QTW274" s="20"/>
      <c r="QTX274" s="20"/>
      <c r="QTY274" s="20"/>
      <c r="QTZ274" s="20"/>
      <c r="QUA274" s="20"/>
      <c r="QUB274" s="20"/>
      <c r="QUC274" s="20"/>
      <c r="QUD274" s="20"/>
      <c r="QUE274" s="20"/>
      <c r="QUF274" s="20"/>
      <c r="QUG274" s="20"/>
      <c r="QUH274" s="20"/>
      <c r="QUI274" s="20"/>
      <c r="QUJ274" s="20"/>
      <c r="QUK274" s="20"/>
      <c r="QUL274" s="20"/>
      <c r="QUM274" s="20"/>
      <c r="QUN274" s="20"/>
      <c r="QUO274" s="20"/>
      <c r="QUP274" s="20"/>
      <c r="QUQ274" s="20"/>
      <c r="QUR274" s="20"/>
      <c r="QUS274" s="20"/>
      <c r="QUT274" s="20"/>
      <c r="QUU274" s="20"/>
      <c r="QUV274" s="20"/>
      <c r="QUW274" s="20"/>
      <c r="QUX274" s="20"/>
      <c r="QUY274" s="20"/>
      <c r="QUZ274" s="20"/>
      <c r="QVA274" s="20"/>
      <c r="QVB274" s="20"/>
      <c r="QVC274" s="20"/>
      <c r="QVD274" s="20"/>
      <c r="QVE274" s="20"/>
      <c r="QVF274" s="20"/>
      <c r="QVG274" s="20"/>
      <c r="QVH274" s="20"/>
      <c r="QVI274" s="20"/>
      <c r="QVJ274" s="20"/>
      <c r="QVK274" s="20"/>
      <c r="QVL274" s="20"/>
      <c r="QVM274" s="20"/>
      <c r="QVN274" s="20"/>
      <c r="QVO274" s="20"/>
      <c r="QVP274" s="20"/>
      <c r="QVQ274" s="20"/>
      <c r="QVR274" s="20"/>
      <c r="QVS274" s="20"/>
      <c r="QVT274" s="20"/>
      <c r="QVU274" s="20"/>
      <c r="QVV274" s="20"/>
      <c r="QVW274" s="20"/>
      <c r="QVX274" s="20"/>
      <c r="QVY274" s="20"/>
      <c r="QVZ274" s="20"/>
      <c r="QWA274" s="20"/>
      <c r="QWB274" s="20"/>
      <c r="QWC274" s="20"/>
      <c r="QWD274" s="20"/>
      <c r="QWE274" s="20"/>
      <c r="QWF274" s="20"/>
      <c r="QWG274" s="20"/>
      <c r="QWH274" s="20"/>
      <c r="QWI274" s="20"/>
      <c r="QWJ274" s="20"/>
      <c r="QWK274" s="20"/>
      <c r="QWL274" s="20"/>
      <c r="QWM274" s="20"/>
      <c r="QWN274" s="20"/>
      <c r="QWO274" s="20"/>
      <c r="QWP274" s="20"/>
      <c r="QWQ274" s="20"/>
      <c r="QWR274" s="20"/>
      <c r="QWS274" s="20"/>
      <c r="QWT274" s="20"/>
      <c r="QWU274" s="20"/>
      <c r="QWV274" s="20"/>
      <c r="QWW274" s="20"/>
      <c r="QWX274" s="20"/>
      <c r="QWY274" s="20"/>
      <c r="QWZ274" s="20"/>
      <c r="QXA274" s="20"/>
      <c r="QXB274" s="20"/>
      <c r="QXC274" s="20"/>
      <c r="QXD274" s="20"/>
      <c r="QXE274" s="20"/>
      <c r="QXF274" s="20"/>
      <c r="QXG274" s="20"/>
      <c r="QXH274" s="20"/>
      <c r="QXI274" s="20"/>
      <c r="QXJ274" s="20"/>
      <c r="QXK274" s="20"/>
      <c r="QXL274" s="20"/>
      <c r="QXM274" s="20"/>
      <c r="QXN274" s="20"/>
      <c r="QXO274" s="20"/>
      <c r="QXP274" s="20"/>
      <c r="QXQ274" s="20"/>
      <c r="QXR274" s="20"/>
      <c r="QXS274" s="20"/>
      <c r="QXT274" s="20"/>
      <c r="QXU274" s="20"/>
      <c r="QXV274" s="20"/>
      <c r="QXW274" s="20"/>
      <c r="QXX274" s="20"/>
      <c r="QXY274" s="20"/>
      <c r="QXZ274" s="20"/>
      <c r="QYA274" s="20"/>
      <c r="QYB274" s="20"/>
      <c r="QYC274" s="20"/>
      <c r="QYD274" s="20"/>
      <c r="QYE274" s="20"/>
      <c r="QYF274" s="20"/>
      <c r="QYG274" s="20"/>
      <c r="QYH274" s="20"/>
      <c r="QYI274" s="20"/>
      <c r="QYJ274" s="20"/>
      <c r="QYK274" s="20"/>
      <c r="QYL274" s="20"/>
      <c r="QYM274" s="20"/>
      <c r="QYN274" s="20"/>
      <c r="QYO274" s="20"/>
      <c r="QYP274" s="20"/>
      <c r="QYQ274" s="20"/>
      <c r="QYR274" s="20"/>
      <c r="QYS274" s="20"/>
      <c r="QYT274" s="20"/>
      <c r="QYU274" s="20"/>
      <c r="QYV274" s="20"/>
      <c r="QYW274" s="20"/>
      <c r="QYX274" s="20"/>
      <c r="QYY274" s="20"/>
      <c r="QYZ274" s="20"/>
      <c r="QZA274" s="20"/>
      <c r="QZB274" s="20"/>
      <c r="QZC274" s="20"/>
      <c r="QZD274" s="20"/>
      <c r="QZE274" s="20"/>
      <c r="QZF274" s="20"/>
      <c r="QZG274" s="20"/>
      <c r="QZH274" s="20"/>
      <c r="QZI274" s="20"/>
      <c r="QZJ274" s="20"/>
      <c r="QZK274" s="20"/>
      <c r="QZL274" s="20"/>
      <c r="QZM274" s="20"/>
      <c r="QZN274" s="20"/>
      <c r="QZO274" s="20"/>
      <c r="QZP274" s="20"/>
      <c r="QZQ274" s="20"/>
      <c r="QZR274" s="20"/>
      <c r="QZS274" s="20"/>
      <c r="QZT274" s="20"/>
      <c r="QZU274" s="20"/>
      <c r="QZV274" s="20"/>
      <c r="QZW274" s="20"/>
      <c r="QZX274" s="20"/>
      <c r="QZY274" s="20"/>
      <c r="QZZ274" s="20"/>
      <c r="RAA274" s="20"/>
      <c r="RAB274" s="20"/>
      <c r="RAC274" s="20"/>
      <c r="RAD274" s="20"/>
      <c r="RAE274" s="20"/>
      <c r="RAF274" s="20"/>
      <c r="RAG274" s="20"/>
      <c r="RAH274" s="20"/>
      <c r="RAI274" s="20"/>
      <c r="RAJ274" s="20"/>
      <c r="RAK274" s="20"/>
      <c r="RAL274" s="20"/>
      <c r="RAM274" s="20"/>
      <c r="RAN274" s="20"/>
      <c r="RAO274" s="20"/>
      <c r="RAP274" s="20"/>
      <c r="RAQ274" s="20"/>
      <c r="RAR274" s="20"/>
      <c r="RAS274" s="20"/>
      <c r="RAT274" s="20"/>
      <c r="RAU274" s="20"/>
      <c r="RAV274" s="20"/>
      <c r="RAW274" s="20"/>
      <c r="RAX274" s="20"/>
      <c r="RAY274" s="20"/>
      <c r="RAZ274" s="20"/>
      <c r="RBA274" s="20"/>
      <c r="RBB274" s="20"/>
      <c r="RBC274" s="20"/>
      <c r="RBD274" s="20"/>
      <c r="RBE274" s="20"/>
      <c r="RBF274" s="20"/>
      <c r="RBG274" s="20"/>
      <c r="RBH274" s="20"/>
      <c r="RBI274" s="20"/>
      <c r="RBJ274" s="20"/>
      <c r="RBK274" s="20"/>
      <c r="RBL274" s="20"/>
      <c r="RBM274" s="20"/>
      <c r="RBN274" s="20"/>
      <c r="RBO274" s="20"/>
      <c r="RBP274" s="20"/>
      <c r="RBQ274" s="20"/>
      <c r="RBR274" s="20"/>
      <c r="RBS274" s="20"/>
      <c r="RBT274" s="20"/>
      <c r="RBU274" s="20"/>
      <c r="RBV274" s="20"/>
      <c r="RBW274" s="20"/>
      <c r="RBX274" s="20"/>
      <c r="RBY274" s="20"/>
      <c r="RBZ274" s="20"/>
      <c r="RCA274" s="20"/>
      <c r="RCB274" s="20"/>
      <c r="RCC274" s="20"/>
      <c r="RCD274" s="20"/>
      <c r="RCE274" s="20"/>
      <c r="RCF274" s="20"/>
      <c r="RCG274" s="20"/>
      <c r="RCH274" s="20"/>
      <c r="RCI274" s="20"/>
      <c r="RCJ274" s="20"/>
      <c r="RCK274" s="20"/>
      <c r="RCL274" s="20"/>
      <c r="RCM274" s="20"/>
      <c r="RCN274" s="20"/>
      <c r="RCO274" s="20"/>
      <c r="RCP274" s="20"/>
      <c r="RCQ274" s="20"/>
      <c r="RCR274" s="20"/>
      <c r="RCS274" s="20"/>
      <c r="RCT274" s="20"/>
      <c r="RCU274" s="20"/>
      <c r="RCV274" s="20"/>
      <c r="RCW274" s="20"/>
      <c r="RCX274" s="20"/>
      <c r="RCY274" s="20"/>
      <c r="RCZ274" s="20"/>
      <c r="RDA274" s="20"/>
      <c r="RDB274" s="20"/>
      <c r="RDC274" s="20"/>
      <c r="RDD274" s="20"/>
      <c r="RDE274" s="20"/>
      <c r="RDF274" s="20"/>
      <c r="RDG274" s="20"/>
      <c r="RDH274" s="20"/>
      <c r="RDI274" s="20"/>
      <c r="RDJ274" s="20"/>
      <c r="RDK274" s="20"/>
      <c r="RDL274" s="20"/>
      <c r="RDM274" s="20"/>
      <c r="RDN274" s="20"/>
      <c r="RDO274" s="20"/>
      <c r="RDP274" s="20"/>
      <c r="RDQ274" s="20"/>
      <c r="RDR274" s="20"/>
      <c r="RDS274" s="20"/>
      <c r="RDT274" s="20"/>
      <c r="RDU274" s="20"/>
      <c r="RDV274" s="20"/>
      <c r="RDW274" s="20"/>
      <c r="RDX274" s="20"/>
      <c r="RDY274" s="20"/>
      <c r="RDZ274" s="20"/>
      <c r="REA274" s="20"/>
      <c r="REB274" s="20"/>
      <c r="REC274" s="20"/>
      <c r="RED274" s="20"/>
      <c r="REE274" s="20"/>
      <c r="REF274" s="20"/>
      <c r="REG274" s="20"/>
      <c r="REH274" s="20"/>
      <c r="REI274" s="20"/>
      <c r="REJ274" s="20"/>
      <c r="REK274" s="20"/>
      <c r="REL274" s="20"/>
      <c r="REM274" s="20"/>
      <c r="REN274" s="20"/>
      <c r="REO274" s="20"/>
      <c r="REP274" s="20"/>
      <c r="REQ274" s="20"/>
      <c r="RER274" s="20"/>
      <c r="RES274" s="20"/>
      <c r="RET274" s="20"/>
      <c r="REU274" s="20"/>
      <c r="REV274" s="20"/>
      <c r="REW274" s="20"/>
      <c r="REX274" s="20"/>
      <c r="REY274" s="20"/>
      <c r="REZ274" s="20"/>
      <c r="RFA274" s="20"/>
      <c r="RFB274" s="20"/>
      <c r="RFC274" s="20"/>
      <c r="RFD274" s="20"/>
      <c r="RFE274" s="20"/>
      <c r="RFF274" s="20"/>
      <c r="RFG274" s="20"/>
      <c r="RFH274" s="20"/>
      <c r="RFI274" s="20"/>
      <c r="RFJ274" s="20"/>
      <c r="RFK274" s="20"/>
      <c r="RFL274" s="20"/>
      <c r="RFM274" s="20"/>
      <c r="RFN274" s="20"/>
      <c r="RFO274" s="20"/>
      <c r="RFP274" s="20"/>
      <c r="RFQ274" s="20"/>
      <c r="RFR274" s="20"/>
      <c r="RFS274" s="20"/>
      <c r="RFT274" s="20"/>
      <c r="RFU274" s="20"/>
      <c r="RFV274" s="20"/>
      <c r="RFW274" s="20"/>
      <c r="RFX274" s="20"/>
      <c r="RFY274" s="20"/>
      <c r="RFZ274" s="20"/>
      <c r="RGA274" s="20"/>
      <c r="RGB274" s="20"/>
      <c r="RGC274" s="20"/>
      <c r="RGD274" s="20"/>
      <c r="RGE274" s="20"/>
      <c r="RGF274" s="20"/>
      <c r="RGG274" s="20"/>
      <c r="RGH274" s="20"/>
      <c r="RGI274" s="20"/>
      <c r="RGJ274" s="20"/>
      <c r="RGK274" s="20"/>
      <c r="RGL274" s="20"/>
      <c r="RGM274" s="20"/>
      <c r="RGN274" s="20"/>
      <c r="RGO274" s="20"/>
      <c r="RGP274" s="20"/>
      <c r="RGQ274" s="20"/>
      <c r="RGR274" s="20"/>
      <c r="RGS274" s="20"/>
      <c r="RGT274" s="20"/>
      <c r="RGU274" s="20"/>
      <c r="RGV274" s="20"/>
      <c r="RGW274" s="20"/>
      <c r="RGX274" s="20"/>
      <c r="RGY274" s="20"/>
      <c r="RGZ274" s="20"/>
      <c r="RHA274" s="20"/>
      <c r="RHB274" s="20"/>
      <c r="RHC274" s="20"/>
      <c r="RHD274" s="20"/>
      <c r="RHE274" s="20"/>
      <c r="RHF274" s="20"/>
      <c r="RHG274" s="20"/>
      <c r="RHH274" s="20"/>
      <c r="RHI274" s="20"/>
      <c r="RHJ274" s="20"/>
      <c r="RHK274" s="20"/>
      <c r="RHL274" s="20"/>
      <c r="RHM274" s="20"/>
      <c r="RHN274" s="20"/>
      <c r="RHO274" s="20"/>
      <c r="RHP274" s="20"/>
      <c r="RHQ274" s="20"/>
      <c r="RHR274" s="20"/>
      <c r="RHS274" s="20"/>
      <c r="RHT274" s="20"/>
      <c r="RHU274" s="20"/>
      <c r="RHV274" s="20"/>
      <c r="RHW274" s="20"/>
      <c r="RHX274" s="20"/>
      <c r="RHY274" s="20"/>
      <c r="RHZ274" s="20"/>
      <c r="RIA274" s="20"/>
      <c r="RIB274" s="20"/>
      <c r="RIC274" s="20"/>
      <c r="RID274" s="20"/>
      <c r="RIE274" s="20"/>
      <c r="RIF274" s="20"/>
      <c r="RIG274" s="20"/>
      <c r="RIH274" s="20"/>
      <c r="RII274" s="20"/>
      <c r="RIJ274" s="20"/>
      <c r="RIK274" s="20"/>
      <c r="RIL274" s="20"/>
      <c r="RIM274" s="20"/>
      <c r="RIN274" s="20"/>
      <c r="RIO274" s="20"/>
      <c r="RIP274" s="20"/>
      <c r="RIQ274" s="20"/>
      <c r="RIR274" s="20"/>
      <c r="RIS274" s="20"/>
      <c r="RIT274" s="20"/>
      <c r="RIU274" s="20"/>
      <c r="RIV274" s="20"/>
      <c r="RIW274" s="20"/>
      <c r="RIX274" s="20"/>
      <c r="RIY274" s="20"/>
      <c r="RIZ274" s="20"/>
      <c r="RJA274" s="20"/>
      <c r="RJB274" s="20"/>
      <c r="RJC274" s="20"/>
      <c r="RJD274" s="20"/>
      <c r="RJE274" s="20"/>
      <c r="RJF274" s="20"/>
      <c r="RJG274" s="20"/>
      <c r="RJH274" s="20"/>
      <c r="RJI274" s="20"/>
      <c r="RJJ274" s="20"/>
      <c r="RJK274" s="20"/>
      <c r="RJL274" s="20"/>
      <c r="RJM274" s="20"/>
      <c r="RJN274" s="20"/>
      <c r="RJO274" s="20"/>
      <c r="RJP274" s="20"/>
      <c r="RJQ274" s="20"/>
      <c r="RJR274" s="20"/>
      <c r="RJS274" s="20"/>
      <c r="RJT274" s="20"/>
      <c r="RJU274" s="20"/>
      <c r="RJV274" s="20"/>
      <c r="RJW274" s="20"/>
      <c r="RJX274" s="20"/>
      <c r="RJY274" s="20"/>
      <c r="RJZ274" s="20"/>
      <c r="RKA274" s="20"/>
      <c r="RKB274" s="20"/>
      <c r="RKC274" s="20"/>
      <c r="RKD274" s="20"/>
      <c r="RKE274" s="20"/>
      <c r="RKF274" s="20"/>
      <c r="RKG274" s="20"/>
      <c r="RKH274" s="20"/>
      <c r="RKI274" s="20"/>
      <c r="RKJ274" s="20"/>
      <c r="RKK274" s="20"/>
      <c r="RKL274" s="20"/>
      <c r="RKM274" s="20"/>
      <c r="RKN274" s="20"/>
      <c r="RKO274" s="20"/>
      <c r="RKP274" s="20"/>
      <c r="RKQ274" s="20"/>
      <c r="RKR274" s="20"/>
      <c r="RKS274" s="20"/>
      <c r="RKT274" s="20"/>
      <c r="RKU274" s="20"/>
      <c r="RKV274" s="20"/>
      <c r="RKW274" s="20"/>
      <c r="RKX274" s="20"/>
      <c r="RKY274" s="20"/>
      <c r="RKZ274" s="20"/>
      <c r="RLA274" s="20"/>
      <c r="RLB274" s="20"/>
      <c r="RLC274" s="20"/>
      <c r="RLD274" s="20"/>
      <c r="RLE274" s="20"/>
      <c r="RLF274" s="20"/>
      <c r="RLG274" s="20"/>
      <c r="RLH274" s="20"/>
      <c r="RLI274" s="20"/>
      <c r="RLJ274" s="20"/>
      <c r="RLK274" s="20"/>
      <c r="RLL274" s="20"/>
      <c r="RLM274" s="20"/>
      <c r="RLN274" s="20"/>
      <c r="RLO274" s="20"/>
      <c r="RLP274" s="20"/>
      <c r="RLQ274" s="20"/>
      <c r="RLR274" s="20"/>
      <c r="RLS274" s="20"/>
      <c r="RLT274" s="20"/>
      <c r="RLU274" s="20"/>
      <c r="RLV274" s="20"/>
      <c r="RLW274" s="20"/>
      <c r="RLX274" s="20"/>
      <c r="RLY274" s="20"/>
      <c r="RLZ274" s="20"/>
      <c r="RMA274" s="20"/>
      <c r="RMB274" s="20"/>
      <c r="RMC274" s="20"/>
      <c r="RMD274" s="20"/>
      <c r="RME274" s="20"/>
      <c r="RMF274" s="20"/>
      <c r="RMG274" s="20"/>
      <c r="RMH274" s="20"/>
      <c r="RMI274" s="20"/>
      <c r="RMJ274" s="20"/>
      <c r="RMK274" s="20"/>
      <c r="RML274" s="20"/>
      <c r="RMM274" s="20"/>
      <c r="RMN274" s="20"/>
      <c r="RMO274" s="20"/>
      <c r="RMP274" s="20"/>
      <c r="RMQ274" s="20"/>
      <c r="RMR274" s="20"/>
      <c r="RMS274" s="20"/>
      <c r="RMT274" s="20"/>
      <c r="RMU274" s="20"/>
      <c r="RMV274" s="20"/>
      <c r="RMW274" s="20"/>
      <c r="RMX274" s="20"/>
      <c r="RMY274" s="20"/>
      <c r="RMZ274" s="20"/>
      <c r="RNA274" s="20"/>
      <c r="RNB274" s="20"/>
      <c r="RNC274" s="20"/>
      <c r="RND274" s="20"/>
      <c r="RNE274" s="20"/>
      <c r="RNF274" s="20"/>
      <c r="RNG274" s="20"/>
      <c r="RNH274" s="20"/>
      <c r="RNI274" s="20"/>
      <c r="RNJ274" s="20"/>
      <c r="RNK274" s="20"/>
      <c r="RNL274" s="20"/>
      <c r="RNM274" s="20"/>
      <c r="RNN274" s="20"/>
      <c r="RNO274" s="20"/>
      <c r="RNP274" s="20"/>
      <c r="RNQ274" s="20"/>
      <c r="RNR274" s="20"/>
      <c r="RNS274" s="20"/>
      <c r="RNT274" s="20"/>
      <c r="RNU274" s="20"/>
      <c r="RNV274" s="20"/>
      <c r="RNW274" s="20"/>
      <c r="RNX274" s="20"/>
      <c r="RNY274" s="20"/>
      <c r="RNZ274" s="20"/>
      <c r="ROA274" s="20"/>
      <c r="ROB274" s="20"/>
      <c r="ROC274" s="20"/>
      <c r="ROD274" s="20"/>
      <c r="ROE274" s="20"/>
      <c r="ROF274" s="20"/>
      <c r="ROG274" s="20"/>
      <c r="ROH274" s="20"/>
      <c r="ROI274" s="20"/>
      <c r="ROJ274" s="20"/>
      <c r="ROK274" s="20"/>
      <c r="ROL274" s="20"/>
      <c r="ROM274" s="20"/>
      <c r="RON274" s="20"/>
      <c r="ROO274" s="20"/>
      <c r="ROP274" s="20"/>
      <c r="ROQ274" s="20"/>
      <c r="ROR274" s="20"/>
      <c r="ROS274" s="20"/>
      <c r="ROT274" s="20"/>
      <c r="ROU274" s="20"/>
      <c r="ROV274" s="20"/>
      <c r="ROW274" s="20"/>
      <c r="ROX274" s="20"/>
      <c r="ROY274" s="20"/>
      <c r="ROZ274" s="20"/>
      <c r="RPA274" s="20"/>
      <c r="RPB274" s="20"/>
      <c r="RPC274" s="20"/>
      <c r="RPD274" s="20"/>
      <c r="RPE274" s="20"/>
      <c r="RPF274" s="20"/>
      <c r="RPG274" s="20"/>
      <c r="RPH274" s="20"/>
      <c r="RPI274" s="20"/>
      <c r="RPJ274" s="20"/>
      <c r="RPK274" s="20"/>
      <c r="RPL274" s="20"/>
      <c r="RPM274" s="20"/>
      <c r="RPN274" s="20"/>
      <c r="RPO274" s="20"/>
      <c r="RPP274" s="20"/>
      <c r="RPQ274" s="20"/>
      <c r="RPR274" s="20"/>
      <c r="RPS274" s="20"/>
      <c r="RPT274" s="20"/>
      <c r="RPU274" s="20"/>
      <c r="RPV274" s="20"/>
      <c r="RPW274" s="20"/>
      <c r="RPX274" s="20"/>
      <c r="RPY274" s="20"/>
      <c r="RPZ274" s="20"/>
      <c r="RQA274" s="20"/>
      <c r="RQB274" s="20"/>
      <c r="RQC274" s="20"/>
      <c r="RQD274" s="20"/>
      <c r="RQE274" s="20"/>
      <c r="RQF274" s="20"/>
      <c r="RQG274" s="20"/>
      <c r="RQH274" s="20"/>
      <c r="RQI274" s="20"/>
      <c r="RQJ274" s="20"/>
      <c r="RQK274" s="20"/>
      <c r="RQL274" s="20"/>
      <c r="RQM274" s="20"/>
      <c r="RQN274" s="20"/>
      <c r="RQO274" s="20"/>
      <c r="RQP274" s="20"/>
      <c r="RQQ274" s="20"/>
      <c r="RQR274" s="20"/>
      <c r="RQS274" s="20"/>
      <c r="RQT274" s="20"/>
      <c r="RQU274" s="20"/>
      <c r="RQV274" s="20"/>
      <c r="RQW274" s="20"/>
      <c r="RQX274" s="20"/>
      <c r="RQY274" s="20"/>
      <c r="RQZ274" s="20"/>
      <c r="RRA274" s="20"/>
      <c r="RRB274" s="20"/>
      <c r="RRC274" s="20"/>
      <c r="RRD274" s="20"/>
      <c r="RRE274" s="20"/>
      <c r="RRF274" s="20"/>
      <c r="RRG274" s="20"/>
      <c r="RRH274" s="20"/>
      <c r="RRI274" s="20"/>
      <c r="RRJ274" s="20"/>
      <c r="RRK274" s="20"/>
      <c r="RRL274" s="20"/>
      <c r="RRM274" s="20"/>
      <c r="RRN274" s="20"/>
      <c r="RRO274" s="20"/>
      <c r="RRP274" s="20"/>
      <c r="RRQ274" s="20"/>
      <c r="RRR274" s="20"/>
      <c r="RRS274" s="20"/>
      <c r="RRT274" s="20"/>
      <c r="RRU274" s="20"/>
      <c r="RRV274" s="20"/>
      <c r="RRW274" s="20"/>
      <c r="RRX274" s="20"/>
      <c r="RRY274" s="20"/>
      <c r="RRZ274" s="20"/>
      <c r="RSA274" s="20"/>
      <c r="RSB274" s="20"/>
      <c r="RSC274" s="20"/>
      <c r="RSD274" s="20"/>
      <c r="RSE274" s="20"/>
      <c r="RSF274" s="20"/>
      <c r="RSG274" s="20"/>
      <c r="RSH274" s="20"/>
      <c r="RSI274" s="20"/>
      <c r="RSJ274" s="20"/>
      <c r="RSK274" s="20"/>
      <c r="RSL274" s="20"/>
      <c r="RSM274" s="20"/>
      <c r="RSN274" s="20"/>
      <c r="RSO274" s="20"/>
      <c r="RSP274" s="20"/>
      <c r="RSQ274" s="20"/>
      <c r="RSR274" s="20"/>
      <c r="RSS274" s="20"/>
      <c r="RST274" s="20"/>
      <c r="RSU274" s="20"/>
      <c r="RSV274" s="20"/>
      <c r="RSW274" s="20"/>
      <c r="RSX274" s="20"/>
      <c r="RSY274" s="20"/>
      <c r="RSZ274" s="20"/>
      <c r="RTA274" s="20"/>
      <c r="RTB274" s="20"/>
      <c r="RTC274" s="20"/>
      <c r="RTD274" s="20"/>
      <c r="RTE274" s="20"/>
      <c r="RTF274" s="20"/>
      <c r="RTG274" s="20"/>
      <c r="RTH274" s="20"/>
      <c r="RTI274" s="20"/>
      <c r="RTJ274" s="20"/>
      <c r="RTK274" s="20"/>
      <c r="RTL274" s="20"/>
      <c r="RTM274" s="20"/>
      <c r="RTN274" s="20"/>
      <c r="RTO274" s="20"/>
      <c r="RTP274" s="20"/>
      <c r="RTQ274" s="20"/>
      <c r="RTR274" s="20"/>
      <c r="RTS274" s="20"/>
      <c r="RTT274" s="20"/>
      <c r="RTU274" s="20"/>
      <c r="RTV274" s="20"/>
      <c r="RTW274" s="20"/>
      <c r="RTX274" s="20"/>
      <c r="RTY274" s="20"/>
      <c r="RTZ274" s="20"/>
      <c r="RUA274" s="20"/>
      <c r="RUB274" s="20"/>
      <c r="RUC274" s="20"/>
      <c r="RUD274" s="20"/>
      <c r="RUE274" s="20"/>
      <c r="RUF274" s="20"/>
      <c r="RUG274" s="20"/>
      <c r="RUH274" s="20"/>
      <c r="RUI274" s="20"/>
      <c r="RUJ274" s="20"/>
      <c r="RUK274" s="20"/>
      <c r="RUL274" s="20"/>
      <c r="RUM274" s="20"/>
      <c r="RUN274" s="20"/>
      <c r="RUO274" s="20"/>
      <c r="RUP274" s="20"/>
      <c r="RUQ274" s="20"/>
      <c r="RUR274" s="20"/>
      <c r="RUS274" s="20"/>
      <c r="RUT274" s="20"/>
      <c r="RUU274" s="20"/>
      <c r="RUV274" s="20"/>
      <c r="RUW274" s="20"/>
      <c r="RUX274" s="20"/>
      <c r="RUY274" s="20"/>
      <c r="RUZ274" s="20"/>
      <c r="RVA274" s="20"/>
      <c r="RVB274" s="20"/>
      <c r="RVC274" s="20"/>
      <c r="RVD274" s="20"/>
      <c r="RVE274" s="20"/>
      <c r="RVF274" s="20"/>
      <c r="RVG274" s="20"/>
      <c r="RVH274" s="20"/>
      <c r="RVI274" s="20"/>
      <c r="RVJ274" s="20"/>
      <c r="RVK274" s="20"/>
      <c r="RVL274" s="20"/>
      <c r="RVM274" s="20"/>
      <c r="RVN274" s="20"/>
      <c r="RVO274" s="20"/>
      <c r="RVP274" s="20"/>
      <c r="RVQ274" s="20"/>
      <c r="RVR274" s="20"/>
      <c r="RVS274" s="20"/>
      <c r="RVT274" s="20"/>
      <c r="RVU274" s="20"/>
      <c r="RVV274" s="20"/>
      <c r="RVW274" s="20"/>
      <c r="RVX274" s="20"/>
      <c r="RVY274" s="20"/>
      <c r="RVZ274" s="20"/>
      <c r="RWA274" s="20"/>
      <c r="RWB274" s="20"/>
      <c r="RWC274" s="20"/>
      <c r="RWD274" s="20"/>
      <c r="RWE274" s="20"/>
      <c r="RWF274" s="20"/>
      <c r="RWG274" s="20"/>
      <c r="RWH274" s="20"/>
      <c r="RWI274" s="20"/>
      <c r="RWJ274" s="20"/>
      <c r="RWK274" s="20"/>
      <c r="RWL274" s="20"/>
      <c r="RWM274" s="20"/>
      <c r="RWN274" s="20"/>
      <c r="RWO274" s="20"/>
      <c r="RWP274" s="20"/>
      <c r="RWQ274" s="20"/>
      <c r="RWR274" s="20"/>
      <c r="RWS274" s="20"/>
      <c r="RWT274" s="20"/>
      <c r="RWU274" s="20"/>
      <c r="RWV274" s="20"/>
      <c r="RWW274" s="20"/>
      <c r="RWX274" s="20"/>
      <c r="RWY274" s="20"/>
      <c r="RWZ274" s="20"/>
      <c r="RXA274" s="20"/>
      <c r="RXB274" s="20"/>
      <c r="RXC274" s="20"/>
      <c r="RXD274" s="20"/>
      <c r="RXE274" s="20"/>
      <c r="RXF274" s="20"/>
      <c r="RXG274" s="20"/>
      <c r="RXH274" s="20"/>
      <c r="RXI274" s="20"/>
      <c r="RXJ274" s="20"/>
      <c r="RXK274" s="20"/>
      <c r="RXL274" s="20"/>
      <c r="RXM274" s="20"/>
      <c r="RXN274" s="20"/>
      <c r="RXO274" s="20"/>
      <c r="RXP274" s="20"/>
      <c r="RXQ274" s="20"/>
      <c r="RXR274" s="20"/>
      <c r="RXS274" s="20"/>
      <c r="RXT274" s="20"/>
      <c r="RXU274" s="20"/>
      <c r="RXV274" s="20"/>
      <c r="RXW274" s="20"/>
      <c r="RXX274" s="20"/>
      <c r="RXY274" s="20"/>
      <c r="RXZ274" s="20"/>
      <c r="RYA274" s="20"/>
      <c r="RYB274" s="20"/>
      <c r="RYC274" s="20"/>
      <c r="RYD274" s="20"/>
      <c r="RYE274" s="20"/>
      <c r="RYF274" s="20"/>
      <c r="RYG274" s="20"/>
      <c r="RYH274" s="20"/>
      <c r="RYI274" s="20"/>
      <c r="RYJ274" s="20"/>
      <c r="RYK274" s="20"/>
      <c r="RYL274" s="20"/>
      <c r="RYM274" s="20"/>
      <c r="RYN274" s="20"/>
      <c r="RYO274" s="20"/>
      <c r="RYP274" s="20"/>
      <c r="RYQ274" s="20"/>
      <c r="RYR274" s="20"/>
      <c r="RYS274" s="20"/>
      <c r="RYT274" s="20"/>
      <c r="RYU274" s="20"/>
      <c r="RYV274" s="20"/>
      <c r="RYW274" s="20"/>
      <c r="RYX274" s="20"/>
      <c r="RYY274" s="20"/>
      <c r="RYZ274" s="20"/>
      <c r="RZA274" s="20"/>
      <c r="RZB274" s="20"/>
      <c r="RZC274" s="20"/>
      <c r="RZD274" s="20"/>
      <c r="RZE274" s="20"/>
      <c r="RZF274" s="20"/>
      <c r="RZG274" s="20"/>
      <c r="RZH274" s="20"/>
      <c r="RZI274" s="20"/>
      <c r="RZJ274" s="20"/>
      <c r="RZK274" s="20"/>
      <c r="RZL274" s="20"/>
      <c r="RZM274" s="20"/>
      <c r="RZN274" s="20"/>
      <c r="RZO274" s="20"/>
      <c r="RZP274" s="20"/>
      <c r="RZQ274" s="20"/>
      <c r="RZR274" s="20"/>
      <c r="RZS274" s="20"/>
      <c r="RZT274" s="20"/>
      <c r="RZU274" s="20"/>
      <c r="RZV274" s="20"/>
      <c r="RZW274" s="20"/>
      <c r="RZX274" s="20"/>
      <c r="RZY274" s="20"/>
      <c r="RZZ274" s="20"/>
      <c r="SAA274" s="20"/>
      <c r="SAB274" s="20"/>
      <c r="SAC274" s="20"/>
      <c r="SAD274" s="20"/>
      <c r="SAE274" s="20"/>
      <c r="SAF274" s="20"/>
      <c r="SAG274" s="20"/>
      <c r="SAH274" s="20"/>
      <c r="SAI274" s="20"/>
      <c r="SAJ274" s="20"/>
      <c r="SAK274" s="20"/>
      <c r="SAL274" s="20"/>
      <c r="SAM274" s="20"/>
      <c r="SAN274" s="20"/>
      <c r="SAO274" s="20"/>
      <c r="SAP274" s="20"/>
      <c r="SAQ274" s="20"/>
      <c r="SAR274" s="20"/>
      <c r="SAS274" s="20"/>
      <c r="SAT274" s="20"/>
      <c r="SAU274" s="20"/>
      <c r="SAV274" s="20"/>
      <c r="SAW274" s="20"/>
      <c r="SAX274" s="20"/>
      <c r="SAY274" s="20"/>
      <c r="SAZ274" s="20"/>
      <c r="SBA274" s="20"/>
      <c r="SBB274" s="20"/>
      <c r="SBC274" s="20"/>
      <c r="SBD274" s="20"/>
      <c r="SBE274" s="20"/>
      <c r="SBF274" s="20"/>
      <c r="SBG274" s="20"/>
      <c r="SBH274" s="20"/>
      <c r="SBI274" s="20"/>
      <c r="SBJ274" s="20"/>
      <c r="SBK274" s="20"/>
      <c r="SBL274" s="20"/>
      <c r="SBM274" s="20"/>
      <c r="SBN274" s="20"/>
      <c r="SBO274" s="20"/>
      <c r="SBP274" s="20"/>
      <c r="SBQ274" s="20"/>
      <c r="SBR274" s="20"/>
      <c r="SBS274" s="20"/>
      <c r="SBT274" s="20"/>
      <c r="SBU274" s="20"/>
      <c r="SBV274" s="20"/>
      <c r="SBW274" s="20"/>
      <c r="SBX274" s="20"/>
      <c r="SBY274" s="20"/>
      <c r="SBZ274" s="20"/>
      <c r="SCA274" s="20"/>
      <c r="SCB274" s="20"/>
      <c r="SCC274" s="20"/>
      <c r="SCD274" s="20"/>
      <c r="SCE274" s="20"/>
      <c r="SCF274" s="20"/>
      <c r="SCG274" s="20"/>
      <c r="SCH274" s="20"/>
      <c r="SCI274" s="20"/>
      <c r="SCJ274" s="20"/>
      <c r="SCK274" s="20"/>
      <c r="SCL274" s="20"/>
      <c r="SCM274" s="20"/>
      <c r="SCN274" s="20"/>
      <c r="SCO274" s="20"/>
      <c r="SCP274" s="20"/>
      <c r="SCQ274" s="20"/>
      <c r="SCR274" s="20"/>
      <c r="SCS274" s="20"/>
      <c r="SCT274" s="20"/>
      <c r="SCU274" s="20"/>
      <c r="SCV274" s="20"/>
      <c r="SCW274" s="20"/>
      <c r="SCX274" s="20"/>
      <c r="SCY274" s="20"/>
      <c r="SCZ274" s="20"/>
      <c r="SDA274" s="20"/>
      <c r="SDB274" s="20"/>
      <c r="SDC274" s="20"/>
      <c r="SDD274" s="20"/>
      <c r="SDE274" s="20"/>
      <c r="SDF274" s="20"/>
      <c r="SDG274" s="20"/>
      <c r="SDH274" s="20"/>
      <c r="SDI274" s="20"/>
      <c r="SDJ274" s="20"/>
      <c r="SDK274" s="20"/>
      <c r="SDL274" s="20"/>
      <c r="SDM274" s="20"/>
      <c r="SDN274" s="20"/>
      <c r="SDO274" s="20"/>
      <c r="SDP274" s="20"/>
      <c r="SDQ274" s="20"/>
      <c r="SDR274" s="20"/>
      <c r="SDS274" s="20"/>
      <c r="SDT274" s="20"/>
      <c r="SDU274" s="20"/>
      <c r="SDV274" s="20"/>
      <c r="SDW274" s="20"/>
      <c r="SDX274" s="20"/>
      <c r="SDY274" s="20"/>
      <c r="SDZ274" s="20"/>
      <c r="SEA274" s="20"/>
      <c r="SEB274" s="20"/>
      <c r="SEC274" s="20"/>
      <c r="SED274" s="20"/>
      <c r="SEE274" s="20"/>
      <c r="SEF274" s="20"/>
      <c r="SEG274" s="20"/>
      <c r="SEH274" s="20"/>
      <c r="SEI274" s="20"/>
      <c r="SEJ274" s="20"/>
      <c r="SEK274" s="20"/>
      <c r="SEL274" s="20"/>
      <c r="SEM274" s="20"/>
      <c r="SEN274" s="20"/>
      <c r="SEO274" s="20"/>
      <c r="SEP274" s="20"/>
      <c r="SEQ274" s="20"/>
      <c r="SER274" s="20"/>
      <c r="SES274" s="20"/>
      <c r="SET274" s="20"/>
      <c r="SEU274" s="20"/>
      <c r="SEV274" s="20"/>
      <c r="SEW274" s="20"/>
      <c r="SEX274" s="20"/>
      <c r="SEY274" s="20"/>
      <c r="SEZ274" s="20"/>
      <c r="SFA274" s="20"/>
      <c r="SFB274" s="20"/>
      <c r="SFC274" s="20"/>
      <c r="SFD274" s="20"/>
      <c r="SFE274" s="20"/>
      <c r="SFF274" s="20"/>
      <c r="SFG274" s="20"/>
      <c r="SFH274" s="20"/>
      <c r="SFI274" s="20"/>
      <c r="SFJ274" s="20"/>
      <c r="SFK274" s="20"/>
      <c r="SFL274" s="20"/>
      <c r="SFM274" s="20"/>
      <c r="SFN274" s="20"/>
      <c r="SFO274" s="20"/>
      <c r="SFP274" s="20"/>
      <c r="SFQ274" s="20"/>
      <c r="SFR274" s="20"/>
      <c r="SFS274" s="20"/>
      <c r="SFT274" s="20"/>
      <c r="SFU274" s="20"/>
      <c r="SFV274" s="20"/>
      <c r="SFW274" s="20"/>
      <c r="SFX274" s="20"/>
      <c r="SFY274" s="20"/>
      <c r="SFZ274" s="20"/>
      <c r="SGA274" s="20"/>
      <c r="SGB274" s="20"/>
      <c r="SGC274" s="20"/>
      <c r="SGD274" s="20"/>
      <c r="SGE274" s="20"/>
      <c r="SGF274" s="20"/>
      <c r="SGG274" s="20"/>
      <c r="SGH274" s="20"/>
      <c r="SGI274" s="20"/>
      <c r="SGJ274" s="20"/>
      <c r="SGK274" s="20"/>
      <c r="SGL274" s="20"/>
      <c r="SGM274" s="20"/>
      <c r="SGN274" s="20"/>
      <c r="SGO274" s="20"/>
      <c r="SGP274" s="20"/>
      <c r="SGQ274" s="20"/>
      <c r="SGR274" s="20"/>
      <c r="SGS274" s="20"/>
      <c r="SGT274" s="20"/>
      <c r="SGU274" s="20"/>
      <c r="SGV274" s="20"/>
      <c r="SGW274" s="20"/>
      <c r="SGX274" s="20"/>
      <c r="SGY274" s="20"/>
      <c r="SGZ274" s="20"/>
      <c r="SHA274" s="20"/>
      <c r="SHB274" s="20"/>
      <c r="SHC274" s="20"/>
      <c r="SHD274" s="20"/>
      <c r="SHE274" s="20"/>
      <c r="SHF274" s="20"/>
      <c r="SHG274" s="20"/>
      <c r="SHH274" s="20"/>
      <c r="SHI274" s="20"/>
      <c r="SHJ274" s="20"/>
      <c r="SHK274" s="20"/>
      <c r="SHL274" s="20"/>
      <c r="SHM274" s="20"/>
      <c r="SHN274" s="20"/>
      <c r="SHO274" s="20"/>
      <c r="SHP274" s="20"/>
      <c r="SHQ274" s="20"/>
      <c r="SHR274" s="20"/>
      <c r="SHS274" s="20"/>
      <c r="SHT274" s="20"/>
      <c r="SHU274" s="20"/>
      <c r="SHV274" s="20"/>
      <c r="SHW274" s="20"/>
      <c r="SHX274" s="20"/>
      <c r="SHY274" s="20"/>
      <c r="SHZ274" s="20"/>
      <c r="SIA274" s="20"/>
      <c r="SIB274" s="20"/>
      <c r="SIC274" s="20"/>
      <c r="SID274" s="20"/>
      <c r="SIE274" s="20"/>
      <c r="SIF274" s="20"/>
      <c r="SIG274" s="20"/>
      <c r="SIH274" s="20"/>
      <c r="SII274" s="20"/>
      <c r="SIJ274" s="20"/>
      <c r="SIK274" s="20"/>
      <c r="SIL274" s="20"/>
      <c r="SIM274" s="20"/>
      <c r="SIN274" s="20"/>
      <c r="SIO274" s="20"/>
      <c r="SIP274" s="20"/>
      <c r="SIQ274" s="20"/>
      <c r="SIR274" s="20"/>
      <c r="SIS274" s="20"/>
      <c r="SIT274" s="20"/>
      <c r="SIU274" s="20"/>
      <c r="SIV274" s="20"/>
      <c r="SIW274" s="20"/>
      <c r="SIX274" s="20"/>
      <c r="SIY274" s="20"/>
      <c r="SIZ274" s="20"/>
      <c r="SJA274" s="20"/>
      <c r="SJB274" s="20"/>
      <c r="SJC274" s="20"/>
      <c r="SJD274" s="20"/>
      <c r="SJE274" s="20"/>
      <c r="SJF274" s="20"/>
      <c r="SJG274" s="20"/>
      <c r="SJH274" s="20"/>
      <c r="SJI274" s="20"/>
      <c r="SJJ274" s="20"/>
      <c r="SJK274" s="20"/>
      <c r="SJL274" s="20"/>
      <c r="SJM274" s="20"/>
      <c r="SJN274" s="20"/>
      <c r="SJO274" s="20"/>
      <c r="SJP274" s="20"/>
      <c r="SJQ274" s="20"/>
      <c r="SJR274" s="20"/>
      <c r="SJS274" s="20"/>
      <c r="SJT274" s="20"/>
      <c r="SJU274" s="20"/>
      <c r="SJV274" s="20"/>
      <c r="SJW274" s="20"/>
      <c r="SJX274" s="20"/>
      <c r="SJY274" s="20"/>
      <c r="SJZ274" s="20"/>
      <c r="SKA274" s="20"/>
      <c r="SKB274" s="20"/>
      <c r="SKC274" s="20"/>
      <c r="SKD274" s="20"/>
      <c r="SKE274" s="20"/>
      <c r="SKF274" s="20"/>
      <c r="SKG274" s="20"/>
      <c r="SKH274" s="20"/>
      <c r="SKI274" s="20"/>
      <c r="SKJ274" s="20"/>
      <c r="SKK274" s="20"/>
      <c r="SKL274" s="20"/>
      <c r="SKM274" s="20"/>
      <c r="SKN274" s="20"/>
      <c r="SKO274" s="20"/>
      <c r="SKP274" s="20"/>
      <c r="SKQ274" s="20"/>
      <c r="SKR274" s="20"/>
      <c r="SKS274" s="20"/>
      <c r="SKT274" s="20"/>
      <c r="SKU274" s="20"/>
      <c r="SKV274" s="20"/>
      <c r="SKW274" s="20"/>
      <c r="SKX274" s="20"/>
      <c r="SKY274" s="20"/>
      <c r="SKZ274" s="20"/>
      <c r="SLA274" s="20"/>
      <c r="SLB274" s="20"/>
      <c r="SLC274" s="20"/>
      <c r="SLD274" s="20"/>
      <c r="SLE274" s="20"/>
      <c r="SLF274" s="20"/>
      <c r="SLG274" s="20"/>
      <c r="SLH274" s="20"/>
      <c r="SLI274" s="20"/>
      <c r="SLJ274" s="20"/>
      <c r="SLK274" s="20"/>
      <c r="SLL274" s="20"/>
      <c r="SLM274" s="20"/>
      <c r="SLN274" s="20"/>
      <c r="SLO274" s="20"/>
      <c r="SLP274" s="20"/>
      <c r="SLQ274" s="20"/>
      <c r="SLR274" s="20"/>
      <c r="SLS274" s="20"/>
      <c r="SLT274" s="20"/>
      <c r="SLU274" s="20"/>
      <c r="SLV274" s="20"/>
      <c r="SLW274" s="20"/>
      <c r="SLX274" s="20"/>
      <c r="SLY274" s="20"/>
      <c r="SLZ274" s="20"/>
      <c r="SMA274" s="20"/>
      <c r="SMB274" s="20"/>
      <c r="SMC274" s="20"/>
      <c r="SMD274" s="20"/>
      <c r="SME274" s="20"/>
      <c r="SMF274" s="20"/>
      <c r="SMG274" s="20"/>
      <c r="SMH274" s="20"/>
      <c r="SMI274" s="20"/>
      <c r="SMJ274" s="20"/>
      <c r="SMK274" s="20"/>
      <c r="SML274" s="20"/>
      <c r="SMM274" s="20"/>
      <c r="SMN274" s="20"/>
      <c r="SMO274" s="20"/>
      <c r="SMP274" s="20"/>
      <c r="SMQ274" s="20"/>
      <c r="SMR274" s="20"/>
      <c r="SMS274" s="20"/>
      <c r="SMT274" s="20"/>
      <c r="SMU274" s="20"/>
      <c r="SMV274" s="20"/>
      <c r="SMW274" s="20"/>
      <c r="SMX274" s="20"/>
      <c r="SMY274" s="20"/>
      <c r="SMZ274" s="20"/>
      <c r="SNA274" s="20"/>
      <c r="SNB274" s="20"/>
      <c r="SNC274" s="20"/>
      <c r="SND274" s="20"/>
      <c r="SNE274" s="20"/>
      <c r="SNF274" s="20"/>
      <c r="SNG274" s="20"/>
      <c r="SNH274" s="20"/>
      <c r="SNI274" s="20"/>
      <c r="SNJ274" s="20"/>
      <c r="SNK274" s="20"/>
      <c r="SNL274" s="20"/>
      <c r="SNM274" s="20"/>
      <c r="SNN274" s="20"/>
      <c r="SNO274" s="20"/>
      <c r="SNP274" s="20"/>
      <c r="SNQ274" s="20"/>
      <c r="SNR274" s="20"/>
      <c r="SNS274" s="20"/>
      <c r="SNT274" s="20"/>
      <c r="SNU274" s="20"/>
      <c r="SNV274" s="20"/>
      <c r="SNW274" s="20"/>
      <c r="SNX274" s="20"/>
      <c r="SNY274" s="20"/>
      <c r="SNZ274" s="20"/>
      <c r="SOA274" s="20"/>
      <c r="SOB274" s="20"/>
      <c r="SOC274" s="20"/>
      <c r="SOD274" s="20"/>
      <c r="SOE274" s="20"/>
      <c r="SOF274" s="20"/>
      <c r="SOG274" s="20"/>
      <c r="SOH274" s="20"/>
      <c r="SOI274" s="20"/>
      <c r="SOJ274" s="20"/>
      <c r="SOK274" s="20"/>
      <c r="SOL274" s="20"/>
      <c r="SOM274" s="20"/>
      <c r="SON274" s="20"/>
      <c r="SOO274" s="20"/>
      <c r="SOP274" s="20"/>
      <c r="SOQ274" s="20"/>
      <c r="SOR274" s="20"/>
      <c r="SOS274" s="20"/>
      <c r="SOT274" s="20"/>
      <c r="SOU274" s="20"/>
      <c r="SOV274" s="20"/>
      <c r="SOW274" s="20"/>
      <c r="SOX274" s="20"/>
      <c r="SOY274" s="20"/>
      <c r="SOZ274" s="20"/>
      <c r="SPA274" s="20"/>
      <c r="SPB274" s="20"/>
      <c r="SPC274" s="20"/>
      <c r="SPD274" s="20"/>
      <c r="SPE274" s="20"/>
      <c r="SPF274" s="20"/>
      <c r="SPG274" s="20"/>
      <c r="SPH274" s="20"/>
      <c r="SPI274" s="20"/>
      <c r="SPJ274" s="20"/>
      <c r="SPK274" s="20"/>
      <c r="SPL274" s="20"/>
      <c r="SPM274" s="20"/>
      <c r="SPN274" s="20"/>
      <c r="SPO274" s="20"/>
      <c r="SPP274" s="20"/>
      <c r="SPQ274" s="20"/>
      <c r="SPR274" s="20"/>
      <c r="SPS274" s="20"/>
      <c r="SPT274" s="20"/>
      <c r="SPU274" s="20"/>
      <c r="SPV274" s="20"/>
      <c r="SPW274" s="20"/>
      <c r="SPX274" s="20"/>
      <c r="SPY274" s="20"/>
      <c r="SPZ274" s="20"/>
      <c r="SQA274" s="20"/>
      <c r="SQB274" s="20"/>
      <c r="SQC274" s="20"/>
      <c r="SQD274" s="20"/>
      <c r="SQE274" s="20"/>
      <c r="SQF274" s="20"/>
      <c r="SQG274" s="20"/>
      <c r="SQH274" s="20"/>
      <c r="SQI274" s="20"/>
      <c r="SQJ274" s="20"/>
      <c r="SQK274" s="20"/>
      <c r="SQL274" s="20"/>
      <c r="SQM274" s="20"/>
      <c r="SQN274" s="20"/>
      <c r="SQO274" s="20"/>
      <c r="SQP274" s="20"/>
      <c r="SQQ274" s="20"/>
      <c r="SQR274" s="20"/>
      <c r="SQS274" s="20"/>
      <c r="SQT274" s="20"/>
      <c r="SQU274" s="20"/>
      <c r="SQV274" s="20"/>
      <c r="SQW274" s="20"/>
      <c r="SQX274" s="20"/>
      <c r="SQY274" s="20"/>
      <c r="SQZ274" s="20"/>
      <c r="SRA274" s="20"/>
      <c r="SRB274" s="20"/>
      <c r="SRC274" s="20"/>
      <c r="SRD274" s="20"/>
      <c r="SRE274" s="20"/>
      <c r="SRF274" s="20"/>
      <c r="SRG274" s="20"/>
      <c r="SRH274" s="20"/>
      <c r="SRI274" s="20"/>
      <c r="SRJ274" s="20"/>
      <c r="SRK274" s="20"/>
      <c r="SRL274" s="20"/>
      <c r="SRM274" s="20"/>
      <c r="SRN274" s="20"/>
      <c r="SRO274" s="20"/>
      <c r="SRP274" s="20"/>
      <c r="SRQ274" s="20"/>
      <c r="SRR274" s="20"/>
      <c r="SRS274" s="20"/>
      <c r="SRT274" s="20"/>
      <c r="SRU274" s="20"/>
      <c r="SRV274" s="20"/>
      <c r="SRW274" s="20"/>
      <c r="SRX274" s="20"/>
      <c r="SRY274" s="20"/>
      <c r="SRZ274" s="20"/>
      <c r="SSA274" s="20"/>
      <c r="SSB274" s="20"/>
      <c r="SSC274" s="20"/>
      <c r="SSD274" s="20"/>
      <c r="SSE274" s="20"/>
      <c r="SSF274" s="20"/>
      <c r="SSG274" s="20"/>
      <c r="SSH274" s="20"/>
      <c r="SSI274" s="20"/>
      <c r="SSJ274" s="20"/>
      <c r="SSK274" s="20"/>
      <c r="SSL274" s="20"/>
      <c r="SSM274" s="20"/>
      <c r="SSN274" s="20"/>
      <c r="SSO274" s="20"/>
      <c r="SSP274" s="20"/>
      <c r="SSQ274" s="20"/>
      <c r="SSR274" s="20"/>
      <c r="SSS274" s="20"/>
      <c r="SST274" s="20"/>
      <c r="SSU274" s="20"/>
      <c r="SSV274" s="20"/>
      <c r="SSW274" s="20"/>
      <c r="SSX274" s="20"/>
      <c r="SSY274" s="20"/>
      <c r="SSZ274" s="20"/>
      <c r="STA274" s="20"/>
      <c r="STB274" s="20"/>
      <c r="STC274" s="20"/>
      <c r="STD274" s="20"/>
      <c r="STE274" s="20"/>
      <c r="STF274" s="20"/>
      <c r="STG274" s="20"/>
      <c r="STH274" s="20"/>
      <c r="STI274" s="20"/>
      <c r="STJ274" s="20"/>
      <c r="STK274" s="20"/>
      <c r="STL274" s="20"/>
      <c r="STM274" s="20"/>
      <c r="STN274" s="20"/>
      <c r="STO274" s="20"/>
      <c r="STP274" s="20"/>
      <c r="STQ274" s="20"/>
      <c r="STR274" s="20"/>
      <c r="STS274" s="20"/>
      <c r="STT274" s="20"/>
      <c r="STU274" s="20"/>
      <c r="STV274" s="20"/>
      <c r="STW274" s="20"/>
      <c r="STX274" s="20"/>
      <c r="STY274" s="20"/>
      <c r="STZ274" s="20"/>
      <c r="SUA274" s="20"/>
      <c r="SUB274" s="20"/>
      <c r="SUC274" s="20"/>
      <c r="SUD274" s="20"/>
      <c r="SUE274" s="20"/>
      <c r="SUF274" s="20"/>
      <c r="SUG274" s="20"/>
      <c r="SUH274" s="20"/>
      <c r="SUI274" s="20"/>
      <c r="SUJ274" s="20"/>
      <c r="SUK274" s="20"/>
      <c r="SUL274" s="20"/>
      <c r="SUM274" s="20"/>
      <c r="SUN274" s="20"/>
      <c r="SUO274" s="20"/>
      <c r="SUP274" s="20"/>
      <c r="SUQ274" s="20"/>
      <c r="SUR274" s="20"/>
      <c r="SUS274" s="20"/>
      <c r="SUT274" s="20"/>
      <c r="SUU274" s="20"/>
      <c r="SUV274" s="20"/>
      <c r="SUW274" s="20"/>
      <c r="SUX274" s="20"/>
      <c r="SUY274" s="20"/>
      <c r="SUZ274" s="20"/>
      <c r="SVA274" s="20"/>
      <c r="SVB274" s="20"/>
      <c r="SVC274" s="20"/>
      <c r="SVD274" s="20"/>
      <c r="SVE274" s="20"/>
      <c r="SVF274" s="20"/>
      <c r="SVG274" s="20"/>
      <c r="SVH274" s="20"/>
      <c r="SVI274" s="20"/>
      <c r="SVJ274" s="20"/>
      <c r="SVK274" s="20"/>
      <c r="SVL274" s="20"/>
      <c r="SVM274" s="20"/>
      <c r="SVN274" s="20"/>
      <c r="SVO274" s="20"/>
      <c r="SVP274" s="20"/>
      <c r="SVQ274" s="20"/>
      <c r="SVR274" s="20"/>
      <c r="SVS274" s="20"/>
      <c r="SVT274" s="20"/>
      <c r="SVU274" s="20"/>
      <c r="SVV274" s="20"/>
      <c r="SVW274" s="20"/>
      <c r="SVX274" s="20"/>
      <c r="SVY274" s="20"/>
      <c r="SVZ274" s="20"/>
      <c r="SWA274" s="20"/>
      <c r="SWB274" s="20"/>
      <c r="SWC274" s="20"/>
      <c r="SWD274" s="20"/>
      <c r="SWE274" s="20"/>
      <c r="SWF274" s="20"/>
      <c r="SWG274" s="20"/>
      <c r="SWH274" s="20"/>
      <c r="SWI274" s="20"/>
      <c r="SWJ274" s="20"/>
      <c r="SWK274" s="20"/>
      <c r="SWL274" s="20"/>
      <c r="SWM274" s="20"/>
      <c r="SWN274" s="20"/>
      <c r="SWO274" s="20"/>
      <c r="SWP274" s="20"/>
      <c r="SWQ274" s="20"/>
      <c r="SWR274" s="20"/>
      <c r="SWS274" s="20"/>
      <c r="SWT274" s="20"/>
      <c r="SWU274" s="20"/>
      <c r="SWV274" s="20"/>
      <c r="SWW274" s="20"/>
      <c r="SWX274" s="20"/>
      <c r="SWY274" s="20"/>
      <c r="SWZ274" s="20"/>
      <c r="SXA274" s="20"/>
      <c r="SXB274" s="20"/>
      <c r="SXC274" s="20"/>
      <c r="SXD274" s="20"/>
      <c r="SXE274" s="20"/>
      <c r="SXF274" s="20"/>
      <c r="SXG274" s="20"/>
      <c r="SXH274" s="20"/>
      <c r="SXI274" s="20"/>
      <c r="SXJ274" s="20"/>
      <c r="SXK274" s="20"/>
      <c r="SXL274" s="20"/>
      <c r="SXM274" s="20"/>
      <c r="SXN274" s="20"/>
      <c r="SXO274" s="20"/>
      <c r="SXP274" s="20"/>
      <c r="SXQ274" s="20"/>
      <c r="SXR274" s="20"/>
      <c r="SXS274" s="20"/>
      <c r="SXT274" s="20"/>
      <c r="SXU274" s="20"/>
      <c r="SXV274" s="20"/>
      <c r="SXW274" s="20"/>
      <c r="SXX274" s="20"/>
      <c r="SXY274" s="20"/>
      <c r="SXZ274" s="20"/>
      <c r="SYA274" s="20"/>
      <c r="SYB274" s="20"/>
      <c r="SYC274" s="20"/>
      <c r="SYD274" s="20"/>
      <c r="SYE274" s="20"/>
      <c r="SYF274" s="20"/>
      <c r="SYG274" s="20"/>
      <c r="SYH274" s="20"/>
      <c r="SYI274" s="20"/>
      <c r="SYJ274" s="20"/>
      <c r="SYK274" s="20"/>
      <c r="SYL274" s="20"/>
      <c r="SYM274" s="20"/>
      <c r="SYN274" s="20"/>
      <c r="SYO274" s="20"/>
      <c r="SYP274" s="20"/>
      <c r="SYQ274" s="20"/>
      <c r="SYR274" s="20"/>
      <c r="SYS274" s="20"/>
      <c r="SYT274" s="20"/>
      <c r="SYU274" s="20"/>
      <c r="SYV274" s="20"/>
      <c r="SYW274" s="20"/>
      <c r="SYX274" s="20"/>
      <c r="SYY274" s="20"/>
      <c r="SYZ274" s="20"/>
      <c r="SZA274" s="20"/>
      <c r="SZB274" s="20"/>
      <c r="SZC274" s="20"/>
      <c r="SZD274" s="20"/>
      <c r="SZE274" s="20"/>
      <c r="SZF274" s="20"/>
      <c r="SZG274" s="20"/>
      <c r="SZH274" s="20"/>
      <c r="SZI274" s="20"/>
      <c r="SZJ274" s="20"/>
      <c r="SZK274" s="20"/>
      <c r="SZL274" s="20"/>
      <c r="SZM274" s="20"/>
      <c r="SZN274" s="20"/>
      <c r="SZO274" s="20"/>
      <c r="SZP274" s="20"/>
      <c r="SZQ274" s="20"/>
      <c r="SZR274" s="20"/>
      <c r="SZS274" s="20"/>
      <c r="SZT274" s="20"/>
      <c r="SZU274" s="20"/>
      <c r="SZV274" s="20"/>
      <c r="SZW274" s="20"/>
      <c r="SZX274" s="20"/>
      <c r="SZY274" s="20"/>
      <c r="SZZ274" s="20"/>
      <c r="TAA274" s="20"/>
      <c r="TAB274" s="20"/>
      <c r="TAC274" s="20"/>
      <c r="TAD274" s="20"/>
      <c r="TAE274" s="20"/>
      <c r="TAF274" s="20"/>
      <c r="TAG274" s="20"/>
      <c r="TAH274" s="20"/>
      <c r="TAI274" s="20"/>
      <c r="TAJ274" s="20"/>
      <c r="TAK274" s="20"/>
      <c r="TAL274" s="20"/>
      <c r="TAM274" s="20"/>
      <c r="TAN274" s="20"/>
      <c r="TAO274" s="20"/>
      <c r="TAP274" s="20"/>
      <c r="TAQ274" s="20"/>
      <c r="TAR274" s="20"/>
      <c r="TAS274" s="20"/>
      <c r="TAT274" s="20"/>
      <c r="TAU274" s="20"/>
      <c r="TAV274" s="20"/>
      <c r="TAW274" s="20"/>
      <c r="TAX274" s="20"/>
      <c r="TAY274" s="20"/>
      <c r="TAZ274" s="20"/>
      <c r="TBA274" s="20"/>
      <c r="TBB274" s="20"/>
      <c r="TBC274" s="20"/>
      <c r="TBD274" s="20"/>
      <c r="TBE274" s="20"/>
      <c r="TBF274" s="20"/>
      <c r="TBG274" s="20"/>
      <c r="TBH274" s="20"/>
      <c r="TBI274" s="20"/>
      <c r="TBJ274" s="20"/>
      <c r="TBK274" s="20"/>
      <c r="TBL274" s="20"/>
      <c r="TBM274" s="20"/>
      <c r="TBN274" s="20"/>
      <c r="TBO274" s="20"/>
      <c r="TBP274" s="20"/>
      <c r="TBQ274" s="20"/>
      <c r="TBR274" s="20"/>
      <c r="TBS274" s="20"/>
      <c r="TBT274" s="20"/>
      <c r="TBU274" s="20"/>
      <c r="TBV274" s="20"/>
      <c r="TBW274" s="20"/>
      <c r="TBX274" s="20"/>
      <c r="TBY274" s="20"/>
      <c r="TBZ274" s="20"/>
      <c r="TCA274" s="20"/>
      <c r="TCB274" s="20"/>
      <c r="TCC274" s="20"/>
      <c r="TCD274" s="20"/>
      <c r="TCE274" s="20"/>
      <c r="TCF274" s="20"/>
      <c r="TCG274" s="20"/>
      <c r="TCH274" s="20"/>
      <c r="TCI274" s="20"/>
      <c r="TCJ274" s="20"/>
      <c r="TCK274" s="20"/>
      <c r="TCL274" s="20"/>
      <c r="TCM274" s="20"/>
      <c r="TCN274" s="20"/>
      <c r="TCO274" s="20"/>
      <c r="TCP274" s="20"/>
      <c r="TCQ274" s="20"/>
      <c r="TCR274" s="20"/>
      <c r="TCS274" s="20"/>
      <c r="TCT274" s="20"/>
      <c r="TCU274" s="20"/>
      <c r="TCV274" s="20"/>
      <c r="TCW274" s="20"/>
      <c r="TCX274" s="20"/>
      <c r="TCY274" s="20"/>
      <c r="TCZ274" s="20"/>
      <c r="TDA274" s="20"/>
      <c r="TDB274" s="20"/>
      <c r="TDC274" s="20"/>
      <c r="TDD274" s="20"/>
      <c r="TDE274" s="20"/>
      <c r="TDF274" s="20"/>
      <c r="TDG274" s="20"/>
      <c r="TDH274" s="20"/>
      <c r="TDI274" s="20"/>
      <c r="TDJ274" s="20"/>
      <c r="TDK274" s="20"/>
      <c r="TDL274" s="20"/>
      <c r="TDM274" s="20"/>
      <c r="TDN274" s="20"/>
      <c r="TDO274" s="20"/>
      <c r="TDP274" s="20"/>
      <c r="TDQ274" s="20"/>
      <c r="TDR274" s="20"/>
      <c r="TDS274" s="20"/>
      <c r="TDT274" s="20"/>
      <c r="TDU274" s="20"/>
      <c r="TDV274" s="20"/>
      <c r="TDW274" s="20"/>
      <c r="TDX274" s="20"/>
      <c r="TDY274" s="20"/>
      <c r="TDZ274" s="20"/>
      <c r="TEA274" s="20"/>
      <c r="TEB274" s="20"/>
      <c r="TEC274" s="20"/>
      <c r="TED274" s="20"/>
      <c r="TEE274" s="20"/>
      <c r="TEF274" s="20"/>
      <c r="TEG274" s="20"/>
      <c r="TEH274" s="20"/>
      <c r="TEI274" s="20"/>
      <c r="TEJ274" s="20"/>
      <c r="TEK274" s="20"/>
      <c r="TEL274" s="20"/>
      <c r="TEM274" s="20"/>
      <c r="TEN274" s="20"/>
      <c r="TEO274" s="20"/>
      <c r="TEP274" s="20"/>
      <c r="TEQ274" s="20"/>
      <c r="TER274" s="20"/>
      <c r="TES274" s="20"/>
      <c r="TET274" s="20"/>
      <c r="TEU274" s="20"/>
      <c r="TEV274" s="20"/>
      <c r="TEW274" s="20"/>
      <c r="TEX274" s="20"/>
      <c r="TEY274" s="20"/>
      <c r="TEZ274" s="20"/>
      <c r="TFA274" s="20"/>
      <c r="TFB274" s="20"/>
      <c r="TFC274" s="20"/>
      <c r="TFD274" s="20"/>
      <c r="TFE274" s="20"/>
      <c r="TFF274" s="20"/>
      <c r="TFG274" s="20"/>
      <c r="TFH274" s="20"/>
      <c r="TFI274" s="20"/>
      <c r="TFJ274" s="20"/>
      <c r="TFK274" s="20"/>
      <c r="TFL274" s="20"/>
      <c r="TFM274" s="20"/>
      <c r="TFN274" s="20"/>
      <c r="TFO274" s="20"/>
      <c r="TFP274" s="20"/>
      <c r="TFQ274" s="20"/>
      <c r="TFR274" s="20"/>
      <c r="TFS274" s="20"/>
      <c r="TFT274" s="20"/>
      <c r="TFU274" s="20"/>
      <c r="TFV274" s="20"/>
      <c r="TFW274" s="20"/>
      <c r="TFX274" s="20"/>
      <c r="TFY274" s="20"/>
      <c r="TFZ274" s="20"/>
      <c r="TGA274" s="20"/>
      <c r="TGB274" s="20"/>
      <c r="TGC274" s="20"/>
      <c r="TGD274" s="20"/>
      <c r="TGE274" s="20"/>
      <c r="TGF274" s="20"/>
      <c r="TGG274" s="20"/>
      <c r="TGH274" s="20"/>
      <c r="TGI274" s="20"/>
      <c r="TGJ274" s="20"/>
      <c r="TGK274" s="20"/>
      <c r="TGL274" s="20"/>
      <c r="TGM274" s="20"/>
      <c r="TGN274" s="20"/>
      <c r="TGO274" s="20"/>
      <c r="TGP274" s="20"/>
      <c r="TGQ274" s="20"/>
      <c r="TGR274" s="20"/>
      <c r="TGS274" s="20"/>
      <c r="TGT274" s="20"/>
      <c r="TGU274" s="20"/>
      <c r="TGV274" s="20"/>
      <c r="TGW274" s="20"/>
      <c r="TGX274" s="20"/>
      <c r="TGY274" s="20"/>
      <c r="TGZ274" s="20"/>
      <c r="THA274" s="20"/>
      <c r="THB274" s="20"/>
      <c r="THC274" s="20"/>
      <c r="THD274" s="20"/>
      <c r="THE274" s="20"/>
      <c r="THF274" s="20"/>
      <c r="THG274" s="20"/>
      <c r="THH274" s="20"/>
      <c r="THI274" s="20"/>
      <c r="THJ274" s="20"/>
      <c r="THK274" s="20"/>
      <c r="THL274" s="20"/>
      <c r="THM274" s="20"/>
      <c r="THN274" s="20"/>
      <c r="THO274" s="20"/>
      <c r="THP274" s="20"/>
      <c r="THQ274" s="20"/>
      <c r="THR274" s="20"/>
      <c r="THS274" s="20"/>
      <c r="THT274" s="20"/>
      <c r="THU274" s="20"/>
      <c r="THV274" s="20"/>
      <c r="THW274" s="20"/>
      <c r="THX274" s="20"/>
      <c r="THY274" s="20"/>
      <c r="THZ274" s="20"/>
      <c r="TIA274" s="20"/>
      <c r="TIB274" s="20"/>
      <c r="TIC274" s="20"/>
      <c r="TID274" s="20"/>
      <c r="TIE274" s="20"/>
      <c r="TIF274" s="20"/>
      <c r="TIG274" s="20"/>
      <c r="TIH274" s="20"/>
      <c r="TII274" s="20"/>
      <c r="TIJ274" s="20"/>
      <c r="TIK274" s="20"/>
      <c r="TIL274" s="20"/>
      <c r="TIM274" s="20"/>
      <c r="TIN274" s="20"/>
      <c r="TIO274" s="20"/>
      <c r="TIP274" s="20"/>
      <c r="TIQ274" s="20"/>
      <c r="TIR274" s="20"/>
      <c r="TIS274" s="20"/>
      <c r="TIT274" s="20"/>
      <c r="TIU274" s="20"/>
      <c r="TIV274" s="20"/>
      <c r="TIW274" s="20"/>
      <c r="TIX274" s="20"/>
      <c r="TIY274" s="20"/>
      <c r="TIZ274" s="20"/>
      <c r="TJA274" s="20"/>
      <c r="TJB274" s="20"/>
      <c r="TJC274" s="20"/>
      <c r="TJD274" s="20"/>
      <c r="TJE274" s="20"/>
      <c r="TJF274" s="20"/>
      <c r="TJG274" s="20"/>
      <c r="TJH274" s="20"/>
      <c r="TJI274" s="20"/>
      <c r="TJJ274" s="20"/>
      <c r="TJK274" s="20"/>
      <c r="TJL274" s="20"/>
      <c r="TJM274" s="20"/>
      <c r="TJN274" s="20"/>
      <c r="TJO274" s="20"/>
      <c r="TJP274" s="20"/>
      <c r="TJQ274" s="20"/>
      <c r="TJR274" s="20"/>
      <c r="TJS274" s="20"/>
      <c r="TJT274" s="20"/>
      <c r="TJU274" s="20"/>
      <c r="TJV274" s="20"/>
      <c r="TJW274" s="20"/>
      <c r="TJX274" s="20"/>
      <c r="TJY274" s="20"/>
      <c r="TJZ274" s="20"/>
      <c r="TKA274" s="20"/>
      <c r="TKB274" s="20"/>
      <c r="TKC274" s="20"/>
      <c r="TKD274" s="20"/>
      <c r="TKE274" s="20"/>
      <c r="TKF274" s="20"/>
      <c r="TKG274" s="20"/>
      <c r="TKH274" s="20"/>
      <c r="TKI274" s="20"/>
      <c r="TKJ274" s="20"/>
      <c r="TKK274" s="20"/>
      <c r="TKL274" s="20"/>
      <c r="TKM274" s="20"/>
      <c r="TKN274" s="20"/>
      <c r="TKO274" s="20"/>
      <c r="TKP274" s="20"/>
      <c r="TKQ274" s="20"/>
      <c r="TKR274" s="20"/>
      <c r="TKS274" s="20"/>
      <c r="TKT274" s="20"/>
      <c r="TKU274" s="20"/>
      <c r="TKV274" s="20"/>
      <c r="TKW274" s="20"/>
      <c r="TKX274" s="20"/>
      <c r="TKY274" s="20"/>
      <c r="TKZ274" s="20"/>
      <c r="TLA274" s="20"/>
      <c r="TLB274" s="20"/>
      <c r="TLC274" s="20"/>
      <c r="TLD274" s="20"/>
      <c r="TLE274" s="20"/>
      <c r="TLF274" s="20"/>
      <c r="TLG274" s="20"/>
      <c r="TLH274" s="20"/>
      <c r="TLI274" s="20"/>
      <c r="TLJ274" s="20"/>
      <c r="TLK274" s="20"/>
      <c r="TLL274" s="20"/>
      <c r="TLM274" s="20"/>
      <c r="TLN274" s="20"/>
      <c r="TLO274" s="20"/>
      <c r="TLP274" s="20"/>
      <c r="TLQ274" s="20"/>
      <c r="TLR274" s="20"/>
      <c r="TLS274" s="20"/>
      <c r="TLT274" s="20"/>
      <c r="TLU274" s="20"/>
      <c r="TLV274" s="20"/>
      <c r="TLW274" s="20"/>
      <c r="TLX274" s="20"/>
      <c r="TLY274" s="20"/>
      <c r="TLZ274" s="20"/>
      <c r="TMA274" s="20"/>
      <c r="TMB274" s="20"/>
      <c r="TMC274" s="20"/>
      <c r="TMD274" s="20"/>
      <c r="TME274" s="20"/>
      <c r="TMF274" s="20"/>
      <c r="TMG274" s="20"/>
      <c r="TMH274" s="20"/>
      <c r="TMI274" s="20"/>
      <c r="TMJ274" s="20"/>
      <c r="TMK274" s="20"/>
      <c r="TML274" s="20"/>
      <c r="TMM274" s="20"/>
      <c r="TMN274" s="20"/>
      <c r="TMO274" s="20"/>
      <c r="TMP274" s="20"/>
      <c r="TMQ274" s="20"/>
      <c r="TMR274" s="20"/>
      <c r="TMS274" s="20"/>
      <c r="TMT274" s="20"/>
      <c r="TMU274" s="20"/>
      <c r="TMV274" s="20"/>
      <c r="TMW274" s="20"/>
      <c r="TMX274" s="20"/>
      <c r="TMY274" s="20"/>
      <c r="TMZ274" s="20"/>
      <c r="TNA274" s="20"/>
      <c r="TNB274" s="20"/>
      <c r="TNC274" s="20"/>
      <c r="TND274" s="20"/>
      <c r="TNE274" s="20"/>
      <c r="TNF274" s="20"/>
      <c r="TNG274" s="20"/>
      <c r="TNH274" s="20"/>
      <c r="TNI274" s="20"/>
      <c r="TNJ274" s="20"/>
      <c r="TNK274" s="20"/>
      <c r="TNL274" s="20"/>
      <c r="TNM274" s="20"/>
      <c r="TNN274" s="20"/>
      <c r="TNO274" s="20"/>
      <c r="TNP274" s="20"/>
      <c r="TNQ274" s="20"/>
      <c r="TNR274" s="20"/>
      <c r="TNS274" s="20"/>
      <c r="TNT274" s="20"/>
      <c r="TNU274" s="20"/>
      <c r="TNV274" s="20"/>
      <c r="TNW274" s="20"/>
      <c r="TNX274" s="20"/>
      <c r="TNY274" s="20"/>
      <c r="TNZ274" s="20"/>
      <c r="TOA274" s="20"/>
      <c r="TOB274" s="20"/>
      <c r="TOC274" s="20"/>
      <c r="TOD274" s="20"/>
      <c r="TOE274" s="20"/>
      <c r="TOF274" s="20"/>
      <c r="TOG274" s="20"/>
      <c r="TOH274" s="20"/>
      <c r="TOI274" s="20"/>
      <c r="TOJ274" s="20"/>
      <c r="TOK274" s="20"/>
      <c r="TOL274" s="20"/>
      <c r="TOM274" s="20"/>
      <c r="TON274" s="20"/>
      <c r="TOO274" s="20"/>
      <c r="TOP274" s="20"/>
      <c r="TOQ274" s="20"/>
      <c r="TOR274" s="20"/>
      <c r="TOS274" s="20"/>
      <c r="TOT274" s="20"/>
      <c r="TOU274" s="20"/>
      <c r="TOV274" s="20"/>
      <c r="TOW274" s="20"/>
      <c r="TOX274" s="20"/>
      <c r="TOY274" s="20"/>
      <c r="TOZ274" s="20"/>
      <c r="TPA274" s="20"/>
      <c r="TPB274" s="20"/>
      <c r="TPC274" s="20"/>
      <c r="TPD274" s="20"/>
      <c r="TPE274" s="20"/>
      <c r="TPF274" s="20"/>
      <c r="TPG274" s="20"/>
      <c r="TPH274" s="20"/>
      <c r="TPI274" s="20"/>
      <c r="TPJ274" s="20"/>
      <c r="TPK274" s="20"/>
      <c r="TPL274" s="20"/>
      <c r="TPM274" s="20"/>
      <c r="TPN274" s="20"/>
      <c r="TPO274" s="20"/>
      <c r="TPP274" s="20"/>
      <c r="TPQ274" s="20"/>
      <c r="TPR274" s="20"/>
      <c r="TPS274" s="20"/>
      <c r="TPT274" s="20"/>
      <c r="TPU274" s="20"/>
      <c r="TPV274" s="20"/>
      <c r="TPW274" s="20"/>
      <c r="TPX274" s="20"/>
      <c r="TPY274" s="20"/>
      <c r="TPZ274" s="20"/>
      <c r="TQA274" s="20"/>
      <c r="TQB274" s="20"/>
      <c r="TQC274" s="20"/>
      <c r="TQD274" s="20"/>
      <c r="TQE274" s="20"/>
      <c r="TQF274" s="20"/>
      <c r="TQG274" s="20"/>
      <c r="TQH274" s="20"/>
      <c r="TQI274" s="20"/>
      <c r="TQJ274" s="20"/>
      <c r="TQK274" s="20"/>
      <c r="TQL274" s="20"/>
      <c r="TQM274" s="20"/>
      <c r="TQN274" s="20"/>
      <c r="TQO274" s="20"/>
      <c r="TQP274" s="20"/>
      <c r="TQQ274" s="20"/>
      <c r="TQR274" s="20"/>
      <c r="TQS274" s="20"/>
      <c r="TQT274" s="20"/>
      <c r="TQU274" s="20"/>
      <c r="TQV274" s="20"/>
      <c r="TQW274" s="20"/>
      <c r="TQX274" s="20"/>
      <c r="TQY274" s="20"/>
      <c r="TQZ274" s="20"/>
      <c r="TRA274" s="20"/>
      <c r="TRB274" s="20"/>
      <c r="TRC274" s="20"/>
      <c r="TRD274" s="20"/>
      <c r="TRE274" s="20"/>
      <c r="TRF274" s="20"/>
      <c r="TRG274" s="20"/>
      <c r="TRH274" s="20"/>
      <c r="TRI274" s="20"/>
      <c r="TRJ274" s="20"/>
      <c r="TRK274" s="20"/>
      <c r="TRL274" s="20"/>
      <c r="TRM274" s="20"/>
      <c r="TRN274" s="20"/>
      <c r="TRO274" s="20"/>
      <c r="TRP274" s="20"/>
      <c r="TRQ274" s="20"/>
      <c r="TRR274" s="20"/>
      <c r="TRS274" s="20"/>
      <c r="TRT274" s="20"/>
      <c r="TRU274" s="20"/>
      <c r="TRV274" s="20"/>
      <c r="TRW274" s="20"/>
      <c r="TRX274" s="20"/>
      <c r="TRY274" s="20"/>
      <c r="TRZ274" s="20"/>
      <c r="TSA274" s="20"/>
      <c r="TSB274" s="20"/>
      <c r="TSC274" s="20"/>
      <c r="TSD274" s="20"/>
      <c r="TSE274" s="20"/>
      <c r="TSF274" s="20"/>
      <c r="TSG274" s="20"/>
      <c r="TSH274" s="20"/>
      <c r="TSI274" s="20"/>
      <c r="TSJ274" s="20"/>
      <c r="TSK274" s="20"/>
      <c r="TSL274" s="20"/>
      <c r="TSM274" s="20"/>
      <c r="TSN274" s="20"/>
      <c r="TSO274" s="20"/>
      <c r="TSP274" s="20"/>
      <c r="TSQ274" s="20"/>
      <c r="TSR274" s="20"/>
      <c r="TSS274" s="20"/>
      <c r="TST274" s="20"/>
      <c r="TSU274" s="20"/>
      <c r="TSV274" s="20"/>
      <c r="TSW274" s="20"/>
      <c r="TSX274" s="20"/>
      <c r="TSY274" s="20"/>
      <c r="TSZ274" s="20"/>
      <c r="TTA274" s="20"/>
      <c r="TTB274" s="20"/>
      <c r="TTC274" s="20"/>
      <c r="TTD274" s="20"/>
      <c r="TTE274" s="20"/>
      <c r="TTF274" s="20"/>
      <c r="TTG274" s="20"/>
      <c r="TTH274" s="20"/>
      <c r="TTI274" s="20"/>
      <c r="TTJ274" s="20"/>
      <c r="TTK274" s="20"/>
      <c r="TTL274" s="20"/>
      <c r="TTM274" s="20"/>
      <c r="TTN274" s="20"/>
      <c r="TTO274" s="20"/>
      <c r="TTP274" s="20"/>
      <c r="TTQ274" s="20"/>
      <c r="TTR274" s="20"/>
      <c r="TTS274" s="20"/>
      <c r="TTT274" s="20"/>
      <c r="TTU274" s="20"/>
      <c r="TTV274" s="20"/>
      <c r="TTW274" s="20"/>
      <c r="TTX274" s="20"/>
      <c r="TTY274" s="20"/>
      <c r="TTZ274" s="20"/>
      <c r="TUA274" s="20"/>
      <c r="TUB274" s="20"/>
      <c r="TUC274" s="20"/>
      <c r="TUD274" s="20"/>
      <c r="TUE274" s="20"/>
      <c r="TUF274" s="20"/>
      <c r="TUG274" s="20"/>
      <c r="TUH274" s="20"/>
      <c r="TUI274" s="20"/>
      <c r="TUJ274" s="20"/>
      <c r="TUK274" s="20"/>
      <c r="TUL274" s="20"/>
      <c r="TUM274" s="20"/>
      <c r="TUN274" s="20"/>
      <c r="TUO274" s="20"/>
      <c r="TUP274" s="20"/>
      <c r="TUQ274" s="20"/>
      <c r="TUR274" s="20"/>
      <c r="TUS274" s="20"/>
      <c r="TUT274" s="20"/>
      <c r="TUU274" s="20"/>
      <c r="TUV274" s="20"/>
      <c r="TUW274" s="20"/>
      <c r="TUX274" s="20"/>
      <c r="TUY274" s="20"/>
      <c r="TUZ274" s="20"/>
      <c r="TVA274" s="20"/>
      <c r="TVB274" s="20"/>
      <c r="TVC274" s="20"/>
      <c r="TVD274" s="20"/>
      <c r="TVE274" s="20"/>
      <c r="TVF274" s="20"/>
      <c r="TVG274" s="20"/>
      <c r="TVH274" s="20"/>
      <c r="TVI274" s="20"/>
      <c r="TVJ274" s="20"/>
      <c r="TVK274" s="20"/>
      <c r="TVL274" s="20"/>
      <c r="TVM274" s="20"/>
      <c r="TVN274" s="20"/>
      <c r="TVO274" s="20"/>
      <c r="TVP274" s="20"/>
      <c r="TVQ274" s="20"/>
      <c r="TVR274" s="20"/>
      <c r="TVS274" s="20"/>
      <c r="TVT274" s="20"/>
      <c r="TVU274" s="20"/>
      <c r="TVV274" s="20"/>
      <c r="TVW274" s="20"/>
      <c r="TVX274" s="20"/>
      <c r="TVY274" s="20"/>
      <c r="TVZ274" s="20"/>
      <c r="TWA274" s="20"/>
      <c r="TWB274" s="20"/>
      <c r="TWC274" s="20"/>
      <c r="TWD274" s="20"/>
      <c r="TWE274" s="20"/>
      <c r="TWF274" s="20"/>
      <c r="TWG274" s="20"/>
      <c r="TWH274" s="20"/>
      <c r="TWI274" s="20"/>
      <c r="TWJ274" s="20"/>
      <c r="TWK274" s="20"/>
      <c r="TWL274" s="20"/>
      <c r="TWM274" s="20"/>
      <c r="TWN274" s="20"/>
      <c r="TWO274" s="20"/>
      <c r="TWP274" s="20"/>
      <c r="TWQ274" s="20"/>
      <c r="TWR274" s="20"/>
      <c r="TWS274" s="20"/>
      <c r="TWT274" s="20"/>
      <c r="TWU274" s="20"/>
      <c r="TWV274" s="20"/>
      <c r="TWW274" s="20"/>
      <c r="TWX274" s="20"/>
      <c r="TWY274" s="20"/>
      <c r="TWZ274" s="20"/>
      <c r="TXA274" s="20"/>
      <c r="TXB274" s="20"/>
      <c r="TXC274" s="20"/>
      <c r="TXD274" s="20"/>
      <c r="TXE274" s="20"/>
      <c r="TXF274" s="20"/>
      <c r="TXG274" s="20"/>
      <c r="TXH274" s="20"/>
      <c r="TXI274" s="20"/>
      <c r="TXJ274" s="20"/>
      <c r="TXK274" s="20"/>
      <c r="TXL274" s="20"/>
      <c r="TXM274" s="20"/>
      <c r="TXN274" s="20"/>
      <c r="TXO274" s="20"/>
      <c r="TXP274" s="20"/>
      <c r="TXQ274" s="20"/>
      <c r="TXR274" s="20"/>
      <c r="TXS274" s="20"/>
      <c r="TXT274" s="20"/>
      <c r="TXU274" s="20"/>
      <c r="TXV274" s="20"/>
      <c r="TXW274" s="20"/>
      <c r="TXX274" s="20"/>
      <c r="TXY274" s="20"/>
      <c r="TXZ274" s="20"/>
      <c r="TYA274" s="20"/>
      <c r="TYB274" s="20"/>
      <c r="TYC274" s="20"/>
      <c r="TYD274" s="20"/>
      <c r="TYE274" s="20"/>
      <c r="TYF274" s="20"/>
      <c r="TYG274" s="20"/>
      <c r="TYH274" s="20"/>
      <c r="TYI274" s="20"/>
      <c r="TYJ274" s="20"/>
      <c r="TYK274" s="20"/>
      <c r="TYL274" s="20"/>
      <c r="TYM274" s="20"/>
      <c r="TYN274" s="20"/>
      <c r="TYO274" s="20"/>
      <c r="TYP274" s="20"/>
      <c r="TYQ274" s="20"/>
      <c r="TYR274" s="20"/>
      <c r="TYS274" s="20"/>
      <c r="TYT274" s="20"/>
      <c r="TYU274" s="20"/>
      <c r="TYV274" s="20"/>
      <c r="TYW274" s="20"/>
      <c r="TYX274" s="20"/>
      <c r="TYY274" s="20"/>
      <c r="TYZ274" s="20"/>
      <c r="TZA274" s="20"/>
      <c r="TZB274" s="20"/>
      <c r="TZC274" s="20"/>
      <c r="TZD274" s="20"/>
      <c r="TZE274" s="20"/>
      <c r="TZF274" s="20"/>
      <c r="TZG274" s="20"/>
      <c r="TZH274" s="20"/>
      <c r="TZI274" s="20"/>
      <c r="TZJ274" s="20"/>
      <c r="TZK274" s="20"/>
      <c r="TZL274" s="20"/>
      <c r="TZM274" s="20"/>
      <c r="TZN274" s="20"/>
      <c r="TZO274" s="20"/>
      <c r="TZP274" s="20"/>
      <c r="TZQ274" s="20"/>
      <c r="TZR274" s="20"/>
      <c r="TZS274" s="20"/>
      <c r="TZT274" s="20"/>
      <c r="TZU274" s="20"/>
      <c r="TZV274" s="20"/>
      <c r="TZW274" s="20"/>
      <c r="TZX274" s="20"/>
      <c r="TZY274" s="20"/>
      <c r="TZZ274" s="20"/>
      <c r="UAA274" s="20"/>
      <c r="UAB274" s="20"/>
      <c r="UAC274" s="20"/>
      <c r="UAD274" s="20"/>
      <c r="UAE274" s="20"/>
      <c r="UAF274" s="20"/>
      <c r="UAG274" s="20"/>
      <c r="UAH274" s="20"/>
      <c r="UAI274" s="20"/>
      <c r="UAJ274" s="20"/>
      <c r="UAK274" s="20"/>
      <c r="UAL274" s="20"/>
      <c r="UAM274" s="20"/>
      <c r="UAN274" s="20"/>
      <c r="UAO274" s="20"/>
      <c r="UAP274" s="20"/>
      <c r="UAQ274" s="20"/>
      <c r="UAR274" s="20"/>
      <c r="UAS274" s="20"/>
      <c r="UAT274" s="20"/>
      <c r="UAU274" s="20"/>
      <c r="UAV274" s="20"/>
      <c r="UAW274" s="20"/>
      <c r="UAX274" s="20"/>
      <c r="UAY274" s="20"/>
      <c r="UAZ274" s="20"/>
      <c r="UBA274" s="20"/>
      <c r="UBB274" s="20"/>
      <c r="UBC274" s="20"/>
      <c r="UBD274" s="20"/>
      <c r="UBE274" s="20"/>
      <c r="UBF274" s="20"/>
      <c r="UBG274" s="20"/>
      <c r="UBH274" s="20"/>
      <c r="UBI274" s="20"/>
      <c r="UBJ274" s="20"/>
      <c r="UBK274" s="20"/>
      <c r="UBL274" s="20"/>
      <c r="UBM274" s="20"/>
      <c r="UBN274" s="20"/>
      <c r="UBO274" s="20"/>
      <c r="UBP274" s="20"/>
      <c r="UBQ274" s="20"/>
      <c r="UBR274" s="20"/>
      <c r="UBS274" s="20"/>
      <c r="UBT274" s="20"/>
      <c r="UBU274" s="20"/>
      <c r="UBV274" s="20"/>
      <c r="UBW274" s="20"/>
      <c r="UBX274" s="20"/>
      <c r="UBY274" s="20"/>
      <c r="UBZ274" s="20"/>
      <c r="UCA274" s="20"/>
      <c r="UCB274" s="20"/>
      <c r="UCC274" s="20"/>
      <c r="UCD274" s="20"/>
      <c r="UCE274" s="20"/>
      <c r="UCF274" s="20"/>
      <c r="UCG274" s="20"/>
      <c r="UCH274" s="20"/>
      <c r="UCI274" s="20"/>
      <c r="UCJ274" s="20"/>
      <c r="UCK274" s="20"/>
      <c r="UCL274" s="20"/>
      <c r="UCM274" s="20"/>
      <c r="UCN274" s="20"/>
      <c r="UCO274" s="20"/>
      <c r="UCP274" s="20"/>
      <c r="UCQ274" s="20"/>
      <c r="UCR274" s="20"/>
      <c r="UCS274" s="20"/>
      <c r="UCT274" s="20"/>
      <c r="UCU274" s="20"/>
      <c r="UCV274" s="20"/>
      <c r="UCW274" s="20"/>
      <c r="UCX274" s="20"/>
      <c r="UCY274" s="20"/>
      <c r="UCZ274" s="20"/>
      <c r="UDA274" s="20"/>
      <c r="UDB274" s="20"/>
      <c r="UDC274" s="20"/>
      <c r="UDD274" s="20"/>
      <c r="UDE274" s="20"/>
      <c r="UDF274" s="20"/>
      <c r="UDG274" s="20"/>
      <c r="UDH274" s="20"/>
      <c r="UDI274" s="20"/>
      <c r="UDJ274" s="20"/>
      <c r="UDK274" s="20"/>
      <c r="UDL274" s="20"/>
      <c r="UDM274" s="20"/>
      <c r="UDN274" s="20"/>
      <c r="UDO274" s="20"/>
      <c r="UDP274" s="20"/>
      <c r="UDQ274" s="20"/>
      <c r="UDR274" s="20"/>
      <c r="UDS274" s="20"/>
      <c r="UDT274" s="20"/>
      <c r="UDU274" s="20"/>
      <c r="UDV274" s="20"/>
      <c r="UDW274" s="20"/>
      <c r="UDX274" s="20"/>
      <c r="UDY274" s="20"/>
      <c r="UDZ274" s="20"/>
      <c r="UEA274" s="20"/>
      <c r="UEB274" s="20"/>
      <c r="UEC274" s="20"/>
      <c r="UED274" s="20"/>
      <c r="UEE274" s="20"/>
      <c r="UEF274" s="20"/>
      <c r="UEG274" s="20"/>
      <c r="UEH274" s="20"/>
      <c r="UEI274" s="20"/>
      <c r="UEJ274" s="20"/>
      <c r="UEK274" s="20"/>
      <c r="UEL274" s="20"/>
      <c r="UEM274" s="20"/>
      <c r="UEN274" s="20"/>
      <c r="UEO274" s="20"/>
      <c r="UEP274" s="20"/>
      <c r="UEQ274" s="20"/>
      <c r="UER274" s="20"/>
      <c r="UES274" s="20"/>
      <c r="UET274" s="20"/>
      <c r="UEU274" s="20"/>
      <c r="UEV274" s="20"/>
      <c r="UEW274" s="20"/>
      <c r="UEX274" s="20"/>
      <c r="UEY274" s="20"/>
      <c r="UEZ274" s="20"/>
      <c r="UFA274" s="20"/>
      <c r="UFB274" s="20"/>
      <c r="UFC274" s="20"/>
      <c r="UFD274" s="20"/>
      <c r="UFE274" s="20"/>
      <c r="UFF274" s="20"/>
      <c r="UFG274" s="20"/>
      <c r="UFH274" s="20"/>
      <c r="UFI274" s="20"/>
      <c r="UFJ274" s="20"/>
      <c r="UFK274" s="20"/>
      <c r="UFL274" s="20"/>
      <c r="UFM274" s="20"/>
      <c r="UFN274" s="20"/>
      <c r="UFO274" s="20"/>
      <c r="UFP274" s="20"/>
      <c r="UFQ274" s="20"/>
      <c r="UFR274" s="20"/>
      <c r="UFS274" s="20"/>
      <c r="UFT274" s="20"/>
      <c r="UFU274" s="20"/>
      <c r="UFV274" s="20"/>
      <c r="UFW274" s="20"/>
      <c r="UFX274" s="20"/>
      <c r="UFY274" s="20"/>
      <c r="UFZ274" s="20"/>
      <c r="UGA274" s="20"/>
      <c r="UGB274" s="20"/>
      <c r="UGC274" s="20"/>
      <c r="UGD274" s="20"/>
      <c r="UGE274" s="20"/>
      <c r="UGF274" s="20"/>
      <c r="UGG274" s="20"/>
      <c r="UGH274" s="20"/>
      <c r="UGI274" s="20"/>
      <c r="UGJ274" s="20"/>
      <c r="UGK274" s="20"/>
      <c r="UGL274" s="20"/>
      <c r="UGM274" s="20"/>
      <c r="UGN274" s="20"/>
      <c r="UGO274" s="20"/>
      <c r="UGP274" s="20"/>
      <c r="UGQ274" s="20"/>
      <c r="UGR274" s="20"/>
      <c r="UGS274" s="20"/>
      <c r="UGT274" s="20"/>
      <c r="UGU274" s="20"/>
      <c r="UGV274" s="20"/>
      <c r="UGW274" s="20"/>
      <c r="UGX274" s="20"/>
      <c r="UGY274" s="20"/>
      <c r="UGZ274" s="20"/>
      <c r="UHA274" s="20"/>
      <c r="UHB274" s="20"/>
      <c r="UHC274" s="20"/>
      <c r="UHD274" s="20"/>
      <c r="UHE274" s="20"/>
      <c r="UHF274" s="20"/>
      <c r="UHG274" s="20"/>
      <c r="UHH274" s="20"/>
      <c r="UHI274" s="20"/>
      <c r="UHJ274" s="20"/>
      <c r="UHK274" s="20"/>
      <c r="UHL274" s="20"/>
      <c r="UHM274" s="20"/>
      <c r="UHN274" s="20"/>
      <c r="UHO274" s="20"/>
      <c r="UHP274" s="20"/>
      <c r="UHQ274" s="20"/>
      <c r="UHR274" s="20"/>
      <c r="UHS274" s="20"/>
      <c r="UHT274" s="20"/>
      <c r="UHU274" s="20"/>
      <c r="UHV274" s="20"/>
      <c r="UHW274" s="20"/>
      <c r="UHX274" s="20"/>
      <c r="UHY274" s="20"/>
      <c r="UHZ274" s="20"/>
      <c r="UIA274" s="20"/>
      <c r="UIB274" s="20"/>
      <c r="UIC274" s="20"/>
      <c r="UID274" s="20"/>
      <c r="UIE274" s="20"/>
      <c r="UIF274" s="20"/>
      <c r="UIG274" s="20"/>
      <c r="UIH274" s="20"/>
      <c r="UII274" s="20"/>
      <c r="UIJ274" s="20"/>
      <c r="UIK274" s="20"/>
      <c r="UIL274" s="20"/>
      <c r="UIM274" s="20"/>
      <c r="UIN274" s="20"/>
      <c r="UIO274" s="20"/>
      <c r="UIP274" s="20"/>
      <c r="UIQ274" s="20"/>
      <c r="UIR274" s="20"/>
      <c r="UIS274" s="20"/>
      <c r="UIT274" s="20"/>
      <c r="UIU274" s="20"/>
      <c r="UIV274" s="20"/>
      <c r="UIW274" s="20"/>
      <c r="UIX274" s="20"/>
      <c r="UIY274" s="20"/>
      <c r="UIZ274" s="20"/>
      <c r="UJA274" s="20"/>
      <c r="UJB274" s="20"/>
      <c r="UJC274" s="20"/>
      <c r="UJD274" s="20"/>
      <c r="UJE274" s="20"/>
      <c r="UJF274" s="20"/>
      <c r="UJG274" s="20"/>
      <c r="UJH274" s="20"/>
      <c r="UJI274" s="20"/>
      <c r="UJJ274" s="20"/>
      <c r="UJK274" s="20"/>
      <c r="UJL274" s="20"/>
      <c r="UJM274" s="20"/>
      <c r="UJN274" s="20"/>
      <c r="UJO274" s="20"/>
      <c r="UJP274" s="20"/>
      <c r="UJQ274" s="20"/>
      <c r="UJR274" s="20"/>
      <c r="UJS274" s="20"/>
      <c r="UJT274" s="20"/>
      <c r="UJU274" s="20"/>
      <c r="UJV274" s="20"/>
      <c r="UJW274" s="20"/>
      <c r="UJX274" s="20"/>
      <c r="UJY274" s="20"/>
      <c r="UJZ274" s="20"/>
      <c r="UKA274" s="20"/>
      <c r="UKB274" s="20"/>
      <c r="UKC274" s="20"/>
      <c r="UKD274" s="20"/>
      <c r="UKE274" s="20"/>
      <c r="UKF274" s="20"/>
      <c r="UKG274" s="20"/>
      <c r="UKH274" s="20"/>
      <c r="UKI274" s="20"/>
      <c r="UKJ274" s="20"/>
      <c r="UKK274" s="20"/>
      <c r="UKL274" s="20"/>
      <c r="UKM274" s="20"/>
      <c r="UKN274" s="20"/>
      <c r="UKO274" s="20"/>
      <c r="UKP274" s="20"/>
      <c r="UKQ274" s="20"/>
      <c r="UKR274" s="20"/>
      <c r="UKS274" s="20"/>
      <c r="UKT274" s="20"/>
      <c r="UKU274" s="20"/>
      <c r="UKV274" s="20"/>
      <c r="UKW274" s="20"/>
      <c r="UKX274" s="20"/>
      <c r="UKY274" s="20"/>
      <c r="UKZ274" s="20"/>
      <c r="ULA274" s="20"/>
      <c r="ULB274" s="20"/>
      <c r="ULC274" s="20"/>
      <c r="ULD274" s="20"/>
      <c r="ULE274" s="20"/>
      <c r="ULF274" s="20"/>
      <c r="ULG274" s="20"/>
      <c r="ULH274" s="20"/>
      <c r="ULI274" s="20"/>
      <c r="ULJ274" s="20"/>
      <c r="ULK274" s="20"/>
      <c r="ULL274" s="20"/>
      <c r="ULM274" s="20"/>
      <c r="ULN274" s="20"/>
      <c r="ULO274" s="20"/>
      <c r="ULP274" s="20"/>
      <c r="ULQ274" s="20"/>
      <c r="ULR274" s="20"/>
      <c r="ULS274" s="20"/>
      <c r="ULT274" s="20"/>
      <c r="ULU274" s="20"/>
      <c r="ULV274" s="20"/>
      <c r="ULW274" s="20"/>
      <c r="ULX274" s="20"/>
      <c r="ULY274" s="20"/>
      <c r="ULZ274" s="20"/>
      <c r="UMA274" s="20"/>
      <c r="UMB274" s="20"/>
      <c r="UMC274" s="20"/>
      <c r="UMD274" s="20"/>
      <c r="UME274" s="20"/>
      <c r="UMF274" s="20"/>
      <c r="UMG274" s="20"/>
      <c r="UMH274" s="20"/>
      <c r="UMI274" s="20"/>
      <c r="UMJ274" s="20"/>
      <c r="UMK274" s="20"/>
      <c r="UML274" s="20"/>
      <c r="UMM274" s="20"/>
      <c r="UMN274" s="20"/>
      <c r="UMO274" s="20"/>
      <c r="UMP274" s="20"/>
      <c r="UMQ274" s="20"/>
      <c r="UMR274" s="20"/>
      <c r="UMS274" s="20"/>
      <c r="UMT274" s="20"/>
      <c r="UMU274" s="20"/>
      <c r="UMV274" s="20"/>
      <c r="UMW274" s="20"/>
      <c r="UMX274" s="20"/>
      <c r="UMY274" s="20"/>
      <c r="UMZ274" s="20"/>
      <c r="UNA274" s="20"/>
      <c r="UNB274" s="20"/>
      <c r="UNC274" s="20"/>
      <c r="UND274" s="20"/>
      <c r="UNE274" s="20"/>
      <c r="UNF274" s="20"/>
      <c r="UNG274" s="20"/>
      <c r="UNH274" s="20"/>
      <c r="UNI274" s="20"/>
      <c r="UNJ274" s="20"/>
      <c r="UNK274" s="20"/>
      <c r="UNL274" s="20"/>
      <c r="UNM274" s="20"/>
      <c r="UNN274" s="20"/>
      <c r="UNO274" s="20"/>
      <c r="UNP274" s="20"/>
      <c r="UNQ274" s="20"/>
      <c r="UNR274" s="20"/>
      <c r="UNS274" s="20"/>
      <c r="UNT274" s="20"/>
      <c r="UNU274" s="20"/>
      <c r="UNV274" s="20"/>
      <c r="UNW274" s="20"/>
      <c r="UNX274" s="20"/>
      <c r="UNY274" s="20"/>
      <c r="UNZ274" s="20"/>
      <c r="UOA274" s="20"/>
      <c r="UOB274" s="20"/>
      <c r="UOC274" s="20"/>
      <c r="UOD274" s="20"/>
      <c r="UOE274" s="20"/>
      <c r="UOF274" s="20"/>
      <c r="UOG274" s="20"/>
      <c r="UOH274" s="20"/>
      <c r="UOI274" s="20"/>
      <c r="UOJ274" s="20"/>
      <c r="UOK274" s="20"/>
      <c r="UOL274" s="20"/>
      <c r="UOM274" s="20"/>
      <c r="UON274" s="20"/>
      <c r="UOO274" s="20"/>
      <c r="UOP274" s="20"/>
      <c r="UOQ274" s="20"/>
      <c r="UOR274" s="20"/>
      <c r="UOS274" s="20"/>
      <c r="UOT274" s="20"/>
      <c r="UOU274" s="20"/>
      <c r="UOV274" s="20"/>
      <c r="UOW274" s="20"/>
      <c r="UOX274" s="20"/>
      <c r="UOY274" s="20"/>
      <c r="UOZ274" s="20"/>
      <c r="UPA274" s="20"/>
      <c r="UPB274" s="20"/>
      <c r="UPC274" s="20"/>
      <c r="UPD274" s="20"/>
      <c r="UPE274" s="20"/>
      <c r="UPF274" s="20"/>
      <c r="UPG274" s="20"/>
      <c r="UPH274" s="20"/>
      <c r="UPI274" s="20"/>
      <c r="UPJ274" s="20"/>
      <c r="UPK274" s="20"/>
      <c r="UPL274" s="20"/>
      <c r="UPM274" s="20"/>
      <c r="UPN274" s="20"/>
      <c r="UPO274" s="20"/>
      <c r="UPP274" s="20"/>
      <c r="UPQ274" s="20"/>
      <c r="UPR274" s="20"/>
      <c r="UPS274" s="20"/>
      <c r="UPT274" s="20"/>
      <c r="UPU274" s="20"/>
      <c r="UPV274" s="20"/>
      <c r="UPW274" s="20"/>
      <c r="UPX274" s="20"/>
      <c r="UPY274" s="20"/>
      <c r="UPZ274" s="20"/>
      <c r="UQA274" s="20"/>
      <c r="UQB274" s="20"/>
      <c r="UQC274" s="20"/>
      <c r="UQD274" s="20"/>
      <c r="UQE274" s="20"/>
      <c r="UQF274" s="20"/>
      <c r="UQG274" s="20"/>
      <c r="UQH274" s="20"/>
      <c r="UQI274" s="20"/>
      <c r="UQJ274" s="20"/>
      <c r="UQK274" s="20"/>
      <c r="UQL274" s="20"/>
      <c r="UQM274" s="20"/>
      <c r="UQN274" s="20"/>
      <c r="UQO274" s="20"/>
      <c r="UQP274" s="20"/>
      <c r="UQQ274" s="20"/>
      <c r="UQR274" s="20"/>
      <c r="UQS274" s="20"/>
      <c r="UQT274" s="20"/>
      <c r="UQU274" s="20"/>
      <c r="UQV274" s="20"/>
      <c r="UQW274" s="20"/>
      <c r="UQX274" s="20"/>
      <c r="UQY274" s="20"/>
      <c r="UQZ274" s="20"/>
      <c r="URA274" s="20"/>
      <c r="URB274" s="20"/>
      <c r="URC274" s="20"/>
      <c r="URD274" s="20"/>
      <c r="URE274" s="20"/>
      <c r="URF274" s="20"/>
      <c r="URG274" s="20"/>
      <c r="URH274" s="20"/>
      <c r="URI274" s="20"/>
      <c r="URJ274" s="20"/>
      <c r="URK274" s="20"/>
      <c r="URL274" s="20"/>
      <c r="URM274" s="20"/>
      <c r="URN274" s="20"/>
      <c r="URO274" s="20"/>
      <c r="URP274" s="20"/>
      <c r="URQ274" s="20"/>
      <c r="URR274" s="20"/>
      <c r="URS274" s="20"/>
      <c r="URT274" s="20"/>
      <c r="URU274" s="20"/>
      <c r="URV274" s="20"/>
      <c r="URW274" s="20"/>
      <c r="URX274" s="20"/>
      <c r="URY274" s="20"/>
      <c r="URZ274" s="20"/>
      <c r="USA274" s="20"/>
      <c r="USB274" s="20"/>
      <c r="USC274" s="20"/>
      <c r="USD274" s="20"/>
      <c r="USE274" s="20"/>
      <c r="USF274" s="20"/>
      <c r="USG274" s="20"/>
      <c r="USH274" s="20"/>
      <c r="USI274" s="20"/>
      <c r="USJ274" s="20"/>
      <c r="USK274" s="20"/>
      <c r="USL274" s="20"/>
      <c r="USM274" s="20"/>
      <c r="USN274" s="20"/>
      <c r="USO274" s="20"/>
      <c r="USP274" s="20"/>
      <c r="USQ274" s="20"/>
      <c r="USR274" s="20"/>
      <c r="USS274" s="20"/>
      <c r="UST274" s="20"/>
      <c r="USU274" s="20"/>
      <c r="USV274" s="20"/>
      <c r="USW274" s="20"/>
      <c r="USX274" s="20"/>
      <c r="USY274" s="20"/>
      <c r="USZ274" s="20"/>
      <c r="UTA274" s="20"/>
      <c r="UTB274" s="20"/>
      <c r="UTC274" s="20"/>
      <c r="UTD274" s="20"/>
      <c r="UTE274" s="20"/>
      <c r="UTF274" s="20"/>
      <c r="UTG274" s="20"/>
      <c r="UTH274" s="20"/>
      <c r="UTI274" s="20"/>
      <c r="UTJ274" s="20"/>
      <c r="UTK274" s="20"/>
      <c r="UTL274" s="20"/>
      <c r="UTM274" s="20"/>
      <c r="UTN274" s="20"/>
      <c r="UTO274" s="20"/>
      <c r="UTP274" s="20"/>
      <c r="UTQ274" s="20"/>
      <c r="UTR274" s="20"/>
      <c r="UTS274" s="20"/>
      <c r="UTT274" s="20"/>
      <c r="UTU274" s="20"/>
      <c r="UTV274" s="20"/>
      <c r="UTW274" s="20"/>
      <c r="UTX274" s="20"/>
      <c r="UTY274" s="20"/>
      <c r="UTZ274" s="20"/>
      <c r="UUA274" s="20"/>
      <c r="UUB274" s="20"/>
      <c r="UUC274" s="20"/>
      <c r="UUD274" s="20"/>
      <c r="UUE274" s="20"/>
      <c r="UUF274" s="20"/>
      <c r="UUG274" s="20"/>
      <c r="UUH274" s="20"/>
      <c r="UUI274" s="20"/>
      <c r="UUJ274" s="20"/>
      <c r="UUK274" s="20"/>
      <c r="UUL274" s="20"/>
      <c r="UUM274" s="20"/>
      <c r="UUN274" s="20"/>
      <c r="UUO274" s="20"/>
      <c r="UUP274" s="20"/>
      <c r="UUQ274" s="20"/>
      <c r="UUR274" s="20"/>
      <c r="UUS274" s="20"/>
      <c r="UUT274" s="20"/>
      <c r="UUU274" s="20"/>
      <c r="UUV274" s="20"/>
      <c r="UUW274" s="20"/>
      <c r="UUX274" s="20"/>
      <c r="UUY274" s="20"/>
      <c r="UUZ274" s="20"/>
      <c r="UVA274" s="20"/>
      <c r="UVB274" s="20"/>
      <c r="UVC274" s="20"/>
      <c r="UVD274" s="20"/>
      <c r="UVE274" s="20"/>
      <c r="UVF274" s="20"/>
      <c r="UVG274" s="20"/>
      <c r="UVH274" s="20"/>
      <c r="UVI274" s="20"/>
      <c r="UVJ274" s="20"/>
      <c r="UVK274" s="20"/>
      <c r="UVL274" s="20"/>
      <c r="UVM274" s="20"/>
      <c r="UVN274" s="20"/>
      <c r="UVO274" s="20"/>
      <c r="UVP274" s="20"/>
      <c r="UVQ274" s="20"/>
      <c r="UVR274" s="20"/>
      <c r="UVS274" s="20"/>
      <c r="UVT274" s="20"/>
      <c r="UVU274" s="20"/>
      <c r="UVV274" s="20"/>
      <c r="UVW274" s="20"/>
      <c r="UVX274" s="20"/>
      <c r="UVY274" s="20"/>
      <c r="UVZ274" s="20"/>
      <c r="UWA274" s="20"/>
      <c r="UWB274" s="20"/>
      <c r="UWC274" s="20"/>
      <c r="UWD274" s="20"/>
      <c r="UWE274" s="20"/>
      <c r="UWF274" s="20"/>
      <c r="UWG274" s="20"/>
      <c r="UWH274" s="20"/>
      <c r="UWI274" s="20"/>
      <c r="UWJ274" s="20"/>
      <c r="UWK274" s="20"/>
      <c r="UWL274" s="20"/>
      <c r="UWM274" s="20"/>
      <c r="UWN274" s="20"/>
      <c r="UWO274" s="20"/>
      <c r="UWP274" s="20"/>
      <c r="UWQ274" s="20"/>
      <c r="UWR274" s="20"/>
      <c r="UWS274" s="20"/>
      <c r="UWT274" s="20"/>
      <c r="UWU274" s="20"/>
      <c r="UWV274" s="20"/>
      <c r="UWW274" s="20"/>
      <c r="UWX274" s="20"/>
      <c r="UWY274" s="20"/>
      <c r="UWZ274" s="20"/>
      <c r="UXA274" s="20"/>
      <c r="UXB274" s="20"/>
      <c r="UXC274" s="20"/>
      <c r="UXD274" s="20"/>
      <c r="UXE274" s="20"/>
      <c r="UXF274" s="20"/>
      <c r="UXG274" s="20"/>
      <c r="UXH274" s="20"/>
      <c r="UXI274" s="20"/>
      <c r="UXJ274" s="20"/>
      <c r="UXK274" s="20"/>
      <c r="UXL274" s="20"/>
      <c r="UXM274" s="20"/>
      <c r="UXN274" s="20"/>
      <c r="UXO274" s="20"/>
      <c r="UXP274" s="20"/>
      <c r="UXQ274" s="20"/>
      <c r="UXR274" s="20"/>
      <c r="UXS274" s="20"/>
      <c r="UXT274" s="20"/>
      <c r="UXU274" s="20"/>
      <c r="UXV274" s="20"/>
      <c r="UXW274" s="20"/>
      <c r="UXX274" s="20"/>
      <c r="UXY274" s="20"/>
      <c r="UXZ274" s="20"/>
      <c r="UYA274" s="20"/>
      <c r="UYB274" s="20"/>
      <c r="UYC274" s="20"/>
      <c r="UYD274" s="20"/>
      <c r="UYE274" s="20"/>
      <c r="UYF274" s="20"/>
      <c r="UYG274" s="20"/>
      <c r="UYH274" s="20"/>
      <c r="UYI274" s="20"/>
      <c r="UYJ274" s="20"/>
      <c r="UYK274" s="20"/>
      <c r="UYL274" s="20"/>
      <c r="UYM274" s="20"/>
      <c r="UYN274" s="20"/>
      <c r="UYO274" s="20"/>
      <c r="UYP274" s="20"/>
      <c r="UYQ274" s="20"/>
      <c r="UYR274" s="20"/>
      <c r="UYS274" s="20"/>
      <c r="UYT274" s="20"/>
      <c r="UYU274" s="20"/>
      <c r="UYV274" s="20"/>
      <c r="UYW274" s="20"/>
      <c r="UYX274" s="20"/>
      <c r="UYY274" s="20"/>
      <c r="UYZ274" s="20"/>
      <c r="UZA274" s="20"/>
      <c r="UZB274" s="20"/>
      <c r="UZC274" s="20"/>
      <c r="UZD274" s="20"/>
      <c r="UZE274" s="20"/>
      <c r="UZF274" s="20"/>
      <c r="UZG274" s="20"/>
      <c r="UZH274" s="20"/>
      <c r="UZI274" s="20"/>
      <c r="UZJ274" s="20"/>
      <c r="UZK274" s="20"/>
      <c r="UZL274" s="20"/>
      <c r="UZM274" s="20"/>
      <c r="UZN274" s="20"/>
      <c r="UZO274" s="20"/>
      <c r="UZP274" s="20"/>
      <c r="UZQ274" s="20"/>
      <c r="UZR274" s="20"/>
      <c r="UZS274" s="20"/>
      <c r="UZT274" s="20"/>
      <c r="UZU274" s="20"/>
      <c r="UZV274" s="20"/>
      <c r="UZW274" s="20"/>
      <c r="UZX274" s="20"/>
      <c r="UZY274" s="20"/>
      <c r="UZZ274" s="20"/>
      <c r="VAA274" s="20"/>
      <c r="VAB274" s="20"/>
      <c r="VAC274" s="20"/>
      <c r="VAD274" s="20"/>
      <c r="VAE274" s="20"/>
      <c r="VAF274" s="20"/>
      <c r="VAG274" s="20"/>
      <c r="VAH274" s="20"/>
      <c r="VAI274" s="20"/>
      <c r="VAJ274" s="20"/>
      <c r="VAK274" s="20"/>
      <c r="VAL274" s="20"/>
      <c r="VAM274" s="20"/>
      <c r="VAN274" s="20"/>
      <c r="VAO274" s="20"/>
      <c r="VAP274" s="20"/>
      <c r="VAQ274" s="20"/>
      <c r="VAR274" s="20"/>
      <c r="VAS274" s="20"/>
      <c r="VAT274" s="20"/>
      <c r="VAU274" s="20"/>
      <c r="VAV274" s="20"/>
      <c r="VAW274" s="20"/>
      <c r="VAX274" s="20"/>
      <c r="VAY274" s="20"/>
      <c r="VAZ274" s="20"/>
      <c r="VBA274" s="20"/>
      <c r="VBB274" s="20"/>
      <c r="VBC274" s="20"/>
      <c r="VBD274" s="20"/>
      <c r="VBE274" s="20"/>
      <c r="VBF274" s="20"/>
      <c r="VBG274" s="20"/>
      <c r="VBH274" s="20"/>
      <c r="VBI274" s="20"/>
      <c r="VBJ274" s="20"/>
      <c r="VBK274" s="20"/>
      <c r="VBL274" s="20"/>
      <c r="VBM274" s="20"/>
      <c r="VBN274" s="20"/>
      <c r="VBO274" s="20"/>
      <c r="VBP274" s="20"/>
      <c r="VBQ274" s="20"/>
      <c r="VBR274" s="20"/>
      <c r="VBS274" s="20"/>
      <c r="VBT274" s="20"/>
      <c r="VBU274" s="20"/>
      <c r="VBV274" s="20"/>
      <c r="VBW274" s="20"/>
      <c r="VBX274" s="20"/>
      <c r="VBY274" s="20"/>
      <c r="VBZ274" s="20"/>
      <c r="VCA274" s="20"/>
      <c r="VCB274" s="20"/>
      <c r="VCC274" s="20"/>
      <c r="VCD274" s="20"/>
      <c r="VCE274" s="20"/>
      <c r="VCF274" s="20"/>
      <c r="VCG274" s="20"/>
      <c r="VCH274" s="20"/>
      <c r="VCI274" s="20"/>
      <c r="VCJ274" s="20"/>
      <c r="VCK274" s="20"/>
      <c r="VCL274" s="20"/>
      <c r="VCM274" s="20"/>
      <c r="VCN274" s="20"/>
      <c r="VCO274" s="20"/>
      <c r="VCP274" s="20"/>
      <c r="VCQ274" s="20"/>
      <c r="VCR274" s="20"/>
      <c r="VCS274" s="20"/>
      <c r="VCT274" s="20"/>
      <c r="VCU274" s="20"/>
      <c r="VCV274" s="20"/>
      <c r="VCW274" s="20"/>
      <c r="VCX274" s="20"/>
      <c r="VCY274" s="20"/>
      <c r="VCZ274" s="20"/>
      <c r="VDA274" s="20"/>
      <c r="VDB274" s="20"/>
      <c r="VDC274" s="20"/>
      <c r="VDD274" s="20"/>
      <c r="VDE274" s="20"/>
      <c r="VDF274" s="20"/>
      <c r="VDG274" s="20"/>
      <c r="VDH274" s="20"/>
      <c r="VDI274" s="20"/>
      <c r="VDJ274" s="20"/>
      <c r="VDK274" s="20"/>
      <c r="VDL274" s="20"/>
      <c r="VDM274" s="20"/>
      <c r="VDN274" s="20"/>
      <c r="VDO274" s="20"/>
      <c r="VDP274" s="20"/>
      <c r="VDQ274" s="20"/>
      <c r="VDR274" s="20"/>
      <c r="VDS274" s="20"/>
      <c r="VDT274" s="20"/>
      <c r="VDU274" s="20"/>
      <c r="VDV274" s="20"/>
      <c r="VDW274" s="20"/>
      <c r="VDX274" s="20"/>
      <c r="VDY274" s="20"/>
      <c r="VDZ274" s="20"/>
      <c r="VEA274" s="20"/>
      <c r="VEB274" s="20"/>
      <c r="VEC274" s="20"/>
      <c r="VED274" s="20"/>
      <c r="VEE274" s="20"/>
      <c r="VEF274" s="20"/>
      <c r="VEG274" s="20"/>
      <c r="VEH274" s="20"/>
      <c r="VEI274" s="20"/>
      <c r="VEJ274" s="20"/>
      <c r="VEK274" s="20"/>
      <c r="VEL274" s="20"/>
      <c r="VEM274" s="20"/>
      <c r="VEN274" s="20"/>
      <c r="VEO274" s="20"/>
      <c r="VEP274" s="20"/>
      <c r="VEQ274" s="20"/>
      <c r="VER274" s="20"/>
      <c r="VES274" s="20"/>
      <c r="VET274" s="20"/>
      <c r="VEU274" s="20"/>
      <c r="VEV274" s="20"/>
      <c r="VEW274" s="20"/>
      <c r="VEX274" s="20"/>
      <c r="VEY274" s="20"/>
      <c r="VEZ274" s="20"/>
      <c r="VFA274" s="20"/>
      <c r="VFB274" s="20"/>
      <c r="VFC274" s="20"/>
      <c r="VFD274" s="20"/>
      <c r="VFE274" s="20"/>
      <c r="VFF274" s="20"/>
      <c r="VFG274" s="20"/>
      <c r="VFH274" s="20"/>
      <c r="VFI274" s="20"/>
      <c r="VFJ274" s="20"/>
      <c r="VFK274" s="20"/>
      <c r="VFL274" s="20"/>
      <c r="VFM274" s="20"/>
      <c r="VFN274" s="20"/>
      <c r="VFO274" s="20"/>
      <c r="VFP274" s="20"/>
      <c r="VFQ274" s="20"/>
      <c r="VFR274" s="20"/>
      <c r="VFS274" s="20"/>
      <c r="VFT274" s="20"/>
      <c r="VFU274" s="20"/>
      <c r="VFV274" s="20"/>
      <c r="VFW274" s="20"/>
      <c r="VFX274" s="20"/>
      <c r="VFY274" s="20"/>
      <c r="VFZ274" s="20"/>
      <c r="VGA274" s="20"/>
      <c r="VGB274" s="20"/>
      <c r="VGC274" s="20"/>
      <c r="VGD274" s="20"/>
      <c r="VGE274" s="20"/>
      <c r="VGF274" s="20"/>
      <c r="VGG274" s="20"/>
      <c r="VGH274" s="20"/>
      <c r="VGI274" s="20"/>
      <c r="VGJ274" s="20"/>
      <c r="VGK274" s="20"/>
      <c r="VGL274" s="20"/>
      <c r="VGM274" s="20"/>
      <c r="VGN274" s="20"/>
      <c r="VGO274" s="20"/>
      <c r="VGP274" s="20"/>
      <c r="VGQ274" s="20"/>
      <c r="VGR274" s="20"/>
      <c r="VGS274" s="20"/>
      <c r="VGT274" s="20"/>
      <c r="VGU274" s="20"/>
      <c r="VGV274" s="20"/>
      <c r="VGW274" s="20"/>
      <c r="VGX274" s="20"/>
      <c r="VGY274" s="20"/>
      <c r="VGZ274" s="20"/>
      <c r="VHA274" s="20"/>
      <c r="VHB274" s="20"/>
      <c r="VHC274" s="20"/>
      <c r="VHD274" s="20"/>
      <c r="VHE274" s="20"/>
      <c r="VHF274" s="20"/>
      <c r="VHG274" s="20"/>
      <c r="VHH274" s="20"/>
      <c r="VHI274" s="20"/>
      <c r="VHJ274" s="20"/>
      <c r="VHK274" s="20"/>
      <c r="VHL274" s="20"/>
      <c r="VHM274" s="20"/>
      <c r="VHN274" s="20"/>
      <c r="VHO274" s="20"/>
      <c r="VHP274" s="20"/>
      <c r="VHQ274" s="20"/>
      <c r="VHR274" s="20"/>
      <c r="VHS274" s="20"/>
      <c r="VHT274" s="20"/>
      <c r="VHU274" s="20"/>
      <c r="VHV274" s="20"/>
      <c r="VHW274" s="20"/>
      <c r="VHX274" s="20"/>
      <c r="VHY274" s="20"/>
      <c r="VHZ274" s="20"/>
      <c r="VIA274" s="20"/>
      <c r="VIB274" s="20"/>
      <c r="VIC274" s="20"/>
      <c r="VID274" s="20"/>
      <c r="VIE274" s="20"/>
      <c r="VIF274" s="20"/>
      <c r="VIG274" s="20"/>
      <c r="VIH274" s="20"/>
      <c r="VII274" s="20"/>
      <c r="VIJ274" s="20"/>
      <c r="VIK274" s="20"/>
      <c r="VIL274" s="20"/>
      <c r="VIM274" s="20"/>
      <c r="VIN274" s="20"/>
      <c r="VIO274" s="20"/>
      <c r="VIP274" s="20"/>
      <c r="VIQ274" s="20"/>
      <c r="VIR274" s="20"/>
      <c r="VIS274" s="20"/>
      <c r="VIT274" s="20"/>
      <c r="VIU274" s="20"/>
      <c r="VIV274" s="20"/>
      <c r="VIW274" s="20"/>
      <c r="VIX274" s="20"/>
      <c r="VIY274" s="20"/>
      <c r="VIZ274" s="20"/>
      <c r="VJA274" s="20"/>
      <c r="VJB274" s="20"/>
      <c r="VJC274" s="20"/>
      <c r="VJD274" s="20"/>
      <c r="VJE274" s="20"/>
      <c r="VJF274" s="20"/>
      <c r="VJG274" s="20"/>
      <c r="VJH274" s="20"/>
      <c r="VJI274" s="20"/>
      <c r="VJJ274" s="20"/>
      <c r="VJK274" s="20"/>
      <c r="VJL274" s="20"/>
      <c r="VJM274" s="20"/>
      <c r="VJN274" s="20"/>
      <c r="VJO274" s="20"/>
      <c r="VJP274" s="20"/>
      <c r="VJQ274" s="20"/>
      <c r="VJR274" s="20"/>
      <c r="VJS274" s="20"/>
      <c r="VJT274" s="20"/>
      <c r="VJU274" s="20"/>
      <c r="VJV274" s="20"/>
      <c r="VJW274" s="20"/>
      <c r="VJX274" s="20"/>
      <c r="VJY274" s="20"/>
      <c r="VJZ274" s="20"/>
      <c r="VKA274" s="20"/>
      <c r="VKB274" s="20"/>
      <c r="VKC274" s="20"/>
      <c r="VKD274" s="20"/>
      <c r="VKE274" s="20"/>
      <c r="VKF274" s="20"/>
      <c r="VKG274" s="20"/>
      <c r="VKH274" s="20"/>
      <c r="VKI274" s="20"/>
      <c r="VKJ274" s="20"/>
      <c r="VKK274" s="20"/>
      <c r="VKL274" s="20"/>
      <c r="VKM274" s="20"/>
      <c r="VKN274" s="20"/>
      <c r="VKO274" s="20"/>
      <c r="VKP274" s="20"/>
      <c r="VKQ274" s="20"/>
      <c r="VKR274" s="20"/>
      <c r="VKS274" s="20"/>
      <c r="VKT274" s="20"/>
      <c r="VKU274" s="20"/>
      <c r="VKV274" s="20"/>
      <c r="VKW274" s="20"/>
      <c r="VKX274" s="20"/>
      <c r="VKY274" s="20"/>
      <c r="VKZ274" s="20"/>
      <c r="VLA274" s="20"/>
      <c r="VLB274" s="20"/>
      <c r="VLC274" s="20"/>
      <c r="VLD274" s="20"/>
      <c r="VLE274" s="20"/>
      <c r="VLF274" s="20"/>
      <c r="VLG274" s="20"/>
      <c r="VLH274" s="20"/>
      <c r="VLI274" s="20"/>
      <c r="VLJ274" s="20"/>
      <c r="VLK274" s="20"/>
      <c r="VLL274" s="20"/>
      <c r="VLM274" s="20"/>
      <c r="VLN274" s="20"/>
      <c r="VLO274" s="20"/>
      <c r="VLP274" s="20"/>
      <c r="VLQ274" s="20"/>
      <c r="VLR274" s="20"/>
      <c r="VLS274" s="20"/>
      <c r="VLT274" s="20"/>
      <c r="VLU274" s="20"/>
      <c r="VLV274" s="20"/>
      <c r="VLW274" s="20"/>
      <c r="VLX274" s="20"/>
      <c r="VLY274" s="20"/>
      <c r="VLZ274" s="20"/>
      <c r="VMA274" s="20"/>
      <c r="VMB274" s="20"/>
      <c r="VMC274" s="20"/>
      <c r="VMD274" s="20"/>
      <c r="VME274" s="20"/>
      <c r="VMF274" s="20"/>
      <c r="VMG274" s="20"/>
      <c r="VMH274" s="20"/>
      <c r="VMI274" s="20"/>
      <c r="VMJ274" s="20"/>
      <c r="VMK274" s="20"/>
      <c r="VML274" s="20"/>
      <c r="VMM274" s="20"/>
      <c r="VMN274" s="20"/>
      <c r="VMO274" s="20"/>
      <c r="VMP274" s="20"/>
      <c r="VMQ274" s="20"/>
      <c r="VMR274" s="20"/>
      <c r="VMS274" s="20"/>
      <c r="VMT274" s="20"/>
      <c r="VMU274" s="20"/>
      <c r="VMV274" s="20"/>
      <c r="VMW274" s="20"/>
      <c r="VMX274" s="20"/>
      <c r="VMY274" s="20"/>
      <c r="VMZ274" s="20"/>
      <c r="VNA274" s="20"/>
      <c r="VNB274" s="20"/>
      <c r="VNC274" s="20"/>
      <c r="VND274" s="20"/>
      <c r="VNE274" s="20"/>
      <c r="VNF274" s="20"/>
      <c r="VNG274" s="20"/>
      <c r="VNH274" s="20"/>
      <c r="VNI274" s="20"/>
      <c r="VNJ274" s="20"/>
      <c r="VNK274" s="20"/>
      <c r="VNL274" s="20"/>
      <c r="VNM274" s="20"/>
      <c r="VNN274" s="20"/>
      <c r="VNO274" s="20"/>
      <c r="VNP274" s="20"/>
      <c r="VNQ274" s="20"/>
      <c r="VNR274" s="20"/>
      <c r="VNS274" s="20"/>
      <c r="VNT274" s="20"/>
      <c r="VNU274" s="20"/>
      <c r="VNV274" s="20"/>
      <c r="VNW274" s="20"/>
      <c r="VNX274" s="20"/>
      <c r="VNY274" s="20"/>
      <c r="VNZ274" s="20"/>
      <c r="VOA274" s="20"/>
      <c r="VOB274" s="20"/>
      <c r="VOC274" s="20"/>
      <c r="VOD274" s="20"/>
      <c r="VOE274" s="20"/>
      <c r="VOF274" s="20"/>
      <c r="VOG274" s="20"/>
      <c r="VOH274" s="20"/>
      <c r="VOI274" s="20"/>
      <c r="VOJ274" s="20"/>
      <c r="VOK274" s="20"/>
      <c r="VOL274" s="20"/>
      <c r="VOM274" s="20"/>
      <c r="VON274" s="20"/>
      <c r="VOO274" s="20"/>
      <c r="VOP274" s="20"/>
      <c r="VOQ274" s="20"/>
      <c r="VOR274" s="20"/>
      <c r="VOS274" s="20"/>
      <c r="VOT274" s="20"/>
      <c r="VOU274" s="20"/>
      <c r="VOV274" s="20"/>
      <c r="VOW274" s="20"/>
      <c r="VOX274" s="20"/>
      <c r="VOY274" s="20"/>
      <c r="VOZ274" s="20"/>
      <c r="VPA274" s="20"/>
      <c r="VPB274" s="20"/>
      <c r="VPC274" s="20"/>
      <c r="VPD274" s="20"/>
      <c r="VPE274" s="20"/>
      <c r="VPF274" s="20"/>
      <c r="VPG274" s="20"/>
      <c r="VPH274" s="20"/>
      <c r="VPI274" s="20"/>
      <c r="VPJ274" s="20"/>
      <c r="VPK274" s="20"/>
      <c r="VPL274" s="20"/>
      <c r="VPM274" s="20"/>
      <c r="VPN274" s="20"/>
      <c r="VPO274" s="20"/>
      <c r="VPP274" s="20"/>
      <c r="VPQ274" s="20"/>
      <c r="VPR274" s="20"/>
      <c r="VPS274" s="20"/>
      <c r="VPT274" s="20"/>
      <c r="VPU274" s="20"/>
      <c r="VPV274" s="20"/>
      <c r="VPW274" s="20"/>
      <c r="VPX274" s="20"/>
      <c r="VPY274" s="20"/>
      <c r="VPZ274" s="20"/>
      <c r="VQA274" s="20"/>
      <c r="VQB274" s="20"/>
      <c r="VQC274" s="20"/>
      <c r="VQD274" s="20"/>
      <c r="VQE274" s="20"/>
      <c r="VQF274" s="20"/>
      <c r="VQG274" s="20"/>
      <c r="VQH274" s="20"/>
      <c r="VQI274" s="20"/>
      <c r="VQJ274" s="20"/>
      <c r="VQK274" s="20"/>
      <c r="VQL274" s="20"/>
      <c r="VQM274" s="20"/>
      <c r="VQN274" s="20"/>
      <c r="VQO274" s="20"/>
      <c r="VQP274" s="20"/>
      <c r="VQQ274" s="20"/>
      <c r="VQR274" s="20"/>
      <c r="VQS274" s="20"/>
      <c r="VQT274" s="20"/>
      <c r="VQU274" s="20"/>
      <c r="VQV274" s="20"/>
      <c r="VQW274" s="20"/>
      <c r="VQX274" s="20"/>
      <c r="VQY274" s="20"/>
      <c r="VQZ274" s="20"/>
      <c r="VRA274" s="20"/>
      <c r="VRB274" s="20"/>
      <c r="VRC274" s="20"/>
      <c r="VRD274" s="20"/>
      <c r="VRE274" s="20"/>
      <c r="VRF274" s="20"/>
      <c r="VRG274" s="20"/>
      <c r="VRH274" s="20"/>
      <c r="VRI274" s="20"/>
      <c r="VRJ274" s="20"/>
      <c r="VRK274" s="20"/>
      <c r="VRL274" s="20"/>
      <c r="VRM274" s="20"/>
      <c r="VRN274" s="20"/>
      <c r="VRO274" s="20"/>
      <c r="VRP274" s="20"/>
      <c r="VRQ274" s="20"/>
      <c r="VRR274" s="20"/>
      <c r="VRS274" s="20"/>
      <c r="VRT274" s="20"/>
      <c r="VRU274" s="20"/>
      <c r="VRV274" s="20"/>
      <c r="VRW274" s="20"/>
      <c r="VRX274" s="20"/>
      <c r="VRY274" s="20"/>
      <c r="VRZ274" s="20"/>
      <c r="VSA274" s="20"/>
      <c r="VSB274" s="20"/>
      <c r="VSC274" s="20"/>
      <c r="VSD274" s="20"/>
      <c r="VSE274" s="20"/>
      <c r="VSF274" s="20"/>
      <c r="VSG274" s="20"/>
      <c r="VSH274" s="20"/>
      <c r="VSI274" s="20"/>
      <c r="VSJ274" s="20"/>
      <c r="VSK274" s="20"/>
      <c r="VSL274" s="20"/>
      <c r="VSM274" s="20"/>
      <c r="VSN274" s="20"/>
      <c r="VSO274" s="20"/>
      <c r="VSP274" s="20"/>
      <c r="VSQ274" s="20"/>
      <c r="VSR274" s="20"/>
      <c r="VSS274" s="20"/>
      <c r="VST274" s="20"/>
      <c r="VSU274" s="20"/>
      <c r="VSV274" s="20"/>
      <c r="VSW274" s="20"/>
      <c r="VSX274" s="20"/>
      <c r="VSY274" s="20"/>
      <c r="VSZ274" s="20"/>
      <c r="VTA274" s="20"/>
      <c r="VTB274" s="20"/>
      <c r="VTC274" s="20"/>
      <c r="VTD274" s="20"/>
      <c r="VTE274" s="20"/>
      <c r="VTF274" s="20"/>
      <c r="VTG274" s="20"/>
      <c r="VTH274" s="20"/>
      <c r="VTI274" s="20"/>
      <c r="VTJ274" s="20"/>
      <c r="VTK274" s="20"/>
      <c r="VTL274" s="20"/>
      <c r="VTM274" s="20"/>
      <c r="VTN274" s="20"/>
      <c r="VTO274" s="20"/>
      <c r="VTP274" s="20"/>
      <c r="VTQ274" s="20"/>
      <c r="VTR274" s="20"/>
      <c r="VTS274" s="20"/>
      <c r="VTT274" s="20"/>
      <c r="VTU274" s="20"/>
      <c r="VTV274" s="20"/>
      <c r="VTW274" s="20"/>
      <c r="VTX274" s="20"/>
      <c r="VTY274" s="20"/>
      <c r="VTZ274" s="20"/>
      <c r="VUA274" s="20"/>
      <c r="VUB274" s="20"/>
      <c r="VUC274" s="20"/>
      <c r="VUD274" s="20"/>
      <c r="VUE274" s="20"/>
      <c r="VUF274" s="20"/>
      <c r="VUG274" s="20"/>
      <c r="VUH274" s="20"/>
      <c r="VUI274" s="20"/>
      <c r="VUJ274" s="20"/>
      <c r="VUK274" s="20"/>
      <c r="VUL274" s="20"/>
      <c r="VUM274" s="20"/>
      <c r="VUN274" s="20"/>
      <c r="VUO274" s="20"/>
      <c r="VUP274" s="20"/>
      <c r="VUQ274" s="20"/>
      <c r="VUR274" s="20"/>
      <c r="VUS274" s="20"/>
      <c r="VUT274" s="20"/>
      <c r="VUU274" s="20"/>
      <c r="VUV274" s="20"/>
      <c r="VUW274" s="20"/>
      <c r="VUX274" s="20"/>
      <c r="VUY274" s="20"/>
      <c r="VUZ274" s="20"/>
      <c r="VVA274" s="20"/>
      <c r="VVB274" s="20"/>
      <c r="VVC274" s="20"/>
      <c r="VVD274" s="20"/>
      <c r="VVE274" s="20"/>
      <c r="VVF274" s="20"/>
      <c r="VVG274" s="20"/>
      <c r="VVH274" s="20"/>
      <c r="VVI274" s="20"/>
      <c r="VVJ274" s="20"/>
      <c r="VVK274" s="20"/>
      <c r="VVL274" s="20"/>
      <c r="VVM274" s="20"/>
      <c r="VVN274" s="20"/>
      <c r="VVO274" s="20"/>
      <c r="VVP274" s="20"/>
      <c r="VVQ274" s="20"/>
      <c r="VVR274" s="20"/>
      <c r="VVS274" s="20"/>
      <c r="VVT274" s="20"/>
      <c r="VVU274" s="20"/>
      <c r="VVV274" s="20"/>
      <c r="VVW274" s="20"/>
      <c r="VVX274" s="20"/>
      <c r="VVY274" s="20"/>
      <c r="VVZ274" s="20"/>
      <c r="VWA274" s="20"/>
      <c r="VWB274" s="20"/>
      <c r="VWC274" s="20"/>
      <c r="VWD274" s="20"/>
      <c r="VWE274" s="20"/>
      <c r="VWF274" s="20"/>
      <c r="VWG274" s="20"/>
      <c r="VWH274" s="20"/>
      <c r="VWI274" s="20"/>
      <c r="VWJ274" s="20"/>
      <c r="VWK274" s="20"/>
      <c r="VWL274" s="20"/>
      <c r="VWM274" s="20"/>
      <c r="VWN274" s="20"/>
      <c r="VWO274" s="20"/>
      <c r="VWP274" s="20"/>
      <c r="VWQ274" s="20"/>
      <c r="VWR274" s="20"/>
      <c r="VWS274" s="20"/>
      <c r="VWT274" s="20"/>
      <c r="VWU274" s="20"/>
      <c r="VWV274" s="20"/>
      <c r="VWW274" s="20"/>
      <c r="VWX274" s="20"/>
      <c r="VWY274" s="20"/>
      <c r="VWZ274" s="20"/>
      <c r="VXA274" s="20"/>
      <c r="VXB274" s="20"/>
      <c r="VXC274" s="20"/>
      <c r="VXD274" s="20"/>
      <c r="VXE274" s="20"/>
      <c r="VXF274" s="20"/>
      <c r="VXG274" s="20"/>
      <c r="VXH274" s="20"/>
      <c r="VXI274" s="20"/>
      <c r="VXJ274" s="20"/>
      <c r="VXK274" s="20"/>
      <c r="VXL274" s="20"/>
      <c r="VXM274" s="20"/>
      <c r="VXN274" s="20"/>
      <c r="VXO274" s="20"/>
      <c r="VXP274" s="20"/>
      <c r="VXQ274" s="20"/>
      <c r="VXR274" s="20"/>
      <c r="VXS274" s="20"/>
      <c r="VXT274" s="20"/>
      <c r="VXU274" s="20"/>
      <c r="VXV274" s="20"/>
      <c r="VXW274" s="20"/>
      <c r="VXX274" s="20"/>
      <c r="VXY274" s="20"/>
      <c r="VXZ274" s="20"/>
      <c r="VYA274" s="20"/>
      <c r="VYB274" s="20"/>
      <c r="VYC274" s="20"/>
      <c r="VYD274" s="20"/>
      <c r="VYE274" s="20"/>
      <c r="VYF274" s="20"/>
      <c r="VYG274" s="20"/>
      <c r="VYH274" s="20"/>
      <c r="VYI274" s="20"/>
      <c r="VYJ274" s="20"/>
      <c r="VYK274" s="20"/>
      <c r="VYL274" s="20"/>
      <c r="VYM274" s="20"/>
      <c r="VYN274" s="20"/>
      <c r="VYO274" s="20"/>
      <c r="VYP274" s="20"/>
      <c r="VYQ274" s="20"/>
      <c r="VYR274" s="20"/>
      <c r="VYS274" s="20"/>
      <c r="VYT274" s="20"/>
      <c r="VYU274" s="20"/>
      <c r="VYV274" s="20"/>
      <c r="VYW274" s="20"/>
      <c r="VYX274" s="20"/>
      <c r="VYY274" s="20"/>
      <c r="VYZ274" s="20"/>
      <c r="VZA274" s="20"/>
      <c r="VZB274" s="20"/>
      <c r="VZC274" s="20"/>
      <c r="VZD274" s="20"/>
      <c r="VZE274" s="20"/>
      <c r="VZF274" s="20"/>
      <c r="VZG274" s="20"/>
      <c r="VZH274" s="20"/>
      <c r="VZI274" s="20"/>
      <c r="VZJ274" s="20"/>
      <c r="VZK274" s="20"/>
      <c r="VZL274" s="20"/>
      <c r="VZM274" s="20"/>
      <c r="VZN274" s="20"/>
      <c r="VZO274" s="20"/>
      <c r="VZP274" s="20"/>
      <c r="VZQ274" s="20"/>
      <c r="VZR274" s="20"/>
      <c r="VZS274" s="20"/>
      <c r="VZT274" s="20"/>
      <c r="VZU274" s="20"/>
      <c r="VZV274" s="20"/>
      <c r="VZW274" s="20"/>
      <c r="VZX274" s="20"/>
      <c r="VZY274" s="20"/>
      <c r="VZZ274" s="20"/>
      <c r="WAA274" s="20"/>
      <c r="WAB274" s="20"/>
      <c r="WAC274" s="20"/>
      <c r="WAD274" s="20"/>
      <c r="WAE274" s="20"/>
      <c r="WAF274" s="20"/>
      <c r="WAG274" s="20"/>
      <c r="WAH274" s="20"/>
      <c r="WAI274" s="20"/>
      <c r="WAJ274" s="20"/>
      <c r="WAK274" s="20"/>
      <c r="WAL274" s="20"/>
      <c r="WAM274" s="20"/>
      <c r="WAN274" s="20"/>
      <c r="WAO274" s="20"/>
      <c r="WAP274" s="20"/>
      <c r="WAQ274" s="20"/>
      <c r="WAR274" s="20"/>
      <c r="WAS274" s="20"/>
      <c r="WAT274" s="20"/>
      <c r="WAU274" s="20"/>
      <c r="WAV274" s="20"/>
      <c r="WAW274" s="20"/>
      <c r="WAX274" s="20"/>
      <c r="WAY274" s="20"/>
      <c r="WAZ274" s="20"/>
      <c r="WBA274" s="20"/>
      <c r="WBB274" s="20"/>
      <c r="WBC274" s="20"/>
      <c r="WBD274" s="20"/>
      <c r="WBE274" s="20"/>
      <c r="WBF274" s="20"/>
      <c r="WBG274" s="20"/>
      <c r="WBH274" s="20"/>
      <c r="WBI274" s="20"/>
      <c r="WBJ274" s="20"/>
      <c r="WBK274" s="20"/>
      <c r="WBL274" s="20"/>
      <c r="WBM274" s="20"/>
      <c r="WBN274" s="20"/>
      <c r="WBO274" s="20"/>
      <c r="WBP274" s="20"/>
      <c r="WBQ274" s="20"/>
      <c r="WBR274" s="20"/>
      <c r="WBS274" s="20"/>
      <c r="WBT274" s="20"/>
      <c r="WBU274" s="20"/>
      <c r="WBV274" s="20"/>
      <c r="WBW274" s="20"/>
      <c r="WBX274" s="20"/>
      <c r="WBY274" s="20"/>
      <c r="WBZ274" s="20"/>
      <c r="WCA274" s="20"/>
      <c r="WCB274" s="20"/>
      <c r="WCC274" s="20"/>
      <c r="WCD274" s="20"/>
      <c r="WCE274" s="20"/>
      <c r="WCF274" s="20"/>
      <c r="WCG274" s="20"/>
      <c r="WCH274" s="20"/>
      <c r="WCI274" s="20"/>
      <c r="WCJ274" s="20"/>
      <c r="WCK274" s="20"/>
      <c r="WCL274" s="20"/>
      <c r="WCM274" s="20"/>
      <c r="WCN274" s="20"/>
      <c r="WCO274" s="20"/>
      <c r="WCP274" s="20"/>
      <c r="WCQ274" s="20"/>
      <c r="WCR274" s="20"/>
      <c r="WCS274" s="20"/>
      <c r="WCT274" s="20"/>
      <c r="WCU274" s="20"/>
      <c r="WCV274" s="20"/>
      <c r="WCW274" s="20"/>
      <c r="WCX274" s="20"/>
      <c r="WCY274" s="20"/>
      <c r="WCZ274" s="20"/>
      <c r="WDA274" s="20"/>
      <c r="WDB274" s="20"/>
      <c r="WDC274" s="20"/>
      <c r="WDD274" s="20"/>
      <c r="WDE274" s="20"/>
      <c r="WDF274" s="20"/>
      <c r="WDG274" s="20"/>
      <c r="WDH274" s="20"/>
      <c r="WDI274" s="20"/>
      <c r="WDJ274" s="20"/>
      <c r="WDK274" s="20"/>
      <c r="WDL274" s="20"/>
      <c r="WDM274" s="20"/>
      <c r="WDN274" s="20"/>
      <c r="WDO274" s="20"/>
      <c r="WDP274" s="20"/>
      <c r="WDQ274" s="20"/>
      <c r="WDR274" s="20"/>
      <c r="WDS274" s="20"/>
      <c r="WDT274" s="20"/>
      <c r="WDU274" s="20"/>
      <c r="WDV274" s="20"/>
      <c r="WDW274" s="20"/>
      <c r="WDX274" s="20"/>
      <c r="WDY274" s="20"/>
      <c r="WDZ274" s="20"/>
      <c r="WEA274" s="20"/>
      <c r="WEB274" s="20"/>
      <c r="WEC274" s="20"/>
      <c r="WED274" s="20"/>
      <c r="WEE274" s="20"/>
      <c r="WEF274" s="20"/>
      <c r="WEG274" s="20"/>
      <c r="WEH274" s="20"/>
      <c r="WEI274" s="20"/>
      <c r="WEJ274" s="20"/>
      <c r="WEK274" s="20"/>
      <c r="WEL274" s="20"/>
      <c r="WEM274" s="20"/>
      <c r="WEN274" s="20"/>
      <c r="WEO274" s="20"/>
      <c r="WEP274" s="20"/>
      <c r="WEQ274" s="20"/>
      <c r="WER274" s="20"/>
      <c r="WES274" s="20"/>
      <c r="WET274" s="20"/>
      <c r="WEU274" s="20"/>
      <c r="WEV274" s="20"/>
      <c r="WEW274" s="20"/>
      <c r="WEX274" s="20"/>
      <c r="WEY274" s="20"/>
      <c r="WEZ274" s="20"/>
      <c r="WFA274" s="20"/>
      <c r="WFB274" s="20"/>
      <c r="WFC274" s="20"/>
      <c r="WFD274" s="20"/>
      <c r="WFE274" s="20"/>
      <c r="WFF274" s="20"/>
      <c r="WFG274" s="20"/>
      <c r="WFH274" s="20"/>
      <c r="WFI274" s="20"/>
      <c r="WFJ274" s="20"/>
      <c r="WFK274" s="20"/>
      <c r="WFL274" s="20"/>
      <c r="WFM274" s="20"/>
      <c r="WFN274" s="20"/>
      <c r="WFO274" s="20"/>
      <c r="WFP274" s="20"/>
      <c r="WFQ274" s="20"/>
      <c r="WFR274" s="20"/>
      <c r="WFS274" s="20"/>
      <c r="WFT274" s="20"/>
      <c r="WFU274" s="20"/>
      <c r="WFV274" s="20"/>
      <c r="WFW274" s="20"/>
      <c r="WFX274" s="20"/>
      <c r="WFY274" s="20"/>
      <c r="WFZ274" s="20"/>
      <c r="WGA274" s="20"/>
      <c r="WGB274" s="20"/>
      <c r="WGC274" s="20"/>
      <c r="WGD274" s="20"/>
      <c r="WGE274" s="20"/>
      <c r="WGF274" s="20"/>
      <c r="WGG274" s="20"/>
      <c r="WGH274" s="20"/>
      <c r="WGI274" s="20"/>
      <c r="WGJ274" s="20"/>
      <c r="WGK274" s="20"/>
      <c r="WGL274" s="20"/>
      <c r="WGM274" s="20"/>
      <c r="WGN274" s="20"/>
      <c r="WGO274" s="20"/>
      <c r="WGP274" s="20"/>
      <c r="WGQ274" s="20"/>
      <c r="WGR274" s="20"/>
      <c r="WGS274" s="20"/>
      <c r="WGT274" s="20"/>
      <c r="WGU274" s="20"/>
      <c r="WGV274" s="20"/>
      <c r="WGW274" s="20"/>
      <c r="WGX274" s="20"/>
      <c r="WGY274" s="20"/>
      <c r="WGZ274" s="20"/>
      <c r="WHA274" s="20"/>
      <c r="WHB274" s="20"/>
      <c r="WHC274" s="20"/>
      <c r="WHD274" s="20"/>
      <c r="WHE274" s="20"/>
      <c r="WHF274" s="20"/>
      <c r="WHG274" s="20"/>
      <c r="WHH274" s="20"/>
      <c r="WHI274" s="20"/>
      <c r="WHJ274" s="20"/>
      <c r="WHK274" s="20"/>
      <c r="WHL274" s="20"/>
      <c r="WHM274" s="20"/>
      <c r="WHN274" s="20"/>
      <c r="WHO274" s="20"/>
      <c r="WHP274" s="20"/>
      <c r="WHQ274" s="20"/>
      <c r="WHR274" s="20"/>
      <c r="WHS274" s="20"/>
      <c r="WHT274" s="20"/>
      <c r="WHU274" s="20"/>
      <c r="WHV274" s="20"/>
      <c r="WHW274" s="20"/>
      <c r="WHX274" s="20"/>
      <c r="WHY274" s="20"/>
      <c r="WHZ274" s="20"/>
      <c r="WIA274" s="20"/>
      <c r="WIB274" s="20"/>
      <c r="WIC274" s="20"/>
      <c r="WID274" s="20"/>
      <c r="WIE274" s="20"/>
      <c r="WIF274" s="20"/>
      <c r="WIG274" s="20"/>
      <c r="WIH274" s="20"/>
      <c r="WII274" s="20"/>
      <c r="WIJ274" s="20"/>
      <c r="WIK274" s="20"/>
      <c r="WIL274" s="20"/>
      <c r="WIM274" s="20"/>
      <c r="WIN274" s="20"/>
      <c r="WIO274" s="20"/>
      <c r="WIP274" s="20"/>
      <c r="WIQ274" s="20"/>
      <c r="WIR274" s="20"/>
      <c r="WIS274" s="20"/>
      <c r="WIT274" s="20"/>
      <c r="WIU274" s="20"/>
      <c r="WIV274" s="20"/>
      <c r="WIW274" s="20"/>
      <c r="WIX274" s="20"/>
      <c r="WIY274" s="20"/>
      <c r="WIZ274" s="20"/>
      <c r="WJA274" s="20"/>
      <c r="WJB274" s="20"/>
      <c r="WJC274" s="20"/>
      <c r="WJD274" s="20"/>
      <c r="WJE274" s="20"/>
      <c r="WJF274" s="20"/>
      <c r="WJG274" s="20"/>
      <c r="WJH274" s="20"/>
      <c r="WJI274" s="20"/>
      <c r="WJJ274" s="20"/>
      <c r="WJK274" s="20"/>
      <c r="WJL274" s="20"/>
      <c r="WJM274" s="20"/>
      <c r="WJN274" s="20"/>
      <c r="WJO274" s="20"/>
      <c r="WJP274" s="20"/>
      <c r="WJQ274" s="20"/>
      <c r="WJR274" s="20"/>
      <c r="WJS274" s="20"/>
      <c r="WJT274" s="20"/>
      <c r="WJU274" s="20"/>
      <c r="WJV274" s="20"/>
      <c r="WJW274" s="20"/>
      <c r="WJX274" s="20"/>
      <c r="WJY274" s="20"/>
      <c r="WJZ274" s="20"/>
      <c r="WKA274" s="20"/>
      <c r="WKB274" s="20"/>
      <c r="WKC274" s="20"/>
      <c r="WKD274" s="20"/>
      <c r="WKE274" s="20"/>
      <c r="WKF274" s="20"/>
      <c r="WKG274" s="20"/>
      <c r="WKH274" s="20"/>
      <c r="WKI274" s="20"/>
      <c r="WKJ274" s="20"/>
      <c r="WKK274" s="20"/>
      <c r="WKL274" s="20"/>
      <c r="WKM274" s="20"/>
      <c r="WKN274" s="20"/>
      <c r="WKO274" s="20"/>
      <c r="WKP274" s="20"/>
      <c r="WKQ274" s="20"/>
      <c r="WKR274" s="20"/>
      <c r="WKS274" s="20"/>
      <c r="WKT274" s="20"/>
      <c r="WKU274" s="20"/>
      <c r="WKV274" s="20"/>
      <c r="WKW274" s="20"/>
      <c r="WKX274" s="20"/>
      <c r="WKY274" s="20"/>
      <c r="WKZ274" s="20"/>
      <c r="WLA274" s="20"/>
      <c r="WLB274" s="20"/>
      <c r="WLC274" s="20"/>
      <c r="WLD274" s="20"/>
      <c r="WLE274" s="20"/>
      <c r="WLF274" s="20"/>
      <c r="WLG274" s="20"/>
      <c r="WLH274" s="20"/>
      <c r="WLI274" s="20"/>
      <c r="WLJ274" s="20"/>
      <c r="WLK274" s="20"/>
      <c r="WLL274" s="20"/>
      <c r="WLM274" s="20"/>
      <c r="WLN274" s="20"/>
      <c r="WLO274" s="20"/>
      <c r="WLP274" s="20"/>
      <c r="WLQ274" s="20"/>
      <c r="WLR274" s="20"/>
      <c r="WLS274" s="20"/>
      <c r="WLT274" s="20"/>
      <c r="WLU274" s="20"/>
      <c r="WLV274" s="20"/>
      <c r="WLW274" s="20"/>
      <c r="WLX274" s="20"/>
      <c r="WLY274" s="20"/>
      <c r="WLZ274" s="20"/>
      <c r="WMA274" s="20"/>
      <c r="WMB274" s="20"/>
      <c r="WMC274" s="20"/>
      <c r="WMD274" s="20"/>
      <c r="WME274" s="20"/>
      <c r="WMF274" s="20"/>
      <c r="WMG274" s="20"/>
      <c r="WMH274" s="20"/>
      <c r="WMI274" s="20"/>
      <c r="WMJ274" s="20"/>
      <c r="WMK274" s="20"/>
      <c r="WML274" s="20"/>
      <c r="WMM274" s="20"/>
      <c r="WMN274" s="20"/>
      <c r="WMO274" s="20"/>
      <c r="WMP274" s="20"/>
      <c r="WMQ274" s="20"/>
      <c r="WMR274" s="20"/>
      <c r="WMS274" s="20"/>
      <c r="WMT274" s="20"/>
      <c r="WMU274" s="20"/>
      <c r="WMV274" s="20"/>
      <c r="WMW274" s="20"/>
      <c r="WMX274" s="20"/>
      <c r="WMY274" s="20"/>
      <c r="WMZ274" s="20"/>
      <c r="WNA274" s="20"/>
      <c r="WNB274" s="20"/>
      <c r="WNC274" s="20"/>
      <c r="WND274" s="20"/>
      <c r="WNE274" s="20"/>
      <c r="WNF274" s="20"/>
      <c r="WNG274" s="20"/>
      <c r="WNH274" s="20"/>
      <c r="WNI274" s="20"/>
      <c r="WNJ274" s="20"/>
      <c r="WNK274" s="20"/>
      <c r="WNL274" s="20"/>
      <c r="WNM274" s="20"/>
      <c r="WNN274" s="20"/>
      <c r="WNO274" s="20"/>
      <c r="WNP274" s="20"/>
      <c r="WNQ274" s="20"/>
      <c r="WNR274" s="20"/>
      <c r="WNS274" s="20"/>
      <c r="WNT274" s="20"/>
      <c r="WNU274" s="20"/>
      <c r="WNV274" s="20"/>
      <c r="WNW274" s="20"/>
      <c r="WNX274" s="20"/>
      <c r="WNY274" s="20"/>
      <c r="WNZ274" s="20"/>
      <c r="WOA274" s="20"/>
      <c r="WOB274" s="20"/>
      <c r="WOC274" s="20"/>
      <c r="WOD274" s="20"/>
      <c r="WOE274" s="20"/>
      <c r="WOF274" s="20"/>
      <c r="WOG274" s="20"/>
      <c r="WOH274" s="20"/>
      <c r="WOI274" s="20"/>
      <c r="WOJ274" s="20"/>
      <c r="WOK274" s="20"/>
      <c r="WOL274" s="20"/>
      <c r="WOM274" s="20"/>
      <c r="WON274" s="20"/>
      <c r="WOO274" s="20"/>
      <c r="WOP274" s="20"/>
      <c r="WOQ274" s="20"/>
      <c r="WOR274" s="20"/>
      <c r="WOS274" s="20"/>
      <c r="WOT274" s="20"/>
      <c r="WOU274" s="20"/>
      <c r="WOV274" s="20"/>
      <c r="WOW274" s="20"/>
      <c r="WOX274" s="20"/>
      <c r="WOY274" s="20"/>
      <c r="WOZ274" s="20"/>
      <c r="WPA274" s="20"/>
      <c r="WPB274" s="20"/>
      <c r="WPC274" s="20"/>
      <c r="WPD274" s="20"/>
      <c r="WPE274" s="20"/>
      <c r="WPF274" s="20"/>
      <c r="WPG274" s="20"/>
      <c r="WPH274" s="20"/>
      <c r="WPI274" s="20"/>
      <c r="WPJ274" s="20"/>
      <c r="WPK274" s="20"/>
      <c r="WPL274" s="20"/>
      <c r="WPM274" s="20"/>
      <c r="WPN274" s="20"/>
      <c r="WPO274" s="20"/>
      <c r="WPP274" s="20"/>
      <c r="WPQ274" s="20"/>
      <c r="WPR274" s="20"/>
      <c r="WPS274" s="20"/>
      <c r="WPT274" s="20"/>
      <c r="WPU274" s="20"/>
      <c r="WPV274" s="20"/>
      <c r="WPW274" s="20"/>
      <c r="WPX274" s="20"/>
      <c r="WPY274" s="20"/>
      <c r="WPZ274" s="20"/>
      <c r="WQA274" s="20"/>
      <c r="WQB274" s="20"/>
      <c r="WQC274" s="20"/>
      <c r="WQD274" s="20"/>
      <c r="WQE274" s="20"/>
      <c r="WQF274" s="20"/>
      <c r="WQG274" s="20"/>
      <c r="WQH274" s="20"/>
      <c r="WQI274" s="20"/>
      <c r="WQJ274" s="20"/>
      <c r="WQK274" s="20"/>
      <c r="WQL274" s="20"/>
      <c r="WQM274" s="20"/>
      <c r="WQN274" s="20"/>
      <c r="WQO274" s="20"/>
      <c r="WQP274" s="20"/>
      <c r="WQQ274" s="20"/>
      <c r="WQR274" s="20"/>
      <c r="WQS274" s="20"/>
      <c r="WQT274" s="20"/>
      <c r="WQU274" s="20"/>
      <c r="WQV274" s="20"/>
      <c r="WQW274" s="20"/>
      <c r="WQX274" s="20"/>
      <c r="WQY274" s="20"/>
      <c r="WQZ274" s="20"/>
      <c r="WRA274" s="20"/>
      <c r="WRB274" s="20"/>
      <c r="WRC274" s="20"/>
      <c r="WRD274" s="20"/>
      <c r="WRE274" s="20"/>
      <c r="WRF274" s="20"/>
      <c r="WRG274" s="20"/>
      <c r="WRH274" s="20"/>
      <c r="WRI274" s="20"/>
      <c r="WRJ274" s="20"/>
      <c r="WRK274" s="20"/>
      <c r="WRL274" s="20"/>
      <c r="WRM274" s="20"/>
      <c r="WRN274" s="20"/>
      <c r="WRO274" s="20"/>
      <c r="WRP274" s="20"/>
      <c r="WRQ274" s="20"/>
      <c r="WRR274" s="20"/>
      <c r="WRS274" s="20"/>
      <c r="WRT274" s="20"/>
      <c r="WRU274" s="20"/>
      <c r="WRV274" s="20"/>
      <c r="WRW274" s="20"/>
      <c r="WRX274" s="20"/>
      <c r="WRY274" s="20"/>
      <c r="WRZ274" s="20"/>
      <c r="WSA274" s="20"/>
      <c r="WSB274" s="20"/>
      <c r="WSC274" s="20"/>
      <c r="WSD274" s="20"/>
      <c r="WSE274" s="20"/>
      <c r="WSF274" s="20"/>
      <c r="WSG274" s="20"/>
      <c r="WSH274" s="20"/>
      <c r="WSI274" s="20"/>
      <c r="WSJ274" s="20"/>
      <c r="WSK274" s="20"/>
      <c r="WSL274" s="20"/>
      <c r="WSM274" s="20"/>
      <c r="WSN274" s="20"/>
      <c r="WSO274" s="20"/>
      <c r="WSP274" s="20"/>
      <c r="WSQ274" s="20"/>
      <c r="WSR274" s="20"/>
      <c r="WSS274" s="20"/>
      <c r="WST274" s="20"/>
      <c r="WSU274" s="20"/>
      <c r="WSV274" s="20"/>
      <c r="WSW274" s="20"/>
      <c r="WSX274" s="20"/>
      <c r="WSY274" s="20"/>
      <c r="WSZ274" s="20"/>
      <c r="WTA274" s="20"/>
      <c r="WTB274" s="20"/>
      <c r="WTC274" s="20"/>
      <c r="WTD274" s="20"/>
      <c r="WTE274" s="20"/>
      <c r="WTF274" s="20"/>
      <c r="WTG274" s="20"/>
      <c r="WTH274" s="20"/>
      <c r="WTI274" s="20"/>
      <c r="WTJ274" s="20"/>
      <c r="WTK274" s="20"/>
      <c r="WTL274" s="20"/>
      <c r="WTM274" s="20"/>
      <c r="WTN274" s="20"/>
      <c r="WTO274" s="20"/>
      <c r="WTP274" s="20"/>
      <c r="WTQ274" s="20"/>
      <c r="WTR274" s="20"/>
      <c r="WTS274" s="20"/>
      <c r="WTT274" s="20"/>
      <c r="WTU274" s="20"/>
      <c r="WTV274" s="20"/>
      <c r="WTW274" s="20"/>
      <c r="WTX274" s="20"/>
      <c r="WTY274" s="20"/>
      <c r="WTZ274" s="20"/>
      <c r="WUA274" s="20"/>
      <c r="WUB274" s="20"/>
      <c r="WUC274" s="20"/>
      <c r="WUD274" s="20"/>
      <c r="WUE274" s="20"/>
      <c r="WUF274" s="20"/>
      <c r="WUG274" s="20"/>
      <c r="WUH274" s="20"/>
      <c r="WUI274" s="20"/>
      <c r="WUJ274" s="20"/>
      <c r="WUK274" s="20"/>
      <c r="WUL274" s="20"/>
      <c r="WUM274" s="20"/>
      <c r="WUN274" s="20"/>
      <c r="WUO274" s="20"/>
      <c r="WUP274" s="20"/>
      <c r="WUQ274" s="20"/>
      <c r="WUR274" s="20"/>
      <c r="WUS274" s="20"/>
      <c r="WUT274" s="20"/>
      <c r="WUU274" s="20"/>
      <c r="WUV274" s="20"/>
      <c r="WUW274" s="20"/>
      <c r="WUX274" s="20"/>
      <c r="WUY274" s="20"/>
      <c r="WUZ274" s="20"/>
      <c r="WVA274" s="20"/>
      <c r="WVB274" s="20"/>
      <c r="WVC274" s="20"/>
      <c r="WVD274" s="20"/>
      <c r="WVE274" s="20"/>
      <c r="WVF274" s="20"/>
      <c r="WVG274" s="20"/>
      <c r="WVH274" s="20"/>
      <c r="WVI274" s="20"/>
      <c r="WVJ274" s="20"/>
      <c r="WVK274" s="20"/>
      <c r="WVL274" s="20"/>
      <c r="WVM274" s="20"/>
      <c r="WVN274" s="20"/>
      <c r="WVO274" s="20"/>
      <c r="WVP274" s="20"/>
      <c r="WVQ274" s="20"/>
      <c r="WVR274" s="20"/>
      <c r="WVS274" s="20"/>
      <c r="WVT274" s="20"/>
      <c r="WVU274" s="20"/>
      <c r="WVV274" s="20"/>
      <c r="WVW274" s="20"/>
      <c r="WVX274" s="20"/>
      <c r="WVY274" s="20"/>
      <c r="WVZ274" s="20"/>
      <c r="WWA274" s="20"/>
      <c r="WWB274" s="20"/>
      <c r="WWC274" s="20"/>
      <c r="WWD274" s="20"/>
      <c r="WWE274" s="20"/>
      <c r="WWF274" s="20"/>
      <c r="WWG274" s="20"/>
      <c r="WWH274" s="20"/>
      <c r="WWI274" s="20"/>
      <c r="WWJ274" s="20"/>
      <c r="WWK274" s="20"/>
      <c r="WWL274" s="20"/>
      <c r="WWM274" s="20"/>
      <c r="WWN274" s="20"/>
      <c r="WWO274" s="20"/>
      <c r="WWP274" s="20"/>
      <c r="WWQ274" s="20"/>
      <c r="WWR274" s="20"/>
      <c r="WWS274" s="20"/>
      <c r="WWT274" s="20"/>
      <c r="WWU274" s="20"/>
      <c r="WWV274" s="20"/>
      <c r="WWW274" s="20"/>
      <c r="WWX274" s="20"/>
      <c r="WWY274" s="20"/>
      <c r="WWZ274" s="20"/>
      <c r="WXA274" s="20"/>
      <c r="WXB274" s="20"/>
      <c r="WXC274" s="20"/>
      <c r="WXD274" s="20"/>
      <c r="WXE274" s="20"/>
      <c r="WXF274" s="20"/>
      <c r="WXG274" s="20"/>
      <c r="WXH274" s="20"/>
      <c r="WXI274" s="20"/>
      <c r="WXJ274" s="20"/>
      <c r="WXK274" s="20"/>
      <c r="WXL274" s="20"/>
      <c r="WXM274" s="20"/>
      <c r="WXN274" s="20"/>
      <c r="WXO274" s="20"/>
      <c r="WXP274" s="20"/>
      <c r="WXQ274" s="20"/>
      <c r="WXR274" s="20"/>
      <c r="WXS274" s="20"/>
      <c r="WXT274" s="20"/>
      <c r="WXU274" s="20"/>
      <c r="WXV274" s="20"/>
      <c r="WXW274" s="20"/>
      <c r="WXX274" s="20"/>
      <c r="WXY274" s="20"/>
      <c r="WXZ274" s="20"/>
      <c r="WYA274" s="20"/>
      <c r="WYB274" s="20"/>
      <c r="WYC274" s="20"/>
      <c r="WYD274" s="20"/>
      <c r="WYE274" s="20"/>
      <c r="WYF274" s="20"/>
      <c r="WYG274" s="20"/>
      <c r="WYH274" s="20"/>
      <c r="WYI274" s="20"/>
      <c r="WYJ274" s="20"/>
      <c r="WYK274" s="20"/>
      <c r="WYL274" s="20"/>
      <c r="WYM274" s="20"/>
      <c r="WYN274" s="20"/>
      <c r="WYO274" s="20"/>
      <c r="WYP274" s="20"/>
      <c r="WYQ274" s="20"/>
      <c r="WYR274" s="20"/>
      <c r="WYS274" s="20"/>
      <c r="WYT274" s="20"/>
      <c r="WYU274" s="20"/>
      <c r="WYV274" s="20"/>
      <c r="WYW274" s="20"/>
      <c r="WYX274" s="20"/>
      <c r="WYY274" s="20"/>
      <c r="WYZ274" s="20"/>
      <c r="WZA274" s="20"/>
      <c r="WZB274" s="20"/>
      <c r="WZC274" s="20"/>
      <c r="WZD274" s="20"/>
      <c r="WZE274" s="20"/>
      <c r="WZF274" s="20"/>
      <c r="WZG274" s="20"/>
      <c r="WZH274" s="20"/>
      <c r="WZI274" s="20"/>
      <c r="WZJ274" s="20"/>
      <c r="WZK274" s="20"/>
      <c r="WZL274" s="20"/>
      <c r="WZM274" s="20"/>
      <c r="WZN274" s="20"/>
      <c r="WZO274" s="20"/>
      <c r="WZP274" s="20"/>
      <c r="WZQ274" s="20"/>
      <c r="WZR274" s="20"/>
      <c r="WZS274" s="20"/>
      <c r="WZT274" s="20"/>
      <c r="WZU274" s="20"/>
      <c r="WZV274" s="20"/>
      <c r="WZW274" s="20"/>
      <c r="WZX274" s="20"/>
      <c r="WZY274" s="20"/>
      <c r="WZZ274" s="20"/>
      <c r="XAA274" s="20"/>
      <c r="XAB274" s="20"/>
      <c r="XAC274" s="20"/>
      <c r="XAD274" s="20"/>
      <c r="XAE274" s="20"/>
      <c r="XAF274" s="20"/>
      <c r="XAG274" s="20"/>
      <c r="XAH274" s="20"/>
      <c r="XAI274" s="20"/>
      <c r="XAJ274" s="20"/>
      <c r="XAK274" s="20"/>
      <c r="XAL274" s="20"/>
      <c r="XAM274" s="20"/>
      <c r="XAN274" s="20"/>
      <c r="XAO274" s="20"/>
      <c r="XAP274" s="20"/>
      <c r="XAQ274" s="20"/>
      <c r="XAR274" s="20"/>
      <c r="XAS274" s="20"/>
      <c r="XAT274" s="20"/>
      <c r="XAU274" s="20"/>
      <c r="XAV274" s="20"/>
      <c r="XAW274" s="20"/>
      <c r="XAX274" s="20"/>
      <c r="XAY274" s="20"/>
      <c r="XAZ274" s="20"/>
      <c r="XBA274" s="20"/>
      <c r="XBB274" s="20"/>
      <c r="XBC274" s="20"/>
      <c r="XBD274" s="20"/>
      <c r="XBE274" s="20"/>
      <c r="XBF274" s="20"/>
      <c r="XBG274" s="20"/>
      <c r="XBH274" s="20"/>
      <c r="XBI274" s="20"/>
      <c r="XBJ274" s="20"/>
      <c r="XBK274" s="20"/>
      <c r="XBL274" s="20"/>
      <c r="XBM274" s="20"/>
      <c r="XBN274" s="20"/>
      <c r="XBO274" s="20"/>
      <c r="XBP274" s="20"/>
      <c r="XBQ274" s="20"/>
      <c r="XBR274" s="20"/>
      <c r="XBS274" s="20"/>
      <c r="XBT274" s="20"/>
      <c r="XBU274" s="20"/>
      <c r="XBV274" s="20"/>
      <c r="XBW274" s="20"/>
      <c r="XBX274" s="20"/>
      <c r="XBY274" s="20"/>
      <c r="XBZ274" s="20"/>
      <c r="XCA274" s="20"/>
      <c r="XCB274" s="20"/>
      <c r="XCC274" s="20"/>
      <c r="XCD274" s="20"/>
      <c r="XCE274" s="20"/>
      <c r="XCF274" s="20"/>
      <c r="XCG274" s="20"/>
      <c r="XCH274" s="20"/>
      <c r="XCI274" s="20"/>
      <c r="XCJ274" s="20"/>
      <c r="XCK274" s="20"/>
      <c r="XCL274" s="20"/>
      <c r="XCM274" s="20"/>
      <c r="XCN274" s="20"/>
      <c r="XCO274" s="20"/>
      <c r="XCP274" s="20"/>
      <c r="XCQ274" s="20"/>
      <c r="XCR274" s="20"/>
      <c r="XCS274" s="20"/>
      <c r="XCT274" s="20"/>
      <c r="XCU274" s="20"/>
      <c r="XCV274" s="20"/>
      <c r="XCW274" s="20"/>
      <c r="XCX274" s="20"/>
      <c r="XCY274" s="20"/>
      <c r="XCZ274" s="20"/>
      <c r="XDA274" s="20"/>
      <c r="XDB274" s="20"/>
      <c r="XDC274" s="20"/>
      <c r="XDD274" s="20"/>
      <c r="XDE274" s="20"/>
      <c r="XDF274" s="20"/>
      <c r="XDG274" s="20"/>
      <c r="XDH274" s="20"/>
      <c r="XDI274" s="20"/>
      <c r="XDJ274" s="20"/>
      <c r="XDK274" s="20"/>
      <c r="XDL274" s="20"/>
      <c r="XDM274" s="20"/>
      <c r="XDN274" s="20"/>
      <c r="XDO274" s="20"/>
      <c r="XDP274" s="20"/>
      <c r="XDQ274" s="20"/>
      <c r="XDR274" s="20"/>
      <c r="XDS274" s="20"/>
      <c r="XDT274" s="20"/>
      <c r="XDU274" s="20"/>
      <c r="XDV274" s="20"/>
      <c r="XDW274" s="20"/>
      <c r="XDX274" s="20"/>
      <c r="XDY274" s="20"/>
      <c r="XDZ274" s="20"/>
      <c r="XEA274" s="20"/>
      <c r="XEB274" s="20"/>
      <c r="XEC274" s="20"/>
      <c r="XED274" s="20"/>
      <c r="XEE274" s="20"/>
      <c r="XEF274" s="20"/>
      <c r="XEG274" s="20"/>
      <c r="XEH274" s="20"/>
      <c r="XEI274" s="20"/>
      <c r="XEJ274" s="20"/>
      <c r="XEK274" s="20"/>
      <c r="XEL274" s="20"/>
      <c r="XEM274" s="20"/>
      <c r="XEN274" s="20"/>
      <c r="XEO274" s="20"/>
      <c r="XEP274" s="20"/>
      <c r="XEQ274" s="20"/>
      <c r="XER274" s="20"/>
      <c r="XES274" s="20"/>
      <c r="XET274" s="20"/>
      <c r="XEU274" s="20"/>
      <c r="XEV274" s="20"/>
      <c r="XEW274" s="20"/>
      <c r="XEX274" s="20"/>
      <c r="XEY274" s="20"/>
      <c r="XEZ274" s="20"/>
      <c r="XFA274" s="20"/>
      <c r="XFB274" s="20"/>
      <c r="XFC274" s="20"/>
      <c r="XFD274" s="20"/>
    </row>
    <row r="275" spans="1:16384" s="31" customFormat="1" x14ac:dyDescent="0.25">
      <c r="A275" s="212"/>
      <c r="B275" s="212"/>
      <c r="C275" s="228"/>
      <c r="D275" s="134">
        <v>832</v>
      </c>
      <c r="E275" s="134">
        <v>501</v>
      </c>
      <c r="F275" s="134" t="s">
        <v>46</v>
      </c>
      <c r="G275" s="134">
        <v>520</v>
      </c>
      <c r="H275" s="135" t="s">
        <v>2</v>
      </c>
      <c r="I275" s="133" t="s">
        <v>18</v>
      </c>
      <c r="J275" s="88">
        <f t="array" aca="1" ref="J275" ca="1">SUM(IF($Q275=$Q$281:$Q$340,J$281:J$340,0))</f>
        <v>1223.7</v>
      </c>
      <c r="K275" s="88">
        <f t="array" aca="1" ref="K275" ca="1">SUM(IF($Q275=$Q$281:$Q$340,K$281:K$340,0))</f>
        <v>0</v>
      </c>
      <c r="L275" s="88">
        <f t="array" aca="1" ref="L275" ca="1">SUM(IF($Q275=$Q$281:$Q$340,L$281:L$340,0))</f>
        <v>0</v>
      </c>
      <c r="M275" s="88">
        <f t="array" aca="1" ref="M275" ca="1">SUM(IF($Q275=$Q$281:$Q$340,M$281:M$340,0))</f>
        <v>0</v>
      </c>
      <c r="N275" s="88">
        <f t="array" aca="1" ref="N275" ca="1">SUM(IF($Q275=$Q$281:$Q$340,N$281:N$340,0))</f>
        <v>0</v>
      </c>
      <c r="O275" s="88">
        <f t="array" aca="1" ref="O275" ca="1">SUM(IF($Q275=$Q$281:$Q$340,O$281:O$340,0))</f>
        <v>0</v>
      </c>
      <c r="P275" s="162"/>
      <c r="Q275" s="20">
        <v>2</v>
      </c>
      <c r="R275" s="20">
        <f t="shared" si="110"/>
        <v>1</v>
      </c>
      <c r="S275" s="20" t="str">
        <f t="shared" si="111"/>
        <v/>
      </c>
      <c r="T275" s="157">
        <f t="shared" si="112"/>
        <v>2</v>
      </c>
      <c r="U275" s="20" t="str">
        <f t="shared" si="113"/>
        <v>федеральный бюджет</v>
      </c>
      <c r="V275" s="162"/>
      <c r="W275" s="162"/>
      <c r="X275" s="162"/>
      <c r="Y275" s="20" t="str">
        <f t="shared" ca="1" si="98"/>
        <v/>
      </c>
      <c r="Z275" s="162"/>
      <c r="AA275" s="162"/>
      <c r="AB275" s="162"/>
      <c r="AC275" s="20" t="s">
        <v>46</v>
      </c>
      <c r="AD275" s="162"/>
      <c r="AE275" s="20">
        <f t="shared" si="89"/>
        <v>1</v>
      </c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</row>
    <row r="276" spans="1:16384" s="31" customFormat="1" ht="30" x14ac:dyDescent="0.25">
      <c r="A276" s="212"/>
      <c r="B276" s="212"/>
      <c r="C276" s="228"/>
      <c r="D276" s="134" t="s">
        <v>356</v>
      </c>
      <c r="E276" s="134" t="s">
        <v>357</v>
      </c>
      <c r="F276" s="134" t="s">
        <v>148</v>
      </c>
      <c r="G276" s="134"/>
      <c r="H276" s="135" t="s">
        <v>4</v>
      </c>
      <c r="I276" s="133" t="s">
        <v>18</v>
      </c>
      <c r="J276" s="88">
        <f t="array" aca="1" ref="J276" ca="1">SUM(IF($Q276=$Q$281:$Q$340,J$281:J$340,0))</f>
        <v>130553</v>
      </c>
      <c r="K276" s="88">
        <f t="array" aca="1" ref="K276" ca="1">SUM(IF($Q276=$Q$281:$Q$340,K$281:K$340,0))</f>
        <v>45815.9</v>
      </c>
      <c r="L276" s="88">
        <f t="array" aca="1" ref="L276" ca="1">SUM(IF($Q276=$Q$281:$Q$340,L$281:L$340,0))</f>
        <v>45815.9</v>
      </c>
      <c r="M276" s="88">
        <f t="array" aca="1" ref="M276" ca="1">SUM(IF($Q276=$Q$281:$Q$340,M$281:M$340,0))</f>
        <v>45815.9</v>
      </c>
      <c r="N276" s="88">
        <f t="array" aca="1" ref="N276" ca="1">SUM(IF($Q276=$Q$281:$Q$340,N$281:N$340,0))</f>
        <v>43100.75864</v>
      </c>
      <c r="O276" s="88">
        <f t="array" aca="1" ref="O276" ca="1">SUM(IF($Q276=$Q$281:$Q$340,O$281:O$340,0))</f>
        <v>146347.29999999999</v>
      </c>
      <c r="P276" s="162"/>
      <c r="Q276" s="20">
        <v>3</v>
      </c>
      <c r="R276" s="20">
        <f t="shared" si="110"/>
        <v>1</v>
      </c>
      <c r="S276" s="20" t="str">
        <f t="shared" si="111"/>
        <v/>
      </c>
      <c r="T276" s="157">
        <f t="shared" si="112"/>
        <v>1</v>
      </c>
      <c r="U276" s="20" t="str">
        <f t="shared" si="113"/>
        <v>республииканский бюджет Чувашской Республики</v>
      </c>
      <c r="V276" s="162"/>
      <c r="W276" s="162"/>
      <c r="X276" s="162"/>
      <c r="Y276" s="20" t="str">
        <f t="shared" ca="1" si="98"/>
        <v/>
      </c>
      <c r="Z276" s="162"/>
      <c r="AA276" s="162"/>
      <c r="AB276" s="162"/>
      <c r="AC276" s="20" t="s">
        <v>47</v>
      </c>
      <c r="AD276" s="162"/>
      <c r="AE276" s="20">
        <f t="shared" si="89"/>
        <v>1</v>
      </c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</row>
    <row r="277" spans="1:16384" s="31" customFormat="1" x14ac:dyDescent="0.25">
      <c r="A277" s="212"/>
      <c r="B277" s="212"/>
      <c r="C277" s="228"/>
      <c r="D277" s="107" t="s">
        <v>17</v>
      </c>
      <c r="E277" s="107" t="s">
        <v>17</v>
      </c>
      <c r="F277" s="107" t="s">
        <v>17</v>
      </c>
      <c r="G277" s="107" t="s">
        <v>17</v>
      </c>
      <c r="H277" s="136" t="s">
        <v>3</v>
      </c>
      <c r="I277" s="133" t="s">
        <v>18</v>
      </c>
      <c r="J277" s="88">
        <f t="array" aca="1" ref="J277" ca="1">SUM(IF($Q277=$Q$281:$Q$340,J$281:J$340,0))</f>
        <v>0</v>
      </c>
      <c r="K277" s="88">
        <f t="array" aca="1" ref="K277" ca="1">SUM(IF($Q277=$Q$281:$Q$340,K$281:K$340,0))</f>
        <v>0</v>
      </c>
      <c r="L277" s="88">
        <f t="array" aca="1" ref="L277" ca="1">SUM(IF($Q277=$Q$281:$Q$340,L$281:L$340,0))</f>
        <v>0</v>
      </c>
      <c r="M277" s="88">
        <f t="array" aca="1" ref="M277" ca="1">SUM(IF($Q277=$Q$281:$Q$340,M$281:M$340,0))</f>
        <v>0</v>
      </c>
      <c r="N277" s="88">
        <f t="array" aca="1" ref="N277" ca="1">SUM(IF($Q277=$Q$281:$Q$340,N$281:N$340,0))</f>
        <v>0</v>
      </c>
      <c r="O277" s="88">
        <f t="array" aca="1" ref="O277" ca="1">SUM(IF($Q277=$Q$281:$Q$340,O$281:O$340,0))</f>
        <v>69520.3</v>
      </c>
      <c r="P277" s="162"/>
      <c r="Q277" s="20">
        <v>4</v>
      </c>
      <c r="R277" s="20">
        <f t="shared" si="110"/>
        <v>1</v>
      </c>
      <c r="S277" s="20">
        <f t="shared" si="111"/>
        <v>3</v>
      </c>
      <c r="T277" s="157">
        <f t="shared" si="112"/>
        <v>3</v>
      </c>
      <c r="U277" s="20" t="str">
        <f t="shared" si="113"/>
        <v>местные бюджеты</v>
      </c>
      <c r="V277" s="162"/>
      <c r="W277" s="162"/>
      <c r="X277" s="162"/>
      <c r="Y277" s="20" t="str">
        <f t="shared" ca="1" si="98"/>
        <v/>
      </c>
      <c r="Z277" s="162"/>
      <c r="AA277" s="162"/>
      <c r="AB277" s="162"/>
      <c r="AC277" s="20" t="s">
        <v>17</v>
      </c>
      <c r="AD277" s="162"/>
      <c r="AE277" s="20">
        <f t="shared" si="89"/>
        <v>1</v>
      </c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</row>
    <row r="278" spans="1:16384" s="31" customFormat="1" ht="45" x14ac:dyDescent="0.25">
      <c r="A278" s="212"/>
      <c r="B278" s="212"/>
      <c r="C278" s="228"/>
      <c r="D278" s="107" t="s">
        <v>17</v>
      </c>
      <c r="E278" s="107" t="s">
        <v>17</v>
      </c>
      <c r="F278" s="107" t="s">
        <v>17</v>
      </c>
      <c r="G278" s="107" t="s">
        <v>17</v>
      </c>
      <c r="H278" s="135" t="s">
        <v>5</v>
      </c>
      <c r="I278" s="133" t="s">
        <v>18</v>
      </c>
      <c r="J278" s="88">
        <f t="array" aca="1" ref="J278" ca="1">SUM(IF($Q278=$Q$281:$Q$340,J$281:J$340,0))</f>
        <v>0</v>
      </c>
      <c r="K278" s="88">
        <f t="array" aca="1" ref="K278" ca="1">SUM(IF($Q278=$Q$281:$Q$340,K$281:K$340,0))</f>
        <v>0</v>
      </c>
      <c r="L278" s="88">
        <f t="array" aca="1" ref="L278" ca="1">SUM(IF($Q278=$Q$281:$Q$340,L$281:L$340,0))</f>
        <v>0</v>
      </c>
      <c r="M278" s="88">
        <f t="array" aca="1" ref="M278" ca="1">SUM(IF($Q278=$Q$281:$Q$340,M$281:M$340,0))</f>
        <v>0</v>
      </c>
      <c r="N278" s="88">
        <f t="array" aca="1" ref="N278" ca="1">SUM(IF($Q278=$Q$281:$Q$340,N$281:N$340,0))</f>
        <v>0</v>
      </c>
      <c r="O278" s="88">
        <f t="array" aca="1" ref="O278" ca="1">SUM(IF($Q278=$Q$281:$Q$340,O$281:O$340,0))</f>
        <v>0</v>
      </c>
      <c r="P278" s="162"/>
      <c r="Q278" s="20">
        <v>5</v>
      </c>
      <c r="R278" s="20">
        <f t="shared" si="110"/>
        <v>1</v>
      </c>
      <c r="S278" s="20" t="str">
        <f t="shared" si="111"/>
        <v/>
      </c>
      <c r="T278" s="157" t="str">
        <f t="shared" si="112"/>
        <v/>
      </c>
      <c r="U278" s="20" t="str">
        <f t="shared" si="113"/>
        <v>территориальный государственный внебюджетный фонд Чувашской Республики</v>
      </c>
      <c r="V278" s="162"/>
      <c r="W278" s="162"/>
      <c r="X278" s="162"/>
      <c r="Y278" s="20" t="str">
        <f t="shared" ca="1" si="98"/>
        <v/>
      </c>
      <c r="Z278" s="162"/>
      <c r="AA278" s="162"/>
      <c r="AB278" s="162"/>
      <c r="AC278" s="20"/>
      <c r="AD278" s="162"/>
      <c r="AE278" s="20" t="str">
        <f t="shared" si="89"/>
        <v/>
      </c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</row>
    <row r="279" spans="1:16384" s="31" customFormat="1" x14ac:dyDescent="0.25">
      <c r="A279" s="213"/>
      <c r="B279" s="213"/>
      <c r="C279" s="229"/>
      <c r="D279" s="107" t="s">
        <v>17</v>
      </c>
      <c r="E279" s="107" t="s">
        <v>17</v>
      </c>
      <c r="F279" s="107" t="s">
        <v>17</v>
      </c>
      <c r="G279" s="107" t="s">
        <v>17</v>
      </c>
      <c r="H279" s="135" t="s">
        <v>6</v>
      </c>
      <c r="I279" s="133" t="s">
        <v>18</v>
      </c>
      <c r="J279" s="88">
        <f t="array" aca="1" ref="J279" ca="1">SUM(IF($Q279=$Q$281:$Q$340,J$281:J$340,0))</f>
        <v>0</v>
      </c>
      <c r="K279" s="88">
        <f t="array" aca="1" ref="K279" ca="1">SUM(IF($Q279=$Q$281:$Q$340,K$281:K$340,0))</f>
        <v>0</v>
      </c>
      <c r="L279" s="88">
        <f t="array" aca="1" ref="L279" ca="1">SUM(IF($Q279=$Q$281:$Q$340,L$281:L$340,0))</f>
        <v>0</v>
      </c>
      <c r="M279" s="88">
        <f t="array" aca="1" ref="M279" ca="1">SUM(IF($Q279=$Q$281:$Q$340,M$281:M$340,0))</f>
        <v>0</v>
      </c>
      <c r="N279" s="88">
        <f t="array" aca="1" ref="N279" ca="1">SUM(IF($Q279=$Q$281:$Q$340,N$281:N$340,0))</f>
        <v>0</v>
      </c>
      <c r="O279" s="88">
        <f t="array" aca="1" ref="O279" ca="1">SUM(IF($Q279=$Q$281:$Q$340,O$281:O$340,0))</f>
        <v>29794.400000000001</v>
      </c>
      <c r="P279" s="162"/>
      <c r="Q279" s="20">
        <v>6</v>
      </c>
      <c r="R279" s="20">
        <f t="shared" si="110"/>
        <v>1</v>
      </c>
      <c r="S279" s="20">
        <f t="shared" si="111"/>
        <v>4</v>
      </c>
      <c r="T279" s="157">
        <f t="shared" si="112"/>
        <v>4</v>
      </c>
      <c r="U279" s="20" t="str">
        <f t="shared" si="113"/>
        <v>внебюджетные источники</v>
      </c>
      <c r="V279" s="162"/>
      <c r="W279" s="162"/>
      <c r="X279" s="162"/>
      <c r="Y279" s="20" t="str">
        <f t="shared" ca="1" si="98"/>
        <v/>
      </c>
      <c r="Z279" s="162"/>
      <c r="AA279" s="162"/>
      <c r="AB279" s="162"/>
      <c r="AC279" s="20" t="s">
        <v>17</v>
      </c>
      <c r="AD279" s="162"/>
      <c r="AE279" s="20">
        <f t="shared" si="89"/>
        <v>1</v>
      </c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</row>
    <row r="280" spans="1:16384" s="31" customFormat="1" ht="90" x14ac:dyDescent="0.25">
      <c r="A280" s="93" t="s">
        <v>27</v>
      </c>
      <c r="B280" s="230" t="s">
        <v>78</v>
      </c>
      <c r="C280" s="231"/>
      <c r="D280" s="231"/>
      <c r="E280" s="231"/>
      <c r="F280" s="231"/>
      <c r="G280" s="232"/>
      <c r="H280" s="132" t="s">
        <v>17</v>
      </c>
      <c r="I280" s="132" t="s">
        <v>17</v>
      </c>
      <c r="J280" s="87">
        <v>200</v>
      </c>
      <c r="K280" s="87">
        <v>200</v>
      </c>
      <c r="L280" s="87"/>
      <c r="M280" s="87"/>
      <c r="N280" s="87">
        <v>192</v>
      </c>
      <c r="O280" s="87">
        <v>200</v>
      </c>
      <c r="P280" s="162"/>
      <c r="Q280" s="20"/>
      <c r="R280" s="162"/>
      <c r="S280" s="162"/>
      <c r="T280" s="162"/>
      <c r="U280" s="162"/>
      <c r="V280" s="162"/>
      <c r="W280" s="162"/>
      <c r="X280" s="162"/>
      <c r="Y280" s="20"/>
      <c r="Z280" s="162"/>
      <c r="AA280" s="162"/>
      <c r="AB280" s="162"/>
      <c r="AC280" s="20"/>
      <c r="AD280" s="162"/>
      <c r="AE280" s="20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</row>
    <row r="281" spans="1:16384" s="31" customFormat="1" x14ac:dyDescent="0.25">
      <c r="A281" s="207" t="s">
        <v>36</v>
      </c>
      <c r="B281" s="204" t="s">
        <v>358</v>
      </c>
      <c r="C281" s="204" t="s">
        <v>179</v>
      </c>
      <c r="D281" s="111" t="s">
        <v>17</v>
      </c>
      <c r="E281" s="111" t="s">
        <v>17</v>
      </c>
      <c r="F281" s="111" t="s">
        <v>17</v>
      </c>
      <c r="G281" s="111" t="s">
        <v>17</v>
      </c>
      <c r="H281" s="132" t="s">
        <v>1</v>
      </c>
      <c r="I281" s="117" t="s">
        <v>18</v>
      </c>
      <c r="J281" s="87">
        <f ca="1">IF($T281=0,SUM(J282:J286),IF($T281="",0,IF(ISERROR(OFFSET(ГП!AA224,-$R281-IF($T281=4,1,0),0)),0,OFFSET(ГП!AA224,-$R281-IF($T281=4,1,0),0))))</f>
        <v>0</v>
      </c>
      <c r="K281" s="87">
        <f ca="1">IF($T281=0,SUM(K282:K286),IF($T281="",0,IF(ISERROR(OFFSET(ГП!AB224,-$R281-IF($T281=4,1,0),0)),0,OFFSET(ГП!AB224,-$R281-IF($T281=4,1,0),0))))</f>
        <v>0</v>
      </c>
      <c r="L281" s="87">
        <f ca="1">IF($T281=0,SUM(L282:L286),IF($T281="",0,IF(ISERROR(OFFSET(ГП!AC224,-$R281-IF($T281=4,1,0),0)),0,OFFSET(ГП!AC224,-$R281-IF($T281=4,1,0),0))))</f>
        <v>0</v>
      </c>
      <c r="M281" s="87">
        <f ca="1">IF($T281=0,SUM(M282:M286),IF($T281="",0,IF(ISERROR(OFFSET(ГП!AD224,-$R281-IF($T281=4,1,0),0)),0,OFFSET(ГП!AD224,-$R281-IF($T281=4,1,0),0))))</f>
        <v>0</v>
      </c>
      <c r="N281" s="87">
        <f ca="1">IF($T281=0,SUM(N282:N286),IF($T281="",0,IF(ISERROR(OFFSET(ГП!AE224,-$R281-IF($T281=4,1,0),0)),0,OFFSET(ГП!AE224,-$R281-IF($T281=4,1,0),0))))</f>
        <v>0</v>
      </c>
      <c r="O281" s="87">
        <f ca="1">IF($T281=0,SUM(O282:O286),IF($T281="",0,IF(ISERROR(OFFSET(ГП!AF224,-$R281-IF($T281=4,1,0),0)),0,OFFSET(ГП!AF224,-$R281-IF($T281=4,1,0),0))))</f>
        <v>500</v>
      </c>
      <c r="P281" s="20"/>
      <c r="Q281" s="20">
        <v>1</v>
      </c>
      <c r="R281" s="20">
        <v>0</v>
      </c>
      <c r="S281" s="20" t="str">
        <f t="shared" ref="S281:S344" si="114">IF(ISERROR(SEARCH("местн",U281,1)),IF(ISERROR(SEARCH("источн",U281,1)),"",4),3)</f>
        <v/>
      </c>
      <c r="T281" s="157">
        <f t="shared" ref="T281:T344" si="115">IF(S281="",IF(ISERROR(SEARCH("федерал",U281,1)),IF(ISERROR(SEARCH("республ",U281,1)),IF(ISERROR(SEARCH("всег",U281,1)),"",0),IF(ISERROR(SEARCH("террит",U281,1)),1,"")),2),S281)</f>
        <v>0</v>
      </c>
      <c r="U281" s="20" t="str">
        <f t="shared" ref="U281:U344" si="116">H281</f>
        <v>всего</v>
      </c>
      <c r="V281" s="20"/>
      <c r="W281" s="162"/>
      <c r="X281" s="162"/>
      <c r="Y281" s="20" t="str">
        <f t="shared" ca="1" si="98"/>
        <v/>
      </c>
      <c r="Z281" s="162"/>
      <c r="AA281" s="162"/>
      <c r="AB281" s="162"/>
      <c r="AC281" s="20"/>
      <c r="AD281" s="162"/>
      <c r="AE281" s="20" t="str">
        <f t="shared" si="89"/>
        <v/>
      </c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</row>
    <row r="282" spans="1:16384" s="31" customFormat="1" x14ac:dyDescent="0.25">
      <c r="A282" s="209"/>
      <c r="B282" s="205"/>
      <c r="C282" s="205"/>
      <c r="D282" s="111" t="s">
        <v>17</v>
      </c>
      <c r="E282" s="111" t="s">
        <v>17</v>
      </c>
      <c r="F282" s="111" t="s">
        <v>17</v>
      </c>
      <c r="G282" s="111" t="s">
        <v>17</v>
      </c>
      <c r="H282" s="137" t="s">
        <v>2</v>
      </c>
      <c r="I282" s="117" t="s">
        <v>18</v>
      </c>
      <c r="J282" s="87">
        <f ca="1">IF($T282=0,SUM(J283:J287),IF($T282="",0,IF(ISERROR(OFFSET(ГП!AA225,-$R282-IF($T282=4,1,0),0)),0,OFFSET(ГП!AA225,-$R282-IF($T282=4,1,0),0))))</f>
        <v>0</v>
      </c>
      <c r="K282" s="87">
        <f ca="1">IF($T282=0,SUM(K283:K287),IF($T282="",0,IF(ISERROR(OFFSET(ГП!AB225,-$R282-IF($T282=4,1,0),0)),0,OFFSET(ГП!AB225,-$R282-IF($T282=4,1,0),0))))</f>
        <v>0</v>
      </c>
      <c r="L282" s="87">
        <f ca="1">IF($T282=0,SUM(L283:L287),IF($T282="",0,IF(ISERROR(OFFSET(ГП!AC225,-$R282-IF($T282=4,1,0),0)),0,OFFSET(ГП!AC225,-$R282-IF($T282=4,1,0),0))))</f>
        <v>0</v>
      </c>
      <c r="M282" s="87">
        <f ca="1">IF($T282=0,SUM(M283:M287),IF($T282="",0,IF(ISERROR(OFFSET(ГП!AD225,-$R282-IF($T282=4,1,0),0)),0,OFFSET(ГП!AD225,-$R282-IF($T282=4,1,0),0))))</f>
        <v>0</v>
      </c>
      <c r="N282" s="87">
        <f ca="1">IF($T282=0,SUM(N283:N287),IF($T282="",0,IF(ISERROR(OFFSET(ГП!AE225,-$R282-IF($T282=4,1,0),0)),0,OFFSET(ГП!AE225,-$R282-IF($T282=4,1,0),0))))</f>
        <v>0</v>
      </c>
      <c r="O282" s="87">
        <f ca="1">IF($T282=0,SUM(O283:O287),IF($T282="",0,IF(ISERROR(OFFSET(ГП!AF225,-$R282-IF($T282=4,1,0),0)),0,OFFSET(ГП!AF225,-$R282-IF($T282=4,1,0),0))))</f>
        <v>0</v>
      </c>
      <c r="P282" s="20"/>
      <c r="Q282" s="20">
        <v>2</v>
      </c>
      <c r="R282" s="20">
        <f t="shared" ref="R282:R345" si="117">IF(Q282=1,R281+1,R281)</f>
        <v>0</v>
      </c>
      <c r="S282" s="20" t="str">
        <f t="shared" si="114"/>
        <v/>
      </c>
      <c r="T282" s="157">
        <f t="shared" si="115"/>
        <v>2</v>
      </c>
      <c r="U282" s="20" t="str">
        <f t="shared" si="116"/>
        <v>федеральный бюджет</v>
      </c>
      <c r="V282" s="20"/>
      <c r="W282" s="162"/>
      <c r="X282" s="162"/>
      <c r="Y282" s="20" t="str">
        <f t="shared" ca="1" si="98"/>
        <v/>
      </c>
      <c r="Z282" s="162"/>
      <c r="AA282" s="162"/>
      <c r="AB282" s="162"/>
      <c r="AC282" s="20" t="s">
        <v>46</v>
      </c>
      <c r="AD282" s="162"/>
      <c r="AE282" s="20">
        <f t="shared" si="89"/>
        <v>1</v>
      </c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</row>
    <row r="283" spans="1:16384" s="31" customFormat="1" ht="22.5" x14ac:dyDescent="0.25">
      <c r="A283" s="209"/>
      <c r="B283" s="205"/>
      <c r="C283" s="205"/>
      <c r="D283" s="117">
        <v>807</v>
      </c>
      <c r="E283" s="117">
        <v>412</v>
      </c>
      <c r="F283" s="117" t="s">
        <v>359</v>
      </c>
      <c r="G283" s="117">
        <v>244</v>
      </c>
      <c r="H283" s="137" t="s">
        <v>4</v>
      </c>
      <c r="I283" s="117" t="s">
        <v>18</v>
      </c>
      <c r="J283" s="87">
        <f ca="1">IF($T283=0,SUM(J284:J288),IF($T283="",0,IF(ISERROR(OFFSET(ГП!AA226,-$R283-IF($T283=4,1,0),0)),0,OFFSET(ГП!AA226,-$R283-IF($T283=4,1,0),0))))</f>
        <v>0</v>
      </c>
      <c r="K283" s="87">
        <f ca="1">IF($T283=0,SUM(K284:K288),IF($T283="",0,IF(ISERROR(OFFSET(ГП!AB226,-$R283-IF($T283=4,1,0),0)),0,OFFSET(ГП!AB226,-$R283-IF($T283=4,1,0),0))))</f>
        <v>0</v>
      </c>
      <c r="L283" s="87">
        <f ca="1">IF($T283=0,SUM(L284:L288),IF($T283="",0,IF(ISERROR(OFFSET(ГП!AC226,-$R283-IF($T283=4,1,0),0)),0,OFFSET(ГП!AC226,-$R283-IF($T283=4,1,0),0))))</f>
        <v>0</v>
      </c>
      <c r="M283" s="87">
        <f ca="1">IF($T283=0,SUM(M284:M288),IF($T283="",0,IF(ISERROR(OFFSET(ГП!AD226,-$R283-IF($T283=4,1,0),0)),0,OFFSET(ГП!AD226,-$R283-IF($T283=4,1,0),0))))</f>
        <v>0</v>
      </c>
      <c r="N283" s="87">
        <f ca="1">IF($T283=0,SUM(N284:N288),IF($T283="",0,IF(ISERROR(OFFSET(ГП!AE226,-$R283-IF($T283=4,1,0),0)),0,OFFSET(ГП!AE226,-$R283-IF($T283=4,1,0),0))))</f>
        <v>0</v>
      </c>
      <c r="O283" s="87">
        <f ca="1">IF($T283=0,SUM(O284:O288),IF($T283="",0,IF(ISERROR(OFFSET(ГП!AF226,-$R283-IF($T283=4,1,0),0)),0,OFFSET(ГП!AF226,-$R283-IF($T283=4,1,0),0))))</f>
        <v>500</v>
      </c>
      <c r="P283" s="20"/>
      <c r="Q283" s="20">
        <v>3</v>
      </c>
      <c r="R283" s="20">
        <f t="shared" si="117"/>
        <v>0</v>
      </c>
      <c r="S283" s="20" t="str">
        <f t="shared" si="114"/>
        <v/>
      </c>
      <c r="T283" s="157">
        <f t="shared" si="115"/>
        <v>1</v>
      </c>
      <c r="U283" s="20" t="str">
        <f t="shared" si="116"/>
        <v>республииканский бюджет Чувашской Республики</v>
      </c>
      <c r="V283" s="20"/>
      <c r="W283" s="162"/>
      <c r="X283" s="162"/>
      <c r="Y283" s="20" t="str">
        <f t="shared" ca="1" si="98"/>
        <v/>
      </c>
      <c r="Z283" s="162"/>
      <c r="AA283" s="162"/>
      <c r="AB283" s="162"/>
      <c r="AC283" s="20" t="s">
        <v>47</v>
      </c>
      <c r="AD283" s="162"/>
      <c r="AE283" s="20">
        <f t="shared" si="89"/>
        <v>1</v>
      </c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</row>
    <row r="284" spans="1:16384" s="31" customFormat="1" x14ac:dyDescent="0.25">
      <c r="A284" s="209"/>
      <c r="B284" s="205"/>
      <c r="C284" s="205"/>
      <c r="D284" s="138" t="s">
        <v>17</v>
      </c>
      <c r="E284" s="115" t="s">
        <v>17</v>
      </c>
      <c r="F284" s="115" t="s">
        <v>17</v>
      </c>
      <c r="G284" s="115" t="s">
        <v>17</v>
      </c>
      <c r="H284" s="132" t="s">
        <v>3</v>
      </c>
      <c r="I284" s="117" t="s">
        <v>18</v>
      </c>
      <c r="J284" s="87">
        <f ca="1">IF($T284=0,SUM(J285:J289),IF($T284="",0,IF(ISERROR(OFFSET(ГП!AA227,-$R284-IF($T284=4,1,0),0)),0,OFFSET(ГП!AA227,-$R284-IF($T284=4,1,0),0))))</f>
        <v>0</v>
      </c>
      <c r="K284" s="87">
        <f ca="1">IF($T284=0,SUM(K285:K289),IF($T284="",0,IF(ISERROR(OFFSET(ГП!AB227,-$R284-IF($T284=4,1,0),0)),0,OFFSET(ГП!AB227,-$R284-IF($T284=4,1,0),0))))</f>
        <v>0</v>
      </c>
      <c r="L284" s="87">
        <f ca="1">IF($T284=0,SUM(L285:L289),IF($T284="",0,IF(ISERROR(OFFSET(ГП!AC227,-$R284-IF($T284=4,1,0),0)),0,OFFSET(ГП!AC227,-$R284-IF($T284=4,1,0),0))))</f>
        <v>0</v>
      </c>
      <c r="M284" s="87">
        <f ca="1">IF($T284=0,SUM(M285:M289),IF($T284="",0,IF(ISERROR(OFFSET(ГП!AD227,-$R284-IF($T284=4,1,0),0)),0,OFFSET(ГП!AD227,-$R284-IF($T284=4,1,0),0))))</f>
        <v>0</v>
      </c>
      <c r="N284" s="87">
        <f ca="1">IF($T284=0,SUM(N285:N289),IF($T284="",0,IF(ISERROR(OFFSET(ГП!AE227,-$R284-IF($T284=4,1,0),0)),0,OFFSET(ГП!AE227,-$R284-IF($T284=4,1,0),0))))</f>
        <v>0</v>
      </c>
      <c r="O284" s="87">
        <f ca="1">IF($T284=0,SUM(O285:O289),IF($T284="",0,IF(ISERROR(OFFSET(ГП!AF227,-$R284-IF($T284=4,1,0),0)),0,OFFSET(ГП!AF227,-$R284-IF($T284=4,1,0),0))))</f>
        <v>0</v>
      </c>
      <c r="P284" s="20"/>
      <c r="Q284" s="20">
        <v>4</v>
      </c>
      <c r="R284" s="20">
        <f t="shared" si="117"/>
        <v>0</v>
      </c>
      <c r="S284" s="20">
        <f t="shared" si="114"/>
        <v>3</v>
      </c>
      <c r="T284" s="157">
        <f t="shared" si="115"/>
        <v>3</v>
      </c>
      <c r="U284" s="20" t="str">
        <f t="shared" si="116"/>
        <v>местные бюджеты</v>
      </c>
      <c r="V284" s="20"/>
      <c r="W284" s="162"/>
      <c r="X284" s="162"/>
      <c r="Y284" s="20" t="str">
        <f t="shared" ca="1" si="98"/>
        <v/>
      </c>
      <c r="Z284" s="162"/>
      <c r="AA284" s="162"/>
      <c r="AB284" s="162"/>
      <c r="AC284" s="20" t="s">
        <v>17</v>
      </c>
      <c r="AD284" s="162"/>
      <c r="AE284" s="20">
        <f t="shared" ref="AE284:AE366" si="118">IF(AC284=AD284,"",1)</f>
        <v>1</v>
      </c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</row>
    <row r="285" spans="1:16384" s="31" customFormat="1" ht="45" x14ac:dyDescent="0.25">
      <c r="A285" s="209"/>
      <c r="B285" s="205"/>
      <c r="C285" s="205"/>
      <c r="D285" s="56"/>
      <c r="E285" s="115"/>
      <c r="F285" s="115"/>
      <c r="G285" s="115"/>
      <c r="H285" s="137" t="s">
        <v>5</v>
      </c>
      <c r="I285" s="117" t="s">
        <v>18</v>
      </c>
      <c r="J285" s="87">
        <f ca="1">IF($T285=0,SUM(J286:J290),IF($T285="",0,IF(ISERROR(OFFSET(ГП!AA228,-$R285-IF($T285=4,1,0),0)),0,OFFSET(ГП!AA228,-$R285-IF($T285=4,1,0),0))))</f>
        <v>0</v>
      </c>
      <c r="K285" s="87">
        <f ca="1">IF($T285=0,SUM(K286:K290),IF($T285="",0,IF(ISERROR(OFFSET(ГП!AB228,-$R285-IF($T285=4,1,0),0)),0,OFFSET(ГП!AB228,-$R285-IF($T285=4,1,0),0))))</f>
        <v>0</v>
      </c>
      <c r="L285" s="87">
        <f ca="1">IF($T285=0,SUM(L286:L290),IF($T285="",0,IF(ISERROR(OFFSET(ГП!AC228,-$R285-IF($T285=4,1,0),0)),0,OFFSET(ГП!AC228,-$R285-IF($T285=4,1,0),0))))</f>
        <v>0</v>
      </c>
      <c r="M285" s="87">
        <f ca="1">IF($T285=0,SUM(M286:M290),IF($T285="",0,IF(ISERROR(OFFSET(ГП!AD228,-$R285-IF($T285=4,1,0),0)),0,OFFSET(ГП!AD228,-$R285-IF($T285=4,1,0),0))))</f>
        <v>0</v>
      </c>
      <c r="N285" s="87">
        <f ca="1">IF($T285=0,SUM(N286:N290),IF($T285="",0,IF(ISERROR(OFFSET(ГП!AE228,-$R285-IF($T285=4,1,0),0)),0,OFFSET(ГП!AE228,-$R285-IF($T285=4,1,0),0))))</f>
        <v>0</v>
      </c>
      <c r="O285" s="87">
        <f ca="1">IF($T285=0,SUM(O286:O290),IF($T285="",0,IF(ISERROR(OFFSET(ГП!AF228,-$R285-IF($T285=4,1,0),0)),0,OFFSET(ГП!AF228,-$R285-IF($T285=4,1,0),0))))</f>
        <v>0</v>
      </c>
      <c r="P285" s="20"/>
      <c r="Q285" s="20">
        <v>5</v>
      </c>
      <c r="R285" s="20">
        <f t="shared" si="117"/>
        <v>0</v>
      </c>
      <c r="S285" s="20" t="str">
        <f t="shared" si="114"/>
        <v/>
      </c>
      <c r="T285" s="157" t="str">
        <f t="shared" si="115"/>
        <v/>
      </c>
      <c r="U285" s="20" t="str">
        <f t="shared" si="116"/>
        <v>территориальный государственный внебюджетный фонд Чувашской Республики</v>
      </c>
      <c r="V285" s="20"/>
      <c r="W285" s="162"/>
      <c r="X285" s="162"/>
      <c r="Y285" s="20" t="str">
        <f t="shared" ca="1" si="98"/>
        <v/>
      </c>
      <c r="Z285" s="162"/>
      <c r="AA285" s="162"/>
      <c r="AB285" s="162"/>
      <c r="AC285" s="20"/>
      <c r="AD285" s="162"/>
      <c r="AE285" s="20" t="str">
        <f t="shared" si="118"/>
        <v/>
      </c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</row>
    <row r="286" spans="1:16384" s="31" customFormat="1" x14ac:dyDescent="0.25">
      <c r="A286" s="210"/>
      <c r="B286" s="206"/>
      <c r="C286" s="206"/>
      <c r="D286" s="56" t="s">
        <v>17</v>
      </c>
      <c r="E286" s="115" t="s">
        <v>17</v>
      </c>
      <c r="F286" s="115" t="s">
        <v>17</v>
      </c>
      <c r="G286" s="115" t="s">
        <v>17</v>
      </c>
      <c r="H286" s="137" t="s">
        <v>6</v>
      </c>
      <c r="I286" s="117" t="s">
        <v>18</v>
      </c>
      <c r="J286" s="87">
        <f ca="1">IF($T286=0,SUM(J287:J291),IF($T286="",0,IF(ISERROR(OFFSET(ГП!AA229,-$R286-IF($T286=4,1,0),0)),0,OFFSET(ГП!AA229,-$R286-IF($T286=4,1,0),0))))</f>
        <v>0</v>
      </c>
      <c r="K286" s="87">
        <f ca="1">IF($T286=0,SUM(K287:K291),IF($T286="",0,IF(ISERROR(OFFSET(ГП!AB229,-$R286-IF($T286=4,1,0),0)),0,OFFSET(ГП!AB229,-$R286-IF($T286=4,1,0),0))))</f>
        <v>0</v>
      </c>
      <c r="L286" s="87">
        <f ca="1">IF($T286=0,SUM(L287:L291),IF($T286="",0,IF(ISERROR(OFFSET(ГП!AC229,-$R286-IF($T286=4,1,0),0)),0,OFFSET(ГП!AC229,-$R286-IF($T286=4,1,0),0))))</f>
        <v>0</v>
      </c>
      <c r="M286" s="87">
        <f ca="1">IF($T286=0,SUM(M287:M291),IF($T286="",0,IF(ISERROR(OFFSET(ГП!AD229,-$R286-IF($T286=4,1,0),0)),0,OFFSET(ГП!AD229,-$R286-IF($T286=4,1,0),0))))</f>
        <v>0</v>
      </c>
      <c r="N286" s="87">
        <f ca="1">IF($T286=0,SUM(N287:N291),IF($T286="",0,IF(ISERROR(OFFSET(ГП!AE229,-$R286-IF($T286=4,1,0),0)),0,OFFSET(ГП!AE229,-$R286-IF($T286=4,1,0),0))))</f>
        <v>0</v>
      </c>
      <c r="O286" s="87">
        <f ca="1">IF($T286=0,SUM(O287:O291),IF($T286="",0,IF(ISERROR(OFFSET(ГП!AF229,-$R286-IF($T286=4,1,0),0)),0,OFFSET(ГП!AF229,-$R286-IF($T286=4,1,0),0))))</f>
        <v>0</v>
      </c>
      <c r="P286" s="20"/>
      <c r="Q286" s="20">
        <v>6</v>
      </c>
      <c r="R286" s="20">
        <f t="shared" si="117"/>
        <v>0</v>
      </c>
      <c r="S286" s="20">
        <f t="shared" si="114"/>
        <v>4</v>
      </c>
      <c r="T286" s="157">
        <f t="shared" si="115"/>
        <v>4</v>
      </c>
      <c r="U286" s="20" t="str">
        <f t="shared" si="116"/>
        <v>внебюджетные источники</v>
      </c>
      <c r="V286" s="20"/>
      <c r="W286" s="162"/>
      <c r="X286" s="162"/>
      <c r="Y286" s="20" t="str">
        <f t="shared" ca="1" si="98"/>
        <v/>
      </c>
      <c r="Z286" s="162"/>
      <c r="AA286" s="162"/>
      <c r="AB286" s="162"/>
      <c r="AC286" s="20" t="s">
        <v>17</v>
      </c>
      <c r="AD286" s="162"/>
      <c r="AE286" s="20">
        <f t="shared" si="118"/>
        <v>1</v>
      </c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</row>
    <row r="287" spans="1:16384" s="31" customFormat="1" x14ac:dyDescent="0.25">
      <c r="A287" s="207" t="s">
        <v>80</v>
      </c>
      <c r="B287" s="204" t="s">
        <v>79</v>
      </c>
      <c r="C287" s="204" t="s">
        <v>35</v>
      </c>
      <c r="D287" s="51"/>
      <c r="E287" s="124" t="s">
        <v>17</v>
      </c>
      <c r="F287" s="124"/>
      <c r="G287" s="124" t="s">
        <v>17</v>
      </c>
      <c r="H287" s="132" t="s">
        <v>1</v>
      </c>
      <c r="I287" s="117" t="s">
        <v>18</v>
      </c>
      <c r="J287" s="87">
        <f ca="1">IF($T287=0,SUM(J288:J292),IF($T287="",0,IF(ISERROR(OFFSET(ГП!AA230,-$R287-IF($T287=4,1,0),0)),0,OFFSET(ГП!AA230,-$R287-IF($T287=4,1,0),0))))</f>
        <v>3422.4</v>
      </c>
      <c r="K287" s="87">
        <f ca="1">IF($T287=0,SUM(K288:K292),IF($T287="",0,IF(ISERROR(OFFSET(ГП!AB230,-$R287-IF($T287=4,1,0),0)),0,OFFSET(ГП!AB230,-$R287-IF($T287=4,1,0),0))))</f>
        <v>2692.5</v>
      </c>
      <c r="L287" s="87">
        <f ca="1">IF($T287=0,SUM(L288:L292),IF($T287="",0,IF(ISERROR(OFFSET(ГП!AC230,-$R287-IF($T287=4,1,0),0)),0,OFFSET(ГП!AC230,-$R287-IF($T287=4,1,0),0))))</f>
        <v>2692.5</v>
      </c>
      <c r="M287" s="87">
        <f ca="1">IF($T287=0,SUM(M288:M292),IF($T287="",0,IF(ISERROR(OFFSET(ГП!AD230,-$R287-IF($T287=4,1,0),0)),0,OFFSET(ГП!AD230,-$R287-IF($T287=4,1,0),0))))</f>
        <v>2692.5</v>
      </c>
      <c r="N287" s="87">
        <f ca="1">IF($T287=0,SUM(N288:N292),IF($T287="",0,IF(ISERROR(OFFSET(ГП!AE230,-$R287-IF($T287=4,1,0),0)),0,OFFSET(ГП!AE230,-$R287-IF($T287=4,1,0),0))))</f>
        <v>0</v>
      </c>
      <c r="O287" s="87">
        <f ca="1">IF($T287=0,SUM(O288:O292),IF($T287="",0,IF(ISERROR(OFFSET(ГП!AF230,-$R287-IF($T287=4,1,0),0)),0,OFFSET(ГП!AF230,-$R287-IF($T287=4,1,0),0))))</f>
        <v>2343.1999999999998</v>
      </c>
      <c r="P287" s="20"/>
      <c r="Q287" s="20">
        <v>1</v>
      </c>
      <c r="R287" s="20">
        <f t="shared" si="117"/>
        <v>1</v>
      </c>
      <c r="S287" s="20" t="str">
        <f t="shared" si="114"/>
        <v/>
      </c>
      <c r="T287" s="157">
        <f t="shared" si="115"/>
        <v>0</v>
      </c>
      <c r="U287" s="20" t="str">
        <f t="shared" si="116"/>
        <v>всего</v>
      </c>
      <c r="V287" s="20"/>
      <c r="W287" s="162"/>
      <c r="X287" s="162"/>
      <c r="Y287" s="20" t="str">
        <f t="shared" ca="1" si="98"/>
        <v/>
      </c>
      <c r="Z287" s="162"/>
      <c r="AA287" s="162"/>
      <c r="AB287" s="162"/>
      <c r="AC287" s="20"/>
      <c r="AD287" s="162"/>
      <c r="AE287" s="20" t="str">
        <f t="shared" si="118"/>
        <v/>
      </c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</row>
    <row r="288" spans="1:16384" s="31" customFormat="1" x14ac:dyDescent="0.25">
      <c r="A288" s="209"/>
      <c r="B288" s="209"/>
      <c r="C288" s="205"/>
      <c r="D288" s="117"/>
      <c r="E288" s="123" t="s">
        <v>17</v>
      </c>
      <c r="F288" s="117"/>
      <c r="G288" s="117" t="s">
        <v>17</v>
      </c>
      <c r="H288" s="137" t="s">
        <v>2</v>
      </c>
      <c r="I288" s="117" t="s">
        <v>18</v>
      </c>
      <c r="J288" s="87">
        <f ca="1">IF($T288=0,SUM(J289:J293),IF($T288="",0,IF(ISERROR(OFFSET(ГП!AA231,-$R288-IF($T288=4,1,0),0)),0,OFFSET(ГП!AA231,-$R288-IF($T288=4,1,0),0))))</f>
        <v>0</v>
      </c>
      <c r="K288" s="87">
        <f ca="1">IF($T288=0,SUM(K289:K293),IF($T288="",0,IF(ISERROR(OFFSET(ГП!AB231,-$R288-IF($T288=4,1,0),0)),0,OFFSET(ГП!AB231,-$R288-IF($T288=4,1,0),0))))</f>
        <v>0</v>
      </c>
      <c r="L288" s="87">
        <f ca="1">IF($T288=0,SUM(L289:L293),IF($T288="",0,IF(ISERROR(OFFSET(ГП!AC231,-$R288-IF($T288=4,1,0),0)),0,OFFSET(ГП!AC231,-$R288-IF($T288=4,1,0),0))))</f>
        <v>0</v>
      </c>
      <c r="M288" s="87">
        <f ca="1">IF($T288=0,SUM(M289:M293),IF($T288="",0,IF(ISERROR(OFFSET(ГП!AD231,-$R288-IF($T288=4,1,0),0)),0,OFFSET(ГП!AD231,-$R288-IF($T288=4,1,0),0))))</f>
        <v>0</v>
      </c>
      <c r="N288" s="87">
        <f ca="1">IF($T288=0,SUM(N289:N293),IF($T288="",0,IF(ISERROR(OFFSET(ГП!AE231,-$R288-IF($T288=4,1,0),0)),0,OFFSET(ГП!AE231,-$R288-IF($T288=4,1,0),0))))</f>
        <v>0</v>
      </c>
      <c r="O288" s="87">
        <f ca="1">IF($T288=0,SUM(O289:O293),IF($T288="",0,IF(ISERROR(OFFSET(ГП!AF231,-$R288-IF($T288=4,1,0),0)),0,OFFSET(ГП!AF231,-$R288-IF($T288=4,1,0),0))))</f>
        <v>0</v>
      </c>
      <c r="P288" s="20"/>
      <c r="Q288" s="20">
        <v>2</v>
      </c>
      <c r="R288" s="20">
        <f t="shared" si="117"/>
        <v>1</v>
      </c>
      <c r="S288" s="20" t="str">
        <f t="shared" si="114"/>
        <v/>
      </c>
      <c r="T288" s="157">
        <f t="shared" si="115"/>
        <v>2</v>
      </c>
      <c r="U288" s="20" t="str">
        <f t="shared" si="116"/>
        <v>федеральный бюджет</v>
      </c>
      <c r="V288" s="20"/>
      <c r="W288" s="162"/>
      <c r="X288" s="162"/>
      <c r="Y288" s="20" t="str">
        <f t="shared" ca="1" si="98"/>
        <v/>
      </c>
      <c r="Z288" s="162"/>
      <c r="AA288" s="162"/>
      <c r="AB288" s="162"/>
      <c r="AC288" s="20"/>
      <c r="AD288" s="162"/>
      <c r="AE288" s="20" t="str">
        <f t="shared" si="118"/>
        <v/>
      </c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</row>
    <row r="289" spans="1:41" s="31" customFormat="1" ht="22.5" x14ac:dyDescent="0.25">
      <c r="A289" s="209"/>
      <c r="B289" s="209"/>
      <c r="C289" s="205"/>
      <c r="D289" s="117">
        <v>832</v>
      </c>
      <c r="E289" s="117">
        <v>501</v>
      </c>
      <c r="F289" s="117" t="s">
        <v>360</v>
      </c>
      <c r="G289" s="117">
        <v>630</v>
      </c>
      <c r="H289" s="137" t="s">
        <v>4</v>
      </c>
      <c r="I289" s="117" t="s">
        <v>18</v>
      </c>
      <c r="J289" s="87">
        <f ca="1">IF($T289=0,SUM(J290:J294),IF($T289="",0,IF(ISERROR(OFFSET(ГП!AA232,-$R289-IF($T289=4,1,0),0)),0,OFFSET(ГП!AA232,-$R289-IF($T289=4,1,0),0))))</f>
        <v>3422.4</v>
      </c>
      <c r="K289" s="87">
        <f ca="1">IF($T289=0,SUM(K290:K294),IF($T289="",0,IF(ISERROR(OFFSET(ГП!AB232,-$R289-IF($T289=4,1,0),0)),0,OFFSET(ГП!AB232,-$R289-IF($T289=4,1,0),0))))</f>
        <v>2692.5</v>
      </c>
      <c r="L289" s="87">
        <f ca="1">IF($T289=0,SUM(L290:L294),IF($T289="",0,IF(ISERROR(OFFSET(ГП!AC232,-$R289-IF($T289=4,1,0),0)),0,OFFSET(ГП!AC232,-$R289-IF($T289=4,1,0),0))))</f>
        <v>2692.5</v>
      </c>
      <c r="M289" s="87">
        <f ca="1">IF($T289=0,SUM(M290:M294),IF($T289="",0,IF(ISERROR(OFFSET(ГП!AD232,-$R289-IF($T289=4,1,0),0)),0,OFFSET(ГП!AD232,-$R289-IF($T289=4,1,0),0))))</f>
        <v>2692.5</v>
      </c>
      <c r="N289" s="87">
        <f ca="1">IF($T289=0,SUM(N290:N294),IF($T289="",0,IF(ISERROR(OFFSET(ГП!AE232,-$R289-IF($T289=4,1,0),0)),0,OFFSET(ГП!AE232,-$R289-IF($T289=4,1,0),0))))</f>
        <v>0</v>
      </c>
      <c r="O289" s="87">
        <f ca="1">IF($T289=0,SUM(O290:O294),IF($T289="",0,IF(ISERROR(OFFSET(ГП!AF232,-$R289-IF($T289=4,1,0),0)),0,OFFSET(ГП!AF232,-$R289-IF($T289=4,1,0),0))))</f>
        <v>2343.1999999999998</v>
      </c>
      <c r="P289" s="20"/>
      <c r="Q289" s="20">
        <v>3</v>
      </c>
      <c r="R289" s="20">
        <f t="shared" si="117"/>
        <v>1</v>
      </c>
      <c r="S289" s="20" t="str">
        <f t="shared" si="114"/>
        <v/>
      </c>
      <c r="T289" s="157">
        <f t="shared" si="115"/>
        <v>1</v>
      </c>
      <c r="U289" s="20" t="str">
        <f t="shared" si="116"/>
        <v>республииканский бюджет Чувашской Республики</v>
      </c>
      <c r="V289" s="20"/>
      <c r="W289" s="162"/>
      <c r="X289" s="162"/>
      <c r="Y289" s="20" t="str">
        <f t="shared" ca="1" si="98"/>
        <v/>
      </c>
      <c r="Z289" s="162"/>
      <c r="AA289" s="162"/>
      <c r="AB289" s="162"/>
      <c r="AC289" s="20" t="s">
        <v>360</v>
      </c>
      <c r="AD289" s="162"/>
      <c r="AE289" s="20">
        <f t="shared" si="118"/>
        <v>1</v>
      </c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</row>
    <row r="290" spans="1:41" s="31" customFormat="1" x14ac:dyDescent="0.25">
      <c r="A290" s="209"/>
      <c r="B290" s="209"/>
      <c r="C290" s="205"/>
      <c r="D290" s="138" t="s">
        <v>17</v>
      </c>
      <c r="E290" s="115" t="s">
        <v>17</v>
      </c>
      <c r="F290" s="115" t="s">
        <v>17</v>
      </c>
      <c r="G290" s="115" t="s">
        <v>17</v>
      </c>
      <c r="H290" s="132" t="s">
        <v>3</v>
      </c>
      <c r="I290" s="117" t="s">
        <v>18</v>
      </c>
      <c r="J290" s="87">
        <f ca="1">IF($T290=0,SUM(J291:J295),IF($T290="",0,IF(ISERROR(OFFSET(ГП!AA233,-$R290-IF($T290=4,1,0),0)),0,OFFSET(ГП!AA233,-$R290-IF($T290=4,1,0),0))))</f>
        <v>0</v>
      </c>
      <c r="K290" s="87">
        <f ca="1">IF($T290=0,SUM(K291:K295),IF($T290="",0,IF(ISERROR(OFFSET(ГП!AB233,-$R290-IF($T290=4,1,0),0)),0,OFFSET(ГП!AB233,-$R290-IF($T290=4,1,0),0))))</f>
        <v>0</v>
      </c>
      <c r="L290" s="87">
        <f ca="1">IF($T290=0,SUM(L291:L295),IF($T290="",0,IF(ISERROR(OFFSET(ГП!AC233,-$R290-IF($T290=4,1,0),0)),0,OFFSET(ГП!AC233,-$R290-IF($T290=4,1,0),0))))</f>
        <v>0</v>
      </c>
      <c r="M290" s="87">
        <f ca="1">IF($T290=0,SUM(M291:M295),IF($T290="",0,IF(ISERROR(OFFSET(ГП!AD233,-$R290-IF($T290=4,1,0),0)),0,OFFSET(ГП!AD233,-$R290-IF($T290=4,1,0),0))))</f>
        <v>0</v>
      </c>
      <c r="N290" s="87">
        <f ca="1">IF($T290=0,SUM(N291:N295),IF($T290="",0,IF(ISERROR(OFFSET(ГП!AE233,-$R290-IF($T290=4,1,0),0)),0,OFFSET(ГП!AE233,-$R290-IF($T290=4,1,0),0))))</f>
        <v>0</v>
      </c>
      <c r="O290" s="87">
        <f ca="1">IF($T290=0,SUM(O291:O295),IF($T290="",0,IF(ISERROR(OFFSET(ГП!AF233,-$R290-IF($T290=4,1,0),0)),0,OFFSET(ГП!AF233,-$R290-IF($T290=4,1,0),0))))</f>
        <v>0</v>
      </c>
      <c r="P290" s="20"/>
      <c r="Q290" s="20">
        <v>4</v>
      </c>
      <c r="R290" s="20">
        <f t="shared" si="117"/>
        <v>1</v>
      </c>
      <c r="S290" s="20">
        <f t="shared" si="114"/>
        <v>3</v>
      </c>
      <c r="T290" s="157">
        <f t="shared" si="115"/>
        <v>3</v>
      </c>
      <c r="U290" s="20" t="str">
        <f t="shared" si="116"/>
        <v>местные бюджеты</v>
      </c>
      <c r="V290" s="20"/>
      <c r="W290" s="162"/>
      <c r="X290" s="162"/>
      <c r="Y290" s="20" t="str">
        <f t="shared" ca="1" si="98"/>
        <v/>
      </c>
      <c r="Z290" s="162"/>
      <c r="AA290" s="162"/>
      <c r="AB290" s="162"/>
      <c r="AC290" s="20" t="s">
        <v>17</v>
      </c>
      <c r="AD290" s="162"/>
      <c r="AE290" s="20">
        <f t="shared" si="118"/>
        <v>1</v>
      </c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</row>
    <row r="291" spans="1:41" s="31" customFormat="1" ht="45" x14ac:dyDescent="0.25">
      <c r="A291" s="209"/>
      <c r="B291" s="209"/>
      <c r="C291" s="205"/>
      <c r="D291" s="56"/>
      <c r="E291" s="115"/>
      <c r="F291" s="115"/>
      <c r="G291" s="115"/>
      <c r="H291" s="137" t="s">
        <v>5</v>
      </c>
      <c r="I291" s="117" t="s">
        <v>18</v>
      </c>
      <c r="J291" s="87">
        <f ca="1">IF($T291=0,SUM(J292:J296),IF($T291="",0,IF(ISERROR(OFFSET(ГП!AA234,-$R291-IF($T291=4,1,0),0)),0,OFFSET(ГП!AA234,-$R291-IF($T291=4,1,0),0))))</f>
        <v>0</v>
      </c>
      <c r="K291" s="87">
        <f ca="1">IF($T291=0,SUM(K292:K296),IF($T291="",0,IF(ISERROR(OFFSET(ГП!AB234,-$R291-IF($T291=4,1,0),0)),0,OFFSET(ГП!AB234,-$R291-IF($T291=4,1,0),0))))</f>
        <v>0</v>
      </c>
      <c r="L291" s="87">
        <f ca="1">IF($T291=0,SUM(L292:L296),IF($T291="",0,IF(ISERROR(OFFSET(ГП!AC234,-$R291-IF($T291=4,1,0),0)),0,OFFSET(ГП!AC234,-$R291-IF($T291=4,1,0),0))))</f>
        <v>0</v>
      </c>
      <c r="M291" s="87">
        <f ca="1">IF($T291=0,SUM(M292:M296),IF($T291="",0,IF(ISERROR(OFFSET(ГП!AD234,-$R291-IF($T291=4,1,0),0)),0,OFFSET(ГП!AD234,-$R291-IF($T291=4,1,0),0))))</f>
        <v>0</v>
      </c>
      <c r="N291" s="87">
        <f ca="1">IF($T291=0,SUM(N292:N296),IF($T291="",0,IF(ISERROR(OFFSET(ГП!AE234,-$R291-IF($T291=4,1,0),0)),0,OFFSET(ГП!AE234,-$R291-IF($T291=4,1,0),0))))</f>
        <v>0</v>
      </c>
      <c r="O291" s="87">
        <f ca="1">IF($T291=0,SUM(O292:O296),IF($T291="",0,IF(ISERROR(OFFSET(ГП!AF234,-$R291-IF($T291=4,1,0),0)),0,OFFSET(ГП!AF234,-$R291-IF($T291=4,1,0),0))))</f>
        <v>0</v>
      </c>
      <c r="P291" s="20"/>
      <c r="Q291" s="20">
        <v>5</v>
      </c>
      <c r="R291" s="20">
        <f t="shared" si="117"/>
        <v>1</v>
      </c>
      <c r="S291" s="20" t="str">
        <f t="shared" si="114"/>
        <v/>
      </c>
      <c r="T291" s="157" t="str">
        <f t="shared" si="115"/>
        <v/>
      </c>
      <c r="U291" s="20" t="str">
        <f t="shared" si="116"/>
        <v>территориальный государственный внебюджетный фонд Чувашской Республики</v>
      </c>
      <c r="V291" s="20"/>
      <c r="W291" s="162"/>
      <c r="X291" s="162"/>
      <c r="Y291" s="20" t="str">
        <f t="shared" ca="1" si="98"/>
        <v/>
      </c>
      <c r="Z291" s="162"/>
      <c r="AA291" s="162"/>
      <c r="AB291" s="162"/>
      <c r="AC291" s="20"/>
      <c r="AD291" s="162"/>
      <c r="AE291" s="20" t="str">
        <f t="shared" si="118"/>
        <v/>
      </c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</row>
    <row r="292" spans="1:41" s="31" customFormat="1" x14ac:dyDescent="0.25">
      <c r="A292" s="210"/>
      <c r="B292" s="210"/>
      <c r="C292" s="206"/>
      <c r="D292" s="56" t="s">
        <v>17</v>
      </c>
      <c r="E292" s="115" t="s">
        <v>17</v>
      </c>
      <c r="F292" s="115" t="s">
        <v>17</v>
      </c>
      <c r="G292" s="115" t="s">
        <v>17</v>
      </c>
      <c r="H292" s="137" t="s">
        <v>6</v>
      </c>
      <c r="I292" s="117" t="s">
        <v>18</v>
      </c>
      <c r="J292" s="87">
        <f ca="1">IF($T292=0,SUM(J293:J297),IF($T292="",0,IF(ISERROR(OFFSET(ГП!AA235,-$R292-IF($T292=4,1,0),0)),0,OFFSET(ГП!AA235,-$R292-IF($T292=4,1,0),0))))</f>
        <v>0</v>
      </c>
      <c r="K292" s="87">
        <f ca="1">IF($T292=0,SUM(K293:K297),IF($T292="",0,IF(ISERROR(OFFSET(ГП!AB235,-$R292-IF($T292=4,1,0),0)),0,OFFSET(ГП!AB235,-$R292-IF($T292=4,1,0),0))))</f>
        <v>0</v>
      </c>
      <c r="L292" s="87">
        <f ca="1">IF($T292=0,SUM(L293:L297),IF($T292="",0,IF(ISERROR(OFFSET(ГП!AC235,-$R292-IF($T292=4,1,0),0)),0,OFFSET(ГП!AC235,-$R292-IF($T292=4,1,0),0))))</f>
        <v>0</v>
      </c>
      <c r="M292" s="87">
        <f ca="1">IF($T292=0,SUM(M293:M297),IF($T292="",0,IF(ISERROR(OFFSET(ГП!AD235,-$R292-IF($T292=4,1,0),0)),0,OFFSET(ГП!AD235,-$R292-IF($T292=4,1,0),0))))</f>
        <v>0</v>
      </c>
      <c r="N292" s="87">
        <f ca="1">IF($T292=0,SUM(N293:N297),IF($T292="",0,IF(ISERROR(OFFSET(ГП!AE235,-$R292-IF($T292=4,1,0),0)),0,OFFSET(ГП!AE235,-$R292-IF($T292=4,1,0),0))))</f>
        <v>0</v>
      </c>
      <c r="O292" s="87">
        <f ca="1">IF($T292=0,SUM(O293:O297),IF($T292="",0,IF(ISERROR(OFFSET(ГП!AF235,-$R292-IF($T292=4,1,0),0)),0,OFFSET(ГП!AF235,-$R292-IF($T292=4,1,0),0))))</f>
        <v>0</v>
      </c>
      <c r="P292" s="20"/>
      <c r="Q292" s="20">
        <v>6</v>
      </c>
      <c r="R292" s="20">
        <f t="shared" si="117"/>
        <v>1</v>
      </c>
      <c r="S292" s="20">
        <f t="shared" si="114"/>
        <v>4</v>
      </c>
      <c r="T292" s="157">
        <f t="shared" si="115"/>
        <v>4</v>
      </c>
      <c r="U292" s="20" t="str">
        <f t="shared" si="116"/>
        <v>внебюджетные источники</v>
      </c>
      <c r="V292" s="20"/>
      <c r="W292" s="162"/>
      <c r="X292" s="162"/>
      <c r="Y292" s="20" t="str">
        <f t="shared" ca="1" si="98"/>
        <v/>
      </c>
      <c r="Z292" s="162"/>
      <c r="AA292" s="162"/>
      <c r="AB292" s="162"/>
      <c r="AC292" s="20" t="s">
        <v>17</v>
      </c>
      <c r="AD292" s="162"/>
      <c r="AE292" s="20">
        <f t="shared" si="118"/>
        <v>1</v>
      </c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</row>
    <row r="293" spans="1:41" s="31" customFormat="1" x14ac:dyDescent="0.25">
      <c r="A293" s="207" t="s">
        <v>81</v>
      </c>
      <c r="B293" s="204" t="s">
        <v>507</v>
      </c>
      <c r="C293" s="204" t="s">
        <v>180</v>
      </c>
      <c r="D293" s="51"/>
      <c r="E293" s="124" t="s">
        <v>17</v>
      </c>
      <c r="F293" s="124"/>
      <c r="G293" s="124" t="s">
        <v>17</v>
      </c>
      <c r="H293" s="132" t="s">
        <v>1</v>
      </c>
      <c r="I293" s="117" t="s">
        <v>18</v>
      </c>
      <c r="J293" s="87">
        <f ca="1">IF($T293=0,SUM(J294:J298),IF($T293="",0,IF(ISERROR(OFFSET(ГП!AA236,-$R293-IF($T293=4,1,0),0)),0,OFFSET(ГП!AA236,-$R293-IF($T293=4,1,0),0))))</f>
        <v>37124.1</v>
      </c>
      <c r="K293" s="87">
        <f ca="1">IF($T293=0,SUM(K294:K298),IF($T293="",0,IF(ISERROR(OFFSET(ГП!AB236,-$R293-IF($T293=4,1,0),0)),0,OFFSET(ГП!AB236,-$R293-IF($T293=4,1,0),0))))</f>
        <v>42978</v>
      </c>
      <c r="L293" s="87">
        <f ca="1">IF($T293=0,SUM(L294:L298),IF($T293="",0,IF(ISERROR(OFFSET(ГП!AC236,-$R293-IF($T293=4,1,0),0)),0,OFFSET(ГП!AC236,-$R293-IF($T293=4,1,0),0))))</f>
        <v>42978</v>
      </c>
      <c r="M293" s="87">
        <f ca="1">IF($T293=0,SUM(M294:M298),IF($T293="",0,IF(ISERROR(OFFSET(ГП!AD236,-$R293-IF($T293=4,1,0),0)),0,OFFSET(ГП!AD236,-$R293-IF($T293=4,1,0),0))))</f>
        <v>42978</v>
      </c>
      <c r="N293" s="87">
        <f ca="1">IF($T293=0,SUM(N294:N298),IF($T293="",0,IF(ISERROR(OFFSET(ГП!AE236,-$R293-IF($T293=4,1,0),0)),0,OFFSET(ГП!AE236,-$R293-IF($T293=4,1,0),0))))</f>
        <v>42977.977610000002</v>
      </c>
      <c r="O293" s="87">
        <f ca="1">IF($T293=0,SUM(O294:O298),IF($T293="",0,IF(ISERROR(OFFSET(ГП!AF236,-$R293-IF($T293=4,1,0),0)),0,OFFSET(ГП!AF236,-$R293-IF($T293=4,1,0),0))))</f>
        <v>44164.6</v>
      </c>
      <c r="P293" s="20"/>
      <c r="Q293" s="20">
        <v>1</v>
      </c>
      <c r="R293" s="20">
        <f t="shared" si="117"/>
        <v>2</v>
      </c>
      <c r="S293" s="20" t="str">
        <f t="shared" si="114"/>
        <v/>
      </c>
      <c r="T293" s="157">
        <f t="shared" si="115"/>
        <v>0</v>
      </c>
      <c r="U293" s="20" t="str">
        <f t="shared" si="116"/>
        <v>всего</v>
      </c>
      <c r="V293" s="20"/>
      <c r="W293" s="162"/>
      <c r="X293" s="162"/>
      <c r="Y293" s="20" t="str">
        <f t="shared" ca="1" si="98"/>
        <v/>
      </c>
      <c r="Z293" s="162"/>
      <c r="AA293" s="162"/>
      <c r="AB293" s="162"/>
      <c r="AC293" s="20"/>
      <c r="AD293" s="162"/>
      <c r="AE293" s="20" t="str">
        <f t="shared" si="118"/>
        <v/>
      </c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</row>
    <row r="294" spans="1:41" s="31" customFormat="1" x14ac:dyDescent="0.25">
      <c r="A294" s="209"/>
      <c r="B294" s="209"/>
      <c r="C294" s="205"/>
      <c r="D294" s="117"/>
      <c r="E294" s="117"/>
      <c r="F294" s="117"/>
      <c r="G294" s="117"/>
      <c r="H294" s="137" t="s">
        <v>2</v>
      </c>
      <c r="I294" s="117" t="s">
        <v>18</v>
      </c>
      <c r="J294" s="87">
        <f ca="1">IF($T294=0,SUM(J295:J299),IF($T294="",0,IF(ISERROR(OFFSET(ГП!AA237,-$R294-IF($T294=4,1,0),0)),0,OFFSET(ГП!AA237,-$R294-IF($T294=4,1,0),0))))</f>
        <v>0</v>
      </c>
      <c r="K294" s="87">
        <f ca="1">IF($T294=0,SUM(K295:K299),IF($T294="",0,IF(ISERROR(OFFSET(ГП!AB237,-$R294-IF($T294=4,1,0),0)),0,OFFSET(ГП!AB237,-$R294-IF($T294=4,1,0),0))))</f>
        <v>0</v>
      </c>
      <c r="L294" s="87">
        <f ca="1">IF($T294=0,SUM(L295:L299),IF($T294="",0,IF(ISERROR(OFFSET(ГП!AC237,-$R294-IF($T294=4,1,0),0)),0,OFFSET(ГП!AC237,-$R294-IF($T294=4,1,0),0))))</f>
        <v>0</v>
      </c>
      <c r="M294" s="87">
        <f ca="1">IF($T294=0,SUM(M295:M299),IF($T294="",0,IF(ISERROR(OFFSET(ГП!AD237,-$R294-IF($T294=4,1,0),0)),0,OFFSET(ГП!AD237,-$R294-IF($T294=4,1,0),0))))</f>
        <v>0</v>
      </c>
      <c r="N294" s="87">
        <f ca="1">IF($T294=0,SUM(N295:N299),IF($T294="",0,IF(ISERROR(OFFSET(ГП!AE237,-$R294-IF($T294=4,1,0),0)),0,OFFSET(ГП!AE237,-$R294-IF($T294=4,1,0),0))))</f>
        <v>0</v>
      </c>
      <c r="O294" s="87">
        <f ca="1">IF($T294=0,SUM(O295:O299),IF($T294="",0,IF(ISERROR(OFFSET(ГП!AF237,-$R294-IF($T294=4,1,0),0)),0,OFFSET(ГП!AF237,-$R294-IF($T294=4,1,0),0))))</f>
        <v>0</v>
      </c>
      <c r="P294" s="20"/>
      <c r="Q294" s="20">
        <v>2</v>
      </c>
      <c r="R294" s="20">
        <f t="shared" si="117"/>
        <v>2</v>
      </c>
      <c r="S294" s="20" t="str">
        <f t="shared" si="114"/>
        <v/>
      </c>
      <c r="T294" s="157">
        <f t="shared" si="115"/>
        <v>2</v>
      </c>
      <c r="U294" s="20" t="str">
        <f t="shared" si="116"/>
        <v>федеральный бюджет</v>
      </c>
      <c r="V294" s="20"/>
      <c r="W294" s="162"/>
      <c r="X294" s="162"/>
      <c r="Y294" s="20" t="str">
        <f t="shared" ca="1" si="98"/>
        <v/>
      </c>
      <c r="Z294" s="162"/>
      <c r="AA294" s="162"/>
      <c r="AB294" s="162"/>
      <c r="AC294" s="20"/>
      <c r="AD294" s="162"/>
      <c r="AE294" s="20" t="str">
        <f t="shared" si="118"/>
        <v/>
      </c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</row>
    <row r="295" spans="1:41" s="31" customFormat="1" ht="22.5" x14ac:dyDescent="0.25">
      <c r="A295" s="209"/>
      <c r="B295" s="209"/>
      <c r="C295" s="205"/>
      <c r="D295" s="117">
        <v>832</v>
      </c>
      <c r="E295" s="117">
        <v>501</v>
      </c>
      <c r="F295" s="117" t="s">
        <v>164</v>
      </c>
      <c r="G295" s="117">
        <v>520</v>
      </c>
      <c r="H295" s="137" t="s">
        <v>4</v>
      </c>
      <c r="I295" s="117" t="s">
        <v>18</v>
      </c>
      <c r="J295" s="87">
        <f ca="1">IF($T295=0,SUM(J296:J300),IF($T295="",0,IF(ISERROR(OFFSET(ГП!AA238,-$R295-IF($T295=4,1,0),0)),0,OFFSET(ГП!AA238,-$R295-IF($T295=4,1,0),0))))</f>
        <v>37124.1</v>
      </c>
      <c r="K295" s="87">
        <f ca="1">IF($T295=0,SUM(K296:K300),IF($T295="",0,IF(ISERROR(OFFSET(ГП!AB238,-$R295-IF($T295=4,1,0),0)),0,OFFSET(ГП!AB238,-$R295-IF($T295=4,1,0),0))))</f>
        <v>42978</v>
      </c>
      <c r="L295" s="87">
        <f ca="1">IF($T295=0,SUM(L296:L300),IF($T295="",0,IF(ISERROR(OFFSET(ГП!AC238,-$R295-IF($T295=4,1,0),0)),0,OFFSET(ГП!AC238,-$R295-IF($T295=4,1,0),0))))</f>
        <v>42978</v>
      </c>
      <c r="M295" s="87">
        <f ca="1">IF($T295=0,SUM(M296:M300),IF($T295="",0,IF(ISERROR(OFFSET(ГП!AD238,-$R295-IF($T295=4,1,0),0)),0,OFFSET(ГП!AD238,-$R295-IF($T295=4,1,0),0))))</f>
        <v>42978</v>
      </c>
      <c r="N295" s="87">
        <f ca="1">IF($T295=0,SUM(N296:N300),IF($T295="",0,IF(ISERROR(OFFSET(ГП!AE238,-$R295-IF($T295=4,1,0),0)),0,OFFSET(ГП!AE238,-$R295-IF($T295=4,1,0),0))))</f>
        <v>42977.977610000002</v>
      </c>
      <c r="O295" s="87">
        <f ca="1">IF($T295=0,SUM(O296:O300),IF($T295="",0,IF(ISERROR(OFFSET(ГП!AF238,-$R295-IF($T295=4,1,0),0)),0,OFFSET(ГП!AF238,-$R295-IF($T295=4,1,0),0))))</f>
        <v>44164.6</v>
      </c>
      <c r="P295" s="20"/>
      <c r="Q295" s="20">
        <v>3</v>
      </c>
      <c r="R295" s="20">
        <f t="shared" si="117"/>
        <v>2</v>
      </c>
      <c r="S295" s="20" t="str">
        <f t="shared" si="114"/>
        <v/>
      </c>
      <c r="T295" s="157">
        <f t="shared" si="115"/>
        <v>1</v>
      </c>
      <c r="U295" s="20" t="str">
        <f t="shared" si="116"/>
        <v>республииканский бюджет Чувашской Республики</v>
      </c>
      <c r="V295" s="20"/>
      <c r="W295" s="162"/>
      <c r="X295" s="162"/>
      <c r="Y295" s="20" t="str">
        <f t="shared" ca="1" si="98"/>
        <v/>
      </c>
      <c r="Z295" s="162"/>
      <c r="AA295" s="162"/>
      <c r="AB295" s="162"/>
      <c r="AC295" s="20" t="s">
        <v>164</v>
      </c>
      <c r="AD295" s="162"/>
      <c r="AE295" s="20">
        <f t="shared" si="118"/>
        <v>1</v>
      </c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</row>
    <row r="296" spans="1:41" s="31" customFormat="1" x14ac:dyDescent="0.25">
      <c r="A296" s="209"/>
      <c r="B296" s="209"/>
      <c r="C296" s="205"/>
      <c r="D296" s="138" t="s">
        <v>17</v>
      </c>
      <c r="E296" s="115" t="s">
        <v>17</v>
      </c>
      <c r="F296" s="115" t="s">
        <v>17</v>
      </c>
      <c r="G296" s="115" t="s">
        <v>17</v>
      </c>
      <c r="H296" s="132" t="s">
        <v>3</v>
      </c>
      <c r="I296" s="117" t="s">
        <v>18</v>
      </c>
      <c r="J296" s="87">
        <f ca="1">IF($T296=0,SUM(J297:J301),IF($T296="",0,IF(ISERROR(OFFSET(ГП!AA239,-$R296-IF($T296=4,1,0),0)),0,OFFSET(ГП!AA239,-$R296-IF($T296=4,1,0),0))))</f>
        <v>0</v>
      </c>
      <c r="K296" s="87">
        <f ca="1">IF($T296=0,SUM(K297:K301),IF($T296="",0,IF(ISERROR(OFFSET(ГП!AB239,-$R296-IF($T296=4,1,0),0)),0,OFFSET(ГП!AB239,-$R296-IF($T296=4,1,0),0))))</f>
        <v>0</v>
      </c>
      <c r="L296" s="87">
        <f ca="1">IF($T296=0,SUM(L297:L301),IF($T296="",0,IF(ISERROR(OFFSET(ГП!AC239,-$R296-IF($T296=4,1,0),0)),0,OFFSET(ГП!AC239,-$R296-IF($T296=4,1,0),0))))</f>
        <v>0</v>
      </c>
      <c r="M296" s="87">
        <f ca="1">IF($T296=0,SUM(M297:M301),IF($T296="",0,IF(ISERROR(OFFSET(ГП!AD239,-$R296-IF($T296=4,1,0),0)),0,OFFSET(ГП!AD239,-$R296-IF($T296=4,1,0),0))))</f>
        <v>0</v>
      </c>
      <c r="N296" s="87">
        <f ca="1">IF($T296=0,SUM(N297:N301),IF($T296="",0,IF(ISERROR(OFFSET(ГП!AE239,-$R296-IF($T296=4,1,0),0)),0,OFFSET(ГП!AE239,-$R296-IF($T296=4,1,0),0))))</f>
        <v>0</v>
      </c>
      <c r="O296" s="87">
        <f ca="1">IF($T296=0,SUM(O297:O301),IF($T296="",0,IF(ISERROR(OFFSET(ГП!AF239,-$R296-IF($T296=4,1,0),0)),0,OFFSET(ГП!AF239,-$R296-IF($T296=4,1,0),0))))</f>
        <v>0</v>
      </c>
      <c r="P296" s="20"/>
      <c r="Q296" s="20">
        <v>4</v>
      </c>
      <c r="R296" s="20">
        <f t="shared" si="117"/>
        <v>2</v>
      </c>
      <c r="S296" s="20">
        <f t="shared" si="114"/>
        <v>3</v>
      </c>
      <c r="T296" s="157">
        <f t="shared" si="115"/>
        <v>3</v>
      </c>
      <c r="U296" s="20" t="str">
        <f t="shared" si="116"/>
        <v>местные бюджеты</v>
      </c>
      <c r="V296" s="20"/>
      <c r="W296" s="162"/>
      <c r="X296" s="162"/>
      <c r="Y296" s="20" t="str">
        <f t="shared" ca="1" si="98"/>
        <v/>
      </c>
      <c r="Z296" s="162"/>
      <c r="AA296" s="162"/>
      <c r="AB296" s="162"/>
      <c r="AC296" s="20" t="s">
        <v>17</v>
      </c>
      <c r="AD296" s="162"/>
      <c r="AE296" s="20">
        <f t="shared" si="118"/>
        <v>1</v>
      </c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</row>
    <row r="297" spans="1:41" s="31" customFormat="1" ht="45" x14ac:dyDescent="0.25">
      <c r="A297" s="209"/>
      <c r="B297" s="209"/>
      <c r="C297" s="205"/>
      <c r="D297" s="56"/>
      <c r="E297" s="115"/>
      <c r="F297" s="115"/>
      <c r="G297" s="115"/>
      <c r="H297" s="137" t="s">
        <v>5</v>
      </c>
      <c r="I297" s="117" t="s">
        <v>18</v>
      </c>
      <c r="J297" s="87">
        <f ca="1">IF($T297=0,SUM(J298:J302),IF($T297="",0,IF(ISERROR(OFFSET(ГП!AA240,-$R297-IF($T297=4,1,0),0)),0,OFFSET(ГП!AA240,-$R297-IF($T297=4,1,0),0))))</f>
        <v>0</v>
      </c>
      <c r="K297" s="87">
        <f ca="1">IF($T297=0,SUM(K298:K302),IF($T297="",0,IF(ISERROR(OFFSET(ГП!AB240,-$R297-IF($T297=4,1,0),0)),0,OFFSET(ГП!AB240,-$R297-IF($T297=4,1,0),0))))</f>
        <v>0</v>
      </c>
      <c r="L297" s="87">
        <f ca="1">IF($T297=0,SUM(L298:L302),IF($T297="",0,IF(ISERROR(OFFSET(ГП!AC240,-$R297-IF($T297=4,1,0),0)),0,OFFSET(ГП!AC240,-$R297-IF($T297=4,1,0),0))))</f>
        <v>0</v>
      </c>
      <c r="M297" s="87">
        <f ca="1">IF($T297=0,SUM(M298:M302),IF($T297="",0,IF(ISERROR(OFFSET(ГП!AD240,-$R297-IF($T297=4,1,0),0)),0,OFFSET(ГП!AD240,-$R297-IF($T297=4,1,0),0))))</f>
        <v>0</v>
      </c>
      <c r="N297" s="87">
        <f ca="1">IF($T297=0,SUM(N298:N302),IF($T297="",0,IF(ISERROR(OFFSET(ГП!AE240,-$R297-IF($T297=4,1,0),0)),0,OFFSET(ГП!AE240,-$R297-IF($T297=4,1,0),0))))</f>
        <v>0</v>
      </c>
      <c r="O297" s="87">
        <f ca="1">IF($T297=0,SUM(O298:O302),IF($T297="",0,IF(ISERROR(OFFSET(ГП!AF240,-$R297-IF($T297=4,1,0),0)),0,OFFSET(ГП!AF240,-$R297-IF($T297=4,1,0),0))))</f>
        <v>0</v>
      </c>
      <c r="P297" s="20"/>
      <c r="Q297" s="20">
        <v>5</v>
      </c>
      <c r="R297" s="20">
        <f t="shared" si="117"/>
        <v>2</v>
      </c>
      <c r="S297" s="20" t="str">
        <f t="shared" si="114"/>
        <v/>
      </c>
      <c r="T297" s="157" t="str">
        <f t="shared" si="115"/>
        <v/>
      </c>
      <c r="U297" s="20" t="str">
        <f t="shared" si="116"/>
        <v>территориальный государственный внебюджетный фонд Чувашской Республики</v>
      </c>
      <c r="V297" s="20"/>
      <c r="W297" s="162"/>
      <c r="X297" s="162"/>
      <c r="Y297" s="20" t="str">
        <f t="shared" ca="1" si="98"/>
        <v/>
      </c>
      <c r="Z297" s="162"/>
      <c r="AA297" s="162"/>
      <c r="AB297" s="162"/>
      <c r="AC297" s="20"/>
      <c r="AD297" s="162"/>
      <c r="AE297" s="20" t="str">
        <f t="shared" si="118"/>
        <v/>
      </c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</row>
    <row r="298" spans="1:41" s="31" customFormat="1" x14ac:dyDescent="0.25">
      <c r="A298" s="210"/>
      <c r="B298" s="210"/>
      <c r="C298" s="206"/>
      <c r="D298" s="56" t="s">
        <v>17</v>
      </c>
      <c r="E298" s="115" t="s">
        <v>17</v>
      </c>
      <c r="F298" s="115" t="s">
        <v>17</v>
      </c>
      <c r="G298" s="115" t="s">
        <v>17</v>
      </c>
      <c r="H298" s="137" t="s">
        <v>6</v>
      </c>
      <c r="I298" s="117" t="s">
        <v>18</v>
      </c>
      <c r="J298" s="87">
        <f ca="1">IF($T298=0,SUM(J299:J303),IF($T298="",0,IF(ISERROR(OFFSET(ГП!AA241,-$R298-IF($T298=4,1,0),0)),0,OFFSET(ГП!AA241,-$R298-IF($T298=4,1,0),0))))</f>
        <v>0</v>
      </c>
      <c r="K298" s="87">
        <f ca="1">IF($T298=0,SUM(K299:K303),IF($T298="",0,IF(ISERROR(OFFSET(ГП!AB241,-$R298-IF($T298=4,1,0),0)),0,OFFSET(ГП!AB241,-$R298-IF($T298=4,1,0),0))))</f>
        <v>0</v>
      </c>
      <c r="L298" s="87">
        <f ca="1">IF($T298=0,SUM(L299:L303),IF($T298="",0,IF(ISERROR(OFFSET(ГП!AC241,-$R298-IF($T298=4,1,0),0)),0,OFFSET(ГП!AC241,-$R298-IF($T298=4,1,0),0))))</f>
        <v>0</v>
      </c>
      <c r="M298" s="87">
        <f ca="1">IF($T298=0,SUM(M299:M303),IF($T298="",0,IF(ISERROR(OFFSET(ГП!AD241,-$R298-IF($T298=4,1,0),0)),0,OFFSET(ГП!AD241,-$R298-IF($T298=4,1,0),0))))</f>
        <v>0</v>
      </c>
      <c r="N298" s="87">
        <f ca="1">IF($T298=0,SUM(N299:N303),IF($T298="",0,IF(ISERROR(OFFSET(ГП!AE241,-$R298-IF($T298=4,1,0),0)),0,OFFSET(ГП!AE241,-$R298-IF($T298=4,1,0),0))))</f>
        <v>0</v>
      </c>
      <c r="O298" s="87">
        <f ca="1">IF($T298=0,SUM(O299:O303),IF($T298="",0,IF(ISERROR(OFFSET(ГП!AF241,-$R298-IF($T298=4,1,0),0)),0,OFFSET(ГП!AF241,-$R298-IF($T298=4,1,0),0))))</f>
        <v>0</v>
      </c>
      <c r="P298" s="20"/>
      <c r="Q298" s="20">
        <v>6</v>
      </c>
      <c r="R298" s="20">
        <f t="shared" si="117"/>
        <v>2</v>
      </c>
      <c r="S298" s="20">
        <f t="shared" si="114"/>
        <v>4</v>
      </c>
      <c r="T298" s="157">
        <f t="shared" si="115"/>
        <v>4</v>
      </c>
      <c r="U298" s="20" t="str">
        <f t="shared" si="116"/>
        <v>внебюджетные источники</v>
      </c>
      <c r="V298" s="20"/>
      <c r="W298" s="162"/>
      <c r="X298" s="162"/>
      <c r="Y298" s="20" t="str">
        <f t="shared" ca="1" si="98"/>
        <v/>
      </c>
      <c r="Z298" s="162"/>
      <c r="AA298" s="162"/>
      <c r="AB298" s="162"/>
      <c r="AC298" s="20" t="s">
        <v>17</v>
      </c>
      <c r="AD298" s="162"/>
      <c r="AE298" s="20">
        <f t="shared" si="118"/>
        <v>1</v>
      </c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</row>
    <row r="299" spans="1:41" s="31" customFormat="1" x14ac:dyDescent="0.25">
      <c r="A299" s="207" t="s">
        <v>82</v>
      </c>
      <c r="B299" s="204" t="s">
        <v>870</v>
      </c>
      <c r="C299" s="204" t="s">
        <v>35</v>
      </c>
      <c r="D299" s="123"/>
      <c r="E299" s="115" t="s">
        <v>17</v>
      </c>
      <c r="F299" s="123"/>
      <c r="G299" s="115" t="s">
        <v>17</v>
      </c>
      <c r="H299" s="116" t="s">
        <v>1</v>
      </c>
      <c r="I299" s="117" t="s">
        <v>18</v>
      </c>
      <c r="J299" s="87">
        <f ca="1">IF($T299=0,SUM(J300:J304),IF($T299="",0,IF(ISERROR(OFFSET(ГП!AA242,-$R299-IF($T299=4,1,0),0)),0,OFFSET(ГП!AA242,-$R299-IF($T299=4,1,0),0))))</f>
        <v>21.7</v>
      </c>
      <c r="K299" s="87">
        <f ca="1">IF($T299=0,SUM(K300:K304),IF($T299="",0,IF(ISERROR(OFFSET(ГП!AB242,-$R299-IF($T299=4,1,0),0)),0,OFFSET(ГП!AB242,-$R299-IF($T299=4,1,0),0))))</f>
        <v>22.6</v>
      </c>
      <c r="L299" s="87">
        <f ca="1">IF($T299=0,SUM(L300:L304),IF($T299="",0,IF(ISERROR(OFFSET(ГП!AC242,-$R299-IF($T299=4,1,0),0)),0,OFFSET(ГП!AC242,-$R299-IF($T299=4,1,0),0))))</f>
        <v>22.6</v>
      </c>
      <c r="M299" s="87">
        <f ca="1">IF($T299=0,SUM(M300:M304),IF($T299="",0,IF(ISERROR(OFFSET(ГП!AD242,-$R299-IF($T299=4,1,0),0)),0,OFFSET(ГП!AD242,-$R299-IF($T299=4,1,0),0))))</f>
        <v>22.6</v>
      </c>
      <c r="N299" s="87">
        <f ca="1">IF($T299=0,SUM(N300:N304),IF($T299="",0,IF(ISERROR(OFFSET(ГП!AE242,-$R299-IF($T299=4,1,0),0)),0,OFFSET(ГП!AE242,-$R299-IF($T299=4,1,0),0))))</f>
        <v>0</v>
      </c>
      <c r="O299" s="87">
        <f ca="1">IF($T299=0,SUM(O300:O304),IF($T299="",0,IF(ISERROR(OFFSET(ГП!AF242,-$R299-IF($T299=4,1,0),0)),0,OFFSET(ГП!AF242,-$R299-IF($T299=4,1,0),0))))</f>
        <v>24.7</v>
      </c>
      <c r="P299" s="20"/>
      <c r="Q299" s="20">
        <v>1</v>
      </c>
      <c r="R299" s="20">
        <f t="shared" si="117"/>
        <v>3</v>
      </c>
      <c r="S299" s="20" t="str">
        <f t="shared" si="114"/>
        <v/>
      </c>
      <c r="T299" s="157">
        <f t="shared" si="115"/>
        <v>0</v>
      </c>
      <c r="U299" s="20" t="str">
        <f t="shared" si="116"/>
        <v>всего</v>
      </c>
      <c r="V299" s="20"/>
      <c r="W299" s="162"/>
      <c r="X299" s="162"/>
      <c r="Y299" s="20" t="str">
        <f t="shared" ca="1" si="98"/>
        <v/>
      </c>
      <c r="Z299" s="162"/>
      <c r="AA299" s="162"/>
      <c r="AB299" s="162"/>
      <c r="AC299" s="20"/>
      <c r="AD299" s="162"/>
      <c r="AE299" s="20" t="str">
        <f t="shared" si="118"/>
        <v/>
      </c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</row>
    <row r="300" spans="1:41" s="31" customFormat="1" x14ac:dyDescent="0.25">
      <c r="A300" s="209"/>
      <c r="B300" s="205"/>
      <c r="C300" s="205"/>
      <c r="D300" s="123" t="s">
        <v>17</v>
      </c>
      <c r="E300" s="123" t="s">
        <v>17</v>
      </c>
      <c r="F300" s="123" t="s">
        <v>17</v>
      </c>
      <c r="G300" s="123" t="s">
        <v>17</v>
      </c>
      <c r="H300" s="116" t="s">
        <v>2</v>
      </c>
      <c r="I300" s="117" t="s">
        <v>18</v>
      </c>
      <c r="J300" s="87">
        <f ca="1">IF($T300=0,SUM(J301:J305),IF($T300="",0,IF(ISERROR(OFFSET(ГП!AA243,-$R300-IF($T300=4,1,0),0)),0,OFFSET(ГП!AA243,-$R300-IF($T300=4,1,0),0))))</f>
        <v>0</v>
      </c>
      <c r="K300" s="87">
        <f ca="1">IF($T300=0,SUM(K301:K305),IF($T300="",0,IF(ISERROR(OFFSET(ГП!AB243,-$R300-IF($T300=4,1,0),0)),0,OFFSET(ГП!AB243,-$R300-IF($T300=4,1,0),0))))</f>
        <v>0</v>
      </c>
      <c r="L300" s="87">
        <f ca="1">IF($T300=0,SUM(L301:L305),IF($T300="",0,IF(ISERROR(OFFSET(ГП!AC243,-$R300-IF($T300=4,1,0),0)),0,OFFSET(ГП!AC243,-$R300-IF($T300=4,1,0),0))))</f>
        <v>0</v>
      </c>
      <c r="M300" s="87">
        <f ca="1">IF($T300=0,SUM(M301:M305),IF($T300="",0,IF(ISERROR(OFFSET(ГП!AD243,-$R300-IF($T300=4,1,0),0)),0,OFFSET(ГП!AD243,-$R300-IF($T300=4,1,0),0))))</f>
        <v>0</v>
      </c>
      <c r="N300" s="87">
        <f ca="1">IF($T300=0,SUM(N301:N305),IF($T300="",0,IF(ISERROR(OFFSET(ГП!AE243,-$R300-IF($T300=4,1,0),0)),0,OFFSET(ГП!AE243,-$R300-IF($T300=4,1,0),0))))</f>
        <v>0</v>
      </c>
      <c r="O300" s="87">
        <f ca="1">IF($T300=0,SUM(O301:O305),IF($T300="",0,IF(ISERROR(OFFSET(ГП!AF243,-$R300-IF($T300=4,1,0),0)),0,OFFSET(ГП!AF243,-$R300-IF($T300=4,1,0),0))))</f>
        <v>0</v>
      </c>
      <c r="P300" s="20"/>
      <c r="Q300" s="20">
        <v>2</v>
      </c>
      <c r="R300" s="20">
        <f t="shared" si="117"/>
        <v>3</v>
      </c>
      <c r="S300" s="20" t="str">
        <f t="shared" si="114"/>
        <v/>
      </c>
      <c r="T300" s="157">
        <f t="shared" si="115"/>
        <v>2</v>
      </c>
      <c r="U300" s="20" t="str">
        <f t="shared" si="116"/>
        <v>федеральный бюджет</v>
      </c>
      <c r="V300" s="20"/>
      <c r="W300" s="162"/>
      <c r="X300" s="162"/>
      <c r="Y300" s="20" t="str">
        <f t="shared" ca="1" si="98"/>
        <v/>
      </c>
      <c r="Z300" s="162"/>
      <c r="AA300" s="162"/>
      <c r="AB300" s="162"/>
      <c r="AC300" s="20" t="s">
        <v>17</v>
      </c>
      <c r="AD300" s="162"/>
      <c r="AE300" s="20">
        <f t="shared" si="118"/>
        <v>1</v>
      </c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</row>
    <row r="301" spans="1:41" s="31" customFormat="1" x14ac:dyDescent="0.25">
      <c r="A301" s="209"/>
      <c r="B301" s="205"/>
      <c r="C301" s="205"/>
      <c r="D301" s="123">
        <v>832</v>
      </c>
      <c r="E301" s="123">
        <v>1403</v>
      </c>
      <c r="F301" s="123" t="s">
        <v>161</v>
      </c>
      <c r="G301" s="123">
        <v>521</v>
      </c>
      <c r="H301" s="116" t="s">
        <v>4</v>
      </c>
      <c r="I301" s="117" t="s">
        <v>18</v>
      </c>
      <c r="J301" s="87">
        <f ca="1">IF($T301=0,SUM(J302:J306),IF($T301="",0,IF(ISERROR(OFFSET(ГП!AA244,-$R301-IF($T301=4,1,0),0)),0,OFFSET(ГП!AA244,-$R301-IF($T301=4,1,0),0))))</f>
        <v>21.7</v>
      </c>
      <c r="K301" s="87">
        <f ca="1">IF($T301=0,SUM(K302:K306),IF($T301="",0,IF(ISERROR(OFFSET(ГП!AB244,-$R301-IF($T301=4,1,0),0)),0,OFFSET(ГП!AB244,-$R301-IF($T301=4,1,0),0))))</f>
        <v>22.6</v>
      </c>
      <c r="L301" s="87">
        <f ca="1">IF($T301=0,SUM(L302:L306),IF($T301="",0,IF(ISERROR(OFFSET(ГП!AC244,-$R301-IF($T301=4,1,0),0)),0,OFFSET(ГП!AC244,-$R301-IF($T301=4,1,0),0))))</f>
        <v>22.6</v>
      </c>
      <c r="M301" s="87">
        <f ca="1">IF($T301=0,SUM(M302:M306),IF($T301="",0,IF(ISERROR(OFFSET(ГП!AD244,-$R301-IF($T301=4,1,0),0)),0,OFFSET(ГП!AD244,-$R301-IF($T301=4,1,0),0))))</f>
        <v>22.6</v>
      </c>
      <c r="N301" s="87">
        <f ca="1">IF($T301=0,SUM(N302:N306),IF($T301="",0,IF(ISERROR(OFFSET(ГП!AE244,-$R301-IF($T301=4,1,0),0)),0,OFFSET(ГП!AE244,-$R301-IF($T301=4,1,0),0))))</f>
        <v>0</v>
      </c>
      <c r="O301" s="87">
        <f ca="1">IF($T301=0,SUM(O302:O306),IF($T301="",0,IF(ISERROR(OFFSET(ГП!AF244,-$R301-IF($T301=4,1,0),0)),0,OFFSET(ГП!AF244,-$R301-IF($T301=4,1,0),0))))</f>
        <v>24.7</v>
      </c>
      <c r="P301" s="20"/>
      <c r="Q301" s="20">
        <v>3</v>
      </c>
      <c r="R301" s="20">
        <f t="shared" si="117"/>
        <v>3</v>
      </c>
      <c r="S301" s="20" t="str">
        <f t="shared" si="114"/>
        <v/>
      </c>
      <c r="T301" s="157">
        <f t="shared" si="115"/>
        <v>1</v>
      </c>
      <c r="U301" s="20" t="str">
        <f t="shared" si="116"/>
        <v>республииканский бюджет Чувашской Республики</v>
      </c>
      <c r="V301" s="20"/>
      <c r="W301" s="162"/>
      <c r="X301" s="162"/>
      <c r="Y301" s="20" t="str">
        <f t="shared" ca="1" si="98"/>
        <v/>
      </c>
      <c r="Z301" s="162"/>
      <c r="AA301" s="162"/>
      <c r="AB301" s="162"/>
      <c r="AC301" s="20" t="s">
        <v>161</v>
      </c>
      <c r="AD301" s="162"/>
      <c r="AE301" s="20">
        <f t="shared" si="118"/>
        <v>1</v>
      </c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</row>
    <row r="302" spans="1:41" s="31" customFormat="1" x14ac:dyDescent="0.25">
      <c r="A302" s="209"/>
      <c r="B302" s="205"/>
      <c r="C302" s="205"/>
      <c r="D302" s="115" t="s">
        <v>17</v>
      </c>
      <c r="E302" s="115" t="s">
        <v>17</v>
      </c>
      <c r="F302" s="115" t="s">
        <v>17</v>
      </c>
      <c r="G302" s="115" t="s">
        <v>17</v>
      </c>
      <c r="H302" s="116" t="s">
        <v>3</v>
      </c>
      <c r="I302" s="117" t="s">
        <v>18</v>
      </c>
      <c r="J302" s="87">
        <f ca="1">IF($T302=0,SUM(J303:J307),IF($T302="",0,IF(ISERROR(OFFSET(ГП!AA245,-$R302-IF($T302=4,1,0),0)),0,OFFSET(ГП!AA245,-$R302-IF($T302=4,1,0),0))))</f>
        <v>0</v>
      </c>
      <c r="K302" s="87">
        <f ca="1">IF($T302=0,SUM(K303:K307),IF($T302="",0,IF(ISERROR(OFFSET(ГП!AB245,-$R302-IF($T302=4,1,0),0)),0,OFFSET(ГП!AB245,-$R302-IF($T302=4,1,0),0))))</f>
        <v>0</v>
      </c>
      <c r="L302" s="87">
        <f ca="1">IF($T302=0,SUM(L303:L307),IF($T302="",0,IF(ISERROR(OFFSET(ГП!AC245,-$R302-IF($T302=4,1,0),0)),0,OFFSET(ГП!AC245,-$R302-IF($T302=4,1,0),0))))</f>
        <v>0</v>
      </c>
      <c r="M302" s="87">
        <f ca="1">IF($T302=0,SUM(M303:M307),IF($T302="",0,IF(ISERROR(OFFSET(ГП!AD245,-$R302-IF($T302=4,1,0),0)),0,OFFSET(ГП!AD245,-$R302-IF($T302=4,1,0),0))))</f>
        <v>0</v>
      </c>
      <c r="N302" s="87">
        <f ca="1">IF($T302=0,SUM(N303:N307),IF($T302="",0,IF(ISERROR(OFFSET(ГП!AE245,-$R302-IF($T302=4,1,0),0)),0,OFFSET(ГП!AE245,-$R302-IF($T302=4,1,0),0))))</f>
        <v>0</v>
      </c>
      <c r="O302" s="87">
        <f ca="1">IF($T302=0,SUM(O303:O307),IF($T302="",0,IF(ISERROR(OFFSET(ГП!AF245,-$R302-IF($T302=4,1,0),0)),0,OFFSET(ГП!AF245,-$R302-IF($T302=4,1,0),0))))</f>
        <v>0</v>
      </c>
      <c r="P302" s="20"/>
      <c r="Q302" s="20">
        <v>4</v>
      </c>
      <c r="R302" s="20">
        <f t="shared" si="117"/>
        <v>3</v>
      </c>
      <c r="S302" s="20">
        <f t="shared" si="114"/>
        <v>3</v>
      </c>
      <c r="T302" s="157">
        <f t="shared" si="115"/>
        <v>3</v>
      </c>
      <c r="U302" s="20" t="str">
        <f t="shared" si="116"/>
        <v>местные бюджеты</v>
      </c>
      <c r="V302" s="20"/>
      <c r="W302" s="162"/>
      <c r="X302" s="162"/>
      <c r="Y302" s="20" t="str">
        <f t="shared" ca="1" si="98"/>
        <v/>
      </c>
      <c r="Z302" s="162"/>
      <c r="AA302" s="162"/>
      <c r="AB302" s="162"/>
      <c r="AC302" s="20" t="s">
        <v>17</v>
      </c>
      <c r="AD302" s="162"/>
      <c r="AE302" s="20">
        <f t="shared" si="118"/>
        <v>1</v>
      </c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</row>
    <row r="303" spans="1:41" s="31" customFormat="1" x14ac:dyDescent="0.25">
      <c r="A303" s="209"/>
      <c r="B303" s="205"/>
      <c r="C303" s="205"/>
      <c r="D303" s="115" t="s">
        <v>17</v>
      </c>
      <c r="E303" s="115" t="s">
        <v>17</v>
      </c>
      <c r="F303" s="115" t="s">
        <v>17</v>
      </c>
      <c r="G303" s="115" t="s">
        <v>17</v>
      </c>
      <c r="H303" s="116" t="s">
        <v>5</v>
      </c>
      <c r="I303" s="117" t="s">
        <v>18</v>
      </c>
      <c r="J303" s="87">
        <f ca="1">IF($T303=0,SUM(J304:J308),IF($T303="",0,IF(ISERROR(OFFSET(ГП!AA246,-$R303-IF($T303=4,1,0),0)),0,OFFSET(ГП!AA246,-$R303-IF($T303=4,1,0),0))))</f>
        <v>0</v>
      </c>
      <c r="K303" s="87">
        <f ca="1">IF($T303=0,SUM(K304:K308),IF($T303="",0,IF(ISERROR(OFFSET(ГП!AB246,-$R303-IF($T303=4,1,0),0)),0,OFFSET(ГП!AB246,-$R303-IF($T303=4,1,0),0))))</f>
        <v>0</v>
      </c>
      <c r="L303" s="87">
        <f ca="1">IF($T303=0,SUM(L304:L308),IF($T303="",0,IF(ISERROR(OFFSET(ГП!AC246,-$R303-IF($T303=4,1,0),0)),0,OFFSET(ГП!AC246,-$R303-IF($T303=4,1,0),0))))</f>
        <v>0</v>
      </c>
      <c r="M303" s="87">
        <f ca="1">IF($T303=0,SUM(M304:M308),IF($T303="",0,IF(ISERROR(OFFSET(ГП!AD246,-$R303-IF($T303=4,1,0),0)),0,OFFSET(ГП!AD246,-$R303-IF($T303=4,1,0),0))))</f>
        <v>0</v>
      </c>
      <c r="N303" s="87">
        <f ca="1">IF($T303=0,SUM(N304:N308),IF($T303="",0,IF(ISERROR(OFFSET(ГП!AE246,-$R303-IF($T303=4,1,0),0)),0,OFFSET(ГП!AE246,-$R303-IF($T303=4,1,0),0))))</f>
        <v>0</v>
      </c>
      <c r="O303" s="87">
        <f ca="1">IF($T303=0,SUM(O304:O308),IF($T303="",0,IF(ISERROR(OFFSET(ГП!AF246,-$R303-IF($T303=4,1,0),0)),0,OFFSET(ГП!AF246,-$R303-IF($T303=4,1,0),0))))</f>
        <v>0</v>
      </c>
      <c r="P303" s="20"/>
      <c r="Q303" s="20">
        <v>5</v>
      </c>
      <c r="R303" s="20">
        <f t="shared" si="117"/>
        <v>3</v>
      </c>
      <c r="S303" s="20" t="str">
        <f t="shared" si="114"/>
        <v/>
      </c>
      <c r="T303" s="157" t="str">
        <f t="shared" si="115"/>
        <v/>
      </c>
      <c r="U303" s="20" t="str">
        <f t="shared" si="116"/>
        <v>территориальный государственный внебюджетный фонд Чувашской Республики</v>
      </c>
      <c r="V303" s="20"/>
      <c r="W303" s="162"/>
      <c r="X303" s="162"/>
      <c r="Y303" s="20" t="str">
        <f t="shared" ca="1" si="98"/>
        <v/>
      </c>
      <c r="Z303" s="162"/>
      <c r="AA303" s="162"/>
      <c r="AB303" s="162"/>
      <c r="AC303" s="20" t="s">
        <v>17</v>
      </c>
      <c r="AD303" s="162"/>
      <c r="AE303" s="20">
        <f t="shared" si="118"/>
        <v>1</v>
      </c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</row>
    <row r="304" spans="1:41" s="31" customFormat="1" x14ac:dyDescent="0.25">
      <c r="A304" s="210"/>
      <c r="B304" s="206"/>
      <c r="C304" s="206"/>
      <c r="D304" s="115" t="s">
        <v>17</v>
      </c>
      <c r="E304" s="115" t="s">
        <v>17</v>
      </c>
      <c r="F304" s="115" t="s">
        <v>17</v>
      </c>
      <c r="G304" s="115" t="s">
        <v>17</v>
      </c>
      <c r="H304" s="116" t="s">
        <v>6</v>
      </c>
      <c r="I304" s="117" t="s">
        <v>18</v>
      </c>
      <c r="J304" s="87">
        <f ca="1">IF($T304=0,SUM(J305:J309),IF($T304="",0,IF(ISERROR(OFFSET(ГП!AA247,-$R304-IF($T304=4,1,0),0)),0,OFFSET(ГП!AA247,-$R304-IF($T304=4,1,0),0))))</f>
        <v>0</v>
      </c>
      <c r="K304" s="87">
        <f ca="1">IF($T304=0,SUM(K305:K309),IF($T304="",0,IF(ISERROR(OFFSET(ГП!AB247,-$R304-IF($T304=4,1,0),0)),0,OFFSET(ГП!AB247,-$R304-IF($T304=4,1,0),0))))</f>
        <v>0</v>
      </c>
      <c r="L304" s="87">
        <f ca="1">IF($T304=0,SUM(L305:L309),IF($T304="",0,IF(ISERROR(OFFSET(ГП!AC247,-$R304-IF($T304=4,1,0),0)),0,OFFSET(ГП!AC247,-$R304-IF($T304=4,1,0),0))))</f>
        <v>0</v>
      </c>
      <c r="M304" s="87">
        <f ca="1">IF($T304=0,SUM(M305:M309),IF($T304="",0,IF(ISERROR(OFFSET(ГП!AD247,-$R304-IF($T304=4,1,0),0)),0,OFFSET(ГП!AD247,-$R304-IF($T304=4,1,0),0))))</f>
        <v>0</v>
      </c>
      <c r="N304" s="87">
        <f ca="1">IF($T304=0,SUM(N305:N309),IF($T304="",0,IF(ISERROR(OFFSET(ГП!AE247,-$R304-IF($T304=4,1,0),0)),0,OFFSET(ГП!AE247,-$R304-IF($T304=4,1,0),0))))</f>
        <v>0</v>
      </c>
      <c r="O304" s="87">
        <f ca="1">IF($T304=0,SUM(O305:O309),IF($T304="",0,IF(ISERROR(OFFSET(ГП!AF247,-$R304-IF($T304=4,1,0),0)),0,OFFSET(ГП!AF247,-$R304-IF($T304=4,1,0),0))))</f>
        <v>0</v>
      </c>
      <c r="P304" s="20"/>
      <c r="Q304" s="20">
        <v>6</v>
      </c>
      <c r="R304" s="20">
        <f t="shared" si="117"/>
        <v>3</v>
      </c>
      <c r="S304" s="20">
        <f t="shared" si="114"/>
        <v>4</v>
      </c>
      <c r="T304" s="157">
        <f t="shared" si="115"/>
        <v>4</v>
      </c>
      <c r="U304" s="20" t="str">
        <f t="shared" si="116"/>
        <v>внебюджетные источники</v>
      </c>
      <c r="V304" s="20"/>
      <c r="W304" s="162"/>
      <c r="X304" s="162"/>
      <c r="Y304" s="20" t="str">
        <f t="shared" ca="1" si="98"/>
        <v/>
      </c>
      <c r="Z304" s="162"/>
      <c r="AA304" s="162"/>
      <c r="AB304" s="162"/>
      <c r="AC304" s="20" t="s">
        <v>17</v>
      </c>
      <c r="AD304" s="162"/>
      <c r="AE304" s="20">
        <f t="shared" si="118"/>
        <v>1</v>
      </c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</row>
    <row r="305" spans="1:41" s="31" customFormat="1" x14ac:dyDescent="0.25">
      <c r="A305" s="245" t="s">
        <v>83</v>
      </c>
      <c r="B305" s="224" t="s">
        <v>84</v>
      </c>
      <c r="C305" s="224" t="s">
        <v>35</v>
      </c>
      <c r="D305" s="114"/>
      <c r="E305" s="111" t="s">
        <v>17</v>
      </c>
      <c r="F305" s="114"/>
      <c r="G305" s="111" t="s">
        <v>17</v>
      </c>
      <c r="H305" s="112" t="s">
        <v>1</v>
      </c>
      <c r="I305" s="55" t="s">
        <v>18</v>
      </c>
      <c r="J305" s="87">
        <f ca="1">IF($T305=0,SUM(J306:J310),IF($T305="",0,IF(ISERROR(OFFSET(ГП!AA248,-$R305-IF($T305=4,1,0),0)),0,OFFSET(ГП!AA248,-$R305-IF($T305=4,1,0),0))))</f>
        <v>0</v>
      </c>
      <c r="K305" s="87">
        <f ca="1">IF($T305=0,SUM(K306:K310),IF($T305="",0,IF(ISERROR(OFFSET(ГП!AB248,-$R305-IF($T305=4,1,0),0)),0,OFFSET(ГП!AB248,-$R305-IF($T305=4,1,0),0))))</f>
        <v>0</v>
      </c>
      <c r="L305" s="87">
        <f ca="1">IF($T305=0,SUM(L306:L310),IF($T305="",0,IF(ISERROR(OFFSET(ГП!AC248,-$R305-IF($T305=4,1,0),0)),0,OFFSET(ГП!AC248,-$R305-IF($T305=4,1,0),0))))</f>
        <v>0</v>
      </c>
      <c r="M305" s="87">
        <f ca="1">IF($T305=0,SUM(M306:M310),IF($T305="",0,IF(ISERROR(OFFSET(ГП!AD248,-$R305-IF($T305=4,1,0),0)),0,OFFSET(ГП!AD248,-$R305-IF($T305=4,1,0),0))))</f>
        <v>0</v>
      </c>
      <c r="N305" s="87">
        <f ca="1">IF($T305=0,SUM(N306:N310),IF($T305="",0,IF(ISERROR(OFFSET(ГП!AE248,-$R305-IF($T305=4,1,0),0)),0,OFFSET(ГП!AE248,-$R305-IF($T305=4,1,0),0))))</f>
        <v>0</v>
      </c>
      <c r="O305" s="87">
        <f ca="1">IF($T305=0,SUM(O306:O310),IF($T305="",0,IF(ISERROR(OFFSET(ГП!AF248,-$R305-IF($T305=4,1,0),0)),0,OFFSET(ГП!AF248,-$R305-IF($T305=4,1,0),0))))</f>
        <v>0</v>
      </c>
      <c r="P305" s="20"/>
      <c r="Q305" s="20">
        <v>1</v>
      </c>
      <c r="R305" s="20">
        <f t="shared" si="117"/>
        <v>4</v>
      </c>
      <c r="S305" s="20" t="str">
        <f t="shared" si="114"/>
        <v/>
      </c>
      <c r="T305" s="157">
        <f t="shared" si="115"/>
        <v>0</v>
      </c>
      <c r="U305" s="20" t="str">
        <f t="shared" si="116"/>
        <v>всего</v>
      </c>
      <c r="V305" s="20"/>
      <c r="W305" s="162"/>
      <c r="X305" s="162"/>
      <c r="Y305" s="20" t="str">
        <f t="shared" ca="1" si="98"/>
        <v/>
      </c>
      <c r="Z305" s="162"/>
      <c r="AA305" s="162"/>
      <c r="AB305" s="162"/>
      <c r="AC305" s="20"/>
      <c r="AD305" s="162"/>
      <c r="AE305" s="20" t="str">
        <f t="shared" si="118"/>
        <v/>
      </c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</row>
    <row r="306" spans="1:41" s="31" customFormat="1" x14ac:dyDescent="0.25">
      <c r="A306" s="246"/>
      <c r="B306" s="225"/>
      <c r="C306" s="225"/>
      <c r="D306" s="114" t="s">
        <v>17</v>
      </c>
      <c r="E306" s="114" t="s">
        <v>17</v>
      </c>
      <c r="F306" s="114" t="s">
        <v>17</v>
      </c>
      <c r="G306" s="114" t="s">
        <v>17</v>
      </c>
      <c r="H306" s="112" t="s">
        <v>2</v>
      </c>
      <c r="I306" s="55" t="s">
        <v>18</v>
      </c>
      <c r="J306" s="87">
        <f ca="1">IF($T306=0,SUM(J307:J311),IF($T306="",0,IF(ISERROR(OFFSET(ГП!AA249,-$R306-IF($T306=4,1,0),0)),0,OFFSET(ГП!AA249,-$R306-IF($T306=4,1,0),0))))</f>
        <v>0</v>
      </c>
      <c r="K306" s="87">
        <f ca="1">IF($T306=0,SUM(K307:K311),IF($T306="",0,IF(ISERROR(OFFSET(ГП!AB249,-$R306-IF($T306=4,1,0),0)),0,OFFSET(ГП!AB249,-$R306-IF($T306=4,1,0),0))))</f>
        <v>0</v>
      </c>
      <c r="L306" s="87">
        <f ca="1">IF($T306=0,SUM(L307:L311),IF($T306="",0,IF(ISERROR(OFFSET(ГП!AC249,-$R306-IF($T306=4,1,0),0)),0,OFFSET(ГП!AC249,-$R306-IF($T306=4,1,0),0))))</f>
        <v>0</v>
      </c>
      <c r="M306" s="87">
        <f ca="1">IF($T306=0,SUM(M307:M311),IF($T306="",0,IF(ISERROR(OFFSET(ГП!AD249,-$R306-IF($T306=4,1,0),0)),0,OFFSET(ГП!AD249,-$R306-IF($T306=4,1,0),0))))</f>
        <v>0</v>
      </c>
      <c r="N306" s="87">
        <f ca="1">IF($T306=0,SUM(N307:N311),IF($T306="",0,IF(ISERROR(OFFSET(ГП!AE249,-$R306-IF($T306=4,1,0),0)),0,OFFSET(ГП!AE249,-$R306-IF($T306=4,1,0),0))))</f>
        <v>0</v>
      </c>
      <c r="O306" s="87">
        <f ca="1">IF($T306=0,SUM(O307:O311),IF($T306="",0,IF(ISERROR(OFFSET(ГП!AF249,-$R306-IF($T306=4,1,0),0)),0,OFFSET(ГП!AF249,-$R306-IF($T306=4,1,0),0))))</f>
        <v>0</v>
      </c>
      <c r="P306" s="20"/>
      <c r="Q306" s="20">
        <v>2</v>
      </c>
      <c r="R306" s="20">
        <f t="shared" si="117"/>
        <v>4</v>
      </c>
      <c r="S306" s="20" t="str">
        <f t="shared" si="114"/>
        <v/>
      </c>
      <c r="T306" s="157">
        <f t="shared" si="115"/>
        <v>2</v>
      </c>
      <c r="U306" s="20" t="str">
        <f t="shared" si="116"/>
        <v>федеральный бюджет</v>
      </c>
      <c r="V306" s="20"/>
      <c r="W306" s="162"/>
      <c r="X306" s="162"/>
      <c r="Y306" s="20" t="str">
        <f t="shared" ca="1" si="98"/>
        <v/>
      </c>
      <c r="Z306" s="162"/>
      <c r="AA306" s="162"/>
      <c r="AB306" s="162"/>
      <c r="AC306" s="20" t="s">
        <v>17</v>
      </c>
      <c r="AD306" s="162"/>
      <c r="AE306" s="20">
        <f t="shared" si="118"/>
        <v>1</v>
      </c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</row>
    <row r="307" spans="1:41" s="31" customFormat="1" x14ac:dyDescent="0.25">
      <c r="A307" s="246"/>
      <c r="B307" s="225"/>
      <c r="C307" s="225"/>
      <c r="D307" s="114">
        <v>832</v>
      </c>
      <c r="E307" s="114">
        <v>501</v>
      </c>
      <c r="F307" s="114" t="s">
        <v>182</v>
      </c>
      <c r="G307" s="114">
        <v>540</v>
      </c>
      <c r="H307" s="112" t="s">
        <v>4</v>
      </c>
      <c r="I307" s="55" t="s">
        <v>18</v>
      </c>
      <c r="J307" s="87">
        <f ca="1">IF($T307=0,SUM(J308:J312),IF($T307="",0,IF(ISERROR(OFFSET(ГП!AA250,-$R307-IF($T307=4,1,0),0)),0,OFFSET(ГП!AA250,-$R307-IF($T307=4,1,0),0))))</f>
        <v>0</v>
      </c>
      <c r="K307" s="87">
        <f ca="1">IF($T307=0,SUM(K308:K312),IF($T307="",0,IF(ISERROR(OFFSET(ГП!AB250,-$R307-IF($T307=4,1,0),0)),0,OFFSET(ГП!AB250,-$R307-IF($T307=4,1,0),0))))</f>
        <v>0</v>
      </c>
      <c r="L307" s="87">
        <f ca="1">IF($T307=0,SUM(L308:L312),IF($T307="",0,IF(ISERROR(OFFSET(ГП!AC250,-$R307-IF($T307=4,1,0),0)),0,OFFSET(ГП!AC250,-$R307-IF($T307=4,1,0),0))))</f>
        <v>0</v>
      </c>
      <c r="M307" s="87">
        <f ca="1">IF($T307=0,SUM(M308:M312),IF($T307="",0,IF(ISERROR(OFFSET(ГП!AD250,-$R307-IF($T307=4,1,0),0)),0,OFFSET(ГП!AD250,-$R307-IF($T307=4,1,0),0))))</f>
        <v>0</v>
      </c>
      <c r="N307" s="87">
        <f ca="1">IF($T307=0,SUM(N308:N312),IF($T307="",0,IF(ISERROR(OFFSET(ГП!AE250,-$R307-IF($T307=4,1,0),0)),0,OFFSET(ГП!AE250,-$R307-IF($T307=4,1,0),0))))</f>
        <v>0</v>
      </c>
      <c r="O307" s="87">
        <f ca="1">IF($T307=0,SUM(O308:O312),IF($T307="",0,IF(ISERROR(OFFSET(ГП!AF250,-$R307-IF($T307=4,1,0),0)),0,OFFSET(ГП!AF250,-$R307-IF($T307=4,1,0),0))))</f>
        <v>0</v>
      </c>
      <c r="P307" s="20"/>
      <c r="Q307" s="20">
        <v>3</v>
      </c>
      <c r="R307" s="20">
        <f t="shared" si="117"/>
        <v>4</v>
      </c>
      <c r="S307" s="20" t="str">
        <f t="shared" si="114"/>
        <v/>
      </c>
      <c r="T307" s="157">
        <f t="shared" si="115"/>
        <v>1</v>
      </c>
      <c r="U307" s="20" t="str">
        <f t="shared" si="116"/>
        <v>республииканский бюджет Чувашской Республики</v>
      </c>
      <c r="V307" s="20"/>
      <c r="W307" s="162"/>
      <c r="X307" s="162"/>
      <c r="Y307" s="20" t="str">
        <f t="shared" ca="1" si="98"/>
        <v/>
      </c>
      <c r="Z307" s="162"/>
      <c r="AA307" s="162"/>
      <c r="AB307" s="162"/>
      <c r="AC307" s="20" t="s">
        <v>182</v>
      </c>
      <c r="AD307" s="162"/>
      <c r="AE307" s="20">
        <f t="shared" si="118"/>
        <v>1</v>
      </c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</row>
    <row r="308" spans="1:41" s="31" customFormat="1" x14ac:dyDescent="0.25">
      <c r="A308" s="246"/>
      <c r="B308" s="225"/>
      <c r="C308" s="225"/>
      <c r="D308" s="111" t="s">
        <v>17</v>
      </c>
      <c r="E308" s="111" t="s">
        <v>17</v>
      </c>
      <c r="F308" s="111" t="s">
        <v>17</v>
      </c>
      <c r="G308" s="111" t="s">
        <v>17</v>
      </c>
      <c r="H308" s="112" t="s">
        <v>3</v>
      </c>
      <c r="I308" s="55" t="s">
        <v>18</v>
      </c>
      <c r="J308" s="87">
        <f ca="1">IF($T308=0,SUM(J309:J313),IF($T308="",0,IF(ISERROR(OFFSET(ГП!AA251,-$R308-IF($T308=4,1,0),0)),0,OFFSET(ГП!AA251,-$R308-IF($T308=4,1,0),0))))</f>
        <v>0</v>
      </c>
      <c r="K308" s="87">
        <f ca="1">IF($T308=0,SUM(K309:K313),IF($T308="",0,IF(ISERROR(OFFSET(ГП!AB251,-$R308-IF($T308=4,1,0),0)),0,OFFSET(ГП!AB251,-$R308-IF($T308=4,1,0),0))))</f>
        <v>0</v>
      </c>
      <c r="L308" s="87">
        <f ca="1">IF($T308=0,SUM(L309:L313),IF($T308="",0,IF(ISERROR(OFFSET(ГП!AC251,-$R308-IF($T308=4,1,0),0)),0,OFFSET(ГП!AC251,-$R308-IF($T308=4,1,0),0))))</f>
        <v>0</v>
      </c>
      <c r="M308" s="87">
        <f ca="1">IF($T308=0,SUM(M309:M313),IF($T308="",0,IF(ISERROR(OFFSET(ГП!AD251,-$R308-IF($T308=4,1,0),0)),0,OFFSET(ГП!AD251,-$R308-IF($T308=4,1,0),0))))</f>
        <v>0</v>
      </c>
      <c r="N308" s="87">
        <f ca="1">IF($T308=0,SUM(N309:N313),IF($T308="",0,IF(ISERROR(OFFSET(ГП!AE251,-$R308-IF($T308=4,1,0),0)),0,OFFSET(ГП!AE251,-$R308-IF($T308=4,1,0),0))))</f>
        <v>0</v>
      </c>
      <c r="O308" s="87">
        <f ca="1">IF($T308=0,SUM(O309:O313),IF($T308="",0,IF(ISERROR(OFFSET(ГП!AF251,-$R308-IF($T308=4,1,0),0)),0,OFFSET(ГП!AF251,-$R308-IF($T308=4,1,0),0))))</f>
        <v>0</v>
      </c>
      <c r="P308" s="20"/>
      <c r="Q308" s="20">
        <v>4</v>
      </c>
      <c r="R308" s="20">
        <f t="shared" si="117"/>
        <v>4</v>
      </c>
      <c r="S308" s="20">
        <f t="shared" si="114"/>
        <v>3</v>
      </c>
      <c r="T308" s="157">
        <f t="shared" si="115"/>
        <v>3</v>
      </c>
      <c r="U308" s="20" t="str">
        <f t="shared" si="116"/>
        <v>местные бюджеты</v>
      </c>
      <c r="V308" s="20"/>
      <c r="W308" s="162"/>
      <c r="X308" s="162"/>
      <c r="Y308" s="20" t="str">
        <f t="shared" ca="1" si="98"/>
        <v/>
      </c>
      <c r="Z308" s="162"/>
      <c r="AA308" s="162"/>
      <c r="AB308" s="162"/>
      <c r="AC308" s="20" t="s">
        <v>17</v>
      </c>
      <c r="AD308" s="162"/>
      <c r="AE308" s="20">
        <f t="shared" si="118"/>
        <v>1</v>
      </c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</row>
    <row r="309" spans="1:41" s="30" customFormat="1" x14ac:dyDescent="0.25">
      <c r="A309" s="246"/>
      <c r="B309" s="225"/>
      <c r="C309" s="225"/>
      <c r="D309" s="111" t="s">
        <v>17</v>
      </c>
      <c r="E309" s="111" t="s">
        <v>17</v>
      </c>
      <c r="F309" s="111" t="s">
        <v>17</v>
      </c>
      <c r="G309" s="111" t="s">
        <v>17</v>
      </c>
      <c r="H309" s="112" t="s">
        <v>5</v>
      </c>
      <c r="I309" s="55" t="s">
        <v>18</v>
      </c>
      <c r="J309" s="87">
        <f ca="1">IF($T309=0,SUM(J310:J314),IF($T309="",0,IF(ISERROR(OFFSET(ГП!AA252,-$R309-IF($T309=4,1,0),0)),0,OFFSET(ГП!AA252,-$R309-IF($T309=4,1,0),0))))</f>
        <v>0</v>
      </c>
      <c r="K309" s="87">
        <f ca="1">IF($T309=0,SUM(K310:K314),IF($T309="",0,IF(ISERROR(OFFSET(ГП!AB252,-$R309-IF($T309=4,1,0),0)),0,OFFSET(ГП!AB252,-$R309-IF($T309=4,1,0),0))))</f>
        <v>0</v>
      </c>
      <c r="L309" s="87">
        <f ca="1">IF($T309=0,SUM(L310:L314),IF($T309="",0,IF(ISERROR(OFFSET(ГП!AC252,-$R309-IF($T309=4,1,0),0)),0,OFFSET(ГП!AC252,-$R309-IF($T309=4,1,0),0))))</f>
        <v>0</v>
      </c>
      <c r="M309" s="87">
        <f ca="1">IF($T309=0,SUM(M310:M314),IF($T309="",0,IF(ISERROR(OFFSET(ГП!AD252,-$R309-IF($T309=4,1,0),0)),0,OFFSET(ГП!AD252,-$R309-IF($T309=4,1,0),0))))</f>
        <v>0</v>
      </c>
      <c r="N309" s="87">
        <f ca="1">IF($T309=0,SUM(N310:N314),IF($T309="",0,IF(ISERROR(OFFSET(ГП!AE252,-$R309-IF($T309=4,1,0),0)),0,OFFSET(ГП!AE252,-$R309-IF($T309=4,1,0),0))))</f>
        <v>0</v>
      </c>
      <c r="O309" s="87">
        <f ca="1">IF($T309=0,SUM(O310:O314),IF($T309="",0,IF(ISERROR(OFFSET(ГП!AF252,-$R309-IF($T309=4,1,0),0)),0,OFFSET(ГП!AF252,-$R309-IF($T309=4,1,0),0))))</f>
        <v>0</v>
      </c>
      <c r="P309" s="20"/>
      <c r="Q309" s="20">
        <v>5</v>
      </c>
      <c r="R309" s="20">
        <f t="shared" si="117"/>
        <v>4</v>
      </c>
      <c r="S309" s="20" t="str">
        <f t="shared" si="114"/>
        <v/>
      </c>
      <c r="T309" s="157" t="str">
        <f t="shared" si="115"/>
        <v/>
      </c>
      <c r="U309" s="20" t="str">
        <f t="shared" si="116"/>
        <v>территориальный государственный внебюджетный фонд Чувашской Республики</v>
      </c>
      <c r="V309" s="20"/>
      <c r="W309" s="20"/>
      <c r="X309" s="20"/>
      <c r="Y309" s="20" t="str">
        <f t="shared" ca="1" si="98"/>
        <v/>
      </c>
      <c r="Z309" s="20"/>
      <c r="AA309" s="20"/>
      <c r="AB309" s="20"/>
      <c r="AC309" s="20" t="s">
        <v>17</v>
      </c>
      <c r="AD309" s="20"/>
      <c r="AE309" s="20">
        <f t="shared" si="118"/>
        <v>1</v>
      </c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</row>
    <row r="310" spans="1:41" s="30" customFormat="1" x14ac:dyDescent="0.25">
      <c r="A310" s="247"/>
      <c r="B310" s="226"/>
      <c r="C310" s="226"/>
      <c r="D310" s="111" t="s">
        <v>17</v>
      </c>
      <c r="E310" s="111" t="s">
        <v>17</v>
      </c>
      <c r="F310" s="111" t="s">
        <v>17</v>
      </c>
      <c r="G310" s="111" t="s">
        <v>17</v>
      </c>
      <c r="H310" s="112" t="s">
        <v>6</v>
      </c>
      <c r="I310" s="55" t="s">
        <v>18</v>
      </c>
      <c r="J310" s="87">
        <f ca="1">IF($T310=0,SUM(J311:J315),IF($T310="",0,IF(ISERROR(OFFSET(ГП!AA253,-$R310-IF($T310=4,1,0),0)),0,OFFSET(ГП!AA253,-$R310-IF($T310=4,1,0),0))))</f>
        <v>0</v>
      </c>
      <c r="K310" s="87">
        <f ca="1">IF($T310=0,SUM(K311:K315),IF($T310="",0,IF(ISERROR(OFFSET(ГП!AB253,-$R310-IF($T310=4,1,0),0)),0,OFFSET(ГП!AB253,-$R310-IF($T310=4,1,0),0))))</f>
        <v>0</v>
      </c>
      <c r="L310" s="87">
        <f ca="1">IF($T310=0,SUM(L311:L315),IF($T310="",0,IF(ISERROR(OFFSET(ГП!AC253,-$R310-IF($T310=4,1,0),0)),0,OFFSET(ГП!AC253,-$R310-IF($T310=4,1,0),0))))</f>
        <v>0</v>
      </c>
      <c r="M310" s="87">
        <f ca="1">IF($T310=0,SUM(M311:M315),IF($T310="",0,IF(ISERROR(OFFSET(ГП!AD253,-$R310-IF($T310=4,1,0),0)),0,OFFSET(ГП!AD253,-$R310-IF($T310=4,1,0),0))))</f>
        <v>0</v>
      </c>
      <c r="N310" s="87">
        <f ca="1">IF($T310=0,SUM(N311:N315),IF($T310="",0,IF(ISERROR(OFFSET(ГП!AE253,-$R310-IF($T310=4,1,0),0)),0,OFFSET(ГП!AE253,-$R310-IF($T310=4,1,0),0))))</f>
        <v>0</v>
      </c>
      <c r="O310" s="87">
        <f ca="1">IF($T310=0,SUM(O311:O315),IF($T310="",0,IF(ISERROR(OFFSET(ГП!AF253,-$R310-IF($T310=4,1,0),0)),0,OFFSET(ГП!AF253,-$R310-IF($T310=4,1,0),0))))</f>
        <v>0</v>
      </c>
      <c r="P310" s="20"/>
      <c r="Q310" s="20">
        <v>6</v>
      </c>
      <c r="R310" s="20">
        <f t="shared" si="117"/>
        <v>4</v>
      </c>
      <c r="S310" s="20">
        <f t="shared" si="114"/>
        <v>4</v>
      </c>
      <c r="T310" s="157">
        <f t="shared" si="115"/>
        <v>4</v>
      </c>
      <c r="U310" s="20" t="str">
        <f t="shared" si="116"/>
        <v>внебюджетные источники</v>
      </c>
      <c r="V310" s="20"/>
      <c r="W310" s="20"/>
      <c r="X310" s="20"/>
      <c r="Y310" s="20" t="str">
        <f t="shared" ca="1" si="98"/>
        <v/>
      </c>
      <c r="Z310" s="20"/>
      <c r="AA310" s="20"/>
      <c r="AB310" s="20"/>
      <c r="AC310" s="20" t="s">
        <v>17</v>
      </c>
      <c r="AD310" s="20"/>
      <c r="AE310" s="20">
        <f t="shared" si="118"/>
        <v>1</v>
      </c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</row>
    <row r="311" spans="1:41" s="30" customFormat="1" x14ac:dyDescent="0.25">
      <c r="A311" s="204" t="s">
        <v>181</v>
      </c>
      <c r="B311" s="204" t="s">
        <v>874</v>
      </c>
      <c r="C311" s="204" t="s">
        <v>35</v>
      </c>
      <c r="D311" s="123"/>
      <c r="E311" s="115" t="s">
        <v>17</v>
      </c>
      <c r="F311" s="123"/>
      <c r="G311" s="115" t="s">
        <v>17</v>
      </c>
      <c r="H311" s="116" t="s">
        <v>1</v>
      </c>
      <c r="I311" s="117" t="s">
        <v>18</v>
      </c>
      <c r="J311" s="87">
        <f ca="1">IF($T311=0,SUM(J312:J316),IF($T311="",0,IF(ISERROR(OFFSET(ГП!AA254,-$R311-IF($T311=4,1,0),0)),0,OFFSET(ГП!AA254,-$R311-IF($T311=4,1,0),0))))</f>
        <v>0</v>
      </c>
      <c r="K311" s="87">
        <f ca="1">IF($T311=0,SUM(K312:K316),IF($T311="",0,IF(ISERROR(OFFSET(ГП!AB254,-$R311-IF($T311=4,1,0),0)),0,OFFSET(ГП!AB254,-$R311-IF($T311=4,1,0),0))))</f>
        <v>0</v>
      </c>
      <c r="L311" s="87">
        <f ca="1">IF($T311=0,SUM(L312:L316),IF($T311="",0,IF(ISERROR(OFFSET(ГП!AC254,-$R311-IF($T311=4,1,0),0)),0,OFFSET(ГП!AC254,-$R311-IF($T311=4,1,0),0))))</f>
        <v>0</v>
      </c>
      <c r="M311" s="87">
        <f ca="1">IF($T311=0,SUM(M312:M316),IF($T311="",0,IF(ISERROR(OFFSET(ГП!AD254,-$R311-IF($T311=4,1,0),0)),0,OFFSET(ГП!AD254,-$R311-IF($T311=4,1,0),0))))</f>
        <v>0</v>
      </c>
      <c r="N311" s="87">
        <f ca="1">IF($T311=0,SUM(N312:N316),IF($T311="",0,IF(ISERROR(OFFSET(ГП!AE254,-$R311-IF($T311=4,1,0),0)),0,OFFSET(ГП!AE254,-$R311-IF($T311=4,1,0),0))))</f>
        <v>0</v>
      </c>
      <c r="O311" s="87">
        <f ca="1">IF($T311=0,SUM(O312:O316),IF($T311="",0,IF(ISERROR(OFFSET(ГП!AF254,-$R311-IF($T311=4,1,0),0)),0,OFFSET(ГП!AF254,-$R311-IF($T311=4,1,0),0))))</f>
        <v>0</v>
      </c>
      <c r="P311" s="20"/>
      <c r="Q311" s="20">
        <v>1</v>
      </c>
      <c r="R311" s="20">
        <f t="shared" si="117"/>
        <v>5</v>
      </c>
      <c r="S311" s="20" t="str">
        <f t="shared" si="114"/>
        <v/>
      </c>
      <c r="T311" s="157">
        <f t="shared" si="115"/>
        <v>0</v>
      </c>
      <c r="U311" s="20" t="str">
        <f t="shared" si="116"/>
        <v>всего</v>
      </c>
      <c r="V311" s="20"/>
      <c r="W311" s="20"/>
      <c r="X311" s="20"/>
      <c r="Y311" s="20" t="str">
        <f t="shared" ca="1" si="98"/>
        <v/>
      </c>
      <c r="Z311" s="20"/>
      <c r="AA311" s="20"/>
      <c r="AB311" s="20"/>
      <c r="AC311" s="20"/>
      <c r="AD311" s="20"/>
      <c r="AE311" s="20" t="str">
        <f t="shared" si="118"/>
        <v/>
      </c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</row>
    <row r="312" spans="1:41" s="30" customFormat="1" x14ac:dyDescent="0.25">
      <c r="A312" s="205"/>
      <c r="B312" s="205"/>
      <c r="C312" s="205"/>
      <c r="D312" s="123" t="s">
        <v>17</v>
      </c>
      <c r="E312" s="123" t="s">
        <v>17</v>
      </c>
      <c r="F312" s="123" t="s">
        <v>17</v>
      </c>
      <c r="G312" s="123" t="s">
        <v>17</v>
      </c>
      <c r="H312" s="116" t="s">
        <v>2</v>
      </c>
      <c r="I312" s="117" t="s">
        <v>18</v>
      </c>
      <c r="J312" s="87">
        <f ca="1">IF($T312=0,SUM(J313:J317),IF($T312="",0,IF(ISERROR(OFFSET(ГП!AA255,-$R312-IF($T312=4,1,0),0)),0,OFFSET(ГП!AA255,-$R312-IF($T312=4,1,0),0))))</f>
        <v>0</v>
      </c>
      <c r="K312" s="87">
        <f ca="1">IF($T312=0,SUM(K313:K317),IF($T312="",0,IF(ISERROR(OFFSET(ГП!AB255,-$R312-IF($T312=4,1,0),0)),0,OFFSET(ГП!AB255,-$R312-IF($T312=4,1,0),0))))</f>
        <v>0</v>
      </c>
      <c r="L312" s="87">
        <f ca="1">IF($T312=0,SUM(L313:L317),IF($T312="",0,IF(ISERROR(OFFSET(ГП!AC255,-$R312-IF($T312=4,1,0),0)),0,OFFSET(ГП!AC255,-$R312-IF($T312=4,1,0),0))))</f>
        <v>0</v>
      </c>
      <c r="M312" s="87">
        <f ca="1">IF($T312=0,SUM(M313:M317),IF($T312="",0,IF(ISERROR(OFFSET(ГП!AD255,-$R312-IF($T312=4,1,0),0)),0,OFFSET(ГП!AD255,-$R312-IF($T312=4,1,0),0))))</f>
        <v>0</v>
      </c>
      <c r="N312" s="87">
        <f ca="1">IF($T312=0,SUM(N313:N317),IF($T312="",0,IF(ISERROR(OFFSET(ГП!AE255,-$R312-IF($T312=4,1,0),0)),0,OFFSET(ГП!AE255,-$R312-IF($T312=4,1,0),0))))</f>
        <v>0</v>
      </c>
      <c r="O312" s="87">
        <f ca="1">IF($T312=0,SUM(O313:O317),IF($T312="",0,IF(ISERROR(OFFSET(ГП!AF255,-$R312-IF($T312=4,1,0),0)),0,OFFSET(ГП!AF255,-$R312-IF($T312=4,1,0),0))))</f>
        <v>0</v>
      </c>
      <c r="P312" s="20"/>
      <c r="Q312" s="20">
        <v>2</v>
      </c>
      <c r="R312" s="20">
        <f t="shared" si="117"/>
        <v>5</v>
      </c>
      <c r="S312" s="20" t="str">
        <f t="shared" si="114"/>
        <v/>
      </c>
      <c r="T312" s="157">
        <f t="shared" si="115"/>
        <v>2</v>
      </c>
      <c r="U312" s="20" t="str">
        <f t="shared" si="116"/>
        <v>федеральный бюджет</v>
      </c>
      <c r="V312" s="20"/>
      <c r="W312" s="20"/>
      <c r="X312" s="20"/>
      <c r="Y312" s="20" t="str">
        <f t="shared" ca="1" si="98"/>
        <v/>
      </c>
      <c r="Z312" s="20"/>
      <c r="AA312" s="20"/>
      <c r="AB312" s="20"/>
      <c r="AC312" s="20" t="s">
        <v>17</v>
      </c>
      <c r="AD312" s="20"/>
      <c r="AE312" s="20">
        <f t="shared" si="118"/>
        <v>1</v>
      </c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</row>
    <row r="313" spans="1:41" s="30" customFormat="1" ht="30" x14ac:dyDescent="0.25">
      <c r="A313" s="205"/>
      <c r="B313" s="205"/>
      <c r="C313" s="205"/>
      <c r="D313" s="123">
        <v>832</v>
      </c>
      <c r="E313" s="123">
        <v>501</v>
      </c>
      <c r="F313" s="117" t="s">
        <v>184</v>
      </c>
      <c r="G313" s="123">
        <v>540</v>
      </c>
      <c r="H313" s="116" t="s">
        <v>4</v>
      </c>
      <c r="I313" s="117" t="s">
        <v>18</v>
      </c>
      <c r="J313" s="87">
        <f ca="1">IF($T313=0,SUM(J314:J318),IF($T313="",0,IF(ISERROR(OFFSET(ГП!AA256,-$R313-IF($T313=4,1,0),0)),0,OFFSET(ГП!AA256,-$R313-IF($T313=4,1,0),0))))</f>
        <v>0</v>
      </c>
      <c r="K313" s="87">
        <f ca="1">IF($T313=0,SUM(K314:K318),IF($T313="",0,IF(ISERROR(OFFSET(ГП!AB256,-$R313-IF($T313=4,1,0),0)),0,OFFSET(ГП!AB256,-$R313-IF($T313=4,1,0),0))))</f>
        <v>0</v>
      </c>
      <c r="L313" s="87">
        <f ca="1">IF($T313=0,SUM(L314:L318),IF($T313="",0,IF(ISERROR(OFFSET(ГП!AC256,-$R313-IF($T313=4,1,0),0)),0,OFFSET(ГП!AC256,-$R313-IF($T313=4,1,0),0))))</f>
        <v>0</v>
      </c>
      <c r="M313" s="87">
        <f ca="1">IF($T313=0,SUM(M314:M318),IF($T313="",0,IF(ISERROR(OFFSET(ГП!AD256,-$R313-IF($T313=4,1,0),0)),0,OFFSET(ГП!AD256,-$R313-IF($T313=4,1,0),0))))</f>
        <v>0</v>
      </c>
      <c r="N313" s="87">
        <f ca="1">IF($T313=0,SUM(N314:N318),IF($T313="",0,IF(ISERROR(OFFSET(ГП!AE256,-$R313-IF($T313=4,1,0),0)),0,OFFSET(ГП!AE256,-$R313-IF($T313=4,1,0),0))))</f>
        <v>0</v>
      </c>
      <c r="O313" s="87">
        <f ca="1">IF($T313=0,SUM(O314:O318),IF($T313="",0,IF(ISERROR(OFFSET(ГП!AF256,-$R313-IF($T313=4,1,0),0)),0,OFFSET(ГП!AF256,-$R313-IF($T313=4,1,0),0))))</f>
        <v>0</v>
      </c>
      <c r="P313" s="20"/>
      <c r="Q313" s="20">
        <v>3</v>
      </c>
      <c r="R313" s="20">
        <f t="shared" si="117"/>
        <v>5</v>
      </c>
      <c r="S313" s="20" t="str">
        <f t="shared" si="114"/>
        <v/>
      </c>
      <c r="T313" s="157">
        <f t="shared" si="115"/>
        <v>1</v>
      </c>
      <c r="U313" s="20" t="str">
        <f t="shared" si="116"/>
        <v>республииканский бюджет Чувашской Республики</v>
      </c>
      <c r="V313" s="20"/>
      <c r="W313" s="20"/>
      <c r="X313" s="20"/>
      <c r="Y313" s="20" t="str">
        <f t="shared" ca="1" si="98"/>
        <v/>
      </c>
      <c r="Z313" s="20"/>
      <c r="AA313" s="20"/>
      <c r="AB313" s="20"/>
      <c r="AC313" s="20" t="s">
        <v>184</v>
      </c>
      <c r="AD313" s="20"/>
      <c r="AE313" s="20">
        <f t="shared" si="118"/>
        <v>1</v>
      </c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</row>
    <row r="314" spans="1:41" s="30" customFormat="1" x14ac:dyDescent="0.25">
      <c r="A314" s="205"/>
      <c r="B314" s="205"/>
      <c r="C314" s="205"/>
      <c r="D314" s="115" t="s">
        <v>17</v>
      </c>
      <c r="E314" s="115" t="s">
        <v>17</v>
      </c>
      <c r="F314" s="115" t="s">
        <v>17</v>
      </c>
      <c r="G314" s="115" t="s">
        <v>17</v>
      </c>
      <c r="H314" s="116" t="s">
        <v>3</v>
      </c>
      <c r="I314" s="117" t="s">
        <v>18</v>
      </c>
      <c r="J314" s="87">
        <f ca="1">IF($T314=0,SUM(J315:J319),IF($T314="",0,IF(ISERROR(OFFSET(ГП!AA257,-$R314-IF($T314=4,1,0),0)),0,OFFSET(ГП!AA257,-$R314-IF($T314=4,1,0),0))))</f>
        <v>0</v>
      </c>
      <c r="K314" s="87">
        <f ca="1">IF($T314=0,SUM(K315:K319),IF($T314="",0,IF(ISERROR(OFFSET(ГП!AB257,-$R314-IF($T314=4,1,0),0)),0,OFFSET(ГП!AB257,-$R314-IF($T314=4,1,0),0))))</f>
        <v>0</v>
      </c>
      <c r="L314" s="87">
        <f ca="1">IF($T314=0,SUM(L315:L319),IF($T314="",0,IF(ISERROR(OFFSET(ГП!AC257,-$R314-IF($T314=4,1,0),0)),0,OFFSET(ГП!AC257,-$R314-IF($T314=4,1,0),0))))</f>
        <v>0</v>
      </c>
      <c r="M314" s="87">
        <f ca="1">IF($T314=0,SUM(M315:M319),IF($T314="",0,IF(ISERROR(OFFSET(ГП!AD257,-$R314-IF($T314=4,1,0),0)),0,OFFSET(ГП!AD257,-$R314-IF($T314=4,1,0),0))))</f>
        <v>0</v>
      </c>
      <c r="N314" s="87">
        <f ca="1">IF($T314=0,SUM(N315:N319),IF($T314="",0,IF(ISERROR(OFFSET(ГП!AE257,-$R314-IF($T314=4,1,0),0)),0,OFFSET(ГП!AE257,-$R314-IF($T314=4,1,0),0))))</f>
        <v>0</v>
      </c>
      <c r="O314" s="87">
        <f ca="1">IF($T314=0,SUM(O315:O319),IF($T314="",0,IF(ISERROR(OFFSET(ГП!AF257,-$R314-IF($T314=4,1,0),0)),0,OFFSET(ГП!AF257,-$R314-IF($T314=4,1,0),0))))</f>
        <v>0</v>
      </c>
      <c r="P314" s="20"/>
      <c r="Q314" s="20">
        <v>4</v>
      </c>
      <c r="R314" s="20">
        <f t="shared" si="117"/>
        <v>5</v>
      </c>
      <c r="S314" s="20">
        <f t="shared" si="114"/>
        <v>3</v>
      </c>
      <c r="T314" s="157">
        <f t="shared" si="115"/>
        <v>3</v>
      </c>
      <c r="U314" s="20" t="str">
        <f t="shared" si="116"/>
        <v>местные бюджеты</v>
      </c>
      <c r="V314" s="20"/>
      <c r="W314" s="20"/>
      <c r="X314" s="20"/>
      <c r="Y314" s="20" t="str">
        <f t="shared" ca="1" si="98"/>
        <v/>
      </c>
      <c r="Z314" s="20"/>
      <c r="AA314" s="20"/>
      <c r="AB314" s="20"/>
      <c r="AC314" s="20" t="s">
        <v>17</v>
      </c>
      <c r="AD314" s="20"/>
      <c r="AE314" s="20">
        <f t="shared" si="118"/>
        <v>1</v>
      </c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</row>
    <row r="315" spans="1:41" s="30" customFormat="1" x14ac:dyDescent="0.25">
      <c r="A315" s="205"/>
      <c r="B315" s="205"/>
      <c r="C315" s="205"/>
      <c r="D315" s="115" t="s">
        <v>17</v>
      </c>
      <c r="E315" s="115" t="s">
        <v>17</v>
      </c>
      <c r="F315" s="115" t="s">
        <v>17</v>
      </c>
      <c r="G315" s="115" t="s">
        <v>17</v>
      </c>
      <c r="H315" s="116" t="s">
        <v>5</v>
      </c>
      <c r="I315" s="117" t="s">
        <v>18</v>
      </c>
      <c r="J315" s="87">
        <f ca="1">IF($T315=0,SUM(J316:J320),IF($T315="",0,IF(ISERROR(OFFSET(ГП!AA258,-$R315-IF($T315=4,1,0),0)),0,OFFSET(ГП!AA258,-$R315-IF($T315=4,1,0),0))))</f>
        <v>0</v>
      </c>
      <c r="K315" s="87">
        <f ca="1">IF($T315=0,SUM(K316:K320),IF($T315="",0,IF(ISERROR(OFFSET(ГП!AB258,-$R315-IF($T315=4,1,0),0)),0,OFFSET(ГП!AB258,-$R315-IF($T315=4,1,0),0))))</f>
        <v>0</v>
      </c>
      <c r="L315" s="87">
        <f ca="1">IF($T315=0,SUM(L316:L320),IF($T315="",0,IF(ISERROR(OFFSET(ГП!AC258,-$R315-IF($T315=4,1,0),0)),0,OFFSET(ГП!AC258,-$R315-IF($T315=4,1,0),0))))</f>
        <v>0</v>
      </c>
      <c r="M315" s="87">
        <f ca="1">IF($T315=0,SUM(M316:M320),IF($T315="",0,IF(ISERROR(OFFSET(ГП!AD258,-$R315-IF($T315=4,1,0),0)),0,OFFSET(ГП!AD258,-$R315-IF($T315=4,1,0),0))))</f>
        <v>0</v>
      </c>
      <c r="N315" s="87">
        <f ca="1">IF($T315=0,SUM(N316:N320),IF($T315="",0,IF(ISERROR(OFFSET(ГП!AE258,-$R315-IF($T315=4,1,0),0)),0,OFFSET(ГП!AE258,-$R315-IF($T315=4,1,0),0))))</f>
        <v>0</v>
      </c>
      <c r="O315" s="87">
        <f ca="1">IF($T315=0,SUM(O316:O320),IF($T315="",0,IF(ISERROR(OFFSET(ГП!AF258,-$R315-IF($T315=4,1,0),0)),0,OFFSET(ГП!AF258,-$R315-IF($T315=4,1,0),0))))</f>
        <v>0</v>
      </c>
      <c r="P315" s="20"/>
      <c r="Q315" s="20">
        <v>5</v>
      </c>
      <c r="R315" s="20">
        <f t="shared" si="117"/>
        <v>5</v>
      </c>
      <c r="S315" s="20" t="str">
        <f t="shared" si="114"/>
        <v/>
      </c>
      <c r="T315" s="157" t="str">
        <f t="shared" si="115"/>
        <v/>
      </c>
      <c r="U315" s="20" t="str">
        <f t="shared" si="116"/>
        <v>территориальный государственный внебюджетный фонд Чувашской Республики</v>
      </c>
      <c r="V315" s="20"/>
      <c r="W315" s="20"/>
      <c r="X315" s="20"/>
      <c r="Y315" s="20" t="str">
        <f t="shared" ca="1" si="98"/>
        <v/>
      </c>
      <c r="Z315" s="20"/>
      <c r="AA315" s="20"/>
      <c r="AB315" s="20"/>
      <c r="AC315" s="20" t="s">
        <v>17</v>
      </c>
      <c r="AD315" s="20"/>
      <c r="AE315" s="20">
        <f t="shared" si="118"/>
        <v>1</v>
      </c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</row>
    <row r="316" spans="1:41" s="30" customFormat="1" x14ac:dyDescent="0.25">
      <c r="A316" s="206"/>
      <c r="B316" s="206"/>
      <c r="C316" s="206"/>
      <c r="D316" s="115" t="s">
        <v>17</v>
      </c>
      <c r="E316" s="115" t="s">
        <v>17</v>
      </c>
      <c r="F316" s="115" t="s">
        <v>17</v>
      </c>
      <c r="G316" s="115" t="s">
        <v>17</v>
      </c>
      <c r="H316" s="116" t="s">
        <v>6</v>
      </c>
      <c r="I316" s="117" t="s">
        <v>18</v>
      </c>
      <c r="J316" s="87">
        <f ca="1">IF($T316=0,SUM(J317:J321),IF($T316="",0,IF(ISERROR(OFFSET(ГП!AA259,-$R316-IF($T316=4,1,0),0)),0,OFFSET(ГП!AA259,-$R316-IF($T316=4,1,0),0))))</f>
        <v>0</v>
      </c>
      <c r="K316" s="87">
        <f ca="1">IF($T316=0,SUM(K317:K321),IF($T316="",0,IF(ISERROR(OFFSET(ГП!AB259,-$R316-IF($T316=4,1,0),0)),0,OFFSET(ГП!AB259,-$R316-IF($T316=4,1,0),0))))</f>
        <v>0</v>
      </c>
      <c r="L316" s="87">
        <f ca="1">IF($T316=0,SUM(L317:L321),IF($T316="",0,IF(ISERROR(OFFSET(ГП!AC259,-$R316-IF($T316=4,1,0),0)),0,OFFSET(ГП!AC259,-$R316-IF($T316=4,1,0),0))))</f>
        <v>0</v>
      </c>
      <c r="M316" s="87">
        <f ca="1">IF($T316=0,SUM(M317:M321),IF($T316="",0,IF(ISERROR(OFFSET(ГП!AD259,-$R316-IF($T316=4,1,0),0)),0,OFFSET(ГП!AD259,-$R316-IF($T316=4,1,0),0))))</f>
        <v>0</v>
      </c>
      <c r="N316" s="87">
        <f ca="1">IF($T316=0,SUM(N317:N321),IF($T316="",0,IF(ISERROR(OFFSET(ГП!AE259,-$R316-IF($T316=4,1,0),0)),0,OFFSET(ГП!AE259,-$R316-IF($T316=4,1,0),0))))</f>
        <v>0</v>
      </c>
      <c r="O316" s="87">
        <f ca="1">IF($T316=0,SUM(O317:O321),IF($T316="",0,IF(ISERROR(OFFSET(ГП!AF259,-$R316-IF($T316=4,1,0),0)),0,OFFSET(ГП!AF259,-$R316-IF($T316=4,1,0),0))))</f>
        <v>0</v>
      </c>
      <c r="P316" s="20"/>
      <c r="Q316" s="20">
        <v>6</v>
      </c>
      <c r="R316" s="20">
        <f t="shared" si="117"/>
        <v>5</v>
      </c>
      <c r="S316" s="20">
        <f t="shared" si="114"/>
        <v>4</v>
      </c>
      <c r="T316" s="157">
        <f t="shared" si="115"/>
        <v>4</v>
      </c>
      <c r="U316" s="20" t="str">
        <f t="shared" si="116"/>
        <v>внебюджетные источники</v>
      </c>
      <c r="V316" s="20"/>
      <c r="W316" s="20"/>
      <c r="X316" s="20"/>
      <c r="Y316" s="20" t="str">
        <f t="shared" ca="1" si="98"/>
        <v/>
      </c>
      <c r="Z316" s="20"/>
      <c r="AA316" s="20"/>
      <c r="AB316" s="20"/>
      <c r="AC316" s="20" t="s">
        <v>17</v>
      </c>
      <c r="AD316" s="20"/>
      <c r="AE316" s="20">
        <f t="shared" si="118"/>
        <v>1</v>
      </c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</row>
    <row r="317" spans="1:41" s="30" customFormat="1" x14ac:dyDescent="0.25">
      <c r="A317" s="204" t="s">
        <v>183</v>
      </c>
      <c r="B317" s="204" t="s">
        <v>288</v>
      </c>
      <c r="C317" s="204" t="s">
        <v>35</v>
      </c>
      <c r="D317" s="123"/>
      <c r="E317" s="115" t="s">
        <v>17</v>
      </c>
      <c r="F317" s="123"/>
      <c r="G317" s="115" t="s">
        <v>17</v>
      </c>
      <c r="H317" s="116" t="s">
        <v>1</v>
      </c>
      <c r="I317" s="117" t="s">
        <v>18</v>
      </c>
      <c r="J317" s="87">
        <f ca="1">IF($T317=0,SUM(J318:J322),IF($T317="",0,IF(ISERROR(OFFSET(ГП!AA260,-$R317-IF($T317=4,1,0),0)),0,OFFSET(ГП!AA260,-$R317-IF($T317=4,1,0),0))))</f>
        <v>1223.7</v>
      </c>
      <c r="K317" s="87">
        <f ca="1">IF($T317=0,SUM(K318:K322),IF($T317="",0,IF(ISERROR(OFFSET(ГП!AB260,-$R317-IF($T317=4,1,0),0)),0,OFFSET(ГП!AB260,-$R317-IF($T317=4,1,0),0))))</f>
        <v>0</v>
      </c>
      <c r="L317" s="87">
        <f ca="1">IF($T317=0,SUM(L318:L322),IF($T317="",0,IF(ISERROR(OFFSET(ГП!AC260,-$R317-IF($T317=4,1,0),0)),0,OFFSET(ГП!AC260,-$R317-IF($T317=4,1,0),0))))</f>
        <v>0</v>
      </c>
      <c r="M317" s="87">
        <f ca="1">IF($T317=0,SUM(M318:M322),IF($T317="",0,IF(ISERROR(OFFSET(ГП!AD260,-$R317-IF($T317=4,1,0),0)),0,OFFSET(ГП!AD260,-$R317-IF($T317=4,1,0),0))))</f>
        <v>0</v>
      </c>
      <c r="N317" s="87">
        <f ca="1">IF($T317=0,SUM(N318:N322),IF($T317="",0,IF(ISERROR(OFFSET(ГП!AE260,-$R317-IF($T317=4,1,0),0)),0,OFFSET(ГП!AE260,-$R317-IF($T317=4,1,0),0))))</f>
        <v>0</v>
      </c>
      <c r="O317" s="87">
        <f ca="1">IF($T317=0,SUM(O318:O322),IF($T317="",0,IF(ISERROR(OFFSET(ГП!AF260,-$R317-IF($T317=4,1,0),0)),0,OFFSET(ГП!AF260,-$R317-IF($T317=4,1,0),0))))</f>
        <v>0</v>
      </c>
      <c r="P317" s="20"/>
      <c r="Q317" s="20">
        <v>1</v>
      </c>
      <c r="R317" s="20">
        <f t="shared" si="117"/>
        <v>6</v>
      </c>
      <c r="S317" s="20" t="str">
        <f t="shared" si="114"/>
        <v/>
      </c>
      <c r="T317" s="157">
        <f t="shared" si="115"/>
        <v>0</v>
      </c>
      <c r="U317" s="20" t="str">
        <f t="shared" si="116"/>
        <v>всего</v>
      </c>
      <c r="V317" s="20"/>
      <c r="W317" s="20"/>
      <c r="X317" s="20"/>
      <c r="Y317" s="20" t="str">
        <f t="shared" ca="1" si="98"/>
        <v/>
      </c>
      <c r="Z317" s="20"/>
      <c r="AA317" s="20"/>
      <c r="AB317" s="20"/>
      <c r="AC317" s="20"/>
      <c r="AD317" s="20"/>
      <c r="AE317" s="20" t="str">
        <f t="shared" si="118"/>
        <v/>
      </c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</row>
    <row r="318" spans="1:41" s="30" customFormat="1" x14ac:dyDescent="0.25">
      <c r="A318" s="205"/>
      <c r="B318" s="205"/>
      <c r="C318" s="205"/>
      <c r="D318" s="123" t="s">
        <v>17</v>
      </c>
      <c r="E318" s="123" t="s">
        <v>17</v>
      </c>
      <c r="F318" s="123" t="s">
        <v>17</v>
      </c>
      <c r="G318" s="123" t="s">
        <v>17</v>
      </c>
      <c r="H318" s="116" t="s">
        <v>2</v>
      </c>
      <c r="I318" s="117" t="s">
        <v>18</v>
      </c>
      <c r="J318" s="87">
        <f ca="1">IF($T318=0,SUM(J319:J323),IF($T318="",0,IF(ISERROR(OFFSET(ГП!AA261,-$R318-IF($T318=4,1,0),0)),0,OFFSET(ГП!AA261,-$R318-IF($T318=4,1,0),0))))</f>
        <v>1223.7</v>
      </c>
      <c r="K318" s="87">
        <f ca="1">IF($T318=0,SUM(K319:K323),IF($T318="",0,IF(ISERROR(OFFSET(ГП!AB261,-$R318-IF($T318=4,1,0),0)),0,OFFSET(ГП!AB261,-$R318-IF($T318=4,1,0),0))))</f>
        <v>0</v>
      </c>
      <c r="L318" s="87">
        <f ca="1">IF($T318=0,SUM(L319:L323),IF($T318="",0,IF(ISERROR(OFFSET(ГП!AC261,-$R318-IF($T318=4,1,0),0)),0,OFFSET(ГП!AC261,-$R318-IF($T318=4,1,0),0))))</f>
        <v>0</v>
      </c>
      <c r="M318" s="87">
        <f ca="1">IF($T318=0,SUM(M319:M323),IF($T318="",0,IF(ISERROR(OFFSET(ГП!AD261,-$R318-IF($T318=4,1,0),0)),0,OFFSET(ГП!AD261,-$R318-IF($T318=4,1,0),0))))</f>
        <v>0</v>
      </c>
      <c r="N318" s="87">
        <f ca="1">IF($T318=0,SUM(N319:N323),IF($T318="",0,IF(ISERROR(OFFSET(ГП!AE261,-$R318-IF($T318=4,1,0),0)),0,OFFSET(ГП!AE261,-$R318-IF($T318=4,1,0),0))))</f>
        <v>0</v>
      </c>
      <c r="O318" s="87">
        <f ca="1">IF($T318=0,SUM(O319:O323),IF($T318="",0,IF(ISERROR(OFFSET(ГП!AF261,-$R318-IF($T318=4,1,0),0)),0,OFFSET(ГП!AF261,-$R318-IF($T318=4,1,0),0))))</f>
        <v>0</v>
      </c>
      <c r="P318" s="20"/>
      <c r="Q318" s="20">
        <v>2</v>
      </c>
      <c r="R318" s="20">
        <f t="shared" si="117"/>
        <v>6</v>
      </c>
      <c r="S318" s="20" t="str">
        <f t="shared" si="114"/>
        <v/>
      </c>
      <c r="T318" s="157">
        <f t="shared" si="115"/>
        <v>2</v>
      </c>
      <c r="U318" s="20" t="str">
        <f t="shared" si="116"/>
        <v>федеральный бюджет</v>
      </c>
      <c r="V318" s="20"/>
      <c r="W318" s="20"/>
      <c r="X318" s="20"/>
      <c r="Y318" s="20" t="str">
        <f t="shared" ref="Y318:Y420" ca="1" si="119">IF(ISERROR(SUM(K318,-L318)),"",IF(SUM(K318,-L318)=0,"",IF(ISERROR(SEARCH("федерал",U318,1)),"",SUM(K318,-L318))))</f>
        <v/>
      </c>
      <c r="Z318" s="20"/>
      <c r="AA318" s="20"/>
      <c r="AB318" s="20"/>
      <c r="AC318" s="20" t="s">
        <v>17</v>
      </c>
      <c r="AD318" s="20"/>
      <c r="AE318" s="20">
        <f t="shared" si="118"/>
        <v>1</v>
      </c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</row>
    <row r="319" spans="1:41" s="30" customFormat="1" ht="30" x14ac:dyDescent="0.25">
      <c r="A319" s="205"/>
      <c r="B319" s="205"/>
      <c r="C319" s="205"/>
      <c r="D319" s="123">
        <v>832</v>
      </c>
      <c r="E319" s="123">
        <v>501</v>
      </c>
      <c r="F319" s="117" t="s">
        <v>184</v>
      </c>
      <c r="G319" s="123">
        <v>540</v>
      </c>
      <c r="H319" s="116" t="s">
        <v>4</v>
      </c>
      <c r="I319" s="117" t="s">
        <v>18</v>
      </c>
      <c r="J319" s="87">
        <f ca="1">IF($T319=0,SUM(J320:J324),IF($T319="",0,IF(ISERROR(OFFSET(ГП!AA262,-$R319-IF($T319=4,1,0),0)),0,OFFSET(ГП!AA262,-$R319-IF($T319=4,1,0),0))))</f>
        <v>0</v>
      </c>
      <c r="K319" s="87">
        <f ca="1">IF($T319=0,SUM(K320:K324),IF($T319="",0,IF(ISERROR(OFFSET(ГП!AB262,-$R319-IF($T319=4,1,0),0)),0,OFFSET(ГП!AB262,-$R319-IF($T319=4,1,0),0))))</f>
        <v>0</v>
      </c>
      <c r="L319" s="87">
        <f ca="1">IF($T319=0,SUM(L320:L324),IF($T319="",0,IF(ISERROR(OFFSET(ГП!AC262,-$R319-IF($T319=4,1,0),0)),0,OFFSET(ГП!AC262,-$R319-IF($T319=4,1,0),0))))</f>
        <v>0</v>
      </c>
      <c r="M319" s="87">
        <f ca="1">IF($T319=0,SUM(M320:M324),IF($T319="",0,IF(ISERROR(OFFSET(ГП!AD262,-$R319-IF($T319=4,1,0),0)),0,OFFSET(ГП!AD262,-$R319-IF($T319=4,1,0),0))))</f>
        <v>0</v>
      </c>
      <c r="N319" s="87">
        <f ca="1">IF($T319=0,SUM(N320:N324),IF($T319="",0,IF(ISERROR(OFFSET(ГП!AE262,-$R319-IF($T319=4,1,0),0)),0,OFFSET(ГП!AE262,-$R319-IF($T319=4,1,0),0))))</f>
        <v>0</v>
      </c>
      <c r="O319" s="87">
        <f ca="1">IF($T319=0,SUM(O320:O324),IF($T319="",0,IF(ISERROR(OFFSET(ГП!AF262,-$R319-IF($T319=4,1,0),0)),0,OFFSET(ГП!AF262,-$R319-IF($T319=4,1,0),0))))</f>
        <v>0</v>
      </c>
      <c r="P319" s="20"/>
      <c r="Q319" s="20">
        <v>3</v>
      </c>
      <c r="R319" s="20">
        <f t="shared" si="117"/>
        <v>6</v>
      </c>
      <c r="S319" s="20" t="str">
        <f t="shared" si="114"/>
        <v/>
      </c>
      <c r="T319" s="157">
        <f t="shared" si="115"/>
        <v>1</v>
      </c>
      <c r="U319" s="20" t="str">
        <f t="shared" si="116"/>
        <v>республииканский бюджет Чувашской Республики</v>
      </c>
      <c r="V319" s="20"/>
      <c r="W319" s="20"/>
      <c r="X319" s="20"/>
      <c r="Y319" s="20" t="str">
        <f t="shared" ca="1" si="119"/>
        <v/>
      </c>
      <c r="Z319" s="20"/>
      <c r="AA319" s="20"/>
      <c r="AB319" s="20"/>
      <c r="AC319" s="20" t="s">
        <v>184</v>
      </c>
      <c r="AD319" s="20"/>
      <c r="AE319" s="20">
        <f t="shared" si="118"/>
        <v>1</v>
      </c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</row>
    <row r="320" spans="1:41" s="30" customFormat="1" x14ac:dyDescent="0.25">
      <c r="A320" s="205"/>
      <c r="B320" s="205"/>
      <c r="C320" s="205"/>
      <c r="D320" s="115" t="s">
        <v>17</v>
      </c>
      <c r="E320" s="115" t="s">
        <v>17</v>
      </c>
      <c r="F320" s="115" t="s">
        <v>17</v>
      </c>
      <c r="G320" s="115" t="s">
        <v>17</v>
      </c>
      <c r="H320" s="116" t="s">
        <v>3</v>
      </c>
      <c r="I320" s="117" t="s">
        <v>18</v>
      </c>
      <c r="J320" s="87">
        <f ca="1">IF($T320=0,SUM(J321:J325),IF($T320="",0,IF(ISERROR(OFFSET(ГП!AA263,-$R320-IF($T320=4,1,0),0)),0,OFFSET(ГП!AA263,-$R320-IF($T320=4,1,0),0))))</f>
        <v>0</v>
      </c>
      <c r="K320" s="87">
        <f ca="1">IF($T320=0,SUM(K321:K325),IF($T320="",0,IF(ISERROR(OFFSET(ГП!AB263,-$R320-IF($T320=4,1,0),0)),0,OFFSET(ГП!AB263,-$R320-IF($T320=4,1,0),0))))</f>
        <v>0</v>
      </c>
      <c r="L320" s="87">
        <f ca="1">IF($T320=0,SUM(L321:L325),IF($T320="",0,IF(ISERROR(OFFSET(ГП!AC263,-$R320-IF($T320=4,1,0),0)),0,OFFSET(ГП!AC263,-$R320-IF($T320=4,1,0),0))))</f>
        <v>0</v>
      </c>
      <c r="M320" s="87">
        <f ca="1">IF($T320=0,SUM(M321:M325),IF($T320="",0,IF(ISERROR(OFFSET(ГП!AD263,-$R320-IF($T320=4,1,0),0)),0,OFFSET(ГП!AD263,-$R320-IF($T320=4,1,0),0))))</f>
        <v>0</v>
      </c>
      <c r="N320" s="87">
        <f ca="1">IF($T320=0,SUM(N321:N325),IF($T320="",0,IF(ISERROR(OFFSET(ГП!AE263,-$R320-IF($T320=4,1,0),0)),0,OFFSET(ГП!AE263,-$R320-IF($T320=4,1,0),0))))</f>
        <v>0</v>
      </c>
      <c r="O320" s="87">
        <f ca="1">IF($T320=0,SUM(O321:O325),IF($T320="",0,IF(ISERROR(OFFSET(ГП!AF263,-$R320-IF($T320=4,1,0),0)),0,OFFSET(ГП!AF263,-$R320-IF($T320=4,1,0),0))))</f>
        <v>0</v>
      </c>
      <c r="P320" s="20"/>
      <c r="Q320" s="20">
        <v>4</v>
      </c>
      <c r="R320" s="20">
        <f t="shared" si="117"/>
        <v>6</v>
      </c>
      <c r="S320" s="20">
        <f t="shared" si="114"/>
        <v>3</v>
      </c>
      <c r="T320" s="157">
        <f t="shared" si="115"/>
        <v>3</v>
      </c>
      <c r="U320" s="20" t="str">
        <f t="shared" si="116"/>
        <v>местные бюджеты</v>
      </c>
      <c r="V320" s="20"/>
      <c r="W320" s="20"/>
      <c r="X320" s="20"/>
      <c r="Y320" s="20" t="str">
        <f t="shared" ca="1" si="119"/>
        <v/>
      </c>
      <c r="Z320" s="20"/>
      <c r="AA320" s="20"/>
      <c r="AB320" s="20"/>
      <c r="AC320" s="20" t="s">
        <v>17</v>
      </c>
      <c r="AD320" s="20"/>
      <c r="AE320" s="20">
        <f t="shared" si="118"/>
        <v>1</v>
      </c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</row>
    <row r="321" spans="1:41" s="30" customFormat="1" x14ac:dyDescent="0.25">
      <c r="A321" s="205"/>
      <c r="B321" s="205"/>
      <c r="C321" s="205"/>
      <c r="D321" s="115" t="s">
        <v>17</v>
      </c>
      <c r="E321" s="115" t="s">
        <v>17</v>
      </c>
      <c r="F321" s="115" t="s">
        <v>17</v>
      </c>
      <c r="G321" s="115" t="s">
        <v>17</v>
      </c>
      <c r="H321" s="116" t="s">
        <v>5</v>
      </c>
      <c r="I321" s="117" t="s">
        <v>18</v>
      </c>
      <c r="J321" s="87">
        <f ca="1">IF($T321=0,SUM(J322:J326),IF($T321="",0,IF(ISERROR(OFFSET(ГП!AA264,-$R321-IF($T321=4,1,0),0)),0,OFFSET(ГП!AA264,-$R321-IF($T321=4,1,0),0))))</f>
        <v>0</v>
      </c>
      <c r="K321" s="87">
        <f ca="1">IF($T321=0,SUM(K322:K326),IF($T321="",0,IF(ISERROR(OFFSET(ГП!AB264,-$R321-IF($T321=4,1,0),0)),0,OFFSET(ГП!AB264,-$R321-IF($T321=4,1,0),0))))</f>
        <v>0</v>
      </c>
      <c r="L321" s="87">
        <f ca="1">IF($T321=0,SUM(L322:L326),IF($T321="",0,IF(ISERROR(OFFSET(ГП!AC264,-$R321-IF($T321=4,1,0),0)),0,OFFSET(ГП!AC264,-$R321-IF($T321=4,1,0),0))))</f>
        <v>0</v>
      </c>
      <c r="M321" s="87">
        <f ca="1">IF($T321=0,SUM(M322:M326),IF($T321="",0,IF(ISERROR(OFFSET(ГП!AD264,-$R321-IF($T321=4,1,0),0)),0,OFFSET(ГП!AD264,-$R321-IF($T321=4,1,0),0))))</f>
        <v>0</v>
      </c>
      <c r="N321" s="87">
        <f ca="1">IF($T321=0,SUM(N322:N326),IF($T321="",0,IF(ISERROR(OFFSET(ГП!AE264,-$R321-IF($T321=4,1,0),0)),0,OFFSET(ГП!AE264,-$R321-IF($T321=4,1,0),0))))</f>
        <v>0</v>
      </c>
      <c r="O321" s="87">
        <f ca="1">IF($T321=0,SUM(O322:O326),IF($T321="",0,IF(ISERROR(OFFSET(ГП!AF264,-$R321-IF($T321=4,1,0),0)),0,OFFSET(ГП!AF264,-$R321-IF($T321=4,1,0),0))))</f>
        <v>0</v>
      </c>
      <c r="P321" s="20"/>
      <c r="Q321" s="20">
        <v>5</v>
      </c>
      <c r="R321" s="20">
        <f t="shared" si="117"/>
        <v>6</v>
      </c>
      <c r="S321" s="20" t="str">
        <f t="shared" si="114"/>
        <v/>
      </c>
      <c r="T321" s="157" t="str">
        <f t="shared" si="115"/>
        <v/>
      </c>
      <c r="U321" s="20" t="str">
        <f t="shared" si="116"/>
        <v>территориальный государственный внебюджетный фонд Чувашской Республики</v>
      </c>
      <c r="V321" s="20"/>
      <c r="W321" s="20"/>
      <c r="X321" s="20"/>
      <c r="Y321" s="20" t="str">
        <f t="shared" ca="1" si="119"/>
        <v/>
      </c>
      <c r="Z321" s="20"/>
      <c r="AA321" s="20"/>
      <c r="AB321" s="20"/>
      <c r="AC321" s="20" t="s">
        <v>17</v>
      </c>
      <c r="AD321" s="20"/>
      <c r="AE321" s="20">
        <f t="shared" si="118"/>
        <v>1</v>
      </c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</row>
    <row r="322" spans="1:41" s="30" customFormat="1" x14ac:dyDescent="0.25">
      <c r="A322" s="206"/>
      <c r="B322" s="206"/>
      <c r="C322" s="206"/>
      <c r="D322" s="115" t="s">
        <v>17</v>
      </c>
      <c r="E322" s="115" t="s">
        <v>17</v>
      </c>
      <c r="F322" s="115" t="s">
        <v>17</v>
      </c>
      <c r="G322" s="115" t="s">
        <v>17</v>
      </c>
      <c r="H322" s="116" t="s">
        <v>6</v>
      </c>
      <c r="I322" s="117" t="s">
        <v>18</v>
      </c>
      <c r="J322" s="87">
        <f ca="1">IF($T322=0,SUM(J323:J327),IF($T322="",0,IF(ISERROR(OFFSET(ГП!AA265,-$R322-IF($T322=4,1,0),0)),0,OFFSET(ГП!AA265,-$R322-IF($T322=4,1,0),0))))</f>
        <v>0</v>
      </c>
      <c r="K322" s="87">
        <f ca="1">IF($T322=0,SUM(K323:K327),IF($T322="",0,IF(ISERROR(OFFSET(ГП!AB265,-$R322-IF($T322=4,1,0),0)),0,OFFSET(ГП!AB265,-$R322-IF($T322=4,1,0),0))))</f>
        <v>0</v>
      </c>
      <c r="L322" s="87">
        <f ca="1">IF($T322=0,SUM(L323:L327),IF($T322="",0,IF(ISERROR(OFFSET(ГП!AC265,-$R322-IF($T322=4,1,0),0)),0,OFFSET(ГП!AC265,-$R322-IF($T322=4,1,0),0))))</f>
        <v>0</v>
      </c>
      <c r="M322" s="87">
        <f ca="1">IF($T322=0,SUM(M323:M327),IF($T322="",0,IF(ISERROR(OFFSET(ГП!AD265,-$R322-IF($T322=4,1,0),0)),0,OFFSET(ГП!AD265,-$R322-IF($T322=4,1,0),0))))</f>
        <v>0</v>
      </c>
      <c r="N322" s="87">
        <f ca="1">IF($T322=0,SUM(N323:N327),IF($T322="",0,IF(ISERROR(OFFSET(ГП!AE265,-$R322-IF($T322=4,1,0),0)),0,OFFSET(ГП!AE265,-$R322-IF($T322=4,1,0),0))))</f>
        <v>0</v>
      </c>
      <c r="O322" s="87">
        <f ca="1">IF($T322=0,SUM(O323:O327),IF($T322="",0,IF(ISERROR(OFFSET(ГП!AF265,-$R322-IF($T322=4,1,0),0)),0,OFFSET(ГП!AF265,-$R322-IF($T322=4,1,0),0))))</f>
        <v>0</v>
      </c>
      <c r="P322" s="20"/>
      <c r="Q322" s="20">
        <v>6</v>
      </c>
      <c r="R322" s="20">
        <f t="shared" si="117"/>
        <v>6</v>
      </c>
      <c r="S322" s="20">
        <f t="shared" si="114"/>
        <v>4</v>
      </c>
      <c r="T322" s="157">
        <f t="shared" si="115"/>
        <v>4</v>
      </c>
      <c r="U322" s="20" t="str">
        <f t="shared" si="116"/>
        <v>внебюджетные источники</v>
      </c>
      <c r="V322" s="20"/>
      <c r="W322" s="20"/>
      <c r="X322" s="20"/>
      <c r="Y322" s="20" t="str">
        <f t="shared" ca="1" si="119"/>
        <v/>
      </c>
      <c r="Z322" s="20"/>
      <c r="AA322" s="20"/>
      <c r="AB322" s="20"/>
      <c r="AC322" s="20" t="s">
        <v>17</v>
      </c>
      <c r="AD322" s="20"/>
      <c r="AE322" s="20">
        <f t="shared" si="118"/>
        <v>1</v>
      </c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</row>
    <row r="323" spans="1:41" s="30" customFormat="1" x14ac:dyDescent="0.25">
      <c r="A323" s="204" t="s">
        <v>289</v>
      </c>
      <c r="B323" s="204" t="s">
        <v>875</v>
      </c>
      <c r="C323" s="204" t="s">
        <v>35</v>
      </c>
      <c r="D323" s="123"/>
      <c r="E323" s="115" t="s">
        <v>17</v>
      </c>
      <c r="F323" s="123"/>
      <c r="G323" s="115" t="s">
        <v>17</v>
      </c>
      <c r="H323" s="116" t="s">
        <v>1</v>
      </c>
      <c r="I323" s="117" t="s">
        <v>18</v>
      </c>
      <c r="J323" s="87">
        <f ca="1">IF($T323=0,SUM(J324:J328),IF($T323="",0,IF(ISERROR(OFFSET(ГП!AA266,-$R323-IF($T323=4,1,0),0)),0,OFFSET(ГП!AA266,-$R323-IF($T323=4,1,0),0))))</f>
        <v>89984.8</v>
      </c>
      <c r="K323" s="87">
        <f ca="1">IF($T323=0,SUM(K324:K328),IF($T323="",0,IF(ISERROR(OFFSET(ГП!AB266,-$R323-IF($T323=4,1,0),0)),0,OFFSET(ГП!AB266,-$R323-IF($T323=4,1,0),0))))</f>
        <v>0</v>
      </c>
      <c r="L323" s="87">
        <f ca="1">IF($T323=0,SUM(L324:L328),IF($T323="",0,IF(ISERROR(OFFSET(ГП!AC266,-$R323-IF($T323=4,1,0),0)),0,OFFSET(ГП!AC266,-$R323-IF($T323=4,1,0),0))))</f>
        <v>0</v>
      </c>
      <c r="M323" s="87">
        <f ca="1">IF($T323=0,SUM(M324:M328),IF($T323="",0,IF(ISERROR(OFFSET(ГП!AD266,-$R323-IF($T323=4,1,0),0)),0,OFFSET(ГП!AD266,-$R323-IF($T323=4,1,0),0))))</f>
        <v>0</v>
      </c>
      <c r="N323" s="87">
        <f ca="1">IF($T323=0,SUM(N324:N328),IF($T323="",0,IF(ISERROR(OFFSET(ГП!AE266,-$R323-IF($T323=4,1,0),0)),0,OFFSET(ГП!AE266,-$R323-IF($T323=4,1,0),0))))</f>
        <v>0</v>
      </c>
      <c r="O323" s="87">
        <f ca="1">IF($T323=0,SUM(O324:O328),IF($T323="",0,IF(ISERROR(OFFSET(ГП!AF266,-$R323-IF($T323=4,1,0),0)),0,OFFSET(ГП!AF266,-$R323-IF($T323=4,1,0),0))))</f>
        <v>0</v>
      </c>
      <c r="P323" s="20"/>
      <c r="Q323" s="20">
        <v>1</v>
      </c>
      <c r="R323" s="20">
        <f t="shared" si="117"/>
        <v>7</v>
      </c>
      <c r="S323" s="20" t="str">
        <f t="shared" si="114"/>
        <v/>
      </c>
      <c r="T323" s="157">
        <f t="shared" si="115"/>
        <v>0</v>
      </c>
      <c r="U323" s="20" t="str">
        <f t="shared" si="116"/>
        <v>всего</v>
      </c>
      <c r="V323" s="20"/>
      <c r="W323" s="20"/>
      <c r="X323" s="20"/>
      <c r="Y323" s="20" t="str">
        <f t="shared" ca="1" si="119"/>
        <v/>
      </c>
      <c r="Z323" s="20"/>
      <c r="AA323" s="20"/>
      <c r="AB323" s="20"/>
      <c r="AC323" s="20"/>
      <c r="AD323" s="20"/>
      <c r="AE323" s="20" t="str">
        <f t="shared" si="118"/>
        <v/>
      </c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</row>
    <row r="324" spans="1:41" s="30" customFormat="1" x14ac:dyDescent="0.25">
      <c r="A324" s="205"/>
      <c r="B324" s="205"/>
      <c r="C324" s="205"/>
      <c r="D324" s="123" t="s">
        <v>17</v>
      </c>
      <c r="E324" s="123" t="s">
        <v>17</v>
      </c>
      <c r="F324" s="123" t="s">
        <v>17</v>
      </c>
      <c r="G324" s="123" t="s">
        <v>17</v>
      </c>
      <c r="H324" s="116" t="s">
        <v>2</v>
      </c>
      <c r="I324" s="117" t="s">
        <v>18</v>
      </c>
      <c r="J324" s="87">
        <f ca="1">IF($T324=0,SUM(J325:J329),IF($T324="",0,IF(ISERROR(OFFSET(ГП!AA267,-$R324-IF($T324=4,1,0),0)),0,OFFSET(ГП!AA267,-$R324-IF($T324=4,1,0),0))))</f>
        <v>0</v>
      </c>
      <c r="K324" s="87">
        <f ca="1">IF($T324=0,SUM(K325:K329),IF($T324="",0,IF(ISERROR(OFFSET(ГП!AB267,-$R324-IF($T324=4,1,0),0)),0,OFFSET(ГП!AB267,-$R324-IF($T324=4,1,0),0))))</f>
        <v>0</v>
      </c>
      <c r="L324" s="87">
        <f ca="1">IF($T324=0,SUM(L325:L329),IF($T324="",0,IF(ISERROR(OFFSET(ГП!AC267,-$R324-IF($T324=4,1,0),0)),0,OFFSET(ГП!AC267,-$R324-IF($T324=4,1,0),0))))</f>
        <v>0</v>
      </c>
      <c r="M324" s="87">
        <f ca="1">IF($T324=0,SUM(M325:M329),IF($T324="",0,IF(ISERROR(OFFSET(ГП!AD267,-$R324-IF($T324=4,1,0),0)),0,OFFSET(ГП!AD267,-$R324-IF($T324=4,1,0),0))))</f>
        <v>0</v>
      </c>
      <c r="N324" s="87">
        <f ca="1">IF($T324=0,SUM(N325:N329),IF($T324="",0,IF(ISERROR(OFFSET(ГП!AE267,-$R324-IF($T324=4,1,0),0)),0,OFFSET(ГП!AE267,-$R324-IF($T324=4,1,0),0))))</f>
        <v>0</v>
      </c>
      <c r="O324" s="87">
        <f ca="1">IF($T324=0,SUM(O325:O329),IF($T324="",0,IF(ISERROR(OFFSET(ГП!AF267,-$R324-IF($T324=4,1,0),0)),0,OFFSET(ГП!AF267,-$R324-IF($T324=4,1,0),0))))</f>
        <v>0</v>
      </c>
      <c r="P324" s="20"/>
      <c r="Q324" s="20">
        <v>2</v>
      </c>
      <c r="R324" s="20">
        <f t="shared" si="117"/>
        <v>7</v>
      </c>
      <c r="S324" s="20" t="str">
        <f t="shared" si="114"/>
        <v/>
      </c>
      <c r="T324" s="157">
        <f t="shared" si="115"/>
        <v>2</v>
      </c>
      <c r="U324" s="20" t="str">
        <f t="shared" si="116"/>
        <v>федеральный бюджет</v>
      </c>
      <c r="V324" s="20"/>
      <c r="W324" s="20"/>
      <c r="X324" s="20"/>
      <c r="Y324" s="20" t="str">
        <f t="shared" ca="1" si="119"/>
        <v/>
      </c>
      <c r="Z324" s="20"/>
      <c r="AA324" s="20"/>
      <c r="AB324" s="20"/>
      <c r="AC324" s="20" t="s">
        <v>17</v>
      </c>
      <c r="AD324" s="20"/>
      <c r="AE324" s="20">
        <f t="shared" si="118"/>
        <v>1</v>
      </c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</row>
    <row r="325" spans="1:41" s="30" customFormat="1" x14ac:dyDescent="0.25">
      <c r="A325" s="205"/>
      <c r="B325" s="205"/>
      <c r="C325" s="205"/>
      <c r="D325" s="123">
        <v>832</v>
      </c>
      <c r="E325" s="123">
        <v>501</v>
      </c>
      <c r="F325" s="117" t="s">
        <v>365</v>
      </c>
      <c r="G325" s="123">
        <v>521</v>
      </c>
      <c r="H325" s="116" t="s">
        <v>4</v>
      </c>
      <c r="I325" s="117" t="s">
        <v>18</v>
      </c>
      <c r="J325" s="87">
        <f ca="1">IF($T325=0,SUM(J326:J330),IF($T325="",0,IF(ISERROR(OFFSET(ГП!AA268,-$R325-IF($T325=4,1,0),0)),0,OFFSET(ГП!AA268,-$R325-IF($T325=4,1,0),0))))</f>
        <v>89984.8</v>
      </c>
      <c r="K325" s="87">
        <f ca="1">IF($T325=0,SUM(K326:K330),IF($T325="",0,IF(ISERROR(OFFSET(ГП!AB268,-$R325-IF($T325=4,1,0),0)),0,OFFSET(ГП!AB268,-$R325-IF($T325=4,1,0),0))))</f>
        <v>0</v>
      </c>
      <c r="L325" s="87">
        <f ca="1">IF($T325=0,SUM(L326:L330),IF($T325="",0,IF(ISERROR(OFFSET(ГП!AC268,-$R325-IF($T325=4,1,0),0)),0,OFFSET(ГП!AC268,-$R325-IF($T325=4,1,0),0))))</f>
        <v>0</v>
      </c>
      <c r="M325" s="87">
        <f ca="1">IF($T325=0,SUM(M326:M330),IF($T325="",0,IF(ISERROR(OFFSET(ГП!AD268,-$R325-IF($T325=4,1,0),0)),0,OFFSET(ГП!AD268,-$R325-IF($T325=4,1,0),0))))</f>
        <v>0</v>
      </c>
      <c r="N325" s="87">
        <f ca="1">IF($T325=0,SUM(N326:N330),IF($T325="",0,IF(ISERROR(OFFSET(ГП!AE268,-$R325-IF($T325=4,1,0),0)),0,OFFSET(ГП!AE268,-$R325-IF($T325=4,1,0),0))))</f>
        <v>0</v>
      </c>
      <c r="O325" s="87">
        <f ca="1">IF($T325=0,SUM(O326:O330),IF($T325="",0,IF(ISERROR(OFFSET(ГП!AF268,-$R325-IF($T325=4,1,0),0)),0,OFFSET(ГП!AF268,-$R325-IF($T325=4,1,0),0))))</f>
        <v>0</v>
      </c>
      <c r="P325" s="20"/>
      <c r="Q325" s="20">
        <v>3</v>
      </c>
      <c r="R325" s="20">
        <f t="shared" si="117"/>
        <v>7</v>
      </c>
      <c r="S325" s="20" t="str">
        <f t="shared" si="114"/>
        <v/>
      </c>
      <c r="T325" s="157">
        <f t="shared" si="115"/>
        <v>1</v>
      </c>
      <c r="U325" s="20" t="str">
        <f t="shared" si="116"/>
        <v>республииканский бюджет Чувашской Республики</v>
      </c>
      <c r="V325" s="20"/>
      <c r="W325" s="20"/>
      <c r="X325" s="20"/>
      <c r="Y325" s="20" t="str">
        <f t="shared" ca="1" si="119"/>
        <v/>
      </c>
      <c r="Z325" s="20"/>
      <c r="AA325" s="20"/>
      <c r="AB325" s="20"/>
      <c r="AC325" s="20" t="s">
        <v>184</v>
      </c>
      <c r="AD325" s="20"/>
      <c r="AE325" s="20">
        <f t="shared" si="118"/>
        <v>1</v>
      </c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</row>
    <row r="326" spans="1:41" s="30" customFormat="1" x14ac:dyDescent="0.25">
      <c r="A326" s="205"/>
      <c r="B326" s="205"/>
      <c r="C326" s="205"/>
      <c r="D326" s="115" t="s">
        <v>17</v>
      </c>
      <c r="E326" s="115" t="s">
        <v>17</v>
      </c>
      <c r="F326" s="115" t="s">
        <v>17</v>
      </c>
      <c r="G326" s="115" t="s">
        <v>17</v>
      </c>
      <c r="H326" s="116" t="s">
        <v>3</v>
      </c>
      <c r="I326" s="117" t="s">
        <v>18</v>
      </c>
      <c r="J326" s="87">
        <f ca="1">IF($T326=0,SUM(J327:J331),IF($T326="",0,IF(ISERROR(OFFSET(ГП!AA269,-$R326-IF($T326=4,1,0),0)),0,OFFSET(ГП!AA269,-$R326-IF($T326=4,1,0),0))))</f>
        <v>0</v>
      </c>
      <c r="K326" s="87">
        <f ca="1">IF($T326=0,SUM(K327:K331),IF($T326="",0,IF(ISERROR(OFFSET(ГП!AB269,-$R326-IF($T326=4,1,0),0)),0,OFFSET(ГП!AB269,-$R326-IF($T326=4,1,0),0))))</f>
        <v>0</v>
      </c>
      <c r="L326" s="87">
        <f ca="1">IF($T326=0,SUM(L327:L331),IF($T326="",0,IF(ISERROR(OFFSET(ГП!AC269,-$R326-IF($T326=4,1,0),0)),0,OFFSET(ГП!AC269,-$R326-IF($T326=4,1,0),0))))</f>
        <v>0</v>
      </c>
      <c r="M326" s="87">
        <f ca="1">IF($T326=0,SUM(M327:M331),IF($T326="",0,IF(ISERROR(OFFSET(ГП!AD269,-$R326-IF($T326=4,1,0),0)),0,OFFSET(ГП!AD269,-$R326-IF($T326=4,1,0),0))))</f>
        <v>0</v>
      </c>
      <c r="N326" s="87">
        <f ca="1">IF($T326=0,SUM(N327:N331),IF($T326="",0,IF(ISERROR(OFFSET(ГП!AE269,-$R326-IF($T326=4,1,0),0)),0,OFFSET(ГП!AE269,-$R326-IF($T326=4,1,0),0))))</f>
        <v>0</v>
      </c>
      <c r="O326" s="87">
        <f ca="1">IF($T326=0,SUM(O327:O331),IF($T326="",0,IF(ISERROR(OFFSET(ГП!AF269,-$R326-IF($T326=4,1,0),0)),0,OFFSET(ГП!AF269,-$R326-IF($T326=4,1,0),0))))</f>
        <v>0</v>
      </c>
      <c r="P326" s="20"/>
      <c r="Q326" s="20">
        <v>4</v>
      </c>
      <c r="R326" s="20">
        <f t="shared" si="117"/>
        <v>7</v>
      </c>
      <c r="S326" s="20">
        <f t="shared" si="114"/>
        <v>3</v>
      </c>
      <c r="T326" s="157">
        <f t="shared" si="115"/>
        <v>3</v>
      </c>
      <c r="U326" s="20" t="str">
        <f t="shared" si="116"/>
        <v>местные бюджеты</v>
      </c>
      <c r="V326" s="20"/>
      <c r="W326" s="20"/>
      <c r="X326" s="20"/>
      <c r="Y326" s="20" t="str">
        <f t="shared" ca="1" si="119"/>
        <v/>
      </c>
      <c r="Z326" s="20"/>
      <c r="AA326" s="20"/>
      <c r="AB326" s="20"/>
      <c r="AC326" s="20" t="s">
        <v>17</v>
      </c>
      <c r="AD326" s="20"/>
      <c r="AE326" s="20">
        <f t="shared" si="118"/>
        <v>1</v>
      </c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</row>
    <row r="327" spans="1:41" s="30" customFormat="1" x14ac:dyDescent="0.25">
      <c r="A327" s="205"/>
      <c r="B327" s="205"/>
      <c r="C327" s="205"/>
      <c r="D327" s="115" t="s">
        <v>17</v>
      </c>
      <c r="E327" s="115" t="s">
        <v>17</v>
      </c>
      <c r="F327" s="115" t="s">
        <v>17</v>
      </c>
      <c r="G327" s="115" t="s">
        <v>17</v>
      </c>
      <c r="H327" s="116" t="s">
        <v>5</v>
      </c>
      <c r="I327" s="117" t="s">
        <v>18</v>
      </c>
      <c r="J327" s="87">
        <f ca="1">IF($T327=0,SUM(J328:J332),IF($T327="",0,IF(ISERROR(OFFSET(ГП!AA270,-$R327-IF($T327=4,1,0),0)),0,OFFSET(ГП!AA270,-$R327-IF($T327=4,1,0),0))))</f>
        <v>0</v>
      </c>
      <c r="K327" s="87">
        <f ca="1">IF($T327=0,SUM(K328:K332),IF($T327="",0,IF(ISERROR(OFFSET(ГП!AB270,-$R327-IF($T327=4,1,0),0)),0,OFFSET(ГП!AB270,-$R327-IF($T327=4,1,0),0))))</f>
        <v>0</v>
      </c>
      <c r="L327" s="87">
        <f ca="1">IF($T327=0,SUM(L328:L332),IF($T327="",0,IF(ISERROR(OFFSET(ГП!AC270,-$R327-IF($T327=4,1,0),0)),0,OFFSET(ГП!AC270,-$R327-IF($T327=4,1,0),0))))</f>
        <v>0</v>
      </c>
      <c r="M327" s="87">
        <f ca="1">IF($T327=0,SUM(M328:M332),IF($T327="",0,IF(ISERROR(OFFSET(ГП!AD270,-$R327-IF($T327=4,1,0),0)),0,OFFSET(ГП!AD270,-$R327-IF($T327=4,1,0),0))))</f>
        <v>0</v>
      </c>
      <c r="N327" s="87">
        <f ca="1">IF($T327=0,SUM(N328:N332),IF($T327="",0,IF(ISERROR(OFFSET(ГП!AE270,-$R327-IF($T327=4,1,0),0)),0,OFFSET(ГП!AE270,-$R327-IF($T327=4,1,0),0))))</f>
        <v>0</v>
      </c>
      <c r="O327" s="87">
        <f ca="1">IF($T327=0,SUM(O328:O332),IF($T327="",0,IF(ISERROR(OFFSET(ГП!AF270,-$R327-IF($T327=4,1,0),0)),0,OFFSET(ГП!AF270,-$R327-IF($T327=4,1,0),0))))</f>
        <v>0</v>
      </c>
      <c r="P327" s="20"/>
      <c r="Q327" s="20">
        <v>5</v>
      </c>
      <c r="R327" s="20">
        <f t="shared" si="117"/>
        <v>7</v>
      </c>
      <c r="S327" s="20" t="str">
        <f t="shared" si="114"/>
        <v/>
      </c>
      <c r="T327" s="157" t="str">
        <f t="shared" si="115"/>
        <v/>
      </c>
      <c r="U327" s="20" t="str">
        <f t="shared" si="116"/>
        <v>территориальный государственный внебюджетный фонд Чувашской Республики</v>
      </c>
      <c r="V327" s="20"/>
      <c r="W327" s="20"/>
      <c r="X327" s="20"/>
      <c r="Y327" s="20" t="str">
        <f t="shared" ca="1" si="119"/>
        <v/>
      </c>
      <c r="Z327" s="20"/>
      <c r="AA327" s="20"/>
      <c r="AB327" s="20"/>
      <c r="AC327" s="20" t="s">
        <v>17</v>
      </c>
      <c r="AD327" s="20"/>
      <c r="AE327" s="20">
        <f t="shared" si="118"/>
        <v>1</v>
      </c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</row>
    <row r="328" spans="1:41" s="30" customFormat="1" x14ac:dyDescent="0.25">
      <c r="A328" s="206"/>
      <c r="B328" s="206"/>
      <c r="C328" s="206"/>
      <c r="D328" s="115" t="s">
        <v>17</v>
      </c>
      <c r="E328" s="115" t="s">
        <v>17</v>
      </c>
      <c r="F328" s="115" t="s">
        <v>17</v>
      </c>
      <c r="G328" s="115" t="s">
        <v>17</v>
      </c>
      <c r="H328" s="116" t="s">
        <v>6</v>
      </c>
      <c r="I328" s="117" t="s">
        <v>18</v>
      </c>
      <c r="J328" s="87">
        <f ca="1">IF($T328=0,SUM(J329:J333),IF($T328="",0,IF(ISERROR(OFFSET(ГП!AA271,-$R328-IF($T328=4,1,0),0)),0,OFFSET(ГП!AA271,-$R328-IF($T328=4,1,0),0))))</f>
        <v>0</v>
      </c>
      <c r="K328" s="87">
        <f ca="1">IF($T328=0,SUM(K329:K333),IF($T328="",0,IF(ISERROR(OFFSET(ГП!AB271,-$R328-IF($T328=4,1,0),0)),0,OFFSET(ГП!AB271,-$R328-IF($T328=4,1,0),0))))</f>
        <v>0</v>
      </c>
      <c r="L328" s="87">
        <f ca="1">IF($T328=0,SUM(L329:L333),IF($T328="",0,IF(ISERROR(OFFSET(ГП!AC271,-$R328-IF($T328=4,1,0),0)),0,OFFSET(ГП!AC271,-$R328-IF($T328=4,1,0),0))))</f>
        <v>0</v>
      </c>
      <c r="M328" s="87">
        <f ca="1">IF($T328=0,SUM(M329:M333),IF($T328="",0,IF(ISERROR(OFFSET(ГП!AD271,-$R328-IF($T328=4,1,0),0)),0,OFFSET(ГП!AD271,-$R328-IF($T328=4,1,0),0))))</f>
        <v>0</v>
      </c>
      <c r="N328" s="87">
        <f ca="1">IF($T328=0,SUM(N329:N333),IF($T328="",0,IF(ISERROR(OFFSET(ГП!AE271,-$R328-IF($T328=4,1,0),0)),0,OFFSET(ГП!AE271,-$R328-IF($T328=4,1,0),0))))</f>
        <v>0</v>
      </c>
      <c r="O328" s="87">
        <f ca="1">IF($T328=0,SUM(O329:O333),IF($T328="",0,IF(ISERROR(OFFSET(ГП!AF271,-$R328-IF($T328=4,1,0),0)),0,OFFSET(ГП!AF271,-$R328-IF($T328=4,1,0),0))))</f>
        <v>0</v>
      </c>
      <c r="P328" s="20"/>
      <c r="Q328" s="20">
        <v>6</v>
      </c>
      <c r="R328" s="20">
        <f t="shared" si="117"/>
        <v>7</v>
      </c>
      <c r="S328" s="20">
        <f t="shared" si="114"/>
        <v>4</v>
      </c>
      <c r="T328" s="157">
        <f t="shared" si="115"/>
        <v>4</v>
      </c>
      <c r="U328" s="20" t="str">
        <f t="shared" si="116"/>
        <v>внебюджетные источники</v>
      </c>
      <c r="V328" s="20"/>
      <c r="W328" s="20"/>
      <c r="X328" s="20"/>
      <c r="Y328" s="20" t="str">
        <f t="shared" ca="1" si="119"/>
        <v/>
      </c>
      <c r="Z328" s="20"/>
      <c r="AA328" s="20"/>
      <c r="AB328" s="20"/>
      <c r="AC328" s="20" t="s">
        <v>17</v>
      </c>
      <c r="AD328" s="20"/>
      <c r="AE328" s="20">
        <f t="shared" si="118"/>
        <v>1</v>
      </c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</row>
    <row r="329" spans="1:41" s="30" customFormat="1" x14ac:dyDescent="0.25">
      <c r="A329" s="204" t="s">
        <v>786</v>
      </c>
      <c r="B329" s="204" t="s">
        <v>788</v>
      </c>
      <c r="C329" s="204" t="s">
        <v>35</v>
      </c>
      <c r="D329" s="123"/>
      <c r="E329" s="115" t="s">
        <v>17</v>
      </c>
      <c r="F329" s="123"/>
      <c r="G329" s="115" t="s">
        <v>17</v>
      </c>
      <c r="H329" s="116" t="s">
        <v>1</v>
      </c>
      <c r="I329" s="117" t="s">
        <v>18</v>
      </c>
      <c r="J329" s="87">
        <f ca="1">IF($T329=0,SUM(J330:J334),IF($T329="",0,IF(ISERROR(OFFSET(ГП!AA272,-$R329-IF($T329=4,1,0),0)),0,OFFSET(ГП!AA272,-$R329-IF($T329=4,1,0),0))))</f>
        <v>0</v>
      </c>
      <c r="K329" s="87">
        <f ca="1">IF($T329=0,SUM(K330:K334),IF($T329="",0,IF(ISERROR(OFFSET(ГП!AB272,-$R329-IF($T329=4,1,0),0)),0,OFFSET(ГП!AB272,-$R329-IF($T329=4,1,0),0))))</f>
        <v>0</v>
      </c>
      <c r="L329" s="87">
        <f ca="1">IF($T329=0,SUM(L330:L334),IF($T329="",0,IF(ISERROR(OFFSET(ГП!AC272,-$R329-IF($T329=4,1,0),0)),0,OFFSET(ГП!AC272,-$R329-IF($T329=4,1,0),0))))</f>
        <v>0</v>
      </c>
      <c r="M329" s="87">
        <f ca="1">IF($T329=0,SUM(M330:M334),IF($T329="",0,IF(ISERROR(OFFSET(ГП!AD272,-$R329-IF($T329=4,1,0),0)),0,OFFSET(ГП!AD272,-$R329-IF($T329=4,1,0),0))))</f>
        <v>0</v>
      </c>
      <c r="N329" s="87">
        <f ca="1">IF($T329=0,SUM(N330:N334),IF($T329="",0,IF(ISERROR(OFFSET(ГП!AE272,-$R329-IF($T329=4,1,0),0)),0,OFFSET(ГП!AE272,-$R329-IF($T329=4,1,0),0))))</f>
        <v>0</v>
      </c>
      <c r="O329" s="87">
        <f ca="1">IF($T329=0,SUM(O330:O334),IF($T329="",0,IF(ISERROR(OFFSET(ГП!AF272,-$R329-IF($T329=4,1,0),0)),0,OFFSET(ГП!AF272,-$R329-IF($T329=4,1,0),0))))</f>
        <v>198629.5</v>
      </c>
      <c r="P329" s="20"/>
      <c r="Q329" s="20">
        <v>1</v>
      </c>
      <c r="R329" s="20">
        <f t="shared" si="117"/>
        <v>8</v>
      </c>
      <c r="S329" s="20" t="str">
        <f t="shared" si="114"/>
        <v/>
      </c>
      <c r="T329" s="157">
        <f t="shared" si="115"/>
        <v>0</v>
      </c>
      <c r="U329" s="20" t="str">
        <f t="shared" si="116"/>
        <v>всего</v>
      </c>
      <c r="V329" s="20"/>
      <c r="W329" s="20"/>
      <c r="X329" s="20"/>
      <c r="Y329" s="20" t="str">
        <f t="shared" ref="Y329:Y334" ca="1" si="120">IF(ISERROR(SUM(K329,-L329)),"",IF(SUM(K329,-L329)=0,"",IF(ISERROR(SEARCH("федерал",U329,1)),"",SUM(K329,-L329))))</f>
        <v/>
      </c>
      <c r="Z329" s="20"/>
      <c r="AA329" s="20"/>
      <c r="AB329" s="20"/>
      <c r="AC329" s="20"/>
      <c r="AD329" s="20"/>
      <c r="AE329" s="20" t="str">
        <f t="shared" ref="AE329:AE334" si="121">IF(AC329=AD329,"",1)</f>
        <v/>
      </c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</row>
    <row r="330" spans="1:41" s="30" customFormat="1" x14ac:dyDescent="0.25">
      <c r="A330" s="205"/>
      <c r="B330" s="205"/>
      <c r="C330" s="205"/>
      <c r="D330" s="123" t="s">
        <v>17</v>
      </c>
      <c r="E330" s="123" t="s">
        <v>17</v>
      </c>
      <c r="F330" s="123" t="s">
        <v>17</v>
      </c>
      <c r="G330" s="123" t="s">
        <v>17</v>
      </c>
      <c r="H330" s="116" t="s">
        <v>2</v>
      </c>
      <c r="I330" s="117" t="s">
        <v>18</v>
      </c>
      <c r="J330" s="87">
        <f ca="1">IF($T330=0,SUM(J331:J335),IF($T330="",0,IF(ISERROR(OFFSET(ГП!AA273,-$R330-IF($T330=4,1,0),0)),0,OFFSET(ГП!AA273,-$R330-IF($T330=4,1,0),0))))</f>
        <v>0</v>
      </c>
      <c r="K330" s="87">
        <f ca="1">IF($T330=0,SUM(K331:K335),IF($T330="",0,IF(ISERROR(OFFSET(ГП!AB273,-$R330-IF($T330=4,1,0),0)),0,OFFSET(ГП!AB273,-$R330-IF($T330=4,1,0),0))))</f>
        <v>0</v>
      </c>
      <c r="L330" s="87">
        <f ca="1">IF($T330=0,SUM(L331:L335),IF($T330="",0,IF(ISERROR(OFFSET(ГП!AC273,-$R330-IF($T330=4,1,0),0)),0,OFFSET(ГП!AC273,-$R330-IF($T330=4,1,0),0))))</f>
        <v>0</v>
      </c>
      <c r="M330" s="87">
        <f ca="1">IF($T330=0,SUM(M331:M335),IF($T330="",0,IF(ISERROR(OFFSET(ГП!AD273,-$R330-IF($T330=4,1,0),0)),0,OFFSET(ГП!AD273,-$R330-IF($T330=4,1,0),0))))</f>
        <v>0</v>
      </c>
      <c r="N330" s="87">
        <f ca="1">IF($T330=0,SUM(N331:N335),IF($T330="",0,IF(ISERROR(OFFSET(ГП!AE273,-$R330-IF($T330=4,1,0),0)),0,OFFSET(ГП!AE273,-$R330-IF($T330=4,1,0),0))))</f>
        <v>0</v>
      </c>
      <c r="O330" s="87">
        <f ca="1">IF($T330=0,SUM(O331:O335),IF($T330="",0,IF(ISERROR(OFFSET(ГП!AF273,-$R330-IF($T330=4,1,0),0)),0,OFFSET(ГП!AF273,-$R330-IF($T330=4,1,0),0))))</f>
        <v>0</v>
      </c>
      <c r="P330" s="20"/>
      <c r="Q330" s="20">
        <v>2</v>
      </c>
      <c r="R330" s="20">
        <f t="shared" si="117"/>
        <v>8</v>
      </c>
      <c r="S330" s="20" t="str">
        <f t="shared" si="114"/>
        <v/>
      </c>
      <c r="T330" s="157">
        <f t="shared" si="115"/>
        <v>2</v>
      </c>
      <c r="U330" s="20" t="str">
        <f t="shared" si="116"/>
        <v>федеральный бюджет</v>
      </c>
      <c r="V330" s="20"/>
      <c r="W330" s="20"/>
      <c r="X330" s="20"/>
      <c r="Y330" s="20" t="str">
        <f t="shared" ca="1" si="120"/>
        <v/>
      </c>
      <c r="Z330" s="20"/>
      <c r="AA330" s="20"/>
      <c r="AB330" s="20"/>
      <c r="AC330" s="20" t="s">
        <v>17</v>
      </c>
      <c r="AD330" s="20"/>
      <c r="AE330" s="20">
        <f t="shared" si="121"/>
        <v>1</v>
      </c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</row>
    <row r="331" spans="1:41" s="30" customFormat="1" x14ac:dyDescent="0.25">
      <c r="A331" s="205"/>
      <c r="B331" s="205"/>
      <c r="C331" s="205"/>
      <c r="D331" s="123">
        <v>832</v>
      </c>
      <c r="E331" s="123">
        <v>501</v>
      </c>
      <c r="F331" s="117" t="s">
        <v>365</v>
      </c>
      <c r="G331" s="123">
        <v>521</v>
      </c>
      <c r="H331" s="116" t="s">
        <v>4</v>
      </c>
      <c r="I331" s="117" t="s">
        <v>18</v>
      </c>
      <c r="J331" s="87">
        <f ca="1">IF($T331=0,SUM(J332:J336),IF($T331="",0,IF(ISERROR(OFFSET(ГП!AA274,-$R331-IF($T331=4,1,0),0)),0,OFFSET(ГП!AA274,-$R331-IF($T331=4,1,0),0))))</f>
        <v>0</v>
      </c>
      <c r="K331" s="87">
        <f ca="1">IF($T331=0,SUM(K332:K336),IF($T331="",0,IF(ISERROR(OFFSET(ГП!AB274,-$R331-IF($T331=4,1,0),0)),0,OFFSET(ГП!AB274,-$R331-IF($T331=4,1,0),0))))</f>
        <v>0</v>
      </c>
      <c r="L331" s="87">
        <f ca="1">IF($T331=0,SUM(L332:L336),IF($T331="",0,IF(ISERROR(OFFSET(ГП!AC274,-$R331-IF($T331=4,1,0),0)),0,OFFSET(ГП!AC274,-$R331-IF($T331=4,1,0),0))))</f>
        <v>0</v>
      </c>
      <c r="M331" s="87">
        <f ca="1">IF($T331=0,SUM(M332:M336),IF($T331="",0,IF(ISERROR(OFFSET(ГП!AD274,-$R331-IF($T331=4,1,0),0)),0,OFFSET(ГП!AD274,-$R331-IF($T331=4,1,0),0))))</f>
        <v>0</v>
      </c>
      <c r="N331" s="87">
        <f ca="1">IF($T331=0,SUM(N332:N336),IF($T331="",0,IF(ISERROR(OFFSET(ГП!AE274,-$R331-IF($T331=4,1,0),0)),0,OFFSET(ГП!AE274,-$R331-IF($T331=4,1,0),0))))</f>
        <v>0</v>
      </c>
      <c r="O331" s="87">
        <f ca="1">IF($T331=0,SUM(O332:O336),IF($T331="",0,IF(ISERROR(OFFSET(ГП!AF274,-$R331-IF($T331=4,1,0),0)),0,OFFSET(ГП!AF274,-$R331-IF($T331=4,1,0),0))))</f>
        <v>99314.8</v>
      </c>
      <c r="P331" s="20"/>
      <c r="Q331" s="20">
        <v>3</v>
      </c>
      <c r="R331" s="20">
        <f t="shared" si="117"/>
        <v>8</v>
      </c>
      <c r="S331" s="20" t="str">
        <f t="shared" si="114"/>
        <v/>
      </c>
      <c r="T331" s="157">
        <f t="shared" si="115"/>
        <v>1</v>
      </c>
      <c r="U331" s="20" t="str">
        <f t="shared" si="116"/>
        <v>республииканский бюджет Чувашской Республики</v>
      </c>
      <c r="V331" s="20"/>
      <c r="W331" s="20"/>
      <c r="X331" s="20"/>
      <c r="Y331" s="20" t="str">
        <f t="shared" ca="1" si="120"/>
        <v/>
      </c>
      <c r="Z331" s="20"/>
      <c r="AA331" s="20"/>
      <c r="AB331" s="20"/>
      <c r="AC331" s="20" t="s">
        <v>184</v>
      </c>
      <c r="AD331" s="20"/>
      <c r="AE331" s="20">
        <f t="shared" si="121"/>
        <v>1</v>
      </c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</row>
    <row r="332" spans="1:41" s="30" customFormat="1" x14ac:dyDescent="0.25">
      <c r="A332" s="205"/>
      <c r="B332" s="205"/>
      <c r="C332" s="205"/>
      <c r="D332" s="115" t="s">
        <v>17</v>
      </c>
      <c r="E332" s="115" t="s">
        <v>17</v>
      </c>
      <c r="F332" s="115" t="s">
        <v>17</v>
      </c>
      <c r="G332" s="115" t="s">
        <v>17</v>
      </c>
      <c r="H332" s="116" t="s">
        <v>3</v>
      </c>
      <c r="I332" s="117" t="s">
        <v>18</v>
      </c>
      <c r="J332" s="87">
        <f ca="1">IF($T332=0,SUM(J333:J337),IF($T332="",0,IF(ISERROR(OFFSET(ГП!AA275,-$R332-IF($T332=4,1,0),0)),0,OFFSET(ГП!AA275,-$R332-IF($T332=4,1,0),0))))</f>
        <v>0</v>
      </c>
      <c r="K332" s="87">
        <f ca="1">IF($T332=0,SUM(K333:K337),IF($T332="",0,IF(ISERROR(OFFSET(ГП!AB275,-$R332-IF($T332=4,1,0),0)),0,OFFSET(ГП!AB275,-$R332-IF($T332=4,1,0),0))))</f>
        <v>0</v>
      </c>
      <c r="L332" s="87">
        <f ca="1">IF($T332=0,SUM(L333:L337),IF($T332="",0,IF(ISERROR(OFFSET(ГП!AC275,-$R332-IF($T332=4,1,0),0)),0,OFFSET(ГП!AC275,-$R332-IF($T332=4,1,0),0))))</f>
        <v>0</v>
      </c>
      <c r="M332" s="87">
        <f ca="1">IF($T332=0,SUM(M333:M337),IF($T332="",0,IF(ISERROR(OFFSET(ГП!AD275,-$R332-IF($T332=4,1,0),0)),0,OFFSET(ГП!AD275,-$R332-IF($T332=4,1,0),0))))</f>
        <v>0</v>
      </c>
      <c r="N332" s="87">
        <f ca="1">IF($T332=0,SUM(N333:N337),IF($T332="",0,IF(ISERROR(OFFSET(ГП!AE275,-$R332-IF($T332=4,1,0),0)),0,OFFSET(ГП!AE275,-$R332-IF($T332=4,1,0),0))))</f>
        <v>0</v>
      </c>
      <c r="O332" s="87">
        <f ca="1">IF($T332=0,SUM(O333:O337),IF($T332="",0,IF(ISERROR(OFFSET(ГП!AF275,-$R332-IF($T332=4,1,0),0)),0,OFFSET(ГП!AF275,-$R332-IF($T332=4,1,0),0))))</f>
        <v>69520.3</v>
      </c>
      <c r="P332" s="20"/>
      <c r="Q332" s="20">
        <v>4</v>
      </c>
      <c r="R332" s="20">
        <f t="shared" si="117"/>
        <v>8</v>
      </c>
      <c r="S332" s="20">
        <f t="shared" si="114"/>
        <v>3</v>
      </c>
      <c r="T332" s="157">
        <f t="shared" si="115"/>
        <v>3</v>
      </c>
      <c r="U332" s="20" t="str">
        <f t="shared" si="116"/>
        <v>местные бюджеты</v>
      </c>
      <c r="V332" s="20"/>
      <c r="W332" s="20"/>
      <c r="X332" s="20"/>
      <c r="Y332" s="20" t="str">
        <f t="shared" ca="1" si="120"/>
        <v/>
      </c>
      <c r="Z332" s="20"/>
      <c r="AA332" s="20"/>
      <c r="AB332" s="20"/>
      <c r="AC332" s="20" t="s">
        <v>17</v>
      </c>
      <c r="AD332" s="20"/>
      <c r="AE332" s="20">
        <f t="shared" si="121"/>
        <v>1</v>
      </c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</row>
    <row r="333" spans="1:41" s="30" customFormat="1" x14ac:dyDescent="0.25">
      <c r="A333" s="205"/>
      <c r="B333" s="205"/>
      <c r="C333" s="205"/>
      <c r="D333" s="115" t="s">
        <v>17</v>
      </c>
      <c r="E333" s="115" t="s">
        <v>17</v>
      </c>
      <c r="F333" s="115" t="s">
        <v>17</v>
      </c>
      <c r="G333" s="115" t="s">
        <v>17</v>
      </c>
      <c r="H333" s="116" t="s">
        <v>5</v>
      </c>
      <c r="I333" s="117" t="s">
        <v>18</v>
      </c>
      <c r="J333" s="87">
        <f ca="1">IF($T333=0,SUM(J334:J338),IF($T333="",0,IF(ISERROR(OFFSET(ГП!AA276,-$R333-IF($T333=4,1,0),0)),0,OFFSET(ГП!AA276,-$R333-IF($T333=4,1,0),0))))</f>
        <v>0</v>
      </c>
      <c r="K333" s="87">
        <f ca="1">IF($T333=0,SUM(K334:K338),IF($T333="",0,IF(ISERROR(OFFSET(ГП!AB276,-$R333-IF($T333=4,1,0),0)),0,OFFSET(ГП!AB276,-$R333-IF($T333=4,1,0),0))))</f>
        <v>0</v>
      </c>
      <c r="L333" s="87">
        <f ca="1">IF($T333=0,SUM(L334:L338),IF($T333="",0,IF(ISERROR(OFFSET(ГП!AC276,-$R333-IF($T333=4,1,0),0)),0,OFFSET(ГП!AC276,-$R333-IF($T333=4,1,0),0))))</f>
        <v>0</v>
      </c>
      <c r="M333" s="87">
        <f ca="1">IF($T333=0,SUM(M334:M338),IF($T333="",0,IF(ISERROR(OFFSET(ГП!AD276,-$R333-IF($T333=4,1,0),0)),0,OFFSET(ГП!AD276,-$R333-IF($T333=4,1,0),0))))</f>
        <v>0</v>
      </c>
      <c r="N333" s="87">
        <f ca="1">IF($T333=0,SUM(N334:N338),IF($T333="",0,IF(ISERROR(OFFSET(ГП!AE276,-$R333-IF($T333=4,1,0),0)),0,OFFSET(ГП!AE276,-$R333-IF($T333=4,1,0),0))))</f>
        <v>0</v>
      </c>
      <c r="O333" s="87">
        <f ca="1">IF($T333=0,SUM(O334:O338),IF($T333="",0,IF(ISERROR(OFFSET(ГП!AF276,-$R333-IF($T333=4,1,0),0)),0,OFFSET(ГП!AF276,-$R333-IF($T333=4,1,0),0))))</f>
        <v>0</v>
      </c>
      <c r="P333" s="20"/>
      <c r="Q333" s="20">
        <v>5</v>
      </c>
      <c r="R333" s="20">
        <f t="shared" si="117"/>
        <v>8</v>
      </c>
      <c r="S333" s="20" t="str">
        <f t="shared" si="114"/>
        <v/>
      </c>
      <c r="T333" s="157" t="str">
        <f t="shared" si="115"/>
        <v/>
      </c>
      <c r="U333" s="20" t="str">
        <f t="shared" si="116"/>
        <v>территориальный государственный внебюджетный фонд Чувашской Республики</v>
      </c>
      <c r="V333" s="20"/>
      <c r="W333" s="20"/>
      <c r="X333" s="20"/>
      <c r="Y333" s="20" t="str">
        <f t="shared" ca="1" si="120"/>
        <v/>
      </c>
      <c r="Z333" s="20"/>
      <c r="AA333" s="20"/>
      <c r="AB333" s="20"/>
      <c r="AC333" s="20" t="s">
        <v>17</v>
      </c>
      <c r="AD333" s="20"/>
      <c r="AE333" s="20">
        <f t="shared" si="121"/>
        <v>1</v>
      </c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</row>
    <row r="334" spans="1:41" s="30" customFormat="1" x14ac:dyDescent="0.25">
      <c r="A334" s="206"/>
      <c r="B334" s="206"/>
      <c r="C334" s="206"/>
      <c r="D334" s="115" t="s">
        <v>17</v>
      </c>
      <c r="E334" s="115" t="s">
        <v>17</v>
      </c>
      <c r="F334" s="115" t="s">
        <v>17</v>
      </c>
      <c r="G334" s="115" t="s">
        <v>17</v>
      </c>
      <c r="H334" s="116" t="s">
        <v>6</v>
      </c>
      <c r="I334" s="117" t="s">
        <v>18</v>
      </c>
      <c r="J334" s="87">
        <f ca="1">IF($T334=0,SUM(J335:J339),IF($T334="",0,IF(ISERROR(OFFSET(ГП!AA277,-$R334-IF($T334=4,1,0),0)),0,OFFSET(ГП!AA277,-$R334-IF($T334=4,1,0),0))))</f>
        <v>0</v>
      </c>
      <c r="K334" s="87">
        <f ca="1">IF($T334=0,SUM(K335:K339),IF($T334="",0,IF(ISERROR(OFFSET(ГП!AB277,-$R334-IF($T334=4,1,0),0)),0,OFFSET(ГП!AB277,-$R334-IF($T334=4,1,0),0))))</f>
        <v>0</v>
      </c>
      <c r="L334" s="87">
        <f ca="1">IF($T334=0,SUM(L335:L339),IF($T334="",0,IF(ISERROR(OFFSET(ГП!AC277,-$R334-IF($T334=4,1,0),0)),0,OFFSET(ГП!AC277,-$R334-IF($T334=4,1,0),0))))</f>
        <v>0</v>
      </c>
      <c r="M334" s="87">
        <f ca="1">IF($T334=0,SUM(M335:M339),IF($T334="",0,IF(ISERROR(OFFSET(ГП!AD277,-$R334-IF($T334=4,1,0),0)),0,OFFSET(ГП!AD277,-$R334-IF($T334=4,1,0),0))))</f>
        <v>0</v>
      </c>
      <c r="N334" s="87">
        <f ca="1">IF($T334=0,SUM(N335:N339),IF($T334="",0,IF(ISERROR(OFFSET(ГП!AE277,-$R334-IF($T334=4,1,0),0)),0,OFFSET(ГП!AE277,-$R334-IF($T334=4,1,0),0))))</f>
        <v>0</v>
      </c>
      <c r="O334" s="87">
        <f ca="1">IF($T334=0,SUM(O335:O339),IF($T334="",0,IF(ISERROR(OFFSET(ГП!AF277,-$R334-IF($T334=4,1,0),0)),0,OFFSET(ГП!AF277,-$R334-IF($T334=4,1,0),0))))</f>
        <v>29794.400000000001</v>
      </c>
      <c r="P334" s="20"/>
      <c r="Q334" s="20">
        <v>6</v>
      </c>
      <c r="R334" s="20">
        <f t="shared" si="117"/>
        <v>8</v>
      </c>
      <c r="S334" s="20">
        <f t="shared" si="114"/>
        <v>4</v>
      </c>
      <c r="T334" s="157">
        <f t="shared" si="115"/>
        <v>4</v>
      </c>
      <c r="U334" s="20" t="str">
        <f t="shared" si="116"/>
        <v>внебюджетные источники</v>
      </c>
      <c r="V334" s="20"/>
      <c r="W334" s="20"/>
      <c r="X334" s="20"/>
      <c r="Y334" s="20" t="str">
        <f t="shared" ca="1" si="120"/>
        <v/>
      </c>
      <c r="Z334" s="20"/>
      <c r="AA334" s="20"/>
      <c r="AB334" s="20"/>
      <c r="AC334" s="20" t="s">
        <v>17</v>
      </c>
      <c r="AD334" s="20"/>
      <c r="AE334" s="20">
        <f t="shared" si="121"/>
        <v>1</v>
      </c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</row>
    <row r="335" spans="1:41" s="30" customFormat="1" x14ac:dyDescent="0.25">
      <c r="A335" s="204" t="s">
        <v>787</v>
      </c>
      <c r="B335" s="204" t="s">
        <v>790</v>
      </c>
      <c r="C335" s="204" t="s">
        <v>35</v>
      </c>
      <c r="D335" s="123"/>
      <c r="E335" s="115" t="s">
        <v>17</v>
      </c>
      <c r="F335" s="123"/>
      <c r="G335" s="115" t="s">
        <v>17</v>
      </c>
      <c r="H335" s="116" t="s">
        <v>1</v>
      </c>
      <c r="I335" s="117" t="s">
        <v>18</v>
      </c>
      <c r="J335" s="87">
        <f ca="1">IF($T335=0,SUM(J336:J340),IF($T335="",0,IF(ISERROR(OFFSET(ГП!AA278,-$R335-IF($T335=4,1,0),0)),0,OFFSET(ГП!AA278,-$R335-IF($T335=4,1,0),0))))</f>
        <v>0</v>
      </c>
      <c r="K335" s="87">
        <f ca="1">IF($T335=0,SUM(K336:K340),IF($T335="",0,IF(ISERROR(OFFSET(ГП!AB278,-$R335-IF($T335=4,1,0),0)),0,OFFSET(ГП!AB278,-$R335-IF($T335=4,1,0),0))))</f>
        <v>122.8</v>
      </c>
      <c r="L335" s="87">
        <f ca="1">IF($T335=0,SUM(L336:L340),IF($T335="",0,IF(ISERROR(OFFSET(ГП!AC278,-$R335-IF($T335=4,1,0),0)),0,OFFSET(ГП!AC278,-$R335-IF($T335=4,1,0),0))))</f>
        <v>122.8</v>
      </c>
      <c r="M335" s="87">
        <f ca="1">IF($T335=0,SUM(M336:M340),IF($T335="",0,IF(ISERROR(OFFSET(ГП!AD278,-$R335-IF($T335=4,1,0),0)),0,OFFSET(ГП!AD278,-$R335-IF($T335=4,1,0),0))))</f>
        <v>122.8</v>
      </c>
      <c r="N335" s="87">
        <f ca="1">IF($T335=0,SUM(N336:N340),IF($T335="",0,IF(ISERROR(OFFSET(ГП!AE278,-$R335-IF($T335=4,1,0),0)),0,OFFSET(ГП!AE278,-$R335-IF($T335=4,1,0),0))))</f>
        <v>122.78103</v>
      </c>
      <c r="O335" s="87">
        <f ca="1">IF($T335=0,SUM(O336:O340),IF($T335="",0,IF(ISERROR(OFFSET(ГП!AF278,-$R335-IF($T335=4,1,0),0)),0,OFFSET(ГП!AF278,-$R335-IF($T335=4,1,0),0))))</f>
        <v>0</v>
      </c>
      <c r="P335" s="20"/>
      <c r="Q335" s="20">
        <v>1</v>
      </c>
      <c r="R335" s="20">
        <f t="shared" si="117"/>
        <v>9</v>
      </c>
      <c r="S335" s="20" t="str">
        <f t="shared" si="114"/>
        <v/>
      </c>
      <c r="T335" s="157">
        <f t="shared" si="115"/>
        <v>0</v>
      </c>
      <c r="U335" s="20" t="str">
        <f t="shared" si="116"/>
        <v>всего</v>
      </c>
      <c r="V335" s="20"/>
      <c r="W335" s="20"/>
      <c r="X335" s="20"/>
      <c r="Y335" s="20" t="str">
        <f t="shared" ref="Y335:Y340" ca="1" si="122">IF(ISERROR(SUM(K335,-L335)),"",IF(SUM(K335,-L335)=0,"",IF(ISERROR(SEARCH("федерал",U335,1)),"",SUM(K335,-L335))))</f>
        <v/>
      </c>
      <c r="Z335" s="20"/>
      <c r="AA335" s="20"/>
      <c r="AB335" s="20"/>
      <c r="AC335" s="20"/>
      <c r="AD335" s="20"/>
      <c r="AE335" s="20" t="str">
        <f t="shared" ref="AE335:AE340" si="123">IF(AC335=AD335,"",1)</f>
        <v/>
      </c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</row>
    <row r="336" spans="1:41" s="30" customFormat="1" x14ac:dyDescent="0.25">
      <c r="A336" s="205"/>
      <c r="B336" s="205"/>
      <c r="C336" s="205"/>
      <c r="D336" s="123" t="s">
        <v>17</v>
      </c>
      <c r="E336" s="123" t="s">
        <v>17</v>
      </c>
      <c r="F336" s="123" t="s">
        <v>17</v>
      </c>
      <c r="G336" s="123" t="s">
        <v>17</v>
      </c>
      <c r="H336" s="116" t="s">
        <v>2</v>
      </c>
      <c r="I336" s="117" t="s">
        <v>18</v>
      </c>
      <c r="J336" s="87">
        <f ca="1">IF($T336=0,SUM(J337:J341),IF($T336="",0,IF(ISERROR(OFFSET(ГП!AA279,-$R336-IF($T336=4,1,0),0)),0,OFFSET(ГП!AA279,-$R336-IF($T336=4,1,0),0))))</f>
        <v>0</v>
      </c>
      <c r="K336" s="87">
        <f ca="1">IF($T336=0,SUM(K337:K341),IF($T336="",0,IF(ISERROR(OFFSET(ГП!AB279,-$R336-IF($T336=4,1,0),0)),0,OFFSET(ГП!AB279,-$R336-IF($T336=4,1,0),0))))</f>
        <v>0</v>
      </c>
      <c r="L336" s="87">
        <f ca="1">IF($T336=0,SUM(L337:L341),IF($T336="",0,IF(ISERROR(OFFSET(ГП!AC279,-$R336-IF($T336=4,1,0),0)),0,OFFSET(ГП!AC279,-$R336-IF($T336=4,1,0),0))))</f>
        <v>0</v>
      </c>
      <c r="M336" s="87">
        <f ca="1">IF($T336=0,SUM(M337:M341),IF($T336="",0,IF(ISERROR(OFFSET(ГП!AD279,-$R336-IF($T336=4,1,0),0)),0,OFFSET(ГП!AD279,-$R336-IF($T336=4,1,0),0))))</f>
        <v>0</v>
      </c>
      <c r="N336" s="87">
        <f ca="1">IF($T336=0,SUM(N337:N341),IF($T336="",0,IF(ISERROR(OFFSET(ГП!AE279,-$R336-IF($T336=4,1,0),0)),0,OFFSET(ГП!AE279,-$R336-IF($T336=4,1,0),0))))</f>
        <v>0</v>
      </c>
      <c r="O336" s="87">
        <f ca="1">IF($T336=0,SUM(O337:O341),IF($T336="",0,IF(ISERROR(OFFSET(ГП!AF279,-$R336-IF($T336=4,1,0),0)),0,OFFSET(ГП!AF279,-$R336-IF($T336=4,1,0),0))))</f>
        <v>0</v>
      </c>
      <c r="P336" s="20"/>
      <c r="Q336" s="20">
        <v>2</v>
      </c>
      <c r="R336" s="20">
        <f t="shared" si="117"/>
        <v>9</v>
      </c>
      <c r="S336" s="20" t="str">
        <f t="shared" si="114"/>
        <v/>
      </c>
      <c r="T336" s="157">
        <f t="shared" si="115"/>
        <v>2</v>
      </c>
      <c r="U336" s="20" t="str">
        <f t="shared" si="116"/>
        <v>федеральный бюджет</v>
      </c>
      <c r="V336" s="20"/>
      <c r="W336" s="20"/>
      <c r="X336" s="20"/>
      <c r="Y336" s="20" t="str">
        <f t="shared" ca="1" si="122"/>
        <v/>
      </c>
      <c r="Z336" s="20"/>
      <c r="AA336" s="20"/>
      <c r="AB336" s="20"/>
      <c r="AC336" s="20" t="s">
        <v>17</v>
      </c>
      <c r="AD336" s="20"/>
      <c r="AE336" s="20">
        <f t="shared" si="123"/>
        <v>1</v>
      </c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</row>
    <row r="337" spans="1:41" s="30" customFormat="1" x14ac:dyDescent="0.25">
      <c r="A337" s="205"/>
      <c r="B337" s="205"/>
      <c r="C337" s="205"/>
      <c r="D337" s="123">
        <v>832</v>
      </c>
      <c r="E337" s="123">
        <v>501</v>
      </c>
      <c r="F337" s="117" t="s">
        <v>789</v>
      </c>
      <c r="G337" s="123">
        <v>521</v>
      </c>
      <c r="H337" s="116" t="s">
        <v>4</v>
      </c>
      <c r="I337" s="117" t="s">
        <v>18</v>
      </c>
      <c r="J337" s="87">
        <f ca="1">IF($T337=0,SUM(J338:J342),IF($T337="",0,IF(ISERROR(OFFSET(ГП!AA280,-$R337-IF($T337=4,1,0),0)),0,OFFSET(ГП!AA280,-$R337-IF($T337=4,1,0),0))))</f>
        <v>0</v>
      </c>
      <c r="K337" s="87">
        <f ca="1">IF($T337=0,SUM(K338:K342),IF($T337="",0,IF(ISERROR(OFFSET(ГП!AB280,-$R337-IF($T337=4,1,0),0)),0,OFFSET(ГП!AB280,-$R337-IF($T337=4,1,0),0))))</f>
        <v>122.8</v>
      </c>
      <c r="L337" s="87">
        <f ca="1">IF($T337=0,SUM(L338:L342),IF($T337="",0,IF(ISERROR(OFFSET(ГП!AC280,-$R337-IF($T337=4,1,0),0)),0,OFFSET(ГП!AC280,-$R337-IF($T337=4,1,0),0))))</f>
        <v>122.8</v>
      </c>
      <c r="M337" s="87">
        <f ca="1">IF($T337=0,SUM(M338:M342),IF($T337="",0,IF(ISERROR(OFFSET(ГП!AD280,-$R337-IF($T337=4,1,0),0)),0,OFFSET(ГП!AD280,-$R337-IF($T337=4,1,0),0))))</f>
        <v>122.8</v>
      </c>
      <c r="N337" s="87">
        <f ca="1">IF($T337=0,SUM(N338:N342),IF($T337="",0,IF(ISERROR(OFFSET(ГП!AE280,-$R337-IF($T337=4,1,0),0)),0,OFFSET(ГП!AE280,-$R337-IF($T337=4,1,0),0))))</f>
        <v>122.78103</v>
      </c>
      <c r="O337" s="87">
        <f ca="1">IF($T337=0,SUM(O338:O342),IF($T337="",0,IF(ISERROR(OFFSET(ГП!AF280,-$R337-IF($T337=4,1,0),0)),0,OFFSET(ГП!AF280,-$R337-IF($T337=4,1,0),0))))</f>
        <v>0</v>
      </c>
      <c r="P337" s="20"/>
      <c r="Q337" s="20">
        <v>3</v>
      </c>
      <c r="R337" s="20">
        <f t="shared" si="117"/>
        <v>9</v>
      </c>
      <c r="S337" s="20" t="str">
        <f t="shared" si="114"/>
        <v/>
      </c>
      <c r="T337" s="157">
        <f t="shared" si="115"/>
        <v>1</v>
      </c>
      <c r="U337" s="20" t="str">
        <f t="shared" si="116"/>
        <v>республииканский бюджет Чувашской Республики</v>
      </c>
      <c r="V337" s="20"/>
      <c r="W337" s="20"/>
      <c r="X337" s="20"/>
      <c r="Y337" s="20" t="str">
        <f t="shared" ca="1" si="122"/>
        <v/>
      </c>
      <c r="Z337" s="20"/>
      <c r="AA337" s="20"/>
      <c r="AB337" s="20"/>
      <c r="AC337" s="20" t="s">
        <v>184</v>
      </c>
      <c r="AD337" s="20"/>
      <c r="AE337" s="20">
        <f t="shared" si="123"/>
        <v>1</v>
      </c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</row>
    <row r="338" spans="1:41" s="30" customFormat="1" x14ac:dyDescent="0.25">
      <c r="A338" s="205"/>
      <c r="B338" s="205"/>
      <c r="C338" s="205"/>
      <c r="D338" s="115" t="s">
        <v>17</v>
      </c>
      <c r="E338" s="115" t="s">
        <v>17</v>
      </c>
      <c r="F338" s="115" t="s">
        <v>17</v>
      </c>
      <c r="G338" s="115" t="s">
        <v>17</v>
      </c>
      <c r="H338" s="116" t="s">
        <v>3</v>
      </c>
      <c r="I338" s="117" t="s">
        <v>18</v>
      </c>
      <c r="J338" s="87">
        <f ca="1">IF($T338=0,SUM(J339:J343),IF($T338="",0,IF(ISERROR(OFFSET(ГП!AA281,-$R338-IF($T338=4,1,0),0)),0,OFFSET(ГП!AA281,-$R338-IF($T338=4,1,0),0))))</f>
        <v>0</v>
      </c>
      <c r="K338" s="87">
        <f ca="1">IF($T338=0,SUM(K339:K343),IF($T338="",0,IF(ISERROR(OFFSET(ГП!AB281,-$R338-IF($T338=4,1,0),0)),0,OFFSET(ГП!AB281,-$R338-IF($T338=4,1,0),0))))</f>
        <v>0</v>
      </c>
      <c r="L338" s="87">
        <f ca="1">IF($T338=0,SUM(L339:L343),IF($T338="",0,IF(ISERROR(OFFSET(ГП!AC281,-$R338-IF($T338=4,1,0),0)),0,OFFSET(ГП!AC281,-$R338-IF($T338=4,1,0),0))))</f>
        <v>0</v>
      </c>
      <c r="M338" s="87">
        <f ca="1">IF($T338=0,SUM(M339:M343),IF($T338="",0,IF(ISERROR(OFFSET(ГП!AD281,-$R338-IF($T338=4,1,0),0)),0,OFFSET(ГП!AD281,-$R338-IF($T338=4,1,0),0))))</f>
        <v>0</v>
      </c>
      <c r="N338" s="87">
        <f ca="1">IF($T338=0,SUM(N339:N343),IF($T338="",0,IF(ISERROR(OFFSET(ГП!AE281,-$R338-IF($T338=4,1,0),0)),0,OFFSET(ГП!AE281,-$R338-IF($T338=4,1,0),0))))</f>
        <v>0</v>
      </c>
      <c r="O338" s="87">
        <f ca="1">IF($T338=0,SUM(O339:O343),IF($T338="",0,IF(ISERROR(OFFSET(ГП!AF281,-$R338-IF($T338=4,1,0),0)),0,OFFSET(ГП!AF281,-$R338-IF($T338=4,1,0),0))))</f>
        <v>0</v>
      </c>
      <c r="P338" s="20"/>
      <c r="Q338" s="20">
        <v>4</v>
      </c>
      <c r="R338" s="20">
        <f t="shared" si="117"/>
        <v>9</v>
      </c>
      <c r="S338" s="20">
        <f t="shared" si="114"/>
        <v>3</v>
      </c>
      <c r="T338" s="157">
        <f t="shared" si="115"/>
        <v>3</v>
      </c>
      <c r="U338" s="20" t="str">
        <f t="shared" si="116"/>
        <v>местные бюджеты</v>
      </c>
      <c r="V338" s="20"/>
      <c r="W338" s="20"/>
      <c r="X338" s="20"/>
      <c r="Y338" s="20" t="str">
        <f t="shared" ca="1" si="122"/>
        <v/>
      </c>
      <c r="Z338" s="20"/>
      <c r="AA338" s="20"/>
      <c r="AB338" s="20"/>
      <c r="AC338" s="20" t="s">
        <v>17</v>
      </c>
      <c r="AD338" s="20"/>
      <c r="AE338" s="20">
        <f t="shared" si="123"/>
        <v>1</v>
      </c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</row>
    <row r="339" spans="1:41" s="30" customFormat="1" x14ac:dyDescent="0.25">
      <c r="A339" s="205"/>
      <c r="B339" s="205"/>
      <c r="C339" s="205"/>
      <c r="D339" s="115" t="s">
        <v>17</v>
      </c>
      <c r="E339" s="115" t="s">
        <v>17</v>
      </c>
      <c r="F339" s="115" t="s">
        <v>17</v>
      </c>
      <c r="G339" s="115" t="s">
        <v>17</v>
      </c>
      <c r="H339" s="116" t="s">
        <v>5</v>
      </c>
      <c r="I339" s="117" t="s">
        <v>18</v>
      </c>
      <c r="J339" s="87">
        <f ca="1">IF($T339=0,SUM(J340:J344),IF($T339="",0,IF(ISERROR(OFFSET(ГП!AA282,-$R339-IF($T339=4,1,0),0)),0,OFFSET(ГП!AA282,-$R339-IF($T339=4,1,0),0))))</f>
        <v>0</v>
      </c>
      <c r="K339" s="87">
        <f ca="1">IF($T339=0,SUM(K340:K344),IF($T339="",0,IF(ISERROR(OFFSET(ГП!AB282,-$R339-IF($T339=4,1,0),0)),0,OFFSET(ГП!AB282,-$R339-IF($T339=4,1,0),0))))</f>
        <v>0</v>
      </c>
      <c r="L339" s="87">
        <f ca="1">IF($T339=0,SUM(L340:L344),IF($T339="",0,IF(ISERROR(OFFSET(ГП!AC282,-$R339-IF($T339=4,1,0),0)),0,OFFSET(ГП!AC282,-$R339-IF($T339=4,1,0),0))))</f>
        <v>0</v>
      </c>
      <c r="M339" s="87">
        <f ca="1">IF($T339=0,SUM(M340:M344),IF($T339="",0,IF(ISERROR(OFFSET(ГП!AD282,-$R339-IF($T339=4,1,0),0)),0,OFFSET(ГП!AD282,-$R339-IF($T339=4,1,0),0))))</f>
        <v>0</v>
      </c>
      <c r="N339" s="87">
        <f ca="1">IF($T339=0,SUM(N340:N344),IF($T339="",0,IF(ISERROR(OFFSET(ГП!AE282,-$R339-IF($T339=4,1,0),0)),0,OFFSET(ГП!AE282,-$R339-IF($T339=4,1,0),0))))</f>
        <v>0</v>
      </c>
      <c r="O339" s="87">
        <f ca="1">IF($T339=0,SUM(O340:O344),IF($T339="",0,IF(ISERROR(OFFSET(ГП!AF282,-$R339-IF($T339=4,1,0),0)),0,OFFSET(ГП!AF282,-$R339-IF($T339=4,1,0),0))))</f>
        <v>0</v>
      </c>
      <c r="P339" s="20"/>
      <c r="Q339" s="20">
        <v>5</v>
      </c>
      <c r="R339" s="20">
        <f t="shared" si="117"/>
        <v>9</v>
      </c>
      <c r="S339" s="20" t="str">
        <f t="shared" si="114"/>
        <v/>
      </c>
      <c r="T339" s="157" t="str">
        <f t="shared" si="115"/>
        <v/>
      </c>
      <c r="U339" s="20" t="str">
        <f t="shared" si="116"/>
        <v>территориальный государственный внебюджетный фонд Чувашской Республики</v>
      </c>
      <c r="V339" s="20"/>
      <c r="W339" s="20"/>
      <c r="X339" s="20"/>
      <c r="Y339" s="20" t="str">
        <f t="shared" ca="1" si="122"/>
        <v/>
      </c>
      <c r="Z339" s="20"/>
      <c r="AA339" s="20"/>
      <c r="AB339" s="20"/>
      <c r="AC339" s="20" t="s">
        <v>17</v>
      </c>
      <c r="AD339" s="20"/>
      <c r="AE339" s="20">
        <f t="shared" si="123"/>
        <v>1</v>
      </c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</row>
    <row r="340" spans="1:41" s="30" customFormat="1" x14ac:dyDescent="0.25">
      <c r="A340" s="206"/>
      <c r="B340" s="206"/>
      <c r="C340" s="206"/>
      <c r="D340" s="115" t="s">
        <v>17</v>
      </c>
      <c r="E340" s="115" t="s">
        <v>17</v>
      </c>
      <c r="F340" s="115" t="s">
        <v>17</v>
      </c>
      <c r="G340" s="115" t="s">
        <v>17</v>
      </c>
      <c r="H340" s="116" t="s">
        <v>6</v>
      </c>
      <c r="I340" s="117" t="s">
        <v>18</v>
      </c>
      <c r="J340" s="87">
        <f ca="1">IF($T340=0,SUM(J341:J345),IF($T340="",0,IF(ISERROR(OFFSET(ГП!AA283,-$R340-IF($T340=4,1,0),0)),0,OFFSET(ГП!AA283,-$R340-IF($T340=4,1,0),0))))</f>
        <v>0</v>
      </c>
      <c r="K340" s="87">
        <f ca="1">IF($T340=0,SUM(K341:K345),IF($T340="",0,IF(ISERROR(OFFSET(ГП!AB283,-$R340-IF($T340=4,1,0),0)),0,OFFSET(ГП!AB283,-$R340-IF($T340=4,1,0),0))))</f>
        <v>0</v>
      </c>
      <c r="L340" s="87">
        <f ca="1">IF($T340=0,SUM(L341:L345),IF($T340="",0,IF(ISERROR(OFFSET(ГП!AC283,-$R340-IF($T340=4,1,0),0)),0,OFFSET(ГП!AC283,-$R340-IF($T340=4,1,0),0))))</f>
        <v>0</v>
      </c>
      <c r="M340" s="87">
        <f ca="1">IF($T340=0,SUM(M341:M345),IF($T340="",0,IF(ISERROR(OFFSET(ГП!AD283,-$R340-IF($T340=4,1,0),0)),0,OFFSET(ГП!AD283,-$R340-IF($T340=4,1,0),0))))</f>
        <v>0</v>
      </c>
      <c r="N340" s="87">
        <f ca="1">IF($T340=0,SUM(N341:N345),IF($T340="",0,IF(ISERROR(OFFSET(ГП!AE283,-$R340-IF($T340=4,1,0),0)),0,OFFSET(ГП!AE283,-$R340-IF($T340=4,1,0),0))))</f>
        <v>0</v>
      </c>
      <c r="O340" s="87">
        <f ca="1">IF($T340=0,SUM(O341:O345),IF($T340="",0,IF(ISERROR(OFFSET(ГП!AF283,-$R340-IF($T340=4,1,0),0)),0,OFFSET(ГП!AF283,-$R340-IF($T340=4,1,0),0))))</f>
        <v>0</v>
      </c>
      <c r="P340" s="20"/>
      <c r="Q340" s="20">
        <v>6</v>
      </c>
      <c r="R340" s="20">
        <f t="shared" si="117"/>
        <v>9</v>
      </c>
      <c r="S340" s="20">
        <f t="shared" si="114"/>
        <v>4</v>
      </c>
      <c r="T340" s="157">
        <f t="shared" si="115"/>
        <v>4</v>
      </c>
      <c r="U340" s="20" t="str">
        <f t="shared" si="116"/>
        <v>внебюджетные источники</v>
      </c>
      <c r="V340" s="20"/>
      <c r="W340" s="20"/>
      <c r="X340" s="20"/>
      <c r="Y340" s="20" t="str">
        <f t="shared" ca="1" si="122"/>
        <v/>
      </c>
      <c r="Z340" s="20"/>
      <c r="AA340" s="20"/>
      <c r="AB340" s="20"/>
      <c r="AC340" s="20" t="s">
        <v>17</v>
      </c>
      <c r="AD340" s="20"/>
      <c r="AE340" s="20">
        <f t="shared" si="123"/>
        <v>1</v>
      </c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</row>
    <row r="341" spans="1:41" s="30" customFormat="1" x14ac:dyDescent="0.25">
      <c r="A341" s="211" t="s">
        <v>290</v>
      </c>
      <c r="B341" s="211" t="s">
        <v>366</v>
      </c>
      <c r="C341" s="211" t="s">
        <v>35</v>
      </c>
      <c r="D341" s="139"/>
      <c r="E341" s="140" t="s">
        <v>17</v>
      </c>
      <c r="F341" s="139"/>
      <c r="G341" s="140" t="s">
        <v>17</v>
      </c>
      <c r="H341" s="141" t="s">
        <v>1</v>
      </c>
      <c r="I341" s="133" t="s">
        <v>18</v>
      </c>
      <c r="J341" s="88">
        <f ca="1">J348+J354</f>
        <v>30000</v>
      </c>
      <c r="K341" s="88">
        <f t="shared" ref="K341:O341" ca="1" si="124">K348+K354</f>
        <v>86300</v>
      </c>
      <c r="L341" s="88">
        <f t="shared" ca="1" si="124"/>
        <v>86300</v>
      </c>
      <c r="M341" s="88">
        <f t="shared" ca="1" si="124"/>
        <v>86300</v>
      </c>
      <c r="N341" s="88">
        <f t="shared" ca="1" si="124"/>
        <v>86221.923840000003</v>
      </c>
      <c r="O341" s="88">
        <f t="shared" ca="1" si="124"/>
        <v>0</v>
      </c>
      <c r="P341" s="20"/>
      <c r="Q341" s="20">
        <v>1</v>
      </c>
      <c r="R341" s="20">
        <f t="shared" si="117"/>
        <v>10</v>
      </c>
      <c r="S341" s="20" t="str">
        <f t="shared" si="114"/>
        <v/>
      </c>
      <c r="T341" s="157">
        <f t="shared" si="115"/>
        <v>0</v>
      </c>
      <c r="U341" s="20" t="str">
        <f t="shared" si="116"/>
        <v>всего</v>
      </c>
      <c r="V341" s="20"/>
      <c r="W341" s="20"/>
      <c r="X341" s="20"/>
      <c r="Y341" s="20" t="str">
        <f t="shared" ca="1" si="119"/>
        <v/>
      </c>
      <c r="Z341" s="20"/>
      <c r="AA341" s="20"/>
      <c r="AB341" s="20"/>
      <c r="AC341" s="20"/>
      <c r="AD341" s="20"/>
      <c r="AE341" s="20" t="str">
        <f t="shared" si="118"/>
        <v/>
      </c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</row>
    <row r="342" spans="1:41" s="30" customFormat="1" x14ac:dyDescent="0.25">
      <c r="A342" s="212"/>
      <c r="B342" s="212"/>
      <c r="C342" s="212"/>
      <c r="D342" s="139" t="s">
        <v>17</v>
      </c>
      <c r="E342" s="139" t="s">
        <v>17</v>
      </c>
      <c r="F342" s="139" t="s">
        <v>17</v>
      </c>
      <c r="G342" s="139" t="s">
        <v>17</v>
      </c>
      <c r="H342" s="141" t="s">
        <v>2</v>
      </c>
      <c r="I342" s="133" t="s">
        <v>18</v>
      </c>
      <c r="J342" s="88">
        <f t="shared" ref="J342:O342" ca="1" si="125">J349+J355</f>
        <v>0</v>
      </c>
      <c r="K342" s="88">
        <f t="shared" ca="1" si="125"/>
        <v>0</v>
      </c>
      <c r="L342" s="88">
        <f t="shared" ca="1" si="125"/>
        <v>0</v>
      </c>
      <c r="M342" s="88">
        <f t="shared" ca="1" si="125"/>
        <v>0</v>
      </c>
      <c r="N342" s="88">
        <f t="shared" ca="1" si="125"/>
        <v>0</v>
      </c>
      <c r="O342" s="88">
        <f t="shared" ca="1" si="125"/>
        <v>0</v>
      </c>
      <c r="P342" s="20"/>
      <c r="Q342" s="20">
        <v>2</v>
      </c>
      <c r="R342" s="20">
        <f t="shared" si="117"/>
        <v>10</v>
      </c>
      <c r="S342" s="20" t="str">
        <f t="shared" si="114"/>
        <v/>
      </c>
      <c r="T342" s="157">
        <f t="shared" si="115"/>
        <v>2</v>
      </c>
      <c r="U342" s="20" t="str">
        <f t="shared" si="116"/>
        <v>федеральный бюджет</v>
      </c>
      <c r="V342" s="20"/>
      <c r="W342" s="20"/>
      <c r="X342" s="20"/>
      <c r="Y342" s="20" t="str">
        <f t="shared" ca="1" si="119"/>
        <v/>
      </c>
      <c r="Z342" s="20"/>
      <c r="AA342" s="20"/>
      <c r="AB342" s="20"/>
      <c r="AC342" s="20" t="s">
        <v>17</v>
      </c>
      <c r="AD342" s="20"/>
      <c r="AE342" s="20">
        <f t="shared" si="118"/>
        <v>1</v>
      </c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</row>
    <row r="343" spans="1:41" s="30" customFormat="1" x14ac:dyDescent="0.25">
      <c r="A343" s="212"/>
      <c r="B343" s="212"/>
      <c r="C343" s="212"/>
      <c r="D343" s="139">
        <v>832</v>
      </c>
      <c r="E343" s="139">
        <v>502</v>
      </c>
      <c r="F343" s="133" t="s">
        <v>367</v>
      </c>
      <c r="G343" s="139" t="s">
        <v>17</v>
      </c>
      <c r="H343" s="141" t="s">
        <v>4</v>
      </c>
      <c r="I343" s="133" t="s">
        <v>18</v>
      </c>
      <c r="J343" s="88">
        <f t="shared" ref="J343:O343" ca="1" si="126">J350+J356</f>
        <v>30000</v>
      </c>
      <c r="K343" s="88">
        <f t="shared" ca="1" si="126"/>
        <v>86300</v>
      </c>
      <c r="L343" s="88">
        <f t="shared" ca="1" si="126"/>
        <v>86300</v>
      </c>
      <c r="M343" s="88">
        <f t="shared" ca="1" si="126"/>
        <v>86300</v>
      </c>
      <c r="N343" s="88">
        <f t="shared" ca="1" si="126"/>
        <v>86221.923840000003</v>
      </c>
      <c r="O343" s="88">
        <f t="shared" ca="1" si="126"/>
        <v>0</v>
      </c>
      <c r="P343" s="20"/>
      <c r="Q343" s="20">
        <v>3</v>
      </c>
      <c r="R343" s="20">
        <f t="shared" si="117"/>
        <v>10</v>
      </c>
      <c r="S343" s="20" t="str">
        <f t="shared" si="114"/>
        <v/>
      </c>
      <c r="T343" s="157">
        <f t="shared" si="115"/>
        <v>1</v>
      </c>
      <c r="U343" s="20" t="str">
        <f t="shared" si="116"/>
        <v>республииканский бюджет Чувашской Республики</v>
      </c>
      <c r="V343" s="20"/>
      <c r="W343" s="20"/>
      <c r="X343" s="20"/>
      <c r="Y343" s="20" t="str">
        <f t="shared" ca="1" si="119"/>
        <v/>
      </c>
      <c r="Z343" s="20"/>
      <c r="AA343" s="20"/>
      <c r="AB343" s="20"/>
      <c r="AC343" s="20" t="s">
        <v>184</v>
      </c>
      <c r="AD343" s="20"/>
      <c r="AE343" s="20">
        <f t="shared" si="118"/>
        <v>1</v>
      </c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</row>
    <row r="344" spans="1:41" s="30" customFormat="1" x14ac:dyDescent="0.25">
      <c r="A344" s="212"/>
      <c r="B344" s="212"/>
      <c r="C344" s="212"/>
      <c r="D344" s="140" t="s">
        <v>17</v>
      </c>
      <c r="E344" s="140" t="s">
        <v>17</v>
      </c>
      <c r="F344" s="140" t="s">
        <v>17</v>
      </c>
      <c r="G344" s="140" t="s">
        <v>17</v>
      </c>
      <c r="H344" s="141" t="s">
        <v>3</v>
      </c>
      <c r="I344" s="133" t="s">
        <v>18</v>
      </c>
      <c r="J344" s="88">
        <f t="shared" ref="J344:O344" ca="1" si="127">J351+J357</f>
        <v>0</v>
      </c>
      <c r="K344" s="88">
        <f t="shared" ca="1" si="127"/>
        <v>0</v>
      </c>
      <c r="L344" s="88">
        <f t="shared" ca="1" si="127"/>
        <v>0</v>
      </c>
      <c r="M344" s="88">
        <f t="shared" ca="1" si="127"/>
        <v>0</v>
      </c>
      <c r="N344" s="88">
        <f t="shared" ca="1" si="127"/>
        <v>0</v>
      </c>
      <c r="O344" s="88">
        <f t="shared" ca="1" si="127"/>
        <v>0</v>
      </c>
      <c r="P344" s="20"/>
      <c r="Q344" s="20">
        <v>4</v>
      </c>
      <c r="R344" s="20">
        <f t="shared" si="117"/>
        <v>10</v>
      </c>
      <c r="S344" s="20">
        <f t="shared" si="114"/>
        <v>3</v>
      </c>
      <c r="T344" s="157">
        <f t="shared" si="115"/>
        <v>3</v>
      </c>
      <c r="U344" s="20" t="str">
        <f t="shared" si="116"/>
        <v>местные бюджеты</v>
      </c>
      <c r="V344" s="20"/>
      <c r="W344" s="20"/>
      <c r="X344" s="20"/>
      <c r="Y344" s="20" t="str">
        <f t="shared" ca="1" si="119"/>
        <v/>
      </c>
      <c r="Z344" s="20"/>
      <c r="AA344" s="20"/>
      <c r="AB344" s="20"/>
      <c r="AC344" s="20" t="s">
        <v>17</v>
      </c>
      <c r="AD344" s="20"/>
      <c r="AE344" s="20">
        <f t="shared" si="118"/>
        <v>1</v>
      </c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</row>
    <row r="345" spans="1:41" s="30" customFormat="1" x14ac:dyDescent="0.25">
      <c r="A345" s="212"/>
      <c r="B345" s="212"/>
      <c r="C345" s="212"/>
      <c r="D345" s="140" t="s">
        <v>17</v>
      </c>
      <c r="E345" s="140" t="s">
        <v>17</v>
      </c>
      <c r="F345" s="140" t="s">
        <v>17</v>
      </c>
      <c r="G345" s="140" t="s">
        <v>17</v>
      </c>
      <c r="H345" s="141" t="s">
        <v>5</v>
      </c>
      <c r="I345" s="133" t="s">
        <v>18</v>
      </c>
      <c r="J345" s="88">
        <f t="shared" ref="J345:O345" ca="1" si="128">J352+J358</f>
        <v>0</v>
      </c>
      <c r="K345" s="88">
        <f t="shared" ca="1" si="128"/>
        <v>0</v>
      </c>
      <c r="L345" s="88">
        <f t="shared" ca="1" si="128"/>
        <v>0</v>
      </c>
      <c r="M345" s="88">
        <f t="shared" ca="1" si="128"/>
        <v>0</v>
      </c>
      <c r="N345" s="88">
        <f t="shared" ca="1" si="128"/>
        <v>0</v>
      </c>
      <c r="O345" s="88">
        <f t="shared" ca="1" si="128"/>
        <v>0</v>
      </c>
      <c r="P345" s="20"/>
      <c r="Q345" s="20">
        <v>5</v>
      </c>
      <c r="R345" s="20">
        <f t="shared" si="117"/>
        <v>10</v>
      </c>
      <c r="S345" s="20" t="str">
        <f t="shared" ref="S345:S346" si="129">IF(ISERROR(SEARCH("местн",U345,1)),IF(ISERROR(SEARCH("источн",U345,1)),"",4),3)</f>
        <v/>
      </c>
      <c r="T345" s="157" t="str">
        <f t="shared" ref="T345:T346" si="130">IF(S345="",IF(ISERROR(SEARCH("федерал",U345,1)),IF(ISERROR(SEARCH("республ",U345,1)),IF(ISERROR(SEARCH("всег",U345,1)),"",0),IF(ISERROR(SEARCH("террит",U345,1)),1,"")),2),S345)</f>
        <v/>
      </c>
      <c r="U345" s="20" t="str">
        <f t="shared" ref="U345:U346" si="131">H345</f>
        <v>территориальный государственный внебюджетный фонд Чувашской Республики</v>
      </c>
      <c r="V345" s="20"/>
      <c r="W345" s="20"/>
      <c r="X345" s="20"/>
      <c r="Y345" s="20" t="str">
        <f t="shared" ca="1" si="119"/>
        <v/>
      </c>
      <c r="Z345" s="20"/>
      <c r="AA345" s="20"/>
      <c r="AB345" s="20"/>
      <c r="AC345" s="20" t="s">
        <v>17</v>
      </c>
      <c r="AD345" s="20"/>
      <c r="AE345" s="20">
        <f t="shared" si="118"/>
        <v>1</v>
      </c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</row>
    <row r="346" spans="1:41" s="30" customFormat="1" x14ac:dyDescent="0.25">
      <c r="A346" s="213"/>
      <c r="B346" s="213"/>
      <c r="C346" s="213"/>
      <c r="D346" s="140" t="s">
        <v>17</v>
      </c>
      <c r="E346" s="140" t="s">
        <v>17</v>
      </c>
      <c r="F346" s="140" t="s">
        <v>17</v>
      </c>
      <c r="G346" s="140" t="s">
        <v>17</v>
      </c>
      <c r="H346" s="141" t="s">
        <v>6</v>
      </c>
      <c r="I346" s="133" t="s">
        <v>18</v>
      </c>
      <c r="J346" s="88">
        <f t="shared" ref="J346:O346" ca="1" si="132">J353+J359</f>
        <v>0</v>
      </c>
      <c r="K346" s="88">
        <f t="shared" ca="1" si="132"/>
        <v>0</v>
      </c>
      <c r="L346" s="88">
        <f t="shared" ca="1" si="132"/>
        <v>0</v>
      </c>
      <c r="M346" s="88">
        <f t="shared" ca="1" si="132"/>
        <v>0</v>
      </c>
      <c r="N346" s="88">
        <f t="shared" ca="1" si="132"/>
        <v>0</v>
      </c>
      <c r="O346" s="88">
        <f t="shared" ca="1" si="132"/>
        <v>0</v>
      </c>
      <c r="P346" s="20"/>
      <c r="Q346" s="20">
        <v>6</v>
      </c>
      <c r="R346" s="20">
        <f t="shared" ref="R346" si="133">IF(Q346=1,R345+1,R345)</f>
        <v>10</v>
      </c>
      <c r="S346" s="20">
        <f t="shared" si="129"/>
        <v>4</v>
      </c>
      <c r="T346" s="157">
        <f t="shared" si="130"/>
        <v>4</v>
      </c>
      <c r="U346" s="20" t="str">
        <f t="shared" si="131"/>
        <v>внебюджетные источники</v>
      </c>
      <c r="V346" s="20"/>
      <c r="W346" s="20"/>
      <c r="X346" s="20"/>
      <c r="Y346" s="20" t="str">
        <f t="shared" ca="1" si="119"/>
        <v/>
      </c>
      <c r="Z346" s="20"/>
      <c r="AA346" s="20"/>
      <c r="AB346" s="20"/>
      <c r="AC346" s="20" t="s">
        <v>17</v>
      </c>
      <c r="AD346" s="20"/>
      <c r="AE346" s="20">
        <f t="shared" si="118"/>
        <v>1</v>
      </c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</row>
    <row r="347" spans="1:41" s="30" customFormat="1" ht="90" x14ac:dyDescent="0.25">
      <c r="A347" s="93" t="s">
        <v>27</v>
      </c>
      <c r="B347" s="142" t="s">
        <v>368</v>
      </c>
      <c r="C347" s="143"/>
      <c r="D347" s="115"/>
      <c r="E347" s="115"/>
      <c r="F347" s="115"/>
      <c r="G347" s="115"/>
      <c r="H347" s="116"/>
      <c r="I347" s="117" t="s">
        <v>763</v>
      </c>
      <c r="J347" s="87">
        <v>0</v>
      </c>
      <c r="K347" s="87">
        <v>111</v>
      </c>
      <c r="L347" s="87"/>
      <c r="M347" s="87"/>
      <c r="N347" s="87"/>
      <c r="O347" s="87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</row>
    <row r="348" spans="1:41" s="30" customFormat="1" x14ac:dyDescent="0.25">
      <c r="A348" s="204" t="s">
        <v>291</v>
      </c>
      <c r="B348" s="204" t="s">
        <v>876</v>
      </c>
      <c r="C348" s="204" t="s">
        <v>35</v>
      </c>
      <c r="D348" s="123"/>
      <c r="E348" s="115" t="s">
        <v>17</v>
      </c>
      <c r="F348" s="123"/>
      <c r="G348" s="115" t="s">
        <v>17</v>
      </c>
      <c r="H348" s="116" t="s">
        <v>1</v>
      </c>
      <c r="I348" s="117" t="s">
        <v>18</v>
      </c>
      <c r="J348" s="87">
        <f ca="1">IF($T348=0,SUM(J349:J353),IF($T348="",0,IF(ISERROR(OFFSET(ГП!AA279,-$R348-IF($T348=4,1,0),0)),0,OFFSET(ГП!AA279,-$R348-IF($T348=4,1,0),0))))</f>
        <v>30000</v>
      </c>
      <c r="K348" s="87">
        <f ca="1">IF($T348=0,SUM(K349:K353),IF($T348="",0,IF(ISERROR(OFFSET(ГП!AB279,-$R348-IF($T348=4,1,0),0)),0,OFFSET(ГП!AB279,-$R348-IF($T348=4,1,0),0))))</f>
        <v>20000</v>
      </c>
      <c r="L348" s="87">
        <f ca="1">IF($T348=0,SUM(L349:L353),IF($T348="",0,IF(ISERROR(OFFSET(ГП!AC279,-$R348-IF($T348=4,1,0),0)),0,OFFSET(ГП!AC279,-$R348-IF($T348=4,1,0),0))))</f>
        <v>20000</v>
      </c>
      <c r="M348" s="87">
        <f ca="1">IF($T348=0,SUM(M349:M353),IF($T348="",0,IF(ISERROR(OFFSET(ГП!AD279,-$R348-IF($T348=4,1,0),0)),0,OFFSET(ГП!AD279,-$R348-IF($T348=4,1,0),0))))</f>
        <v>20000</v>
      </c>
      <c r="N348" s="87">
        <f ca="1">IF($T348=0,SUM(N349:N353),IF($T348="",0,IF(ISERROR(OFFSET(ГП!AE279,-$R348-IF($T348=4,1,0),0)),0,OFFSET(ГП!AE279,-$R348-IF($T348=4,1,0),0))))</f>
        <v>19921.923839999999</v>
      </c>
      <c r="O348" s="87">
        <f ca="1">IF($T348=0,SUM(O349:O353),IF($T348="",0,IF(ISERROR(OFFSET(ГП!AF279,-$R348-IF($T348=4,1,0),0)),0,OFFSET(ГП!AF279,-$R348-IF($T348=4,1,0),0))))</f>
        <v>0</v>
      </c>
      <c r="P348" s="20"/>
      <c r="Q348" s="20">
        <v>1</v>
      </c>
      <c r="R348" s="20">
        <v>0</v>
      </c>
      <c r="S348" s="20" t="str">
        <f t="shared" ref="S348:S359" si="134">IF(ISERROR(SEARCH("местн",U348,1)),IF(ISERROR(SEARCH("источн",U348,1)),"",4),3)</f>
        <v/>
      </c>
      <c r="T348" s="157">
        <f t="shared" ref="T348:T359" si="135">IF(S348="",IF(ISERROR(SEARCH("федерал",U348,1)),IF(ISERROR(SEARCH("республ",U348,1)),IF(ISERROR(SEARCH("всег",U348,1)),"",0),IF(ISERROR(SEARCH("террит",U348,1)),1,"")),2),S348)</f>
        <v>0</v>
      </c>
      <c r="U348" s="20" t="str">
        <f t="shared" ref="U348:U359" si="136">H348</f>
        <v>всего</v>
      </c>
      <c r="V348" s="20"/>
      <c r="W348" s="20"/>
      <c r="X348" s="20"/>
      <c r="Y348" s="20" t="str">
        <f t="shared" ref="Y348:Y353" ca="1" si="137">IF(ISERROR(SUM(K348,-L348)),"",IF(SUM(K348,-L348)=0,"",IF(ISERROR(SEARCH("федерал",U348,1)),"",SUM(K348,-L348))))</f>
        <v/>
      </c>
      <c r="Z348" s="20"/>
      <c r="AA348" s="20"/>
      <c r="AB348" s="20"/>
      <c r="AC348" s="20"/>
      <c r="AD348" s="20"/>
      <c r="AE348" s="20" t="str">
        <f t="shared" ref="AE348:AE353" si="138">IF(AC348=AD348,"",1)</f>
        <v/>
      </c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</row>
    <row r="349" spans="1:41" s="30" customFormat="1" x14ac:dyDescent="0.25">
      <c r="A349" s="205"/>
      <c r="B349" s="205"/>
      <c r="C349" s="205"/>
      <c r="D349" s="123" t="s">
        <v>17</v>
      </c>
      <c r="E349" s="123" t="s">
        <v>17</v>
      </c>
      <c r="F349" s="123" t="s">
        <v>17</v>
      </c>
      <c r="G349" s="123" t="s">
        <v>17</v>
      </c>
      <c r="H349" s="116" t="s">
        <v>2</v>
      </c>
      <c r="I349" s="117" t="s">
        <v>18</v>
      </c>
      <c r="J349" s="87">
        <f ca="1">IF($T349=0,SUM(J350:J354),IF($T349="",0,IF(ISERROR(OFFSET(ГП!AA280,-$R349-IF($T349=4,1,0),0)),0,OFFSET(ГП!AA280,-$R349-IF($T349=4,1,0),0))))</f>
        <v>0</v>
      </c>
      <c r="K349" s="87">
        <f ca="1">IF($T349=0,SUM(K350:K354),IF($T349="",0,IF(ISERROR(OFFSET(ГП!AB280,-$R349-IF($T349=4,1,0),0)),0,OFFSET(ГП!AB280,-$R349-IF($T349=4,1,0),0))))</f>
        <v>0</v>
      </c>
      <c r="L349" s="87">
        <f ca="1">IF($T349=0,SUM(L350:L354),IF($T349="",0,IF(ISERROR(OFFSET(ГП!AC280,-$R349-IF($T349=4,1,0),0)),0,OFFSET(ГП!AC280,-$R349-IF($T349=4,1,0),0))))</f>
        <v>0</v>
      </c>
      <c r="M349" s="87">
        <f ca="1">IF($T349=0,SUM(M350:M354),IF($T349="",0,IF(ISERROR(OFFSET(ГП!AD280,-$R349-IF($T349=4,1,0),0)),0,OFFSET(ГП!AD280,-$R349-IF($T349=4,1,0),0))))</f>
        <v>0</v>
      </c>
      <c r="N349" s="87">
        <f ca="1">IF($T349=0,SUM(N350:N354),IF($T349="",0,IF(ISERROR(OFFSET(ГП!AE280,-$R349-IF($T349=4,1,0),0)),0,OFFSET(ГП!AE280,-$R349-IF($T349=4,1,0),0))))</f>
        <v>0</v>
      </c>
      <c r="O349" s="87">
        <f ca="1">IF($T349=0,SUM(O350:O354),IF($T349="",0,IF(ISERROR(OFFSET(ГП!AF280,-$R349-IF($T349=4,1,0),0)),0,OFFSET(ГП!AF280,-$R349-IF($T349=4,1,0),0))))</f>
        <v>0</v>
      </c>
      <c r="P349" s="20"/>
      <c r="Q349" s="20">
        <v>2</v>
      </c>
      <c r="R349" s="20">
        <f t="shared" ref="R349:R359" si="139">IF(Q349=1,R348+1,R348)</f>
        <v>0</v>
      </c>
      <c r="S349" s="20" t="str">
        <f t="shared" si="134"/>
        <v/>
      </c>
      <c r="T349" s="157">
        <f t="shared" si="135"/>
        <v>2</v>
      </c>
      <c r="U349" s="20" t="str">
        <f t="shared" si="136"/>
        <v>федеральный бюджет</v>
      </c>
      <c r="V349" s="20"/>
      <c r="W349" s="20"/>
      <c r="X349" s="20"/>
      <c r="Y349" s="20" t="str">
        <f t="shared" ca="1" si="137"/>
        <v/>
      </c>
      <c r="Z349" s="20"/>
      <c r="AA349" s="20"/>
      <c r="AB349" s="20"/>
      <c r="AC349" s="20" t="s">
        <v>17</v>
      </c>
      <c r="AD349" s="20"/>
      <c r="AE349" s="20">
        <f t="shared" si="138"/>
        <v>1</v>
      </c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</row>
    <row r="350" spans="1:41" s="30" customFormat="1" x14ac:dyDescent="0.25">
      <c r="A350" s="205"/>
      <c r="B350" s="205"/>
      <c r="C350" s="205"/>
      <c r="D350" s="123">
        <v>832</v>
      </c>
      <c r="E350" s="123">
        <v>502</v>
      </c>
      <c r="F350" s="117" t="s">
        <v>371</v>
      </c>
      <c r="G350" s="123">
        <v>812</v>
      </c>
      <c r="H350" s="116" t="s">
        <v>4</v>
      </c>
      <c r="I350" s="117" t="s">
        <v>18</v>
      </c>
      <c r="J350" s="87">
        <f ca="1">IF($T350=0,SUM(J351:J355),IF($T350="",0,IF(ISERROR(OFFSET(ГП!AA281,-$R350-IF($T350=4,1,0),0)),0,OFFSET(ГП!AA281,-$R350-IF($T350=4,1,0),0))))</f>
        <v>30000</v>
      </c>
      <c r="K350" s="87">
        <f ca="1">IF($T350=0,SUM(K351:K355),IF($T350="",0,IF(ISERROR(OFFSET(ГП!AB281,-$R350-IF($T350=4,1,0),0)),0,OFFSET(ГП!AB281,-$R350-IF($T350=4,1,0),0))))</f>
        <v>20000</v>
      </c>
      <c r="L350" s="87">
        <f ca="1">IF($T350=0,SUM(L351:L355),IF($T350="",0,IF(ISERROR(OFFSET(ГП!AC281,-$R350-IF($T350=4,1,0),0)),0,OFFSET(ГП!AC281,-$R350-IF($T350=4,1,0),0))))</f>
        <v>20000</v>
      </c>
      <c r="M350" s="87">
        <f ca="1">IF($T350=0,SUM(M351:M355),IF($T350="",0,IF(ISERROR(OFFSET(ГП!AD281,-$R350-IF($T350=4,1,0),0)),0,OFFSET(ГП!AD281,-$R350-IF($T350=4,1,0),0))))</f>
        <v>20000</v>
      </c>
      <c r="N350" s="87">
        <f ca="1">IF($T350=0,SUM(N351:N355),IF($T350="",0,IF(ISERROR(OFFSET(ГП!AE281,-$R350-IF($T350=4,1,0),0)),0,OFFSET(ГП!AE281,-$R350-IF($T350=4,1,0),0))))</f>
        <v>19921.923839999999</v>
      </c>
      <c r="O350" s="87">
        <f ca="1">IF($T350=0,SUM(O351:O355),IF($T350="",0,IF(ISERROR(OFFSET(ГП!AF281,-$R350-IF($T350=4,1,0),0)),0,OFFSET(ГП!AF281,-$R350-IF($T350=4,1,0),0))))</f>
        <v>0</v>
      </c>
      <c r="P350" s="20"/>
      <c r="Q350" s="20">
        <v>3</v>
      </c>
      <c r="R350" s="20">
        <f t="shared" si="139"/>
        <v>0</v>
      </c>
      <c r="S350" s="20" t="str">
        <f t="shared" si="134"/>
        <v/>
      </c>
      <c r="T350" s="157">
        <f t="shared" si="135"/>
        <v>1</v>
      </c>
      <c r="U350" s="20" t="str">
        <f t="shared" si="136"/>
        <v>республииканский бюджет Чувашской Республики</v>
      </c>
      <c r="V350" s="20"/>
      <c r="W350" s="20"/>
      <c r="X350" s="20"/>
      <c r="Y350" s="20" t="str">
        <f t="shared" ca="1" si="137"/>
        <v/>
      </c>
      <c r="Z350" s="20"/>
      <c r="AA350" s="20"/>
      <c r="AB350" s="20"/>
      <c r="AC350" s="20" t="s">
        <v>184</v>
      </c>
      <c r="AD350" s="20"/>
      <c r="AE350" s="20">
        <f t="shared" si="138"/>
        <v>1</v>
      </c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</row>
    <row r="351" spans="1:41" s="30" customFormat="1" x14ac:dyDescent="0.25">
      <c r="A351" s="205"/>
      <c r="B351" s="205"/>
      <c r="C351" s="205"/>
      <c r="D351" s="115" t="s">
        <v>17</v>
      </c>
      <c r="E351" s="115" t="s">
        <v>17</v>
      </c>
      <c r="F351" s="115" t="s">
        <v>17</v>
      </c>
      <c r="G351" s="115" t="s">
        <v>17</v>
      </c>
      <c r="H351" s="116" t="s">
        <v>3</v>
      </c>
      <c r="I351" s="117" t="s">
        <v>18</v>
      </c>
      <c r="J351" s="87">
        <f ca="1">IF($T351=0,SUM(J352:J356),IF($T351="",0,IF(ISERROR(OFFSET(ГП!AA282,-$R351-IF($T351=4,1,0),0)),0,OFFSET(ГП!AA282,-$R351-IF($T351=4,1,0),0))))</f>
        <v>0</v>
      </c>
      <c r="K351" s="87">
        <f ca="1">IF($T351=0,SUM(K352:K356),IF($T351="",0,IF(ISERROR(OFFSET(ГП!AB282,-$R351-IF($T351=4,1,0),0)),0,OFFSET(ГП!AB282,-$R351-IF($T351=4,1,0),0))))</f>
        <v>0</v>
      </c>
      <c r="L351" s="87">
        <f ca="1">IF($T351=0,SUM(L352:L356),IF($T351="",0,IF(ISERROR(OFFSET(ГП!AC282,-$R351-IF($T351=4,1,0),0)),0,OFFSET(ГП!AC282,-$R351-IF($T351=4,1,0),0))))</f>
        <v>0</v>
      </c>
      <c r="M351" s="87">
        <f ca="1">IF($T351=0,SUM(M352:M356),IF($T351="",0,IF(ISERROR(OFFSET(ГП!AD282,-$R351-IF($T351=4,1,0),0)),0,OFFSET(ГП!AD282,-$R351-IF($T351=4,1,0),0))))</f>
        <v>0</v>
      </c>
      <c r="N351" s="87">
        <f ca="1">IF($T351=0,SUM(N352:N356),IF($T351="",0,IF(ISERROR(OFFSET(ГП!AE282,-$R351-IF($T351=4,1,0),0)),0,OFFSET(ГП!AE282,-$R351-IF($T351=4,1,0),0))))</f>
        <v>0</v>
      </c>
      <c r="O351" s="87">
        <f ca="1">IF($T351=0,SUM(O352:O356),IF($T351="",0,IF(ISERROR(OFFSET(ГП!AF282,-$R351-IF($T351=4,1,0),0)),0,OFFSET(ГП!AF282,-$R351-IF($T351=4,1,0),0))))</f>
        <v>0</v>
      </c>
      <c r="P351" s="20"/>
      <c r="Q351" s="20">
        <v>4</v>
      </c>
      <c r="R351" s="20">
        <f t="shared" si="139"/>
        <v>0</v>
      </c>
      <c r="S351" s="20">
        <f t="shared" si="134"/>
        <v>3</v>
      </c>
      <c r="T351" s="157">
        <f t="shared" si="135"/>
        <v>3</v>
      </c>
      <c r="U351" s="20" t="str">
        <f t="shared" si="136"/>
        <v>местные бюджеты</v>
      </c>
      <c r="V351" s="20"/>
      <c r="W351" s="20"/>
      <c r="X351" s="20"/>
      <c r="Y351" s="20" t="str">
        <f t="shared" ca="1" si="137"/>
        <v/>
      </c>
      <c r="Z351" s="20"/>
      <c r="AA351" s="20"/>
      <c r="AB351" s="20"/>
      <c r="AC351" s="20" t="s">
        <v>17</v>
      </c>
      <c r="AD351" s="20"/>
      <c r="AE351" s="20">
        <f t="shared" si="138"/>
        <v>1</v>
      </c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</row>
    <row r="352" spans="1:41" s="30" customFormat="1" x14ac:dyDescent="0.25">
      <c r="A352" s="205"/>
      <c r="B352" s="205"/>
      <c r="C352" s="205"/>
      <c r="D352" s="115" t="s">
        <v>17</v>
      </c>
      <c r="E352" s="115" t="s">
        <v>17</v>
      </c>
      <c r="F352" s="115" t="s">
        <v>17</v>
      </c>
      <c r="G352" s="115" t="s">
        <v>17</v>
      </c>
      <c r="H352" s="116" t="s">
        <v>5</v>
      </c>
      <c r="I352" s="117" t="s">
        <v>18</v>
      </c>
      <c r="J352" s="87">
        <f ca="1">IF($T352=0,SUM(J353:J357),IF($T352="",0,IF(ISERROR(OFFSET(ГП!AA283,-$R352-IF($T352=4,1,0),0)),0,OFFSET(ГП!AA283,-$R352-IF($T352=4,1,0),0))))</f>
        <v>0</v>
      </c>
      <c r="K352" s="87">
        <f ca="1">IF($T352=0,SUM(K353:K357),IF($T352="",0,IF(ISERROR(OFFSET(ГП!AB283,-$R352-IF($T352=4,1,0),0)),0,OFFSET(ГП!AB283,-$R352-IF($T352=4,1,0),0))))</f>
        <v>0</v>
      </c>
      <c r="L352" s="87">
        <f ca="1">IF($T352=0,SUM(L353:L357),IF($T352="",0,IF(ISERROR(OFFSET(ГП!AC283,-$R352-IF($T352=4,1,0),0)),0,OFFSET(ГП!AC283,-$R352-IF($T352=4,1,0),0))))</f>
        <v>0</v>
      </c>
      <c r="M352" s="87">
        <f ca="1">IF($T352=0,SUM(M353:M357),IF($T352="",0,IF(ISERROR(OFFSET(ГП!AD283,-$R352-IF($T352=4,1,0),0)),0,OFFSET(ГП!AD283,-$R352-IF($T352=4,1,0),0))))</f>
        <v>0</v>
      </c>
      <c r="N352" s="87">
        <f ca="1">IF($T352=0,SUM(N353:N357),IF($T352="",0,IF(ISERROR(OFFSET(ГП!AE283,-$R352-IF($T352=4,1,0),0)),0,OFFSET(ГП!AE283,-$R352-IF($T352=4,1,0),0))))</f>
        <v>0</v>
      </c>
      <c r="O352" s="87">
        <f ca="1">IF($T352=0,SUM(O353:O357),IF($T352="",0,IF(ISERROR(OFFSET(ГП!AF283,-$R352-IF($T352=4,1,0),0)),0,OFFSET(ГП!AF283,-$R352-IF($T352=4,1,0),0))))</f>
        <v>0</v>
      </c>
      <c r="P352" s="20"/>
      <c r="Q352" s="20">
        <v>5</v>
      </c>
      <c r="R352" s="20">
        <f t="shared" si="139"/>
        <v>0</v>
      </c>
      <c r="S352" s="20" t="str">
        <f t="shared" si="134"/>
        <v/>
      </c>
      <c r="T352" s="157" t="str">
        <f t="shared" si="135"/>
        <v/>
      </c>
      <c r="U352" s="20" t="str">
        <f t="shared" si="136"/>
        <v>территориальный государственный внебюджетный фонд Чувашской Республики</v>
      </c>
      <c r="V352" s="20"/>
      <c r="W352" s="20"/>
      <c r="X352" s="20"/>
      <c r="Y352" s="20" t="str">
        <f t="shared" ca="1" si="137"/>
        <v/>
      </c>
      <c r="Z352" s="20"/>
      <c r="AA352" s="20"/>
      <c r="AB352" s="20"/>
      <c r="AC352" s="20" t="s">
        <v>17</v>
      </c>
      <c r="AD352" s="20"/>
      <c r="AE352" s="20">
        <f t="shared" si="138"/>
        <v>1</v>
      </c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</row>
    <row r="353" spans="1:41" s="30" customFormat="1" x14ac:dyDescent="0.25">
      <c r="A353" s="206"/>
      <c r="B353" s="206"/>
      <c r="C353" s="206"/>
      <c r="D353" s="115" t="s">
        <v>17</v>
      </c>
      <c r="E353" s="115" t="s">
        <v>17</v>
      </c>
      <c r="F353" s="115" t="s">
        <v>17</v>
      </c>
      <c r="G353" s="115" t="s">
        <v>17</v>
      </c>
      <c r="H353" s="116" t="s">
        <v>6</v>
      </c>
      <c r="I353" s="117" t="s">
        <v>18</v>
      </c>
      <c r="J353" s="87">
        <f ca="1">IF($T353=0,SUM(J354:J358),IF($T353="",0,IF(ISERROR(OFFSET(ГП!AA284,-$R353-IF($T353=4,1,0),0)),0,OFFSET(ГП!AA284,-$R353-IF($T353=4,1,0),0))))</f>
        <v>0</v>
      </c>
      <c r="K353" s="87">
        <f ca="1">IF($T353=0,SUM(K354:K358),IF($T353="",0,IF(ISERROR(OFFSET(ГП!AB284,-$R353-IF($T353=4,1,0),0)),0,OFFSET(ГП!AB284,-$R353-IF($T353=4,1,0),0))))</f>
        <v>0</v>
      </c>
      <c r="L353" s="87">
        <f ca="1">IF($T353=0,SUM(L354:L358),IF($T353="",0,IF(ISERROR(OFFSET(ГП!AC284,-$R353-IF($T353=4,1,0),0)),0,OFFSET(ГП!AC284,-$R353-IF($T353=4,1,0),0))))</f>
        <v>0</v>
      </c>
      <c r="M353" s="87">
        <f ca="1">IF($T353=0,SUM(M354:M358),IF($T353="",0,IF(ISERROR(OFFSET(ГП!AD284,-$R353-IF($T353=4,1,0),0)),0,OFFSET(ГП!AD284,-$R353-IF($T353=4,1,0),0))))</f>
        <v>0</v>
      </c>
      <c r="N353" s="87">
        <f ca="1">IF($T353=0,SUM(N354:N358),IF($T353="",0,IF(ISERROR(OFFSET(ГП!AE284,-$R353-IF($T353=4,1,0),0)),0,OFFSET(ГП!AE284,-$R353-IF($T353=4,1,0),0))))</f>
        <v>0</v>
      </c>
      <c r="O353" s="87">
        <f ca="1">IF($T353=0,SUM(O354:O358),IF($T353="",0,IF(ISERROR(OFFSET(ГП!AF284,-$R353-IF($T353=4,1,0),0)),0,OFFSET(ГП!AF284,-$R353-IF($T353=4,1,0),0))))</f>
        <v>0</v>
      </c>
      <c r="P353" s="20"/>
      <c r="Q353" s="20">
        <v>6</v>
      </c>
      <c r="R353" s="20">
        <f t="shared" si="139"/>
        <v>0</v>
      </c>
      <c r="S353" s="20">
        <f t="shared" si="134"/>
        <v>4</v>
      </c>
      <c r="T353" s="157">
        <f t="shared" si="135"/>
        <v>4</v>
      </c>
      <c r="U353" s="20" t="str">
        <f t="shared" si="136"/>
        <v>внебюджетные источники</v>
      </c>
      <c r="V353" s="20"/>
      <c r="W353" s="20"/>
      <c r="X353" s="20"/>
      <c r="Y353" s="20" t="str">
        <f t="shared" ca="1" si="137"/>
        <v/>
      </c>
      <c r="Z353" s="20"/>
      <c r="AA353" s="20"/>
      <c r="AB353" s="20"/>
      <c r="AC353" s="20" t="s">
        <v>17</v>
      </c>
      <c r="AD353" s="20"/>
      <c r="AE353" s="20">
        <f t="shared" si="138"/>
        <v>1</v>
      </c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</row>
    <row r="354" spans="1:41" s="30" customFormat="1" x14ac:dyDescent="0.25">
      <c r="A354" s="204" t="s">
        <v>791</v>
      </c>
      <c r="B354" s="204" t="s">
        <v>792</v>
      </c>
      <c r="C354" s="204" t="s">
        <v>35</v>
      </c>
      <c r="D354" s="123"/>
      <c r="E354" s="115" t="s">
        <v>17</v>
      </c>
      <c r="F354" s="123"/>
      <c r="G354" s="115" t="s">
        <v>17</v>
      </c>
      <c r="H354" s="116" t="s">
        <v>1</v>
      </c>
      <c r="I354" s="117" t="s">
        <v>18</v>
      </c>
      <c r="J354" s="87">
        <f ca="1">IF($T354=0,SUM(J355:J359),IF($T354="",0,IF(ISERROR(OFFSET(ГП!AA285,-$R354-IF($T354=4,1,0),0)),0,OFFSET(ГП!AA285,-$R354-IF($T354=4,1,0),0))))</f>
        <v>0</v>
      </c>
      <c r="K354" s="87">
        <f ca="1">IF($T354=0,SUM(K355:K359),IF($T354="",0,IF(ISERROR(OFFSET(ГП!AB285,-$R354-IF($T354=4,1,0),0)),0,OFFSET(ГП!AB285,-$R354-IF($T354=4,1,0),0))))</f>
        <v>66300</v>
      </c>
      <c r="L354" s="87">
        <f ca="1">IF($T354=0,SUM(L355:L359),IF($T354="",0,IF(ISERROR(OFFSET(ГП!AC285,-$R354-IF($T354=4,1,0),0)),0,OFFSET(ГП!AC285,-$R354-IF($T354=4,1,0),0))))</f>
        <v>66300</v>
      </c>
      <c r="M354" s="87">
        <f ca="1">IF($T354=0,SUM(M355:M359),IF($T354="",0,IF(ISERROR(OFFSET(ГП!AD285,-$R354-IF($T354=4,1,0),0)),0,OFFSET(ГП!AD285,-$R354-IF($T354=4,1,0),0))))</f>
        <v>66300</v>
      </c>
      <c r="N354" s="87">
        <v>66300</v>
      </c>
      <c r="O354" s="87">
        <f ca="1">IF($T354=0,SUM(O355:O359),IF($T354="",0,IF(ISERROR(OFFSET(ГП!AF285,-$R354-IF($T354=4,1,0),0)),0,OFFSET(ГП!AF285,-$R354-IF($T354=4,1,0),0))))</f>
        <v>0</v>
      </c>
      <c r="P354" s="20"/>
      <c r="Q354" s="20">
        <v>1</v>
      </c>
      <c r="R354" s="20">
        <f t="shared" si="139"/>
        <v>1</v>
      </c>
      <c r="S354" s="20" t="str">
        <f t="shared" si="134"/>
        <v/>
      </c>
      <c r="T354" s="157">
        <f t="shared" si="135"/>
        <v>0</v>
      </c>
      <c r="U354" s="20" t="str">
        <f t="shared" si="136"/>
        <v>всего</v>
      </c>
      <c r="V354" s="20"/>
      <c r="W354" s="20"/>
      <c r="X354" s="20"/>
      <c r="Y354" s="20" t="str">
        <f t="shared" ca="1" si="119"/>
        <v/>
      </c>
      <c r="Z354" s="20"/>
      <c r="AA354" s="20"/>
      <c r="AB354" s="20"/>
      <c r="AC354" s="20"/>
      <c r="AD354" s="20"/>
      <c r="AE354" s="20" t="str">
        <f t="shared" si="118"/>
        <v/>
      </c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</row>
    <row r="355" spans="1:41" s="30" customFormat="1" x14ac:dyDescent="0.25">
      <c r="A355" s="205"/>
      <c r="B355" s="205"/>
      <c r="C355" s="205"/>
      <c r="D355" s="123" t="s">
        <v>17</v>
      </c>
      <c r="E355" s="123" t="s">
        <v>17</v>
      </c>
      <c r="F355" s="123" t="s">
        <v>17</v>
      </c>
      <c r="G355" s="123" t="s">
        <v>17</v>
      </c>
      <c r="H355" s="116" t="s">
        <v>2</v>
      </c>
      <c r="I355" s="117" t="s">
        <v>18</v>
      </c>
      <c r="J355" s="87">
        <f ca="1">IF($T355=0,SUM(J356:J360),IF($T355="",0,IF(ISERROR(OFFSET(ГП!AA286,-$R355-IF($T355=4,1,0),0)),0,OFFSET(ГП!AA286,-$R355-IF($T355=4,1,0),0))))</f>
        <v>0</v>
      </c>
      <c r="K355" s="87">
        <f ca="1">IF($T355=0,SUM(K356:K360),IF($T355="",0,IF(ISERROR(OFFSET(ГП!AB286,-$R355-IF($T355=4,1,0),0)),0,OFFSET(ГП!AB286,-$R355-IF($T355=4,1,0),0))))</f>
        <v>0</v>
      </c>
      <c r="L355" s="87">
        <f ca="1">IF($T355=0,SUM(L356:L360),IF($T355="",0,IF(ISERROR(OFFSET(ГП!AC286,-$R355-IF($T355=4,1,0),0)),0,OFFSET(ГП!AC286,-$R355-IF($T355=4,1,0),0))))</f>
        <v>0</v>
      </c>
      <c r="M355" s="87">
        <f ca="1">IF($T355=0,SUM(M356:M360),IF($T355="",0,IF(ISERROR(OFFSET(ГП!AD286,-$R355-IF($T355=4,1,0),0)),0,OFFSET(ГП!AD286,-$R355-IF($T355=4,1,0),0))))</f>
        <v>0</v>
      </c>
      <c r="N355" s="87">
        <f ca="1">IF($T355=0,SUM(N356:N360),IF($T355="",0,IF(ISERROR(OFFSET(ГП!AE286,-$R355-IF($T355=4,1,0),0)),0,OFFSET(ГП!AE286,-$R355-IF($T355=4,1,0),0))))</f>
        <v>0</v>
      </c>
      <c r="O355" s="87">
        <f ca="1">IF($T355=0,SUM(O356:O360),IF($T355="",0,IF(ISERROR(OFFSET(ГП!AF286,-$R355-IF($T355=4,1,0),0)),0,OFFSET(ГП!AF286,-$R355-IF($T355=4,1,0),0))))</f>
        <v>0</v>
      </c>
      <c r="P355" s="20"/>
      <c r="Q355" s="20">
        <v>2</v>
      </c>
      <c r="R355" s="20">
        <f t="shared" si="139"/>
        <v>1</v>
      </c>
      <c r="S355" s="20" t="str">
        <f t="shared" si="134"/>
        <v/>
      </c>
      <c r="T355" s="157">
        <f t="shared" si="135"/>
        <v>2</v>
      </c>
      <c r="U355" s="20" t="str">
        <f t="shared" si="136"/>
        <v>федеральный бюджет</v>
      </c>
      <c r="V355" s="20"/>
      <c r="W355" s="20"/>
      <c r="X355" s="20"/>
      <c r="Y355" s="20" t="str">
        <f t="shared" ca="1" si="119"/>
        <v/>
      </c>
      <c r="Z355" s="20"/>
      <c r="AA355" s="20"/>
      <c r="AB355" s="20"/>
      <c r="AC355" s="20" t="s">
        <v>17</v>
      </c>
      <c r="AD355" s="20"/>
      <c r="AE355" s="20">
        <f t="shared" si="118"/>
        <v>1</v>
      </c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</row>
    <row r="356" spans="1:41" s="30" customFormat="1" x14ac:dyDescent="0.25">
      <c r="A356" s="205"/>
      <c r="B356" s="205"/>
      <c r="C356" s="205"/>
      <c r="D356" s="123">
        <v>832</v>
      </c>
      <c r="E356" s="123">
        <v>502</v>
      </c>
      <c r="F356" s="117" t="s">
        <v>793</v>
      </c>
      <c r="G356" s="123">
        <v>810</v>
      </c>
      <c r="H356" s="116" t="s">
        <v>4</v>
      </c>
      <c r="I356" s="117" t="s">
        <v>18</v>
      </c>
      <c r="J356" s="87">
        <f ca="1">IF($T356=0,SUM(J357:J361),IF($T356="",0,IF(ISERROR(OFFSET(ГП!AA287,-$R356-IF($T356=4,1,0),0)),0,OFFSET(ГП!AA287,-$R356-IF($T356=4,1,0),0))))</f>
        <v>0</v>
      </c>
      <c r="K356" s="87">
        <f ca="1">IF($T356=0,SUM(K357:K361),IF($T356="",0,IF(ISERROR(OFFSET(ГП!AB287,-$R356-IF($T356=4,1,0),0)),0,OFFSET(ГП!AB287,-$R356-IF($T356=4,1,0),0))))</f>
        <v>66300</v>
      </c>
      <c r="L356" s="87">
        <f ca="1">IF($T356=0,SUM(L357:L361),IF($T356="",0,IF(ISERROR(OFFSET(ГП!AC287,-$R356-IF($T356=4,1,0),0)),0,OFFSET(ГП!AC287,-$R356-IF($T356=4,1,0),0))))</f>
        <v>66300</v>
      </c>
      <c r="M356" s="87">
        <f ca="1">IF($T356=0,SUM(M357:M361),IF($T356="",0,IF(ISERROR(OFFSET(ГП!AD287,-$R356-IF($T356=4,1,0),0)),0,OFFSET(ГП!AD287,-$R356-IF($T356=4,1,0),0))))</f>
        <v>66300</v>
      </c>
      <c r="N356" s="87">
        <v>66300</v>
      </c>
      <c r="O356" s="87">
        <f ca="1">IF($T356=0,SUM(O357:O361),IF($T356="",0,IF(ISERROR(OFFSET(ГП!AF287,-$R356-IF($T356=4,1,0),0)),0,OFFSET(ГП!AF287,-$R356-IF($T356=4,1,0),0))))</f>
        <v>0</v>
      </c>
      <c r="P356" s="20"/>
      <c r="Q356" s="20">
        <v>3</v>
      </c>
      <c r="R356" s="20">
        <f t="shared" si="139"/>
        <v>1</v>
      </c>
      <c r="S356" s="20" t="str">
        <f t="shared" si="134"/>
        <v/>
      </c>
      <c r="T356" s="157">
        <f t="shared" si="135"/>
        <v>1</v>
      </c>
      <c r="U356" s="20" t="str">
        <f t="shared" si="136"/>
        <v>республииканский бюджет Чувашской Республики</v>
      </c>
      <c r="V356" s="20"/>
      <c r="W356" s="20"/>
      <c r="X356" s="20"/>
      <c r="Y356" s="20" t="str">
        <f t="shared" ca="1" si="119"/>
        <v/>
      </c>
      <c r="Z356" s="20"/>
      <c r="AA356" s="20"/>
      <c r="AB356" s="20"/>
      <c r="AC356" s="20" t="s">
        <v>184</v>
      </c>
      <c r="AD356" s="20"/>
      <c r="AE356" s="20">
        <f t="shared" si="118"/>
        <v>1</v>
      </c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</row>
    <row r="357" spans="1:41" s="30" customFormat="1" x14ac:dyDescent="0.25">
      <c r="A357" s="205"/>
      <c r="B357" s="205"/>
      <c r="C357" s="205"/>
      <c r="D357" s="115" t="s">
        <v>17</v>
      </c>
      <c r="E357" s="115" t="s">
        <v>17</v>
      </c>
      <c r="F357" s="115" t="s">
        <v>17</v>
      </c>
      <c r="G357" s="115" t="s">
        <v>17</v>
      </c>
      <c r="H357" s="116" t="s">
        <v>3</v>
      </c>
      <c r="I357" s="117" t="s">
        <v>18</v>
      </c>
      <c r="J357" s="87">
        <f ca="1">IF($T357=0,SUM(J358:J362),IF($T357="",0,IF(ISERROR(OFFSET(ГП!AA288,-$R357-IF($T357=4,1,0),0)),0,OFFSET(ГП!AA288,-$R357-IF($T357=4,1,0),0))))</f>
        <v>0</v>
      </c>
      <c r="K357" s="87">
        <f ca="1">IF($T357=0,SUM(K358:K362),IF($T357="",0,IF(ISERROR(OFFSET(ГП!AB288,-$R357-IF($T357=4,1,0),0)),0,OFFSET(ГП!AB288,-$R357-IF($T357=4,1,0),0))))</f>
        <v>0</v>
      </c>
      <c r="L357" s="87">
        <f ca="1">IF($T357=0,SUM(L358:L362),IF($T357="",0,IF(ISERROR(OFFSET(ГП!AC288,-$R357-IF($T357=4,1,0),0)),0,OFFSET(ГП!AC288,-$R357-IF($T357=4,1,0),0))))</f>
        <v>0</v>
      </c>
      <c r="M357" s="87">
        <f ca="1">IF($T357=0,SUM(M358:M362),IF($T357="",0,IF(ISERROR(OFFSET(ГП!AD288,-$R357-IF($T357=4,1,0),0)),0,OFFSET(ГП!AD288,-$R357-IF($T357=4,1,0),0))))</f>
        <v>0</v>
      </c>
      <c r="N357" s="87">
        <f ca="1">IF($T357=0,SUM(N358:N362),IF($T357="",0,IF(ISERROR(OFFSET(ГП!AE288,-$R357-IF($T357=4,1,0),0)),0,OFFSET(ГП!AE288,-$R357-IF($T357=4,1,0),0))))</f>
        <v>0</v>
      </c>
      <c r="O357" s="87">
        <f ca="1">IF($T357=0,SUM(O358:O362),IF($T357="",0,IF(ISERROR(OFFSET(ГП!AF288,-$R357-IF($T357=4,1,0),0)),0,OFFSET(ГП!AF288,-$R357-IF($T357=4,1,0),0))))</f>
        <v>0</v>
      </c>
      <c r="P357" s="20"/>
      <c r="Q357" s="20">
        <v>4</v>
      </c>
      <c r="R357" s="20">
        <f t="shared" si="139"/>
        <v>1</v>
      </c>
      <c r="S357" s="20">
        <f t="shared" si="134"/>
        <v>3</v>
      </c>
      <c r="T357" s="157">
        <f t="shared" si="135"/>
        <v>3</v>
      </c>
      <c r="U357" s="20" t="str">
        <f t="shared" si="136"/>
        <v>местные бюджеты</v>
      </c>
      <c r="V357" s="20"/>
      <c r="W357" s="20"/>
      <c r="X357" s="20"/>
      <c r="Y357" s="20" t="str">
        <f t="shared" ca="1" si="119"/>
        <v/>
      </c>
      <c r="Z357" s="20"/>
      <c r="AA357" s="20"/>
      <c r="AB357" s="20"/>
      <c r="AC357" s="20" t="s">
        <v>17</v>
      </c>
      <c r="AD357" s="20"/>
      <c r="AE357" s="20">
        <f t="shared" si="118"/>
        <v>1</v>
      </c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</row>
    <row r="358" spans="1:41" s="30" customFormat="1" x14ac:dyDescent="0.25">
      <c r="A358" s="205"/>
      <c r="B358" s="205"/>
      <c r="C358" s="205"/>
      <c r="D358" s="115" t="s">
        <v>17</v>
      </c>
      <c r="E358" s="115" t="s">
        <v>17</v>
      </c>
      <c r="F358" s="115" t="s">
        <v>17</v>
      </c>
      <c r="G358" s="115" t="s">
        <v>17</v>
      </c>
      <c r="H358" s="116" t="s">
        <v>5</v>
      </c>
      <c r="I358" s="117" t="s">
        <v>18</v>
      </c>
      <c r="J358" s="87">
        <f ca="1">IF($T358=0,SUM(J359:J363),IF($T358="",0,IF(ISERROR(OFFSET(ГП!AA289,-$R358-IF($T358=4,1,0),0)),0,OFFSET(ГП!AA289,-$R358-IF($T358=4,1,0),0))))</f>
        <v>0</v>
      </c>
      <c r="K358" s="87">
        <f ca="1">IF($T358=0,SUM(K359:K363),IF($T358="",0,IF(ISERROR(OFFSET(ГП!AB289,-$R358-IF($T358=4,1,0),0)),0,OFFSET(ГП!AB289,-$R358-IF($T358=4,1,0),0))))</f>
        <v>0</v>
      </c>
      <c r="L358" s="87">
        <f ca="1">IF($T358=0,SUM(L359:L363),IF($T358="",0,IF(ISERROR(OFFSET(ГП!AC289,-$R358-IF($T358=4,1,0),0)),0,OFFSET(ГП!AC289,-$R358-IF($T358=4,1,0),0))))</f>
        <v>0</v>
      </c>
      <c r="M358" s="87">
        <f ca="1">IF($T358=0,SUM(M359:M363),IF($T358="",0,IF(ISERROR(OFFSET(ГП!AD289,-$R358-IF($T358=4,1,0),0)),0,OFFSET(ГП!AD289,-$R358-IF($T358=4,1,0),0))))</f>
        <v>0</v>
      </c>
      <c r="N358" s="87">
        <f ca="1">IF($T358=0,SUM(N359:N363),IF($T358="",0,IF(ISERROR(OFFSET(ГП!AE289,-$R358-IF($T358=4,1,0),0)),0,OFFSET(ГП!AE289,-$R358-IF($T358=4,1,0),0))))</f>
        <v>0</v>
      </c>
      <c r="O358" s="87">
        <f ca="1">IF($T358=0,SUM(O359:O363),IF($T358="",0,IF(ISERROR(OFFSET(ГП!AF289,-$R358-IF($T358=4,1,0),0)),0,OFFSET(ГП!AF289,-$R358-IF($T358=4,1,0),0))))</f>
        <v>0</v>
      </c>
      <c r="P358" s="20"/>
      <c r="Q358" s="20">
        <v>5</v>
      </c>
      <c r="R358" s="20">
        <f t="shared" si="139"/>
        <v>1</v>
      </c>
      <c r="S358" s="20" t="str">
        <f t="shared" si="134"/>
        <v/>
      </c>
      <c r="T358" s="157" t="str">
        <f t="shared" si="135"/>
        <v/>
      </c>
      <c r="U358" s="20" t="str">
        <f t="shared" si="136"/>
        <v>территориальный государственный внебюджетный фонд Чувашской Республики</v>
      </c>
      <c r="V358" s="20"/>
      <c r="W358" s="20"/>
      <c r="X358" s="20"/>
      <c r="Y358" s="20" t="str">
        <f t="shared" ca="1" si="119"/>
        <v/>
      </c>
      <c r="Z358" s="20"/>
      <c r="AA358" s="20"/>
      <c r="AB358" s="20"/>
      <c r="AC358" s="20" t="s">
        <v>17</v>
      </c>
      <c r="AD358" s="20"/>
      <c r="AE358" s="20">
        <f t="shared" si="118"/>
        <v>1</v>
      </c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</row>
    <row r="359" spans="1:41" s="30" customFormat="1" x14ac:dyDescent="0.25">
      <c r="A359" s="206"/>
      <c r="B359" s="206"/>
      <c r="C359" s="206"/>
      <c r="D359" s="115" t="s">
        <v>17</v>
      </c>
      <c r="E359" s="115" t="s">
        <v>17</v>
      </c>
      <c r="F359" s="115" t="s">
        <v>17</v>
      </c>
      <c r="G359" s="115" t="s">
        <v>17</v>
      </c>
      <c r="H359" s="116" t="s">
        <v>6</v>
      </c>
      <c r="I359" s="117" t="s">
        <v>18</v>
      </c>
      <c r="J359" s="87">
        <f ca="1">IF($T359=0,SUM(J360:J364),IF($T359="",0,IF(ISERROR(OFFSET(ГП!AA290,-$R359-IF($T359=4,1,0),0)),0,OFFSET(ГП!AA290,-$R359-IF($T359=4,1,0),0))))</f>
        <v>0</v>
      </c>
      <c r="K359" s="87">
        <f ca="1">IF($T359=0,SUM(K360:K364),IF($T359="",0,IF(ISERROR(OFFSET(ГП!AB290,-$R359-IF($T359=4,1,0),0)),0,OFFSET(ГП!AB290,-$R359-IF($T359=4,1,0),0))))</f>
        <v>0</v>
      </c>
      <c r="L359" s="87">
        <f ca="1">IF($T359=0,SUM(L360:L364),IF($T359="",0,IF(ISERROR(OFFSET(ГП!AC290,-$R359-IF($T359=4,1,0),0)),0,OFFSET(ГП!AC290,-$R359-IF($T359=4,1,0),0))))</f>
        <v>0</v>
      </c>
      <c r="M359" s="87">
        <f ca="1">IF($T359=0,SUM(M360:M364),IF($T359="",0,IF(ISERROR(OFFSET(ГП!AD290,-$R359-IF($T359=4,1,0),0)),0,OFFSET(ГП!AD290,-$R359-IF($T359=4,1,0),0))))</f>
        <v>0</v>
      </c>
      <c r="N359" s="87">
        <f ca="1">IF($T359=0,SUM(N360:N364),IF($T359="",0,IF(ISERROR(OFFSET(ГП!AE290,-$R359-IF($T359=4,1,0),0)),0,OFFSET(ГП!AE290,-$R359-IF($T359=4,1,0),0))))</f>
        <v>0</v>
      </c>
      <c r="O359" s="87">
        <f ca="1">IF($T359=0,SUM(O360:O364),IF($T359="",0,IF(ISERROR(OFFSET(ГП!AF290,-$R359-IF($T359=4,1,0),0)),0,OFFSET(ГП!AF290,-$R359-IF($T359=4,1,0),0))))</f>
        <v>0</v>
      </c>
      <c r="P359" s="20"/>
      <c r="Q359" s="20">
        <v>6</v>
      </c>
      <c r="R359" s="20">
        <f t="shared" si="139"/>
        <v>1</v>
      </c>
      <c r="S359" s="20">
        <f t="shared" si="134"/>
        <v>4</v>
      </c>
      <c r="T359" s="157">
        <f t="shared" si="135"/>
        <v>4</v>
      </c>
      <c r="U359" s="20" t="str">
        <f t="shared" si="136"/>
        <v>внебюджетные источники</v>
      </c>
      <c r="V359" s="20"/>
      <c r="W359" s="20"/>
      <c r="X359" s="20"/>
      <c r="Y359" s="20" t="str">
        <f t="shared" ca="1" si="119"/>
        <v/>
      </c>
      <c r="Z359" s="20"/>
      <c r="AA359" s="20"/>
      <c r="AB359" s="20"/>
      <c r="AC359" s="20" t="s">
        <v>17</v>
      </c>
      <c r="AD359" s="20"/>
      <c r="AE359" s="20">
        <f t="shared" si="118"/>
        <v>1</v>
      </c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</row>
    <row r="360" spans="1:41" s="30" customFormat="1" x14ac:dyDescent="0.25">
      <c r="A360" s="237" t="s">
        <v>28</v>
      </c>
      <c r="B360" s="237" t="s">
        <v>703</v>
      </c>
      <c r="C360" s="237" t="s">
        <v>38</v>
      </c>
      <c r="D360" s="101"/>
      <c r="E360" s="101" t="s">
        <v>17</v>
      </c>
      <c r="F360" s="102"/>
      <c r="G360" s="101" t="s">
        <v>17</v>
      </c>
      <c r="H360" s="103" t="s">
        <v>1</v>
      </c>
      <c r="I360" s="104" t="s">
        <v>18</v>
      </c>
      <c r="J360" s="79">
        <f ca="1">J366+J411</f>
        <v>262657.2</v>
      </c>
      <c r="K360" s="79">
        <f t="shared" ref="K360:O360" ca="1" si="140">K366+K411</f>
        <v>385450.9</v>
      </c>
      <c r="L360" s="79">
        <f t="shared" ca="1" si="140"/>
        <v>364019.7</v>
      </c>
      <c r="M360" s="79">
        <f t="shared" ca="1" si="140"/>
        <v>363950.57030000002</v>
      </c>
      <c r="N360" s="79">
        <f t="shared" ca="1" si="140"/>
        <v>311828.44286000001</v>
      </c>
      <c r="O360" s="79">
        <f t="shared" ca="1" si="140"/>
        <v>122770</v>
      </c>
      <c r="P360" s="20"/>
      <c r="Q360" s="20"/>
      <c r="R360" s="20"/>
      <c r="S360" s="20"/>
      <c r="T360" s="20"/>
      <c r="U360" s="20"/>
      <c r="V360" s="20"/>
      <c r="W360" s="20"/>
      <c r="X360" s="20"/>
      <c r="Y360" s="20" t="str">
        <f t="shared" ca="1" si="119"/>
        <v/>
      </c>
      <c r="Z360" s="20"/>
      <c r="AA360" s="20"/>
      <c r="AB360" s="20"/>
      <c r="AC360" s="20" t="str">
        <f t="shared" ref="AC360:AC372" si="141">IF(LEN(F360)&gt;5,F360,"")</f>
        <v/>
      </c>
      <c r="AD360" s="20"/>
      <c r="AE360" s="20" t="str">
        <f t="shared" si="118"/>
        <v/>
      </c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</row>
    <row r="361" spans="1:41" s="30" customFormat="1" x14ac:dyDescent="0.25">
      <c r="A361" s="238"/>
      <c r="B361" s="238"/>
      <c r="C361" s="238"/>
      <c r="D361" s="102"/>
      <c r="E361" s="102"/>
      <c r="F361" s="102"/>
      <c r="G361" s="102"/>
      <c r="H361" s="105" t="s">
        <v>2</v>
      </c>
      <c r="I361" s="104" t="s">
        <v>18</v>
      </c>
      <c r="J361" s="79">
        <f t="shared" ref="J361:O361" ca="1" si="142">J367+J412</f>
        <v>0</v>
      </c>
      <c r="K361" s="79">
        <f t="shared" ca="1" si="142"/>
        <v>0</v>
      </c>
      <c r="L361" s="79">
        <f t="shared" ca="1" si="142"/>
        <v>0</v>
      </c>
      <c r="M361" s="79">
        <f t="shared" ca="1" si="142"/>
        <v>0</v>
      </c>
      <c r="N361" s="79">
        <f t="shared" ca="1" si="142"/>
        <v>0</v>
      </c>
      <c r="O361" s="79">
        <f t="shared" ca="1" si="142"/>
        <v>0</v>
      </c>
      <c r="P361" s="20"/>
      <c r="Q361" s="20"/>
      <c r="R361" s="20"/>
      <c r="S361" s="20"/>
      <c r="T361" s="20"/>
      <c r="U361" s="20"/>
      <c r="V361" s="20"/>
      <c r="W361" s="20"/>
      <c r="X361" s="20"/>
      <c r="Y361" s="20" t="str">
        <f t="shared" ca="1" si="119"/>
        <v/>
      </c>
      <c r="Z361" s="20"/>
      <c r="AA361" s="20"/>
      <c r="AB361" s="20"/>
      <c r="AC361" s="20" t="str">
        <f t="shared" si="141"/>
        <v/>
      </c>
      <c r="AD361" s="20"/>
      <c r="AE361" s="20" t="str">
        <f t="shared" si="118"/>
        <v/>
      </c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</row>
    <row r="362" spans="1:41" s="30" customFormat="1" ht="22.5" x14ac:dyDescent="0.25">
      <c r="A362" s="238"/>
      <c r="B362" s="238"/>
      <c r="C362" s="238"/>
      <c r="D362" s="104" t="s">
        <v>705</v>
      </c>
      <c r="E362" s="104" t="s">
        <v>17</v>
      </c>
      <c r="F362" s="104" t="s">
        <v>165</v>
      </c>
      <c r="G362" s="102" t="s">
        <v>17</v>
      </c>
      <c r="H362" s="106" t="s">
        <v>4</v>
      </c>
      <c r="I362" s="104" t="s">
        <v>18</v>
      </c>
      <c r="J362" s="79">
        <f t="shared" ref="J362:O362" ca="1" si="143">J368+J413</f>
        <v>222099.19999999998</v>
      </c>
      <c r="K362" s="79">
        <f t="shared" ca="1" si="143"/>
        <v>364019.7</v>
      </c>
      <c r="L362" s="79">
        <f t="shared" ca="1" si="143"/>
        <v>364019.7</v>
      </c>
      <c r="M362" s="79">
        <f t="shared" ca="1" si="143"/>
        <v>363950.57030000002</v>
      </c>
      <c r="N362" s="79">
        <f t="shared" ca="1" si="143"/>
        <v>307178.24286</v>
      </c>
      <c r="O362" s="79">
        <f t="shared" ca="1" si="143"/>
        <v>122770</v>
      </c>
      <c r="P362" s="20"/>
      <c r="Q362" s="20"/>
      <c r="R362" s="20"/>
      <c r="S362" s="20"/>
      <c r="T362" s="20"/>
      <c r="U362" s="20"/>
      <c r="V362" s="20"/>
      <c r="W362" s="20"/>
      <c r="X362" s="20"/>
      <c r="Y362" s="20" t="str">
        <f t="shared" ca="1" si="119"/>
        <v/>
      </c>
      <c r="Z362" s="20"/>
      <c r="AA362" s="20"/>
      <c r="AB362" s="20"/>
      <c r="AC362" s="20" t="str">
        <f t="shared" si="141"/>
        <v>А120000000</v>
      </c>
      <c r="AD362" s="20"/>
      <c r="AE362" s="20">
        <f t="shared" si="118"/>
        <v>1</v>
      </c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</row>
    <row r="363" spans="1:41" s="30" customFormat="1" x14ac:dyDescent="0.25">
      <c r="A363" s="238"/>
      <c r="B363" s="238"/>
      <c r="C363" s="238"/>
      <c r="D363" s="101" t="s">
        <v>17</v>
      </c>
      <c r="E363" s="101" t="s">
        <v>17</v>
      </c>
      <c r="F363" s="101" t="s">
        <v>17</v>
      </c>
      <c r="G363" s="101" t="s">
        <v>17</v>
      </c>
      <c r="H363" s="105" t="s">
        <v>3</v>
      </c>
      <c r="I363" s="104" t="s">
        <v>18</v>
      </c>
      <c r="J363" s="79">
        <f t="shared" ref="J363:O363" ca="1" si="144">J369+J414</f>
        <v>13058</v>
      </c>
      <c r="K363" s="79">
        <f t="shared" ca="1" si="144"/>
        <v>13526.2</v>
      </c>
      <c r="L363" s="79">
        <f t="shared" ca="1" si="144"/>
        <v>0</v>
      </c>
      <c r="M363" s="79">
        <f t="shared" ca="1" si="144"/>
        <v>0</v>
      </c>
      <c r="N363" s="79">
        <f t="shared" ca="1" si="144"/>
        <v>4650.2000000000007</v>
      </c>
      <c r="O363" s="79">
        <f t="shared" ca="1" si="144"/>
        <v>0</v>
      </c>
      <c r="P363" s="20"/>
      <c r="Q363" s="20"/>
      <c r="R363" s="20"/>
      <c r="S363" s="20"/>
      <c r="T363" s="20"/>
      <c r="U363" s="20"/>
      <c r="V363" s="20"/>
      <c r="W363" s="20"/>
      <c r="X363" s="20"/>
      <c r="Y363" s="20" t="str">
        <f t="shared" ca="1" si="119"/>
        <v/>
      </c>
      <c r="Z363" s="20"/>
      <c r="AA363" s="20"/>
      <c r="AB363" s="20"/>
      <c r="AC363" s="20" t="str">
        <f t="shared" si="141"/>
        <v/>
      </c>
      <c r="AD363" s="20"/>
      <c r="AE363" s="20" t="str">
        <f t="shared" si="118"/>
        <v/>
      </c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</row>
    <row r="364" spans="1:41" s="30" customFormat="1" x14ac:dyDescent="0.25">
      <c r="A364" s="238"/>
      <c r="B364" s="238"/>
      <c r="C364" s="238"/>
      <c r="D364" s="101" t="s">
        <v>17</v>
      </c>
      <c r="E364" s="101" t="s">
        <v>17</v>
      </c>
      <c r="F364" s="101" t="s">
        <v>17</v>
      </c>
      <c r="G364" s="101" t="s">
        <v>17</v>
      </c>
      <c r="H364" s="105" t="s">
        <v>5</v>
      </c>
      <c r="I364" s="104" t="s">
        <v>18</v>
      </c>
      <c r="J364" s="79">
        <f t="shared" ref="J364:O364" ca="1" si="145">J370+J415</f>
        <v>0</v>
      </c>
      <c r="K364" s="79">
        <f t="shared" ca="1" si="145"/>
        <v>0</v>
      </c>
      <c r="L364" s="79">
        <f t="shared" ca="1" si="145"/>
        <v>0</v>
      </c>
      <c r="M364" s="79">
        <f t="shared" ca="1" si="145"/>
        <v>0</v>
      </c>
      <c r="N364" s="79">
        <f t="shared" ca="1" si="145"/>
        <v>0</v>
      </c>
      <c r="O364" s="79">
        <f t="shared" ca="1" si="145"/>
        <v>0</v>
      </c>
      <c r="P364" s="20"/>
      <c r="Q364" s="20"/>
      <c r="R364" s="20"/>
      <c r="S364" s="20"/>
      <c r="T364" s="20"/>
      <c r="U364" s="20"/>
      <c r="V364" s="20"/>
      <c r="W364" s="20"/>
      <c r="X364" s="20"/>
      <c r="Y364" s="20" t="str">
        <f t="shared" ca="1" si="119"/>
        <v/>
      </c>
      <c r="Z364" s="20"/>
      <c r="AA364" s="20"/>
      <c r="AB364" s="20"/>
      <c r="AC364" s="20" t="str">
        <f t="shared" si="141"/>
        <v/>
      </c>
      <c r="AD364" s="20"/>
      <c r="AE364" s="20" t="str">
        <f t="shared" si="118"/>
        <v/>
      </c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</row>
    <row r="365" spans="1:41" s="30" customFormat="1" x14ac:dyDescent="0.25">
      <c r="A365" s="239"/>
      <c r="B365" s="239"/>
      <c r="C365" s="239"/>
      <c r="D365" s="101" t="s">
        <v>17</v>
      </c>
      <c r="E365" s="101" t="s">
        <v>17</v>
      </c>
      <c r="F365" s="101" t="s">
        <v>17</v>
      </c>
      <c r="G365" s="101" t="s">
        <v>17</v>
      </c>
      <c r="H365" s="105" t="s">
        <v>6</v>
      </c>
      <c r="I365" s="104" t="s">
        <v>18</v>
      </c>
      <c r="J365" s="79">
        <f t="shared" ref="J365:O365" ca="1" si="146">J371+J416</f>
        <v>27500</v>
      </c>
      <c r="K365" s="79">
        <f t="shared" ca="1" si="146"/>
        <v>7905</v>
      </c>
      <c r="L365" s="79">
        <f t="shared" ca="1" si="146"/>
        <v>0</v>
      </c>
      <c r="M365" s="79">
        <f t="shared" ca="1" si="146"/>
        <v>0</v>
      </c>
      <c r="N365" s="79">
        <f t="shared" ca="1" si="146"/>
        <v>0</v>
      </c>
      <c r="O365" s="79">
        <f t="shared" ca="1" si="146"/>
        <v>0</v>
      </c>
      <c r="P365" s="20"/>
      <c r="Q365" s="20"/>
      <c r="R365" s="20"/>
      <c r="S365" s="20"/>
      <c r="T365" s="20"/>
      <c r="U365" s="20"/>
      <c r="V365" s="20"/>
      <c r="W365" s="20"/>
      <c r="X365" s="20"/>
      <c r="Y365" s="20" t="str">
        <f t="shared" ca="1" si="119"/>
        <v/>
      </c>
      <c r="Z365" s="20"/>
      <c r="AA365" s="20"/>
      <c r="AB365" s="20"/>
      <c r="AC365" s="20" t="str">
        <f t="shared" si="141"/>
        <v/>
      </c>
      <c r="AD365" s="20"/>
      <c r="AE365" s="20" t="str">
        <f t="shared" si="118"/>
        <v/>
      </c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</row>
    <row r="366" spans="1:41" s="30" customFormat="1" x14ac:dyDescent="0.25">
      <c r="A366" s="211" t="s">
        <v>31</v>
      </c>
      <c r="B366" s="211" t="s">
        <v>85</v>
      </c>
      <c r="C366" s="211" t="s">
        <v>35</v>
      </c>
      <c r="D366" s="140"/>
      <c r="E366" s="140" t="s">
        <v>17</v>
      </c>
      <c r="F366" s="140"/>
      <c r="G366" s="140" t="s">
        <v>17</v>
      </c>
      <c r="H366" s="136" t="s">
        <v>1</v>
      </c>
      <c r="I366" s="133" t="s">
        <v>18</v>
      </c>
      <c r="J366" s="80">
        <f ca="1">J375+J381+J387+J393+J399+J405</f>
        <v>135942.6</v>
      </c>
      <c r="K366" s="80">
        <f t="shared" ref="K366:O366" ca="1" si="147">K375+K381+K387+K393+K399+K405</f>
        <v>274263.5</v>
      </c>
      <c r="L366" s="80">
        <f t="shared" ca="1" si="147"/>
        <v>267434.8</v>
      </c>
      <c r="M366" s="80">
        <f t="shared" ca="1" si="147"/>
        <v>267434.8</v>
      </c>
      <c r="N366" s="80">
        <f t="shared" ca="1" si="147"/>
        <v>259683.46100000001</v>
      </c>
      <c r="O366" s="80">
        <f t="shared" ca="1" si="147"/>
        <v>100000</v>
      </c>
      <c r="P366" s="20"/>
      <c r="Q366" s="20"/>
      <c r="R366" s="20"/>
      <c r="S366" s="20"/>
      <c r="T366" s="20"/>
      <c r="U366" s="20"/>
      <c r="V366" s="20"/>
      <c r="W366" s="20"/>
      <c r="X366" s="20"/>
      <c r="Y366" s="20" t="str">
        <f t="shared" ca="1" si="119"/>
        <v/>
      </c>
      <c r="Z366" s="20"/>
      <c r="AA366" s="20"/>
      <c r="AB366" s="20"/>
      <c r="AC366" s="20" t="str">
        <f t="shared" si="141"/>
        <v/>
      </c>
      <c r="AD366" s="20"/>
      <c r="AE366" s="20" t="str">
        <f t="shared" si="118"/>
        <v/>
      </c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</row>
    <row r="367" spans="1:41" s="30" customFormat="1" x14ac:dyDescent="0.25">
      <c r="A367" s="212"/>
      <c r="B367" s="212"/>
      <c r="C367" s="212"/>
      <c r="D367" s="144"/>
      <c r="E367" s="144"/>
      <c r="F367" s="140"/>
      <c r="G367" s="140"/>
      <c r="H367" s="135" t="s">
        <v>2</v>
      </c>
      <c r="I367" s="133" t="s">
        <v>18</v>
      </c>
      <c r="J367" s="80">
        <f t="shared" ref="J367:O367" ca="1" si="148">J376+J382+J388+J394+J400+J406</f>
        <v>0</v>
      </c>
      <c r="K367" s="80">
        <f t="shared" ca="1" si="148"/>
        <v>0</v>
      </c>
      <c r="L367" s="80">
        <f t="shared" ca="1" si="148"/>
        <v>0</v>
      </c>
      <c r="M367" s="80">
        <f t="shared" ca="1" si="148"/>
        <v>0</v>
      </c>
      <c r="N367" s="80">
        <f t="shared" ca="1" si="148"/>
        <v>0</v>
      </c>
      <c r="O367" s="80">
        <f t="shared" ca="1" si="148"/>
        <v>0</v>
      </c>
      <c r="P367" s="20"/>
      <c r="Q367" s="20"/>
      <c r="R367" s="20"/>
      <c r="S367" s="20"/>
      <c r="T367" s="20"/>
      <c r="U367" s="20"/>
      <c r="V367" s="20"/>
      <c r="W367" s="20"/>
      <c r="X367" s="20"/>
      <c r="Y367" s="20" t="str">
        <f t="shared" ca="1" si="119"/>
        <v/>
      </c>
      <c r="Z367" s="20"/>
      <c r="AA367" s="20"/>
      <c r="AB367" s="20"/>
      <c r="AC367" s="20" t="str">
        <f t="shared" si="141"/>
        <v/>
      </c>
      <c r="AD367" s="20"/>
      <c r="AE367" s="20" t="str">
        <f t="shared" ref="AE367:AE420" si="149">IF(AC367=AD367,"",1)</f>
        <v/>
      </c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</row>
    <row r="368" spans="1:41" s="30" customFormat="1" ht="22.5" x14ac:dyDescent="0.25">
      <c r="A368" s="212"/>
      <c r="B368" s="212"/>
      <c r="C368" s="212"/>
      <c r="D368" s="133" t="s">
        <v>705</v>
      </c>
      <c r="E368" s="133" t="s">
        <v>706</v>
      </c>
      <c r="F368" s="133" t="s">
        <v>707</v>
      </c>
      <c r="G368" s="140"/>
      <c r="H368" s="135" t="s">
        <v>4</v>
      </c>
      <c r="I368" s="133" t="s">
        <v>18</v>
      </c>
      <c r="J368" s="80">
        <f t="shared" ref="J368:O368" ca="1" si="150">J377+J383+J389+J395+J401+J407</f>
        <v>128603.09999999999</v>
      </c>
      <c r="K368" s="80">
        <f t="shared" ca="1" si="150"/>
        <v>267434.8</v>
      </c>
      <c r="L368" s="80">
        <f t="shared" ca="1" si="150"/>
        <v>267434.8</v>
      </c>
      <c r="M368" s="80">
        <f t="shared" ca="1" si="150"/>
        <v>267434.8</v>
      </c>
      <c r="N368" s="80">
        <f t="shared" ca="1" si="150"/>
        <v>259683.46100000001</v>
      </c>
      <c r="O368" s="80">
        <f t="shared" ca="1" si="150"/>
        <v>100000</v>
      </c>
      <c r="P368" s="20"/>
      <c r="Q368" s="20"/>
      <c r="R368" s="20"/>
      <c r="S368" s="20"/>
      <c r="T368" s="20"/>
      <c r="U368" s="20"/>
      <c r="V368" s="20"/>
      <c r="W368" s="20"/>
      <c r="X368" s="20"/>
      <c r="Y368" s="20" t="str">
        <f t="shared" ca="1" si="119"/>
        <v/>
      </c>
      <c r="Z368" s="20"/>
      <c r="AA368" s="20"/>
      <c r="AB368" s="20"/>
      <c r="AC368" s="20" t="str">
        <f t="shared" si="141"/>
        <v>А120100000</v>
      </c>
      <c r="AD368" s="20"/>
      <c r="AE368" s="20">
        <f t="shared" si="149"/>
        <v>1</v>
      </c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</row>
    <row r="369" spans="1:41" s="30" customFormat="1" x14ac:dyDescent="0.25">
      <c r="A369" s="212"/>
      <c r="B369" s="212"/>
      <c r="C369" s="212"/>
      <c r="D369" s="140" t="s">
        <v>17</v>
      </c>
      <c r="E369" s="140" t="s">
        <v>17</v>
      </c>
      <c r="F369" s="140" t="s">
        <v>17</v>
      </c>
      <c r="G369" s="140" t="s">
        <v>17</v>
      </c>
      <c r="H369" s="136" t="s">
        <v>3</v>
      </c>
      <c r="I369" s="133" t="s">
        <v>18</v>
      </c>
      <c r="J369" s="80">
        <f t="shared" ref="J369:O369" ca="1" si="151">J378+J384+J390+J396+J402+J408</f>
        <v>7339.5</v>
      </c>
      <c r="K369" s="80">
        <f t="shared" ca="1" si="151"/>
        <v>6828.7</v>
      </c>
      <c r="L369" s="80">
        <f t="shared" ca="1" si="151"/>
        <v>0</v>
      </c>
      <c r="M369" s="80">
        <f t="shared" ca="1" si="151"/>
        <v>0</v>
      </c>
      <c r="N369" s="80">
        <f t="shared" ca="1" si="151"/>
        <v>0</v>
      </c>
      <c r="O369" s="80">
        <f t="shared" ca="1" si="151"/>
        <v>0</v>
      </c>
      <c r="P369" s="20"/>
      <c r="Q369" s="20"/>
      <c r="R369" s="20"/>
      <c r="S369" s="20"/>
      <c r="T369" s="20"/>
      <c r="U369" s="20"/>
      <c r="V369" s="20"/>
      <c r="W369" s="20"/>
      <c r="X369" s="20"/>
      <c r="Y369" s="20" t="str">
        <f t="shared" ca="1" si="119"/>
        <v/>
      </c>
      <c r="Z369" s="20"/>
      <c r="AA369" s="20"/>
      <c r="AB369" s="20"/>
      <c r="AC369" s="20" t="str">
        <f t="shared" si="141"/>
        <v/>
      </c>
      <c r="AD369" s="20"/>
      <c r="AE369" s="20" t="str">
        <f t="shared" si="149"/>
        <v/>
      </c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</row>
    <row r="370" spans="1:41" s="30" customFormat="1" ht="45" x14ac:dyDescent="0.25">
      <c r="A370" s="212"/>
      <c r="B370" s="212"/>
      <c r="C370" s="212"/>
      <c r="D370" s="140" t="s">
        <v>17</v>
      </c>
      <c r="E370" s="140" t="s">
        <v>17</v>
      </c>
      <c r="F370" s="140" t="s">
        <v>17</v>
      </c>
      <c r="G370" s="140" t="s">
        <v>17</v>
      </c>
      <c r="H370" s="135" t="s">
        <v>5</v>
      </c>
      <c r="I370" s="133" t="s">
        <v>18</v>
      </c>
      <c r="J370" s="80">
        <f t="shared" ref="J370:O370" ca="1" si="152">J379+J385+J391+J397+J403+J409</f>
        <v>0</v>
      </c>
      <c r="K370" s="80">
        <f t="shared" ca="1" si="152"/>
        <v>0</v>
      </c>
      <c r="L370" s="80">
        <f t="shared" ca="1" si="152"/>
        <v>0</v>
      </c>
      <c r="M370" s="80">
        <f t="shared" ca="1" si="152"/>
        <v>0</v>
      </c>
      <c r="N370" s="80">
        <f t="shared" ca="1" si="152"/>
        <v>0</v>
      </c>
      <c r="O370" s="80">
        <f t="shared" ca="1" si="152"/>
        <v>0</v>
      </c>
      <c r="P370" s="20"/>
      <c r="Q370" s="20"/>
      <c r="R370" s="20"/>
      <c r="S370" s="20"/>
      <c r="T370" s="20"/>
      <c r="U370" s="20"/>
      <c r="V370" s="20"/>
      <c r="W370" s="20"/>
      <c r="X370" s="20"/>
      <c r="Y370" s="20" t="str">
        <f t="shared" ca="1" si="119"/>
        <v/>
      </c>
      <c r="Z370" s="20"/>
      <c r="AA370" s="20"/>
      <c r="AB370" s="20"/>
      <c r="AC370" s="20" t="str">
        <f t="shared" si="141"/>
        <v/>
      </c>
      <c r="AD370" s="20"/>
      <c r="AE370" s="20" t="str">
        <f t="shared" si="149"/>
        <v/>
      </c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</row>
    <row r="371" spans="1:41" s="30" customFormat="1" x14ac:dyDescent="0.25">
      <c r="A371" s="213"/>
      <c r="B371" s="213"/>
      <c r="C371" s="213"/>
      <c r="D371" s="140" t="s">
        <v>17</v>
      </c>
      <c r="E371" s="140" t="s">
        <v>17</v>
      </c>
      <c r="F371" s="140" t="s">
        <v>17</v>
      </c>
      <c r="G371" s="140" t="s">
        <v>17</v>
      </c>
      <c r="H371" s="135" t="s">
        <v>6</v>
      </c>
      <c r="I371" s="133" t="s">
        <v>18</v>
      </c>
      <c r="J371" s="80">
        <f t="shared" ref="J371:O371" ca="1" si="153">J380+J386+J392+J398+J404+J410</f>
        <v>0</v>
      </c>
      <c r="K371" s="80">
        <f t="shared" ca="1" si="153"/>
        <v>0</v>
      </c>
      <c r="L371" s="80">
        <f t="shared" ca="1" si="153"/>
        <v>0</v>
      </c>
      <c r="M371" s="80">
        <f t="shared" ca="1" si="153"/>
        <v>0</v>
      </c>
      <c r="N371" s="80">
        <f t="shared" ca="1" si="153"/>
        <v>0</v>
      </c>
      <c r="O371" s="80">
        <f t="shared" ca="1" si="153"/>
        <v>0</v>
      </c>
      <c r="P371" s="20"/>
      <c r="Q371" s="20"/>
      <c r="R371" s="20"/>
      <c r="S371" s="20"/>
      <c r="T371" s="20"/>
      <c r="U371" s="20"/>
      <c r="V371" s="20"/>
      <c r="W371" s="20"/>
      <c r="X371" s="20"/>
      <c r="Y371" s="20" t="str">
        <f t="shared" ca="1" si="119"/>
        <v/>
      </c>
      <c r="Z371" s="20"/>
      <c r="AA371" s="20"/>
      <c r="AB371" s="20"/>
      <c r="AC371" s="20" t="str">
        <f t="shared" si="141"/>
        <v/>
      </c>
      <c r="AD371" s="20"/>
      <c r="AE371" s="20" t="str">
        <f t="shared" si="149"/>
        <v/>
      </c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</row>
    <row r="372" spans="1:41" s="30" customFormat="1" x14ac:dyDescent="0.25">
      <c r="A372" s="204" t="s">
        <v>794</v>
      </c>
      <c r="B372" s="221" t="s">
        <v>86</v>
      </c>
      <c r="C372" s="222"/>
      <c r="D372" s="222"/>
      <c r="E372" s="222"/>
      <c r="F372" s="222"/>
      <c r="G372" s="223"/>
      <c r="H372" s="132" t="s">
        <v>17</v>
      </c>
      <c r="I372" s="123" t="s">
        <v>157</v>
      </c>
      <c r="J372" s="76">
        <v>61.5</v>
      </c>
      <c r="K372" s="77">
        <v>61.5</v>
      </c>
      <c r="L372" s="78">
        <v>61.5</v>
      </c>
      <c r="M372" s="78">
        <v>61.5</v>
      </c>
      <c r="N372" s="76">
        <v>61.5</v>
      </c>
      <c r="O372" s="77">
        <v>61.8</v>
      </c>
      <c r="P372" s="20"/>
      <c r="Q372" s="20"/>
      <c r="R372" s="20"/>
      <c r="S372" s="20"/>
      <c r="T372" s="20"/>
      <c r="U372" s="20"/>
      <c r="V372" s="20"/>
      <c r="W372" s="20"/>
      <c r="X372" s="20"/>
      <c r="Y372" s="20" t="str">
        <f t="shared" si="119"/>
        <v/>
      </c>
      <c r="Z372" s="20"/>
      <c r="AA372" s="20"/>
      <c r="AB372" s="20"/>
      <c r="AC372" s="20" t="str">
        <f t="shared" si="141"/>
        <v/>
      </c>
      <c r="AD372" s="20"/>
      <c r="AE372" s="20" t="str">
        <f t="shared" si="149"/>
        <v/>
      </c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</row>
    <row r="373" spans="1:41" s="30" customFormat="1" x14ac:dyDescent="0.25">
      <c r="A373" s="209"/>
      <c r="B373" s="221" t="s">
        <v>708</v>
      </c>
      <c r="C373" s="222"/>
      <c r="D373" s="222"/>
      <c r="E373" s="222"/>
      <c r="F373" s="222"/>
      <c r="G373" s="223"/>
      <c r="H373" s="132"/>
      <c r="I373" s="123"/>
      <c r="J373" s="76">
        <v>95</v>
      </c>
      <c r="K373" s="77">
        <v>150</v>
      </c>
      <c r="L373" s="78"/>
      <c r="M373" s="78"/>
      <c r="N373" s="76"/>
      <c r="O373" s="77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</row>
    <row r="374" spans="1:41" s="30" customFormat="1" x14ac:dyDescent="0.25">
      <c r="A374" s="210"/>
      <c r="B374" s="221" t="s">
        <v>795</v>
      </c>
      <c r="C374" s="222"/>
      <c r="D374" s="222"/>
      <c r="E374" s="222"/>
      <c r="F374" s="222"/>
      <c r="G374" s="223"/>
      <c r="H374" s="132"/>
      <c r="I374" s="123"/>
      <c r="J374" s="76"/>
      <c r="K374" s="77"/>
      <c r="L374" s="78"/>
      <c r="M374" s="78"/>
      <c r="N374" s="76"/>
      <c r="O374" s="77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</row>
    <row r="375" spans="1:41" s="30" customFormat="1" x14ac:dyDescent="0.25">
      <c r="A375" s="207" t="s">
        <v>29</v>
      </c>
      <c r="B375" s="204" t="s">
        <v>87</v>
      </c>
      <c r="C375" s="204" t="s">
        <v>35</v>
      </c>
      <c r="D375" s="35"/>
      <c r="E375" s="115" t="s">
        <v>17</v>
      </c>
      <c r="F375" s="115"/>
      <c r="G375" s="115" t="s">
        <v>17</v>
      </c>
      <c r="H375" s="132" t="s">
        <v>1</v>
      </c>
      <c r="I375" s="117" t="s">
        <v>18</v>
      </c>
      <c r="J375" s="87">
        <f ca="1">IF($T375=0,SUM(J376:J380),IF($T375="",0,IF(ISERROR(OFFSET(ГП!AA302,-$R375-IF($T375=4,1,0),0)),0,OFFSET(ГП!AA302,-$R375-IF($T375=4,1,0),0))))</f>
        <v>1576.7</v>
      </c>
      <c r="K375" s="87">
        <f ca="1">IF($T375=0,SUM(K376:K380),IF($T375="",0,IF(ISERROR(OFFSET(ГП!AB302,-$R375-IF($T375=4,1,0),0)),0,OFFSET(ГП!AB302,-$R375-IF($T375=4,1,0),0))))</f>
        <v>0</v>
      </c>
      <c r="L375" s="87">
        <f ca="1">IF($T375=0,SUM(L376:L380),IF($T375="",0,IF(ISERROR(OFFSET(ГП!AC302,-$R375-IF($T375=4,1,0),0)),0,OFFSET(ГП!AC302,-$R375-IF($T375=4,1,0),0))))</f>
        <v>0</v>
      </c>
      <c r="M375" s="87">
        <f ca="1">IF($T375=0,SUM(M376:M380),IF($T375="",0,IF(ISERROR(OFFSET(ГП!AD302,-$R375-IF($T375=4,1,0),0)),0,OFFSET(ГП!AD302,-$R375-IF($T375=4,1,0),0))))</f>
        <v>0</v>
      </c>
      <c r="N375" s="87">
        <f ca="1">IF($T375=0,SUM(N376:N380),IF($T375="",0,IF(ISERROR(OFFSET(ГП!AE302,-$R375-IF($T375=4,1,0),0)),0,OFFSET(ГП!AE302,-$R375-IF($T375=4,1,0),0))))</f>
        <v>0</v>
      </c>
      <c r="O375" s="87">
        <f ca="1">IF($T375=0,SUM(O376:O380),IF($T375="",0,IF(ISERROR(OFFSET(ГП!AF302,-$R375-IF($T375=4,1,0),0)),0,OFFSET(ГП!AF302,-$R375-IF($T375=4,1,0),0))))</f>
        <v>0</v>
      </c>
      <c r="P375" s="20"/>
      <c r="Q375" s="20">
        <v>1</v>
      </c>
      <c r="R375" s="20">
        <v>0</v>
      </c>
      <c r="S375" s="20" t="str">
        <f t="shared" ref="S375:S410" si="154">IF(ISERROR(SEARCH("местн",U375,1)),IF(ISERROR(SEARCH("источн",U375,1)),"",4),3)</f>
        <v/>
      </c>
      <c r="T375" s="157">
        <f t="shared" ref="T375:T410" si="155">IF(S375="",IF(ISERROR(SEARCH("федерал",U375,1)),IF(ISERROR(SEARCH("республ",U375,1)),IF(ISERROR(SEARCH("всег",U375,1)),"",0),IF(ISERROR(SEARCH("террит",U375,1)),1,"")),2),S375)</f>
        <v>0</v>
      </c>
      <c r="U375" s="20" t="str">
        <f t="shared" ref="U375:U410" si="156">H375</f>
        <v>всего</v>
      </c>
      <c r="V375" s="20"/>
      <c r="W375" s="20"/>
      <c r="X375" s="20"/>
      <c r="Y375" s="20" t="str">
        <f t="shared" ca="1" si="119"/>
        <v/>
      </c>
      <c r="Z375" s="20"/>
      <c r="AA375" s="20"/>
      <c r="AB375" s="20"/>
      <c r="AC375" s="20" t="str">
        <f t="shared" ref="AC375:AC416" si="157">IF(LEN(F375)&gt;5,F375,"")</f>
        <v/>
      </c>
      <c r="AD375" s="20"/>
      <c r="AE375" s="20" t="str">
        <f t="shared" si="149"/>
        <v/>
      </c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</row>
    <row r="376" spans="1:41" s="30" customFormat="1" x14ac:dyDescent="0.25">
      <c r="A376" s="209"/>
      <c r="B376" s="205"/>
      <c r="C376" s="205"/>
      <c r="D376" s="36"/>
      <c r="E376" s="124"/>
      <c r="F376" s="124"/>
      <c r="G376" s="124"/>
      <c r="H376" s="137" t="s">
        <v>2</v>
      </c>
      <c r="I376" s="117" t="s">
        <v>18</v>
      </c>
      <c r="J376" s="87">
        <f ca="1">IF($T376=0,SUM(J377:J381),IF($T376="",0,IF(ISERROR(OFFSET(ГП!AA303,-$R376-IF($T376=4,1,0),0)),0,OFFSET(ГП!AA303,-$R376-IF($T376=4,1,0),0))))</f>
        <v>0</v>
      </c>
      <c r="K376" s="87">
        <f ca="1">IF($T376=0,SUM(K377:K381),IF($T376="",0,IF(ISERROR(OFFSET(ГП!AB303,-$R376-IF($T376=4,1,0),0)),0,OFFSET(ГП!AB303,-$R376-IF($T376=4,1,0),0))))</f>
        <v>0</v>
      </c>
      <c r="L376" s="87">
        <f ca="1">IF($T376=0,SUM(L377:L381),IF($T376="",0,IF(ISERROR(OFFSET(ГП!AC303,-$R376-IF($T376=4,1,0),0)),0,OFFSET(ГП!AC303,-$R376-IF($T376=4,1,0),0))))</f>
        <v>0</v>
      </c>
      <c r="M376" s="87">
        <f ca="1">IF($T376=0,SUM(M377:M381),IF($T376="",0,IF(ISERROR(OFFSET(ГП!AD303,-$R376-IF($T376=4,1,0),0)),0,OFFSET(ГП!AD303,-$R376-IF($T376=4,1,0),0))))</f>
        <v>0</v>
      </c>
      <c r="N376" s="87">
        <f ca="1">IF($T376=0,SUM(N377:N381),IF($T376="",0,IF(ISERROR(OFFSET(ГП!AE303,-$R376-IF($T376=4,1,0),0)),0,OFFSET(ГП!AE303,-$R376-IF($T376=4,1,0),0))))</f>
        <v>0</v>
      </c>
      <c r="O376" s="87">
        <f ca="1">IF($T376=0,SUM(O377:O381),IF($T376="",0,IF(ISERROR(OFFSET(ГП!AF303,-$R376-IF($T376=4,1,0),0)),0,OFFSET(ГП!AF303,-$R376-IF($T376=4,1,0),0))))</f>
        <v>0</v>
      </c>
      <c r="P376" s="20"/>
      <c r="Q376" s="20">
        <v>2</v>
      </c>
      <c r="R376" s="20">
        <f t="shared" ref="R376:R410" si="158">IF(Q376=1,R375+1,R375)</f>
        <v>0</v>
      </c>
      <c r="S376" s="20" t="str">
        <f t="shared" si="154"/>
        <v/>
      </c>
      <c r="T376" s="157">
        <f t="shared" si="155"/>
        <v>2</v>
      </c>
      <c r="U376" s="20" t="str">
        <f t="shared" si="156"/>
        <v>федеральный бюджет</v>
      </c>
      <c r="V376" s="20"/>
      <c r="W376" s="20"/>
      <c r="X376" s="20"/>
      <c r="Y376" s="20" t="str">
        <f t="shared" ca="1" si="119"/>
        <v/>
      </c>
      <c r="Z376" s="20"/>
      <c r="AA376" s="20"/>
      <c r="AB376" s="20"/>
      <c r="AC376" s="20" t="str">
        <f t="shared" si="157"/>
        <v/>
      </c>
      <c r="AD376" s="20"/>
      <c r="AE376" s="20" t="str">
        <f t="shared" si="149"/>
        <v/>
      </c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</row>
    <row r="377" spans="1:41" s="30" customFormat="1" ht="22.5" x14ac:dyDescent="0.25">
      <c r="A377" s="209"/>
      <c r="B377" s="205"/>
      <c r="C377" s="205"/>
      <c r="D377" s="125">
        <v>850</v>
      </c>
      <c r="E377" s="125">
        <v>605</v>
      </c>
      <c r="F377" s="125" t="s">
        <v>151</v>
      </c>
      <c r="G377" s="125">
        <v>244</v>
      </c>
      <c r="H377" s="137" t="s">
        <v>4</v>
      </c>
      <c r="I377" s="117" t="s">
        <v>18</v>
      </c>
      <c r="J377" s="87">
        <f ca="1">IF($T377=0,SUM(J378:J382),IF($T377="",0,IF(ISERROR(OFFSET(ГП!AA304,-$R377-IF($T377=4,1,0),0)),0,OFFSET(ГП!AA304,-$R377-IF($T377=4,1,0),0))))</f>
        <v>1576.7</v>
      </c>
      <c r="K377" s="87">
        <f ca="1">IF($T377=0,SUM(K378:K382),IF($T377="",0,IF(ISERROR(OFFSET(ГП!AB304,-$R377-IF($T377=4,1,0),0)),0,OFFSET(ГП!AB304,-$R377-IF($T377=4,1,0),0))))</f>
        <v>0</v>
      </c>
      <c r="L377" s="87">
        <f ca="1">IF($T377=0,SUM(L378:L382),IF($T377="",0,IF(ISERROR(OFFSET(ГП!AC304,-$R377-IF($T377=4,1,0),0)),0,OFFSET(ГП!AC304,-$R377-IF($T377=4,1,0),0))))</f>
        <v>0</v>
      </c>
      <c r="M377" s="87">
        <f ca="1">IF($T377=0,SUM(M378:M382),IF($T377="",0,IF(ISERROR(OFFSET(ГП!AD304,-$R377-IF($T377=4,1,0),0)),0,OFFSET(ГП!AD304,-$R377-IF($T377=4,1,0),0))))</f>
        <v>0</v>
      </c>
      <c r="N377" s="87">
        <f ca="1">IF($T377=0,SUM(N378:N382),IF($T377="",0,IF(ISERROR(OFFSET(ГП!AE304,-$R377-IF($T377=4,1,0),0)),0,OFFSET(ГП!AE304,-$R377-IF($T377=4,1,0),0))))</f>
        <v>0</v>
      </c>
      <c r="O377" s="87">
        <f ca="1">IF($T377=0,SUM(O378:O382),IF($T377="",0,IF(ISERROR(OFFSET(ГП!AF304,-$R377-IF($T377=4,1,0),0)),0,OFFSET(ГП!AF304,-$R377-IF($T377=4,1,0),0))))</f>
        <v>0</v>
      </c>
      <c r="P377" s="20"/>
      <c r="Q377" s="20">
        <v>3</v>
      </c>
      <c r="R377" s="20">
        <f t="shared" si="158"/>
        <v>0</v>
      </c>
      <c r="S377" s="20" t="str">
        <f t="shared" si="154"/>
        <v/>
      </c>
      <c r="T377" s="157">
        <f t="shared" si="155"/>
        <v>1</v>
      </c>
      <c r="U377" s="20" t="str">
        <f t="shared" si="156"/>
        <v>республииканский бюджет Чувашской Республики</v>
      </c>
      <c r="V377" s="20"/>
      <c r="W377" s="20"/>
      <c r="X377" s="20"/>
      <c r="Y377" s="20" t="str">
        <f t="shared" ca="1" si="119"/>
        <v/>
      </c>
      <c r="Z377" s="20"/>
      <c r="AA377" s="20"/>
      <c r="AB377" s="20"/>
      <c r="AC377" s="20" t="str">
        <f t="shared" si="157"/>
        <v>А120114930</v>
      </c>
      <c r="AD377" s="20"/>
      <c r="AE377" s="20">
        <f t="shared" si="149"/>
        <v>1</v>
      </c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</row>
    <row r="378" spans="1:41" s="30" customFormat="1" x14ac:dyDescent="0.25">
      <c r="A378" s="209"/>
      <c r="B378" s="205"/>
      <c r="C378" s="205"/>
      <c r="D378" s="37" t="s">
        <v>17</v>
      </c>
      <c r="E378" s="115" t="s">
        <v>17</v>
      </c>
      <c r="F378" s="115" t="s">
        <v>17</v>
      </c>
      <c r="G378" s="115" t="s">
        <v>17</v>
      </c>
      <c r="H378" s="132" t="s">
        <v>3</v>
      </c>
      <c r="I378" s="117" t="s">
        <v>18</v>
      </c>
      <c r="J378" s="87">
        <f ca="1">IF($T378=0,SUM(J379:J383),IF($T378="",0,IF(ISERROR(OFFSET(ГП!AA305,-$R378-IF($T378=4,1,0),0)),0,OFFSET(ГП!AA305,-$R378-IF($T378=4,1,0),0))))</f>
        <v>0</v>
      </c>
      <c r="K378" s="87">
        <f ca="1">IF($T378=0,SUM(K379:K383),IF($T378="",0,IF(ISERROR(OFFSET(ГП!AB305,-$R378-IF($T378=4,1,0),0)),0,OFFSET(ГП!AB305,-$R378-IF($T378=4,1,0),0))))</f>
        <v>0</v>
      </c>
      <c r="L378" s="87">
        <f ca="1">IF($T378=0,SUM(L379:L383),IF($T378="",0,IF(ISERROR(OFFSET(ГП!AC305,-$R378-IF($T378=4,1,0),0)),0,OFFSET(ГП!AC305,-$R378-IF($T378=4,1,0),0))))</f>
        <v>0</v>
      </c>
      <c r="M378" s="87">
        <f ca="1">IF($T378=0,SUM(M379:M383),IF($T378="",0,IF(ISERROR(OFFSET(ГП!AD305,-$R378-IF($T378=4,1,0),0)),0,OFFSET(ГП!AD305,-$R378-IF($T378=4,1,0),0))))</f>
        <v>0</v>
      </c>
      <c r="N378" s="87">
        <f ca="1">IF($T378=0,SUM(N379:N383),IF($T378="",0,IF(ISERROR(OFFSET(ГП!AE305,-$R378-IF($T378=4,1,0),0)),0,OFFSET(ГП!AE305,-$R378-IF($T378=4,1,0),0))))</f>
        <v>0</v>
      </c>
      <c r="O378" s="87">
        <f ca="1">IF($T378=0,SUM(O379:O383),IF($T378="",0,IF(ISERROR(OFFSET(ГП!AF305,-$R378-IF($T378=4,1,0),0)),0,OFFSET(ГП!AF305,-$R378-IF($T378=4,1,0),0))))</f>
        <v>0</v>
      </c>
      <c r="P378" s="20"/>
      <c r="Q378" s="20">
        <v>4</v>
      </c>
      <c r="R378" s="20">
        <f t="shared" si="158"/>
        <v>0</v>
      </c>
      <c r="S378" s="20">
        <f t="shared" si="154"/>
        <v>3</v>
      </c>
      <c r="T378" s="157">
        <f t="shared" si="155"/>
        <v>3</v>
      </c>
      <c r="U378" s="20" t="str">
        <f t="shared" si="156"/>
        <v>местные бюджеты</v>
      </c>
      <c r="V378" s="20"/>
      <c r="W378" s="20"/>
      <c r="X378" s="20"/>
      <c r="Y378" s="20" t="str">
        <f t="shared" ca="1" si="119"/>
        <v/>
      </c>
      <c r="Z378" s="20"/>
      <c r="AA378" s="20"/>
      <c r="AB378" s="20"/>
      <c r="AC378" s="20" t="str">
        <f t="shared" si="157"/>
        <v/>
      </c>
      <c r="AD378" s="20"/>
      <c r="AE378" s="20" t="str">
        <f t="shared" si="149"/>
        <v/>
      </c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</row>
    <row r="379" spans="1:41" s="30" customFormat="1" ht="45" x14ac:dyDescent="0.25">
      <c r="A379" s="209"/>
      <c r="B379" s="205"/>
      <c r="C379" s="205"/>
      <c r="D379" s="35" t="s">
        <v>17</v>
      </c>
      <c r="E379" s="115" t="s">
        <v>17</v>
      </c>
      <c r="F379" s="115" t="s">
        <v>17</v>
      </c>
      <c r="G379" s="115" t="s">
        <v>17</v>
      </c>
      <c r="H379" s="137" t="s">
        <v>5</v>
      </c>
      <c r="I379" s="117" t="s">
        <v>18</v>
      </c>
      <c r="J379" s="87">
        <f ca="1">IF($T379=0,SUM(J380:J384),IF($T379="",0,IF(ISERROR(OFFSET(ГП!AA306,-$R379-IF($T379=4,1,0),0)),0,OFFSET(ГП!AA306,-$R379-IF($T379=4,1,0),0))))</f>
        <v>0</v>
      </c>
      <c r="K379" s="87">
        <f ca="1">IF($T379=0,SUM(K380:K384),IF($T379="",0,IF(ISERROR(OFFSET(ГП!AB306,-$R379-IF($T379=4,1,0),0)),0,OFFSET(ГП!AB306,-$R379-IF($T379=4,1,0),0))))</f>
        <v>0</v>
      </c>
      <c r="L379" s="87">
        <f ca="1">IF($T379=0,SUM(L380:L384),IF($T379="",0,IF(ISERROR(OFFSET(ГП!AC306,-$R379-IF($T379=4,1,0),0)),0,OFFSET(ГП!AC306,-$R379-IF($T379=4,1,0),0))))</f>
        <v>0</v>
      </c>
      <c r="M379" s="87">
        <f ca="1">IF($T379=0,SUM(M380:M384),IF($T379="",0,IF(ISERROR(OFFSET(ГП!AD306,-$R379-IF($T379=4,1,0),0)),0,OFFSET(ГП!AD306,-$R379-IF($T379=4,1,0),0))))</f>
        <v>0</v>
      </c>
      <c r="N379" s="87">
        <f ca="1">IF($T379=0,SUM(N380:N384),IF($T379="",0,IF(ISERROR(OFFSET(ГП!AE306,-$R379-IF($T379=4,1,0),0)),0,OFFSET(ГП!AE306,-$R379-IF($T379=4,1,0),0))))</f>
        <v>0</v>
      </c>
      <c r="O379" s="87">
        <f ca="1">IF($T379=0,SUM(O380:O384),IF($T379="",0,IF(ISERROR(OFFSET(ГП!AF306,-$R379-IF($T379=4,1,0),0)),0,OFFSET(ГП!AF306,-$R379-IF($T379=4,1,0),0))))</f>
        <v>0</v>
      </c>
      <c r="P379" s="20"/>
      <c r="Q379" s="20">
        <v>5</v>
      </c>
      <c r="R379" s="20">
        <f t="shared" si="158"/>
        <v>0</v>
      </c>
      <c r="S379" s="20" t="str">
        <f t="shared" si="154"/>
        <v/>
      </c>
      <c r="T379" s="157" t="str">
        <f t="shared" si="155"/>
        <v/>
      </c>
      <c r="U379" s="20" t="str">
        <f t="shared" si="156"/>
        <v>территориальный государственный внебюджетный фонд Чувашской Республики</v>
      </c>
      <c r="V379" s="20"/>
      <c r="W379" s="20"/>
      <c r="X379" s="20"/>
      <c r="Y379" s="20" t="str">
        <f t="shared" ca="1" si="119"/>
        <v/>
      </c>
      <c r="Z379" s="20"/>
      <c r="AA379" s="20"/>
      <c r="AB379" s="20"/>
      <c r="AC379" s="20" t="str">
        <f t="shared" si="157"/>
        <v/>
      </c>
      <c r="AD379" s="20"/>
      <c r="AE379" s="20" t="str">
        <f t="shared" si="149"/>
        <v/>
      </c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</row>
    <row r="380" spans="1:41" s="30" customFormat="1" x14ac:dyDescent="0.25">
      <c r="A380" s="210"/>
      <c r="B380" s="206"/>
      <c r="C380" s="206"/>
      <c r="D380" s="35" t="s">
        <v>17</v>
      </c>
      <c r="E380" s="115" t="s">
        <v>17</v>
      </c>
      <c r="F380" s="115" t="s">
        <v>17</v>
      </c>
      <c r="G380" s="115" t="s">
        <v>17</v>
      </c>
      <c r="H380" s="137" t="s">
        <v>6</v>
      </c>
      <c r="I380" s="117" t="s">
        <v>18</v>
      </c>
      <c r="J380" s="87">
        <f ca="1">IF($T380=0,SUM(J381:J385),IF($T380="",0,IF(ISERROR(OFFSET(ГП!AA307,-$R380-IF($T380=4,1,0),0)),0,OFFSET(ГП!AA307,-$R380-IF($T380=4,1,0),0))))</f>
        <v>0</v>
      </c>
      <c r="K380" s="87">
        <f ca="1">IF($T380=0,SUM(K381:K385),IF($T380="",0,IF(ISERROR(OFFSET(ГП!AB307,-$R380-IF($T380=4,1,0),0)),0,OFFSET(ГП!AB307,-$R380-IF($T380=4,1,0),0))))</f>
        <v>0</v>
      </c>
      <c r="L380" s="87">
        <f ca="1">IF($T380=0,SUM(L381:L385),IF($T380="",0,IF(ISERROR(OFFSET(ГП!AC307,-$R380-IF($T380=4,1,0),0)),0,OFFSET(ГП!AC307,-$R380-IF($T380=4,1,0),0))))</f>
        <v>0</v>
      </c>
      <c r="M380" s="87">
        <f ca="1">IF($T380=0,SUM(M381:M385),IF($T380="",0,IF(ISERROR(OFFSET(ГП!AD307,-$R380-IF($T380=4,1,0),0)),0,OFFSET(ГП!AD307,-$R380-IF($T380=4,1,0),0))))</f>
        <v>0</v>
      </c>
      <c r="N380" s="87">
        <f ca="1">IF($T380=0,SUM(N381:N385),IF($T380="",0,IF(ISERROR(OFFSET(ГП!AE307,-$R380-IF($T380=4,1,0),0)),0,OFFSET(ГП!AE307,-$R380-IF($T380=4,1,0),0))))</f>
        <v>0</v>
      </c>
      <c r="O380" s="87">
        <f ca="1">IF($T380=0,SUM(O381:O385),IF($T380="",0,IF(ISERROR(OFFSET(ГП!AF307,-$R380-IF($T380=4,1,0),0)),0,OFFSET(ГП!AF307,-$R380-IF($T380=4,1,0),0))))</f>
        <v>0</v>
      </c>
      <c r="P380" s="20"/>
      <c r="Q380" s="20">
        <v>6</v>
      </c>
      <c r="R380" s="20">
        <f t="shared" si="158"/>
        <v>0</v>
      </c>
      <c r="S380" s="20">
        <f t="shared" si="154"/>
        <v>4</v>
      </c>
      <c r="T380" s="157">
        <f t="shared" si="155"/>
        <v>4</v>
      </c>
      <c r="U380" s="20" t="str">
        <f t="shared" si="156"/>
        <v>внебюджетные источники</v>
      </c>
      <c r="V380" s="20"/>
      <c r="W380" s="20"/>
      <c r="X380" s="20"/>
      <c r="Y380" s="20" t="str">
        <f t="shared" ca="1" si="119"/>
        <v/>
      </c>
      <c r="Z380" s="20"/>
      <c r="AA380" s="20"/>
      <c r="AB380" s="20"/>
      <c r="AC380" s="20" t="str">
        <f t="shared" si="157"/>
        <v/>
      </c>
      <c r="AD380" s="20"/>
      <c r="AE380" s="20" t="str">
        <f t="shared" si="149"/>
        <v/>
      </c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</row>
    <row r="381" spans="1:41" s="30" customFormat="1" x14ac:dyDescent="0.25">
      <c r="A381" s="207" t="s">
        <v>71</v>
      </c>
      <c r="B381" s="204" t="s">
        <v>88</v>
      </c>
      <c r="C381" s="204" t="s">
        <v>35</v>
      </c>
      <c r="D381" s="35" t="s">
        <v>17</v>
      </c>
      <c r="E381" s="115" t="s">
        <v>17</v>
      </c>
      <c r="F381" s="115" t="s">
        <v>17</v>
      </c>
      <c r="G381" s="115" t="s">
        <v>17</v>
      </c>
      <c r="H381" s="132" t="s">
        <v>1</v>
      </c>
      <c r="I381" s="117" t="s">
        <v>18</v>
      </c>
      <c r="J381" s="87">
        <f ca="1">IF($T381=0,SUM(J382:J386),IF($T381="",0,IF(ISERROR(OFFSET(ГП!AA308,-$R381-IF($T381=4,1,0),0)),0,OFFSET(ГП!AA308,-$R381-IF($T381=4,1,0),0))))</f>
        <v>0</v>
      </c>
      <c r="K381" s="87">
        <f ca="1">IF($T381=0,SUM(K382:K386),IF($T381="",0,IF(ISERROR(OFFSET(ГП!AB308,-$R381-IF($T381=4,1,0),0)),0,OFFSET(ГП!AB308,-$R381-IF($T381=4,1,0),0))))</f>
        <v>0</v>
      </c>
      <c r="L381" s="87">
        <f ca="1">IF($T381=0,SUM(L382:L386),IF($T381="",0,IF(ISERROR(OFFSET(ГП!AC308,-$R381-IF($T381=4,1,0),0)),0,OFFSET(ГП!AC308,-$R381-IF($T381=4,1,0),0))))</f>
        <v>0</v>
      </c>
      <c r="M381" s="87">
        <f ca="1">IF($T381=0,SUM(M382:M386),IF($T381="",0,IF(ISERROR(OFFSET(ГП!AD308,-$R381-IF($T381=4,1,0),0)),0,OFFSET(ГП!AD308,-$R381-IF($T381=4,1,0),0))))</f>
        <v>0</v>
      </c>
      <c r="N381" s="87">
        <f ca="1">IF($T381=0,SUM(N382:N386),IF($T381="",0,IF(ISERROR(OFFSET(ГП!AE308,-$R381-IF($T381=4,1,0),0)),0,OFFSET(ГП!AE308,-$R381-IF($T381=4,1,0),0))))</f>
        <v>0</v>
      </c>
      <c r="O381" s="87">
        <f ca="1">IF($T381=0,SUM(O382:O386),IF($T381="",0,IF(ISERROR(OFFSET(ГП!AF308,-$R381-IF($T381=4,1,0),0)),0,OFFSET(ГП!AF308,-$R381-IF($T381=4,1,0),0))))</f>
        <v>0</v>
      </c>
      <c r="P381" s="20"/>
      <c r="Q381" s="20">
        <v>1</v>
      </c>
      <c r="R381" s="20">
        <f t="shared" si="158"/>
        <v>1</v>
      </c>
      <c r="S381" s="20" t="str">
        <f t="shared" si="154"/>
        <v/>
      </c>
      <c r="T381" s="157">
        <f t="shared" si="155"/>
        <v>0</v>
      </c>
      <c r="U381" s="20" t="str">
        <f t="shared" si="156"/>
        <v>всего</v>
      </c>
      <c r="V381" s="20"/>
      <c r="W381" s="20"/>
      <c r="X381" s="20"/>
      <c r="Y381" s="20" t="str">
        <f t="shared" ca="1" si="119"/>
        <v/>
      </c>
      <c r="Z381" s="20"/>
      <c r="AA381" s="20"/>
      <c r="AB381" s="20"/>
      <c r="AC381" s="20" t="str">
        <f t="shared" si="157"/>
        <v/>
      </c>
      <c r="AD381" s="20"/>
      <c r="AE381" s="20" t="str">
        <f t="shared" si="149"/>
        <v/>
      </c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</row>
    <row r="382" spans="1:41" s="30" customFormat="1" x14ac:dyDescent="0.25">
      <c r="A382" s="209"/>
      <c r="B382" s="205"/>
      <c r="C382" s="205"/>
      <c r="D382" s="35" t="s">
        <v>17</v>
      </c>
      <c r="E382" s="115" t="s">
        <v>17</v>
      </c>
      <c r="F382" s="115" t="s">
        <v>17</v>
      </c>
      <c r="G382" s="115" t="s">
        <v>17</v>
      </c>
      <c r="H382" s="137" t="s">
        <v>2</v>
      </c>
      <c r="I382" s="117" t="s">
        <v>18</v>
      </c>
      <c r="J382" s="87">
        <f ca="1">IF($T382=0,SUM(J383:J387),IF($T382="",0,IF(ISERROR(OFFSET(ГП!AA309,-$R382-IF($T382=4,1,0),0)),0,OFFSET(ГП!AA309,-$R382-IF($T382=4,1,0),0))))</f>
        <v>0</v>
      </c>
      <c r="K382" s="87">
        <f ca="1">IF($T382=0,SUM(K383:K387),IF($T382="",0,IF(ISERROR(OFFSET(ГП!AB309,-$R382-IF($T382=4,1,0),0)),0,OFFSET(ГП!AB309,-$R382-IF($T382=4,1,0),0))))</f>
        <v>0</v>
      </c>
      <c r="L382" s="87">
        <f ca="1">IF($T382=0,SUM(L383:L387),IF($T382="",0,IF(ISERROR(OFFSET(ГП!AC309,-$R382-IF($T382=4,1,0),0)),0,OFFSET(ГП!AC309,-$R382-IF($T382=4,1,0),0))))</f>
        <v>0</v>
      </c>
      <c r="M382" s="87">
        <f ca="1">IF($T382=0,SUM(M383:M387),IF($T382="",0,IF(ISERROR(OFFSET(ГП!AD309,-$R382-IF($T382=4,1,0),0)),0,OFFSET(ГП!AD309,-$R382-IF($T382=4,1,0),0))))</f>
        <v>0</v>
      </c>
      <c r="N382" s="87">
        <f ca="1">IF($T382=0,SUM(N383:N387),IF($T382="",0,IF(ISERROR(OFFSET(ГП!AE309,-$R382-IF($T382=4,1,0),0)),0,OFFSET(ГП!AE309,-$R382-IF($T382=4,1,0),0))))</f>
        <v>0</v>
      </c>
      <c r="O382" s="87">
        <f ca="1">IF($T382=0,SUM(O383:O387),IF($T382="",0,IF(ISERROR(OFFSET(ГП!AF309,-$R382-IF($T382=4,1,0),0)),0,OFFSET(ГП!AF309,-$R382-IF($T382=4,1,0),0))))</f>
        <v>0</v>
      </c>
      <c r="P382" s="20"/>
      <c r="Q382" s="20">
        <v>2</v>
      </c>
      <c r="R382" s="20">
        <f t="shared" si="158"/>
        <v>1</v>
      </c>
      <c r="S382" s="20" t="str">
        <f t="shared" si="154"/>
        <v/>
      </c>
      <c r="T382" s="157">
        <f t="shared" si="155"/>
        <v>2</v>
      </c>
      <c r="U382" s="20" t="str">
        <f t="shared" si="156"/>
        <v>федеральный бюджет</v>
      </c>
      <c r="V382" s="20"/>
      <c r="W382" s="20"/>
      <c r="X382" s="20"/>
      <c r="Y382" s="20" t="str">
        <f t="shared" ca="1" si="119"/>
        <v/>
      </c>
      <c r="Z382" s="20"/>
      <c r="AA382" s="20"/>
      <c r="AB382" s="20"/>
      <c r="AC382" s="20" t="str">
        <f t="shared" si="157"/>
        <v/>
      </c>
      <c r="AD382" s="20"/>
      <c r="AE382" s="20" t="str">
        <f t="shared" si="149"/>
        <v/>
      </c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</row>
    <row r="383" spans="1:41" s="30" customFormat="1" ht="22.5" x14ac:dyDescent="0.25">
      <c r="A383" s="209"/>
      <c r="B383" s="205"/>
      <c r="C383" s="205"/>
      <c r="D383" s="125">
        <v>850</v>
      </c>
      <c r="E383" s="125">
        <v>605</v>
      </c>
      <c r="F383" s="115" t="s">
        <v>150</v>
      </c>
      <c r="G383" s="125">
        <v>244</v>
      </c>
      <c r="H383" s="137" t="s">
        <v>4</v>
      </c>
      <c r="I383" s="117" t="s">
        <v>18</v>
      </c>
      <c r="J383" s="87">
        <f ca="1">IF($T383=0,SUM(J384:J388),IF($T383="",0,IF(ISERROR(OFFSET(ГП!AA310,-$R383-IF($T383=4,1,0),0)),0,OFFSET(ГП!AA310,-$R383-IF($T383=4,1,0),0))))</f>
        <v>0</v>
      </c>
      <c r="K383" s="87">
        <f ca="1">IF($T383=0,SUM(K384:K388),IF($T383="",0,IF(ISERROR(OFFSET(ГП!AB310,-$R383-IF($T383=4,1,0),0)),0,OFFSET(ГП!AB310,-$R383-IF($T383=4,1,0),0))))</f>
        <v>0</v>
      </c>
      <c r="L383" s="87">
        <f ca="1">IF($T383=0,SUM(L384:L388),IF($T383="",0,IF(ISERROR(OFFSET(ГП!AC310,-$R383-IF($T383=4,1,0),0)),0,OFFSET(ГП!AC310,-$R383-IF($T383=4,1,0),0))))</f>
        <v>0</v>
      </c>
      <c r="M383" s="87">
        <f ca="1">IF($T383=0,SUM(M384:M388),IF($T383="",0,IF(ISERROR(OFFSET(ГП!AD310,-$R383-IF($T383=4,1,0),0)),0,OFFSET(ГП!AD310,-$R383-IF($T383=4,1,0),0))))</f>
        <v>0</v>
      </c>
      <c r="N383" s="87">
        <f ca="1">IF($T383=0,SUM(N384:N388),IF($T383="",0,IF(ISERROR(OFFSET(ГП!AE310,-$R383-IF($T383=4,1,0),0)),0,OFFSET(ГП!AE310,-$R383-IF($T383=4,1,0),0))))</f>
        <v>0</v>
      </c>
      <c r="O383" s="87">
        <f ca="1">IF($T383=0,SUM(O384:O388),IF($T383="",0,IF(ISERROR(OFFSET(ГП!AF310,-$R383-IF($T383=4,1,0),0)),0,OFFSET(ГП!AF310,-$R383-IF($T383=4,1,0),0))))</f>
        <v>0</v>
      </c>
      <c r="P383" s="20"/>
      <c r="Q383" s="20">
        <v>3</v>
      </c>
      <c r="R383" s="20">
        <f t="shared" si="158"/>
        <v>1</v>
      </c>
      <c r="S383" s="20" t="str">
        <f t="shared" si="154"/>
        <v/>
      </c>
      <c r="T383" s="157">
        <f t="shared" si="155"/>
        <v>1</v>
      </c>
      <c r="U383" s="20" t="str">
        <f t="shared" si="156"/>
        <v>республииканский бюджет Чувашской Республики</v>
      </c>
      <c r="V383" s="20"/>
      <c r="W383" s="20"/>
      <c r="X383" s="20"/>
      <c r="Y383" s="20" t="str">
        <f t="shared" ca="1" si="119"/>
        <v/>
      </c>
      <c r="Z383" s="20"/>
      <c r="AA383" s="20"/>
      <c r="AB383" s="20"/>
      <c r="AC383" s="20" t="str">
        <f t="shared" si="157"/>
        <v>А120118040</v>
      </c>
      <c r="AD383" s="20"/>
      <c r="AE383" s="20">
        <f t="shared" si="149"/>
        <v>1</v>
      </c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</row>
    <row r="384" spans="1:41" s="30" customFormat="1" x14ac:dyDescent="0.25">
      <c r="A384" s="209"/>
      <c r="B384" s="205"/>
      <c r="C384" s="205"/>
      <c r="D384" s="37" t="s">
        <v>17</v>
      </c>
      <c r="E384" s="115" t="s">
        <v>17</v>
      </c>
      <c r="F384" s="115" t="s">
        <v>17</v>
      </c>
      <c r="G384" s="115" t="s">
        <v>17</v>
      </c>
      <c r="H384" s="132" t="s">
        <v>3</v>
      </c>
      <c r="I384" s="117" t="s">
        <v>18</v>
      </c>
      <c r="J384" s="87">
        <f ca="1">IF($T384=0,SUM(J385:J389),IF($T384="",0,IF(ISERROR(OFFSET(ГП!AA311,-$R384-IF($T384=4,1,0),0)),0,OFFSET(ГП!AA311,-$R384-IF($T384=4,1,0),0))))</f>
        <v>0</v>
      </c>
      <c r="K384" s="87">
        <f ca="1">IF($T384=0,SUM(K385:K389),IF($T384="",0,IF(ISERROR(OFFSET(ГП!AB311,-$R384-IF($T384=4,1,0),0)),0,OFFSET(ГП!AB311,-$R384-IF($T384=4,1,0),0))))</f>
        <v>0</v>
      </c>
      <c r="L384" s="87">
        <f ca="1">IF($T384=0,SUM(L385:L389),IF($T384="",0,IF(ISERROR(OFFSET(ГП!AC311,-$R384-IF($T384=4,1,0),0)),0,OFFSET(ГП!AC311,-$R384-IF($T384=4,1,0),0))))</f>
        <v>0</v>
      </c>
      <c r="M384" s="87">
        <f ca="1">IF($T384=0,SUM(M385:M389),IF($T384="",0,IF(ISERROR(OFFSET(ГП!AD311,-$R384-IF($T384=4,1,0),0)),0,OFFSET(ГП!AD311,-$R384-IF($T384=4,1,0),0))))</f>
        <v>0</v>
      </c>
      <c r="N384" s="87">
        <f ca="1">IF($T384=0,SUM(N385:N389),IF($T384="",0,IF(ISERROR(OFFSET(ГП!AE311,-$R384-IF($T384=4,1,0),0)),0,OFFSET(ГП!AE311,-$R384-IF($T384=4,1,0),0))))</f>
        <v>0</v>
      </c>
      <c r="O384" s="87">
        <f ca="1">IF($T384=0,SUM(O385:O389),IF($T384="",0,IF(ISERROR(OFFSET(ГП!AF311,-$R384-IF($T384=4,1,0),0)),0,OFFSET(ГП!AF311,-$R384-IF($T384=4,1,0),0))))</f>
        <v>0</v>
      </c>
      <c r="P384" s="20"/>
      <c r="Q384" s="20">
        <v>4</v>
      </c>
      <c r="R384" s="20">
        <f t="shared" si="158"/>
        <v>1</v>
      </c>
      <c r="S384" s="20">
        <f t="shared" si="154"/>
        <v>3</v>
      </c>
      <c r="T384" s="157">
        <f t="shared" si="155"/>
        <v>3</v>
      </c>
      <c r="U384" s="20" t="str">
        <f t="shared" si="156"/>
        <v>местные бюджеты</v>
      </c>
      <c r="V384" s="20"/>
      <c r="W384" s="20"/>
      <c r="X384" s="20"/>
      <c r="Y384" s="20" t="str">
        <f t="shared" ca="1" si="119"/>
        <v/>
      </c>
      <c r="Z384" s="20"/>
      <c r="AA384" s="20"/>
      <c r="AB384" s="20"/>
      <c r="AC384" s="20" t="str">
        <f t="shared" si="157"/>
        <v/>
      </c>
      <c r="AD384" s="20"/>
      <c r="AE384" s="20" t="str">
        <f t="shared" si="149"/>
        <v/>
      </c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</row>
    <row r="385" spans="1:41" s="30" customFormat="1" ht="45" x14ac:dyDescent="0.25">
      <c r="A385" s="209"/>
      <c r="B385" s="205"/>
      <c r="C385" s="205"/>
      <c r="D385" s="35" t="s">
        <v>17</v>
      </c>
      <c r="E385" s="115" t="s">
        <v>17</v>
      </c>
      <c r="F385" s="115" t="s">
        <v>17</v>
      </c>
      <c r="G385" s="115" t="s">
        <v>17</v>
      </c>
      <c r="H385" s="137" t="s">
        <v>5</v>
      </c>
      <c r="I385" s="117" t="s">
        <v>18</v>
      </c>
      <c r="J385" s="87">
        <f ca="1">IF($T385=0,SUM(J386:J390),IF($T385="",0,IF(ISERROR(OFFSET(ГП!AA312,-$R385-IF($T385=4,1,0),0)),0,OFFSET(ГП!AA312,-$R385-IF($T385=4,1,0),0))))</f>
        <v>0</v>
      </c>
      <c r="K385" s="87">
        <f ca="1">IF($T385=0,SUM(K386:K390),IF($T385="",0,IF(ISERROR(OFFSET(ГП!AB312,-$R385-IF($T385=4,1,0),0)),0,OFFSET(ГП!AB312,-$R385-IF($T385=4,1,0),0))))</f>
        <v>0</v>
      </c>
      <c r="L385" s="87">
        <f ca="1">IF($T385=0,SUM(L386:L390),IF($T385="",0,IF(ISERROR(OFFSET(ГП!AC312,-$R385-IF($T385=4,1,0),0)),0,OFFSET(ГП!AC312,-$R385-IF($T385=4,1,0),0))))</f>
        <v>0</v>
      </c>
      <c r="M385" s="87">
        <f ca="1">IF($T385=0,SUM(M386:M390),IF($T385="",0,IF(ISERROR(OFFSET(ГП!AD312,-$R385-IF($T385=4,1,0),0)),0,OFFSET(ГП!AD312,-$R385-IF($T385=4,1,0),0))))</f>
        <v>0</v>
      </c>
      <c r="N385" s="87">
        <f ca="1">IF($T385=0,SUM(N386:N390),IF($T385="",0,IF(ISERROR(OFFSET(ГП!AE312,-$R385-IF($T385=4,1,0),0)),0,OFFSET(ГП!AE312,-$R385-IF($T385=4,1,0),0))))</f>
        <v>0</v>
      </c>
      <c r="O385" s="87">
        <f ca="1">IF($T385=0,SUM(O386:O390),IF($T385="",0,IF(ISERROR(OFFSET(ГП!AF312,-$R385-IF($T385=4,1,0),0)),0,OFFSET(ГП!AF312,-$R385-IF($T385=4,1,0),0))))</f>
        <v>0</v>
      </c>
      <c r="P385" s="20"/>
      <c r="Q385" s="20">
        <v>5</v>
      </c>
      <c r="R385" s="20">
        <f t="shared" si="158"/>
        <v>1</v>
      </c>
      <c r="S385" s="20" t="str">
        <f t="shared" si="154"/>
        <v/>
      </c>
      <c r="T385" s="157" t="str">
        <f t="shared" si="155"/>
        <v/>
      </c>
      <c r="U385" s="20" t="str">
        <f t="shared" si="156"/>
        <v>территориальный государственный внебюджетный фонд Чувашской Республики</v>
      </c>
      <c r="V385" s="20"/>
      <c r="W385" s="20"/>
      <c r="X385" s="20"/>
      <c r="Y385" s="20" t="str">
        <f t="shared" ca="1" si="119"/>
        <v/>
      </c>
      <c r="Z385" s="20"/>
      <c r="AA385" s="20"/>
      <c r="AB385" s="20"/>
      <c r="AC385" s="20" t="str">
        <f t="shared" si="157"/>
        <v/>
      </c>
      <c r="AD385" s="20"/>
      <c r="AE385" s="20" t="str">
        <f t="shared" si="149"/>
        <v/>
      </c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</row>
    <row r="386" spans="1:41" s="30" customFormat="1" x14ac:dyDescent="0.25">
      <c r="A386" s="210"/>
      <c r="B386" s="206"/>
      <c r="C386" s="206"/>
      <c r="D386" s="35" t="s">
        <v>17</v>
      </c>
      <c r="E386" s="115" t="s">
        <v>17</v>
      </c>
      <c r="F386" s="115" t="s">
        <v>17</v>
      </c>
      <c r="G386" s="115" t="s">
        <v>17</v>
      </c>
      <c r="H386" s="137" t="s">
        <v>6</v>
      </c>
      <c r="I386" s="117" t="s">
        <v>18</v>
      </c>
      <c r="J386" s="87">
        <f ca="1">IF($T386=0,SUM(J387:J391),IF($T386="",0,IF(ISERROR(OFFSET(ГП!AA313,-$R386-IF($T386=4,1,0),0)),0,OFFSET(ГП!AA313,-$R386-IF($T386=4,1,0),0))))</f>
        <v>0</v>
      </c>
      <c r="K386" s="87">
        <f ca="1">IF($T386=0,SUM(K387:K391),IF($T386="",0,IF(ISERROR(OFFSET(ГП!AB313,-$R386-IF($T386=4,1,0),0)),0,OFFSET(ГП!AB313,-$R386-IF($T386=4,1,0),0))))</f>
        <v>0</v>
      </c>
      <c r="L386" s="87">
        <f ca="1">IF($T386=0,SUM(L387:L391),IF($T386="",0,IF(ISERROR(OFFSET(ГП!AC313,-$R386-IF($T386=4,1,0),0)),0,OFFSET(ГП!AC313,-$R386-IF($T386=4,1,0),0))))</f>
        <v>0</v>
      </c>
      <c r="M386" s="87">
        <f ca="1">IF($T386=0,SUM(M387:M391),IF($T386="",0,IF(ISERROR(OFFSET(ГП!AD313,-$R386-IF($T386=4,1,0),0)),0,OFFSET(ГП!AD313,-$R386-IF($T386=4,1,0),0))))</f>
        <v>0</v>
      </c>
      <c r="N386" s="87">
        <f ca="1">IF($T386=0,SUM(N387:N391),IF($T386="",0,IF(ISERROR(OFFSET(ГП!AE313,-$R386-IF($T386=4,1,0),0)),0,OFFSET(ГП!AE313,-$R386-IF($T386=4,1,0),0))))</f>
        <v>0</v>
      </c>
      <c r="O386" s="87">
        <f ca="1">IF($T386=0,SUM(O387:O391),IF($T386="",0,IF(ISERROR(OFFSET(ГП!AF313,-$R386-IF($T386=4,1,0),0)),0,OFFSET(ГП!AF313,-$R386-IF($T386=4,1,0),0))))</f>
        <v>0</v>
      </c>
      <c r="P386" s="20"/>
      <c r="Q386" s="20">
        <v>6</v>
      </c>
      <c r="R386" s="20">
        <f t="shared" si="158"/>
        <v>1</v>
      </c>
      <c r="S386" s="20">
        <f t="shared" si="154"/>
        <v>4</v>
      </c>
      <c r="T386" s="157">
        <f t="shared" si="155"/>
        <v>4</v>
      </c>
      <c r="U386" s="20" t="str">
        <f t="shared" si="156"/>
        <v>внебюджетные источники</v>
      </c>
      <c r="V386" s="20"/>
      <c r="W386" s="20"/>
      <c r="X386" s="20"/>
      <c r="Y386" s="20" t="str">
        <f t="shared" ca="1" si="119"/>
        <v/>
      </c>
      <c r="Z386" s="20"/>
      <c r="AA386" s="20"/>
      <c r="AB386" s="20"/>
      <c r="AC386" s="20" t="str">
        <f t="shared" si="157"/>
        <v/>
      </c>
      <c r="AD386" s="20"/>
      <c r="AE386" s="20" t="str">
        <f t="shared" si="149"/>
        <v/>
      </c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</row>
    <row r="387" spans="1:41" s="30" customFormat="1" x14ac:dyDescent="0.25">
      <c r="A387" s="207" t="s">
        <v>72</v>
      </c>
      <c r="B387" s="204" t="s">
        <v>275</v>
      </c>
      <c r="C387" s="204" t="s">
        <v>35</v>
      </c>
      <c r="D387" s="37"/>
      <c r="E387" s="115" t="s">
        <v>17</v>
      </c>
      <c r="F387" s="115"/>
      <c r="G387" s="115" t="s">
        <v>17</v>
      </c>
      <c r="H387" s="137" t="s">
        <v>1</v>
      </c>
      <c r="I387" s="117" t="s">
        <v>18</v>
      </c>
      <c r="J387" s="87">
        <f ca="1">IF($T387=0,SUM(J388:J392),IF($T387="",0,IF(ISERROR(OFFSET(ГП!AA314,-$R387-IF($T387=4,1,0),0)),0,OFFSET(ГП!AA314,-$R387-IF($T387=4,1,0),0))))</f>
        <v>134365.9</v>
      </c>
      <c r="K387" s="87">
        <f ca="1">IF($T387=0,SUM(K388:K392),IF($T387="",0,IF(ISERROR(OFFSET(ГП!AB314,-$R387-IF($T387=4,1,0),0)),0,OFFSET(ГП!AB314,-$R387-IF($T387=4,1,0),0))))</f>
        <v>272686.8</v>
      </c>
      <c r="L387" s="87">
        <f ca="1">IF($T387=0,SUM(L388:L392),IF($T387="",0,IF(ISERROR(OFFSET(ГП!AC314,-$R387-IF($T387=4,1,0),0)),0,OFFSET(ГП!AC314,-$R387-IF($T387=4,1,0),0))))</f>
        <v>265858.09999999998</v>
      </c>
      <c r="M387" s="87">
        <f ca="1">IF($T387=0,SUM(M388:M392),IF($T387="",0,IF(ISERROR(OFFSET(ГП!AD314,-$R387-IF($T387=4,1,0),0)),0,OFFSET(ГП!AD314,-$R387-IF($T387=4,1,0),0))))</f>
        <v>265858.09999999998</v>
      </c>
      <c r="N387" s="87">
        <f ca="1">IF($T387=0,SUM(N388:N392),IF($T387="",0,IF(ISERROR(OFFSET(ГП!AE314,-$R387-IF($T387=4,1,0),0)),0,OFFSET(ГП!AE314,-$R387-IF($T387=4,1,0),0))))</f>
        <v>259683.46100000001</v>
      </c>
      <c r="O387" s="87">
        <f ca="1">IF($T387=0,SUM(O388:O392),IF($T387="",0,IF(ISERROR(OFFSET(ГП!AF314,-$R387-IF($T387=4,1,0),0)),0,OFFSET(ГП!AF314,-$R387-IF($T387=4,1,0),0))))</f>
        <v>0</v>
      </c>
      <c r="P387" s="20"/>
      <c r="Q387" s="20">
        <v>1</v>
      </c>
      <c r="R387" s="20">
        <f t="shared" si="158"/>
        <v>2</v>
      </c>
      <c r="S387" s="20" t="str">
        <f t="shared" si="154"/>
        <v/>
      </c>
      <c r="T387" s="157">
        <f t="shared" si="155"/>
        <v>0</v>
      </c>
      <c r="U387" s="20" t="str">
        <f t="shared" si="156"/>
        <v>всего</v>
      </c>
      <c r="V387" s="20"/>
      <c r="W387" s="20"/>
      <c r="X387" s="20"/>
      <c r="Y387" s="20" t="str">
        <f t="shared" ref="Y387:Y392" ca="1" si="159">IF(ISERROR(SUM(K387,-L387)),"",IF(SUM(K387,-L387)=0,"",IF(ISERROR(SEARCH("федерал",U387,1)),"",SUM(K387,-L387))))</f>
        <v/>
      </c>
      <c r="Z387" s="20"/>
      <c r="AA387" s="20"/>
      <c r="AB387" s="20"/>
      <c r="AC387" s="20" t="str">
        <f t="shared" si="157"/>
        <v/>
      </c>
      <c r="AD387" s="20"/>
      <c r="AE387" s="20" t="str">
        <f t="shared" ref="AE387:AE392" si="160">IF(AC387=AD387,"",1)</f>
        <v/>
      </c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</row>
    <row r="388" spans="1:41" s="30" customFormat="1" x14ac:dyDescent="0.25">
      <c r="A388" s="209"/>
      <c r="B388" s="205"/>
      <c r="C388" s="205"/>
      <c r="D388" s="37"/>
      <c r="E388" s="115"/>
      <c r="F388" s="115"/>
      <c r="G388" s="115"/>
      <c r="H388" s="137" t="s">
        <v>2</v>
      </c>
      <c r="I388" s="117" t="s">
        <v>18</v>
      </c>
      <c r="J388" s="87">
        <f ca="1">IF($T388=0,SUM(J389:J393),IF($T388="",0,IF(ISERROR(OFFSET(ГП!AA315,-$R388-IF($T388=4,1,0),0)),0,OFFSET(ГП!AA315,-$R388-IF($T388=4,1,0),0))))</f>
        <v>0</v>
      </c>
      <c r="K388" s="87">
        <f ca="1">IF($T388=0,SUM(K389:K393),IF($T388="",0,IF(ISERROR(OFFSET(ГП!AB315,-$R388-IF($T388=4,1,0),0)),0,OFFSET(ГП!AB315,-$R388-IF($T388=4,1,0),0))))</f>
        <v>0</v>
      </c>
      <c r="L388" s="87">
        <f ca="1">IF($T388=0,SUM(L389:L393),IF($T388="",0,IF(ISERROR(OFFSET(ГП!AC315,-$R388-IF($T388=4,1,0),0)),0,OFFSET(ГП!AC315,-$R388-IF($T388=4,1,0),0))))</f>
        <v>0</v>
      </c>
      <c r="M388" s="87">
        <f ca="1">IF($T388=0,SUM(M389:M393),IF($T388="",0,IF(ISERROR(OFFSET(ГП!AD315,-$R388-IF($T388=4,1,0),0)),0,OFFSET(ГП!AD315,-$R388-IF($T388=4,1,0),0))))</f>
        <v>0</v>
      </c>
      <c r="N388" s="87">
        <f ca="1">IF($T388=0,SUM(N389:N393),IF($T388="",0,IF(ISERROR(OFFSET(ГП!AE315,-$R388-IF($T388=4,1,0),0)),0,OFFSET(ГП!AE315,-$R388-IF($T388=4,1,0),0))))</f>
        <v>0</v>
      </c>
      <c r="O388" s="87">
        <f ca="1">IF($T388=0,SUM(O389:O393),IF($T388="",0,IF(ISERROR(OFFSET(ГП!AF315,-$R388-IF($T388=4,1,0),0)),0,OFFSET(ГП!AF315,-$R388-IF($T388=4,1,0),0))))</f>
        <v>0</v>
      </c>
      <c r="P388" s="20"/>
      <c r="Q388" s="20">
        <v>2</v>
      </c>
      <c r="R388" s="20">
        <f t="shared" si="158"/>
        <v>2</v>
      </c>
      <c r="S388" s="20" t="str">
        <f t="shared" si="154"/>
        <v/>
      </c>
      <c r="T388" s="157">
        <f t="shared" si="155"/>
        <v>2</v>
      </c>
      <c r="U388" s="20" t="str">
        <f t="shared" si="156"/>
        <v>федеральный бюджет</v>
      </c>
      <c r="V388" s="20"/>
      <c r="W388" s="20"/>
      <c r="X388" s="20"/>
      <c r="Y388" s="20" t="str">
        <f t="shared" ca="1" si="159"/>
        <v/>
      </c>
      <c r="Z388" s="20"/>
      <c r="AA388" s="20"/>
      <c r="AB388" s="20"/>
      <c r="AC388" s="20" t="str">
        <f t="shared" si="157"/>
        <v/>
      </c>
      <c r="AD388" s="20"/>
      <c r="AE388" s="20" t="str">
        <f t="shared" si="160"/>
        <v/>
      </c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</row>
    <row r="389" spans="1:41" s="30" customFormat="1" ht="22.5" x14ac:dyDescent="0.25">
      <c r="A389" s="209"/>
      <c r="B389" s="205"/>
      <c r="C389" s="205"/>
      <c r="D389" s="37">
        <v>832</v>
      </c>
      <c r="E389" s="115">
        <v>502</v>
      </c>
      <c r="F389" s="115" t="s">
        <v>185</v>
      </c>
      <c r="G389" s="115">
        <v>521</v>
      </c>
      <c r="H389" s="137" t="s">
        <v>4</v>
      </c>
      <c r="I389" s="117" t="s">
        <v>18</v>
      </c>
      <c r="J389" s="87">
        <f ca="1">IF($T389=0,SUM(J390:J394),IF($T389="",0,IF(ISERROR(OFFSET(ГП!AA316,-$R389-IF($T389=4,1,0),0)),0,OFFSET(ГП!AA316,-$R389-IF($T389=4,1,0),0))))</f>
        <v>127026.4</v>
      </c>
      <c r="K389" s="87">
        <f ca="1">IF($T389=0,SUM(K390:K394),IF($T389="",0,IF(ISERROR(OFFSET(ГП!AB316,-$R389-IF($T389=4,1,0),0)),0,OFFSET(ГП!AB316,-$R389-IF($T389=4,1,0),0))))</f>
        <v>265858.09999999998</v>
      </c>
      <c r="L389" s="87">
        <f ca="1">IF($T389=0,SUM(L390:L394),IF($T389="",0,IF(ISERROR(OFFSET(ГП!AC316,-$R389-IF($T389=4,1,0),0)),0,OFFSET(ГП!AC316,-$R389-IF($T389=4,1,0),0))))</f>
        <v>265858.09999999998</v>
      </c>
      <c r="M389" s="87">
        <f ca="1">IF($T389=0,SUM(M390:M394),IF($T389="",0,IF(ISERROR(OFFSET(ГП!AD316,-$R389-IF($T389=4,1,0),0)),0,OFFSET(ГП!AD316,-$R389-IF($T389=4,1,0),0))))</f>
        <v>265858.09999999998</v>
      </c>
      <c r="N389" s="87">
        <f ca="1">IF($T389=0,SUM(N390:N394),IF($T389="",0,IF(ISERROR(OFFSET(ГП!AE316,-$R389-IF($T389=4,1,0),0)),0,OFFSET(ГП!AE316,-$R389-IF($T389=4,1,0),0))))</f>
        <v>259683.46100000001</v>
      </c>
      <c r="O389" s="87">
        <f ca="1">IF($T389=0,SUM(O390:O394),IF($T389="",0,IF(ISERROR(OFFSET(ГП!AF316,-$R389-IF($T389=4,1,0),0)),0,OFFSET(ГП!AF316,-$R389-IF($T389=4,1,0),0))))</f>
        <v>0</v>
      </c>
      <c r="P389" s="20"/>
      <c r="Q389" s="20">
        <v>3</v>
      </c>
      <c r="R389" s="20">
        <f t="shared" si="158"/>
        <v>2</v>
      </c>
      <c r="S389" s="20" t="str">
        <f t="shared" si="154"/>
        <v/>
      </c>
      <c r="T389" s="157">
        <f t="shared" si="155"/>
        <v>1</v>
      </c>
      <c r="U389" s="20" t="str">
        <f t="shared" si="156"/>
        <v>республииканский бюджет Чувашской Республики</v>
      </c>
      <c r="V389" s="20"/>
      <c r="W389" s="20"/>
      <c r="X389" s="20"/>
      <c r="Y389" s="20" t="str">
        <f t="shared" ca="1" si="159"/>
        <v/>
      </c>
      <c r="Z389" s="20"/>
      <c r="AA389" s="20"/>
      <c r="AB389" s="20"/>
      <c r="AC389" s="20" t="str">
        <f t="shared" si="157"/>
        <v>А12011А010</v>
      </c>
      <c r="AD389" s="20"/>
      <c r="AE389" s="20">
        <f t="shared" si="160"/>
        <v>1</v>
      </c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</row>
    <row r="390" spans="1:41" s="30" customFormat="1" x14ac:dyDescent="0.25">
      <c r="A390" s="209"/>
      <c r="B390" s="205"/>
      <c r="C390" s="205"/>
      <c r="D390" s="37" t="s">
        <v>17</v>
      </c>
      <c r="E390" s="115" t="s">
        <v>17</v>
      </c>
      <c r="F390" s="115" t="s">
        <v>17</v>
      </c>
      <c r="G390" s="115" t="s">
        <v>17</v>
      </c>
      <c r="H390" s="137" t="s">
        <v>3</v>
      </c>
      <c r="I390" s="117" t="s">
        <v>18</v>
      </c>
      <c r="J390" s="87">
        <f ca="1">IF($T390=0,SUM(J391:J395),IF($T390="",0,IF(ISERROR(OFFSET(ГП!AA317,-$R390-IF($T390=4,1,0),0)),0,OFFSET(ГП!AA317,-$R390-IF($T390=4,1,0),0))))</f>
        <v>7339.5</v>
      </c>
      <c r="K390" s="87">
        <f ca="1">IF($T390=0,SUM(K391:K395),IF($T390="",0,IF(ISERROR(OFFSET(ГП!AB317,-$R390-IF($T390=4,1,0),0)),0,OFFSET(ГП!AB317,-$R390-IF($T390=4,1,0),0))))</f>
        <v>6828.7</v>
      </c>
      <c r="L390" s="87">
        <f ca="1">IF($T390=0,SUM(L391:L395),IF($T390="",0,IF(ISERROR(OFFSET(ГП!AC317,-$R390-IF($T390=4,1,0),0)),0,OFFSET(ГП!AC317,-$R390-IF($T390=4,1,0),0))))</f>
        <v>0</v>
      </c>
      <c r="M390" s="87">
        <f ca="1">IF($T390=0,SUM(M391:M395),IF($T390="",0,IF(ISERROR(OFFSET(ГП!AD317,-$R390-IF($T390=4,1,0),0)),0,OFFSET(ГП!AD317,-$R390-IF($T390=4,1,0),0))))</f>
        <v>0</v>
      </c>
      <c r="N390" s="87">
        <f ca="1">IF($T390=0,SUM(N391:N395),IF($T390="",0,IF(ISERROR(OFFSET(ГП!AE317,-$R390-IF($T390=4,1,0),0)),0,OFFSET(ГП!AE317,-$R390-IF($T390=4,1,0),0))))</f>
        <v>0</v>
      </c>
      <c r="O390" s="87">
        <f ca="1">IF($T390=0,SUM(O391:O395),IF($T390="",0,IF(ISERROR(OFFSET(ГП!AF317,-$R390-IF($T390=4,1,0),0)),0,OFFSET(ГП!AF317,-$R390-IF($T390=4,1,0),0))))</f>
        <v>0</v>
      </c>
      <c r="P390" s="20"/>
      <c r="Q390" s="20">
        <v>4</v>
      </c>
      <c r="R390" s="20">
        <f t="shared" si="158"/>
        <v>2</v>
      </c>
      <c r="S390" s="20">
        <f t="shared" si="154"/>
        <v>3</v>
      </c>
      <c r="T390" s="157">
        <f t="shared" si="155"/>
        <v>3</v>
      </c>
      <c r="U390" s="20" t="str">
        <f t="shared" si="156"/>
        <v>местные бюджеты</v>
      </c>
      <c r="V390" s="20"/>
      <c r="W390" s="20"/>
      <c r="X390" s="20"/>
      <c r="Y390" s="20" t="str">
        <f t="shared" ca="1" si="159"/>
        <v/>
      </c>
      <c r="Z390" s="20"/>
      <c r="AA390" s="20"/>
      <c r="AB390" s="20"/>
      <c r="AC390" s="20" t="str">
        <f t="shared" si="157"/>
        <v/>
      </c>
      <c r="AD390" s="20"/>
      <c r="AE390" s="20" t="str">
        <f t="shared" si="160"/>
        <v/>
      </c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</row>
    <row r="391" spans="1:41" s="30" customFormat="1" ht="45" x14ac:dyDescent="0.25">
      <c r="A391" s="209"/>
      <c r="B391" s="205"/>
      <c r="C391" s="205"/>
      <c r="D391" s="37" t="s">
        <v>17</v>
      </c>
      <c r="E391" s="115" t="s">
        <v>17</v>
      </c>
      <c r="F391" s="115" t="s">
        <v>17</v>
      </c>
      <c r="G391" s="115" t="s">
        <v>17</v>
      </c>
      <c r="H391" s="137" t="s">
        <v>5</v>
      </c>
      <c r="I391" s="117" t="s">
        <v>18</v>
      </c>
      <c r="J391" s="87">
        <f ca="1">IF($T391=0,SUM(J392:J396),IF($T391="",0,IF(ISERROR(OFFSET(ГП!AA318,-$R391-IF($T391=4,1,0),0)),0,OFFSET(ГП!AA318,-$R391-IF($T391=4,1,0),0))))</f>
        <v>0</v>
      </c>
      <c r="K391" s="87">
        <f ca="1">IF($T391=0,SUM(K392:K396),IF($T391="",0,IF(ISERROR(OFFSET(ГП!AB318,-$R391-IF($T391=4,1,0),0)),0,OFFSET(ГП!AB318,-$R391-IF($T391=4,1,0),0))))</f>
        <v>0</v>
      </c>
      <c r="L391" s="87">
        <f ca="1">IF($T391=0,SUM(L392:L396),IF($T391="",0,IF(ISERROR(OFFSET(ГП!AC318,-$R391-IF($T391=4,1,0),0)),0,OFFSET(ГП!AC318,-$R391-IF($T391=4,1,0),0))))</f>
        <v>0</v>
      </c>
      <c r="M391" s="87">
        <f ca="1">IF($T391=0,SUM(M392:M396),IF($T391="",0,IF(ISERROR(OFFSET(ГП!AD318,-$R391-IF($T391=4,1,0),0)),0,OFFSET(ГП!AD318,-$R391-IF($T391=4,1,0),0))))</f>
        <v>0</v>
      </c>
      <c r="N391" s="87">
        <f ca="1">IF($T391=0,SUM(N392:N396),IF($T391="",0,IF(ISERROR(OFFSET(ГП!AE318,-$R391-IF($T391=4,1,0),0)),0,OFFSET(ГП!AE318,-$R391-IF($T391=4,1,0),0))))</f>
        <v>0</v>
      </c>
      <c r="O391" s="87">
        <f ca="1">IF($T391=0,SUM(O392:O396),IF($T391="",0,IF(ISERROR(OFFSET(ГП!AF318,-$R391-IF($T391=4,1,0),0)),0,OFFSET(ГП!AF318,-$R391-IF($T391=4,1,0),0))))</f>
        <v>0</v>
      </c>
      <c r="P391" s="20"/>
      <c r="Q391" s="20">
        <v>5</v>
      </c>
      <c r="R391" s="20">
        <f t="shared" si="158"/>
        <v>2</v>
      </c>
      <c r="S391" s="20" t="str">
        <f t="shared" si="154"/>
        <v/>
      </c>
      <c r="T391" s="157" t="str">
        <f t="shared" si="155"/>
        <v/>
      </c>
      <c r="U391" s="20" t="str">
        <f t="shared" si="156"/>
        <v>территориальный государственный внебюджетный фонд Чувашской Республики</v>
      </c>
      <c r="V391" s="20"/>
      <c r="W391" s="20"/>
      <c r="X391" s="20"/>
      <c r="Y391" s="20" t="str">
        <f t="shared" ca="1" si="159"/>
        <v/>
      </c>
      <c r="Z391" s="20"/>
      <c r="AA391" s="20"/>
      <c r="AB391" s="20"/>
      <c r="AC391" s="20" t="str">
        <f t="shared" si="157"/>
        <v/>
      </c>
      <c r="AD391" s="20"/>
      <c r="AE391" s="20" t="str">
        <f t="shared" si="160"/>
        <v/>
      </c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</row>
    <row r="392" spans="1:41" s="30" customFormat="1" x14ac:dyDescent="0.25">
      <c r="A392" s="210"/>
      <c r="B392" s="206"/>
      <c r="C392" s="206"/>
      <c r="D392" s="37" t="s">
        <v>17</v>
      </c>
      <c r="E392" s="115" t="s">
        <v>17</v>
      </c>
      <c r="F392" s="115" t="s">
        <v>17</v>
      </c>
      <c r="G392" s="115" t="s">
        <v>17</v>
      </c>
      <c r="H392" s="137" t="s">
        <v>6</v>
      </c>
      <c r="I392" s="117" t="s">
        <v>18</v>
      </c>
      <c r="J392" s="87">
        <f ca="1">IF($T392=0,SUM(J393:J397),IF($T392="",0,IF(ISERROR(OFFSET(ГП!AA319,-$R392-IF($T392=4,1,0),0)),0,OFFSET(ГП!AA319,-$R392-IF($T392=4,1,0),0))))</f>
        <v>0</v>
      </c>
      <c r="K392" s="87">
        <f ca="1">IF($T392=0,SUM(K393:K397),IF($T392="",0,IF(ISERROR(OFFSET(ГП!AB319,-$R392-IF($T392=4,1,0),0)),0,OFFSET(ГП!AB319,-$R392-IF($T392=4,1,0),0))))</f>
        <v>0</v>
      </c>
      <c r="L392" s="87">
        <f ca="1">IF($T392=0,SUM(L393:L397),IF($T392="",0,IF(ISERROR(OFFSET(ГП!AC319,-$R392-IF($T392=4,1,0),0)),0,OFFSET(ГП!AC319,-$R392-IF($T392=4,1,0),0))))</f>
        <v>0</v>
      </c>
      <c r="M392" s="87">
        <f ca="1">IF($T392=0,SUM(M393:M397),IF($T392="",0,IF(ISERROR(OFFSET(ГП!AD319,-$R392-IF($T392=4,1,0),0)),0,OFFSET(ГП!AD319,-$R392-IF($T392=4,1,0),0))))</f>
        <v>0</v>
      </c>
      <c r="N392" s="87">
        <f ca="1">IF($T392=0,SUM(N393:N397),IF($T392="",0,IF(ISERROR(OFFSET(ГП!AE319,-$R392-IF($T392=4,1,0),0)),0,OFFSET(ГП!AE319,-$R392-IF($T392=4,1,0),0))))</f>
        <v>0</v>
      </c>
      <c r="O392" s="87">
        <f ca="1">IF($T392=0,SUM(O393:O397),IF($T392="",0,IF(ISERROR(OFFSET(ГП!AF319,-$R392-IF($T392=4,1,0),0)),0,OFFSET(ГП!AF319,-$R392-IF($T392=4,1,0),0))))</f>
        <v>0</v>
      </c>
      <c r="P392" s="20"/>
      <c r="Q392" s="20">
        <v>6</v>
      </c>
      <c r="R392" s="20">
        <f t="shared" si="158"/>
        <v>2</v>
      </c>
      <c r="S392" s="20">
        <f t="shared" si="154"/>
        <v>4</v>
      </c>
      <c r="T392" s="157">
        <f t="shared" si="155"/>
        <v>4</v>
      </c>
      <c r="U392" s="20" t="str">
        <f t="shared" si="156"/>
        <v>внебюджетные источники</v>
      </c>
      <c r="V392" s="20"/>
      <c r="W392" s="20"/>
      <c r="X392" s="20"/>
      <c r="Y392" s="20" t="str">
        <f t="shared" ca="1" si="159"/>
        <v/>
      </c>
      <c r="Z392" s="20"/>
      <c r="AA392" s="20"/>
      <c r="AB392" s="20"/>
      <c r="AC392" s="20" t="str">
        <f t="shared" si="157"/>
        <v/>
      </c>
      <c r="AD392" s="20"/>
      <c r="AE392" s="20" t="str">
        <f t="shared" si="160"/>
        <v/>
      </c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</row>
    <row r="393" spans="1:41" s="30" customFormat="1" x14ac:dyDescent="0.25">
      <c r="A393" s="207" t="s">
        <v>73</v>
      </c>
      <c r="B393" s="204" t="s">
        <v>796</v>
      </c>
      <c r="C393" s="204" t="s">
        <v>35</v>
      </c>
      <c r="D393" s="37"/>
      <c r="E393" s="115" t="s">
        <v>17</v>
      </c>
      <c r="F393" s="115"/>
      <c r="G393" s="115" t="s">
        <v>17</v>
      </c>
      <c r="H393" s="137" t="s">
        <v>1</v>
      </c>
      <c r="I393" s="117" t="s">
        <v>18</v>
      </c>
      <c r="J393" s="87">
        <f ca="1">IF($T393=0,SUM(J394:J398),IF($T393="",0,IF(ISERROR(OFFSET(ГП!AA320,-$R393-IF($T393=4,1,0),0)),0,OFFSET(ГП!AA320,-$R393-IF($T393=4,1,0),0))))</f>
        <v>0</v>
      </c>
      <c r="K393" s="87">
        <f ca="1">IF($T393=0,SUM(K394:K398),IF($T393="",0,IF(ISERROR(OFFSET(ГП!AB320,-$R393-IF($T393=4,1,0),0)),0,OFFSET(ГП!AB320,-$R393-IF($T393=4,1,0),0))))</f>
        <v>0</v>
      </c>
      <c r="L393" s="87">
        <f ca="1">IF($T393=0,SUM(L394:L398),IF($T393="",0,IF(ISERROR(OFFSET(ГП!AC320,-$R393-IF($T393=4,1,0),0)),0,OFFSET(ГП!AC320,-$R393-IF($T393=4,1,0),0))))</f>
        <v>0</v>
      </c>
      <c r="M393" s="87">
        <f ca="1">IF($T393=0,SUM(M394:M398),IF($T393="",0,IF(ISERROR(OFFSET(ГП!AD320,-$R393-IF($T393=4,1,0),0)),0,OFFSET(ГП!AD320,-$R393-IF($T393=4,1,0),0))))</f>
        <v>0</v>
      </c>
      <c r="N393" s="87">
        <f ca="1">IF($T393=0,SUM(N394:N398),IF($T393="",0,IF(ISERROR(OFFSET(ГП!AE320,-$R393-IF($T393=4,1,0),0)),0,OFFSET(ГП!AE320,-$R393-IF($T393=4,1,0),0))))</f>
        <v>0</v>
      </c>
      <c r="O393" s="87">
        <f ca="1">IF($T393=0,SUM(O394:O398),IF($T393="",0,IF(ISERROR(OFFSET(ГП!AF320,-$R393-IF($T393=4,1,0),0)),0,OFFSET(ГП!AF320,-$R393-IF($T393=4,1,0),0))))</f>
        <v>0</v>
      </c>
      <c r="P393" s="20"/>
      <c r="Q393" s="20">
        <v>1</v>
      </c>
      <c r="R393" s="20">
        <f t="shared" si="158"/>
        <v>3</v>
      </c>
      <c r="S393" s="20" t="str">
        <f t="shared" si="154"/>
        <v/>
      </c>
      <c r="T393" s="157">
        <f t="shared" si="155"/>
        <v>0</v>
      </c>
      <c r="U393" s="20" t="str">
        <f t="shared" si="156"/>
        <v>всего</v>
      </c>
      <c r="V393" s="20"/>
      <c r="W393" s="20"/>
      <c r="X393" s="20"/>
      <c r="Y393" s="20" t="str">
        <f t="shared" ca="1" si="119"/>
        <v/>
      </c>
      <c r="Z393" s="20"/>
      <c r="AA393" s="20"/>
      <c r="AB393" s="20"/>
      <c r="AC393" s="20" t="str">
        <f t="shared" si="157"/>
        <v/>
      </c>
      <c r="AD393" s="20"/>
      <c r="AE393" s="20" t="str">
        <f t="shared" si="149"/>
        <v/>
      </c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</row>
    <row r="394" spans="1:41" s="30" customFormat="1" x14ac:dyDescent="0.25">
      <c r="A394" s="209"/>
      <c r="B394" s="205"/>
      <c r="C394" s="205"/>
      <c r="D394" s="37"/>
      <c r="E394" s="115"/>
      <c r="F394" s="115"/>
      <c r="G394" s="115"/>
      <c r="H394" s="137" t="s">
        <v>2</v>
      </c>
      <c r="I394" s="117" t="s">
        <v>18</v>
      </c>
      <c r="J394" s="87">
        <f ca="1">IF($T394=0,SUM(J395:J399),IF($T394="",0,IF(ISERROR(OFFSET(ГП!AA321,-$R394-IF($T394=4,1,0),0)),0,OFFSET(ГП!AA321,-$R394-IF($T394=4,1,0),0))))</f>
        <v>0</v>
      </c>
      <c r="K394" s="87">
        <f ca="1">IF($T394=0,SUM(K395:K399),IF($T394="",0,IF(ISERROR(OFFSET(ГП!AB321,-$R394-IF($T394=4,1,0),0)),0,OFFSET(ГП!AB321,-$R394-IF($T394=4,1,0),0))))</f>
        <v>0</v>
      </c>
      <c r="L394" s="87">
        <f ca="1">IF($T394=0,SUM(L395:L399),IF($T394="",0,IF(ISERROR(OFFSET(ГП!AC321,-$R394-IF($T394=4,1,0),0)),0,OFFSET(ГП!AC321,-$R394-IF($T394=4,1,0),0))))</f>
        <v>0</v>
      </c>
      <c r="M394" s="87">
        <f ca="1">IF($T394=0,SUM(M395:M399),IF($T394="",0,IF(ISERROR(OFFSET(ГП!AD321,-$R394-IF($T394=4,1,0),0)),0,OFFSET(ГП!AD321,-$R394-IF($T394=4,1,0),0))))</f>
        <v>0</v>
      </c>
      <c r="N394" s="87">
        <f ca="1">IF($T394=0,SUM(N395:N399),IF($T394="",0,IF(ISERROR(OFFSET(ГП!AE321,-$R394-IF($T394=4,1,0),0)),0,OFFSET(ГП!AE321,-$R394-IF($T394=4,1,0),0))))</f>
        <v>0</v>
      </c>
      <c r="O394" s="87">
        <f ca="1">IF($T394=0,SUM(O395:O399),IF($T394="",0,IF(ISERROR(OFFSET(ГП!AF321,-$R394-IF($T394=4,1,0),0)),0,OFFSET(ГП!AF321,-$R394-IF($T394=4,1,0),0))))</f>
        <v>0</v>
      </c>
      <c r="P394" s="20"/>
      <c r="Q394" s="20">
        <v>2</v>
      </c>
      <c r="R394" s="20">
        <f t="shared" si="158"/>
        <v>3</v>
      </c>
      <c r="S394" s="20" t="str">
        <f t="shared" si="154"/>
        <v/>
      </c>
      <c r="T394" s="157">
        <f t="shared" si="155"/>
        <v>2</v>
      </c>
      <c r="U394" s="20" t="str">
        <f t="shared" si="156"/>
        <v>федеральный бюджет</v>
      </c>
      <c r="V394" s="20"/>
      <c r="W394" s="20"/>
      <c r="X394" s="20"/>
      <c r="Y394" s="20" t="str">
        <f t="shared" ca="1" si="119"/>
        <v/>
      </c>
      <c r="Z394" s="20"/>
      <c r="AA394" s="20"/>
      <c r="AB394" s="20"/>
      <c r="AC394" s="20" t="str">
        <f t="shared" si="157"/>
        <v/>
      </c>
      <c r="AD394" s="20"/>
      <c r="AE394" s="20" t="str">
        <f t="shared" si="149"/>
        <v/>
      </c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</row>
    <row r="395" spans="1:41" s="30" customFormat="1" ht="22.5" x14ac:dyDescent="0.25">
      <c r="A395" s="209"/>
      <c r="B395" s="205"/>
      <c r="C395" s="205"/>
      <c r="D395" s="37">
        <v>832</v>
      </c>
      <c r="E395" s="115">
        <v>502</v>
      </c>
      <c r="F395" s="115" t="s">
        <v>185</v>
      </c>
      <c r="G395" s="115">
        <v>521</v>
      </c>
      <c r="H395" s="137" t="s">
        <v>4</v>
      </c>
      <c r="I395" s="117" t="s">
        <v>18</v>
      </c>
      <c r="J395" s="87">
        <f ca="1">IF($T395=0,SUM(J396:J400),IF($T395="",0,IF(ISERROR(OFFSET(ГП!AA322,-$R395-IF($T395=4,1,0),0)),0,OFFSET(ГП!AA322,-$R395-IF($T395=4,1,0),0))))</f>
        <v>0</v>
      </c>
      <c r="K395" s="87">
        <f ca="1">IF($T395=0,SUM(K396:K400),IF($T395="",0,IF(ISERROR(OFFSET(ГП!AB322,-$R395-IF($T395=4,1,0),0)),0,OFFSET(ГП!AB322,-$R395-IF($T395=4,1,0),0))))</f>
        <v>0</v>
      </c>
      <c r="L395" s="87">
        <f ca="1">IF($T395=0,SUM(L396:L400),IF($T395="",0,IF(ISERROR(OFFSET(ГП!AC322,-$R395-IF($T395=4,1,0),0)),0,OFFSET(ГП!AC322,-$R395-IF($T395=4,1,0),0))))</f>
        <v>0</v>
      </c>
      <c r="M395" s="87">
        <f ca="1">IF($T395=0,SUM(M396:M400),IF($T395="",0,IF(ISERROR(OFFSET(ГП!AD322,-$R395-IF($T395=4,1,0),0)),0,OFFSET(ГП!AD322,-$R395-IF($T395=4,1,0),0))))</f>
        <v>0</v>
      </c>
      <c r="N395" s="87">
        <f ca="1">IF($T395=0,SUM(N396:N400),IF($T395="",0,IF(ISERROR(OFFSET(ГП!AE322,-$R395-IF($T395=4,1,0),0)),0,OFFSET(ГП!AE322,-$R395-IF($T395=4,1,0),0))))</f>
        <v>0</v>
      </c>
      <c r="O395" s="87">
        <f ca="1">IF($T395=0,SUM(O396:O400),IF($T395="",0,IF(ISERROR(OFFSET(ГП!AF322,-$R395-IF($T395=4,1,0),0)),0,OFFSET(ГП!AF322,-$R395-IF($T395=4,1,0),0))))</f>
        <v>0</v>
      </c>
      <c r="P395" s="20"/>
      <c r="Q395" s="20">
        <v>3</v>
      </c>
      <c r="R395" s="20">
        <f t="shared" si="158"/>
        <v>3</v>
      </c>
      <c r="S395" s="20" t="str">
        <f t="shared" si="154"/>
        <v/>
      </c>
      <c r="T395" s="157">
        <f t="shared" si="155"/>
        <v>1</v>
      </c>
      <c r="U395" s="20" t="str">
        <f t="shared" si="156"/>
        <v>республииканский бюджет Чувашской Республики</v>
      </c>
      <c r="V395" s="20"/>
      <c r="W395" s="20"/>
      <c r="X395" s="20"/>
      <c r="Y395" s="20" t="str">
        <f t="shared" ca="1" si="119"/>
        <v/>
      </c>
      <c r="Z395" s="20"/>
      <c r="AA395" s="20"/>
      <c r="AB395" s="20"/>
      <c r="AC395" s="20" t="str">
        <f t="shared" si="157"/>
        <v>А12011А010</v>
      </c>
      <c r="AD395" s="20"/>
      <c r="AE395" s="20">
        <f t="shared" si="149"/>
        <v>1</v>
      </c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</row>
    <row r="396" spans="1:41" s="30" customFormat="1" x14ac:dyDescent="0.25">
      <c r="A396" s="209"/>
      <c r="B396" s="205"/>
      <c r="C396" s="205"/>
      <c r="D396" s="37" t="s">
        <v>17</v>
      </c>
      <c r="E396" s="115" t="s">
        <v>17</v>
      </c>
      <c r="F396" s="115" t="s">
        <v>17</v>
      </c>
      <c r="G396" s="115" t="s">
        <v>17</v>
      </c>
      <c r="H396" s="137" t="s">
        <v>3</v>
      </c>
      <c r="I396" s="117" t="s">
        <v>18</v>
      </c>
      <c r="J396" s="87">
        <f ca="1">IF($T396=0,SUM(J397:J401),IF($T396="",0,IF(ISERROR(OFFSET(ГП!AA323,-$R396-IF($T396=4,1,0),0)),0,OFFSET(ГП!AA323,-$R396-IF($T396=4,1,0),0))))</f>
        <v>0</v>
      </c>
      <c r="K396" s="87">
        <f ca="1">IF($T396=0,SUM(K397:K401),IF($T396="",0,IF(ISERROR(OFFSET(ГП!AB323,-$R396-IF($T396=4,1,0),0)),0,OFFSET(ГП!AB323,-$R396-IF($T396=4,1,0),0))))</f>
        <v>0</v>
      </c>
      <c r="L396" s="87">
        <f ca="1">IF($T396=0,SUM(L397:L401),IF($T396="",0,IF(ISERROR(OFFSET(ГП!AC323,-$R396-IF($T396=4,1,0),0)),0,OFFSET(ГП!AC323,-$R396-IF($T396=4,1,0),0))))</f>
        <v>0</v>
      </c>
      <c r="M396" s="87">
        <f ca="1">IF($T396=0,SUM(M397:M401),IF($T396="",0,IF(ISERROR(OFFSET(ГП!AD323,-$R396-IF($T396=4,1,0),0)),0,OFFSET(ГП!AD323,-$R396-IF($T396=4,1,0),0))))</f>
        <v>0</v>
      </c>
      <c r="N396" s="87">
        <f ca="1">IF($T396=0,SUM(N397:N401),IF($T396="",0,IF(ISERROR(OFFSET(ГП!AE323,-$R396-IF($T396=4,1,0),0)),0,OFFSET(ГП!AE323,-$R396-IF($T396=4,1,0),0))))</f>
        <v>0</v>
      </c>
      <c r="O396" s="87">
        <f ca="1">IF($T396=0,SUM(O397:O401),IF($T396="",0,IF(ISERROR(OFFSET(ГП!AF323,-$R396-IF($T396=4,1,0),0)),0,OFFSET(ГП!AF323,-$R396-IF($T396=4,1,0),0))))</f>
        <v>0</v>
      </c>
      <c r="P396" s="20"/>
      <c r="Q396" s="20">
        <v>4</v>
      </c>
      <c r="R396" s="20">
        <f t="shared" si="158"/>
        <v>3</v>
      </c>
      <c r="S396" s="20">
        <f t="shared" si="154"/>
        <v>3</v>
      </c>
      <c r="T396" s="157">
        <f t="shared" si="155"/>
        <v>3</v>
      </c>
      <c r="U396" s="20" t="str">
        <f t="shared" si="156"/>
        <v>местные бюджеты</v>
      </c>
      <c r="V396" s="20"/>
      <c r="W396" s="20"/>
      <c r="X396" s="20"/>
      <c r="Y396" s="20" t="str">
        <f t="shared" ca="1" si="119"/>
        <v/>
      </c>
      <c r="Z396" s="20"/>
      <c r="AA396" s="20"/>
      <c r="AB396" s="20"/>
      <c r="AC396" s="20" t="str">
        <f t="shared" si="157"/>
        <v/>
      </c>
      <c r="AD396" s="20"/>
      <c r="AE396" s="20" t="str">
        <f t="shared" si="149"/>
        <v/>
      </c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</row>
    <row r="397" spans="1:41" s="30" customFormat="1" ht="45" x14ac:dyDescent="0.25">
      <c r="A397" s="209"/>
      <c r="B397" s="205"/>
      <c r="C397" s="205"/>
      <c r="D397" s="37" t="s">
        <v>17</v>
      </c>
      <c r="E397" s="115" t="s">
        <v>17</v>
      </c>
      <c r="F397" s="115" t="s">
        <v>17</v>
      </c>
      <c r="G397" s="115" t="s">
        <v>17</v>
      </c>
      <c r="H397" s="137" t="s">
        <v>5</v>
      </c>
      <c r="I397" s="117" t="s">
        <v>18</v>
      </c>
      <c r="J397" s="87">
        <f ca="1">IF($T397=0,SUM(J398:J402),IF($T397="",0,IF(ISERROR(OFFSET(ГП!AA324,-$R397-IF($T397=4,1,0),0)),0,OFFSET(ГП!AA324,-$R397-IF($T397=4,1,0),0))))</f>
        <v>0</v>
      </c>
      <c r="K397" s="87">
        <f ca="1">IF($T397=0,SUM(K398:K402),IF($T397="",0,IF(ISERROR(OFFSET(ГП!AB324,-$R397-IF($T397=4,1,0),0)),0,OFFSET(ГП!AB324,-$R397-IF($T397=4,1,0),0))))</f>
        <v>0</v>
      </c>
      <c r="L397" s="87">
        <f ca="1">IF($T397=0,SUM(L398:L402),IF($T397="",0,IF(ISERROR(OFFSET(ГП!AC324,-$R397-IF($T397=4,1,0),0)),0,OFFSET(ГП!AC324,-$R397-IF($T397=4,1,0),0))))</f>
        <v>0</v>
      </c>
      <c r="M397" s="87">
        <f ca="1">IF($T397=0,SUM(M398:M402),IF($T397="",0,IF(ISERROR(OFFSET(ГП!AD324,-$R397-IF($T397=4,1,0),0)),0,OFFSET(ГП!AD324,-$R397-IF($T397=4,1,0),0))))</f>
        <v>0</v>
      </c>
      <c r="N397" s="87">
        <f ca="1">IF($T397=0,SUM(N398:N402),IF($T397="",0,IF(ISERROR(OFFSET(ГП!AE324,-$R397-IF($T397=4,1,0),0)),0,OFFSET(ГП!AE324,-$R397-IF($T397=4,1,0),0))))</f>
        <v>0</v>
      </c>
      <c r="O397" s="87">
        <f ca="1">IF($T397=0,SUM(O398:O402),IF($T397="",0,IF(ISERROR(OFFSET(ГП!AF324,-$R397-IF($T397=4,1,0),0)),0,OFFSET(ГП!AF324,-$R397-IF($T397=4,1,0),0))))</f>
        <v>0</v>
      </c>
      <c r="P397" s="20"/>
      <c r="Q397" s="20">
        <v>5</v>
      </c>
      <c r="R397" s="20">
        <f t="shared" si="158"/>
        <v>3</v>
      </c>
      <c r="S397" s="20" t="str">
        <f t="shared" si="154"/>
        <v/>
      </c>
      <c r="T397" s="157" t="str">
        <f t="shared" si="155"/>
        <v/>
      </c>
      <c r="U397" s="20" t="str">
        <f t="shared" si="156"/>
        <v>территориальный государственный внебюджетный фонд Чувашской Республики</v>
      </c>
      <c r="V397" s="20"/>
      <c r="W397" s="20"/>
      <c r="X397" s="20"/>
      <c r="Y397" s="20" t="str">
        <f t="shared" ca="1" si="119"/>
        <v/>
      </c>
      <c r="Z397" s="20"/>
      <c r="AA397" s="20"/>
      <c r="AB397" s="20"/>
      <c r="AC397" s="20" t="str">
        <f t="shared" si="157"/>
        <v/>
      </c>
      <c r="AD397" s="20"/>
      <c r="AE397" s="20" t="str">
        <f t="shared" si="149"/>
        <v/>
      </c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</row>
    <row r="398" spans="1:41" s="30" customFormat="1" x14ac:dyDescent="0.25">
      <c r="A398" s="210"/>
      <c r="B398" s="206"/>
      <c r="C398" s="206"/>
      <c r="D398" s="37" t="s">
        <v>17</v>
      </c>
      <c r="E398" s="115" t="s">
        <v>17</v>
      </c>
      <c r="F398" s="115" t="s">
        <v>17</v>
      </c>
      <c r="G398" s="115" t="s">
        <v>17</v>
      </c>
      <c r="H398" s="137" t="s">
        <v>6</v>
      </c>
      <c r="I398" s="117" t="s">
        <v>18</v>
      </c>
      <c r="J398" s="87">
        <f ca="1">IF($T398=0,SUM(J399:J403),IF($T398="",0,IF(ISERROR(OFFSET(ГП!AA325,-$R398-IF($T398=4,1,0),0)),0,OFFSET(ГП!AA325,-$R398-IF($T398=4,1,0),0))))</f>
        <v>0</v>
      </c>
      <c r="K398" s="87">
        <f ca="1">IF($T398=0,SUM(K399:K403),IF($T398="",0,IF(ISERROR(OFFSET(ГП!AB325,-$R398-IF($T398=4,1,0),0)),0,OFFSET(ГП!AB325,-$R398-IF($T398=4,1,0),0))))</f>
        <v>0</v>
      </c>
      <c r="L398" s="87">
        <f ca="1">IF($T398=0,SUM(L399:L403),IF($T398="",0,IF(ISERROR(OFFSET(ГП!AC325,-$R398-IF($T398=4,1,0),0)),0,OFFSET(ГП!AC325,-$R398-IF($T398=4,1,0),0))))</f>
        <v>0</v>
      </c>
      <c r="M398" s="87">
        <f ca="1">IF($T398=0,SUM(M399:M403),IF($T398="",0,IF(ISERROR(OFFSET(ГП!AD325,-$R398-IF($T398=4,1,0),0)),0,OFFSET(ГП!AD325,-$R398-IF($T398=4,1,0),0))))</f>
        <v>0</v>
      </c>
      <c r="N398" s="87">
        <f ca="1">IF($T398=0,SUM(N399:N403),IF($T398="",0,IF(ISERROR(OFFSET(ГП!AE325,-$R398-IF($T398=4,1,0),0)),0,OFFSET(ГП!AE325,-$R398-IF($T398=4,1,0),0))))</f>
        <v>0</v>
      </c>
      <c r="O398" s="87">
        <f ca="1">IF($T398=0,SUM(O399:O403),IF($T398="",0,IF(ISERROR(OFFSET(ГП!AF325,-$R398-IF($T398=4,1,0),0)),0,OFFSET(ГП!AF325,-$R398-IF($T398=4,1,0),0))))</f>
        <v>0</v>
      </c>
      <c r="P398" s="20"/>
      <c r="Q398" s="20">
        <v>6</v>
      </c>
      <c r="R398" s="20">
        <f t="shared" si="158"/>
        <v>3</v>
      </c>
      <c r="S398" s="20">
        <f t="shared" si="154"/>
        <v>4</v>
      </c>
      <c r="T398" s="157">
        <f t="shared" si="155"/>
        <v>4</v>
      </c>
      <c r="U398" s="20" t="str">
        <f t="shared" si="156"/>
        <v>внебюджетные источники</v>
      </c>
      <c r="V398" s="20"/>
      <c r="W398" s="20"/>
      <c r="X398" s="20"/>
      <c r="Y398" s="20" t="str">
        <f t="shared" ca="1" si="119"/>
        <v/>
      </c>
      <c r="Z398" s="20"/>
      <c r="AA398" s="20"/>
      <c r="AB398" s="20"/>
      <c r="AC398" s="20" t="str">
        <f t="shared" si="157"/>
        <v/>
      </c>
      <c r="AD398" s="20"/>
      <c r="AE398" s="20" t="str">
        <f t="shared" si="149"/>
        <v/>
      </c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</row>
    <row r="399" spans="1:41" s="30" customFormat="1" x14ac:dyDescent="0.25">
      <c r="A399" s="207" t="s">
        <v>217</v>
      </c>
      <c r="B399" s="204" t="s">
        <v>798</v>
      </c>
      <c r="C399" s="204" t="s">
        <v>35</v>
      </c>
      <c r="D399" s="37"/>
      <c r="E399" s="115" t="s">
        <v>17</v>
      </c>
      <c r="F399" s="115"/>
      <c r="G399" s="115" t="s">
        <v>17</v>
      </c>
      <c r="H399" s="137" t="s">
        <v>1</v>
      </c>
      <c r="I399" s="117" t="s">
        <v>18</v>
      </c>
      <c r="J399" s="87">
        <f ca="1">IF($T399=0,SUM(J400:J404),IF($T399="",0,IF(ISERROR(OFFSET(ГП!AA326,-$R399-IF($T399=4,1,0),0)),0,OFFSET(ГП!AA326,-$R399-IF($T399=4,1,0),0))))</f>
        <v>0</v>
      </c>
      <c r="K399" s="87">
        <f ca="1">IF($T399=0,SUM(K400:K404),IF($T399="",0,IF(ISERROR(OFFSET(ГП!AB326,-$R399-IF($T399=4,1,0),0)),0,OFFSET(ГП!AB326,-$R399-IF($T399=4,1,0),0))))</f>
        <v>1576.7</v>
      </c>
      <c r="L399" s="87">
        <f ca="1">IF($T399=0,SUM(L400:L404),IF($T399="",0,IF(ISERROR(OFFSET(ГП!AC326,-$R399-IF($T399=4,1,0),0)),0,OFFSET(ГП!AC326,-$R399-IF($T399=4,1,0),0))))</f>
        <v>1576.7</v>
      </c>
      <c r="M399" s="87">
        <f ca="1">IF($T399=0,SUM(M400:M404),IF($T399="",0,IF(ISERROR(OFFSET(ГП!AD326,-$R399-IF($T399=4,1,0),0)),0,OFFSET(ГП!AD326,-$R399-IF($T399=4,1,0),0))))</f>
        <v>1576.7</v>
      </c>
      <c r="N399" s="87">
        <f ca="1">IF($T399=0,SUM(N400:N404),IF($T399="",0,IF(ISERROR(OFFSET(ГП!AE326,-$R399-IF($T399=4,1,0),0)),0,OFFSET(ГП!AE326,-$R399-IF($T399=4,1,0),0))))</f>
        <v>0</v>
      </c>
      <c r="O399" s="87">
        <f ca="1">IF($T399=0,SUM(O400:O404),IF($T399="",0,IF(ISERROR(OFFSET(ГП!AF326,-$R399-IF($T399=4,1,0),0)),0,OFFSET(ГП!AF326,-$R399-IF($T399=4,1,0),0))))</f>
        <v>0</v>
      </c>
      <c r="P399" s="20"/>
      <c r="Q399" s="20">
        <v>1</v>
      </c>
      <c r="R399" s="20">
        <f t="shared" si="158"/>
        <v>4</v>
      </c>
      <c r="S399" s="20" t="str">
        <f t="shared" si="154"/>
        <v/>
      </c>
      <c r="T399" s="157">
        <f t="shared" si="155"/>
        <v>0</v>
      </c>
      <c r="U399" s="20" t="str">
        <f t="shared" si="156"/>
        <v>всего</v>
      </c>
      <c r="V399" s="20"/>
      <c r="W399" s="20"/>
      <c r="X399" s="20"/>
      <c r="Y399" s="20" t="str">
        <f t="shared" ref="Y399:Y404" ca="1" si="161">IF(ISERROR(SUM(K399,-L399)),"",IF(SUM(K399,-L399)=0,"",IF(ISERROR(SEARCH("федерал",U399,1)),"",SUM(K399,-L399))))</f>
        <v/>
      </c>
      <c r="Z399" s="20"/>
      <c r="AA399" s="20"/>
      <c r="AB399" s="20"/>
      <c r="AC399" s="20" t="str">
        <f t="shared" si="157"/>
        <v/>
      </c>
      <c r="AD399" s="20"/>
      <c r="AE399" s="20" t="str">
        <f t="shared" ref="AE399:AE404" si="162">IF(AC399=AD399,"",1)</f>
        <v/>
      </c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</row>
    <row r="400" spans="1:41" s="30" customFormat="1" x14ac:dyDescent="0.25">
      <c r="A400" s="209"/>
      <c r="B400" s="205"/>
      <c r="C400" s="205"/>
      <c r="D400" s="37"/>
      <c r="E400" s="115"/>
      <c r="F400" s="115"/>
      <c r="G400" s="115"/>
      <c r="H400" s="137" t="s">
        <v>2</v>
      </c>
      <c r="I400" s="117" t="s">
        <v>18</v>
      </c>
      <c r="J400" s="87">
        <f ca="1">IF($T400=0,SUM(J401:J405),IF($T400="",0,IF(ISERROR(OFFSET(ГП!AA327,-$R400-IF($T400=4,1,0),0)),0,OFFSET(ГП!AA327,-$R400-IF($T400=4,1,0),0))))</f>
        <v>0</v>
      </c>
      <c r="K400" s="87">
        <f ca="1">IF($T400=0,SUM(K401:K405),IF($T400="",0,IF(ISERROR(OFFSET(ГП!AB327,-$R400-IF($T400=4,1,0),0)),0,OFFSET(ГП!AB327,-$R400-IF($T400=4,1,0),0))))</f>
        <v>0</v>
      </c>
      <c r="L400" s="87">
        <f ca="1">IF($T400=0,SUM(L401:L405),IF($T400="",0,IF(ISERROR(OFFSET(ГП!AC327,-$R400-IF($T400=4,1,0),0)),0,OFFSET(ГП!AC327,-$R400-IF($T400=4,1,0),0))))</f>
        <v>0</v>
      </c>
      <c r="M400" s="87">
        <f ca="1">IF($T400=0,SUM(M401:M405),IF($T400="",0,IF(ISERROR(OFFSET(ГП!AD327,-$R400-IF($T400=4,1,0),0)),0,OFFSET(ГП!AD327,-$R400-IF($T400=4,1,0),0))))</f>
        <v>0</v>
      </c>
      <c r="N400" s="87">
        <f ca="1">IF($T400=0,SUM(N401:N405),IF($T400="",0,IF(ISERROR(OFFSET(ГП!AE327,-$R400-IF($T400=4,1,0),0)),0,OFFSET(ГП!AE327,-$R400-IF($T400=4,1,0),0))))</f>
        <v>0</v>
      </c>
      <c r="O400" s="87">
        <f ca="1">IF($T400=0,SUM(O401:O405),IF($T400="",0,IF(ISERROR(OFFSET(ГП!AF327,-$R400-IF($T400=4,1,0),0)),0,OFFSET(ГП!AF327,-$R400-IF($T400=4,1,0),0))))</f>
        <v>0</v>
      </c>
      <c r="P400" s="20"/>
      <c r="Q400" s="20">
        <v>2</v>
      </c>
      <c r="R400" s="20">
        <f t="shared" si="158"/>
        <v>4</v>
      </c>
      <c r="S400" s="20" t="str">
        <f t="shared" si="154"/>
        <v/>
      </c>
      <c r="T400" s="157">
        <f t="shared" si="155"/>
        <v>2</v>
      </c>
      <c r="U400" s="20" t="str">
        <f t="shared" si="156"/>
        <v>федеральный бюджет</v>
      </c>
      <c r="V400" s="20"/>
      <c r="W400" s="20"/>
      <c r="X400" s="20"/>
      <c r="Y400" s="20" t="str">
        <f t="shared" ca="1" si="161"/>
        <v/>
      </c>
      <c r="Z400" s="20"/>
      <c r="AA400" s="20"/>
      <c r="AB400" s="20"/>
      <c r="AC400" s="20" t="str">
        <f t="shared" si="157"/>
        <v/>
      </c>
      <c r="AD400" s="20"/>
      <c r="AE400" s="20" t="str">
        <f t="shared" si="162"/>
        <v/>
      </c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</row>
    <row r="401" spans="1:41" s="30" customFormat="1" ht="22.5" x14ac:dyDescent="0.25">
      <c r="A401" s="209"/>
      <c r="B401" s="205"/>
      <c r="C401" s="205"/>
      <c r="D401" s="37">
        <v>832</v>
      </c>
      <c r="E401" s="115">
        <v>502</v>
      </c>
      <c r="F401" s="115" t="s">
        <v>185</v>
      </c>
      <c r="G401" s="115">
        <v>521</v>
      </c>
      <c r="H401" s="137" t="s">
        <v>4</v>
      </c>
      <c r="I401" s="117" t="s">
        <v>18</v>
      </c>
      <c r="J401" s="87">
        <f ca="1">IF($T401=0,SUM(J402:J406),IF($T401="",0,IF(ISERROR(OFFSET(ГП!AA328,-$R401-IF($T401=4,1,0),0)),0,OFFSET(ГП!AA328,-$R401-IF($T401=4,1,0),0))))</f>
        <v>0</v>
      </c>
      <c r="K401" s="87">
        <f ca="1">IF($T401=0,SUM(K402:K406),IF($T401="",0,IF(ISERROR(OFFSET(ГП!AB328,-$R401-IF($T401=4,1,0),0)),0,OFFSET(ГП!AB328,-$R401-IF($T401=4,1,0),0))))</f>
        <v>1576.7</v>
      </c>
      <c r="L401" s="87">
        <f ca="1">IF($T401=0,SUM(L402:L406),IF($T401="",0,IF(ISERROR(OFFSET(ГП!AC328,-$R401-IF($T401=4,1,0),0)),0,OFFSET(ГП!AC328,-$R401-IF($T401=4,1,0),0))))</f>
        <v>1576.7</v>
      </c>
      <c r="M401" s="87">
        <f ca="1">IF($T401=0,SUM(M402:M406),IF($T401="",0,IF(ISERROR(OFFSET(ГП!AD328,-$R401-IF($T401=4,1,0),0)),0,OFFSET(ГП!AD328,-$R401-IF($T401=4,1,0),0))))</f>
        <v>1576.7</v>
      </c>
      <c r="N401" s="87">
        <f ca="1">IF($T401=0,SUM(N402:N406),IF($T401="",0,IF(ISERROR(OFFSET(ГП!AE328,-$R401-IF($T401=4,1,0),0)),0,OFFSET(ГП!AE328,-$R401-IF($T401=4,1,0),0))))</f>
        <v>0</v>
      </c>
      <c r="O401" s="87">
        <f ca="1">IF($T401=0,SUM(O402:O406),IF($T401="",0,IF(ISERROR(OFFSET(ГП!AF328,-$R401-IF($T401=4,1,0),0)),0,OFFSET(ГП!AF328,-$R401-IF($T401=4,1,0),0))))</f>
        <v>0</v>
      </c>
      <c r="P401" s="20"/>
      <c r="Q401" s="20">
        <v>3</v>
      </c>
      <c r="R401" s="20">
        <f t="shared" si="158"/>
        <v>4</v>
      </c>
      <c r="S401" s="20" t="str">
        <f t="shared" si="154"/>
        <v/>
      </c>
      <c r="T401" s="157">
        <f t="shared" si="155"/>
        <v>1</v>
      </c>
      <c r="U401" s="20" t="str">
        <f t="shared" si="156"/>
        <v>республииканский бюджет Чувашской Республики</v>
      </c>
      <c r="V401" s="20"/>
      <c r="W401" s="20"/>
      <c r="X401" s="20"/>
      <c r="Y401" s="20" t="str">
        <f t="shared" ca="1" si="161"/>
        <v/>
      </c>
      <c r="Z401" s="20"/>
      <c r="AA401" s="20"/>
      <c r="AB401" s="20"/>
      <c r="AC401" s="20" t="str">
        <f t="shared" si="157"/>
        <v>А12011А010</v>
      </c>
      <c r="AD401" s="20"/>
      <c r="AE401" s="20">
        <f t="shared" si="162"/>
        <v>1</v>
      </c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</row>
    <row r="402" spans="1:41" s="30" customFormat="1" x14ac:dyDescent="0.25">
      <c r="A402" s="209"/>
      <c r="B402" s="205"/>
      <c r="C402" s="205"/>
      <c r="D402" s="37" t="s">
        <v>17</v>
      </c>
      <c r="E402" s="115" t="s">
        <v>17</v>
      </c>
      <c r="F402" s="115" t="s">
        <v>17</v>
      </c>
      <c r="G402" s="115" t="s">
        <v>17</v>
      </c>
      <c r="H402" s="137" t="s">
        <v>3</v>
      </c>
      <c r="I402" s="117" t="s">
        <v>18</v>
      </c>
      <c r="J402" s="87">
        <f ca="1">IF($T402=0,SUM(J403:J407),IF($T402="",0,IF(ISERROR(OFFSET(ГП!AA329,-$R402-IF($T402=4,1,0),0)),0,OFFSET(ГП!AA329,-$R402-IF($T402=4,1,0),0))))</f>
        <v>0</v>
      </c>
      <c r="K402" s="87">
        <f ca="1">IF($T402=0,SUM(K403:K407),IF($T402="",0,IF(ISERROR(OFFSET(ГП!AB329,-$R402-IF($T402=4,1,0),0)),0,OFFSET(ГП!AB329,-$R402-IF($T402=4,1,0),0))))</f>
        <v>0</v>
      </c>
      <c r="L402" s="87">
        <f ca="1">IF($T402=0,SUM(L403:L407),IF($T402="",0,IF(ISERROR(OFFSET(ГП!AC329,-$R402-IF($T402=4,1,0),0)),0,OFFSET(ГП!AC329,-$R402-IF($T402=4,1,0),0))))</f>
        <v>0</v>
      </c>
      <c r="M402" s="87">
        <f ca="1">IF($T402=0,SUM(M403:M407),IF($T402="",0,IF(ISERROR(OFFSET(ГП!AD329,-$R402-IF($T402=4,1,0),0)),0,OFFSET(ГП!AD329,-$R402-IF($T402=4,1,0),0))))</f>
        <v>0</v>
      </c>
      <c r="N402" s="87">
        <f ca="1">IF($T402=0,SUM(N403:N407),IF($T402="",0,IF(ISERROR(OFFSET(ГП!AE329,-$R402-IF($T402=4,1,0),0)),0,OFFSET(ГП!AE329,-$R402-IF($T402=4,1,0),0))))</f>
        <v>0</v>
      </c>
      <c r="O402" s="87">
        <f ca="1">IF($T402=0,SUM(O403:O407),IF($T402="",0,IF(ISERROR(OFFSET(ГП!AF329,-$R402-IF($T402=4,1,0),0)),0,OFFSET(ГП!AF329,-$R402-IF($T402=4,1,0),0))))</f>
        <v>0</v>
      </c>
      <c r="P402" s="20"/>
      <c r="Q402" s="20">
        <v>4</v>
      </c>
      <c r="R402" s="20">
        <f t="shared" si="158"/>
        <v>4</v>
      </c>
      <c r="S402" s="20">
        <f t="shared" si="154"/>
        <v>3</v>
      </c>
      <c r="T402" s="157">
        <f t="shared" si="155"/>
        <v>3</v>
      </c>
      <c r="U402" s="20" t="str">
        <f t="shared" si="156"/>
        <v>местные бюджеты</v>
      </c>
      <c r="V402" s="20"/>
      <c r="W402" s="20"/>
      <c r="X402" s="20"/>
      <c r="Y402" s="20" t="str">
        <f t="shared" ca="1" si="161"/>
        <v/>
      </c>
      <c r="Z402" s="20"/>
      <c r="AA402" s="20"/>
      <c r="AB402" s="20"/>
      <c r="AC402" s="20" t="str">
        <f t="shared" si="157"/>
        <v/>
      </c>
      <c r="AD402" s="20"/>
      <c r="AE402" s="20" t="str">
        <f t="shared" si="162"/>
        <v/>
      </c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</row>
    <row r="403" spans="1:41" s="30" customFormat="1" ht="45" x14ac:dyDescent="0.25">
      <c r="A403" s="209"/>
      <c r="B403" s="205"/>
      <c r="C403" s="205"/>
      <c r="D403" s="37" t="s">
        <v>17</v>
      </c>
      <c r="E403" s="115" t="s">
        <v>17</v>
      </c>
      <c r="F403" s="115" t="s">
        <v>17</v>
      </c>
      <c r="G403" s="115" t="s">
        <v>17</v>
      </c>
      <c r="H403" s="137" t="s">
        <v>5</v>
      </c>
      <c r="I403" s="117" t="s">
        <v>18</v>
      </c>
      <c r="J403" s="87">
        <f ca="1">IF($T403=0,SUM(J404:J408),IF($T403="",0,IF(ISERROR(OFFSET(ГП!AA330,-$R403-IF($T403=4,1,0),0)),0,OFFSET(ГП!AA330,-$R403-IF($T403=4,1,0),0))))</f>
        <v>0</v>
      </c>
      <c r="K403" s="87">
        <f ca="1">IF($T403=0,SUM(K404:K408),IF($T403="",0,IF(ISERROR(OFFSET(ГП!AB330,-$R403-IF($T403=4,1,0),0)),0,OFFSET(ГП!AB330,-$R403-IF($T403=4,1,0),0))))</f>
        <v>0</v>
      </c>
      <c r="L403" s="87">
        <f ca="1">IF($T403=0,SUM(L404:L408),IF($T403="",0,IF(ISERROR(OFFSET(ГП!AC330,-$R403-IF($T403=4,1,0),0)),0,OFFSET(ГП!AC330,-$R403-IF($T403=4,1,0),0))))</f>
        <v>0</v>
      </c>
      <c r="M403" s="87">
        <f ca="1">IF($T403=0,SUM(M404:M408),IF($T403="",0,IF(ISERROR(OFFSET(ГП!AD330,-$R403-IF($T403=4,1,0),0)),0,OFFSET(ГП!AD330,-$R403-IF($T403=4,1,0),0))))</f>
        <v>0</v>
      </c>
      <c r="N403" s="87">
        <f ca="1">IF($T403=0,SUM(N404:N408),IF($T403="",0,IF(ISERROR(OFFSET(ГП!AE330,-$R403-IF($T403=4,1,0),0)),0,OFFSET(ГП!AE330,-$R403-IF($T403=4,1,0),0))))</f>
        <v>0</v>
      </c>
      <c r="O403" s="87">
        <f ca="1">IF($T403=0,SUM(O404:O408),IF($T403="",0,IF(ISERROR(OFFSET(ГП!AF330,-$R403-IF($T403=4,1,0),0)),0,OFFSET(ГП!AF330,-$R403-IF($T403=4,1,0),0))))</f>
        <v>0</v>
      </c>
      <c r="P403" s="20"/>
      <c r="Q403" s="20">
        <v>5</v>
      </c>
      <c r="R403" s="20">
        <f t="shared" si="158"/>
        <v>4</v>
      </c>
      <c r="S403" s="20" t="str">
        <f t="shared" si="154"/>
        <v/>
      </c>
      <c r="T403" s="157" t="str">
        <f t="shared" si="155"/>
        <v/>
      </c>
      <c r="U403" s="20" t="str">
        <f t="shared" si="156"/>
        <v>территориальный государственный внебюджетный фонд Чувашской Республики</v>
      </c>
      <c r="V403" s="20"/>
      <c r="W403" s="20"/>
      <c r="X403" s="20"/>
      <c r="Y403" s="20" t="str">
        <f t="shared" ca="1" si="161"/>
        <v/>
      </c>
      <c r="Z403" s="20"/>
      <c r="AA403" s="20"/>
      <c r="AB403" s="20"/>
      <c r="AC403" s="20" t="str">
        <f t="shared" si="157"/>
        <v/>
      </c>
      <c r="AD403" s="20"/>
      <c r="AE403" s="20" t="str">
        <f t="shared" si="162"/>
        <v/>
      </c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</row>
    <row r="404" spans="1:41" s="30" customFormat="1" x14ac:dyDescent="0.25">
      <c r="A404" s="210"/>
      <c r="B404" s="206"/>
      <c r="C404" s="206"/>
      <c r="D404" s="37" t="s">
        <v>17</v>
      </c>
      <c r="E404" s="115" t="s">
        <v>17</v>
      </c>
      <c r="F404" s="115" t="s">
        <v>17</v>
      </c>
      <c r="G404" s="115" t="s">
        <v>17</v>
      </c>
      <c r="H404" s="137" t="s">
        <v>6</v>
      </c>
      <c r="I404" s="117" t="s">
        <v>18</v>
      </c>
      <c r="J404" s="87">
        <f ca="1">IF($T404=0,SUM(J405:J409),IF($T404="",0,IF(ISERROR(OFFSET(ГП!AA331,-$R404-IF($T404=4,1,0),0)),0,OFFSET(ГП!AA331,-$R404-IF($T404=4,1,0),0))))</f>
        <v>0</v>
      </c>
      <c r="K404" s="87">
        <f ca="1">IF($T404=0,SUM(K405:K409),IF($T404="",0,IF(ISERROR(OFFSET(ГП!AB331,-$R404-IF($T404=4,1,0),0)),0,OFFSET(ГП!AB331,-$R404-IF($T404=4,1,0),0))))</f>
        <v>0</v>
      </c>
      <c r="L404" s="87">
        <f ca="1">IF($T404=0,SUM(L405:L409),IF($T404="",0,IF(ISERROR(OFFSET(ГП!AC331,-$R404-IF($T404=4,1,0),0)),0,OFFSET(ГП!AC331,-$R404-IF($T404=4,1,0),0))))</f>
        <v>0</v>
      </c>
      <c r="M404" s="87">
        <f ca="1">IF($T404=0,SUM(M405:M409),IF($T404="",0,IF(ISERROR(OFFSET(ГП!AD331,-$R404-IF($T404=4,1,0),0)),0,OFFSET(ГП!AD331,-$R404-IF($T404=4,1,0),0))))</f>
        <v>0</v>
      </c>
      <c r="N404" s="87">
        <f ca="1">IF($T404=0,SUM(N405:N409),IF($T404="",0,IF(ISERROR(OFFSET(ГП!AE331,-$R404-IF($T404=4,1,0),0)),0,OFFSET(ГП!AE331,-$R404-IF($T404=4,1,0),0))))</f>
        <v>0</v>
      </c>
      <c r="O404" s="87">
        <f ca="1">IF($T404=0,SUM(O405:O409),IF($T404="",0,IF(ISERROR(OFFSET(ГП!AF331,-$R404-IF($T404=4,1,0),0)),0,OFFSET(ГП!AF331,-$R404-IF($T404=4,1,0),0))))</f>
        <v>0</v>
      </c>
      <c r="P404" s="20"/>
      <c r="Q404" s="20">
        <v>6</v>
      </c>
      <c r="R404" s="20">
        <f t="shared" si="158"/>
        <v>4</v>
      </c>
      <c r="S404" s="20">
        <f t="shared" si="154"/>
        <v>4</v>
      </c>
      <c r="T404" s="157">
        <f t="shared" si="155"/>
        <v>4</v>
      </c>
      <c r="U404" s="20" t="str">
        <f t="shared" si="156"/>
        <v>внебюджетные источники</v>
      </c>
      <c r="V404" s="20"/>
      <c r="W404" s="20"/>
      <c r="X404" s="20"/>
      <c r="Y404" s="20" t="str">
        <f t="shared" ca="1" si="161"/>
        <v/>
      </c>
      <c r="Z404" s="20"/>
      <c r="AA404" s="20"/>
      <c r="AB404" s="20"/>
      <c r="AC404" s="20" t="str">
        <f t="shared" si="157"/>
        <v/>
      </c>
      <c r="AD404" s="20"/>
      <c r="AE404" s="20" t="str">
        <f t="shared" si="162"/>
        <v/>
      </c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</row>
    <row r="405" spans="1:41" s="30" customFormat="1" x14ac:dyDescent="0.25">
      <c r="A405" s="207" t="s">
        <v>221</v>
      </c>
      <c r="B405" s="204" t="s">
        <v>797</v>
      </c>
      <c r="C405" s="204" t="s">
        <v>35</v>
      </c>
      <c r="D405" s="37"/>
      <c r="E405" s="115" t="s">
        <v>17</v>
      </c>
      <c r="F405" s="115"/>
      <c r="G405" s="115" t="s">
        <v>17</v>
      </c>
      <c r="H405" s="137" t="s">
        <v>1</v>
      </c>
      <c r="I405" s="117" t="s">
        <v>18</v>
      </c>
      <c r="J405" s="87">
        <f ca="1">IF($T405=0,SUM(J406:J410),IF($T405="",0,IF(ISERROR(OFFSET(ГП!AA332,-$R405-IF($T405=4,1,0),0)),0,OFFSET(ГП!AA332,-$R405-IF($T405=4,1,0),0))))</f>
        <v>0</v>
      </c>
      <c r="K405" s="87">
        <f ca="1">IF($T405=0,SUM(K406:K410),IF($T405="",0,IF(ISERROR(OFFSET(ГП!AB332,-$R405-IF($T405=4,1,0),0)),0,OFFSET(ГП!AB332,-$R405-IF($T405=4,1,0),0))))</f>
        <v>0</v>
      </c>
      <c r="L405" s="87">
        <f ca="1">IF($T405=0,SUM(L406:L410),IF($T405="",0,IF(ISERROR(OFFSET(ГП!AC332,-$R405-IF($T405=4,1,0),0)),0,OFFSET(ГП!AC332,-$R405-IF($T405=4,1,0),0))))</f>
        <v>0</v>
      </c>
      <c r="M405" s="87">
        <f ca="1">IF($T405=0,SUM(M406:M410),IF($T405="",0,IF(ISERROR(OFFSET(ГП!AD332,-$R405-IF($T405=4,1,0),0)),0,OFFSET(ГП!AD332,-$R405-IF($T405=4,1,0),0))))</f>
        <v>0</v>
      </c>
      <c r="N405" s="87">
        <f ca="1">IF($T405=0,SUM(N406:N410),IF($T405="",0,IF(ISERROR(OFFSET(ГП!AE332,-$R405-IF($T405=4,1,0),0)),0,OFFSET(ГП!AE332,-$R405-IF($T405=4,1,0),0))))</f>
        <v>0</v>
      </c>
      <c r="O405" s="87">
        <f ca="1">IF($T405=0,SUM(O406:O410),IF($T405="",0,IF(ISERROR(OFFSET(ГП!AF332,-$R405-IF($T405=4,1,0),0)),0,OFFSET(ГП!AF332,-$R405-IF($T405=4,1,0),0))))</f>
        <v>100000</v>
      </c>
      <c r="P405" s="20"/>
      <c r="Q405" s="20">
        <v>1</v>
      </c>
      <c r="R405" s="20">
        <f t="shared" si="158"/>
        <v>5</v>
      </c>
      <c r="S405" s="20" t="str">
        <f t="shared" si="154"/>
        <v/>
      </c>
      <c r="T405" s="157">
        <f t="shared" si="155"/>
        <v>0</v>
      </c>
      <c r="U405" s="20" t="str">
        <f t="shared" si="156"/>
        <v>всего</v>
      </c>
      <c r="V405" s="20"/>
      <c r="W405" s="20"/>
      <c r="X405" s="20"/>
      <c r="Y405" s="20" t="str">
        <f t="shared" ref="Y405:Y410" ca="1" si="163">IF(ISERROR(SUM(K405,-L405)),"",IF(SUM(K405,-L405)=0,"",IF(ISERROR(SEARCH("федерал",U405,1)),"",SUM(K405,-L405))))</f>
        <v/>
      </c>
      <c r="Z405" s="20"/>
      <c r="AA405" s="20"/>
      <c r="AB405" s="20"/>
      <c r="AC405" s="20" t="str">
        <f t="shared" si="157"/>
        <v/>
      </c>
      <c r="AD405" s="20"/>
      <c r="AE405" s="20" t="str">
        <f t="shared" ref="AE405:AE410" si="164">IF(AC405=AD405,"",1)</f>
        <v/>
      </c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</row>
    <row r="406" spans="1:41" s="30" customFormat="1" x14ac:dyDescent="0.25">
      <c r="A406" s="209"/>
      <c r="B406" s="205"/>
      <c r="C406" s="205"/>
      <c r="D406" s="37"/>
      <c r="E406" s="115"/>
      <c r="F406" s="115"/>
      <c r="G406" s="115"/>
      <c r="H406" s="137" t="s">
        <v>2</v>
      </c>
      <c r="I406" s="117" t="s">
        <v>18</v>
      </c>
      <c r="J406" s="87">
        <f ca="1">IF($T406=0,SUM(J407:J411),IF($T406="",0,IF(ISERROR(OFFSET(ГП!AA333,-$R406-IF($T406=4,1,0),0)),0,OFFSET(ГП!AA333,-$R406-IF($T406=4,1,0),0))))</f>
        <v>0</v>
      </c>
      <c r="K406" s="87">
        <f ca="1">IF($T406=0,SUM(K407:K411),IF($T406="",0,IF(ISERROR(OFFSET(ГП!AB333,-$R406-IF($T406=4,1,0),0)),0,OFFSET(ГП!AB333,-$R406-IF($T406=4,1,0),0))))</f>
        <v>0</v>
      </c>
      <c r="L406" s="87">
        <f ca="1">IF($T406=0,SUM(L407:L411),IF($T406="",0,IF(ISERROR(OFFSET(ГП!AC333,-$R406-IF($T406=4,1,0),0)),0,OFFSET(ГП!AC333,-$R406-IF($T406=4,1,0),0))))</f>
        <v>0</v>
      </c>
      <c r="M406" s="87">
        <f ca="1">IF($T406=0,SUM(M407:M411),IF($T406="",0,IF(ISERROR(OFFSET(ГП!AD333,-$R406-IF($T406=4,1,0),0)),0,OFFSET(ГП!AD333,-$R406-IF($T406=4,1,0),0))))</f>
        <v>0</v>
      </c>
      <c r="N406" s="87">
        <f ca="1">IF($T406=0,SUM(N407:N411),IF($T406="",0,IF(ISERROR(OFFSET(ГП!AE333,-$R406-IF($T406=4,1,0),0)),0,OFFSET(ГП!AE333,-$R406-IF($T406=4,1,0),0))))</f>
        <v>0</v>
      </c>
      <c r="O406" s="87">
        <f ca="1">IF($T406=0,SUM(O407:O411),IF($T406="",0,IF(ISERROR(OFFSET(ГП!AF333,-$R406-IF($T406=4,1,0),0)),0,OFFSET(ГП!AF333,-$R406-IF($T406=4,1,0),0))))</f>
        <v>0</v>
      </c>
      <c r="P406" s="20"/>
      <c r="Q406" s="20">
        <v>2</v>
      </c>
      <c r="R406" s="20">
        <f t="shared" si="158"/>
        <v>5</v>
      </c>
      <c r="S406" s="20" t="str">
        <f t="shared" si="154"/>
        <v/>
      </c>
      <c r="T406" s="157">
        <f t="shared" si="155"/>
        <v>2</v>
      </c>
      <c r="U406" s="20" t="str">
        <f t="shared" si="156"/>
        <v>федеральный бюджет</v>
      </c>
      <c r="V406" s="20"/>
      <c r="W406" s="20"/>
      <c r="X406" s="20"/>
      <c r="Y406" s="20" t="str">
        <f t="shared" ca="1" si="163"/>
        <v/>
      </c>
      <c r="Z406" s="20"/>
      <c r="AA406" s="20"/>
      <c r="AB406" s="20"/>
      <c r="AC406" s="20" t="str">
        <f t="shared" si="157"/>
        <v/>
      </c>
      <c r="AD406" s="20"/>
      <c r="AE406" s="20" t="str">
        <f t="shared" si="164"/>
        <v/>
      </c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</row>
    <row r="407" spans="1:41" s="30" customFormat="1" ht="22.5" x14ac:dyDescent="0.25">
      <c r="A407" s="209"/>
      <c r="B407" s="205"/>
      <c r="C407" s="205"/>
      <c r="D407" s="37">
        <v>832</v>
      </c>
      <c r="E407" s="115">
        <v>502</v>
      </c>
      <c r="F407" s="115" t="s">
        <v>185</v>
      </c>
      <c r="G407" s="115">
        <v>521</v>
      </c>
      <c r="H407" s="137" t="s">
        <v>4</v>
      </c>
      <c r="I407" s="117" t="s">
        <v>18</v>
      </c>
      <c r="J407" s="87">
        <f ca="1">IF($T407=0,SUM(J408:J412),IF($T407="",0,IF(ISERROR(OFFSET(ГП!AA334,-$R407-IF($T407=4,1,0),0)),0,OFFSET(ГП!AA334,-$R407-IF($T407=4,1,0),0))))</f>
        <v>0</v>
      </c>
      <c r="K407" s="87">
        <f ca="1">IF($T407=0,SUM(K408:K412),IF($T407="",0,IF(ISERROR(OFFSET(ГП!AB334,-$R407-IF($T407=4,1,0),0)),0,OFFSET(ГП!AB334,-$R407-IF($T407=4,1,0),0))))</f>
        <v>0</v>
      </c>
      <c r="L407" s="87">
        <f ca="1">IF($T407=0,SUM(L408:L412),IF($T407="",0,IF(ISERROR(OFFSET(ГП!AC334,-$R407-IF($T407=4,1,0),0)),0,OFFSET(ГП!AC334,-$R407-IF($T407=4,1,0),0))))</f>
        <v>0</v>
      </c>
      <c r="M407" s="87">
        <f ca="1">IF($T407=0,SUM(M408:M412),IF($T407="",0,IF(ISERROR(OFFSET(ГП!AD334,-$R407-IF($T407=4,1,0),0)),0,OFFSET(ГП!AD334,-$R407-IF($T407=4,1,0),0))))</f>
        <v>0</v>
      </c>
      <c r="N407" s="87">
        <f ca="1">IF($T407=0,SUM(N408:N412),IF($T407="",0,IF(ISERROR(OFFSET(ГП!AE334,-$R407-IF($T407=4,1,0),0)),0,OFFSET(ГП!AE334,-$R407-IF($T407=4,1,0),0))))</f>
        <v>0</v>
      </c>
      <c r="O407" s="87">
        <f ca="1">IF($T407=0,SUM(O408:O412),IF($T407="",0,IF(ISERROR(OFFSET(ГП!AF334,-$R407-IF($T407=4,1,0),0)),0,OFFSET(ГП!AF334,-$R407-IF($T407=4,1,0),0))))</f>
        <v>100000</v>
      </c>
      <c r="P407" s="20"/>
      <c r="Q407" s="20">
        <v>3</v>
      </c>
      <c r="R407" s="20">
        <f t="shared" si="158"/>
        <v>5</v>
      </c>
      <c r="S407" s="20" t="str">
        <f t="shared" si="154"/>
        <v/>
      </c>
      <c r="T407" s="157">
        <f t="shared" si="155"/>
        <v>1</v>
      </c>
      <c r="U407" s="20" t="str">
        <f t="shared" si="156"/>
        <v>республииканский бюджет Чувашской Республики</v>
      </c>
      <c r="V407" s="20"/>
      <c r="W407" s="20"/>
      <c r="X407" s="20"/>
      <c r="Y407" s="20" t="str">
        <f t="shared" ca="1" si="163"/>
        <v/>
      </c>
      <c r="Z407" s="20"/>
      <c r="AA407" s="20"/>
      <c r="AB407" s="20"/>
      <c r="AC407" s="20" t="str">
        <f t="shared" si="157"/>
        <v>А12011А010</v>
      </c>
      <c r="AD407" s="20"/>
      <c r="AE407" s="20">
        <f t="shared" si="164"/>
        <v>1</v>
      </c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</row>
    <row r="408" spans="1:41" s="30" customFormat="1" x14ac:dyDescent="0.25">
      <c r="A408" s="209"/>
      <c r="B408" s="205"/>
      <c r="C408" s="205"/>
      <c r="D408" s="37" t="s">
        <v>17</v>
      </c>
      <c r="E408" s="115" t="s">
        <v>17</v>
      </c>
      <c r="F408" s="115" t="s">
        <v>17</v>
      </c>
      <c r="G408" s="115" t="s">
        <v>17</v>
      </c>
      <c r="H408" s="137" t="s">
        <v>3</v>
      </c>
      <c r="I408" s="117" t="s">
        <v>18</v>
      </c>
      <c r="J408" s="87">
        <f ca="1">IF($T408=0,SUM(J409:J413),IF($T408="",0,IF(ISERROR(OFFSET(ГП!AA335,-$R408-IF($T408=4,1,0),0)),0,OFFSET(ГП!AA335,-$R408-IF($T408=4,1,0),0))))</f>
        <v>0</v>
      </c>
      <c r="K408" s="87">
        <f ca="1">IF($T408=0,SUM(K409:K413),IF($T408="",0,IF(ISERROR(OFFSET(ГП!AB335,-$R408-IF($T408=4,1,0),0)),0,OFFSET(ГП!AB335,-$R408-IF($T408=4,1,0),0))))</f>
        <v>0</v>
      </c>
      <c r="L408" s="87">
        <f ca="1">IF($T408=0,SUM(L409:L413),IF($T408="",0,IF(ISERROR(OFFSET(ГП!AC335,-$R408-IF($T408=4,1,0),0)),0,OFFSET(ГП!AC335,-$R408-IF($T408=4,1,0),0))))</f>
        <v>0</v>
      </c>
      <c r="M408" s="87">
        <f ca="1">IF($T408=0,SUM(M409:M413),IF($T408="",0,IF(ISERROR(OFFSET(ГП!AD335,-$R408-IF($T408=4,1,0),0)),0,OFFSET(ГП!AD335,-$R408-IF($T408=4,1,0),0))))</f>
        <v>0</v>
      </c>
      <c r="N408" s="87">
        <f ca="1">IF($T408=0,SUM(N409:N413),IF($T408="",0,IF(ISERROR(OFFSET(ГП!AE335,-$R408-IF($T408=4,1,0),0)),0,OFFSET(ГП!AE335,-$R408-IF($T408=4,1,0),0))))</f>
        <v>0</v>
      </c>
      <c r="O408" s="87">
        <f ca="1">IF($T408=0,SUM(O409:O413),IF($T408="",0,IF(ISERROR(OFFSET(ГП!AF335,-$R408-IF($T408=4,1,0),0)),0,OFFSET(ГП!AF335,-$R408-IF($T408=4,1,0),0))))</f>
        <v>0</v>
      </c>
      <c r="P408" s="20"/>
      <c r="Q408" s="20">
        <v>4</v>
      </c>
      <c r="R408" s="20">
        <f t="shared" si="158"/>
        <v>5</v>
      </c>
      <c r="S408" s="20">
        <f t="shared" si="154"/>
        <v>3</v>
      </c>
      <c r="T408" s="157">
        <f t="shared" si="155"/>
        <v>3</v>
      </c>
      <c r="U408" s="20" t="str">
        <f t="shared" si="156"/>
        <v>местные бюджеты</v>
      </c>
      <c r="V408" s="20"/>
      <c r="W408" s="20"/>
      <c r="X408" s="20"/>
      <c r="Y408" s="20" t="str">
        <f t="shared" ca="1" si="163"/>
        <v/>
      </c>
      <c r="Z408" s="20"/>
      <c r="AA408" s="20"/>
      <c r="AB408" s="20"/>
      <c r="AC408" s="20" t="str">
        <f t="shared" si="157"/>
        <v/>
      </c>
      <c r="AD408" s="20"/>
      <c r="AE408" s="20" t="str">
        <f t="shared" si="164"/>
        <v/>
      </c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</row>
    <row r="409" spans="1:41" s="30" customFormat="1" ht="45" x14ac:dyDescent="0.25">
      <c r="A409" s="209"/>
      <c r="B409" s="205"/>
      <c r="C409" s="205"/>
      <c r="D409" s="37" t="s">
        <v>17</v>
      </c>
      <c r="E409" s="115" t="s">
        <v>17</v>
      </c>
      <c r="F409" s="115" t="s">
        <v>17</v>
      </c>
      <c r="G409" s="115" t="s">
        <v>17</v>
      </c>
      <c r="H409" s="137" t="s">
        <v>5</v>
      </c>
      <c r="I409" s="117" t="s">
        <v>18</v>
      </c>
      <c r="J409" s="87">
        <f ca="1">IF($T409=0,SUM(J410:J414),IF($T409="",0,IF(ISERROR(OFFSET(ГП!AA336,-$R409-IF($T409=4,1,0),0)),0,OFFSET(ГП!AA336,-$R409-IF($T409=4,1,0),0))))</f>
        <v>0</v>
      </c>
      <c r="K409" s="87">
        <f ca="1">IF($T409=0,SUM(K410:K414),IF($T409="",0,IF(ISERROR(OFFSET(ГП!AB336,-$R409-IF($T409=4,1,0),0)),0,OFFSET(ГП!AB336,-$R409-IF($T409=4,1,0),0))))</f>
        <v>0</v>
      </c>
      <c r="L409" s="87">
        <f ca="1">IF($T409=0,SUM(L410:L414),IF($T409="",0,IF(ISERROR(OFFSET(ГП!AC336,-$R409-IF($T409=4,1,0),0)),0,OFFSET(ГП!AC336,-$R409-IF($T409=4,1,0),0))))</f>
        <v>0</v>
      </c>
      <c r="M409" s="87">
        <f ca="1">IF($T409=0,SUM(M410:M414),IF($T409="",0,IF(ISERROR(OFFSET(ГП!AD336,-$R409-IF($T409=4,1,0),0)),0,OFFSET(ГП!AD336,-$R409-IF($T409=4,1,0),0))))</f>
        <v>0</v>
      </c>
      <c r="N409" s="87">
        <f ca="1">IF($T409=0,SUM(N410:N414),IF($T409="",0,IF(ISERROR(OFFSET(ГП!AE336,-$R409-IF($T409=4,1,0),0)),0,OFFSET(ГП!AE336,-$R409-IF($T409=4,1,0),0))))</f>
        <v>0</v>
      </c>
      <c r="O409" s="87">
        <f ca="1">IF($T409=0,SUM(O410:O414),IF($T409="",0,IF(ISERROR(OFFSET(ГП!AF336,-$R409-IF($T409=4,1,0),0)),0,OFFSET(ГП!AF336,-$R409-IF($T409=4,1,0),0))))</f>
        <v>0</v>
      </c>
      <c r="P409" s="20"/>
      <c r="Q409" s="20">
        <v>5</v>
      </c>
      <c r="R409" s="20">
        <f t="shared" si="158"/>
        <v>5</v>
      </c>
      <c r="S409" s="20" t="str">
        <f t="shared" si="154"/>
        <v/>
      </c>
      <c r="T409" s="157" t="str">
        <f t="shared" si="155"/>
        <v/>
      </c>
      <c r="U409" s="20" t="str">
        <f t="shared" si="156"/>
        <v>территориальный государственный внебюджетный фонд Чувашской Республики</v>
      </c>
      <c r="V409" s="20"/>
      <c r="W409" s="20"/>
      <c r="X409" s="20"/>
      <c r="Y409" s="20" t="str">
        <f t="shared" ca="1" si="163"/>
        <v/>
      </c>
      <c r="Z409" s="20"/>
      <c r="AA409" s="20"/>
      <c r="AB409" s="20"/>
      <c r="AC409" s="20" t="str">
        <f t="shared" si="157"/>
        <v/>
      </c>
      <c r="AD409" s="20"/>
      <c r="AE409" s="20" t="str">
        <f t="shared" si="164"/>
        <v/>
      </c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</row>
    <row r="410" spans="1:41" s="30" customFormat="1" x14ac:dyDescent="0.25">
      <c r="A410" s="210"/>
      <c r="B410" s="206"/>
      <c r="C410" s="206"/>
      <c r="D410" s="37" t="s">
        <v>17</v>
      </c>
      <c r="E410" s="115" t="s">
        <v>17</v>
      </c>
      <c r="F410" s="115" t="s">
        <v>17</v>
      </c>
      <c r="G410" s="115" t="s">
        <v>17</v>
      </c>
      <c r="H410" s="137" t="s">
        <v>6</v>
      </c>
      <c r="I410" s="117" t="s">
        <v>18</v>
      </c>
      <c r="J410" s="87">
        <f ca="1">IF($T410=0,SUM(J411:J415),IF($T410="",0,IF(ISERROR(OFFSET(ГП!AA337,-$R410-IF($T410=4,1,0),0)),0,OFFSET(ГП!AA337,-$R410-IF($T410=4,1,0),0))))</f>
        <v>0</v>
      </c>
      <c r="K410" s="87">
        <f ca="1">IF($T410=0,SUM(K411:K415),IF($T410="",0,IF(ISERROR(OFFSET(ГП!AB337,-$R410-IF($T410=4,1,0),0)),0,OFFSET(ГП!AB337,-$R410-IF($T410=4,1,0),0))))</f>
        <v>0</v>
      </c>
      <c r="L410" s="87">
        <f ca="1">IF($T410=0,SUM(L411:L415),IF($T410="",0,IF(ISERROR(OFFSET(ГП!AC337,-$R410-IF($T410=4,1,0),0)),0,OFFSET(ГП!AC337,-$R410-IF($T410=4,1,0),0))))</f>
        <v>0</v>
      </c>
      <c r="M410" s="87">
        <f ca="1">IF($T410=0,SUM(M411:M415),IF($T410="",0,IF(ISERROR(OFFSET(ГП!AD337,-$R410-IF($T410=4,1,0),0)),0,OFFSET(ГП!AD337,-$R410-IF($T410=4,1,0),0))))</f>
        <v>0</v>
      </c>
      <c r="N410" s="87">
        <f ca="1">IF($T410=0,SUM(N411:N415),IF($T410="",0,IF(ISERROR(OFFSET(ГП!AE337,-$R410-IF($T410=4,1,0),0)),0,OFFSET(ГП!AE337,-$R410-IF($T410=4,1,0),0))))</f>
        <v>0</v>
      </c>
      <c r="O410" s="87">
        <f ca="1">IF($T410=0,SUM(O411:O415),IF($T410="",0,IF(ISERROR(OFFSET(ГП!AF337,-$R410-IF($T410=4,1,0),0)),0,OFFSET(ГП!AF337,-$R410-IF($T410=4,1,0),0))))</f>
        <v>0</v>
      </c>
      <c r="P410" s="20"/>
      <c r="Q410" s="20">
        <v>6</v>
      </c>
      <c r="R410" s="20">
        <f t="shared" si="158"/>
        <v>5</v>
      </c>
      <c r="S410" s="20">
        <f t="shared" si="154"/>
        <v>4</v>
      </c>
      <c r="T410" s="157">
        <f t="shared" si="155"/>
        <v>4</v>
      </c>
      <c r="U410" s="20" t="str">
        <f t="shared" si="156"/>
        <v>внебюджетные источники</v>
      </c>
      <c r="V410" s="20"/>
      <c r="W410" s="20"/>
      <c r="X410" s="20"/>
      <c r="Y410" s="20" t="str">
        <f t="shared" ca="1" si="163"/>
        <v/>
      </c>
      <c r="Z410" s="20"/>
      <c r="AA410" s="20"/>
      <c r="AB410" s="20"/>
      <c r="AC410" s="20" t="str">
        <f t="shared" si="157"/>
        <v/>
      </c>
      <c r="AD410" s="20"/>
      <c r="AE410" s="20" t="str">
        <f t="shared" si="164"/>
        <v/>
      </c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</row>
    <row r="411" spans="1:41" s="30" customFormat="1" x14ac:dyDescent="0.25">
      <c r="A411" s="211" t="s">
        <v>39</v>
      </c>
      <c r="B411" s="211" t="s">
        <v>89</v>
      </c>
      <c r="C411" s="211" t="s">
        <v>35</v>
      </c>
      <c r="D411" s="140"/>
      <c r="E411" s="140" t="s">
        <v>17</v>
      </c>
      <c r="F411" s="140"/>
      <c r="G411" s="140" t="s">
        <v>17</v>
      </c>
      <c r="H411" s="136" t="s">
        <v>1</v>
      </c>
      <c r="I411" s="133" t="s">
        <v>18</v>
      </c>
      <c r="J411" s="88">
        <f t="array" aca="1" ref="J411" ca="1">SUM(IF($Q411=$Q$419:$Q$562,J$419:J$562,0))</f>
        <v>126714.6</v>
      </c>
      <c r="K411" s="88">
        <f t="array" aca="1" ref="K411" ca="1">SUM(IF($Q411=$Q$419:$Q$562,K$419:K$562,0))</f>
        <v>111187.40000000001</v>
      </c>
      <c r="L411" s="88">
        <f t="array" aca="1" ref="L411" ca="1">SUM(IF($Q411=$Q$419:$Q$562,L$419:L$562,0))</f>
        <v>96584.900000000009</v>
      </c>
      <c r="M411" s="88">
        <f t="array" aca="1" ref="M411" ca="1">SUM(IF($Q411=$Q$419:$Q$562,M$419:M$562,0))</f>
        <v>96515.770300000004</v>
      </c>
      <c r="N411" s="88">
        <f t="array" aca="1" ref="N411" ca="1">SUM(IF($Q411=$Q$419:$Q$562,N$419:N$562,0))</f>
        <v>52144.98186</v>
      </c>
      <c r="O411" s="88">
        <f t="array" aca="1" ref="O411" ca="1">SUM(IF($Q411=$Q$419:$Q$562,O$419:O$562,0))</f>
        <v>22770</v>
      </c>
      <c r="P411" s="20"/>
      <c r="Q411" s="20">
        <v>1</v>
      </c>
      <c r="R411" s="20"/>
      <c r="S411" s="20"/>
      <c r="T411" s="20"/>
      <c r="U411" s="20"/>
      <c r="V411" s="20"/>
      <c r="W411" s="20"/>
      <c r="X411" s="20"/>
      <c r="Y411" s="20" t="str">
        <f t="shared" ca="1" si="119"/>
        <v/>
      </c>
      <c r="Z411" s="20"/>
      <c r="AA411" s="20"/>
      <c r="AB411" s="20"/>
      <c r="AC411" s="20" t="str">
        <f t="shared" si="157"/>
        <v/>
      </c>
      <c r="AD411" s="20"/>
      <c r="AE411" s="20" t="str">
        <f t="shared" si="149"/>
        <v/>
      </c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</row>
    <row r="412" spans="1:41" s="30" customFormat="1" x14ac:dyDescent="0.25">
      <c r="A412" s="212"/>
      <c r="B412" s="212"/>
      <c r="C412" s="212"/>
      <c r="D412" s="144"/>
      <c r="E412" s="144"/>
      <c r="F412" s="140"/>
      <c r="G412" s="140"/>
      <c r="H412" s="135" t="s">
        <v>2</v>
      </c>
      <c r="I412" s="133" t="s">
        <v>18</v>
      </c>
      <c r="J412" s="88">
        <f t="array" aca="1" ref="J412" ca="1">SUM(IF($Q412=$Q$419:$Q$562,J$419:J$562,0))</f>
        <v>0</v>
      </c>
      <c r="K412" s="88">
        <f t="array" aca="1" ref="K412" ca="1">SUM(IF($Q412=$Q$419:$Q$562,K$419:K$562,0))</f>
        <v>0</v>
      </c>
      <c r="L412" s="88">
        <f t="array" aca="1" ref="L412" ca="1">SUM(IF($Q412=$Q$419:$Q$562,L$419:L$562,0))</f>
        <v>0</v>
      </c>
      <c r="M412" s="88">
        <f t="array" aca="1" ref="M412" ca="1">SUM(IF($Q412=$Q$419:$Q$562,M$419:M$562,0))</f>
        <v>0</v>
      </c>
      <c r="N412" s="88">
        <f t="array" aca="1" ref="N412" ca="1">SUM(IF($Q412=$Q$419:$Q$562,N$419:N$562,0))</f>
        <v>0</v>
      </c>
      <c r="O412" s="88">
        <f t="array" aca="1" ref="O412" ca="1">SUM(IF($Q412=$Q$419:$Q$562,O$419:O$562,0))</f>
        <v>0</v>
      </c>
      <c r="P412" s="20"/>
      <c r="Q412" s="20">
        <v>2</v>
      </c>
      <c r="R412" s="20"/>
      <c r="S412" s="20"/>
      <c r="T412" s="20"/>
      <c r="U412" s="20"/>
      <c r="V412" s="20"/>
      <c r="W412" s="20"/>
      <c r="X412" s="20"/>
      <c r="Y412" s="20" t="str">
        <f t="shared" ca="1" si="119"/>
        <v/>
      </c>
      <c r="Z412" s="20"/>
      <c r="AA412" s="20"/>
      <c r="AB412" s="20"/>
      <c r="AC412" s="20" t="str">
        <f t="shared" si="157"/>
        <v/>
      </c>
      <c r="AD412" s="20"/>
      <c r="AE412" s="20" t="str">
        <f t="shared" si="149"/>
        <v/>
      </c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</row>
    <row r="413" spans="1:41" s="30" customFormat="1" ht="22.5" x14ac:dyDescent="0.25">
      <c r="A413" s="212"/>
      <c r="B413" s="212"/>
      <c r="C413" s="212"/>
      <c r="D413" s="134">
        <v>832</v>
      </c>
      <c r="E413" s="134">
        <v>502</v>
      </c>
      <c r="F413" s="134" t="s">
        <v>276</v>
      </c>
      <c r="G413" s="140"/>
      <c r="H413" s="135" t="s">
        <v>4</v>
      </c>
      <c r="I413" s="133" t="s">
        <v>18</v>
      </c>
      <c r="J413" s="88">
        <f t="array" aca="1" ref="J413" ca="1">SUM(IF($Q413=$Q$419:$Q$562,J$419:J$562,0))</f>
        <v>93496.099999999991</v>
      </c>
      <c r="K413" s="88">
        <f t="array" aca="1" ref="K413" ca="1">SUM(IF($Q413=$Q$419:$Q$562,K$419:K$562,0))</f>
        <v>96584.900000000009</v>
      </c>
      <c r="L413" s="88">
        <f t="array" aca="1" ref="L413" ca="1">SUM(IF($Q413=$Q$419:$Q$562,L$419:L$562,0))</f>
        <v>96584.900000000009</v>
      </c>
      <c r="M413" s="88">
        <f t="array" aca="1" ref="M413" ca="1">SUM(IF($Q413=$Q$419:$Q$562,M$419:M$562,0))</f>
        <v>96515.770300000004</v>
      </c>
      <c r="N413" s="88">
        <f t="array" aca="1" ref="N413" ca="1">SUM(IF($Q413=$Q$419:$Q$562,N$419:N$562,0))</f>
        <v>47494.781860000003</v>
      </c>
      <c r="O413" s="88">
        <f t="array" aca="1" ref="O413" ca="1">SUM(IF($Q413=$Q$419:$Q$562,O$419:O$562,0))</f>
        <v>22770</v>
      </c>
      <c r="P413" s="20"/>
      <c r="Q413" s="20">
        <v>3</v>
      </c>
      <c r="R413" s="20"/>
      <c r="S413" s="20"/>
      <c r="T413" s="20"/>
      <c r="U413" s="20"/>
      <c r="V413" s="20"/>
      <c r="W413" s="20"/>
      <c r="X413" s="20"/>
      <c r="Y413" s="20" t="str">
        <f t="shared" ca="1" si="119"/>
        <v/>
      </c>
      <c r="Z413" s="20"/>
      <c r="AA413" s="20"/>
      <c r="AB413" s="20"/>
      <c r="AC413" s="20" t="str">
        <f t="shared" si="157"/>
        <v>А120200000</v>
      </c>
      <c r="AD413" s="20"/>
      <c r="AE413" s="20">
        <f t="shared" si="149"/>
        <v>1</v>
      </c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</row>
    <row r="414" spans="1:41" s="30" customFormat="1" x14ac:dyDescent="0.25">
      <c r="A414" s="212"/>
      <c r="B414" s="212"/>
      <c r="C414" s="212"/>
      <c r="D414" s="140" t="s">
        <v>17</v>
      </c>
      <c r="E414" s="140" t="s">
        <v>17</v>
      </c>
      <c r="F414" s="140" t="s">
        <v>17</v>
      </c>
      <c r="G414" s="140" t="s">
        <v>17</v>
      </c>
      <c r="H414" s="136" t="s">
        <v>3</v>
      </c>
      <c r="I414" s="133" t="s">
        <v>18</v>
      </c>
      <c r="J414" s="88">
        <f t="array" aca="1" ref="J414" ca="1">SUM(IF($Q414=$Q$419:$Q$562,J$419:J$562,0))</f>
        <v>5718.5</v>
      </c>
      <c r="K414" s="88">
        <f t="array" aca="1" ref="K414" ca="1">SUM(IF($Q414=$Q$419:$Q$562,K$419:K$562,0))</f>
        <v>6697.5</v>
      </c>
      <c r="L414" s="88">
        <f t="array" aca="1" ref="L414" ca="1">SUM(IF($Q414=$Q$419:$Q$562,L$419:L$562,0))</f>
        <v>0</v>
      </c>
      <c r="M414" s="88">
        <f t="array" aca="1" ref="M414" ca="1">SUM(IF($Q414=$Q$419:$Q$562,M$419:M$562,0))</f>
        <v>0</v>
      </c>
      <c r="N414" s="88">
        <f t="array" aca="1" ref="N414" ca="1">SUM(IF($Q414=$Q$419:$Q$562,N$419:N$562,0))</f>
        <v>4650.2000000000007</v>
      </c>
      <c r="O414" s="88">
        <f t="array" aca="1" ref="O414" ca="1">SUM(IF($Q414=$Q$419:$Q$562,O$419:O$562,0))</f>
        <v>0</v>
      </c>
      <c r="P414" s="20"/>
      <c r="Q414" s="20">
        <v>4</v>
      </c>
      <c r="R414" s="20"/>
      <c r="S414" s="20"/>
      <c r="T414" s="20"/>
      <c r="U414" s="20"/>
      <c r="V414" s="20"/>
      <c r="W414" s="20"/>
      <c r="X414" s="20"/>
      <c r="Y414" s="20" t="str">
        <f t="shared" ca="1" si="119"/>
        <v/>
      </c>
      <c r="Z414" s="20"/>
      <c r="AA414" s="20"/>
      <c r="AB414" s="20"/>
      <c r="AC414" s="20" t="str">
        <f t="shared" si="157"/>
        <v/>
      </c>
      <c r="AD414" s="20"/>
      <c r="AE414" s="20" t="str">
        <f t="shared" si="149"/>
        <v/>
      </c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</row>
    <row r="415" spans="1:41" s="30" customFormat="1" ht="45" x14ac:dyDescent="0.25">
      <c r="A415" s="212"/>
      <c r="B415" s="212"/>
      <c r="C415" s="212"/>
      <c r="D415" s="140" t="s">
        <v>17</v>
      </c>
      <c r="E415" s="140" t="s">
        <v>17</v>
      </c>
      <c r="F415" s="140" t="s">
        <v>17</v>
      </c>
      <c r="G415" s="140" t="s">
        <v>17</v>
      </c>
      <c r="H415" s="135" t="s">
        <v>5</v>
      </c>
      <c r="I415" s="133" t="s">
        <v>18</v>
      </c>
      <c r="J415" s="88">
        <f t="array" aca="1" ref="J415" ca="1">SUM(IF($Q415=$Q$419:$Q$562,J$419:J$562,0))</f>
        <v>0</v>
      </c>
      <c r="K415" s="88">
        <f t="array" aca="1" ref="K415" ca="1">SUM(IF($Q415=$Q$419:$Q$562,K$419:K$562,0))</f>
        <v>0</v>
      </c>
      <c r="L415" s="88">
        <f t="array" aca="1" ref="L415" ca="1">SUM(IF($Q415=$Q$419:$Q$562,L$419:L$562,0))</f>
        <v>0</v>
      </c>
      <c r="M415" s="88">
        <f t="array" aca="1" ref="M415" ca="1">SUM(IF($Q415=$Q$419:$Q$562,M$419:M$562,0))</f>
        <v>0</v>
      </c>
      <c r="N415" s="88">
        <f t="array" aca="1" ref="N415" ca="1">SUM(IF($Q415=$Q$419:$Q$562,N$419:N$562,0))</f>
        <v>0</v>
      </c>
      <c r="O415" s="88">
        <f t="array" aca="1" ref="O415" ca="1">SUM(IF($Q415=$Q$419:$Q$562,O$419:O$562,0))</f>
        <v>0</v>
      </c>
      <c r="P415" s="20"/>
      <c r="Q415" s="20">
        <v>5</v>
      </c>
      <c r="R415" s="20"/>
      <c r="S415" s="20"/>
      <c r="T415" s="20"/>
      <c r="U415" s="20"/>
      <c r="V415" s="20"/>
      <c r="W415" s="20"/>
      <c r="X415" s="20"/>
      <c r="Y415" s="20" t="str">
        <f t="shared" ca="1" si="119"/>
        <v/>
      </c>
      <c r="Z415" s="20"/>
      <c r="AA415" s="20"/>
      <c r="AB415" s="20"/>
      <c r="AC415" s="20" t="str">
        <f t="shared" si="157"/>
        <v/>
      </c>
      <c r="AD415" s="20"/>
      <c r="AE415" s="20" t="str">
        <f t="shared" si="149"/>
        <v/>
      </c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</row>
    <row r="416" spans="1:41" s="30" customFormat="1" x14ac:dyDescent="0.25">
      <c r="A416" s="213"/>
      <c r="B416" s="213"/>
      <c r="C416" s="213"/>
      <c r="D416" s="140" t="s">
        <v>17</v>
      </c>
      <c r="E416" s="140" t="s">
        <v>17</v>
      </c>
      <c r="F416" s="140" t="s">
        <v>17</v>
      </c>
      <c r="G416" s="140" t="s">
        <v>17</v>
      </c>
      <c r="H416" s="135" t="s">
        <v>6</v>
      </c>
      <c r="I416" s="133" t="s">
        <v>18</v>
      </c>
      <c r="J416" s="88">
        <f t="array" aca="1" ref="J416" ca="1">SUM(IF($Q416=$Q$419:$Q$562,J$419:J$562,0))</f>
        <v>27500</v>
      </c>
      <c r="K416" s="88">
        <f t="array" aca="1" ref="K416" ca="1">SUM(IF($Q416=$Q$419:$Q$562,K$419:K$562,0))</f>
        <v>7905</v>
      </c>
      <c r="L416" s="88">
        <f t="array" aca="1" ref="L416" ca="1">SUM(IF($Q416=$Q$419:$Q$562,L$419:L$562,0))</f>
        <v>0</v>
      </c>
      <c r="M416" s="88">
        <f t="array" aca="1" ref="M416" ca="1">SUM(IF($Q416=$Q$419:$Q$562,M$419:M$562,0))</f>
        <v>0</v>
      </c>
      <c r="N416" s="88">
        <f t="array" aca="1" ref="N416" ca="1">SUM(IF($Q416=$Q$419:$Q$562,N$419:N$562,0))</f>
        <v>0</v>
      </c>
      <c r="O416" s="88">
        <f t="array" aca="1" ref="O416" ca="1">SUM(IF($Q416=$Q$419:$Q$562,O$419:O$562,0))</f>
        <v>0</v>
      </c>
      <c r="P416" s="20"/>
      <c r="Q416" s="20">
        <v>6</v>
      </c>
      <c r="R416" s="20"/>
      <c r="S416" s="20"/>
      <c r="T416" s="20"/>
      <c r="U416" s="20"/>
      <c r="V416" s="20"/>
      <c r="W416" s="20"/>
      <c r="X416" s="20"/>
      <c r="Y416" s="20" t="str">
        <f t="shared" ca="1" si="119"/>
        <v/>
      </c>
      <c r="Z416" s="20"/>
      <c r="AA416" s="20"/>
      <c r="AB416" s="20"/>
      <c r="AC416" s="20" t="str">
        <f t="shared" si="157"/>
        <v/>
      </c>
      <c r="AD416" s="20"/>
      <c r="AE416" s="20" t="str">
        <f t="shared" si="149"/>
        <v/>
      </c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</row>
    <row r="417" spans="1:41" s="30" customFormat="1" x14ac:dyDescent="0.25">
      <c r="A417" s="234" t="s">
        <v>794</v>
      </c>
      <c r="B417" s="236" t="s">
        <v>91</v>
      </c>
      <c r="C417" s="236"/>
      <c r="D417" s="236"/>
      <c r="E417" s="236"/>
      <c r="F417" s="236"/>
      <c r="G417" s="236"/>
      <c r="H417" s="236"/>
      <c r="I417" s="123" t="s">
        <v>799</v>
      </c>
      <c r="J417" s="76">
        <v>31.8</v>
      </c>
      <c r="K417" s="76">
        <v>0</v>
      </c>
      <c r="L417" s="76">
        <v>0</v>
      </c>
      <c r="M417" s="76">
        <v>0</v>
      </c>
      <c r="N417" s="76">
        <v>0</v>
      </c>
      <c r="O417" s="76">
        <v>0</v>
      </c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</row>
    <row r="418" spans="1:41" s="30" customFormat="1" x14ac:dyDescent="0.25">
      <c r="A418" s="235"/>
      <c r="B418" s="236" t="s">
        <v>90</v>
      </c>
      <c r="C418" s="236"/>
      <c r="D418" s="236"/>
      <c r="E418" s="236"/>
      <c r="F418" s="236"/>
      <c r="G418" s="236"/>
      <c r="H418" s="236"/>
      <c r="I418" s="123" t="s">
        <v>799</v>
      </c>
      <c r="J418" s="76">
        <v>78.5</v>
      </c>
      <c r="K418" s="76">
        <v>0</v>
      </c>
      <c r="L418" s="76">
        <v>0</v>
      </c>
      <c r="M418" s="76">
        <v>0</v>
      </c>
      <c r="N418" s="76">
        <v>0</v>
      </c>
      <c r="O418" s="76">
        <v>0</v>
      </c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</row>
    <row r="419" spans="1:41" s="30" customFormat="1" ht="15.75" thickBot="1" x14ac:dyDescent="0.3">
      <c r="A419" s="207" t="s">
        <v>92</v>
      </c>
      <c r="B419" s="205" t="s">
        <v>277</v>
      </c>
      <c r="C419" s="205" t="s">
        <v>35</v>
      </c>
      <c r="D419" s="37"/>
      <c r="E419" s="115" t="s">
        <v>17</v>
      </c>
      <c r="F419" s="115"/>
      <c r="G419" s="115" t="s">
        <v>17</v>
      </c>
      <c r="H419" s="132" t="s">
        <v>1</v>
      </c>
      <c r="I419" s="126" t="s">
        <v>18</v>
      </c>
      <c r="J419" s="87">
        <f ca="1">IF($T419=0,SUM(J420:J424),IF($T419="",0,IF(ISERROR(OFFSET(ГП!AA337,-$R419-IF($T419=4,1,0),0)),0,OFFSET(ГП!AA337,-$R419-IF($T419=4,1,0),0))))</f>
        <v>0</v>
      </c>
      <c r="K419" s="87">
        <f ca="1">IF($T419=0,SUM(K420:K424),IF($T419="",0,IF(ISERROR(OFFSET(ГП!AB337,-$R419-IF($T419=4,1,0),0)),0,OFFSET(ГП!AB337,-$R419-IF($T419=4,1,0),0))))</f>
        <v>0</v>
      </c>
      <c r="L419" s="87">
        <f ca="1">IF($T419=0,SUM(L420:L424),IF($T419="",0,IF(ISERROR(OFFSET(ГП!AC337,-$R419-IF($T419=4,1,0),0)),0,OFFSET(ГП!AC337,-$R419-IF($T419=4,1,0),0))))</f>
        <v>0</v>
      </c>
      <c r="M419" s="87">
        <f ca="1">IF($T419=0,SUM(M420:M424),IF($T419="",0,IF(ISERROR(OFFSET(ГП!AD337,-$R419-IF($T419=4,1,0),0)),0,OFFSET(ГП!AD337,-$R419-IF($T419=4,1,0),0))))</f>
        <v>0</v>
      </c>
      <c r="N419" s="87">
        <f ca="1">IF($T419=0,SUM(N420:N424),IF($T419="",0,IF(ISERROR(OFFSET(ГП!AE337,-$R419-IF($T419=4,1,0),0)),0,OFFSET(ГП!AE337,-$R419-IF($T419=4,1,0),0))))</f>
        <v>0</v>
      </c>
      <c r="O419" s="87">
        <f ca="1">IF($T419=0,SUM(O420:O424),IF($T419="",0,IF(ISERROR(OFFSET(ГП!AF337,-$R419-IF($T419=4,1,0),0)),0,OFFSET(ГП!AF337,-$R419-IF($T419=4,1,0),0))))</f>
        <v>0</v>
      </c>
      <c r="P419" s="20"/>
      <c r="Q419" s="20">
        <v>1</v>
      </c>
      <c r="R419" s="20">
        <v>0</v>
      </c>
      <c r="S419" s="20" t="str">
        <f t="shared" ref="S419:S482" si="165">IF(ISERROR(SEARCH("местн",U419,1)),IF(ISERROR(SEARCH("источн",U419,1)),"",4),3)</f>
        <v/>
      </c>
      <c r="T419" s="157">
        <f t="shared" ref="T419:T482" si="166">IF(S419="",IF(ISERROR(SEARCH("федерал",U419,1)),IF(ISERROR(SEARCH("республ",U419,1)),IF(ISERROR(SEARCH("всег",U419,1)),"",0),IF(ISERROR(SEARCH("террит",U419,1)),1,"")),2),S419)</f>
        <v>0</v>
      </c>
      <c r="U419" s="20" t="str">
        <f t="shared" ref="U419:U482" si="167">H419</f>
        <v>всего</v>
      </c>
      <c r="V419" s="20"/>
      <c r="W419" s="20"/>
      <c r="X419" s="20"/>
      <c r="Y419" s="20" t="str">
        <f t="shared" ca="1" si="119"/>
        <v/>
      </c>
      <c r="Z419" s="20"/>
      <c r="AA419" s="20"/>
      <c r="AB419" s="20"/>
      <c r="AC419" s="20" t="str">
        <f t="shared" ref="AC419:AC482" si="168">IF(LEN(F419)&gt;5,F419,"")</f>
        <v/>
      </c>
      <c r="AD419" s="20" t="str">
        <f t="shared" ref="AD419:AD482" ca="1" si="169">IF(AB419=1,OFFSET(AF419,-AA419,0),"")</f>
        <v/>
      </c>
      <c r="AE419" s="20" t="str">
        <f t="shared" ca="1" si="149"/>
        <v/>
      </c>
      <c r="AF419" s="158" t="s">
        <v>40</v>
      </c>
      <c r="AG419" s="158" t="s">
        <v>40</v>
      </c>
      <c r="AH419" s="157"/>
      <c r="AI419" s="161" t="s">
        <v>1</v>
      </c>
      <c r="AJ419" s="20"/>
      <c r="AK419" s="20"/>
      <c r="AL419" s="20"/>
      <c r="AM419" s="20"/>
      <c r="AN419" s="20"/>
      <c r="AO419" s="20"/>
    </row>
    <row r="420" spans="1:41" s="30" customFormat="1" ht="15.75" thickBot="1" x14ac:dyDescent="0.3">
      <c r="A420" s="209"/>
      <c r="B420" s="205"/>
      <c r="C420" s="205"/>
      <c r="D420" s="36"/>
      <c r="E420" s="124"/>
      <c r="F420" s="124"/>
      <c r="G420" s="124"/>
      <c r="H420" s="137" t="s">
        <v>2</v>
      </c>
      <c r="I420" s="117" t="s">
        <v>18</v>
      </c>
      <c r="J420" s="87">
        <f ca="1">IF($T420=0,SUM(J421:J425),IF($T420="",0,IF(ISERROR(OFFSET(ГП!AA338,-$R420-IF($T420=4,1,0),0)),0,OFFSET(ГП!AA338,-$R420-IF($T420=4,1,0),0))))</f>
        <v>0</v>
      </c>
      <c r="K420" s="87">
        <f ca="1">IF($T420=0,SUM(K421:K425),IF($T420="",0,IF(ISERROR(OFFSET(ГП!AB338,-$R420-IF($T420=4,1,0),0)),0,OFFSET(ГП!AB338,-$R420-IF($T420=4,1,0),0))))</f>
        <v>0</v>
      </c>
      <c r="L420" s="87">
        <f ca="1">IF($T420=0,SUM(L421:L425),IF($T420="",0,IF(ISERROR(OFFSET(ГП!AC338,-$R420-IF($T420=4,1,0),0)),0,OFFSET(ГП!AC338,-$R420-IF($T420=4,1,0),0))))</f>
        <v>0</v>
      </c>
      <c r="M420" s="87">
        <f ca="1">IF($T420=0,SUM(M421:M425),IF($T420="",0,IF(ISERROR(OFFSET(ГП!AD338,-$R420-IF($T420=4,1,0),0)),0,OFFSET(ГП!AD338,-$R420-IF($T420=4,1,0),0))))</f>
        <v>0</v>
      </c>
      <c r="N420" s="87">
        <f ca="1">IF($T420=0,SUM(N421:N425),IF($T420="",0,IF(ISERROR(OFFSET(ГП!AE338,-$R420-IF($T420=4,1,0),0)),0,OFFSET(ГП!AE338,-$R420-IF($T420=4,1,0),0))))</f>
        <v>0</v>
      </c>
      <c r="O420" s="87">
        <f ca="1">IF($T420=0,SUM(O421:O425),IF($T420="",0,IF(ISERROR(OFFSET(ГП!AF338,-$R420-IF($T420=4,1,0),0)),0,OFFSET(ГП!AF338,-$R420-IF($T420=4,1,0),0))))</f>
        <v>0</v>
      </c>
      <c r="P420" s="20"/>
      <c r="Q420" s="20">
        <v>2</v>
      </c>
      <c r="R420" s="20">
        <f t="shared" ref="R420:R482" si="170">IF(Q420=1,R419+1,R419)</f>
        <v>0</v>
      </c>
      <c r="S420" s="20" t="str">
        <f t="shared" si="165"/>
        <v/>
      </c>
      <c r="T420" s="157">
        <f t="shared" si="166"/>
        <v>2</v>
      </c>
      <c r="U420" s="20" t="str">
        <f t="shared" si="167"/>
        <v>федеральный бюджет</v>
      </c>
      <c r="V420" s="20"/>
      <c r="W420" s="20"/>
      <c r="X420" s="20"/>
      <c r="Y420" s="20" t="str">
        <f t="shared" ca="1" si="119"/>
        <v/>
      </c>
      <c r="Z420" s="20"/>
      <c r="AA420" s="20"/>
      <c r="AB420" s="20"/>
      <c r="AC420" s="20" t="str">
        <f t="shared" si="168"/>
        <v/>
      </c>
      <c r="AD420" s="20" t="str">
        <f t="shared" ca="1" si="169"/>
        <v/>
      </c>
      <c r="AE420" s="20" t="str">
        <f t="shared" ca="1" si="149"/>
        <v/>
      </c>
      <c r="AF420" s="158" t="s">
        <v>40</v>
      </c>
      <c r="AG420" s="158" t="s">
        <v>40</v>
      </c>
      <c r="AH420" s="157"/>
      <c r="AI420" s="161" t="s">
        <v>2</v>
      </c>
      <c r="AJ420" s="20"/>
      <c r="AK420" s="20"/>
      <c r="AL420" s="20"/>
      <c r="AM420" s="20"/>
      <c r="AN420" s="20"/>
      <c r="AO420" s="20"/>
    </row>
    <row r="421" spans="1:41" s="30" customFormat="1" ht="23.25" thickBot="1" x14ac:dyDescent="0.3">
      <c r="A421" s="209"/>
      <c r="B421" s="205"/>
      <c r="C421" s="205"/>
      <c r="D421" s="125">
        <v>832</v>
      </c>
      <c r="E421" s="125">
        <v>502</v>
      </c>
      <c r="F421" s="125" t="s">
        <v>152</v>
      </c>
      <c r="G421" s="125">
        <v>522</v>
      </c>
      <c r="H421" s="137" t="s">
        <v>4</v>
      </c>
      <c r="I421" s="117" t="s">
        <v>18</v>
      </c>
      <c r="J421" s="87">
        <f ca="1">IF($T421=0,SUM(J422:J426),IF($T421="",0,IF(ISERROR(OFFSET(ГП!AA339,-$R421-IF($T421=4,1,0),0)),0,OFFSET(ГП!AA339,-$R421-IF($T421=4,1,0),0))))</f>
        <v>0</v>
      </c>
      <c r="K421" s="87">
        <f ca="1">IF($T421=0,SUM(K422:K426),IF($T421="",0,IF(ISERROR(OFFSET(ГП!AB339,-$R421-IF($T421=4,1,0),0)),0,OFFSET(ГП!AB339,-$R421-IF($T421=4,1,0),0))))</f>
        <v>0</v>
      </c>
      <c r="L421" s="87">
        <f ca="1">IF($T421=0,SUM(L422:L426),IF($T421="",0,IF(ISERROR(OFFSET(ГП!AC339,-$R421-IF($T421=4,1,0),0)),0,OFFSET(ГП!AC339,-$R421-IF($T421=4,1,0),0))))</f>
        <v>0</v>
      </c>
      <c r="M421" s="87">
        <f ca="1">IF($T421=0,SUM(M422:M426),IF($T421="",0,IF(ISERROR(OFFSET(ГП!AD339,-$R421-IF($T421=4,1,0),0)),0,OFFSET(ГП!AD339,-$R421-IF($T421=4,1,0),0))))</f>
        <v>0</v>
      </c>
      <c r="N421" s="87">
        <f ca="1">IF($T421=0,SUM(N422:N426),IF($T421="",0,IF(ISERROR(OFFSET(ГП!AE339,-$R421-IF($T421=4,1,0),0)),0,OFFSET(ГП!AE339,-$R421-IF($T421=4,1,0),0))))</f>
        <v>0</v>
      </c>
      <c r="O421" s="87">
        <f ca="1">IF($T421=0,SUM(O422:O426),IF($T421="",0,IF(ISERROR(OFFSET(ГП!AF339,-$R421-IF($T421=4,1,0),0)),0,OFFSET(ГП!AF339,-$R421-IF($T421=4,1,0),0))))</f>
        <v>0</v>
      </c>
      <c r="P421" s="20"/>
      <c r="Q421" s="20">
        <v>3</v>
      </c>
      <c r="R421" s="20">
        <f t="shared" si="170"/>
        <v>0</v>
      </c>
      <c r="S421" s="20" t="str">
        <f t="shared" si="165"/>
        <v/>
      </c>
      <c r="T421" s="157">
        <f t="shared" si="166"/>
        <v>1</v>
      </c>
      <c r="U421" s="20" t="str">
        <f t="shared" si="167"/>
        <v>республииканский бюджет Чувашской Республики</v>
      </c>
      <c r="V421" s="20"/>
      <c r="W421" s="20"/>
      <c r="X421" s="20"/>
      <c r="Y421" s="20" t="str">
        <f t="shared" ref="Y421:Y484" ca="1" si="171">IF(ISERROR(SUM(K421,-L421)),"",IF(SUM(K421,-L421)=0,"",IF(ISERROR(SEARCH("федерал",U421,1)),"",SUM(K421,-L421))))</f>
        <v/>
      </c>
      <c r="Z421" s="20"/>
      <c r="AA421" s="20">
        <f>IF(AB420="",0,IF(AB420=6,AA420+1,AA420))</f>
        <v>0</v>
      </c>
      <c r="AB421" s="20">
        <v>1</v>
      </c>
      <c r="AC421" s="20" t="str">
        <f t="shared" si="168"/>
        <v>А120218940</v>
      </c>
      <c r="AD421" s="20" t="str">
        <f t="shared" ca="1" si="169"/>
        <v>А120218940</v>
      </c>
      <c r="AE421" s="20" t="str">
        <f ca="1">IF(AC421=AD421,"",1)</f>
        <v/>
      </c>
      <c r="AF421" s="158" t="s">
        <v>152</v>
      </c>
      <c r="AG421" s="158">
        <v>522</v>
      </c>
      <c r="AH421" s="157"/>
      <c r="AI421" s="161" t="s">
        <v>307</v>
      </c>
      <c r="AJ421" s="20"/>
      <c r="AK421" s="20"/>
      <c r="AL421" s="20"/>
      <c r="AM421" s="20"/>
      <c r="AN421" s="20"/>
      <c r="AO421" s="20"/>
    </row>
    <row r="422" spans="1:41" s="30" customFormat="1" ht="15.75" thickBot="1" x14ac:dyDescent="0.3">
      <c r="A422" s="209"/>
      <c r="B422" s="205"/>
      <c r="C422" s="205"/>
      <c r="D422" s="37" t="s">
        <v>17</v>
      </c>
      <c r="E422" s="115" t="s">
        <v>17</v>
      </c>
      <c r="F422" s="115" t="s">
        <v>17</v>
      </c>
      <c r="G422" s="115" t="s">
        <v>17</v>
      </c>
      <c r="H422" s="132" t="s">
        <v>3</v>
      </c>
      <c r="I422" s="117" t="s">
        <v>18</v>
      </c>
      <c r="J422" s="87">
        <f ca="1">IF($T422=0,SUM(J423:J427),IF($T422="",0,IF(ISERROR(OFFSET(ГП!AA340,-$R422-IF($T422=4,1,0),0)),0,OFFSET(ГП!AA340,-$R422-IF($T422=4,1,0),0))))</f>
        <v>0</v>
      </c>
      <c r="K422" s="87">
        <f ca="1">IF($T422=0,SUM(K423:K427),IF($T422="",0,IF(ISERROR(OFFSET(ГП!AB340,-$R422-IF($T422=4,1,0),0)),0,OFFSET(ГП!AB340,-$R422-IF($T422=4,1,0),0))))</f>
        <v>0</v>
      </c>
      <c r="L422" s="87">
        <f ca="1">IF($T422=0,SUM(L423:L427),IF($T422="",0,IF(ISERROR(OFFSET(ГП!AC340,-$R422-IF($T422=4,1,0),0)),0,OFFSET(ГП!AC340,-$R422-IF($T422=4,1,0),0))))</f>
        <v>0</v>
      </c>
      <c r="M422" s="87">
        <f ca="1">IF($T422=0,SUM(M423:M427),IF($T422="",0,IF(ISERROR(OFFSET(ГП!AD340,-$R422-IF($T422=4,1,0),0)),0,OFFSET(ГП!AD340,-$R422-IF($T422=4,1,0),0))))</f>
        <v>0</v>
      </c>
      <c r="N422" s="87">
        <f ca="1">IF($T422=0,SUM(N423:N427),IF($T422="",0,IF(ISERROR(OFFSET(ГП!AE340,-$R422-IF($T422=4,1,0),0)),0,OFFSET(ГП!AE340,-$R422-IF($T422=4,1,0),0))))</f>
        <v>0</v>
      </c>
      <c r="O422" s="87">
        <f ca="1">IF($T422=0,SUM(O423:O427),IF($T422="",0,IF(ISERROR(OFFSET(ГП!AF340,-$R422-IF($T422=4,1,0),0)),0,OFFSET(ГП!AF340,-$R422-IF($T422=4,1,0),0))))</f>
        <v>0</v>
      </c>
      <c r="P422" s="20"/>
      <c r="Q422" s="20">
        <v>4</v>
      </c>
      <c r="R422" s="20">
        <f t="shared" si="170"/>
        <v>0</v>
      </c>
      <c r="S422" s="20">
        <f t="shared" si="165"/>
        <v>3</v>
      </c>
      <c r="T422" s="157">
        <f t="shared" si="166"/>
        <v>3</v>
      </c>
      <c r="U422" s="20" t="str">
        <f t="shared" si="167"/>
        <v>местные бюджеты</v>
      </c>
      <c r="V422" s="20"/>
      <c r="W422" s="20"/>
      <c r="X422" s="20"/>
      <c r="Y422" s="20" t="str">
        <f t="shared" ca="1" si="171"/>
        <v/>
      </c>
      <c r="Z422" s="20"/>
      <c r="AA422" s="20">
        <f t="shared" ref="AA422:AA485" si="172">IF(AB421="",0,IF(AB421=6,AA421+1,AA421))</f>
        <v>0</v>
      </c>
      <c r="AB422" s="20">
        <v>2</v>
      </c>
      <c r="AC422" s="20" t="str">
        <f t="shared" si="168"/>
        <v/>
      </c>
      <c r="AD422" s="20" t="str">
        <f t="shared" ca="1" si="169"/>
        <v/>
      </c>
      <c r="AE422" s="20" t="str">
        <f t="shared" ref="AE422:AE485" ca="1" si="173">IF(AC422=AD422,"",1)</f>
        <v/>
      </c>
      <c r="AF422" s="158" t="s">
        <v>40</v>
      </c>
      <c r="AG422" s="158" t="s">
        <v>40</v>
      </c>
      <c r="AH422" s="157"/>
      <c r="AI422" s="161" t="s">
        <v>3</v>
      </c>
      <c r="AJ422" s="20"/>
      <c r="AK422" s="20"/>
      <c r="AL422" s="20"/>
      <c r="AM422" s="20"/>
      <c r="AN422" s="20"/>
      <c r="AO422" s="20"/>
    </row>
    <row r="423" spans="1:41" s="30" customFormat="1" ht="45.75" thickBot="1" x14ac:dyDescent="0.3">
      <c r="A423" s="209"/>
      <c r="B423" s="205"/>
      <c r="C423" s="205"/>
      <c r="D423" s="35" t="s">
        <v>17</v>
      </c>
      <c r="E423" s="115" t="s">
        <v>17</v>
      </c>
      <c r="F423" s="115" t="s">
        <v>17</v>
      </c>
      <c r="G423" s="115" t="s">
        <v>17</v>
      </c>
      <c r="H423" s="137" t="s">
        <v>5</v>
      </c>
      <c r="I423" s="117" t="s">
        <v>18</v>
      </c>
      <c r="J423" s="87">
        <f ca="1">IF($T423=0,SUM(J424:J428),IF($T423="",0,IF(ISERROR(OFFSET(ГП!AA341,-$R423-IF($T423=4,1,0),0)),0,OFFSET(ГП!AA341,-$R423-IF($T423=4,1,0),0))))</f>
        <v>0</v>
      </c>
      <c r="K423" s="87">
        <f ca="1">IF($T423=0,SUM(K424:K428),IF($T423="",0,IF(ISERROR(OFFSET(ГП!AB341,-$R423-IF($T423=4,1,0),0)),0,OFFSET(ГП!AB341,-$R423-IF($T423=4,1,0),0))))</f>
        <v>0</v>
      </c>
      <c r="L423" s="87">
        <f ca="1">IF($T423=0,SUM(L424:L428),IF($T423="",0,IF(ISERROR(OFFSET(ГП!AC341,-$R423-IF($T423=4,1,0),0)),0,OFFSET(ГП!AC341,-$R423-IF($T423=4,1,0),0))))</f>
        <v>0</v>
      </c>
      <c r="M423" s="87">
        <f ca="1">IF($T423=0,SUM(M424:M428),IF($T423="",0,IF(ISERROR(OFFSET(ГП!AD341,-$R423-IF($T423=4,1,0),0)),0,OFFSET(ГП!AD341,-$R423-IF($T423=4,1,0),0))))</f>
        <v>0</v>
      </c>
      <c r="N423" s="87">
        <f ca="1">IF($T423=0,SUM(N424:N428),IF($T423="",0,IF(ISERROR(OFFSET(ГП!AE341,-$R423-IF($T423=4,1,0),0)),0,OFFSET(ГП!AE341,-$R423-IF($T423=4,1,0),0))))</f>
        <v>0</v>
      </c>
      <c r="O423" s="87">
        <f ca="1">IF($T423=0,SUM(O424:O428),IF($T423="",0,IF(ISERROR(OFFSET(ГП!AF341,-$R423-IF($T423=4,1,0),0)),0,OFFSET(ГП!AF341,-$R423-IF($T423=4,1,0),0))))</f>
        <v>0</v>
      </c>
      <c r="P423" s="20"/>
      <c r="Q423" s="20">
        <v>5</v>
      </c>
      <c r="R423" s="20">
        <f t="shared" si="170"/>
        <v>0</v>
      </c>
      <c r="S423" s="20" t="str">
        <f t="shared" si="165"/>
        <v/>
      </c>
      <c r="T423" s="157" t="str">
        <f t="shared" si="166"/>
        <v/>
      </c>
      <c r="U423" s="20" t="str">
        <f t="shared" si="167"/>
        <v>территориальный государственный внебюджетный фонд Чувашской Республики</v>
      </c>
      <c r="V423" s="20"/>
      <c r="W423" s="20"/>
      <c r="X423" s="20"/>
      <c r="Y423" s="20" t="str">
        <f t="shared" ca="1" si="171"/>
        <v/>
      </c>
      <c r="Z423" s="20"/>
      <c r="AA423" s="20">
        <f t="shared" si="172"/>
        <v>0</v>
      </c>
      <c r="AB423" s="20">
        <v>3</v>
      </c>
      <c r="AC423" s="20" t="str">
        <f t="shared" si="168"/>
        <v/>
      </c>
      <c r="AD423" s="20" t="str">
        <f t="shared" ca="1" si="169"/>
        <v/>
      </c>
      <c r="AE423" s="20" t="str">
        <f t="shared" ca="1" si="173"/>
        <v/>
      </c>
      <c r="AF423" s="158" t="s">
        <v>40</v>
      </c>
      <c r="AG423" s="158" t="s">
        <v>40</v>
      </c>
      <c r="AH423" s="157"/>
      <c r="AI423" s="161" t="s">
        <v>6</v>
      </c>
      <c r="AJ423" s="20"/>
      <c r="AK423" s="20"/>
      <c r="AL423" s="20"/>
      <c r="AM423" s="20"/>
      <c r="AN423" s="20"/>
      <c r="AO423" s="20"/>
    </row>
    <row r="424" spans="1:41" s="30" customFormat="1" ht="15.75" thickBot="1" x14ac:dyDescent="0.3">
      <c r="A424" s="210"/>
      <c r="B424" s="206"/>
      <c r="C424" s="206"/>
      <c r="D424" s="35" t="s">
        <v>17</v>
      </c>
      <c r="E424" s="115" t="s">
        <v>17</v>
      </c>
      <c r="F424" s="115" t="s">
        <v>17</v>
      </c>
      <c r="G424" s="115" t="s">
        <v>17</v>
      </c>
      <c r="H424" s="137" t="s">
        <v>6</v>
      </c>
      <c r="I424" s="117" t="s">
        <v>18</v>
      </c>
      <c r="J424" s="87">
        <f ca="1">IF($T424=0,SUM(J425:J429),IF($T424="",0,IF(ISERROR(OFFSET(ГП!AA342,-$R424-IF($T424=4,1,0),0)),0,OFFSET(ГП!AA342,-$R424-IF($T424=4,1,0),0))))</f>
        <v>0</v>
      </c>
      <c r="K424" s="87">
        <f ca="1">IF($T424=0,SUM(K425:K429),IF($T424="",0,IF(ISERROR(OFFSET(ГП!AB342,-$R424-IF($T424=4,1,0),0)),0,OFFSET(ГП!AB342,-$R424-IF($T424=4,1,0),0))))</f>
        <v>0</v>
      </c>
      <c r="L424" s="87">
        <f ca="1">IF($T424=0,SUM(L425:L429),IF($T424="",0,IF(ISERROR(OFFSET(ГП!AC342,-$R424-IF($T424=4,1,0),0)),0,OFFSET(ГП!AC342,-$R424-IF($T424=4,1,0),0))))</f>
        <v>0</v>
      </c>
      <c r="M424" s="87">
        <f ca="1">IF($T424=0,SUM(M425:M429),IF($T424="",0,IF(ISERROR(OFFSET(ГП!AD342,-$R424-IF($T424=4,1,0),0)),0,OFFSET(ГП!AD342,-$R424-IF($T424=4,1,0),0))))</f>
        <v>0</v>
      </c>
      <c r="N424" s="87">
        <f ca="1">IF($T424=0,SUM(N425:N429),IF($T424="",0,IF(ISERROR(OFFSET(ГП!AE342,-$R424-IF($T424=4,1,0),0)),0,OFFSET(ГП!AE342,-$R424-IF($T424=4,1,0),0))))</f>
        <v>0</v>
      </c>
      <c r="O424" s="87">
        <f ca="1">IF($T424=0,SUM(O425:O429),IF($T424="",0,IF(ISERROR(OFFSET(ГП!AF342,-$R424-IF($T424=4,1,0),0)),0,OFFSET(ГП!AF342,-$R424-IF($T424=4,1,0),0))))</f>
        <v>0</v>
      </c>
      <c r="P424" s="20"/>
      <c r="Q424" s="20">
        <v>6</v>
      </c>
      <c r="R424" s="20">
        <f t="shared" si="170"/>
        <v>0</v>
      </c>
      <c r="S424" s="20">
        <f t="shared" si="165"/>
        <v>4</v>
      </c>
      <c r="T424" s="157">
        <f t="shared" si="166"/>
        <v>4</v>
      </c>
      <c r="U424" s="20" t="str">
        <f t="shared" si="167"/>
        <v>внебюджетные источники</v>
      </c>
      <c r="V424" s="20"/>
      <c r="W424" s="20"/>
      <c r="X424" s="20"/>
      <c r="Y424" s="20" t="str">
        <f t="shared" ca="1" si="171"/>
        <v/>
      </c>
      <c r="Z424" s="20"/>
      <c r="AA424" s="20">
        <f t="shared" si="172"/>
        <v>0</v>
      </c>
      <c r="AB424" s="20">
        <v>4</v>
      </c>
      <c r="AC424" s="20" t="str">
        <f t="shared" si="168"/>
        <v/>
      </c>
      <c r="AD424" s="20" t="str">
        <f t="shared" ca="1" si="169"/>
        <v/>
      </c>
      <c r="AE424" s="20" t="str">
        <f t="shared" ca="1" si="173"/>
        <v/>
      </c>
      <c r="AF424" s="158" t="s">
        <v>40</v>
      </c>
      <c r="AG424" s="158" t="s">
        <v>40</v>
      </c>
      <c r="AH424" s="157"/>
      <c r="AI424" s="161" t="s">
        <v>1</v>
      </c>
      <c r="AJ424" s="20"/>
      <c r="AK424" s="20"/>
      <c r="AL424" s="20"/>
      <c r="AM424" s="20"/>
      <c r="AN424" s="20"/>
      <c r="AO424" s="20"/>
    </row>
    <row r="425" spans="1:41" s="30" customFormat="1" ht="15.75" thickBot="1" x14ac:dyDescent="0.3">
      <c r="A425" s="207" t="s">
        <v>93</v>
      </c>
      <c r="B425" s="204" t="s">
        <v>292</v>
      </c>
      <c r="C425" s="204" t="s">
        <v>35</v>
      </c>
      <c r="D425" s="123"/>
      <c r="E425" s="115" t="s">
        <v>17</v>
      </c>
      <c r="F425" s="123"/>
      <c r="G425" s="115" t="s">
        <v>17</v>
      </c>
      <c r="H425" s="116" t="s">
        <v>1</v>
      </c>
      <c r="I425" s="117" t="s">
        <v>18</v>
      </c>
      <c r="J425" s="87">
        <f ca="1">IF($T425=0,SUM(J426:J430),IF($T425="",0,IF(ISERROR(OFFSET(ГП!AA343,-$R425-IF($T425=4,1,0),0)),0,OFFSET(ГП!AA343,-$R425-IF($T425=4,1,0),0))))</f>
        <v>6300</v>
      </c>
      <c r="K425" s="87">
        <f ca="1">IF($T425=0,SUM(K426:K430),IF($T425="",0,IF(ISERROR(OFFSET(ГП!AB343,-$R425-IF($T425=4,1,0),0)),0,OFFSET(ГП!AB343,-$R425-IF($T425=4,1,0),0))))</f>
        <v>0</v>
      </c>
      <c r="L425" s="87">
        <f ca="1">IF($T425=0,SUM(L426:L430),IF($T425="",0,IF(ISERROR(OFFSET(ГП!AC343,-$R425-IF($T425=4,1,0),0)),0,OFFSET(ГП!AC343,-$R425-IF($T425=4,1,0),0))))</f>
        <v>0</v>
      </c>
      <c r="M425" s="87">
        <f ca="1">IF($T425=0,SUM(M426:M430),IF($T425="",0,IF(ISERROR(OFFSET(ГП!AD343,-$R425-IF($T425=4,1,0),0)),0,OFFSET(ГП!AD343,-$R425-IF($T425=4,1,0),0))))</f>
        <v>0</v>
      </c>
      <c r="N425" s="87">
        <f ca="1">IF($T425=0,SUM(N426:N430),IF($T425="",0,IF(ISERROR(OFFSET(ГП!AE343,-$R425-IF($T425=4,1,0),0)),0,OFFSET(ГП!AE343,-$R425-IF($T425=4,1,0),0))))</f>
        <v>0</v>
      </c>
      <c r="O425" s="87">
        <f ca="1">IF($T425=0,SUM(O426:O430),IF($T425="",0,IF(ISERROR(OFFSET(ГП!AF343,-$R425-IF($T425=4,1,0),0)),0,OFFSET(ГП!AF343,-$R425-IF($T425=4,1,0),0))))</f>
        <v>0</v>
      </c>
      <c r="P425" s="20"/>
      <c r="Q425" s="20">
        <v>1</v>
      </c>
      <c r="R425" s="20">
        <f t="shared" si="170"/>
        <v>1</v>
      </c>
      <c r="S425" s="20" t="str">
        <f t="shared" si="165"/>
        <v/>
      </c>
      <c r="T425" s="157">
        <f t="shared" si="166"/>
        <v>0</v>
      </c>
      <c r="U425" s="20" t="str">
        <f t="shared" si="167"/>
        <v>всего</v>
      </c>
      <c r="V425" s="20"/>
      <c r="W425" s="20"/>
      <c r="X425" s="20"/>
      <c r="Y425" s="20" t="str">
        <f t="shared" ca="1" si="171"/>
        <v/>
      </c>
      <c r="Z425" s="20"/>
      <c r="AA425" s="20">
        <f t="shared" si="172"/>
        <v>0</v>
      </c>
      <c r="AB425" s="20">
        <v>5</v>
      </c>
      <c r="AC425" s="20" t="str">
        <f t="shared" si="168"/>
        <v/>
      </c>
      <c r="AD425" s="20" t="str">
        <f t="shared" ca="1" si="169"/>
        <v/>
      </c>
      <c r="AE425" s="20" t="str">
        <f t="shared" ca="1" si="173"/>
        <v/>
      </c>
      <c r="AF425" s="158" t="s">
        <v>40</v>
      </c>
      <c r="AG425" s="158" t="s">
        <v>40</v>
      </c>
      <c r="AH425" s="157"/>
      <c r="AI425" s="161" t="s">
        <v>2</v>
      </c>
      <c r="AJ425" s="20"/>
      <c r="AK425" s="20"/>
      <c r="AL425" s="20"/>
      <c r="AM425" s="20"/>
      <c r="AN425" s="20"/>
      <c r="AO425" s="20"/>
    </row>
    <row r="426" spans="1:41" s="30" customFormat="1" ht="23.25" thickBot="1" x14ac:dyDescent="0.3">
      <c r="A426" s="209"/>
      <c r="B426" s="205"/>
      <c r="C426" s="205"/>
      <c r="D426" s="145"/>
      <c r="E426" s="145"/>
      <c r="F426" s="145"/>
      <c r="G426" s="145"/>
      <c r="H426" s="116" t="s">
        <v>2</v>
      </c>
      <c r="I426" s="117" t="s">
        <v>18</v>
      </c>
      <c r="J426" s="87">
        <f ca="1">IF($T426=0,SUM(J427:J431),IF($T426="",0,IF(ISERROR(OFFSET(ГП!AA344,-$R426-IF($T426=4,1,0),0)),0,OFFSET(ГП!AA344,-$R426-IF($T426=4,1,0),0))))</f>
        <v>0</v>
      </c>
      <c r="K426" s="87">
        <f ca="1">IF($T426=0,SUM(K427:K431),IF($T426="",0,IF(ISERROR(OFFSET(ГП!AB344,-$R426-IF($T426=4,1,0),0)),0,OFFSET(ГП!AB344,-$R426-IF($T426=4,1,0),0))))</f>
        <v>0</v>
      </c>
      <c r="L426" s="87">
        <f ca="1">IF($T426=0,SUM(L427:L431),IF($T426="",0,IF(ISERROR(OFFSET(ГП!AC344,-$R426-IF($T426=4,1,0),0)),0,OFFSET(ГП!AC344,-$R426-IF($T426=4,1,0),0))))</f>
        <v>0</v>
      </c>
      <c r="M426" s="87">
        <f ca="1">IF($T426=0,SUM(M427:M431),IF($T426="",0,IF(ISERROR(OFFSET(ГП!AD344,-$R426-IF($T426=4,1,0),0)),0,OFFSET(ГП!AD344,-$R426-IF($T426=4,1,0),0))))</f>
        <v>0</v>
      </c>
      <c r="N426" s="87">
        <f ca="1">IF($T426=0,SUM(N427:N431),IF($T426="",0,IF(ISERROR(OFFSET(ГП!AE344,-$R426-IF($T426=4,1,0),0)),0,OFFSET(ГП!AE344,-$R426-IF($T426=4,1,0),0))))</f>
        <v>0</v>
      </c>
      <c r="O426" s="87">
        <f ca="1">IF($T426=0,SUM(O427:O431),IF($T426="",0,IF(ISERROR(OFFSET(ГП!AF344,-$R426-IF($T426=4,1,0),0)),0,OFFSET(ГП!AF344,-$R426-IF($T426=4,1,0),0))))</f>
        <v>0</v>
      </c>
      <c r="P426" s="20"/>
      <c r="Q426" s="20">
        <v>2</v>
      </c>
      <c r="R426" s="20">
        <f t="shared" si="170"/>
        <v>1</v>
      </c>
      <c r="S426" s="20" t="str">
        <f t="shared" si="165"/>
        <v/>
      </c>
      <c r="T426" s="157">
        <f t="shared" si="166"/>
        <v>2</v>
      </c>
      <c r="U426" s="20" t="str">
        <f t="shared" si="167"/>
        <v>федеральный бюджет</v>
      </c>
      <c r="V426" s="20"/>
      <c r="W426" s="20"/>
      <c r="X426" s="20"/>
      <c r="Y426" s="20" t="str">
        <f t="shared" ca="1" si="171"/>
        <v/>
      </c>
      <c r="Z426" s="20"/>
      <c r="AA426" s="20">
        <f t="shared" si="172"/>
        <v>0</v>
      </c>
      <c r="AB426" s="20">
        <v>6</v>
      </c>
      <c r="AC426" s="20" t="str">
        <f t="shared" si="168"/>
        <v/>
      </c>
      <c r="AD426" s="20" t="str">
        <f t="shared" ca="1" si="169"/>
        <v/>
      </c>
      <c r="AE426" s="20" t="str">
        <f t="shared" ca="1" si="173"/>
        <v/>
      </c>
      <c r="AF426" s="158" t="s">
        <v>153</v>
      </c>
      <c r="AG426" s="158">
        <v>414</v>
      </c>
      <c r="AH426" s="157"/>
      <c r="AI426" s="161" t="s">
        <v>307</v>
      </c>
      <c r="AJ426" s="20"/>
      <c r="AK426" s="20"/>
      <c r="AL426" s="20"/>
      <c r="AM426" s="20"/>
      <c r="AN426" s="20"/>
      <c r="AO426" s="20"/>
    </row>
    <row r="427" spans="1:41" s="30" customFormat="1" ht="15.75" thickBot="1" x14ac:dyDescent="0.3">
      <c r="A427" s="209"/>
      <c r="B427" s="205"/>
      <c r="C427" s="205"/>
      <c r="D427" s="125">
        <v>832</v>
      </c>
      <c r="E427" s="125">
        <v>502</v>
      </c>
      <c r="F427" s="125" t="s">
        <v>153</v>
      </c>
      <c r="G427" s="125" t="s">
        <v>40</v>
      </c>
      <c r="H427" s="116" t="s">
        <v>4</v>
      </c>
      <c r="I427" s="117" t="s">
        <v>18</v>
      </c>
      <c r="J427" s="87">
        <f ca="1">IF($T427=0,SUM(J428:J432),IF($T427="",0,IF(ISERROR(OFFSET(ГП!AA345,-$R427-IF($T427=4,1,0),0)),0,OFFSET(ГП!AA345,-$R427-IF($T427=4,1,0),0))))</f>
        <v>6300</v>
      </c>
      <c r="K427" s="87">
        <f ca="1">IF($T427=0,SUM(K428:K432),IF($T427="",0,IF(ISERROR(OFFSET(ГП!AB345,-$R427-IF($T427=4,1,0),0)),0,OFFSET(ГП!AB345,-$R427-IF($T427=4,1,0),0))))</f>
        <v>0</v>
      </c>
      <c r="L427" s="87">
        <f ca="1">IF($T427=0,SUM(L428:L432),IF($T427="",0,IF(ISERROR(OFFSET(ГП!AC345,-$R427-IF($T427=4,1,0),0)),0,OFFSET(ГП!AC345,-$R427-IF($T427=4,1,0),0))))</f>
        <v>0</v>
      </c>
      <c r="M427" s="87">
        <f ca="1">IF($T427=0,SUM(M428:M432),IF($T427="",0,IF(ISERROR(OFFSET(ГП!AD345,-$R427-IF($T427=4,1,0),0)),0,OFFSET(ГП!AD345,-$R427-IF($T427=4,1,0),0))))</f>
        <v>0</v>
      </c>
      <c r="N427" s="87">
        <f ca="1">IF($T427=0,SUM(N428:N432),IF($T427="",0,IF(ISERROR(OFFSET(ГП!AE345,-$R427-IF($T427=4,1,0),0)),0,OFFSET(ГП!AE345,-$R427-IF($T427=4,1,0),0))))</f>
        <v>0</v>
      </c>
      <c r="O427" s="87">
        <f ca="1">IF($T427=0,SUM(O428:O432),IF($T427="",0,IF(ISERROR(OFFSET(ГП!AF345,-$R427-IF($T427=4,1,0),0)),0,OFFSET(ГП!AF345,-$R427-IF($T427=4,1,0),0))))</f>
        <v>0</v>
      </c>
      <c r="P427" s="20"/>
      <c r="Q427" s="20">
        <v>3</v>
      </c>
      <c r="R427" s="20">
        <f t="shared" si="170"/>
        <v>1</v>
      </c>
      <c r="S427" s="20" t="str">
        <f t="shared" si="165"/>
        <v/>
      </c>
      <c r="T427" s="157">
        <f t="shared" si="166"/>
        <v>1</v>
      </c>
      <c r="U427" s="20" t="str">
        <f t="shared" si="167"/>
        <v>республииканский бюджет Чувашской Республики</v>
      </c>
      <c r="V427" s="20"/>
      <c r="W427" s="20"/>
      <c r="X427" s="20"/>
      <c r="Y427" s="20" t="str">
        <f t="shared" ca="1" si="171"/>
        <v/>
      </c>
      <c r="Z427" s="20"/>
      <c r="AA427" s="20">
        <f t="shared" si="172"/>
        <v>1</v>
      </c>
      <c r="AB427" s="20">
        <f>AB421</f>
        <v>1</v>
      </c>
      <c r="AC427" s="20" t="str">
        <f t="shared" si="168"/>
        <v>А120217610</v>
      </c>
      <c r="AD427" s="20" t="str">
        <f t="shared" ca="1" si="169"/>
        <v>А120217610</v>
      </c>
      <c r="AE427" s="20" t="str">
        <f t="shared" ca="1" si="173"/>
        <v/>
      </c>
      <c r="AF427" s="158" t="s">
        <v>40</v>
      </c>
      <c r="AG427" s="158" t="s">
        <v>40</v>
      </c>
      <c r="AH427" s="157"/>
      <c r="AI427" s="161" t="s">
        <v>3</v>
      </c>
      <c r="AJ427" s="20"/>
      <c r="AK427" s="20"/>
      <c r="AL427" s="20"/>
      <c r="AM427" s="20"/>
      <c r="AN427" s="20"/>
      <c r="AO427" s="20"/>
    </row>
    <row r="428" spans="1:41" s="30" customFormat="1" ht="15.75" thickBot="1" x14ac:dyDescent="0.3">
      <c r="A428" s="209"/>
      <c r="B428" s="205"/>
      <c r="C428" s="205"/>
      <c r="D428" s="115" t="s">
        <v>17</v>
      </c>
      <c r="E428" s="115" t="s">
        <v>17</v>
      </c>
      <c r="F428" s="115" t="s">
        <v>17</v>
      </c>
      <c r="G428" s="115" t="s">
        <v>17</v>
      </c>
      <c r="H428" s="116" t="s">
        <v>3</v>
      </c>
      <c r="I428" s="117" t="s">
        <v>18</v>
      </c>
      <c r="J428" s="87">
        <f ca="1">IF($T428=0,SUM(J429:J433),IF($T428="",0,IF(ISERROR(OFFSET(ГП!AA346,-$R428-IF($T428=4,1,0),0)),0,OFFSET(ГП!AA346,-$R428-IF($T428=4,1,0),0))))</f>
        <v>0</v>
      </c>
      <c r="K428" s="87">
        <f ca="1">IF($T428=0,SUM(K429:K433),IF($T428="",0,IF(ISERROR(OFFSET(ГП!AB346,-$R428-IF($T428=4,1,0),0)),0,OFFSET(ГП!AB346,-$R428-IF($T428=4,1,0),0))))</f>
        <v>0</v>
      </c>
      <c r="L428" s="87">
        <f ca="1">IF($T428=0,SUM(L429:L433),IF($T428="",0,IF(ISERROR(OFFSET(ГП!AC346,-$R428-IF($T428=4,1,0),0)),0,OFFSET(ГП!AC346,-$R428-IF($T428=4,1,0),0))))</f>
        <v>0</v>
      </c>
      <c r="M428" s="87">
        <f ca="1">IF($T428=0,SUM(M429:M433),IF($T428="",0,IF(ISERROR(OFFSET(ГП!AD346,-$R428-IF($T428=4,1,0),0)),0,OFFSET(ГП!AD346,-$R428-IF($T428=4,1,0),0))))</f>
        <v>0</v>
      </c>
      <c r="N428" s="87">
        <f ca="1">IF($T428=0,SUM(N429:N433),IF($T428="",0,IF(ISERROR(OFFSET(ГП!AE346,-$R428-IF($T428=4,1,0),0)),0,OFFSET(ГП!AE346,-$R428-IF($T428=4,1,0),0))))</f>
        <v>0</v>
      </c>
      <c r="O428" s="87">
        <f ca="1">IF($T428=0,SUM(O429:O433),IF($T428="",0,IF(ISERROR(OFFSET(ГП!AF346,-$R428-IF($T428=4,1,0),0)),0,OFFSET(ГП!AF346,-$R428-IF($T428=4,1,0),0))))</f>
        <v>0</v>
      </c>
      <c r="P428" s="20"/>
      <c r="Q428" s="20">
        <v>4</v>
      </c>
      <c r="R428" s="20">
        <f t="shared" si="170"/>
        <v>1</v>
      </c>
      <c r="S428" s="20">
        <f t="shared" si="165"/>
        <v>3</v>
      </c>
      <c r="T428" s="157">
        <f t="shared" si="166"/>
        <v>3</v>
      </c>
      <c r="U428" s="20" t="str">
        <f t="shared" si="167"/>
        <v>местные бюджеты</v>
      </c>
      <c r="V428" s="20"/>
      <c r="W428" s="20"/>
      <c r="X428" s="20"/>
      <c r="Y428" s="20" t="str">
        <f t="shared" ca="1" si="171"/>
        <v/>
      </c>
      <c r="Z428" s="20"/>
      <c r="AA428" s="20">
        <f t="shared" si="172"/>
        <v>1</v>
      </c>
      <c r="AB428" s="20">
        <f t="shared" ref="AB428:AB491" si="174">AB422</f>
        <v>2</v>
      </c>
      <c r="AC428" s="20" t="str">
        <f t="shared" si="168"/>
        <v/>
      </c>
      <c r="AD428" s="20" t="str">
        <f t="shared" ca="1" si="169"/>
        <v/>
      </c>
      <c r="AE428" s="20" t="str">
        <f t="shared" ca="1" si="173"/>
        <v/>
      </c>
      <c r="AF428" s="158" t="s">
        <v>40</v>
      </c>
      <c r="AG428" s="158" t="s">
        <v>40</v>
      </c>
      <c r="AH428" s="157"/>
      <c r="AI428" s="161" t="s">
        <v>6</v>
      </c>
      <c r="AJ428" s="20"/>
      <c r="AK428" s="20"/>
      <c r="AL428" s="20"/>
      <c r="AM428" s="20"/>
      <c r="AN428" s="20"/>
      <c r="AO428" s="20"/>
    </row>
    <row r="429" spans="1:41" s="30" customFormat="1" ht="15.75" thickBot="1" x14ac:dyDescent="0.3">
      <c r="A429" s="209"/>
      <c r="B429" s="205"/>
      <c r="C429" s="205"/>
      <c r="D429" s="115" t="s">
        <v>17</v>
      </c>
      <c r="E429" s="115" t="s">
        <v>17</v>
      </c>
      <c r="F429" s="115" t="s">
        <v>17</v>
      </c>
      <c r="G429" s="115" t="s">
        <v>17</v>
      </c>
      <c r="H429" s="116" t="s">
        <v>5</v>
      </c>
      <c r="I429" s="117" t="s">
        <v>18</v>
      </c>
      <c r="J429" s="87">
        <f ca="1">IF($T429=0,SUM(J430:J434),IF($T429="",0,IF(ISERROR(OFFSET(ГП!AA347,-$R429-IF($T429=4,1,0),0)),0,OFFSET(ГП!AA347,-$R429-IF($T429=4,1,0),0))))</f>
        <v>0</v>
      </c>
      <c r="K429" s="87">
        <f ca="1">IF($T429=0,SUM(K430:K434),IF($T429="",0,IF(ISERROR(OFFSET(ГП!AB347,-$R429-IF($T429=4,1,0),0)),0,OFFSET(ГП!AB347,-$R429-IF($T429=4,1,0),0))))</f>
        <v>0</v>
      </c>
      <c r="L429" s="87">
        <f ca="1">IF($T429=0,SUM(L430:L434),IF($T429="",0,IF(ISERROR(OFFSET(ГП!AC347,-$R429-IF($T429=4,1,0),0)),0,OFFSET(ГП!AC347,-$R429-IF($T429=4,1,0),0))))</f>
        <v>0</v>
      </c>
      <c r="M429" s="87">
        <f ca="1">IF($T429=0,SUM(M430:M434),IF($T429="",0,IF(ISERROR(OFFSET(ГП!AD347,-$R429-IF($T429=4,1,0),0)),0,OFFSET(ГП!AD347,-$R429-IF($T429=4,1,0),0))))</f>
        <v>0</v>
      </c>
      <c r="N429" s="87">
        <f ca="1">IF($T429=0,SUM(N430:N434),IF($T429="",0,IF(ISERROR(OFFSET(ГП!AE347,-$R429-IF($T429=4,1,0),0)),0,OFFSET(ГП!AE347,-$R429-IF($T429=4,1,0),0))))</f>
        <v>0</v>
      </c>
      <c r="O429" s="87">
        <f ca="1">IF($T429=0,SUM(O430:O434),IF($T429="",0,IF(ISERROR(OFFSET(ГП!AF347,-$R429-IF($T429=4,1,0),0)),0,OFFSET(ГП!AF347,-$R429-IF($T429=4,1,0),0))))</f>
        <v>0</v>
      </c>
      <c r="P429" s="20"/>
      <c r="Q429" s="20">
        <v>5</v>
      </c>
      <c r="R429" s="20">
        <f t="shared" si="170"/>
        <v>1</v>
      </c>
      <c r="S429" s="20" t="str">
        <f t="shared" si="165"/>
        <v/>
      </c>
      <c r="T429" s="157" t="str">
        <f t="shared" si="166"/>
        <v/>
      </c>
      <c r="U429" s="20" t="str">
        <f t="shared" si="167"/>
        <v>территориальный государственный внебюджетный фонд Чувашской Республики</v>
      </c>
      <c r="V429" s="20"/>
      <c r="W429" s="20"/>
      <c r="X429" s="20"/>
      <c r="Y429" s="20" t="str">
        <f t="shared" ca="1" si="171"/>
        <v/>
      </c>
      <c r="Z429" s="20"/>
      <c r="AA429" s="20">
        <f t="shared" si="172"/>
        <v>1</v>
      </c>
      <c r="AB429" s="20">
        <f t="shared" si="174"/>
        <v>3</v>
      </c>
      <c r="AC429" s="20" t="str">
        <f t="shared" si="168"/>
        <v/>
      </c>
      <c r="AD429" s="20" t="str">
        <f t="shared" ca="1" si="169"/>
        <v/>
      </c>
      <c r="AE429" s="20" t="str">
        <f t="shared" ca="1" si="173"/>
        <v/>
      </c>
      <c r="AF429" s="158" t="s">
        <v>40</v>
      </c>
      <c r="AG429" s="158" t="s">
        <v>40</v>
      </c>
      <c r="AH429" s="157"/>
      <c r="AI429" s="161" t="s">
        <v>1</v>
      </c>
      <c r="AJ429" s="20"/>
      <c r="AK429" s="20"/>
      <c r="AL429" s="20"/>
      <c r="AM429" s="20"/>
      <c r="AN429" s="20"/>
      <c r="AO429" s="20"/>
    </row>
    <row r="430" spans="1:41" s="30" customFormat="1" ht="15.75" thickBot="1" x14ac:dyDescent="0.3">
      <c r="A430" s="210"/>
      <c r="B430" s="206"/>
      <c r="C430" s="206"/>
      <c r="D430" s="115" t="s">
        <v>17</v>
      </c>
      <c r="E430" s="115" t="s">
        <v>17</v>
      </c>
      <c r="F430" s="115" t="s">
        <v>17</v>
      </c>
      <c r="G430" s="115" t="s">
        <v>17</v>
      </c>
      <c r="H430" s="116" t="s">
        <v>6</v>
      </c>
      <c r="I430" s="117" t="s">
        <v>18</v>
      </c>
      <c r="J430" s="87">
        <f ca="1">IF($T430=0,SUM(J431:J435),IF($T430="",0,IF(ISERROR(OFFSET(ГП!AA348,-$R430-IF($T430=4,1,0),0)),0,OFFSET(ГП!AA348,-$R430-IF($T430=4,1,0),0))))</f>
        <v>0</v>
      </c>
      <c r="K430" s="87">
        <f ca="1">IF($T430=0,SUM(K431:K435),IF($T430="",0,IF(ISERROR(OFFSET(ГП!AB348,-$R430-IF($T430=4,1,0),0)),0,OFFSET(ГП!AB348,-$R430-IF($T430=4,1,0),0))))</f>
        <v>0</v>
      </c>
      <c r="L430" s="87">
        <f ca="1">IF($T430=0,SUM(L431:L435),IF($T430="",0,IF(ISERROR(OFFSET(ГП!AC348,-$R430-IF($T430=4,1,0),0)),0,OFFSET(ГП!AC348,-$R430-IF($T430=4,1,0),0))))</f>
        <v>0</v>
      </c>
      <c r="M430" s="87">
        <f ca="1">IF($T430=0,SUM(M431:M435),IF($T430="",0,IF(ISERROR(OFFSET(ГП!AD348,-$R430-IF($T430=4,1,0),0)),0,OFFSET(ГП!AD348,-$R430-IF($T430=4,1,0),0))))</f>
        <v>0</v>
      </c>
      <c r="N430" s="87">
        <f ca="1">IF($T430=0,SUM(N431:N435),IF($T430="",0,IF(ISERROR(OFFSET(ГП!AE348,-$R430-IF($T430=4,1,0),0)),0,OFFSET(ГП!AE348,-$R430-IF($T430=4,1,0),0))))</f>
        <v>0</v>
      </c>
      <c r="O430" s="87">
        <f ca="1">IF($T430=0,SUM(O431:O435),IF($T430="",0,IF(ISERROR(OFFSET(ГП!AF348,-$R430-IF($T430=4,1,0),0)),0,OFFSET(ГП!AF348,-$R430-IF($T430=4,1,0),0))))</f>
        <v>0</v>
      </c>
      <c r="P430" s="20"/>
      <c r="Q430" s="20">
        <v>6</v>
      </c>
      <c r="R430" s="20">
        <f t="shared" si="170"/>
        <v>1</v>
      </c>
      <c r="S430" s="20">
        <f t="shared" si="165"/>
        <v>4</v>
      </c>
      <c r="T430" s="157">
        <f t="shared" si="166"/>
        <v>4</v>
      </c>
      <c r="U430" s="20" t="str">
        <f t="shared" si="167"/>
        <v>внебюджетные источники</v>
      </c>
      <c r="V430" s="20"/>
      <c r="W430" s="20"/>
      <c r="X430" s="20"/>
      <c r="Y430" s="20" t="str">
        <f t="shared" ca="1" si="171"/>
        <v/>
      </c>
      <c r="Z430" s="20"/>
      <c r="AA430" s="20">
        <f t="shared" si="172"/>
        <v>1</v>
      </c>
      <c r="AB430" s="20">
        <f t="shared" si="174"/>
        <v>4</v>
      </c>
      <c r="AC430" s="20" t="str">
        <f t="shared" si="168"/>
        <v/>
      </c>
      <c r="AD430" s="20" t="str">
        <f t="shared" ca="1" si="169"/>
        <v/>
      </c>
      <c r="AE430" s="20" t="str">
        <f t="shared" ca="1" si="173"/>
        <v/>
      </c>
      <c r="AF430" s="158" t="s">
        <v>40</v>
      </c>
      <c r="AG430" s="158" t="s">
        <v>40</v>
      </c>
      <c r="AH430" s="157"/>
      <c r="AI430" s="161" t="s">
        <v>2</v>
      </c>
      <c r="AJ430" s="20"/>
      <c r="AK430" s="20"/>
      <c r="AL430" s="20"/>
      <c r="AM430" s="20"/>
      <c r="AN430" s="20"/>
      <c r="AO430" s="20"/>
    </row>
    <row r="431" spans="1:41" s="30" customFormat="1" ht="23.25" thickBot="1" x14ac:dyDescent="0.3">
      <c r="A431" s="207" t="s">
        <v>94</v>
      </c>
      <c r="B431" s="204" t="s">
        <v>96</v>
      </c>
      <c r="C431" s="204" t="s">
        <v>35</v>
      </c>
      <c r="D431" s="56"/>
      <c r="E431" s="115" t="s">
        <v>17</v>
      </c>
      <c r="F431" s="115"/>
      <c r="G431" s="115" t="s">
        <v>17</v>
      </c>
      <c r="H431" s="132" t="s">
        <v>1</v>
      </c>
      <c r="I431" s="117" t="s">
        <v>18</v>
      </c>
      <c r="J431" s="87">
        <f ca="1">IF($T431=0,SUM(J432:J436),IF($T431="",0,IF(ISERROR(OFFSET(ГП!AA349,-$R431-IF($T431=4,1,0),0)),0,OFFSET(ГП!AA349,-$R431-IF($T431=4,1,0),0))))</f>
        <v>27500</v>
      </c>
      <c r="K431" s="87">
        <f ca="1">IF($T431=0,SUM(K432:K436),IF($T431="",0,IF(ISERROR(OFFSET(ГП!AB349,-$R431-IF($T431=4,1,0),0)),0,OFFSET(ГП!AB349,-$R431-IF($T431=4,1,0),0))))</f>
        <v>7905</v>
      </c>
      <c r="L431" s="87">
        <f ca="1">IF($T431=0,SUM(L432:L436),IF($T431="",0,IF(ISERROR(OFFSET(ГП!AC349,-$R431-IF($T431=4,1,0),0)),0,OFFSET(ГП!AC349,-$R431-IF($T431=4,1,0),0))))</f>
        <v>0</v>
      </c>
      <c r="M431" s="87">
        <f ca="1">IF($T431=0,SUM(M432:M436),IF($T431="",0,IF(ISERROR(OFFSET(ГП!AD349,-$R431-IF($T431=4,1,0),0)),0,OFFSET(ГП!AD349,-$R431-IF($T431=4,1,0),0))))</f>
        <v>0</v>
      </c>
      <c r="N431" s="87">
        <f ca="1">IF($T431=0,SUM(N432:N436),IF($T431="",0,IF(ISERROR(OFFSET(ГП!AE349,-$R431-IF($T431=4,1,0),0)),0,OFFSET(ГП!AE349,-$R431-IF($T431=4,1,0),0))))</f>
        <v>0</v>
      </c>
      <c r="O431" s="87">
        <f ca="1">IF($T431=0,SUM(O432:O436),IF($T431="",0,IF(ISERROR(OFFSET(ГП!AF349,-$R431-IF($T431=4,1,0),0)),0,OFFSET(ГП!AF349,-$R431-IF($T431=4,1,0),0))))</f>
        <v>0</v>
      </c>
      <c r="P431" s="20"/>
      <c r="Q431" s="20">
        <v>1</v>
      </c>
      <c r="R431" s="20">
        <f t="shared" si="170"/>
        <v>2</v>
      </c>
      <c r="S431" s="20" t="str">
        <f t="shared" si="165"/>
        <v/>
      </c>
      <c r="T431" s="157">
        <f t="shared" si="166"/>
        <v>0</v>
      </c>
      <c r="U431" s="20" t="str">
        <f t="shared" si="167"/>
        <v>всего</v>
      </c>
      <c r="V431" s="20"/>
      <c r="W431" s="20"/>
      <c r="X431" s="20"/>
      <c r="Y431" s="20" t="str">
        <f t="shared" ca="1" si="171"/>
        <v/>
      </c>
      <c r="Z431" s="20"/>
      <c r="AA431" s="20">
        <f t="shared" si="172"/>
        <v>1</v>
      </c>
      <c r="AB431" s="20">
        <f t="shared" si="174"/>
        <v>5</v>
      </c>
      <c r="AC431" s="20" t="str">
        <f t="shared" si="168"/>
        <v/>
      </c>
      <c r="AD431" s="20" t="str">
        <f t="shared" ca="1" si="169"/>
        <v/>
      </c>
      <c r="AE431" s="20" t="str">
        <f t="shared" ca="1" si="173"/>
        <v/>
      </c>
      <c r="AF431" s="158" t="s">
        <v>710</v>
      </c>
      <c r="AG431" s="158" t="s">
        <v>40</v>
      </c>
      <c r="AH431" s="157"/>
      <c r="AI431" s="161" t="s">
        <v>307</v>
      </c>
      <c r="AJ431" s="20"/>
      <c r="AK431" s="20"/>
      <c r="AL431" s="20"/>
      <c r="AM431" s="20"/>
      <c r="AN431" s="20"/>
      <c r="AO431" s="20"/>
    </row>
    <row r="432" spans="1:41" s="30" customFormat="1" ht="15.75" thickBot="1" x14ac:dyDescent="0.3">
      <c r="A432" s="209"/>
      <c r="B432" s="205"/>
      <c r="C432" s="205"/>
      <c r="D432" s="51"/>
      <c r="E432" s="124"/>
      <c r="F432" s="124"/>
      <c r="G432" s="124"/>
      <c r="H432" s="137" t="s">
        <v>2</v>
      </c>
      <c r="I432" s="117" t="s">
        <v>18</v>
      </c>
      <c r="J432" s="87">
        <f ca="1">IF($T432=0,SUM(J433:J437),IF($T432="",0,IF(ISERROR(OFFSET(ГП!AA350,-$R432-IF($T432=4,1,0),0)),0,OFFSET(ГП!AA350,-$R432-IF($T432=4,1,0),0))))</f>
        <v>0</v>
      </c>
      <c r="K432" s="87">
        <f ca="1">IF($T432=0,SUM(K433:K437),IF($T432="",0,IF(ISERROR(OFFSET(ГП!AB350,-$R432-IF($T432=4,1,0),0)),0,OFFSET(ГП!AB350,-$R432-IF($T432=4,1,0),0))))</f>
        <v>0</v>
      </c>
      <c r="L432" s="87">
        <f ca="1">IF($T432=0,SUM(L433:L437),IF($T432="",0,IF(ISERROR(OFFSET(ГП!AC350,-$R432-IF($T432=4,1,0),0)),0,OFFSET(ГП!AC350,-$R432-IF($T432=4,1,0),0))))</f>
        <v>0</v>
      </c>
      <c r="M432" s="87">
        <f ca="1">IF($T432=0,SUM(M433:M437),IF($T432="",0,IF(ISERROR(OFFSET(ГП!AD350,-$R432-IF($T432=4,1,0),0)),0,OFFSET(ГП!AD350,-$R432-IF($T432=4,1,0),0))))</f>
        <v>0</v>
      </c>
      <c r="N432" s="87">
        <f ca="1">IF($T432=0,SUM(N433:N437),IF($T432="",0,IF(ISERROR(OFFSET(ГП!AE350,-$R432-IF($T432=4,1,0),0)),0,OFFSET(ГП!AE350,-$R432-IF($T432=4,1,0),0))))</f>
        <v>0</v>
      </c>
      <c r="O432" s="87">
        <f ca="1">IF($T432=0,SUM(O433:O437),IF($T432="",0,IF(ISERROR(OFFSET(ГП!AF350,-$R432-IF($T432=4,1,0),0)),0,OFFSET(ГП!AF350,-$R432-IF($T432=4,1,0),0))))</f>
        <v>0</v>
      </c>
      <c r="P432" s="20"/>
      <c r="Q432" s="20">
        <v>2</v>
      </c>
      <c r="R432" s="20">
        <f t="shared" si="170"/>
        <v>2</v>
      </c>
      <c r="S432" s="20" t="str">
        <f t="shared" si="165"/>
        <v/>
      </c>
      <c r="T432" s="157">
        <f t="shared" si="166"/>
        <v>2</v>
      </c>
      <c r="U432" s="20" t="str">
        <f t="shared" si="167"/>
        <v>федеральный бюджет</v>
      </c>
      <c r="V432" s="20"/>
      <c r="W432" s="20"/>
      <c r="X432" s="20"/>
      <c r="Y432" s="20" t="str">
        <f t="shared" ca="1" si="171"/>
        <v/>
      </c>
      <c r="Z432" s="20"/>
      <c r="AA432" s="20">
        <f t="shared" si="172"/>
        <v>1</v>
      </c>
      <c r="AB432" s="20">
        <f t="shared" si="174"/>
        <v>6</v>
      </c>
      <c r="AC432" s="20" t="str">
        <f t="shared" si="168"/>
        <v/>
      </c>
      <c r="AD432" s="20" t="str">
        <f t="shared" ca="1" si="169"/>
        <v/>
      </c>
      <c r="AE432" s="20" t="str">
        <f t="shared" ca="1" si="173"/>
        <v/>
      </c>
      <c r="AF432" s="158" t="s">
        <v>40</v>
      </c>
      <c r="AG432" s="158" t="s">
        <v>40</v>
      </c>
      <c r="AH432" s="157"/>
      <c r="AI432" s="161" t="s">
        <v>3</v>
      </c>
      <c r="AJ432" s="20"/>
      <c r="AK432" s="20"/>
      <c r="AL432" s="20"/>
      <c r="AM432" s="20"/>
      <c r="AN432" s="20"/>
      <c r="AO432" s="20"/>
    </row>
    <row r="433" spans="1:41" s="30" customFormat="1" ht="23.25" thickBot="1" x14ac:dyDescent="0.3">
      <c r="A433" s="209"/>
      <c r="B433" s="205"/>
      <c r="C433" s="205"/>
      <c r="D433" s="125">
        <v>832</v>
      </c>
      <c r="E433" s="125">
        <v>501</v>
      </c>
      <c r="F433" s="125" t="s">
        <v>41</v>
      </c>
      <c r="G433" s="125">
        <v>520</v>
      </c>
      <c r="H433" s="137" t="s">
        <v>4</v>
      </c>
      <c r="I433" s="117" t="s">
        <v>18</v>
      </c>
      <c r="J433" s="87">
        <f ca="1">IF($T433=0,SUM(J434:J438),IF($T433="",0,IF(ISERROR(OFFSET(ГП!AA351,-$R433-IF($T433=4,1,0),0)),0,OFFSET(ГП!AA351,-$R433-IF($T433=4,1,0),0))))</f>
        <v>0</v>
      </c>
      <c r="K433" s="87">
        <f ca="1">IF($T433=0,SUM(K434:K438),IF($T433="",0,IF(ISERROR(OFFSET(ГП!AB351,-$R433-IF($T433=4,1,0),0)),0,OFFSET(ГП!AB351,-$R433-IF($T433=4,1,0),0))))</f>
        <v>0</v>
      </c>
      <c r="L433" s="87">
        <f ca="1">IF($T433=0,SUM(L434:L438),IF($T433="",0,IF(ISERROR(OFFSET(ГП!AC351,-$R433-IF($T433=4,1,0),0)),0,OFFSET(ГП!AC351,-$R433-IF($T433=4,1,0),0))))</f>
        <v>0</v>
      </c>
      <c r="M433" s="87">
        <f ca="1">IF($T433=0,SUM(M434:M438),IF($T433="",0,IF(ISERROR(OFFSET(ГП!AD351,-$R433-IF($T433=4,1,0),0)),0,OFFSET(ГП!AD351,-$R433-IF($T433=4,1,0),0))))</f>
        <v>0</v>
      </c>
      <c r="N433" s="87">
        <f ca="1">IF($T433=0,SUM(N434:N438),IF($T433="",0,IF(ISERROR(OFFSET(ГП!AE351,-$R433-IF($T433=4,1,0),0)),0,OFFSET(ГП!AE351,-$R433-IF($T433=4,1,0),0))))</f>
        <v>0</v>
      </c>
      <c r="O433" s="87">
        <f ca="1">IF($T433=0,SUM(O434:O438),IF($T433="",0,IF(ISERROR(OFFSET(ГП!AF351,-$R433-IF($T433=4,1,0),0)),0,OFFSET(ГП!AF351,-$R433-IF($T433=4,1,0),0))))</f>
        <v>0</v>
      </c>
      <c r="P433" s="20"/>
      <c r="Q433" s="20">
        <v>3</v>
      </c>
      <c r="R433" s="20">
        <f t="shared" si="170"/>
        <v>2</v>
      </c>
      <c r="S433" s="20" t="str">
        <f t="shared" si="165"/>
        <v/>
      </c>
      <c r="T433" s="157">
        <f t="shared" si="166"/>
        <v>1</v>
      </c>
      <c r="U433" s="20" t="str">
        <f t="shared" si="167"/>
        <v>республииканский бюджет Чувашской Республики</v>
      </c>
      <c r="V433" s="20"/>
      <c r="W433" s="20"/>
      <c r="X433" s="20"/>
      <c r="Y433" s="20" t="str">
        <f t="shared" ca="1" si="171"/>
        <v/>
      </c>
      <c r="Z433" s="20"/>
      <c r="AA433" s="20">
        <f t="shared" si="172"/>
        <v>2</v>
      </c>
      <c r="AB433" s="20">
        <f t="shared" si="174"/>
        <v>1</v>
      </c>
      <c r="AC433" s="20" t="str">
        <f t="shared" si="168"/>
        <v>А210218320</v>
      </c>
      <c r="AD433" s="20" t="str">
        <f t="shared" ca="1" si="169"/>
        <v>А1202</v>
      </c>
      <c r="AE433" s="20">
        <f t="shared" ca="1" si="173"/>
        <v>1</v>
      </c>
      <c r="AF433" s="158" t="s">
        <v>40</v>
      </c>
      <c r="AG433" s="158" t="s">
        <v>40</v>
      </c>
      <c r="AH433" s="157"/>
      <c r="AI433" s="161" t="s">
        <v>6</v>
      </c>
      <c r="AJ433" s="20"/>
      <c r="AK433" s="20"/>
      <c r="AL433" s="20"/>
      <c r="AM433" s="20"/>
      <c r="AN433" s="20"/>
      <c r="AO433" s="20"/>
    </row>
    <row r="434" spans="1:41" s="30" customFormat="1" ht="15.75" thickBot="1" x14ac:dyDescent="0.3">
      <c r="A434" s="209"/>
      <c r="B434" s="205"/>
      <c r="C434" s="205"/>
      <c r="D434" s="138" t="s">
        <v>17</v>
      </c>
      <c r="E434" s="115" t="s">
        <v>17</v>
      </c>
      <c r="F434" s="115" t="s">
        <v>17</v>
      </c>
      <c r="G434" s="115" t="s">
        <v>17</v>
      </c>
      <c r="H434" s="132" t="s">
        <v>3</v>
      </c>
      <c r="I434" s="117" t="s">
        <v>18</v>
      </c>
      <c r="J434" s="87">
        <f ca="1">IF($T434=0,SUM(J435:J439),IF($T434="",0,IF(ISERROR(OFFSET(ГП!AA352,-$R434-IF($T434=4,1,0),0)),0,OFFSET(ГП!AA352,-$R434-IF($T434=4,1,0),0))))</f>
        <v>0</v>
      </c>
      <c r="K434" s="87">
        <f ca="1">IF($T434=0,SUM(K435:K439),IF($T434="",0,IF(ISERROR(OFFSET(ГП!AB352,-$R434-IF($T434=4,1,0),0)),0,OFFSET(ГП!AB352,-$R434-IF($T434=4,1,0),0))))</f>
        <v>0</v>
      </c>
      <c r="L434" s="87">
        <f ca="1">IF($T434=0,SUM(L435:L439),IF($T434="",0,IF(ISERROR(OFFSET(ГП!AC352,-$R434-IF($T434=4,1,0),0)),0,OFFSET(ГП!AC352,-$R434-IF($T434=4,1,0),0))))</f>
        <v>0</v>
      </c>
      <c r="M434" s="87">
        <f ca="1">IF($T434=0,SUM(M435:M439),IF($T434="",0,IF(ISERROR(OFFSET(ГП!AD352,-$R434-IF($T434=4,1,0),0)),0,OFFSET(ГП!AD352,-$R434-IF($T434=4,1,0),0))))</f>
        <v>0</v>
      </c>
      <c r="N434" s="87">
        <f ca="1">IF($T434=0,SUM(N435:N439),IF($T434="",0,IF(ISERROR(OFFSET(ГП!AE352,-$R434-IF($T434=4,1,0),0)),0,OFFSET(ГП!AE352,-$R434-IF($T434=4,1,0),0))))</f>
        <v>0</v>
      </c>
      <c r="O434" s="87">
        <f ca="1">IF($T434=0,SUM(O435:O439),IF($T434="",0,IF(ISERROR(OFFSET(ГП!AF352,-$R434-IF($T434=4,1,0),0)),0,OFFSET(ГП!AF352,-$R434-IF($T434=4,1,0),0))))</f>
        <v>0</v>
      </c>
      <c r="P434" s="20"/>
      <c r="Q434" s="20">
        <v>4</v>
      </c>
      <c r="R434" s="20">
        <f t="shared" si="170"/>
        <v>2</v>
      </c>
      <c r="S434" s="20">
        <f t="shared" si="165"/>
        <v>3</v>
      </c>
      <c r="T434" s="157">
        <f t="shared" si="166"/>
        <v>3</v>
      </c>
      <c r="U434" s="20" t="str">
        <f t="shared" si="167"/>
        <v>местные бюджеты</v>
      </c>
      <c r="V434" s="20"/>
      <c r="W434" s="20"/>
      <c r="X434" s="20"/>
      <c r="Y434" s="20" t="str">
        <f t="shared" ca="1" si="171"/>
        <v/>
      </c>
      <c r="Z434" s="20"/>
      <c r="AA434" s="20">
        <f t="shared" si="172"/>
        <v>2</v>
      </c>
      <c r="AB434" s="20">
        <f t="shared" si="174"/>
        <v>2</v>
      </c>
      <c r="AC434" s="20" t="str">
        <f t="shared" si="168"/>
        <v/>
      </c>
      <c r="AD434" s="20" t="str">
        <f t="shared" ca="1" si="169"/>
        <v/>
      </c>
      <c r="AE434" s="20" t="str">
        <f t="shared" ca="1" si="173"/>
        <v/>
      </c>
      <c r="AF434" s="158" t="s">
        <v>40</v>
      </c>
      <c r="AG434" s="158" t="s">
        <v>40</v>
      </c>
      <c r="AH434" s="157"/>
      <c r="AI434" s="161" t="s">
        <v>1</v>
      </c>
      <c r="AJ434" s="20"/>
      <c r="AK434" s="20"/>
      <c r="AL434" s="20"/>
      <c r="AM434" s="20"/>
      <c r="AN434" s="20"/>
      <c r="AO434" s="20"/>
    </row>
    <row r="435" spans="1:41" s="30" customFormat="1" ht="45.75" thickBot="1" x14ac:dyDescent="0.3">
      <c r="A435" s="209"/>
      <c r="B435" s="205"/>
      <c r="C435" s="205"/>
      <c r="D435" s="56" t="s">
        <v>17</v>
      </c>
      <c r="E435" s="115" t="s">
        <v>17</v>
      </c>
      <c r="F435" s="115" t="s">
        <v>17</v>
      </c>
      <c r="G435" s="115" t="s">
        <v>17</v>
      </c>
      <c r="H435" s="137" t="s">
        <v>5</v>
      </c>
      <c r="I435" s="117" t="s">
        <v>18</v>
      </c>
      <c r="J435" s="87">
        <f ca="1">IF($T435=0,SUM(J436:J440),IF($T435="",0,IF(ISERROR(OFFSET(ГП!AA353,-$R435-IF($T435=4,1,0),0)),0,OFFSET(ГП!AA353,-$R435-IF($T435=4,1,0),0))))</f>
        <v>0</v>
      </c>
      <c r="K435" s="87">
        <f ca="1">IF($T435=0,SUM(K436:K440),IF($T435="",0,IF(ISERROR(OFFSET(ГП!AB353,-$R435-IF($T435=4,1,0),0)),0,OFFSET(ГП!AB353,-$R435-IF($T435=4,1,0),0))))</f>
        <v>0</v>
      </c>
      <c r="L435" s="87">
        <f ca="1">IF($T435=0,SUM(L436:L440),IF($T435="",0,IF(ISERROR(OFFSET(ГП!AC353,-$R435-IF($T435=4,1,0),0)),0,OFFSET(ГП!AC353,-$R435-IF($T435=4,1,0),0))))</f>
        <v>0</v>
      </c>
      <c r="M435" s="87">
        <f ca="1">IF($T435=0,SUM(M436:M440),IF($T435="",0,IF(ISERROR(OFFSET(ГП!AD353,-$R435-IF($T435=4,1,0),0)),0,OFFSET(ГП!AD353,-$R435-IF($T435=4,1,0),0))))</f>
        <v>0</v>
      </c>
      <c r="N435" s="87">
        <f ca="1">IF($T435=0,SUM(N436:N440),IF($T435="",0,IF(ISERROR(OFFSET(ГП!AE353,-$R435-IF($T435=4,1,0),0)),0,OFFSET(ГП!AE353,-$R435-IF($T435=4,1,0),0))))</f>
        <v>0</v>
      </c>
      <c r="O435" s="87">
        <f ca="1">IF($T435=0,SUM(O436:O440),IF($T435="",0,IF(ISERROR(OFFSET(ГП!AF353,-$R435-IF($T435=4,1,0),0)),0,OFFSET(ГП!AF353,-$R435-IF($T435=4,1,0),0))))</f>
        <v>0</v>
      </c>
      <c r="P435" s="20"/>
      <c r="Q435" s="20">
        <v>5</v>
      </c>
      <c r="R435" s="20">
        <f t="shared" si="170"/>
        <v>2</v>
      </c>
      <c r="S435" s="20" t="str">
        <f t="shared" si="165"/>
        <v/>
      </c>
      <c r="T435" s="157" t="str">
        <f t="shared" si="166"/>
        <v/>
      </c>
      <c r="U435" s="20" t="str">
        <f t="shared" si="167"/>
        <v>территориальный государственный внебюджетный фонд Чувашской Республики</v>
      </c>
      <c r="V435" s="20"/>
      <c r="W435" s="20"/>
      <c r="X435" s="20"/>
      <c r="Y435" s="20" t="str">
        <f t="shared" ca="1" si="171"/>
        <v/>
      </c>
      <c r="Z435" s="20"/>
      <c r="AA435" s="20">
        <f t="shared" si="172"/>
        <v>2</v>
      </c>
      <c r="AB435" s="20">
        <f t="shared" si="174"/>
        <v>3</v>
      </c>
      <c r="AC435" s="20" t="str">
        <f t="shared" si="168"/>
        <v/>
      </c>
      <c r="AD435" s="20" t="str">
        <f t="shared" ca="1" si="169"/>
        <v/>
      </c>
      <c r="AE435" s="20" t="str">
        <f t="shared" ca="1" si="173"/>
        <v/>
      </c>
      <c r="AF435" s="158" t="s">
        <v>40</v>
      </c>
      <c r="AG435" s="158" t="s">
        <v>40</v>
      </c>
      <c r="AH435" s="157"/>
      <c r="AI435" s="161" t="s">
        <v>2</v>
      </c>
      <c r="AJ435" s="20"/>
      <c r="AK435" s="20"/>
      <c r="AL435" s="20"/>
      <c r="AM435" s="20"/>
      <c r="AN435" s="20"/>
      <c r="AO435" s="20"/>
    </row>
    <row r="436" spans="1:41" s="30" customFormat="1" ht="23.25" thickBot="1" x14ac:dyDescent="0.3">
      <c r="A436" s="210"/>
      <c r="B436" s="206"/>
      <c r="C436" s="206"/>
      <c r="D436" s="56" t="s">
        <v>17</v>
      </c>
      <c r="E436" s="115" t="s">
        <v>17</v>
      </c>
      <c r="F436" s="115" t="s">
        <v>17</v>
      </c>
      <c r="G436" s="115" t="s">
        <v>17</v>
      </c>
      <c r="H436" s="137" t="s">
        <v>6</v>
      </c>
      <c r="I436" s="117" t="s">
        <v>18</v>
      </c>
      <c r="J436" s="87">
        <f ca="1">IF($T436=0,SUM(J437:J441),IF($T436="",0,IF(ISERROR(OFFSET(ГП!AA354,-$R436-IF($T436=4,1,0),0)),0,OFFSET(ГП!AA354,-$R436-IF($T436=4,1,0),0))))</f>
        <v>27500</v>
      </c>
      <c r="K436" s="87">
        <f ca="1">IF($T436=0,SUM(K437:K441),IF($T436="",0,IF(ISERROR(OFFSET(ГП!AB354,-$R436-IF($T436=4,1,0),0)),0,OFFSET(ГП!AB354,-$R436-IF($T436=4,1,0),0))))</f>
        <v>7905</v>
      </c>
      <c r="L436" s="87">
        <f ca="1">IF($T436=0,SUM(L437:L441),IF($T436="",0,IF(ISERROR(OFFSET(ГП!AC354,-$R436-IF($T436=4,1,0),0)),0,OFFSET(ГП!AC354,-$R436-IF($T436=4,1,0),0))))</f>
        <v>0</v>
      </c>
      <c r="M436" s="87">
        <f ca="1">IF($T436=0,SUM(M437:M441),IF($T436="",0,IF(ISERROR(OFFSET(ГП!AD354,-$R436-IF($T436=4,1,0),0)),0,OFFSET(ГП!AD354,-$R436-IF($T436=4,1,0),0))))</f>
        <v>0</v>
      </c>
      <c r="N436" s="87">
        <f ca="1">IF($T436=0,SUM(N437:N441),IF($T436="",0,IF(ISERROR(OFFSET(ГП!AE354,-$R436-IF($T436=4,1,0),0)),0,OFFSET(ГП!AE354,-$R436-IF($T436=4,1,0),0))))</f>
        <v>0</v>
      </c>
      <c r="O436" s="87">
        <f ca="1">IF($T436=0,SUM(O437:O441),IF($T436="",0,IF(ISERROR(OFFSET(ГП!AF354,-$R436-IF($T436=4,1,0),0)),0,OFFSET(ГП!AF354,-$R436-IF($T436=4,1,0),0))))</f>
        <v>0</v>
      </c>
      <c r="P436" s="20"/>
      <c r="Q436" s="20">
        <v>6</v>
      </c>
      <c r="R436" s="20">
        <f t="shared" si="170"/>
        <v>2</v>
      </c>
      <c r="S436" s="20">
        <f t="shared" si="165"/>
        <v>4</v>
      </c>
      <c r="T436" s="157">
        <f t="shared" si="166"/>
        <v>4</v>
      </c>
      <c r="U436" s="20" t="str">
        <f t="shared" si="167"/>
        <v>внебюджетные источники</v>
      </c>
      <c r="V436" s="20"/>
      <c r="W436" s="20"/>
      <c r="X436" s="20"/>
      <c r="Y436" s="20" t="str">
        <f t="shared" ca="1" si="171"/>
        <v/>
      </c>
      <c r="Z436" s="20"/>
      <c r="AA436" s="20">
        <f t="shared" si="172"/>
        <v>2</v>
      </c>
      <c r="AB436" s="20">
        <f t="shared" si="174"/>
        <v>4</v>
      </c>
      <c r="AC436" s="20" t="str">
        <f t="shared" si="168"/>
        <v/>
      </c>
      <c r="AD436" s="20" t="str">
        <f t="shared" ca="1" si="169"/>
        <v/>
      </c>
      <c r="AE436" s="20" t="str">
        <f t="shared" ca="1" si="173"/>
        <v/>
      </c>
      <c r="AF436" s="158" t="s">
        <v>188</v>
      </c>
      <c r="AG436" s="158">
        <v>522</v>
      </c>
      <c r="AH436" s="157"/>
      <c r="AI436" s="161" t="s">
        <v>307</v>
      </c>
      <c r="AJ436" s="20"/>
      <c r="AK436" s="20"/>
      <c r="AL436" s="20"/>
      <c r="AM436" s="20"/>
      <c r="AN436" s="20"/>
      <c r="AO436" s="20"/>
    </row>
    <row r="437" spans="1:41" s="30" customFormat="1" ht="15.75" thickBot="1" x14ac:dyDescent="0.3">
      <c r="A437" s="207" t="s">
        <v>95</v>
      </c>
      <c r="B437" s="204" t="s">
        <v>97</v>
      </c>
      <c r="C437" s="204" t="s">
        <v>35</v>
      </c>
      <c r="D437" s="56" t="s">
        <v>17</v>
      </c>
      <c r="E437" s="115" t="s">
        <v>17</v>
      </c>
      <c r="F437" s="115" t="s">
        <v>17</v>
      </c>
      <c r="G437" s="115" t="s">
        <v>17</v>
      </c>
      <c r="H437" s="132" t="s">
        <v>1</v>
      </c>
      <c r="I437" s="117" t="s">
        <v>18</v>
      </c>
      <c r="J437" s="87">
        <f ca="1">IF($T437=0,SUM(J438:J442),IF($T437="",0,IF(ISERROR(OFFSET(ГП!AA355,-$R437-IF($T437=4,1,0),0)),0,OFFSET(ГП!AA355,-$R437-IF($T437=4,1,0),0))))</f>
        <v>0</v>
      </c>
      <c r="K437" s="87">
        <f ca="1">IF($T437=0,SUM(K438:K442),IF($T437="",0,IF(ISERROR(OFFSET(ГП!AB355,-$R437-IF($T437=4,1,0),0)),0,OFFSET(ГП!AB355,-$R437-IF($T437=4,1,0),0))))</f>
        <v>0</v>
      </c>
      <c r="L437" s="87">
        <f ca="1">IF($T437=0,SUM(L438:L442),IF($T437="",0,IF(ISERROR(OFFSET(ГП!AC355,-$R437-IF($T437=4,1,0),0)),0,OFFSET(ГП!AC355,-$R437-IF($T437=4,1,0),0))))</f>
        <v>0</v>
      </c>
      <c r="M437" s="87">
        <f ca="1">IF($T437=0,SUM(M438:M442),IF($T437="",0,IF(ISERROR(OFFSET(ГП!AD355,-$R437-IF($T437=4,1,0),0)),0,OFFSET(ГП!AD355,-$R437-IF($T437=4,1,0),0))))</f>
        <v>0</v>
      </c>
      <c r="N437" s="87">
        <f ca="1">IF($T437=0,SUM(N438:N442),IF($T437="",0,IF(ISERROR(OFFSET(ГП!AE355,-$R437-IF($T437=4,1,0),0)),0,OFFSET(ГП!AE355,-$R437-IF($T437=4,1,0),0))))</f>
        <v>0</v>
      </c>
      <c r="O437" s="87">
        <f ca="1">IF($T437=0,SUM(O438:O442),IF($T437="",0,IF(ISERROR(OFFSET(ГП!AF355,-$R437-IF($T437=4,1,0),0)),0,OFFSET(ГП!AF355,-$R437-IF($T437=4,1,0),0))))</f>
        <v>0</v>
      </c>
      <c r="P437" s="20"/>
      <c r="Q437" s="20">
        <v>1</v>
      </c>
      <c r="R437" s="20">
        <f t="shared" si="170"/>
        <v>3</v>
      </c>
      <c r="S437" s="20" t="str">
        <f t="shared" si="165"/>
        <v/>
      </c>
      <c r="T437" s="157">
        <f t="shared" si="166"/>
        <v>0</v>
      </c>
      <c r="U437" s="20" t="str">
        <f t="shared" si="167"/>
        <v>всего</v>
      </c>
      <c r="V437" s="20"/>
      <c r="W437" s="20"/>
      <c r="X437" s="20"/>
      <c r="Y437" s="20" t="str">
        <f t="shared" ca="1" si="171"/>
        <v/>
      </c>
      <c r="Z437" s="20"/>
      <c r="AA437" s="20">
        <f t="shared" si="172"/>
        <v>2</v>
      </c>
      <c r="AB437" s="20">
        <f t="shared" si="174"/>
        <v>5</v>
      </c>
      <c r="AC437" s="20" t="str">
        <f t="shared" si="168"/>
        <v/>
      </c>
      <c r="AD437" s="20" t="str">
        <f t="shared" ca="1" si="169"/>
        <v/>
      </c>
      <c r="AE437" s="20" t="str">
        <f t="shared" ca="1" si="173"/>
        <v/>
      </c>
      <c r="AF437" s="158" t="s">
        <v>40</v>
      </c>
      <c r="AG437" s="158" t="s">
        <v>40</v>
      </c>
      <c r="AH437" s="157"/>
      <c r="AI437" s="161" t="s">
        <v>3</v>
      </c>
      <c r="AJ437" s="20"/>
      <c r="AK437" s="20"/>
      <c r="AL437" s="20"/>
      <c r="AM437" s="20"/>
      <c r="AN437" s="20"/>
      <c r="AO437" s="20"/>
    </row>
    <row r="438" spans="1:41" s="30" customFormat="1" ht="15.75" thickBot="1" x14ac:dyDescent="0.3">
      <c r="A438" s="209"/>
      <c r="B438" s="205"/>
      <c r="C438" s="205"/>
      <c r="D438" s="56" t="s">
        <v>17</v>
      </c>
      <c r="E438" s="115" t="s">
        <v>17</v>
      </c>
      <c r="F438" s="115" t="s">
        <v>17</v>
      </c>
      <c r="G438" s="115" t="s">
        <v>17</v>
      </c>
      <c r="H438" s="137" t="s">
        <v>2</v>
      </c>
      <c r="I438" s="117" t="s">
        <v>18</v>
      </c>
      <c r="J438" s="87">
        <f ca="1">IF($T438=0,SUM(J439:J443),IF($T438="",0,IF(ISERROR(OFFSET(ГП!AA356,-$R438-IF($T438=4,1,0),0)),0,OFFSET(ГП!AA356,-$R438-IF($T438=4,1,0),0))))</f>
        <v>0</v>
      </c>
      <c r="K438" s="87">
        <f ca="1">IF($T438=0,SUM(K439:K443),IF($T438="",0,IF(ISERROR(OFFSET(ГП!AB356,-$R438-IF($T438=4,1,0),0)),0,OFFSET(ГП!AB356,-$R438-IF($T438=4,1,0),0))))</f>
        <v>0</v>
      </c>
      <c r="L438" s="87">
        <f ca="1">IF($T438=0,SUM(L439:L443),IF($T438="",0,IF(ISERROR(OFFSET(ГП!AC356,-$R438-IF($T438=4,1,0),0)),0,OFFSET(ГП!AC356,-$R438-IF($T438=4,1,0),0))))</f>
        <v>0</v>
      </c>
      <c r="M438" s="87">
        <f ca="1">IF($T438=0,SUM(M439:M443),IF($T438="",0,IF(ISERROR(OFFSET(ГП!AD356,-$R438-IF($T438=4,1,0),0)),0,OFFSET(ГП!AD356,-$R438-IF($T438=4,1,0),0))))</f>
        <v>0</v>
      </c>
      <c r="N438" s="87">
        <f ca="1">IF($T438=0,SUM(N439:N443),IF($T438="",0,IF(ISERROR(OFFSET(ГП!AE356,-$R438-IF($T438=4,1,0),0)),0,OFFSET(ГП!AE356,-$R438-IF($T438=4,1,0),0))))</f>
        <v>0</v>
      </c>
      <c r="O438" s="87">
        <f ca="1">IF($T438=0,SUM(O439:O443),IF($T438="",0,IF(ISERROR(OFFSET(ГП!AF356,-$R438-IF($T438=4,1,0),0)),0,OFFSET(ГП!AF356,-$R438-IF($T438=4,1,0),0))))</f>
        <v>0</v>
      </c>
      <c r="P438" s="20"/>
      <c r="Q438" s="20">
        <v>2</v>
      </c>
      <c r="R438" s="20">
        <f t="shared" si="170"/>
        <v>3</v>
      </c>
      <c r="S438" s="20" t="str">
        <f t="shared" si="165"/>
        <v/>
      </c>
      <c r="T438" s="157">
        <f t="shared" si="166"/>
        <v>2</v>
      </c>
      <c r="U438" s="20" t="str">
        <f t="shared" si="167"/>
        <v>федеральный бюджет</v>
      </c>
      <c r="V438" s="20"/>
      <c r="W438" s="20"/>
      <c r="X438" s="20"/>
      <c r="Y438" s="20" t="str">
        <f t="shared" ca="1" si="171"/>
        <v/>
      </c>
      <c r="Z438" s="20"/>
      <c r="AA438" s="20">
        <f t="shared" si="172"/>
        <v>2</v>
      </c>
      <c r="AB438" s="20">
        <f t="shared" si="174"/>
        <v>6</v>
      </c>
      <c r="AC438" s="20" t="str">
        <f t="shared" si="168"/>
        <v/>
      </c>
      <c r="AD438" s="20" t="str">
        <f t="shared" ca="1" si="169"/>
        <v/>
      </c>
      <c r="AE438" s="20" t="str">
        <f t="shared" ca="1" si="173"/>
        <v/>
      </c>
      <c r="AF438" s="158" t="s">
        <v>40</v>
      </c>
      <c r="AG438" s="158" t="s">
        <v>40</v>
      </c>
      <c r="AH438" s="157"/>
      <c r="AI438" s="161" t="s">
        <v>6</v>
      </c>
      <c r="AJ438" s="20"/>
      <c r="AK438" s="20"/>
      <c r="AL438" s="20"/>
      <c r="AM438" s="20"/>
      <c r="AN438" s="20"/>
      <c r="AO438" s="20"/>
    </row>
    <row r="439" spans="1:41" s="30" customFormat="1" ht="23.25" thickBot="1" x14ac:dyDescent="0.3">
      <c r="A439" s="209"/>
      <c r="B439" s="205"/>
      <c r="C439" s="205"/>
      <c r="D439" s="123">
        <v>832</v>
      </c>
      <c r="E439" s="117">
        <v>502</v>
      </c>
      <c r="F439" s="146" t="s">
        <v>188</v>
      </c>
      <c r="G439" s="117" t="s">
        <v>17</v>
      </c>
      <c r="H439" s="137" t="s">
        <v>4</v>
      </c>
      <c r="I439" s="117" t="s">
        <v>18</v>
      </c>
      <c r="J439" s="87">
        <f ca="1">IF($T439=0,SUM(J440:J444),IF($T439="",0,IF(ISERROR(OFFSET(ГП!AA357,-$R439-IF($T439=4,1,0),0)),0,OFFSET(ГП!AA357,-$R439-IF($T439=4,1,0),0))))</f>
        <v>0</v>
      </c>
      <c r="K439" s="87">
        <f ca="1">IF($T439=0,SUM(K440:K444),IF($T439="",0,IF(ISERROR(OFFSET(ГП!AB357,-$R439-IF($T439=4,1,0),0)),0,OFFSET(ГП!AB357,-$R439-IF($T439=4,1,0),0))))</f>
        <v>0</v>
      </c>
      <c r="L439" s="87">
        <f ca="1">IF($T439=0,SUM(L440:L444),IF($T439="",0,IF(ISERROR(OFFSET(ГП!AC357,-$R439-IF($T439=4,1,0),0)),0,OFFSET(ГП!AC357,-$R439-IF($T439=4,1,0),0))))</f>
        <v>0</v>
      </c>
      <c r="M439" s="87">
        <f ca="1">IF($T439=0,SUM(M440:M444),IF($T439="",0,IF(ISERROR(OFFSET(ГП!AD357,-$R439-IF($T439=4,1,0),0)),0,OFFSET(ГП!AD357,-$R439-IF($T439=4,1,0),0))))</f>
        <v>0</v>
      </c>
      <c r="N439" s="87">
        <f ca="1">IF($T439=0,SUM(N440:N444),IF($T439="",0,IF(ISERROR(OFFSET(ГП!AE357,-$R439-IF($T439=4,1,0),0)),0,OFFSET(ГП!AE357,-$R439-IF($T439=4,1,0),0))))</f>
        <v>0</v>
      </c>
      <c r="O439" s="87">
        <f ca="1">IF($T439=0,SUM(O440:O444),IF($T439="",0,IF(ISERROR(OFFSET(ГП!AF357,-$R439-IF($T439=4,1,0),0)),0,OFFSET(ГП!AF357,-$R439-IF($T439=4,1,0),0))))</f>
        <v>0</v>
      </c>
      <c r="P439" s="20"/>
      <c r="Q439" s="20">
        <v>3</v>
      </c>
      <c r="R439" s="20">
        <f t="shared" si="170"/>
        <v>3</v>
      </c>
      <c r="S439" s="20" t="str">
        <f t="shared" si="165"/>
        <v/>
      </c>
      <c r="T439" s="157">
        <f t="shared" si="166"/>
        <v>1</v>
      </c>
      <c r="U439" s="20" t="str">
        <f t="shared" si="167"/>
        <v>республииканский бюджет Чувашской Республики</v>
      </c>
      <c r="V439" s="20"/>
      <c r="W439" s="20"/>
      <c r="X439" s="20"/>
      <c r="Y439" s="20" t="str">
        <f t="shared" ca="1" si="171"/>
        <v/>
      </c>
      <c r="Z439" s="20"/>
      <c r="AA439" s="20">
        <f t="shared" si="172"/>
        <v>3</v>
      </c>
      <c r="AB439" s="20">
        <f t="shared" si="174"/>
        <v>1</v>
      </c>
      <c r="AC439" s="20" t="str">
        <f t="shared" si="168"/>
        <v>А120218140</v>
      </c>
      <c r="AD439" s="20" t="str">
        <f t="shared" ca="1" si="169"/>
        <v>А120218140</v>
      </c>
      <c r="AE439" s="20" t="str">
        <f t="shared" ca="1" si="173"/>
        <v/>
      </c>
      <c r="AF439" s="158" t="s">
        <v>40</v>
      </c>
      <c r="AG439" s="158" t="s">
        <v>40</v>
      </c>
      <c r="AH439" s="157"/>
      <c r="AI439" s="161" t="s">
        <v>1</v>
      </c>
      <c r="AJ439" s="20"/>
      <c r="AK439" s="20"/>
      <c r="AL439" s="20"/>
      <c r="AM439" s="20"/>
      <c r="AN439" s="20"/>
      <c r="AO439" s="20"/>
    </row>
    <row r="440" spans="1:41" s="30" customFormat="1" ht="15.75" thickBot="1" x14ac:dyDescent="0.3">
      <c r="A440" s="209"/>
      <c r="B440" s="205"/>
      <c r="C440" s="205"/>
      <c r="D440" s="115" t="s">
        <v>17</v>
      </c>
      <c r="E440" s="115" t="s">
        <v>17</v>
      </c>
      <c r="F440" s="123" t="s">
        <v>17</v>
      </c>
      <c r="G440" s="115" t="s">
        <v>17</v>
      </c>
      <c r="H440" s="132" t="s">
        <v>3</v>
      </c>
      <c r="I440" s="117" t="s">
        <v>18</v>
      </c>
      <c r="J440" s="87">
        <f ca="1">IF($T440=0,SUM(J441:J445),IF($T440="",0,IF(ISERROR(OFFSET(ГП!AA358,-$R440-IF($T440=4,1,0),0)),0,OFFSET(ГП!AA358,-$R440-IF($T440=4,1,0),0))))</f>
        <v>0</v>
      </c>
      <c r="K440" s="87">
        <f ca="1">IF($T440=0,SUM(K441:K445),IF($T440="",0,IF(ISERROR(OFFSET(ГП!AB358,-$R440-IF($T440=4,1,0),0)),0,OFFSET(ГП!AB358,-$R440-IF($T440=4,1,0),0))))</f>
        <v>0</v>
      </c>
      <c r="L440" s="87">
        <f ca="1">IF($T440=0,SUM(L441:L445),IF($T440="",0,IF(ISERROR(OFFSET(ГП!AC358,-$R440-IF($T440=4,1,0),0)),0,OFFSET(ГП!AC358,-$R440-IF($T440=4,1,0),0))))</f>
        <v>0</v>
      </c>
      <c r="M440" s="87">
        <f ca="1">IF($T440=0,SUM(M441:M445),IF($T440="",0,IF(ISERROR(OFFSET(ГП!AD358,-$R440-IF($T440=4,1,0),0)),0,OFFSET(ГП!AD358,-$R440-IF($T440=4,1,0),0))))</f>
        <v>0</v>
      </c>
      <c r="N440" s="87">
        <f ca="1">IF($T440=0,SUM(N441:N445),IF($T440="",0,IF(ISERROR(OFFSET(ГП!AE358,-$R440-IF($T440=4,1,0),0)),0,OFFSET(ГП!AE358,-$R440-IF($T440=4,1,0),0))))</f>
        <v>0</v>
      </c>
      <c r="O440" s="87">
        <f ca="1">IF($T440=0,SUM(O441:O445),IF($T440="",0,IF(ISERROR(OFFSET(ГП!AF358,-$R440-IF($T440=4,1,0),0)),0,OFFSET(ГП!AF358,-$R440-IF($T440=4,1,0),0))))</f>
        <v>0</v>
      </c>
      <c r="P440" s="20"/>
      <c r="Q440" s="20">
        <v>4</v>
      </c>
      <c r="R440" s="20">
        <f t="shared" si="170"/>
        <v>3</v>
      </c>
      <c r="S440" s="20">
        <f t="shared" si="165"/>
        <v>3</v>
      </c>
      <c r="T440" s="157">
        <f t="shared" si="166"/>
        <v>3</v>
      </c>
      <c r="U440" s="20" t="str">
        <f t="shared" si="167"/>
        <v>местные бюджеты</v>
      </c>
      <c r="V440" s="20"/>
      <c r="W440" s="20"/>
      <c r="X440" s="20"/>
      <c r="Y440" s="20" t="str">
        <f t="shared" ca="1" si="171"/>
        <v/>
      </c>
      <c r="Z440" s="20"/>
      <c r="AA440" s="20">
        <f t="shared" si="172"/>
        <v>3</v>
      </c>
      <c r="AB440" s="20">
        <f t="shared" si="174"/>
        <v>2</v>
      </c>
      <c r="AC440" s="20" t="str">
        <f t="shared" si="168"/>
        <v/>
      </c>
      <c r="AD440" s="20" t="str">
        <f t="shared" ca="1" si="169"/>
        <v/>
      </c>
      <c r="AE440" s="20" t="str">
        <f t="shared" ca="1" si="173"/>
        <v/>
      </c>
      <c r="AF440" s="158" t="s">
        <v>40</v>
      </c>
      <c r="AG440" s="158" t="s">
        <v>40</v>
      </c>
      <c r="AH440" s="157"/>
      <c r="AI440" s="161" t="s">
        <v>2</v>
      </c>
      <c r="AJ440" s="20"/>
      <c r="AK440" s="20"/>
      <c r="AL440" s="20"/>
      <c r="AM440" s="20"/>
      <c r="AN440" s="20"/>
      <c r="AO440" s="20"/>
    </row>
    <row r="441" spans="1:41" s="30" customFormat="1" ht="45.75" thickBot="1" x14ac:dyDescent="0.3">
      <c r="A441" s="209"/>
      <c r="B441" s="205"/>
      <c r="C441" s="205"/>
      <c r="D441" s="115" t="s">
        <v>17</v>
      </c>
      <c r="E441" s="115" t="s">
        <v>17</v>
      </c>
      <c r="F441" s="115" t="s">
        <v>17</v>
      </c>
      <c r="G441" s="115" t="s">
        <v>17</v>
      </c>
      <c r="H441" s="137" t="s">
        <v>5</v>
      </c>
      <c r="I441" s="117" t="s">
        <v>18</v>
      </c>
      <c r="J441" s="87">
        <f ca="1">IF($T441=0,SUM(J442:J446),IF($T441="",0,IF(ISERROR(OFFSET(ГП!AA359,-$R441-IF($T441=4,1,0),0)),0,OFFSET(ГП!AA359,-$R441-IF($T441=4,1,0),0))))</f>
        <v>0</v>
      </c>
      <c r="K441" s="87">
        <f ca="1">IF($T441=0,SUM(K442:K446),IF($T441="",0,IF(ISERROR(OFFSET(ГП!AB359,-$R441-IF($T441=4,1,0),0)),0,OFFSET(ГП!AB359,-$R441-IF($T441=4,1,0),0))))</f>
        <v>0</v>
      </c>
      <c r="L441" s="87">
        <f ca="1">IF($T441=0,SUM(L442:L446),IF($T441="",0,IF(ISERROR(OFFSET(ГП!AC359,-$R441-IF($T441=4,1,0),0)),0,OFFSET(ГП!AC359,-$R441-IF($T441=4,1,0),0))))</f>
        <v>0</v>
      </c>
      <c r="M441" s="87">
        <f ca="1">IF($T441=0,SUM(M442:M446),IF($T441="",0,IF(ISERROR(OFFSET(ГП!AD359,-$R441-IF($T441=4,1,0),0)),0,OFFSET(ГП!AD359,-$R441-IF($T441=4,1,0),0))))</f>
        <v>0</v>
      </c>
      <c r="N441" s="87">
        <f ca="1">IF($T441=0,SUM(N442:N446),IF($T441="",0,IF(ISERROR(OFFSET(ГП!AE359,-$R441-IF($T441=4,1,0),0)),0,OFFSET(ГП!AE359,-$R441-IF($T441=4,1,0),0))))</f>
        <v>0</v>
      </c>
      <c r="O441" s="87">
        <f ca="1">IF($T441=0,SUM(O442:O446),IF($T441="",0,IF(ISERROR(OFFSET(ГП!AF359,-$R441-IF($T441=4,1,0),0)),0,OFFSET(ГП!AF359,-$R441-IF($T441=4,1,0),0))))</f>
        <v>0</v>
      </c>
      <c r="P441" s="20"/>
      <c r="Q441" s="20">
        <v>5</v>
      </c>
      <c r="R441" s="20">
        <f t="shared" si="170"/>
        <v>3</v>
      </c>
      <c r="S441" s="20" t="str">
        <f t="shared" si="165"/>
        <v/>
      </c>
      <c r="T441" s="157" t="str">
        <f t="shared" si="166"/>
        <v/>
      </c>
      <c r="U441" s="20" t="str">
        <f t="shared" si="167"/>
        <v>территориальный государственный внебюджетный фонд Чувашской Республики</v>
      </c>
      <c r="V441" s="20"/>
      <c r="W441" s="20"/>
      <c r="X441" s="20"/>
      <c r="Y441" s="20" t="str">
        <f t="shared" ca="1" si="171"/>
        <v/>
      </c>
      <c r="Z441" s="20"/>
      <c r="AA441" s="20">
        <f t="shared" si="172"/>
        <v>3</v>
      </c>
      <c r="AB441" s="20">
        <f t="shared" si="174"/>
        <v>3</v>
      </c>
      <c r="AC441" s="20" t="str">
        <f t="shared" si="168"/>
        <v/>
      </c>
      <c r="AD441" s="20" t="str">
        <f t="shared" ca="1" si="169"/>
        <v/>
      </c>
      <c r="AE441" s="20" t="str">
        <f t="shared" ca="1" si="173"/>
        <v/>
      </c>
      <c r="AF441" s="158" t="s">
        <v>189</v>
      </c>
      <c r="AG441" s="158">
        <v>522</v>
      </c>
      <c r="AH441" s="157"/>
      <c r="AI441" s="161" t="s">
        <v>307</v>
      </c>
      <c r="AJ441" s="20"/>
      <c r="AK441" s="20"/>
      <c r="AL441" s="20"/>
      <c r="AM441" s="20"/>
      <c r="AN441" s="20"/>
      <c r="AO441" s="20"/>
    </row>
    <row r="442" spans="1:41" s="30" customFormat="1" ht="15.75" thickBot="1" x14ac:dyDescent="0.3">
      <c r="A442" s="210"/>
      <c r="B442" s="206"/>
      <c r="C442" s="206"/>
      <c r="D442" s="115" t="s">
        <v>17</v>
      </c>
      <c r="E442" s="115" t="s">
        <v>17</v>
      </c>
      <c r="F442" s="115" t="s">
        <v>17</v>
      </c>
      <c r="G442" s="115" t="s">
        <v>17</v>
      </c>
      <c r="H442" s="137" t="s">
        <v>6</v>
      </c>
      <c r="I442" s="117" t="s">
        <v>18</v>
      </c>
      <c r="J442" s="87">
        <f ca="1">IF($T442=0,SUM(J443:J447),IF($T442="",0,IF(ISERROR(OFFSET(ГП!AA360,-$R442-IF($T442=4,1,0),0)),0,OFFSET(ГП!AA360,-$R442-IF($T442=4,1,0),0))))</f>
        <v>0</v>
      </c>
      <c r="K442" s="87">
        <f ca="1">IF($T442=0,SUM(K443:K447),IF($T442="",0,IF(ISERROR(OFFSET(ГП!AB360,-$R442-IF($T442=4,1,0),0)),0,OFFSET(ГП!AB360,-$R442-IF($T442=4,1,0),0))))</f>
        <v>0</v>
      </c>
      <c r="L442" s="87">
        <f ca="1">IF($T442=0,SUM(L443:L447),IF($T442="",0,IF(ISERROR(OFFSET(ГП!AC360,-$R442-IF($T442=4,1,0),0)),0,OFFSET(ГП!AC360,-$R442-IF($T442=4,1,0),0))))</f>
        <v>0</v>
      </c>
      <c r="M442" s="87">
        <f ca="1">IF($T442=0,SUM(M443:M447),IF($T442="",0,IF(ISERROR(OFFSET(ГП!AD360,-$R442-IF($T442=4,1,0),0)),0,OFFSET(ГП!AD360,-$R442-IF($T442=4,1,0),0))))</f>
        <v>0</v>
      </c>
      <c r="N442" s="87">
        <f ca="1">IF($T442=0,SUM(N443:N447),IF($T442="",0,IF(ISERROR(OFFSET(ГП!AE360,-$R442-IF($T442=4,1,0),0)),0,OFFSET(ГП!AE360,-$R442-IF($T442=4,1,0),0))))</f>
        <v>0</v>
      </c>
      <c r="O442" s="87">
        <f ca="1">IF($T442=0,SUM(O443:O447),IF($T442="",0,IF(ISERROR(OFFSET(ГП!AF360,-$R442-IF($T442=4,1,0),0)),0,OFFSET(ГП!AF360,-$R442-IF($T442=4,1,0),0))))</f>
        <v>0</v>
      </c>
      <c r="P442" s="20"/>
      <c r="Q442" s="20">
        <v>6</v>
      </c>
      <c r="R442" s="20">
        <f t="shared" si="170"/>
        <v>3</v>
      </c>
      <c r="S442" s="20">
        <f t="shared" si="165"/>
        <v>4</v>
      </c>
      <c r="T442" s="157">
        <f t="shared" si="166"/>
        <v>4</v>
      </c>
      <c r="U442" s="20" t="str">
        <f t="shared" si="167"/>
        <v>внебюджетные источники</v>
      </c>
      <c r="V442" s="20"/>
      <c r="W442" s="20"/>
      <c r="X442" s="20"/>
      <c r="Y442" s="20" t="str">
        <f t="shared" ca="1" si="171"/>
        <v/>
      </c>
      <c r="Z442" s="20"/>
      <c r="AA442" s="20">
        <f t="shared" si="172"/>
        <v>3</v>
      </c>
      <c r="AB442" s="20">
        <f t="shared" si="174"/>
        <v>4</v>
      </c>
      <c r="AC442" s="20" t="str">
        <f t="shared" si="168"/>
        <v/>
      </c>
      <c r="AD442" s="20" t="str">
        <f t="shared" ca="1" si="169"/>
        <v/>
      </c>
      <c r="AE442" s="20" t="str">
        <f t="shared" ca="1" si="173"/>
        <v/>
      </c>
      <c r="AF442" s="158" t="s">
        <v>40</v>
      </c>
      <c r="AG442" s="158" t="s">
        <v>40</v>
      </c>
      <c r="AH442" s="157"/>
      <c r="AI442" s="161" t="s">
        <v>3</v>
      </c>
      <c r="AJ442" s="20"/>
      <c r="AK442" s="20"/>
      <c r="AL442" s="20"/>
      <c r="AM442" s="20"/>
      <c r="AN442" s="20"/>
      <c r="AO442" s="20"/>
    </row>
    <row r="443" spans="1:41" s="30" customFormat="1" ht="15.75" thickBot="1" x14ac:dyDescent="0.3">
      <c r="A443" s="207" t="s">
        <v>186</v>
      </c>
      <c r="B443" s="204" t="s">
        <v>187</v>
      </c>
      <c r="C443" s="204" t="s">
        <v>35</v>
      </c>
      <c r="D443" s="115" t="s">
        <v>17</v>
      </c>
      <c r="E443" s="115" t="s">
        <v>17</v>
      </c>
      <c r="F443" s="115" t="s">
        <v>17</v>
      </c>
      <c r="G443" s="115" t="s">
        <v>17</v>
      </c>
      <c r="H443" s="132" t="s">
        <v>1</v>
      </c>
      <c r="I443" s="117" t="s">
        <v>18</v>
      </c>
      <c r="J443" s="87">
        <f ca="1">IF($T443=0,SUM(J444:J448),IF($T443="",0,IF(ISERROR(OFFSET(ГП!AA361,-$R443-IF($T443=4,1,0),0)),0,OFFSET(ГП!AA361,-$R443-IF($T443=4,1,0),0))))</f>
        <v>16282.2</v>
      </c>
      <c r="K443" s="87">
        <f ca="1">IF($T443=0,SUM(K444:K448),IF($T443="",0,IF(ISERROR(OFFSET(ГП!AB361,-$R443-IF($T443=4,1,0),0)),0,OFFSET(ГП!AB361,-$R443-IF($T443=4,1,0),0))))</f>
        <v>2816</v>
      </c>
      <c r="L443" s="87">
        <f ca="1">IF($T443=0,SUM(L444:L448),IF($T443="",0,IF(ISERROR(OFFSET(ГП!AC361,-$R443-IF($T443=4,1,0),0)),0,OFFSET(ГП!AC361,-$R443-IF($T443=4,1,0),0))))</f>
        <v>2774.8</v>
      </c>
      <c r="M443" s="87">
        <f ca="1">IF($T443=0,SUM(M444:M448),IF($T443="",0,IF(ISERROR(OFFSET(ГП!AD361,-$R443-IF($T443=4,1,0),0)),0,OFFSET(ГП!AD361,-$R443-IF($T443=4,1,0),0))))</f>
        <v>2774.8</v>
      </c>
      <c r="N443" s="87">
        <f ca="1">IF($T443=0,SUM(N444:N448),IF($T443="",0,IF(ISERROR(OFFSET(ГП!AE361,-$R443-IF($T443=4,1,0),0)),0,OFFSET(ГП!AE361,-$R443-IF($T443=4,1,0),0))))</f>
        <v>1991.653</v>
      </c>
      <c r="O443" s="87">
        <f ca="1">IF($T443=0,SUM(O444:O448),IF($T443="",0,IF(ISERROR(OFFSET(ГП!AF361,-$R443-IF($T443=4,1,0),0)),0,OFFSET(ГП!AF361,-$R443-IF($T443=4,1,0),0))))</f>
        <v>0</v>
      </c>
      <c r="P443" s="20"/>
      <c r="Q443" s="20">
        <v>1</v>
      </c>
      <c r="R443" s="20">
        <f t="shared" si="170"/>
        <v>4</v>
      </c>
      <c r="S443" s="20" t="str">
        <f t="shared" si="165"/>
        <v/>
      </c>
      <c r="T443" s="157">
        <f t="shared" si="166"/>
        <v>0</v>
      </c>
      <c r="U443" s="20" t="str">
        <f t="shared" si="167"/>
        <v>всего</v>
      </c>
      <c r="V443" s="20"/>
      <c r="W443" s="20"/>
      <c r="X443" s="20"/>
      <c r="Y443" s="20" t="str">
        <f t="shared" ca="1" si="171"/>
        <v/>
      </c>
      <c r="Z443" s="20"/>
      <c r="AA443" s="20">
        <f t="shared" si="172"/>
        <v>3</v>
      </c>
      <c r="AB443" s="20">
        <f t="shared" si="174"/>
        <v>5</v>
      </c>
      <c r="AC443" s="20" t="str">
        <f t="shared" si="168"/>
        <v/>
      </c>
      <c r="AD443" s="20" t="str">
        <f t="shared" ca="1" si="169"/>
        <v/>
      </c>
      <c r="AE443" s="20" t="str">
        <f t="shared" ca="1" si="173"/>
        <v/>
      </c>
      <c r="AF443" s="158" t="s">
        <v>40</v>
      </c>
      <c r="AG443" s="158" t="s">
        <v>40</v>
      </c>
      <c r="AH443" s="157"/>
      <c r="AI443" s="161" t="s">
        <v>6</v>
      </c>
      <c r="AJ443" s="20"/>
      <c r="AK443" s="20"/>
      <c r="AL443" s="20"/>
      <c r="AM443" s="20"/>
      <c r="AN443" s="20"/>
      <c r="AO443" s="20"/>
    </row>
    <row r="444" spans="1:41" s="30" customFormat="1" ht="15.75" thickBot="1" x14ac:dyDescent="0.3">
      <c r="A444" s="209"/>
      <c r="B444" s="205"/>
      <c r="C444" s="205"/>
      <c r="D444" s="115" t="s">
        <v>17</v>
      </c>
      <c r="E444" s="115" t="s">
        <v>17</v>
      </c>
      <c r="F444" s="115" t="s">
        <v>17</v>
      </c>
      <c r="G444" s="115" t="s">
        <v>17</v>
      </c>
      <c r="H444" s="137" t="s">
        <v>2</v>
      </c>
      <c r="I444" s="117" t="s">
        <v>18</v>
      </c>
      <c r="J444" s="87">
        <f ca="1">IF($T444=0,SUM(J445:J449),IF($T444="",0,IF(ISERROR(OFFSET(ГП!AA362,-$R444-IF($T444=4,1,0),0)),0,OFFSET(ГП!AA362,-$R444-IF($T444=4,1,0),0))))</f>
        <v>0</v>
      </c>
      <c r="K444" s="87">
        <f ca="1">IF($T444=0,SUM(K445:K449),IF($T444="",0,IF(ISERROR(OFFSET(ГП!AB362,-$R444-IF($T444=4,1,0),0)),0,OFFSET(ГП!AB362,-$R444-IF($T444=4,1,0),0))))</f>
        <v>0</v>
      </c>
      <c r="L444" s="87">
        <f ca="1">IF($T444=0,SUM(L445:L449),IF($T444="",0,IF(ISERROR(OFFSET(ГП!AC362,-$R444-IF($T444=4,1,0),0)),0,OFFSET(ГП!AC362,-$R444-IF($T444=4,1,0),0))))</f>
        <v>0</v>
      </c>
      <c r="M444" s="87">
        <f ca="1">IF($T444=0,SUM(M445:M449),IF($T444="",0,IF(ISERROR(OFFSET(ГП!AD362,-$R444-IF($T444=4,1,0),0)),0,OFFSET(ГП!AD362,-$R444-IF($T444=4,1,0),0))))</f>
        <v>0</v>
      </c>
      <c r="N444" s="87">
        <f ca="1">IF($T444=0,SUM(N445:N449),IF($T444="",0,IF(ISERROR(OFFSET(ГП!AE362,-$R444-IF($T444=4,1,0),0)),0,OFFSET(ГП!AE362,-$R444-IF($T444=4,1,0),0))))</f>
        <v>0</v>
      </c>
      <c r="O444" s="87">
        <f ca="1">IF($T444=0,SUM(O445:O449),IF($T444="",0,IF(ISERROR(OFFSET(ГП!AF362,-$R444-IF($T444=4,1,0),0)),0,OFFSET(ГП!AF362,-$R444-IF($T444=4,1,0),0))))</f>
        <v>0</v>
      </c>
      <c r="P444" s="20"/>
      <c r="Q444" s="20">
        <v>2</v>
      </c>
      <c r="R444" s="20">
        <f t="shared" si="170"/>
        <v>4</v>
      </c>
      <c r="S444" s="20" t="str">
        <f t="shared" si="165"/>
        <v/>
      </c>
      <c r="T444" s="157">
        <f t="shared" si="166"/>
        <v>2</v>
      </c>
      <c r="U444" s="20" t="str">
        <f t="shared" si="167"/>
        <v>федеральный бюджет</v>
      </c>
      <c r="V444" s="20"/>
      <c r="W444" s="20"/>
      <c r="X444" s="20"/>
      <c r="Y444" s="20" t="str">
        <f t="shared" ca="1" si="171"/>
        <v/>
      </c>
      <c r="Z444" s="20"/>
      <c r="AA444" s="20">
        <f t="shared" si="172"/>
        <v>3</v>
      </c>
      <c r="AB444" s="20">
        <f t="shared" si="174"/>
        <v>6</v>
      </c>
      <c r="AC444" s="20" t="str">
        <f t="shared" si="168"/>
        <v/>
      </c>
      <c r="AD444" s="20" t="str">
        <f t="shared" ca="1" si="169"/>
        <v/>
      </c>
      <c r="AE444" s="20" t="str">
        <f t="shared" ca="1" si="173"/>
        <v/>
      </c>
      <c r="AF444" s="158" t="s">
        <v>40</v>
      </c>
      <c r="AG444" s="158" t="s">
        <v>40</v>
      </c>
      <c r="AH444" s="157"/>
      <c r="AI444" s="161" t="s">
        <v>1</v>
      </c>
      <c r="AJ444" s="20"/>
      <c r="AK444" s="20"/>
      <c r="AL444" s="20"/>
      <c r="AM444" s="20"/>
      <c r="AN444" s="20"/>
      <c r="AO444" s="20"/>
    </row>
    <row r="445" spans="1:41" s="30" customFormat="1" ht="23.25" thickBot="1" x14ac:dyDescent="0.3">
      <c r="A445" s="209"/>
      <c r="B445" s="205"/>
      <c r="C445" s="205"/>
      <c r="D445" s="123">
        <v>832</v>
      </c>
      <c r="E445" s="117">
        <v>502</v>
      </c>
      <c r="F445" s="146" t="s">
        <v>189</v>
      </c>
      <c r="G445" s="117" t="s">
        <v>17</v>
      </c>
      <c r="H445" s="137" t="s">
        <v>4</v>
      </c>
      <c r="I445" s="117" t="s">
        <v>18</v>
      </c>
      <c r="J445" s="87">
        <f ca="1">IF($T445=0,SUM(J446:J450),IF($T445="",0,IF(ISERROR(OFFSET(ГП!AA363,-$R445-IF($T445=4,1,0),0)),0,OFFSET(ГП!AA363,-$R445-IF($T445=4,1,0),0))))</f>
        <v>15468.1</v>
      </c>
      <c r="K445" s="87">
        <f ca="1">IF($T445=0,SUM(K446:K450),IF($T445="",0,IF(ISERROR(OFFSET(ГП!AB363,-$R445-IF($T445=4,1,0),0)),0,OFFSET(ГП!AB363,-$R445-IF($T445=4,1,0),0))))</f>
        <v>2774.8</v>
      </c>
      <c r="L445" s="87">
        <f ca="1">IF($T445=0,SUM(L446:L450),IF($T445="",0,IF(ISERROR(OFFSET(ГП!AC363,-$R445-IF($T445=4,1,0),0)),0,OFFSET(ГП!AC363,-$R445-IF($T445=4,1,0),0))))</f>
        <v>2774.8</v>
      </c>
      <c r="M445" s="87">
        <f ca="1">IF($T445=0,SUM(M446:M450),IF($T445="",0,IF(ISERROR(OFFSET(ГП!AD363,-$R445-IF($T445=4,1,0),0)),0,OFFSET(ГП!AD363,-$R445-IF($T445=4,1,0),0))))</f>
        <v>2774.8</v>
      </c>
      <c r="N445" s="87">
        <f ca="1">IF($T445=0,SUM(N446:N450),IF($T445="",0,IF(ISERROR(OFFSET(ГП!AE363,-$R445-IF($T445=4,1,0),0)),0,OFFSET(ГП!AE363,-$R445-IF($T445=4,1,0),0))))</f>
        <v>1991.653</v>
      </c>
      <c r="O445" s="87">
        <f ca="1">IF($T445=0,SUM(O446:O450),IF($T445="",0,IF(ISERROR(OFFSET(ГП!AF363,-$R445-IF($T445=4,1,0),0)),0,OFFSET(ГП!AF363,-$R445-IF($T445=4,1,0),0))))</f>
        <v>0</v>
      </c>
      <c r="P445" s="20"/>
      <c r="Q445" s="20">
        <v>3</v>
      </c>
      <c r="R445" s="20">
        <f t="shared" si="170"/>
        <v>4</v>
      </c>
      <c r="S445" s="20" t="str">
        <f t="shared" si="165"/>
        <v/>
      </c>
      <c r="T445" s="157">
        <f t="shared" si="166"/>
        <v>1</v>
      </c>
      <c r="U445" s="20" t="str">
        <f t="shared" si="167"/>
        <v>республииканский бюджет Чувашской Республики</v>
      </c>
      <c r="V445" s="20"/>
      <c r="W445" s="20"/>
      <c r="X445" s="20"/>
      <c r="Y445" s="20" t="str">
        <f t="shared" ca="1" si="171"/>
        <v/>
      </c>
      <c r="Z445" s="20"/>
      <c r="AA445" s="20">
        <f t="shared" si="172"/>
        <v>4</v>
      </c>
      <c r="AB445" s="20">
        <f t="shared" si="174"/>
        <v>1</v>
      </c>
      <c r="AC445" s="20" t="str">
        <f t="shared" si="168"/>
        <v>А120215170</v>
      </c>
      <c r="AD445" s="20" t="str">
        <f t="shared" ca="1" si="169"/>
        <v>А120215170</v>
      </c>
      <c r="AE445" s="20" t="str">
        <f t="shared" ca="1" si="173"/>
        <v/>
      </c>
      <c r="AF445" s="158" t="s">
        <v>40</v>
      </c>
      <c r="AG445" s="158" t="s">
        <v>40</v>
      </c>
      <c r="AH445" s="157"/>
      <c r="AI445" s="161" t="s">
        <v>2</v>
      </c>
      <c r="AJ445" s="20"/>
      <c r="AK445" s="20"/>
      <c r="AL445" s="20"/>
      <c r="AM445" s="20"/>
      <c r="AN445" s="20"/>
      <c r="AO445" s="20"/>
    </row>
    <row r="446" spans="1:41" s="30" customFormat="1" ht="23.25" thickBot="1" x14ac:dyDescent="0.3">
      <c r="A446" s="209"/>
      <c r="B446" s="205"/>
      <c r="C446" s="205"/>
      <c r="D446" s="115" t="s">
        <v>17</v>
      </c>
      <c r="E446" s="115" t="s">
        <v>17</v>
      </c>
      <c r="F446" s="123" t="s">
        <v>17</v>
      </c>
      <c r="G446" s="115" t="s">
        <v>17</v>
      </c>
      <c r="H446" s="132" t="s">
        <v>3</v>
      </c>
      <c r="I446" s="117" t="s">
        <v>18</v>
      </c>
      <c r="J446" s="87">
        <f ca="1">IF($T446=0,SUM(J447:J451),IF($T446="",0,IF(ISERROR(OFFSET(ГП!AA364,-$R446-IF($T446=4,1,0),0)),0,OFFSET(ГП!AA364,-$R446-IF($T446=4,1,0),0))))</f>
        <v>814.1</v>
      </c>
      <c r="K446" s="87">
        <f ca="1">IF($T446=0,SUM(K447:K451),IF($T446="",0,IF(ISERROR(OFFSET(ГП!AB364,-$R446-IF($T446=4,1,0),0)),0,OFFSET(ГП!AB364,-$R446-IF($T446=4,1,0),0))))</f>
        <v>41.2</v>
      </c>
      <c r="L446" s="87">
        <f ca="1">IF($T446=0,SUM(L447:L451),IF($T446="",0,IF(ISERROR(OFFSET(ГП!AC364,-$R446-IF($T446=4,1,0),0)),0,OFFSET(ГП!AC364,-$R446-IF($T446=4,1,0),0))))</f>
        <v>0</v>
      </c>
      <c r="M446" s="87">
        <f ca="1">IF($T446=0,SUM(M447:M451),IF($T446="",0,IF(ISERROR(OFFSET(ГП!AD364,-$R446-IF($T446=4,1,0),0)),0,OFFSET(ГП!AD364,-$R446-IF($T446=4,1,0),0))))</f>
        <v>0</v>
      </c>
      <c r="N446" s="87">
        <f ca="1">IF($T446=0,SUM(N447:N451),IF($T446="",0,IF(ISERROR(OFFSET(ГП!AE364,-$R446-IF($T446=4,1,0),0)),0,OFFSET(ГП!AE364,-$R446-IF($T446=4,1,0),0))))</f>
        <v>0</v>
      </c>
      <c r="O446" s="87">
        <f ca="1">IF($T446=0,SUM(O447:O451),IF($T446="",0,IF(ISERROR(OFFSET(ГП!AF364,-$R446-IF($T446=4,1,0),0)),0,OFFSET(ГП!AF364,-$R446-IF($T446=4,1,0),0))))</f>
        <v>0</v>
      </c>
      <c r="P446" s="20"/>
      <c r="Q446" s="20">
        <v>4</v>
      </c>
      <c r="R446" s="20">
        <f t="shared" si="170"/>
        <v>4</v>
      </c>
      <c r="S446" s="20">
        <f t="shared" si="165"/>
        <v>3</v>
      </c>
      <c r="T446" s="157">
        <f t="shared" si="166"/>
        <v>3</v>
      </c>
      <c r="U446" s="20" t="str">
        <f t="shared" si="167"/>
        <v>местные бюджеты</v>
      </c>
      <c r="V446" s="20"/>
      <c r="W446" s="20"/>
      <c r="X446" s="20"/>
      <c r="Y446" s="20" t="str">
        <f t="shared" ca="1" si="171"/>
        <v/>
      </c>
      <c r="Z446" s="20"/>
      <c r="AA446" s="20">
        <f t="shared" si="172"/>
        <v>4</v>
      </c>
      <c r="AB446" s="20">
        <f t="shared" si="174"/>
        <v>2</v>
      </c>
      <c r="AC446" s="20" t="str">
        <f t="shared" si="168"/>
        <v/>
      </c>
      <c r="AD446" s="20" t="str">
        <f t="shared" ca="1" si="169"/>
        <v/>
      </c>
      <c r="AE446" s="20" t="str">
        <f t="shared" ca="1" si="173"/>
        <v/>
      </c>
      <c r="AF446" s="158" t="s">
        <v>592</v>
      </c>
      <c r="AG446" s="158">
        <v>522</v>
      </c>
      <c r="AH446" s="157"/>
      <c r="AI446" s="161" t="s">
        <v>307</v>
      </c>
      <c r="AJ446" s="20"/>
      <c r="AK446" s="20"/>
      <c r="AL446" s="20"/>
      <c r="AM446" s="20"/>
      <c r="AN446" s="20"/>
      <c r="AO446" s="20"/>
    </row>
    <row r="447" spans="1:41" s="30" customFormat="1" ht="45.75" thickBot="1" x14ac:dyDescent="0.3">
      <c r="A447" s="209"/>
      <c r="B447" s="205"/>
      <c r="C447" s="205"/>
      <c r="D447" s="115" t="s">
        <v>17</v>
      </c>
      <c r="E447" s="115" t="s">
        <v>17</v>
      </c>
      <c r="F447" s="115" t="s">
        <v>17</v>
      </c>
      <c r="G447" s="115" t="s">
        <v>17</v>
      </c>
      <c r="H447" s="137" t="s">
        <v>5</v>
      </c>
      <c r="I447" s="117" t="s">
        <v>18</v>
      </c>
      <c r="J447" s="87">
        <f ca="1">IF($T447=0,SUM(J448:J452),IF($T447="",0,IF(ISERROR(OFFSET(ГП!AA365,-$R447-IF($T447=4,1,0),0)),0,OFFSET(ГП!AA365,-$R447-IF($T447=4,1,0),0))))</f>
        <v>0</v>
      </c>
      <c r="K447" s="87">
        <f ca="1">IF($T447=0,SUM(K448:K452),IF($T447="",0,IF(ISERROR(OFFSET(ГП!AB365,-$R447-IF($T447=4,1,0),0)),0,OFFSET(ГП!AB365,-$R447-IF($T447=4,1,0),0))))</f>
        <v>0</v>
      </c>
      <c r="L447" s="87">
        <f ca="1">IF($T447=0,SUM(L448:L452),IF($T447="",0,IF(ISERROR(OFFSET(ГП!AC365,-$R447-IF($T447=4,1,0),0)),0,OFFSET(ГП!AC365,-$R447-IF($T447=4,1,0),0))))</f>
        <v>0</v>
      </c>
      <c r="M447" s="87">
        <f ca="1">IF($T447=0,SUM(M448:M452),IF($T447="",0,IF(ISERROR(OFFSET(ГП!AD365,-$R447-IF($T447=4,1,0),0)),0,OFFSET(ГП!AD365,-$R447-IF($T447=4,1,0),0))))</f>
        <v>0</v>
      </c>
      <c r="N447" s="87">
        <f ca="1">IF($T447=0,SUM(N448:N452),IF($T447="",0,IF(ISERROR(OFFSET(ГП!AE365,-$R447-IF($T447=4,1,0),0)),0,OFFSET(ГП!AE365,-$R447-IF($T447=4,1,0),0))))</f>
        <v>0</v>
      </c>
      <c r="O447" s="87">
        <f ca="1">IF($T447=0,SUM(O448:O452),IF($T447="",0,IF(ISERROR(OFFSET(ГП!AF365,-$R447-IF($T447=4,1,0),0)),0,OFFSET(ГП!AF365,-$R447-IF($T447=4,1,0),0))))</f>
        <v>0</v>
      </c>
      <c r="P447" s="20"/>
      <c r="Q447" s="20">
        <v>5</v>
      </c>
      <c r="R447" s="20">
        <f t="shared" si="170"/>
        <v>4</v>
      </c>
      <c r="S447" s="20" t="str">
        <f t="shared" si="165"/>
        <v/>
      </c>
      <c r="T447" s="157" t="str">
        <f t="shared" si="166"/>
        <v/>
      </c>
      <c r="U447" s="20" t="str">
        <f t="shared" si="167"/>
        <v>территориальный государственный внебюджетный фонд Чувашской Республики</v>
      </c>
      <c r="V447" s="20"/>
      <c r="W447" s="20"/>
      <c r="X447" s="20"/>
      <c r="Y447" s="20" t="str">
        <f t="shared" ca="1" si="171"/>
        <v/>
      </c>
      <c r="Z447" s="20"/>
      <c r="AA447" s="20">
        <f t="shared" si="172"/>
        <v>4</v>
      </c>
      <c r="AB447" s="20">
        <f t="shared" si="174"/>
        <v>3</v>
      </c>
      <c r="AC447" s="20" t="str">
        <f t="shared" si="168"/>
        <v/>
      </c>
      <c r="AD447" s="20" t="str">
        <f t="shared" ca="1" si="169"/>
        <v/>
      </c>
      <c r="AE447" s="20" t="str">
        <f t="shared" ca="1" si="173"/>
        <v/>
      </c>
      <c r="AF447" s="158" t="s">
        <v>40</v>
      </c>
      <c r="AG447" s="158" t="s">
        <v>40</v>
      </c>
      <c r="AH447" s="157"/>
      <c r="AI447" s="161" t="s">
        <v>3</v>
      </c>
      <c r="AJ447" s="20"/>
      <c r="AK447" s="20"/>
      <c r="AL447" s="20"/>
      <c r="AM447" s="20"/>
      <c r="AN447" s="20"/>
      <c r="AO447" s="20"/>
    </row>
    <row r="448" spans="1:41" s="30" customFormat="1" ht="15.75" thickBot="1" x14ac:dyDescent="0.3">
      <c r="A448" s="210"/>
      <c r="B448" s="206"/>
      <c r="C448" s="206"/>
      <c r="D448" s="115" t="s">
        <v>17</v>
      </c>
      <c r="E448" s="115" t="s">
        <v>17</v>
      </c>
      <c r="F448" s="115" t="s">
        <v>17</v>
      </c>
      <c r="G448" s="115" t="s">
        <v>17</v>
      </c>
      <c r="H448" s="137" t="s">
        <v>6</v>
      </c>
      <c r="I448" s="117" t="s">
        <v>18</v>
      </c>
      <c r="J448" s="87">
        <f ca="1">IF($T448=0,SUM(J449:J453),IF($T448="",0,IF(ISERROR(OFFSET(ГП!AA366,-$R448-IF($T448=4,1,0),0)),0,OFFSET(ГП!AA366,-$R448-IF($T448=4,1,0),0))))</f>
        <v>0</v>
      </c>
      <c r="K448" s="87">
        <f ca="1">IF($T448=0,SUM(K449:K453),IF($T448="",0,IF(ISERROR(OFFSET(ГП!AB366,-$R448-IF($T448=4,1,0),0)),0,OFFSET(ГП!AB366,-$R448-IF($T448=4,1,0),0))))</f>
        <v>0</v>
      </c>
      <c r="L448" s="87">
        <f ca="1">IF($T448=0,SUM(L449:L453),IF($T448="",0,IF(ISERROR(OFFSET(ГП!AC366,-$R448-IF($T448=4,1,0),0)),0,OFFSET(ГП!AC366,-$R448-IF($T448=4,1,0),0))))</f>
        <v>0</v>
      </c>
      <c r="M448" s="87">
        <f ca="1">IF($T448=0,SUM(M449:M453),IF($T448="",0,IF(ISERROR(OFFSET(ГП!AD366,-$R448-IF($T448=4,1,0),0)),0,OFFSET(ГП!AD366,-$R448-IF($T448=4,1,0),0))))</f>
        <v>0</v>
      </c>
      <c r="N448" s="87">
        <f ca="1">IF($T448=0,SUM(N449:N453),IF($T448="",0,IF(ISERROR(OFFSET(ГП!AE366,-$R448-IF($T448=4,1,0),0)),0,OFFSET(ГП!AE366,-$R448-IF($T448=4,1,0),0))))</f>
        <v>0</v>
      </c>
      <c r="O448" s="87">
        <f ca="1">IF($T448=0,SUM(O449:O453),IF($T448="",0,IF(ISERROR(OFFSET(ГП!AF366,-$R448-IF($T448=4,1,0),0)),0,OFFSET(ГП!AF366,-$R448-IF($T448=4,1,0),0))))</f>
        <v>0</v>
      </c>
      <c r="P448" s="20"/>
      <c r="Q448" s="20">
        <v>6</v>
      </c>
      <c r="R448" s="20">
        <f t="shared" si="170"/>
        <v>4</v>
      </c>
      <c r="S448" s="20">
        <f t="shared" si="165"/>
        <v>4</v>
      </c>
      <c r="T448" s="157">
        <f t="shared" si="166"/>
        <v>4</v>
      </c>
      <c r="U448" s="20" t="str">
        <f t="shared" si="167"/>
        <v>внебюджетные источники</v>
      </c>
      <c r="V448" s="20"/>
      <c r="W448" s="20"/>
      <c r="X448" s="20"/>
      <c r="Y448" s="20" t="str">
        <f t="shared" ca="1" si="171"/>
        <v/>
      </c>
      <c r="Z448" s="20"/>
      <c r="AA448" s="20">
        <f t="shared" si="172"/>
        <v>4</v>
      </c>
      <c r="AB448" s="20">
        <f t="shared" si="174"/>
        <v>4</v>
      </c>
      <c r="AC448" s="20" t="str">
        <f t="shared" si="168"/>
        <v/>
      </c>
      <c r="AD448" s="20" t="str">
        <f t="shared" ca="1" si="169"/>
        <v/>
      </c>
      <c r="AE448" s="20" t="str">
        <f t="shared" ca="1" si="173"/>
        <v/>
      </c>
      <c r="AF448" s="158" t="s">
        <v>40</v>
      </c>
      <c r="AG448" s="158" t="s">
        <v>40</v>
      </c>
      <c r="AH448" s="157"/>
      <c r="AI448" s="161" t="s">
        <v>6</v>
      </c>
      <c r="AJ448" s="20"/>
      <c r="AK448" s="20"/>
      <c r="AL448" s="20"/>
      <c r="AM448" s="20"/>
      <c r="AN448" s="20"/>
      <c r="AO448" s="20"/>
    </row>
    <row r="449" spans="1:41" s="30" customFormat="1" ht="15.75" thickBot="1" x14ac:dyDescent="0.3">
      <c r="A449" s="207" t="s">
        <v>190</v>
      </c>
      <c r="B449" s="204" t="s">
        <v>191</v>
      </c>
      <c r="C449" s="204" t="s">
        <v>35</v>
      </c>
      <c r="D449" s="115" t="s">
        <v>17</v>
      </c>
      <c r="E449" s="115" t="s">
        <v>17</v>
      </c>
      <c r="F449" s="115" t="s">
        <v>17</v>
      </c>
      <c r="G449" s="115" t="s">
        <v>17</v>
      </c>
      <c r="H449" s="132" t="s">
        <v>1</v>
      </c>
      <c r="I449" s="117" t="s">
        <v>18</v>
      </c>
      <c r="J449" s="87">
        <f ca="1">IF($T449=0,SUM(J450:J454),IF($T449="",0,IF(ISERROR(OFFSET(ГП!AA367,-$R449-IF($T449=4,1,0),0)),0,OFFSET(ГП!AA367,-$R449-IF($T449=4,1,0),0))))</f>
        <v>6044.5</v>
      </c>
      <c r="K449" s="87">
        <f ca="1">IF($T449=0,SUM(K450:K454),IF($T449="",0,IF(ISERROR(OFFSET(ГП!AB367,-$R449-IF($T449=4,1,0),0)),0,OFFSET(ГП!AB367,-$R449-IF($T449=4,1,0),0))))</f>
        <v>0</v>
      </c>
      <c r="L449" s="87">
        <f ca="1">IF($T449=0,SUM(L450:L454),IF($T449="",0,IF(ISERROR(OFFSET(ГП!AC367,-$R449-IF($T449=4,1,0),0)),0,OFFSET(ГП!AC367,-$R449-IF($T449=4,1,0),0))))</f>
        <v>0</v>
      </c>
      <c r="M449" s="87">
        <f ca="1">IF($T449=0,SUM(M450:M454),IF($T449="",0,IF(ISERROR(OFFSET(ГП!AD367,-$R449-IF($T449=4,1,0),0)),0,OFFSET(ГП!AD367,-$R449-IF($T449=4,1,0),0))))</f>
        <v>0</v>
      </c>
      <c r="N449" s="87">
        <f ca="1">IF($T449=0,SUM(N450:N454),IF($T449="",0,IF(ISERROR(OFFSET(ГП!AE367,-$R449-IF($T449=4,1,0),0)),0,OFFSET(ГП!AE367,-$R449-IF($T449=4,1,0),0))))</f>
        <v>0</v>
      </c>
      <c r="O449" s="87">
        <f ca="1">IF($T449=0,SUM(O450:O454),IF($T449="",0,IF(ISERROR(OFFSET(ГП!AF367,-$R449-IF($T449=4,1,0),0)),0,OFFSET(ГП!AF367,-$R449-IF($T449=4,1,0),0))))</f>
        <v>0</v>
      </c>
      <c r="P449" s="20"/>
      <c r="Q449" s="20">
        <v>1</v>
      </c>
      <c r="R449" s="20">
        <f t="shared" si="170"/>
        <v>5</v>
      </c>
      <c r="S449" s="20" t="str">
        <f t="shared" si="165"/>
        <v/>
      </c>
      <c r="T449" s="157">
        <f t="shared" si="166"/>
        <v>0</v>
      </c>
      <c r="U449" s="20" t="str">
        <f t="shared" si="167"/>
        <v>всего</v>
      </c>
      <c r="V449" s="20"/>
      <c r="W449" s="20"/>
      <c r="X449" s="20"/>
      <c r="Y449" s="20" t="str">
        <f t="shared" ca="1" si="171"/>
        <v/>
      </c>
      <c r="Z449" s="20"/>
      <c r="AA449" s="20">
        <f t="shared" si="172"/>
        <v>4</v>
      </c>
      <c r="AB449" s="20">
        <f t="shared" si="174"/>
        <v>5</v>
      </c>
      <c r="AC449" s="20" t="str">
        <f t="shared" si="168"/>
        <v/>
      </c>
      <c r="AD449" s="20" t="str">
        <f t="shared" ca="1" si="169"/>
        <v/>
      </c>
      <c r="AE449" s="20" t="str">
        <f t="shared" ca="1" si="173"/>
        <v/>
      </c>
      <c r="AF449" s="158" t="s">
        <v>40</v>
      </c>
      <c r="AG449" s="158" t="s">
        <v>40</v>
      </c>
      <c r="AH449" s="157"/>
      <c r="AI449" s="161" t="s">
        <v>1</v>
      </c>
      <c r="AJ449" s="20"/>
      <c r="AK449" s="20"/>
      <c r="AL449" s="20"/>
      <c r="AM449" s="20"/>
      <c r="AN449" s="20"/>
      <c r="AO449" s="20"/>
    </row>
    <row r="450" spans="1:41" s="30" customFormat="1" ht="15.75" thickBot="1" x14ac:dyDescent="0.3">
      <c r="A450" s="209"/>
      <c r="B450" s="205"/>
      <c r="C450" s="205"/>
      <c r="D450" s="115" t="s">
        <v>17</v>
      </c>
      <c r="E450" s="115" t="s">
        <v>17</v>
      </c>
      <c r="F450" s="115" t="s">
        <v>17</v>
      </c>
      <c r="G450" s="115" t="s">
        <v>17</v>
      </c>
      <c r="H450" s="137" t="s">
        <v>2</v>
      </c>
      <c r="I450" s="117" t="s">
        <v>18</v>
      </c>
      <c r="J450" s="87">
        <f ca="1">IF($T450=0,SUM(J451:J455),IF($T450="",0,IF(ISERROR(OFFSET(ГП!AA368,-$R450-IF($T450=4,1,0),0)),0,OFFSET(ГП!AA368,-$R450-IF($T450=4,1,0),0))))</f>
        <v>0</v>
      </c>
      <c r="K450" s="87">
        <f ca="1">IF($T450=0,SUM(K451:K455),IF($T450="",0,IF(ISERROR(OFFSET(ГП!AB368,-$R450-IF($T450=4,1,0),0)),0,OFFSET(ГП!AB368,-$R450-IF($T450=4,1,0),0))))</f>
        <v>0</v>
      </c>
      <c r="L450" s="87">
        <f ca="1">IF($T450=0,SUM(L451:L455),IF($T450="",0,IF(ISERROR(OFFSET(ГП!AC368,-$R450-IF($T450=4,1,0),0)),0,OFFSET(ГП!AC368,-$R450-IF($T450=4,1,0),0))))</f>
        <v>0</v>
      </c>
      <c r="M450" s="87">
        <f ca="1">IF($T450=0,SUM(M451:M455),IF($T450="",0,IF(ISERROR(OFFSET(ГП!AD368,-$R450-IF($T450=4,1,0),0)),0,OFFSET(ГП!AD368,-$R450-IF($T450=4,1,0),0))))</f>
        <v>0</v>
      </c>
      <c r="N450" s="87">
        <f ca="1">IF($T450=0,SUM(N451:N455),IF($T450="",0,IF(ISERROR(OFFSET(ГП!AE368,-$R450-IF($T450=4,1,0),0)),0,OFFSET(ГП!AE368,-$R450-IF($T450=4,1,0),0))))</f>
        <v>0</v>
      </c>
      <c r="O450" s="87">
        <f ca="1">IF($T450=0,SUM(O451:O455),IF($T450="",0,IF(ISERROR(OFFSET(ГП!AF368,-$R450-IF($T450=4,1,0),0)),0,OFFSET(ГП!AF368,-$R450-IF($T450=4,1,0),0))))</f>
        <v>0</v>
      </c>
      <c r="P450" s="20"/>
      <c r="Q450" s="20">
        <v>2</v>
      </c>
      <c r="R450" s="20">
        <f t="shared" si="170"/>
        <v>5</v>
      </c>
      <c r="S450" s="20" t="str">
        <f t="shared" si="165"/>
        <v/>
      </c>
      <c r="T450" s="157">
        <f t="shared" si="166"/>
        <v>2</v>
      </c>
      <c r="U450" s="20" t="str">
        <f t="shared" si="167"/>
        <v>федеральный бюджет</v>
      </c>
      <c r="V450" s="20"/>
      <c r="W450" s="20"/>
      <c r="X450" s="20"/>
      <c r="Y450" s="20" t="str">
        <f t="shared" ca="1" si="171"/>
        <v/>
      </c>
      <c r="Z450" s="20"/>
      <c r="AA450" s="20">
        <f t="shared" si="172"/>
        <v>4</v>
      </c>
      <c r="AB450" s="20">
        <f t="shared" si="174"/>
        <v>6</v>
      </c>
      <c r="AC450" s="20" t="str">
        <f t="shared" si="168"/>
        <v/>
      </c>
      <c r="AD450" s="20" t="str">
        <f t="shared" ca="1" si="169"/>
        <v/>
      </c>
      <c r="AE450" s="20" t="str">
        <f t="shared" ca="1" si="173"/>
        <v/>
      </c>
      <c r="AF450" s="158" t="s">
        <v>40</v>
      </c>
      <c r="AG450" s="158" t="s">
        <v>40</v>
      </c>
      <c r="AH450" s="157"/>
      <c r="AI450" s="161" t="s">
        <v>2</v>
      </c>
      <c r="AJ450" s="20"/>
      <c r="AK450" s="20"/>
      <c r="AL450" s="20"/>
      <c r="AM450" s="20"/>
      <c r="AN450" s="20"/>
      <c r="AO450" s="20"/>
    </row>
    <row r="451" spans="1:41" s="30" customFormat="1" ht="23.25" thickBot="1" x14ac:dyDescent="0.3">
      <c r="A451" s="209"/>
      <c r="B451" s="205"/>
      <c r="C451" s="205"/>
      <c r="D451" s="123">
        <v>832</v>
      </c>
      <c r="E451" s="117">
        <v>502</v>
      </c>
      <c r="F451" s="146" t="s">
        <v>196</v>
      </c>
      <c r="G451" s="117" t="s">
        <v>17</v>
      </c>
      <c r="H451" s="137" t="s">
        <v>4</v>
      </c>
      <c r="I451" s="117" t="s">
        <v>18</v>
      </c>
      <c r="J451" s="87">
        <f ca="1">IF($T451=0,SUM(J452:J456),IF($T451="",0,IF(ISERROR(OFFSET(ГП!AA369,-$R451-IF($T451=4,1,0),0)),0,OFFSET(ГП!AA369,-$R451-IF($T451=4,1,0),0))))</f>
        <v>5742.3</v>
      </c>
      <c r="K451" s="87">
        <f ca="1">IF($T451=0,SUM(K452:K456),IF($T451="",0,IF(ISERROR(OFFSET(ГП!AB369,-$R451-IF($T451=4,1,0),0)),0,OFFSET(ГП!AB369,-$R451-IF($T451=4,1,0),0))))</f>
        <v>0</v>
      </c>
      <c r="L451" s="87">
        <f ca="1">IF($T451=0,SUM(L452:L456),IF($T451="",0,IF(ISERROR(OFFSET(ГП!AC369,-$R451-IF($T451=4,1,0),0)),0,OFFSET(ГП!AC369,-$R451-IF($T451=4,1,0),0))))</f>
        <v>0</v>
      </c>
      <c r="M451" s="87">
        <f ca="1">IF($T451=0,SUM(M452:M456),IF($T451="",0,IF(ISERROR(OFFSET(ГП!AD369,-$R451-IF($T451=4,1,0),0)),0,OFFSET(ГП!AD369,-$R451-IF($T451=4,1,0),0))))</f>
        <v>0</v>
      </c>
      <c r="N451" s="87">
        <f ca="1">IF($T451=0,SUM(N452:N456),IF($T451="",0,IF(ISERROR(OFFSET(ГП!AE369,-$R451-IF($T451=4,1,0),0)),0,OFFSET(ГП!AE369,-$R451-IF($T451=4,1,0),0))))</f>
        <v>0</v>
      </c>
      <c r="O451" s="87">
        <f ca="1">IF($T451=0,SUM(O452:O456),IF($T451="",0,IF(ISERROR(OFFSET(ГП!AF369,-$R451-IF($T451=4,1,0),0)),0,OFFSET(ГП!AF369,-$R451-IF($T451=4,1,0),0))))</f>
        <v>0</v>
      </c>
      <c r="P451" s="20"/>
      <c r="Q451" s="20">
        <v>3</v>
      </c>
      <c r="R451" s="20">
        <f t="shared" si="170"/>
        <v>5</v>
      </c>
      <c r="S451" s="20" t="str">
        <f t="shared" si="165"/>
        <v/>
      </c>
      <c r="T451" s="157">
        <f t="shared" si="166"/>
        <v>1</v>
      </c>
      <c r="U451" s="20" t="str">
        <f t="shared" si="167"/>
        <v>республииканский бюджет Чувашской Республики</v>
      </c>
      <c r="V451" s="20"/>
      <c r="W451" s="20"/>
      <c r="X451" s="20"/>
      <c r="Y451" s="20" t="str">
        <f t="shared" ca="1" si="171"/>
        <v/>
      </c>
      <c r="Z451" s="20"/>
      <c r="AA451" s="20">
        <f t="shared" si="172"/>
        <v>5</v>
      </c>
      <c r="AB451" s="20">
        <f t="shared" si="174"/>
        <v>1</v>
      </c>
      <c r="AC451" s="20" t="str">
        <f t="shared" si="168"/>
        <v>А120200320</v>
      </c>
      <c r="AD451" s="20" t="str">
        <f t="shared" ca="1" si="169"/>
        <v>A120200320</v>
      </c>
      <c r="AE451" s="20">
        <f t="shared" ca="1" si="173"/>
        <v>1</v>
      </c>
      <c r="AF451" s="158" t="s">
        <v>197</v>
      </c>
      <c r="AG451" s="158">
        <v>522</v>
      </c>
      <c r="AH451" s="157"/>
      <c r="AI451" s="161" t="s">
        <v>307</v>
      </c>
      <c r="AJ451" s="20"/>
      <c r="AK451" s="20"/>
      <c r="AL451" s="20"/>
      <c r="AM451" s="20"/>
      <c r="AN451" s="20"/>
      <c r="AO451" s="20"/>
    </row>
    <row r="452" spans="1:41" s="30" customFormat="1" ht="15.75" thickBot="1" x14ac:dyDescent="0.3">
      <c r="A452" s="209"/>
      <c r="B452" s="205"/>
      <c r="C452" s="205"/>
      <c r="D452" s="115" t="s">
        <v>17</v>
      </c>
      <c r="E452" s="115" t="s">
        <v>17</v>
      </c>
      <c r="F452" s="123" t="s">
        <v>17</v>
      </c>
      <c r="G452" s="115" t="s">
        <v>17</v>
      </c>
      <c r="H452" s="132" t="s">
        <v>3</v>
      </c>
      <c r="I452" s="117" t="s">
        <v>18</v>
      </c>
      <c r="J452" s="87">
        <f ca="1">IF($T452=0,SUM(J453:J457),IF($T452="",0,IF(ISERROR(OFFSET(ГП!AA370,-$R452-IF($T452=4,1,0),0)),0,OFFSET(ГП!AA370,-$R452-IF($T452=4,1,0),0))))</f>
        <v>302.2</v>
      </c>
      <c r="K452" s="87">
        <f ca="1">IF($T452=0,SUM(K453:K457),IF($T452="",0,IF(ISERROR(OFFSET(ГП!AB370,-$R452-IF($T452=4,1,0),0)),0,OFFSET(ГП!AB370,-$R452-IF($T452=4,1,0),0))))</f>
        <v>0</v>
      </c>
      <c r="L452" s="87">
        <f ca="1">IF($T452=0,SUM(L453:L457),IF($T452="",0,IF(ISERROR(OFFSET(ГП!AC370,-$R452-IF($T452=4,1,0),0)),0,OFFSET(ГП!AC370,-$R452-IF($T452=4,1,0),0))))</f>
        <v>0</v>
      </c>
      <c r="M452" s="87">
        <f ca="1">IF($T452=0,SUM(M453:M457),IF($T452="",0,IF(ISERROR(OFFSET(ГП!AD370,-$R452-IF($T452=4,1,0),0)),0,OFFSET(ГП!AD370,-$R452-IF($T452=4,1,0),0))))</f>
        <v>0</v>
      </c>
      <c r="N452" s="87">
        <f ca="1">IF($T452=0,SUM(N453:N457),IF($T452="",0,IF(ISERROR(OFFSET(ГП!AE370,-$R452-IF($T452=4,1,0),0)),0,OFFSET(ГП!AE370,-$R452-IF($T452=4,1,0),0))))</f>
        <v>0</v>
      </c>
      <c r="O452" s="87">
        <f ca="1">IF($T452=0,SUM(O453:O457),IF($T452="",0,IF(ISERROR(OFFSET(ГП!AF370,-$R452-IF($T452=4,1,0),0)),0,OFFSET(ГП!AF370,-$R452-IF($T452=4,1,0),0))))</f>
        <v>0</v>
      </c>
      <c r="P452" s="20"/>
      <c r="Q452" s="20">
        <v>4</v>
      </c>
      <c r="R452" s="20">
        <f t="shared" si="170"/>
        <v>5</v>
      </c>
      <c r="S452" s="20">
        <f t="shared" si="165"/>
        <v>3</v>
      </c>
      <c r="T452" s="157">
        <f t="shared" si="166"/>
        <v>3</v>
      </c>
      <c r="U452" s="20" t="str">
        <f t="shared" si="167"/>
        <v>местные бюджеты</v>
      </c>
      <c r="V452" s="20"/>
      <c r="W452" s="20"/>
      <c r="X452" s="20"/>
      <c r="Y452" s="20" t="str">
        <f t="shared" ca="1" si="171"/>
        <v/>
      </c>
      <c r="Z452" s="20"/>
      <c r="AA452" s="20">
        <f t="shared" si="172"/>
        <v>5</v>
      </c>
      <c r="AB452" s="20">
        <f t="shared" si="174"/>
        <v>2</v>
      </c>
      <c r="AC452" s="20" t="str">
        <f t="shared" si="168"/>
        <v/>
      </c>
      <c r="AD452" s="20" t="str">
        <f t="shared" ca="1" si="169"/>
        <v/>
      </c>
      <c r="AE452" s="20" t="str">
        <f t="shared" ca="1" si="173"/>
        <v/>
      </c>
      <c r="AF452" s="158" t="s">
        <v>40</v>
      </c>
      <c r="AG452" s="158" t="s">
        <v>40</v>
      </c>
      <c r="AH452" s="157"/>
      <c r="AI452" s="161" t="s">
        <v>3</v>
      </c>
      <c r="AJ452" s="20"/>
      <c r="AK452" s="20"/>
      <c r="AL452" s="20"/>
      <c r="AM452" s="20"/>
      <c r="AN452" s="20"/>
      <c r="AO452" s="20"/>
    </row>
    <row r="453" spans="1:41" s="30" customFormat="1" ht="45.75" thickBot="1" x14ac:dyDescent="0.3">
      <c r="A453" s="209"/>
      <c r="B453" s="205"/>
      <c r="C453" s="205"/>
      <c r="D453" s="115" t="s">
        <v>17</v>
      </c>
      <c r="E453" s="115" t="s">
        <v>17</v>
      </c>
      <c r="F453" s="115" t="s">
        <v>17</v>
      </c>
      <c r="G453" s="115" t="s">
        <v>17</v>
      </c>
      <c r="H453" s="137" t="s">
        <v>5</v>
      </c>
      <c r="I453" s="117" t="s">
        <v>18</v>
      </c>
      <c r="J453" s="87">
        <f ca="1">IF($T453=0,SUM(J454:J458),IF($T453="",0,IF(ISERROR(OFFSET(ГП!AA371,-$R453-IF($T453=4,1,0),0)),0,OFFSET(ГП!AA371,-$R453-IF($T453=4,1,0),0))))</f>
        <v>0</v>
      </c>
      <c r="K453" s="87">
        <f ca="1">IF($T453=0,SUM(K454:K458),IF($T453="",0,IF(ISERROR(OFFSET(ГП!AB371,-$R453-IF($T453=4,1,0),0)),0,OFFSET(ГП!AB371,-$R453-IF($T453=4,1,0),0))))</f>
        <v>0</v>
      </c>
      <c r="L453" s="87">
        <f ca="1">IF($T453=0,SUM(L454:L458),IF($T453="",0,IF(ISERROR(OFFSET(ГП!AC371,-$R453-IF($T453=4,1,0),0)),0,OFFSET(ГП!AC371,-$R453-IF($T453=4,1,0),0))))</f>
        <v>0</v>
      </c>
      <c r="M453" s="87">
        <f ca="1">IF($T453=0,SUM(M454:M458),IF($T453="",0,IF(ISERROR(OFFSET(ГП!AD371,-$R453-IF($T453=4,1,0),0)),0,OFFSET(ГП!AD371,-$R453-IF($T453=4,1,0),0))))</f>
        <v>0</v>
      </c>
      <c r="N453" s="87">
        <f ca="1">IF($T453=0,SUM(N454:N458),IF($T453="",0,IF(ISERROR(OFFSET(ГП!AE371,-$R453-IF($T453=4,1,0),0)),0,OFFSET(ГП!AE371,-$R453-IF($T453=4,1,0),0))))</f>
        <v>0</v>
      </c>
      <c r="O453" s="87">
        <f ca="1">IF($T453=0,SUM(O454:O458),IF($T453="",0,IF(ISERROR(OFFSET(ГП!AF371,-$R453-IF($T453=4,1,0),0)),0,OFFSET(ГП!AF371,-$R453-IF($T453=4,1,0),0))))</f>
        <v>0</v>
      </c>
      <c r="P453" s="20"/>
      <c r="Q453" s="20">
        <v>5</v>
      </c>
      <c r="R453" s="20">
        <f t="shared" si="170"/>
        <v>5</v>
      </c>
      <c r="S453" s="20" t="str">
        <f t="shared" si="165"/>
        <v/>
      </c>
      <c r="T453" s="157" t="str">
        <f t="shared" si="166"/>
        <v/>
      </c>
      <c r="U453" s="20" t="str">
        <f t="shared" si="167"/>
        <v>территориальный государственный внебюджетный фонд Чувашской Республики</v>
      </c>
      <c r="V453" s="20"/>
      <c r="W453" s="20"/>
      <c r="X453" s="20"/>
      <c r="Y453" s="20" t="str">
        <f t="shared" ca="1" si="171"/>
        <v/>
      </c>
      <c r="Z453" s="20"/>
      <c r="AA453" s="20">
        <f t="shared" si="172"/>
        <v>5</v>
      </c>
      <c r="AB453" s="20">
        <f t="shared" si="174"/>
        <v>3</v>
      </c>
      <c r="AC453" s="20" t="str">
        <f t="shared" si="168"/>
        <v/>
      </c>
      <c r="AD453" s="20" t="str">
        <f t="shared" ca="1" si="169"/>
        <v/>
      </c>
      <c r="AE453" s="20" t="str">
        <f t="shared" ca="1" si="173"/>
        <v/>
      </c>
      <c r="AF453" s="158" t="s">
        <v>40</v>
      </c>
      <c r="AG453" s="158" t="s">
        <v>40</v>
      </c>
      <c r="AH453" s="157"/>
      <c r="AI453" s="161" t="s">
        <v>6</v>
      </c>
      <c r="AJ453" s="20"/>
      <c r="AK453" s="20"/>
      <c r="AL453" s="20"/>
      <c r="AM453" s="20"/>
      <c r="AN453" s="20"/>
      <c r="AO453" s="20"/>
    </row>
    <row r="454" spans="1:41" s="30" customFormat="1" ht="15.75" thickBot="1" x14ac:dyDescent="0.3">
      <c r="A454" s="210"/>
      <c r="B454" s="206"/>
      <c r="C454" s="206"/>
      <c r="D454" s="115" t="s">
        <v>17</v>
      </c>
      <c r="E454" s="115" t="s">
        <v>17</v>
      </c>
      <c r="F454" s="115" t="s">
        <v>17</v>
      </c>
      <c r="G454" s="115" t="s">
        <v>17</v>
      </c>
      <c r="H454" s="137" t="s">
        <v>6</v>
      </c>
      <c r="I454" s="117" t="s">
        <v>18</v>
      </c>
      <c r="J454" s="87">
        <f ca="1">IF($T454=0,SUM(J455:J459),IF($T454="",0,IF(ISERROR(OFFSET(ГП!AA372,-$R454-IF($T454=4,1,0),0)),0,OFFSET(ГП!AA372,-$R454-IF($T454=4,1,0),0))))</f>
        <v>0</v>
      </c>
      <c r="K454" s="87">
        <f ca="1">IF($T454=0,SUM(K455:K459),IF($T454="",0,IF(ISERROR(OFFSET(ГП!AB372,-$R454-IF($T454=4,1,0),0)),0,OFFSET(ГП!AB372,-$R454-IF($T454=4,1,0),0))))</f>
        <v>0</v>
      </c>
      <c r="L454" s="87">
        <f ca="1">IF($T454=0,SUM(L455:L459),IF($T454="",0,IF(ISERROR(OFFSET(ГП!AC372,-$R454-IF($T454=4,1,0),0)),0,OFFSET(ГП!AC372,-$R454-IF($T454=4,1,0),0))))</f>
        <v>0</v>
      </c>
      <c r="M454" s="87">
        <f ca="1">IF($T454=0,SUM(M455:M459),IF($T454="",0,IF(ISERROR(OFFSET(ГП!AD372,-$R454-IF($T454=4,1,0),0)),0,OFFSET(ГП!AD372,-$R454-IF($T454=4,1,0),0))))</f>
        <v>0</v>
      </c>
      <c r="N454" s="87">
        <f ca="1">IF($T454=0,SUM(N455:N459),IF($T454="",0,IF(ISERROR(OFFSET(ГП!AE372,-$R454-IF($T454=4,1,0),0)),0,OFFSET(ГП!AE372,-$R454-IF($T454=4,1,0),0))))</f>
        <v>0</v>
      </c>
      <c r="O454" s="87">
        <f ca="1">IF($T454=0,SUM(O455:O459),IF($T454="",0,IF(ISERROR(OFFSET(ГП!AF372,-$R454-IF($T454=4,1,0),0)),0,OFFSET(ГП!AF372,-$R454-IF($T454=4,1,0),0))))</f>
        <v>0</v>
      </c>
      <c r="P454" s="20"/>
      <c r="Q454" s="20">
        <v>6</v>
      </c>
      <c r="R454" s="20">
        <f t="shared" si="170"/>
        <v>5</v>
      </c>
      <c r="S454" s="20">
        <f t="shared" si="165"/>
        <v>4</v>
      </c>
      <c r="T454" s="157">
        <f t="shared" si="166"/>
        <v>4</v>
      </c>
      <c r="U454" s="20" t="str">
        <f t="shared" si="167"/>
        <v>внебюджетные источники</v>
      </c>
      <c r="V454" s="20"/>
      <c r="W454" s="20"/>
      <c r="X454" s="20"/>
      <c r="Y454" s="20" t="str">
        <f t="shared" ca="1" si="171"/>
        <v/>
      </c>
      <c r="Z454" s="20"/>
      <c r="AA454" s="20">
        <f t="shared" si="172"/>
        <v>5</v>
      </c>
      <c r="AB454" s="20">
        <f t="shared" si="174"/>
        <v>4</v>
      </c>
      <c r="AC454" s="20" t="str">
        <f t="shared" si="168"/>
        <v/>
      </c>
      <c r="AD454" s="20" t="str">
        <f t="shared" ca="1" si="169"/>
        <v/>
      </c>
      <c r="AE454" s="20" t="str">
        <f t="shared" ca="1" si="173"/>
        <v/>
      </c>
      <c r="AF454" s="158" t="s">
        <v>40</v>
      </c>
      <c r="AG454" s="158" t="s">
        <v>40</v>
      </c>
      <c r="AH454" s="157"/>
      <c r="AI454" s="161" t="s">
        <v>1</v>
      </c>
      <c r="AJ454" s="20"/>
      <c r="AK454" s="20"/>
      <c r="AL454" s="20"/>
      <c r="AM454" s="20"/>
      <c r="AN454" s="20"/>
      <c r="AO454" s="20"/>
    </row>
    <row r="455" spans="1:41" s="30" customFormat="1" ht="15.75" thickBot="1" x14ac:dyDescent="0.3">
      <c r="A455" s="207" t="s">
        <v>192</v>
      </c>
      <c r="B455" s="204" t="s">
        <v>193</v>
      </c>
      <c r="C455" s="204" t="s">
        <v>35</v>
      </c>
      <c r="D455" s="115" t="s">
        <v>17</v>
      </c>
      <c r="E455" s="115" t="s">
        <v>17</v>
      </c>
      <c r="F455" s="115" t="s">
        <v>17</v>
      </c>
      <c r="G455" s="115" t="s">
        <v>17</v>
      </c>
      <c r="H455" s="132" t="s">
        <v>1</v>
      </c>
      <c r="I455" s="117" t="s">
        <v>18</v>
      </c>
      <c r="J455" s="87">
        <f ca="1">IF($T455=0,SUM(J456:J460),IF($T455="",0,IF(ISERROR(OFFSET(ГП!AA373,-$R455-IF($T455=4,1,0),0)),0,OFFSET(ГП!AA373,-$R455-IF($T455=4,1,0),0))))</f>
        <v>1063.8</v>
      </c>
      <c r="K455" s="87">
        <f ca="1">IF($T455=0,SUM(K456:K460),IF($T455="",0,IF(ISERROR(OFFSET(ГП!AB373,-$R455-IF($T455=4,1,0),0)),0,OFFSET(ГП!AB373,-$R455-IF($T455=4,1,0),0))))</f>
        <v>960</v>
      </c>
      <c r="L455" s="87">
        <f ca="1">IF($T455=0,SUM(L456:L460),IF($T455="",0,IF(ISERROR(OFFSET(ГП!AC373,-$R455-IF($T455=4,1,0),0)),0,OFFSET(ГП!AC373,-$R455-IF($T455=4,1,0),0))))</f>
        <v>902.4</v>
      </c>
      <c r="M455" s="87">
        <f ca="1">IF($T455=0,SUM(M456:M460),IF($T455="",0,IF(ISERROR(OFFSET(ГП!AD373,-$R455-IF($T455=4,1,0),0)),0,OFFSET(ГП!AD373,-$R455-IF($T455=4,1,0),0))))</f>
        <v>902.4</v>
      </c>
      <c r="N455" s="87">
        <f ca="1">IF($T455=0,SUM(N456:N460),IF($T455="",0,IF(ISERROR(OFFSET(ГП!AE373,-$R455-IF($T455=4,1,0),0)),0,OFFSET(ГП!AE373,-$R455-IF($T455=4,1,0),0))))</f>
        <v>960</v>
      </c>
      <c r="O455" s="87">
        <f ca="1">IF($T455=0,SUM(O456:O460),IF($T455="",0,IF(ISERROR(OFFSET(ГП!AF373,-$R455-IF($T455=4,1,0),0)),0,OFFSET(ГП!AF373,-$R455-IF($T455=4,1,0),0))))</f>
        <v>0</v>
      </c>
      <c r="P455" s="20"/>
      <c r="Q455" s="20">
        <v>1</v>
      </c>
      <c r="R455" s="20">
        <f t="shared" si="170"/>
        <v>6</v>
      </c>
      <c r="S455" s="20" t="str">
        <f t="shared" si="165"/>
        <v/>
      </c>
      <c r="T455" s="157">
        <f t="shared" si="166"/>
        <v>0</v>
      </c>
      <c r="U455" s="20" t="str">
        <f t="shared" si="167"/>
        <v>всего</v>
      </c>
      <c r="V455" s="20"/>
      <c r="W455" s="20"/>
      <c r="X455" s="20"/>
      <c r="Y455" s="20" t="str">
        <f t="shared" ca="1" si="171"/>
        <v/>
      </c>
      <c r="Z455" s="20"/>
      <c r="AA455" s="20">
        <f t="shared" si="172"/>
        <v>5</v>
      </c>
      <c r="AB455" s="20">
        <f t="shared" si="174"/>
        <v>5</v>
      </c>
      <c r="AC455" s="20" t="str">
        <f t="shared" si="168"/>
        <v/>
      </c>
      <c r="AD455" s="20" t="str">
        <f t="shared" ca="1" si="169"/>
        <v/>
      </c>
      <c r="AE455" s="20" t="str">
        <f t="shared" ca="1" si="173"/>
        <v/>
      </c>
      <c r="AF455" s="158" t="s">
        <v>40</v>
      </c>
      <c r="AG455" s="158" t="s">
        <v>40</v>
      </c>
      <c r="AH455" s="157"/>
      <c r="AI455" s="161" t="s">
        <v>2</v>
      </c>
      <c r="AJ455" s="20"/>
      <c r="AK455" s="20"/>
      <c r="AL455" s="20"/>
      <c r="AM455" s="20"/>
      <c r="AN455" s="20"/>
      <c r="AO455" s="20"/>
    </row>
    <row r="456" spans="1:41" s="30" customFormat="1" ht="23.25" thickBot="1" x14ac:dyDescent="0.3">
      <c r="A456" s="209"/>
      <c r="B456" s="205"/>
      <c r="C456" s="205"/>
      <c r="D456" s="115" t="s">
        <v>17</v>
      </c>
      <c r="E456" s="115" t="s">
        <v>17</v>
      </c>
      <c r="F456" s="115" t="s">
        <v>17</v>
      </c>
      <c r="G456" s="115" t="s">
        <v>17</v>
      </c>
      <c r="H456" s="137" t="s">
        <v>2</v>
      </c>
      <c r="I456" s="117" t="s">
        <v>18</v>
      </c>
      <c r="J456" s="87">
        <f ca="1">IF($T456=0,SUM(J457:J461),IF($T456="",0,IF(ISERROR(OFFSET(ГП!AA374,-$R456-IF($T456=4,1,0),0)),0,OFFSET(ГП!AA374,-$R456-IF($T456=4,1,0),0))))</f>
        <v>0</v>
      </c>
      <c r="K456" s="87">
        <f ca="1">IF($T456=0,SUM(K457:K461),IF($T456="",0,IF(ISERROR(OFFSET(ГП!AB374,-$R456-IF($T456=4,1,0),0)),0,OFFSET(ГП!AB374,-$R456-IF($T456=4,1,0),0))))</f>
        <v>0</v>
      </c>
      <c r="L456" s="87">
        <f ca="1">IF($T456=0,SUM(L457:L461),IF($T456="",0,IF(ISERROR(OFFSET(ГП!AC374,-$R456-IF($T456=4,1,0),0)),0,OFFSET(ГП!AC374,-$R456-IF($T456=4,1,0),0))))</f>
        <v>0</v>
      </c>
      <c r="M456" s="87">
        <f ca="1">IF($T456=0,SUM(M457:M461),IF($T456="",0,IF(ISERROR(OFFSET(ГП!AD374,-$R456-IF($T456=4,1,0),0)),0,OFFSET(ГП!AD374,-$R456-IF($T456=4,1,0),0))))</f>
        <v>0</v>
      </c>
      <c r="N456" s="87">
        <f ca="1">IF($T456=0,SUM(N457:N461),IF($T456="",0,IF(ISERROR(OFFSET(ГП!AE374,-$R456-IF($T456=4,1,0),0)),0,OFFSET(ГП!AE374,-$R456-IF($T456=4,1,0),0))))</f>
        <v>0</v>
      </c>
      <c r="O456" s="87">
        <f ca="1">IF($T456=0,SUM(O457:O461),IF($T456="",0,IF(ISERROR(OFFSET(ГП!AF374,-$R456-IF($T456=4,1,0),0)),0,OFFSET(ГП!AF374,-$R456-IF($T456=4,1,0),0))))</f>
        <v>0</v>
      </c>
      <c r="P456" s="20"/>
      <c r="Q456" s="20">
        <v>2</v>
      </c>
      <c r="R456" s="20">
        <f t="shared" si="170"/>
        <v>6</v>
      </c>
      <c r="S456" s="20" t="str">
        <f t="shared" si="165"/>
        <v/>
      </c>
      <c r="T456" s="157">
        <f t="shared" si="166"/>
        <v>2</v>
      </c>
      <c r="U456" s="20" t="str">
        <f t="shared" si="167"/>
        <v>федеральный бюджет</v>
      </c>
      <c r="V456" s="20"/>
      <c r="W456" s="20"/>
      <c r="X456" s="20"/>
      <c r="Y456" s="20" t="str">
        <f t="shared" ca="1" si="171"/>
        <v/>
      </c>
      <c r="Z456" s="20"/>
      <c r="AA456" s="20">
        <f t="shared" si="172"/>
        <v>5</v>
      </c>
      <c r="AB456" s="20">
        <f t="shared" si="174"/>
        <v>6</v>
      </c>
      <c r="AC456" s="20" t="str">
        <f t="shared" si="168"/>
        <v/>
      </c>
      <c r="AD456" s="20" t="str">
        <f t="shared" ca="1" si="169"/>
        <v/>
      </c>
      <c r="AE456" s="20" t="str">
        <f t="shared" ca="1" si="173"/>
        <v/>
      </c>
      <c r="AF456" s="158" t="s">
        <v>198</v>
      </c>
      <c r="AG456" s="158">
        <v>522</v>
      </c>
      <c r="AH456" s="157"/>
      <c r="AI456" s="161" t="s">
        <v>307</v>
      </c>
      <c r="AJ456" s="20"/>
      <c r="AK456" s="20"/>
      <c r="AL456" s="20"/>
      <c r="AM456" s="20"/>
      <c r="AN456" s="20"/>
      <c r="AO456" s="20"/>
    </row>
    <row r="457" spans="1:41" s="30" customFormat="1" ht="23.25" thickBot="1" x14ac:dyDescent="0.3">
      <c r="A457" s="209"/>
      <c r="B457" s="205"/>
      <c r="C457" s="205"/>
      <c r="D457" s="123">
        <v>832</v>
      </c>
      <c r="E457" s="117">
        <v>502</v>
      </c>
      <c r="F457" s="117" t="s">
        <v>197</v>
      </c>
      <c r="G457" s="117" t="s">
        <v>17</v>
      </c>
      <c r="H457" s="137" t="s">
        <v>4</v>
      </c>
      <c r="I457" s="117" t="s">
        <v>18</v>
      </c>
      <c r="J457" s="87">
        <f ca="1">IF($T457=0,SUM(J458:J462),IF($T457="",0,IF(ISERROR(OFFSET(ГП!AA375,-$R457-IF($T457=4,1,0),0)),0,OFFSET(ГП!AA375,-$R457-IF($T457=4,1,0),0))))</f>
        <v>1000</v>
      </c>
      <c r="K457" s="87">
        <f ca="1">IF($T457=0,SUM(K458:K462),IF($T457="",0,IF(ISERROR(OFFSET(ГП!AB375,-$R457-IF($T457=4,1,0),0)),0,OFFSET(ГП!AB375,-$R457-IF($T457=4,1,0),0))))</f>
        <v>902.4</v>
      </c>
      <c r="L457" s="87">
        <f ca="1">IF($T457=0,SUM(L458:L462),IF($T457="",0,IF(ISERROR(OFFSET(ГП!AC375,-$R457-IF($T457=4,1,0),0)),0,OFFSET(ГП!AC375,-$R457-IF($T457=4,1,0),0))))</f>
        <v>902.4</v>
      </c>
      <c r="M457" s="87">
        <f ca="1">IF($T457=0,SUM(M458:M462),IF($T457="",0,IF(ISERROR(OFFSET(ГП!AD375,-$R457-IF($T457=4,1,0),0)),0,OFFSET(ГП!AD375,-$R457-IF($T457=4,1,0),0))))</f>
        <v>902.4</v>
      </c>
      <c r="N457" s="87">
        <f ca="1">IF($T457=0,SUM(N458:N462),IF($T457="",0,IF(ISERROR(OFFSET(ГП!AE375,-$R457-IF($T457=4,1,0),0)),0,OFFSET(ГП!AE375,-$R457-IF($T457=4,1,0),0))))</f>
        <v>902.4</v>
      </c>
      <c r="O457" s="87">
        <f ca="1">IF($T457=0,SUM(O458:O462),IF($T457="",0,IF(ISERROR(OFFSET(ГП!AF375,-$R457-IF($T457=4,1,0),0)),0,OFFSET(ГП!AF375,-$R457-IF($T457=4,1,0),0))))</f>
        <v>0</v>
      </c>
      <c r="P457" s="20"/>
      <c r="Q457" s="20">
        <v>3</v>
      </c>
      <c r="R457" s="20">
        <f t="shared" si="170"/>
        <v>6</v>
      </c>
      <c r="S457" s="20" t="str">
        <f t="shared" si="165"/>
        <v/>
      </c>
      <c r="T457" s="157">
        <f t="shared" si="166"/>
        <v>1</v>
      </c>
      <c r="U457" s="20" t="str">
        <f t="shared" si="167"/>
        <v>республииканский бюджет Чувашской Республики</v>
      </c>
      <c r="V457" s="20"/>
      <c r="W457" s="20"/>
      <c r="X457" s="20"/>
      <c r="Y457" s="20" t="str">
        <f t="shared" ca="1" si="171"/>
        <v/>
      </c>
      <c r="Z457" s="20"/>
      <c r="AA457" s="20">
        <f t="shared" si="172"/>
        <v>6</v>
      </c>
      <c r="AB457" s="20">
        <f t="shared" si="174"/>
        <v>1</v>
      </c>
      <c r="AC457" s="20" t="str">
        <f t="shared" si="168"/>
        <v>A120218941</v>
      </c>
      <c r="AD457" s="20" t="str">
        <f t="shared" ca="1" si="169"/>
        <v>A120218941</v>
      </c>
      <c r="AE457" s="20" t="str">
        <f t="shared" ca="1" si="173"/>
        <v/>
      </c>
      <c r="AF457" s="158" t="s">
        <v>40</v>
      </c>
      <c r="AG457" s="158" t="s">
        <v>40</v>
      </c>
      <c r="AH457" s="157"/>
      <c r="AI457" s="161" t="s">
        <v>3</v>
      </c>
      <c r="AJ457" s="20"/>
      <c r="AK457" s="20"/>
      <c r="AL457" s="20"/>
      <c r="AM457" s="20"/>
      <c r="AN457" s="20"/>
      <c r="AO457" s="20"/>
    </row>
    <row r="458" spans="1:41" s="30" customFormat="1" ht="15.75" thickBot="1" x14ac:dyDescent="0.3">
      <c r="A458" s="209"/>
      <c r="B458" s="205"/>
      <c r="C458" s="205"/>
      <c r="D458" s="115" t="s">
        <v>17</v>
      </c>
      <c r="E458" s="115" t="s">
        <v>17</v>
      </c>
      <c r="F458" s="123" t="s">
        <v>17</v>
      </c>
      <c r="G458" s="115" t="s">
        <v>17</v>
      </c>
      <c r="H458" s="132" t="s">
        <v>3</v>
      </c>
      <c r="I458" s="117" t="s">
        <v>18</v>
      </c>
      <c r="J458" s="87">
        <f ca="1">IF($T458=0,SUM(J459:J463),IF($T458="",0,IF(ISERROR(OFFSET(ГП!AA376,-$R458-IF($T458=4,1,0),0)),0,OFFSET(ГП!AA376,-$R458-IF($T458=4,1,0),0))))</f>
        <v>63.8</v>
      </c>
      <c r="K458" s="87">
        <f ca="1">IF($T458=0,SUM(K459:K463),IF($T458="",0,IF(ISERROR(OFFSET(ГП!AB376,-$R458-IF($T458=4,1,0),0)),0,OFFSET(ГП!AB376,-$R458-IF($T458=4,1,0),0))))</f>
        <v>57.6</v>
      </c>
      <c r="L458" s="87">
        <f ca="1">IF($T458=0,SUM(L459:L463),IF($T458="",0,IF(ISERROR(OFFSET(ГП!AC376,-$R458-IF($T458=4,1,0),0)),0,OFFSET(ГП!AC376,-$R458-IF($T458=4,1,0),0))))</f>
        <v>0</v>
      </c>
      <c r="M458" s="87">
        <f ca="1">IF($T458=0,SUM(M459:M463),IF($T458="",0,IF(ISERROR(OFFSET(ГП!AD376,-$R458-IF($T458=4,1,0),0)),0,OFFSET(ГП!AD376,-$R458-IF($T458=4,1,0),0))))</f>
        <v>0</v>
      </c>
      <c r="N458" s="87">
        <v>57.6</v>
      </c>
      <c r="O458" s="87">
        <f ca="1">IF($T458=0,SUM(O459:O463),IF($T458="",0,IF(ISERROR(OFFSET(ГП!AF376,-$R458-IF($T458=4,1,0),0)),0,OFFSET(ГП!AF376,-$R458-IF($T458=4,1,0),0))))</f>
        <v>0</v>
      </c>
      <c r="P458" s="20"/>
      <c r="Q458" s="20">
        <v>4</v>
      </c>
      <c r="R458" s="20">
        <f t="shared" si="170"/>
        <v>6</v>
      </c>
      <c r="S458" s="20">
        <f t="shared" si="165"/>
        <v>3</v>
      </c>
      <c r="T458" s="157">
        <f t="shared" si="166"/>
        <v>3</v>
      </c>
      <c r="U458" s="20" t="str">
        <f t="shared" si="167"/>
        <v>местные бюджеты</v>
      </c>
      <c r="V458" s="20"/>
      <c r="W458" s="20"/>
      <c r="X458" s="20"/>
      <c r="Y458" s="20" t="str">
        <f t="shared" ca="1" si="171"/>
        <v/>
      </c>
      <c r="Z458" s="20"/>
      <c r="AA458" s="20">
        <f t="shared" si="172"/>
        <v>6</v>
      </c>
      <c r="AB458" s="20">
        <f t="shared" si="174"/>
        <v>2</v>
      </c>
      <c r="AC458" s="20" t="str">
        <f t="shared" si="168"/>
        <v/>
      </c>
      <c r="AD458" s="20" t="str">
        <f t="shared" ca="1" si="169"/>
        <v/>
      </c>
      <c r="AE458" s="20" t="str">
        <f t="shared" ca="1" si="173"/>
        <v/>
      </c>
      <c r="AF458" s="158" t="s">
        <v>40</v>
      </c>
      <c r="AG458" s="158" t="s">
        <v>40</v>
      </c>
      <c r="AH458" s="157"/>
      <c r="AI458" s="161" t="s">
        <v>6</v>
      </c>
      <c r="AJ458" s="20"/>
      <c r="AK458" s="20"/>
      <c r="AL458" s="20"/>
      <c r="AM458" s="20"/>
      <c r="AN458" s="20"/>
      <c r="AO458" s="20"/>
    </row>
    <row r="459" spans="1:41" s="30" customFormat="1" ht="45.75" thickBot="1" x14ac:dyDescent="0.3">
      <c r="A459" s="209"/>
      <c r="B459" s="205"/>
      <c r="C459" s="205"/>
      <c r="D459" s="115" t="s">
        <v>17</v>
      </c>
      <c r="E459" s="115" t="s">
        <v>17</v>
      </c>
      <c r="F459" s="115" t="s">
        <v>17</v>
      </c>
      <c r="G459" s="115" t="s">
        <v>17</v>
      </c>
      <c r="H459" s="137" t="s">
        <v>5</v>
      </c>
      <c r="I459" s="117" t="s">
        <v>18</v>
      </c>
      <c r="J459" s="87">
        <f ca="1">IF($T459=0,SUM(J460:J464),IF($T459="",0,IF(ISERROR(OFFSET(ГП!AA377,-$R459-IF($T459=4,1,0),0)),0,OFFSET(ГП!AA377,-$R459-IF($T459=4,1,0),0))))</f>
        <v>0</v>
      </c>
      <c r="K459" s="87">
        <f ca="1">IF($T459=0,SUM(K460:K464),IF($T459="",0,IF(ISERROR(OFFSET(ГП!AB377,-$R459-IF($T459=4,1,0),0)),0,OFFSET(ГП!AB377,-$R459-IF($T459=4,1,0),0))))</f>
        <v>0</v>
      </c>
      <c r="L459" s="87">
        <f ca="1">IF($T459=0,SUM(L460:L464),IF($T459="",0,IF(ISERROR(OFFSET(ГП!AC377,-$R459-IF($T459=4,1,0),0)),0,OFFSET(ГП!AC377,-$R459-IF($T459=4,1,0),0))))</f>
        <v>0</v>
      </c>
      <c r="M459" s="87">
        <f ca="1">IF($T459=0,SUM(M460:M464),IF($T459="",0,IF(ISERROR(OFFSET(ГП!AD377,-$R459-IF($T459=4,1,0),0)),0,OFFSET(ГП!AD377,-$R459-IF($T459=4,1,0),0))))</f>
        <v>0</v>
      </c>
      <c r="N459" s="87">
        <f ca="1">IF($T459=0,SUM(N460:N464),IF($T459="",0,IF(ISERROR(OFFSET(ГП!AE377,-$R459-IF($T459=4,1,0),0)),0,OFFSET(ГП!AE377,-$R459-IF($T459=4,1,0),0))))</f>
        <v>0</v>
      </c>
      <c r="O459" s="87">
        <f ca="1">IF($T459=0,SUM(O460:O464),IF($T459="",0,IF(ISERROR(OFFSET(ГП!AF377,-$R459-IF($T459=4,1,0),0)),0,OFFSET(ГП!AF377,-$R459-IF($T459=4,1,0),0))))</f>
        <v>0</v>
      </c>
      <c r="P459" s="20"/>
      <c r="Q459" s="20">
        <v>5</v>
      </c>
      <c r="R459" s="20">
        <f t="shared" si="170"/>
        <v>6</v>
      </c>
      <c r="S459" s="20" t="str">
        <f t="shared" si="165"/>
        <v/>
      </c>
      <c r="T459" s="157" t="str">
        <f t="shared" si="166"/>
        <v/>
      </c>
      <c r="U459" s="20" t="str">
        <f t="shared" si="167"/>
        <v>территориальный государственный внебюджетный фонд Чувашской Республики</v>
      </c>
      <c r="V459" s="20"/>
      <c r="W459" s="20"/>
      <c r="X459" s="20"/>
      <c r="Y459" s="20" t="str">
        <f t="shared" ca="1" si="171"/>
        <v/>
      </c>
      <c r="Z459" s="20"/>
      <c r="AA459" s="20">
        <f t="shared" si="172"/>
        <v>6</v>
      </c>
      <c r="AB459" s="20">
        <f t="shared" si="174"/>
        <v>3</v>
      </c>
      <c r="AC459" s="20" t="str">
        <f t="shared" si="168"/>
        <v/>
      </c>
      <c r="AD459" s="20" t="str">
        <f t="shared" ca="1" si="169"/>
        <v/>
      </c>
      <c r="AE459" s="20" t="str">
        <f t="shared" ca="1" si="173"/>
        <v/>
      </c>
      <c r="AF459" s="158" t="s">
        <v>40</v>
      </c>
      <c r="AG459" s="158" t="s">
        <v>40</v>
      </c>
      <c r="AH459" s="157"/>
      <c r="AI459" s="161" t="s">
        <v>1</v>
      </c>
      <c r="AJ459" s="20"/>
      <c r="AK459" s="20"/>
      <c r="AL459" s="20"/>
      <c r="AM459" s="20"/>
      <c r="AN459" s="20"/>
      <c r="AO459" s="20"/>
    </row>
    <row r="460" spans="1:41" s="30" customFormat="1" ht="15.75" thickBot="1" x14ac:dyDescent="0.3">
      <c r="A460" s="210"/>
      <c r="B460" s="206"/>
      <c r="C460" s="206"/>
      <c r="D460" s="115" t="s">
        <v>17</v>
      </c>
      <c r="E460" s="115" t="s">
        <v>17</v>
      </c>
      <c r="F460" s="115" t="s">
        <v>17</v>
      </c>
      <c r="G460" s="115" t="s">
        <v>17</v>
      </c>
      <c r="H460" s="137" t="s">
        <v>6</v>
      </c>
      <c r="I460" s="117" t="s">
        <v>18</v>
      </c>
      <c r="J460" s="87">
        <f ca="1">IF($T460=0,SUM(J461:J465),IF($T460="",0,IF(ISERROR(OFFSET(ГП!AA378,-$R460-IF($T460=4,1,0),0)),0,OFFSET(ГП!AA378,-$R460-IF($T460=4,1,0),0))))</f>
        <v>0</v>
      </c>
      <c r="K460" s="87">
        <f ca="1">IF($T460=0,SUM(K461:K465),IF($T460="",0,IF(ISERROR(OFFSET(ГП!AB378,-$R460-IF($T460=4,1,0),0)),0,OFFSET(ГП!AB378,-$R460-IF($T460=4,1,0),0))))</f>
        <v>0</v>
      </c>
      <c r="L460" s="87">
        <f ca="1">IF($T460=0,SUM(L461:L465),IF($T460="",0,IF(ISERROR(OFFSET(ГП!AC378,-$R460-IF($T460=4,1,0),0)),0,OFFSET(ГП!AC378,-$R460-IF($T460=4,1,0),0))))</f>
        <v>0</v>
      </c>
      <c r="M460" s="87">
        <f ca="1">IF($T460=0,SUM(M461:M465),IF($T460="",0,IF(ISERROR(OFFSET(ГП!AD378,-$R460-IF($T460=4,1,0),0)),0,OFFSET(ГП!AD378,-$R460-IF($T460=4,1,0),0))))</f>
        <v>0</v>
      </c>
      <c r="N460" s="87">
        <f ca="1">IF($T460=0,SUM(N461:N465),IF($T460="",0,IF(ISERROR(OFFSET(ГП!AE378,-$R460-IF($T460=4,1,0),0)),0,OFFSET(ГП!AE378,-$R460-IF($T460=4,1,0),0))))</f>
        <v>0</v>
      </c>
      <c r="O460" s="87">
        <f ca="1">IF($T460=0,SUM(O461:O465),IF($T460="",0,IF(ISERROR(OFFSET(ГП!AF378,-$R460-IF($T460=4,1,0),0)),0,OFFSET(ГП!AF378,-$R460-IF($T460=4,1,0),0))))</f>
        <v>0</v>
      </c>
      <c r="P460" s="20"/>
      <c r="Q460" s="20">
        <v>6</v>
      </c>
      <c r="R460" s="20">
        <f t="shared" si="170"/>
        <v>6</v>
      </c>
      <c r="S460" s="20">
        <f t="shared" si="165"/>
        <v>4</v>
      </c>
      <c r="T460" s="157">
        <f t="shared" si="166"/>
        <v>4</v>
      </c>
      <c r="U460" s="20" t="str">
        <f t="shared" si="167"/>
        <v>внебюджетные источники</v>
      </c>
      <c r="V460" s="20"/>
      <c r="W460" s="20"/>
      <c r="X460" s="20"/>
      <c r="Y460" s="20" t="str">
        <f t="shared" ca="1" si="171"/>
        <v/>
      </c>
      <c r="Z460" s="20"/>
      <c r="AA460" s="20">
        <f t="shared" si="172"/>
        <v>6</v>
      </c>
      <c r="AB460" s="20">
        <f t="shared" si="174"/>
        <v>4</v>
      </c>
      <c r="AC460" s="20" t="str">
        <f t="shared" si="168"/>
        <v/>
      </c>
      <c r="AD460" s="20" t="str">
        <f t="shared" ca="1" si="169"/>
        <v/>
      </c>
      <c r="AE460" s="20" t="str">
        <f t="shared" ca="1" si="173"/>
        <v/>
      </c>
      <c r="AF460" s="158" t="s">
        <v>40</v>
      </c>
      <c r="AG460" s="158" t="s">
        <v>40</v>
      </c>
      <c r="AH460" s="157"/>
      <c r="AI460" s="161" t="s">
        <v>2</v>
      </c>
      <c r="AJ460" s="20"/>
      <c r="AK460" s="20"/>
      <c r="AL460" s="20"/>
      <c r="AM460" s="20"/>
      <c r="AN460" s="20"/>
      <c r="AO460" s="20"/>
    </row>
    <row r="461" spans="1:41" s="30" customFormat="1" ht="23.25" thickBot="1" x14ac:dyDescent="0.3">
      <c r="A461" s="207" t="s">
        <v>194</v>
      </c>
      <c r="B461" s="204" t="s">
        <v>195</v>
      </c>
      <c r="C461" s="204" t="s">
        <v>35</v>
      </c>
      <c r="D461" s="115" t="s">
        <v>17</v>
      </c>
      <c r="E461" s="115" t="s">
        <v>17</v>
      </c>
      <c r="F461" s="115" t="s">
        <v>17</v>
      </c>
      <c r="G461" s="115" t="s">
        <v>17</v>
      </c>
      <c r="H461" s="132" t="s">
        <v>1</v>
      </c>
      <c r="I461" s="117" t="s">
        <v>18</v>
      </c>
      <c r="J461" s="87">
        <f ca="1">IF($T461=0,SUM(J462:J466),IF($T461="",0,IF(ISERROR(OFFSET(ГП!AA379,-$R461-IF($T461=4,1,0),0)),0,OFFSET(ГП!AA379,-$R461-IF($T461=4,1,0),0))))</f>
        <v>9468.1</v>
      </c>
      <c r="K461" s="87">
        <f ca="1">IF($T461=0,SUM(K462:K466),IF($T461="",0,IF(ISERROR(OFFSET(ГП!AB379,-$R461-IF($T461=4,1,0),0)),0,OFFSET(ГП!AB379,-$R461-IF($T461=4,1,0),0))))</f>
        <v>8520</v>
      </c>
      <c r="L461" s="87">
        <f ca="1">IF($T461=0,SUM(L462:L466),IF($T461="",0,IF(ISERROR(OFFSET(ГП!AC379,-$R461-IF($T461=4,1,0),0)),0,OFFSET(ГП!AC379,-$R461-IF($T461=4,1,0),0))))</f>
        <v>8008.8</v>
      </c>
      <c r="M461" s="87">
        <f ca="1">IF($T461=0,SUM(M462:M466),IF($T461="",0,IF(ISERROR(OFFSET(ГП!AD379,-$R461-IF($T461=4,1,0),0)),0,OFFSET(ГП!AD379,-$R461-IF($T461=4,1,0),0))))</f>
        <v>8008.8</v>
      </c>
      <c r="N461" s="87">
        <f ca="1">IF($T461=0,SUM(N462:N466),IF($T461="",0,IF(ISERROR(OFFSET(ГП!AE379,-$R461-IF($T461=4,1,0),0)),0,OFFSET(ГП!AE379,-$R461-IF($T461=4,1,0),0))))</f>
        <v>8520</v>
      </c>
      <c r="O461" s="87">
        <f ca="1">IF($T461=0,SUM(O462:O466),IF($T461="",0,IF(ISERROR(OFFSET(ГП!AF379,-$R461-IF($T461=4,1,0),0)),0,OFFSET(ГП!AF379,-$R461-IF($T461=4,1,0),0))))</f>
        <v>0</v>
      </c>
      <c r="P461" s="20"/>
      <c r="Q461" s="20">
        <v>1</v>
      </c>
      <c r="R461" s="20">
        <f t="shared" si="170"/>
        <v>7</v>
      </c>
      <c r="S461" s="20" t="str">
        <f t="shared" si="165"/>
        <v/>
      </c>
      <c r="T461" s="157">
        <f t="shared" si="166"/>
        <v>0</v>
      </c>
      <c r="U461" s="20" t="str">
        <f t="shared" si="167"/>
        <v>всего</v>
      </c>
      <c r="V461" s="20"/>
      <c r="W461" s="20"/>
      <c r="X461" s="20"/>
      <c r="Y461" s="20" t="str">
        <f t="shared" ca="1" si="171"/>
        <v/>
      </c>
      <c r="Z461" s="20"/>
      <c r="AA461" s="20">
        <f t="shared" si="172"/>
        <v>6</v>
      </c>
      <c r="AB461" s="20">
        <f t="shared" si="174"/>
        <v>5</v>
      </c>
      <c r="AC461" s="20" t="str">
        <f t="shared" si="168"/>
        <v/>
      </c>
      <c r="AD461" s="20" t="str">
        <f t="shared" ca="1" si="169"/>
        <v/>
      </c>
      <c r="AE461" s="20" t="str">
        <f t="shared" ca="1" si="173"/>
        <v/>
      </c>
      <c r="AF461" s="158" t="s">
        <v>201</v>
      </c>
      <c r="AG461" s="158">
        <v>522</v>
      </c>
      <c r="AH461" s="157"/>
      <c r="AI461" s="161" t="s">
        <v>307</v>
      </c>
      <c r="AJ461" s="20"/>
      <c r="AK461" s="20"/>
      <c r="AL461" s="20"/>
      <c r="AM461" s="20"/>
      <c r="AN461" s="20"/>
      <c r="AO461" s="20"/>
    </row>
    <row r="462" spans="1:41" s="30" customFormat="1" ht="15.75" thickBot="1" x14ac:dyDescent="0.3">
      <c r="A462" s="209"/>
      <c r="B462" s="205"/>
      <c r="C462" s="205"/>
      <c r="D462" s="115" t="s">
        <v>17</v>
      </c>
      <c r="E462" s="115" t="s">
        <v>17</v>
      </c>
      <c r="F462" s="115" t="s">
        <v>17</v>
      </c>
      <c r="G462" s="115" t="s">
        <v>17</v>
      </c>
      <c r="H462" s="137" t="s">
        <v>2</v>
      </c>
      <c r="I462" s="117" t="s">
        <v>18</v>
      </c>
      <c r="J462" s="87">
        <f ca="1">IF($T462=0,SUM(J463:J467),IF($T462="",0,IF(ISERROR(OFFSET(ГП!AA380,-$R462-IF($T462=4,1,0),0)),0,OFFSET(ГП!AA380,-$R462-IF($T462=4,1,0),0))))</f>
        <v>0</v>
      </c>
      <c r="K462" s="87">
        <f ca="1">IF($T462=0,SUM(K463:K467),IF($T462="",0,IF(ISERROR(OFFSET(ГП!AB380,-$R462-IF($T462=4,1,0),0)),0,OFFSET(ГП!AB380,-$R462-IF($T462=4,1,0),0))))</f>
        <v>0</v>
      </c>
      <c r="L462" s="87">
        <f ca="1">IF($T462=0,SUM(L463:L467),IF($T462="",0,IF(ISERROR(OFFSET(ГП!AC380,-$R462-IF($T462=4,1,0),0)),0,OFFSET(ГП!AC380,-$R462-IF($T462=4,1,0),0))))</f>
        <v>0</v>
      </c>
      <c r="M462" s="87">
        <f ca="1">IF($T462=0,SUM(M463:M467),IF($T462="",0,IF(ISERROR(OFFSET(ГП!AD380,-$R462-IF($T462=4,1,0),0)),0,OFFSET(ГП!AD380,-$R462-IF($T462=4,1,0),0))))</f>
        <v>0</v>
      </c>
      <c r="N462" s="87">
        <f ca="1">IF($T462=0,SUM(N463:N467),IF($T462="",0,IF(ISERROR(OFFSET(ГП!AE380,-$R462-IF($T462=4,1,0),0)),0,OFFSET(ГП!AE380,-$R462-IF($T462=4,1,0),0))))</f>
        <v>0</v>
      </c>
      <c r="O462" s="87">
        <f ca="1">IF($T462=0,SUM(O463:O467),IF($T462="",0,IF(ISERROR(OFFSET(ГП!AF380,-$R462-IF($T462=4,1,0),0)),0,OFFSET(ГП!AF380,-$R462-IF($T462=4,1,0),0))))</f>
        <v>0</v>
      </c>
      <c r="P462" s="20"/>
      <c r="Q462" s="20">
        <v>2</v>
      </c>
      <c r="R462" s="20">
        <f t="shared" si="170"/>
        <v>7</v>
      </c>
      <c r="S462" s="20" t="str">
        <f t="shared" si="165"/>
        <v/>
      </c>
      <c r="T462" s="157">
        <f t="shared" si="166"/>
        <v>2</v>
      </c>
      <c r="U462" s="20" t="str">
        <f t="shared" si="167"/>
        <v>федеральный бюджет</v>
      </c>
      <c r="V462" s="20"/>
      <c r="W462" s="20"/>
      <c r="X462" s="20"/>
      <c r="Y462" s="20" t="str">
        <f t="shared" ca="1" si="171"/>
        <v/>
      </c>
      <c r="Z462" s="20"/>
      <c r="AA462" s="20">
        <f t="shared" si="172"/>
        <v>6</v>
      </c>
      <c r="AB462" s="20">
        <f t="shared" si="174"/>
        <v>6</v>
      </c>
      <c r="AC462" s="20" t="str">
        <f t="shared" si="168"/>
        <v/>
      </c>
      <c r="AD462" s="20" t="str">
        <f t="shared" ca="1" si="169"/>
        <v/>
      </c>
      <c r="AE462" s="20" t="str">
        <f t="shared" ca="1" si="173"/>
        <v/>
      </c>
      <c r="AF462" s="158" t="s">
        <v>40</v>
      </c>
      <c r="AG462" s="158" t="s">
        <v>40</v>
      </c>
      <c r="AH462" s="157"/>
      <c r="AI462" s="161" t="s">
        <v>3</v>
      </c>
      <c r="AJ462" s="20"/>
      <c r="AK462" s="20"/>
      <c r="AL462" s="20"/>
      <c r="AM462" s="20"/>
      <c r="AN462" s="20"/>
      <c r="AO462" s="20"/>
    </row>
    <row r="463" spans="1:41" s="30" customFormat="1" ht="23.25" thickBot="1" x14ac:dyDescent="0.3">
      <c r="A463" s="209"/>
      <c r="B463" s="205"/>
      <c r="C463" s="205"/>
      <c r="D463" s="123">
        <v>832</v>
      </c>
      <c r="E463" s="117">
        <v>502</v>
      </c>
      <c r="F463" s="146" t="s">
        <v>198</v>
      </c>
      <c r="G463" s="117" t="s">
        <v>17</v>
      </c>
      <c r="H463" s="137" t="s">
        <v>4</v>
      </c>
      <c r="I463" s="117" t="s">
        <v>18</v>
      </c>
      <c r="J463" s="87">
        <f ca="1">IF($T463=0,SUM(J464:J468),IF($T463="",0,IF(ISERROR(OFFSET(ГП!AA381,-$R463-IF($T463=4,1,0),0)),0,OFFSET(ГП!AA381,-$R463-IF($T463=4,1,0),0))))</f>
        <v>8900</v>
      </c>
      <c r="K463" s="87">
        <f ca="1">IF($T463=0,SUM(K464:K468),IF($T463="",0,IF(ISERROR(OFFSET(ГП!AB381,-$R463-IF($T463=4,1,0),0)),0,OFFSET(ГП!AB381,-$R463-IF($T463=4,1,0),0))))</f>
        <v>8008.8</v>
      </c>
      <c r="L463" s="87">
        <f ca="1">IF($T463=0,SUM(L464:L468),IF($T463="",0,IF(ISERROR(OFFSET(ГП!AC381,-$R463-IF($T463=4,1,0),0)),0,OFFSET(ГП!AC381,-$R463-IF($T463=4,1,0),0))))</f>
        <v>8008.8</v>
      </c>
      <c r="M463" s="87">
        <f ca="1">IF($T463=0,SUM(M464:M468),IF($T463="",0,IF(ISERROR(OFFSET(ГП!AD381,-$R463-IF($T463=4,1,0),0)),0,OFFSET(ГП!AD381,-$R463-IF($T463=4,1,0),0))))</f>
        <v>8008.8</v>
      </c>
      <c r="N463" s="87">
        <f ca="1">IF($T463=0,SUM(N464:N468),IF($T463="",0,IF(ISERROR(OFFSET(ГП!AE381,-$R463-IF($T463=4,1,0),0)),0,OFFSET(ГП!AE381,-$R463-IF($T463=4,1,0),0))))</f>
        <v>8008.8</v>
      </c>
      <c r="O463" s="87">
        <f ca="1">IF($T463=0,SUM(O464:O468),IF($T463="",0,IF(ISERROR(OFFSET(ГП!AF381,-$R463-IF($T463=4,1,0),0)),0,OFFSET(ГП!AF381,-$R463-IF($T463=4,1,0),0))))</f>
        <v>0</v>
      </c>
      <c r="P463" s="20"/>
      <c r="Q463" s="20">
        <v>3</v>
      </c>
      <c r="R463" s="20">
        <f t="shared" si="170"/>
        <v>7</v>
      </c>
      <c r="S463" s="20" t="str">
        <f t="shared" si="165"/>
        <v/>
      </c>
      <c r="T463" s="157">
        <f t="shared" si="166"/>
        <v>1</v>
      </c>
      <c r="U463" s="20" t="str">
        <f t="shared" si="167"/>
        <v>республииканский бюджет Чувашской Республики</v>
      </c>
      <c r="V463" s="20"/>
      <c r="W463" s="20"/>
      <c r="X463" s="20"/>
      <c r="Y463" s="20" t="str">
        <f t="shared" ca="1" si="171"/>
        <v/>
      </c>
      <c r="Z463" s="20"/>
      <c r="AA463" s="20">
        <f t="shared" si="172"/>
        <v>7</v>
      </c>
      <c r="AB463" s="20">
        <f t="shared" si="174"/>
        <v>1</v>
      </c>
      <c r="AC463" s="20" t="str">
        <f t="shared" si="168"/>
        <v>A120218942</v>
      </c>
      <c r="AD463" s="20" t="str">
        <f t="shared" ca="1" si="169"/>
        <v>A120218942</v>
      </c>
      <c r="AE463" s="20" t="str">
        <f t="shared" ca="1" si="173"/>
        <v/>
      </c>
      <c r="AF463" s="158" t="s">
        <v>40</v>
      </c>
      <c r="AG463" s="158" t="s">
        <v>40</v>
      </c>
      <c r="AH463" s="157"/>
      <c r="AI463" s="161" t="s">
        <v>6</v>
      </c>
      <c r="AJ463" s="20"/>
      <c r="AK463" s="20"/>
      <c r="AL463" s="20"/>
      <c r="AM463" s="20"/>
      <c r="AN463" s="20"/>
      <c r="AO463" s="20"/>
    </row>
    <row r="464" spans="1:41" s="30" customFormat="1" ht="15.75" thickBot="1" x14ac:dyDescent="0.3">
      <c r="A464" s="209"/>
      <c r="B464" s="205"/>
      <c r="C464" s="205"/>
      <c r="D464" s="115" t="s">
        <v>17</v>
      </c>
      <c r="E464" s="115" t="s">
        <v>17</v>
      </c>
      <c r="F464" s="123" t="s">
        <v>17</v>
      </c>
      <c r="G464" s="115" t="s">
        <v>17</v>
      </c>
      <c r="H464" s="132" t="s">
        <v>3</v>
      </c>
      <c r="I464" s="117" t="s">
        <v>18</v>
      </c>
      <c r="J464" s="87">
        <f ca="1">IF($T464=0,SUM(J465:J469),IF($T464="",0,IF(ISERROR(OFFSET(ГП!AA382,-$R464-IF($T464=4,1,0),0)),0,OFFSET(ГП!AA382,-$R464-IF($T464=4,1,0),0))))</f>
        <v>568.1</v>
      </c>
      <c r="K464" s="87">
        <f ca="1">IF($T464=0,SUM(K465:K469),IF($T464="",0,IF(ISERROR(OFFSET(ГП!AB382,-$R464-IF($T464=4,1,0),0)),0,OFFSET(ГП!AB382,-$R464-IF($T464=4,1,0),0))))</f>
        <v>511.2</v>
      </c>
      <c r="L464" s="87">
        <f ca="1">IF($T464=0,SUM(L465:L469),IF($T464="",0,IF(ISERROR(OFFSET(ГП!AC382,-$R464-IF($T464=4,1,0),0)),0,OFFSET(ГП!AC382,-$R464-IF($T464=4,1,0),0))))</f>
        <v>0</v>
      </c>
      <c r="M464" s="87">
        <f ca="1">IF($T464=0,SUM(M465:M469),IF($T464="",0,IF(ISERROR(OFFSET(ГП!AD382,-$R464-IF($T464=4,1,0),0)),0,OFFSET(ГП!AD382,-$R464-IF($T464=4,1,0),0))))</f>
        <v>0</v>
      </c>
      <c r="N464" s="87">
        <v>511.2</v>
      </c>
      <c r="O464" s="87">
        <f ca="1">IF($T464=0,SUM(O465:O469),IF($T464="",0,IF(ISERROR(OFFSET(ГП!AF382,-$R464-IF($T464=4,1,0),0)),0,OFFSET(ГП!AF382,-$R464-IF($T464=4,1,0),0))))</f>
        <v>0</v>
      </c>
      <c r="P464" s="20"/>
      <c r="Q464" s="20">
        <v>4</v>
      </c>
      <c r="R464" s="20">
        <f t="shared" si="170"/>
        <v>7</v>
      </c>
      <c r="S464" s="20">
        <f t="shared" si="165"/>
        <v>3</v>
      </c>
      <c r="T464" s="157">
        <f t="shared" si="166"/>
        <v>3</v>
      </c>
      <c r="U464" s="20" t="str">
        <f t="shared" si="167"/>
        <v>местные бюджеты</v>
      </c>
      <c r="V464" s="20"/>
      <c r="W464" s="20"/>
      <c r="X464" s="20"/>
      <c r="Y464" s="20" t="str">
        <f t="shared" ca="1" si="171"/>
        <v/>
      </c>
      <c r="Z464" s="20"/>
      <c r="AA464" s="20">
        <f t="shared" si="172"/>
        <v>7</v>
      </c>
      <c r="AB464" s="20">
        <f t="shared" si="174"/>
        <v>2</v>
      </c>
      <c r="AC464" s="20" t="str">
        <f t="shared" si="168"/>
        <v/>
      </c>
      <c r="AD464" s="20" t="str">
        <f t="shared" ca="1" si="169"/>
        <v/>
      </c>
      <c r="AE464" s="20" t="str">
        <f t="shared" ca="1" si="173"/>
        <v/>
      </c>
      <c r="AF464" s="158" t="s">
        <v>40</v>
      </c>
      <c r="AG464" s="158" t="s">
        <v>40</v>
      </c>
      <c r="AH464" s="157"/>
      <c r="AI464" s="161" t="s">
        <v>1</v>
      </c>
      <c r="AJ464" s="20"/>
      <c r="AK464" s="20"/>
      <c r="AL464" s="20"/>
      <c r="AM464" s="20"/>
      <c r="AN464" s="20"/>
      <c r="AO464" s="20"/>
    </row>
    <row r="465" spans="1:41" s="30" customFormat="1" ht="45.75" thickBot="1" x14ac:dyDescent="0.3">
      <c r="A465" s="209"/>
      <c r="B465" s="205"/>
      <c r="C465" s="205"/>
      <c r="D465" s="115" t="s">
        <v>17</v>
      </c>
      <c r="E465" s="115" t="s">
        <v>17</v>
      </c>
      <c r="F465" s="115" t="s">
        <v>17</v>
      </c>
      <c r="G465" s="115" t="s">
        <v>17</v>
      </c>
      <c r="H465" s="137" t="s">
        <v>5</v>
      </c>
      <c r="I465" s="117" t="s">
        <v>18</v>
      </c>
      <c r="J465" s="87">
        <f ca="1">IF($T465=0,SUM(J466:J470),IF($T465="",0,IF(ISERROR(OFFSET(ГП!AA383,-$R465-IF($T465=4,1,0),0)),0,OFFSET(ГП!AA383,-$R465-IF($T465=4,1,0),0))))</f>
        <v>0</v>
      </c>
      <c r="K465" s="87">
        <f ca="1">IF($T465=0,SUM(K466:K470),IF($T465="",0,IF(ISERROR(OFFSET(ГП!AB383,-$R465-IF($T465=4,1,0),0)),0,OFFSET(ГП!AB383,-$R465-IF($T465=4,1,0),0))))</f>
        <v>0</v>
      </c>
      <c r="L465" s="87">
        <f ca="1">IF($T465=0,SUM(L466:L470),IF($T465="",0,IF(ISERROR(OFFSET(ГП!AC383,-$R465-IF($T465=4,1,0),0)),0,OFFSET(ГП!AC383,-$R465-IF($T465=4,1,0),0))))</f>
        <v>0</v>
      </c>
      <c r="M465" s="87">
        <f ca="1">IF($T465=0,SUM(M466:M470),IF($T465="",0,IF(ISERROR(OFFSET(ГП!AD383,-$R465-IF($T465=4,1,0),0)),0,OFFSET(ГП!AD383,-$R465-IF($T465=4,1,0),0))))</f>
        <v>0</v>
      </c>
      <c r="N465" s="87">
        <f ca="1">IF($T465=0,SUM(N466:N470),IF($T465="",0,IF(ISERROR(OFFSET(ГП!AE383,-$R465-IF($T465=4,1,0),0)),0,OFFSET(ГП!AE383,-$R465-IF($T465=4,1,0),0))))</f>
        <v>0</v>
      </c>
      <c r="O465" s="87">
        <f ca="1">IF($T465=0,SUM(O466:O470),IF($T465="",0,IF(ISERROR(OFFSET(ГП!AF383,-$R465-IF($T465=4,1,0),0)),0,OFFSET(ГП!AF383,-$R465-IF($T465=4,1,0),0))))</f>
        <v>0</v>
      </c>
      <c r="P465" s="20"/>
      <c r="Q465" s="20">
        <v>5</v>
      </c>
      <c r="R465" s="20">
        <f t="shared" si="170"/>
        <v>7</v>
      </c>
      <c r="S465" s="20" t="str">
        <f t="shared" si="165"/>
        <v/>
      </c>
      <c r="T465" s="157" t="str">
        <f t="shared" si="166"/>
        <v/>
      </c>
      <c r="U465" s="20" t="str">
        <f t="shared" si="167"/>
        <v>территориальный государственный внебюджетный фонд Чувашской Республики</v>
      </c>
      <c r="V465" s="20"/>
      <c r="W465" s="20"/>
      <c r="X465" s="20"/>
      <c r="Y465" s="20" t="str">
        <f t="shared" ca="1" si="171"/>
        <v/>
      </c>
      <c r="Z465" s="20"/>
      <c r="AA465" s="20">
        <f t="shared" si="172"/>
        <v>7</v>
      </c>
      <c r="AB465" s="20">
        <f t="shared" si="174"/>
        <v>3</v>
      </c>
      <c r="AC465" s="20" t="str">
        <f t="shared" si="168"/>
        <v/>
      </c>
      <c r="AD465" s="20" t="str">
        <f t="shared" ca="1" si="169"/>
        <v/>
      </c>
      <c r="AE465" s="20" t="str">
        <f t="shared" ca="1" si="173"/>
        <v/>
      </c>
      <c r="AF465" s="158" t="s">
        <v>40</v>
      </c>
      <c r="AG465" s="158" t="s">
        <v>40</v>
      </c>
      <c r="AH465" s="157"/>
      <c r="AI465" s="161" t="s">
        <v>2</v>
      </c>
      <c r="AJ465" s="20"/>
      <c r="AK465" s="20"/>
      <c r="AL465" s="20"/>
      <c r="AM465" s="20"/>
      <c r="AN465" s="20"/>
      <c r="AO465" s="20"/>
    </row>
    <row r="466" spans="1:41" s="30" customFormat="1" ht="23.25" thickBot="1" x14ac:dyDescent="0.3">
      <c r="A466" s="210"/>
      <c r="B466" s="206"/>
      <c r="C466" s="206"/>
      <c r="D466" s="115" t="s">
        <v>17</v>
      </c>
      <c r="E466" s="115" t="s">
        <v>17</v>
      </c>
      <c r="F466" s="115" t="s">
        <v>17</v>
      </c>
      <c r="G466" s="115" t="s">
        <v>17</v>
      </c>
      <c r="H466" s="137" t="s">
        <v>6</v>
      </c>
      <c r="I466" s="117" t="s">
        <v>18</v>
      </c>
      <c r="J466" s="87">
        <f ca="1">IF($T466=0,SUM(J467:J471),IF($T466="",0,IF(ISERROR(OFFSET(ГП!AA384,-$R466-IF($T466=4,1,0),0)),0,OFFSET(ГП!AA384,-$R466-IF($T466=4,1,0),0))))</f>
        <v>0</v>
      </c>
      <c r="K466" s="87">
        <f ca="1">IF($T466=0,SUM(K467:K471),IF($T466="",0,IF(ISERROR(OFFSET(ГП!AB384,-$R466-IF($T466=4,1,0),0)),0,OFFSET(ГП!AB384,-$R466-IF($T466=4,1,0),0))))</f>
        <v>0</v>
      </c>
      <c r="L466" s="87">
        <f ca="1">IF($T466=0,SUM(L467:L471),IF($T466="",0,IF(ISERROR(OFFSET(ГП!AC384,-$R466-IF($T466=4,1,0),0)),0,OFFSET(ГП!AC384,-$R466-IF($T466=4,1,0),0))))</f>
        <v>0</v>
      </c>
      <c r="M466" s="87">
        <f ca="1">IF($T466=0,SUM(M467:M471),IF($T466="",0,IF(ISERROR(OFFSET(ГП!AD384,-$R466-IF($T466=4,1,0),0)),0,OFFSET(ГП!AD384,-$R466-IF($T466=4,1,0),0))))</f>
        <v>0</v>
      </c>
      <c r="N466" s="87">
        <f ca="1">IF($T466=0,SUM(N467:N471),IF($T466="",0,IF(ISERROR(OFFSET(ГП!AE384,-$R466-IF($T466=4,1,0),0)),0,OFFSET(ГП!AE384,-$R466-IF($T466=4,1,0),0))))</f>
        <v>0</v>
      </c>
      <c r="O466" s="87">
        <f ca="1">IF($T466=0,SUM(O467:O471),IF($T466="",0,IF(ISERROR(OFFSET(ГП!AF384,-$R466-IF($T466=4,1,0),0)),0,OFFSET(ГП!AF384,-$R466-IF($T466=4,1,0),0))))</f>
        <v>0</v>
      </c>
      <c r="P466" s="20"/>
      <c r="Q466" s="20">
        <v>6</v>
      </c>
      <c r="R466" s="20">
        <f t="shared" si="170"/>
        <v>7</v>
      </c>
      <c r="S466" s="20">
        <f t="shared" si="165"/>
        <v>4</v>
      </c>
      <c r="T466" s="157">
        <f t="shared" si="166"/>
        <v>4</v>
      </c>
      <c r="U466" s="20" t="str">
        <f t="shared" si="167"/>
        <v>внебюджетные источники</v>
      </c>
      <c r="V466" s="20"/>
      <c r="W466" s="20"/>
      <c r="X466" s="20"/>
      <c r="Y466" s="20" t="str">
        <f t="shared" ca="1" si="171"/>
        <v/>
      </c>
      <c r="Z466" s="20"/>
      <c r="AA466" s="20">
        <f t="shared" si="172"/>
        <v>7</v>
      </c>
      <c r="AB466" s="20">
        <f t="shared" si="174"/>
        <v>4</v>
      </c>
      <c r="AC466" s="20" t="str">
        <f t="shared" si="168"/>
        <v/>
      </c>
      <c r="AD466" s="20" t="str">
        <f t="shared" ca="1" si="169"/>
        <v/>
      </c>
      <c r="AE466" s="20" t="str">
        <f t="shared" ca="1" si="173"/>
        <v/>
      </c>
      <c r="AF466" s="158" t="s">
        <v>210</v>
      </c>
      <c r="AG466" s="158">
        <v>522</v>
      </c>
      <c r="AH466" s="157"/>
      <c r="AI466" s="161" t="s">
        <v>307</v>
      </c>
      <c r="AJ466" s="20"/>
      <c r="AK466" s="20"/>
      <c r="AL466" s="20"/>
      <c r="AM466" s="20"/>
      <c r="AN466" s="20"/>
      <c r="AO466" s="20"/>
    </row>
    <row r="467" spans="1:41" s="30" customFormat="1" ht="15.75" thickBot="1" x14ac:dyDescent="0.3">
      <c r="A467" s="207" t="s">
        <v>199</v>
      </c>
      <c r="B467" s="204" t="s">
        <v>200</v>
      </c>
      <c r="C467" s="204" t="s">
        <v>35</v>
      </c>
      <c r="D467" s="115" t="s">
        <v>17</v>
      </c>
      <c r="E467" s="115" t="s">
        <v>17</v>
      </c>
      <c r="F467" s="115" t="s">
        <v>17</v>
      </c>
      <c r="G467" s="115" t="s">
        <v>17</v>
      </c>
      <c r="H467" s="132" t="s">
        <v>1</v>
      </c>
      <c r="I467" s="117" t="s">
        <v>18</v>
      </c>
      <c r="J467" s="87">
        <f ca="1">IF($T467=0,SUM(J468:J472),IF($T467="",0,IF(ISERROR(OFFSET(ГП!AA385,-$R467-IF($T467=4,1,0),0)),0,OFFSET(ГП!AA385,-$R467-IF($T467=4,1,0),0))))</f>
        <v>11800</v>
      </c>
      <c r="K467" s="87">
        <f ca="1">IF($T467=0,SUM(K468:K472),IF($T467="",0,IF(ISERROR(OFFSET(ГП!AB385,-$R467-IF($T467=4,1,0),0)),0,OFFSET(ГП!AB385,-$R467-IF($T467=4,1,0),0))))</f>
        <v>12980.1</v>
      </c>
      <c r="L467" s="87">
        <f ca="1">IF($T467=0,SUM(L468:L472),IF($T467="",0,IF(ISERROR(OFFSET(ГП!AC385,-$R467-IF($T467=4,1,0),0)),0,OFFSET(ГП!AC385,-$R467-IF($T467=4,1,0),0))))</f>
        <v>10974</v>
      </c>
      <c r="M467" s="87">
        <f ca="1">IF($T467=0,SUM(M468:M472),IF($T467="",0,IF(ISERROR(OFFSET(ГП!AD385,-$R467-IF($T467=4,1,0),0)),0,OFFSET(ГП!AD385,-$R467-IF($T467=4,1,0),0))))</f>
        <v>10974</v>
      </c>
      <c r="N467" s="87">
        <f ca="1">IF($T467=0,SUM(N468:N472),IF($T467="",0,IF(ISERROR(OFFSET(ГП!AE385,-$R467-IF($T467=4,1,0),0)),0,OFFSET(ГП!AE385,-$R467-IF($T467=4,1,0),0))))</f>
        <v>0</v>
      </c>
      <c r="O467" s="87">
        <f ca="1">IF($T467=0,SUM(O468:O472),IF($T467="",0,IF(ISERROR(OFFSET(ГП!AF385,-$R467-IF($T467=4,1,0),0)),0,OFFSET(ГП!AF385,-$R467-IF($T467=4,1,0),0))))</f>
        <v>0</v>
      </c>
      <c r="P467" s="20"/>
      <c r="Q467" s="20">
        <v>1</v>
      </c>
      <c r="R467" s="20">
        <f t="shared" si="170"/>
        <v>8</v>
      </c>
      <c r="S467" s="20" t="str">
        <f t="shared" si="165"/>
        <v/>
      </c>
      <c r="T467" s="157">
        <f t="shared" si="166"/>
        <v>0</v>
      </c>
      <c r="U467" s="20" t="str">
        <f t="shared" si="167"/>
        <v>всего</v>
      </c>
      <c r="V467" s="20"/>
      <c r="W467" s="20"/>
      <c r="X467" s="20"/>
      <c r="Y467" s="20" t="str">
        <f t="shared" ca="1" si="171"/>
        <v/>
      </c>
      <c r="Z467" s="20"/>
      <c r="AA467" s="20">
        <f t="shared" si="172"/>
        <v>7</v>
      </c>
      <c r="AB467" s="20">
        <f t="shared" si="174"/>
        <v>5</v>
      </c>
      <c r="AC467" s="20" t="str">
        <f t="shared" si="168"/>
        <v/>
      </c>
      <c r="AD467" s="20" t="str">
        <f t="shared" ca="1" si="169"/>
        <v/>
      </c>
      <c r="AE467" s="20" t="str">
        <f t="shared" ca="1" si="173"/>
        <v/>
      </c>
      <c r="AF467" s="158" t="s">
        <v>40</v>
      </c>
      <c r="AG467" s="158" t="s">
        <v>40</v>
      </c>
      <c r="AH467" s="157"/>
      <c r="AI467" s="161" t="s">
        <v>3</v>
      </c>
      <c r="AJ467" s="20"/>
      <c r="AK467" s="20"/>
      <c r="AL467" s="20"/>
      <c r="AM467" s="20"/>
      <c r="AN467" s="20"/>
      <c r="AO467" s="20"/>
    </row>
    <row r="468" spans="1:41" s="30" customFormat="1" ht="15.75" thickBot="1" x14ac:dyDescent="0.3">
      <c r="A468" s="209"/>
      <c r="B468" s="205"/>
      <c r="C468" s="205"/>
      <c r="D468" s="115" t="s">
        <v>17</v>
      </c>
      <c r="E468" s="115" t="s">
        <v>17</v>
      </c>
      <c r="F468" s="115" t="s">
        <v>17</v>
      </c>
      <c r="G468" s="115" t="s">
        <v>17</v>
      </c>
      <c r="H468" s="137" t="s">
        <v>2</v>
      </c>
      <c r="I468" s="117" t="s">
        <v>18</v>
      </c>
      <c r="J468" s="87">
        <f ca="1">IF($T468=0,SUM(J469:J473),IF($T468="",0,IF(ISERROR(OFFSET(ГП!AA386,-$R468-IF($T468=4,1,0),0)),0,OFFSET(ГП!AA386,-$R468-IF($T468=4,1,0),0))))</f>
        <v>0</v>
      </c>
      <c r="K468" s="87">
        <f ca="1">IF($T468=0,SUM(K469:K473),IF($T468="",0,IF(ISERROR(OFFSET(ГП!AB386,-$R468-IF($T468=4,1,0),0)),0,OFFSET(ГП!AB386,-$R468-IF($T468=4,1,0),0))))</f>
        <v>0</v>
      </c>
      <c r="L468" s="87">
        <f ca="1">IF($T468=0,SUM(L469:L473),IF($T468="",0,IF(ISERROR(OFFSET(ГП!AC386,-$R468-IF($T468=4,1,0),0)),0,OFFSET(ГП!AC386,-$R468-IF($T468=4,1,0),0))))</f>
        <v>0</v>
      </c>
      <c r="M468" s="87">
        <f ca="1">IF($T468=0,SUM(M469:M473),IF($T468="",0,IF(ISERROR(OFFSET(ГП!AD386,-$R468-IF($T468=4,1,0),0)),0,OFFSET(ГП!AD386,-$R468-IF($T468=4,1,0),0))))</f>
        <v>0</v>
      </c>
      <c r="N468" s="87">
        <f ca="1">IF($T468=0,SUM(N469:N473),IF($T468="",0,IF(ISERROR(OFFSET(ГП!AE386,-$R468-IF($T468=4,1,0),0)),0,OFFSET(ГП!AE386,-$R468-IF($T468=4,1,0),0))))</f>
        <v>0</v>
      </c>
      <c r="O468" s="87">
        <f ca="1">IF($T468=0,SUM(O469:O473),IF($T468="",0,IF(ISERROR(OFFSET(ГП!AF386,-$R468-IF($T468=4,1,0),0)),0,OFFSET(ГП!AF386,-$R468-IF($T468=4,1,0),0))))</f>
        <v>0</v>
      </c>
      <c r="P468" s="20"/>
      <c r="Q468" s="20">
        <v>2</v>
      </c>
      <c r="R468" s="20">
        <f t="shared" si="170"/>
        <v>8</v>
      </c>
      <c r="S468" s="20" t="str">
        <f t="shared" si="165"/>
        <v/>
      </c>
      <c r="T468" s="157">
        <f t="shared" si="166"/>
        <v>2</v>
      </c>
      <c r="U468" s="20" t="str">
        <f t="shared" si="167"/>
        <v>федеральный бюджет</v>
      </c>
      <c r="V468" s="20"/>
      <c r="W468" s="20"/>
      <c r="X468" s="20"/>
      <c r="Y468" s="20" t="str">
        <f t="shared" ca="1" si="171"/>
        <v/>
      </c>
      <c r="Z468" s="20"/>
      <c r="AA468" s="20">
        <f t="shared" si="172"/>
        <v>7</v>
      </c>
      <c r="AB468" s="20">
        <f t="shared" si="174"/>
        <v>6</v>
      </c>
      <c r="AC468" s="20" t="str">
        <f t="shared" si="168"/>
        <v/>
      </c>
      <c r="AD468" s="20" t="str">
        <f t="shared" ca="1" si="169"/>
        <v/>
      </c>
      <c r="AE468" s="20" t="str">
        <f t="shared" ca="1" si="173"/>
        <v/>
      </c>
      <c r="AF468" s="158" t="s">
        <v>40</v>
      </c>
      <c r="AG468" s="158" t="s">
        <v>40</v>
      </c>
      <c r="AH468" s="157"/>
      <c r="AI468" s="161" t="s">
        <v>6</v>
      </c>
      <c r="AJ468" s="20"/>
      <c r="AK468" s="20"/>
      <c r="AL468" s="20"/>
      <c r="AM468" s="20"/>
      <c r="AN468" s="20"/>
      <c r="AO468" s="20"/>
    </row>
    <row r="469" spans="1:41" s="30" customFormat="1" ht="23.25" thickBot="1" x14ac:dyDescent="0.3">
      <c r="A469" s="209"/>
      <c r="B469" s="205"/>
      <c r="C469" s="205"/>
      <c r="D469" s="123">
        <v>832</v>
      </c>
      <c r="E469" s="117">
        <v>502</v>
      </c>
      <c r="F469" s="146" t="s">
        <v>201</v>
      </c>
      <c r="G469" s="117" t="s">
        <v>17</v>
      </c>
      <c r="H469" s="137" t="s">
        <v>4</v>
      </c>
      <c r="I469" s="117" t="s">
        <v>18</v>
      </c>
      <c r="J469" s="87">
        <f ca="1">IF($T469=0,SUM(J470:J474),IF($T469="",0,IF(ISERROR(OFFSET(ГП!AA387,-$R469-IF($T469=4,1,0),0)),0,OFFSET(ГП!AA387,-$R469-IF($T469=4,1,0),0))))</f>
        <v>10974</v>
      </c>
      <c r="K469" s="87">
        <f ca="1">IF($T469=0,SUM(K470:K474),IF($T469="",0,IF(ISERROR(OFFSET(ГП!AB387,-$R469-IF($T469=4,1,0),0)),0,OFFSET(ГП!AB387,-$R469-IF($T469=4,1,0),0))))</f>
        <v>10974</v>
      </c>
      <c r="L469" s="87">
        <f ca="1">IF($T469=0,SUM(L470:L474),IF($T469="",0,IF(ISERROR(OFFSET(ГП!AC387,-$R469-IF($T469=4,1,0),0)),0,OFFSET(ГП!AC387,-$R469-IF($T469=4,1,0),0))))</f>
        <v>10974</v>
      </c>
      <c r="M469" s="87">
        <f ca="1">IF($T469=0,SUM(M470:M474),IF($T469="",0,IF(ISERROR(OFFSET(ГП!AD387,-$R469-IF($T469=4,1,0),0)),0,OFFSET(ГП!AD387,-$R469-IF($T469=4,1,0),0))))</f>
        <v>10974</v>
      </c>
      <c r="N469" s="87">
        <f ca="1">IF($T469=0,SUM(N470:N474),IF($T469="",0,IF(ISERROR(OFFSET(ГП!AE387,-$R469-IF($T469=4,1,0),0)),0,OFFSET(ГП!AE387,-$R469-IF($T469=4,1,0),0))))</f>
        <v>0</v>
      </c>
      <c r="O469" s="87">
        <f ca="1">IF($T469=0,SUM(O470:O474),IF($T469="",0,IF(ISERROR(OFFSET(ГП!AF387,-$R469-IF($T469=4,1,0),0)),0,OFFSET(ГП!AF387,-$R469-IF($T469=4,1,0),0))))</f>
        <v>0</v>
      </c>
      <c r="P469" s="20"/>
      <c r="Q469" s="20">
        <v>3</v>
      </c>
      <c r="R469" s="20">
        <f t="shared" si="170"/>
        <v>8</v>
      </c>
      <c r="S469" s="20" t="str">
        <f t="shared" si="165"/>
        <v/>
      </c>
      <c r="T469" s="157">
        <f t="shared" si="166"/>
        <v>1</v>
      </c>
      <c r="U469" s="20" t="str">
        <f t="shared" si="167"/>
        <v>республииканский бюджет Чувашской Республики</v>
      </c>
      <c r="V469" s="20"/>
      <c r="W469" s="20"/>
      <c r="X469" s="20"/>
      <c r="Y469" s="20" t="str">
        <f t="shared" ca="1" si="171"/>
        <v/>
      </c>
      <c r="Z469" s="20"/>
      <c r="AA469" s="20">
        <f t="shared" si="172"/>
        <v>8</v>
      </c>
      <c r="AB469" s="20">
        <f t="shared" si="174"/>
        <v>1</v>
      </c>
      <c r="AC469" s="20" t="str">
        <f t="shared" si="168"/>
        <v>A120218541</v>
      </c>
      <c r="AD469" s="20" t="str">
        <f t="shared" ca="1" si="169"/>
        <v>A120218541</v>
      </c>
      <c r="AE469" s="20" t="str">
        <f t="shared" ca="1" si="173"/>
        <v/>
      </c>
      <c r="AF469" s="158" t="s">
        <v>40</v>
      </c>
      <c r="AG469" s="158" t="s">
        <v>40</v>
      </c>
      <c r="AH469" s="157"/>
      <c r="AI469" s="161" t="s">
        <v>1</v>
      </c>
      <c r="AJ469" s="20"/>
      <c r="AK469" s="20"/>
      <c r="AL469" s="20"/>
      <c r="AM469" s="20"/>
      <c r="AN469" s="20"/>
      <c r="AO469" s="20"/>
    </row>
    <row r="470" spans="1:41" s="30" customFormat="1" ht="15.75" thickBot="1" x14ac:dyDescent="0.3">
      <c r="A470" s="209"/>
      <c r="B470" s="205"/>
      <c r="C470" s="205"/>
      <c r="D470" s="115" t="s">
        <v>17</v>
      </c>
      <c r="E470" s="115" t="s">
        <v>17</v>
      </c>
      <c r="F470" s="123" t="s">
        <v>17</v>
      </c>
      <c r="G470" s="115" t="s">
        <v>17</v>
      </c>
      <c r="H470" s="132" t="s">
        <v>3</v>
      </c>
      <c r="I470" s="117" t="s">
        <v>18</v>
      </c>
      <c r="J470" s="87">
        <f ca="1">IF($T470=0,SUM(J471:J475),IF($T470="",0,IF(ISERROR(OFFSET(ГП!AA388,-$R470-IF($T470=4,1,0),0)),0,OFFSET(ГП!AA388,-$R470-IF($T470=4,1,0),0))))</f>
        <v>826</v>
      </c>
      <c r="K470" s="87">
        <f ca="1">IF($T470=0,SUM(K471:K475),IF($T470="",0,IF(ISERROR(OFFSET(ГП!AB388,-$R470-IF($T470=4,1,0),0)),0,OFFSET(ГП!AB388,-$R470-IF($T470=4,1,0),0))))</f>
        <v>2006.1</v>
      </c>
      <c r="L470" s="87">
        <f ca="1">IF($T470=0,SUM(L471:L475),IF($T470="",0,IF(ISERROR(OFFSET(ГП!AC388,-$R470-IF($T470=4,1,0),0)),0,OFFSET(ГП!AC388,-$R470-IF($T470=4,1,0),0))))</f>
        <v>0</v>
      </c>
      <c r="M470" s="87">
        <f ca="1">IF($T470=0,SUM(M471:M475),IF($T470="",0,IF(ISERROR(OFFSET(ГП!AD388,-$R470-IF($T470=4,1,0),0)),0,OFFSET(ГП!AD388,-$R470-IF($T470=4,1,0),0))))</f>
        <v>0</v>
      </c>
      <c r="N470" s="87">
        <f ca="1">IF($T470=0,SUM(N471:N475),IF($T470="",0,IF(ISERROR(OFFSET(ГП!AE388,-$R470-IF($T470=4,1,0),0)),0,OFFSET(ГП!AE388,-$R470-IF($T470=4,1,0),0))))</f>
        <v>0</v>
      </c>
      <c r="O470" s="87">
        <f ca="1">IF($T470=0,SUM(O471:O475),IF($T470="",0,IF(ISERROR(OFFSET(ГП!AF388,-$R470-IF($T470=4,1,0),0)),0,OFFSET(ГП!AF388,-$R470-IF($T470=4,1,0),0))))</f>
        <v>0</v>
      </c>
      <c r="P470" s="20"/>
      <c r="Q470" s="20">
        <v>4</v>
      </c>
      <c r="R470" s="20">
        <f t="shared" si="170"/>
        <v>8</v>
      </c>
      <c r="S470" s="20">
        <f t="shared" si="165"/>
        <v>3</v>
      </c>
      <c r="T470" s="157">
        <f t="shared" si="166"/>
        <v>3</v>
      </c>
      <c r="U470" s="20" t="str">
        <f t="shared" si="167"/>
        <v>местные бюджеты</v>
      </c>
      <c r="V470" s="20"/>
      <c r="W470" s="20"/>
      <c r="X470" s="20"/>
      <c r="Y470" s="20" t="str">
        <f t="shared" ca="1" si="171"/>
        <v/>
      </c>
      <c r="Z470" s="20"/>
      <c r="AA470" s="20">
        <f t="shared" si="172"/>
        <v>8</v>
      </c>
      <c r="AB470" s="20">
        <f t="shared" si="174"/>
        <v>2</v>
      </c>
      <c r="AC470" s="20" t="str">
        <f t="shared" si="168"/>
        <v/>
      </c>
      <c r="AD470" s="20" t="str">
        <f t="shared" ca="1" si="169"/>
        <v/>
      </c>
      <c r="AE470" s="20" t="str">
        <f t="shared" ca="1" si="173"/>
        <v/>
      </c>
      <c r="AF470" s="158" t="s">
        <v>40</v>
      </c>
      <c r="AG470" s="158" t="s">
        <v>40</v>
      </c>
      <c r="AH470" s="157"/>
      <c r="AI470" s="161" t="s">
        <v>2</v>
      </c>
      <c r="AJ470" s="20"/>
      <c r="AK470" s="20"/>
      <c r="AL470" s="20"/>
      <c r="AM470" s="20"/>
      <c r="AN470" s="20"/>
      <c r="AO470" s="20"/>
    </row>
    <row r="471" spans="1:41" s="30" customFormat="1" ht="45.75" thickBot="1" x14ac:dyDescent="0.3">
      <c r="A471" s="209"/>
      <c r="B471" s="205"/>
      <c r="C471" s="205"/>
      <c r="D471" s="115" t="s">
        <v>17</v>
      </c>
      <c r="E471" s="115" t="s">
        <v>17</v>
      </c>
      <c r="F471" s="115" t="s">
        <v>17</v>
      </c>
      <c r="G471" s="115" t="s">
        <v>17</v>
      </c>
      <c r="H471" s="137" t="s">
        <v>5</v>
      </c>
      <c r="I471" s="117" t="s">
        <v>18</v>
      </c>
      <c r="J471" s="87">
        <f ca="1">IF($T471=0,SUM(J472:J476),IF($T471="",0,IF(ISERROR(OFFSET(ГП!AA389,-$R471-IF($T471=4,1,0),0)),0,OFFSET(ГП!AA389,-$R471-IF($T471=4,1,0),0))))</f>
        <v>0</v>
      </c>
      <c r="K471" s="87">
        <f ca="1">IF($T471=0,SUM(K472:K476),IF($T471="",0,IF(ISERROR(OFFSET(ГП!AB389,-$R471-IF($T471=4,1,0),0)),0,OFFSET(ГП!AB389,-$R471-IF($T471=4,1,0),0))))</f>
        <v>0</v>
      </c>
      <c r="L471" s="87">
        <f ca="1">IF($T471=0,SUM(L472:L476),IF($T471="",0,IF(ISERROR(OFFSET(ГП!AC389,-$R471-IF($T471=4,1,0),0)),0,OFFSET(ГП!AC389,-$R471-IF($T471=4,1,0),0))))</f>
        <v>0</v>
      </c>
      <c r="M471" s="87">
        <f ca="1">IF($T471=0,SUM(M472:M476),IF($T471="",0,IF(ISERROR(OFFSET(ГП!AD389,-$R471-IF($T471=4,1,0),0)),0,OFFSET(ГП!AD389,-$R471-IF($T471=4,1,0),0))))</f>
        <v>0</v>
      </c>
      <c r="N471" s="87">
        <f ca="1">IF($T471=0,SUM(N472:N476),IF($T471="",0,IF(ISERROR(OFFSET(ГП!AE389,-$R471-IF($T471=4,1,0),0)),0,OFFSET(ГП!AE389,-$R471-IF($T471=4,1,0),0))))</f>
        <v>0</v>
      </c>
      <c r="O471" s="87">
        <f ca="1">IF($T471=0,SUM(O472:O476),IF($T471="",0,IF(ISERROR(OFFSET(ГП!AF389,-$R471-IF($T471=4,1,0),0)),0,OFFSET(ГП!AF389,-$R471-IF($T471=4,1,0),0))))</f>
        <v>0</v>
      </c>
      <c r="P471" s="20"/>
      <c r="Q471" s="20">
        <v>5</v>
      </c>
      <c r="R471" s="20">
        <f t="shared" si="170"/>
        <v>8</v>
      </c>
      <c r="S471" s="20" t="str">
        <f t="shared" si="165"/>
        <v/>
      </c>
      <c r="T471" s="157" t="str">
        <f t="shared" si="166"/>
        <v/>
      </c>
      <c r="U471" s="20" t="str">
        <f t="shared" si="167"/>
        <v>территориальный государственный внебюджетный фонд Чувашской Республики</v>
      </c>
      <c r="V471" s="20"/>
      <c r="W471" s="20"/>
      <c r="X471" s="20"/>
      <c r="Y471" s="20" t="str">
        <f t="shared" ca="1" si="171"/>
        <v/>
      </c>
      <c r="Z471" s="20"/>
      <c r="AA471" s="20">
        <f t="shared" si="172"/>
        <v>8</v>
      </c>
      <c r="AB471" s="20">
        <f t="shared" si="174"/>
        <v>3</v>
      </c>
      <c r="AC471" s="20" t="str">
        <f t="shared" si="168"/>
        <v/>
      </c>
      <c r="AD471" s="20" t="str">
        <f t="shared" ca="1" si="169"/>
        <v/>
      </c>
      <c r="AE471" s="20" t="str">
        <f t="shared" ca="1" si="173"/>
        <v/>
      </c>
      <c r="AF471" s="158" t="s">
        <v>211</v>
      </c>
      <c r="AG471" s="158">
        <v>522</v>
      </c>
      <c r="AH471" s="157"/>
      <c r="AI471" s="161" t="s">
        <v>307</v>
      </c>
      <c r="AJ471" s="20"/>
      <c r="AK471" s="20"/>
      <c r="AL471" s="20"/>
      <c r="AM471" s="20"/>
      <c r="AN471" s="20"/>
      <c r="AO471" s="20"/>
    </row>
    <row r="472" spans="1:41" s="30" customFormat="1" ht="15.75" thickBot="1" x14ac:dyDescent="0.3">
      <c r="A472" s="210"/>
      <c r="B472" s="206"/>
      <c r="C472" s="206"/>
      <c r="D472" s="115" t="s">
        <v>17</v>
      </c>
      <c r="E472" s="115" t="s">
        <v>17</v>
      </c>
      <c r="F472" s="115" t="s">
        <v>17</v>
      </c>
      <c r="G472" s="115" t="s">
        <v>17</v>
      </c>
      <c r="H472" s="137" t="s">
        <v>6</v>
      </c>
      <c r="I472" s="117" t="s">
        <v>18</v>
      </c>
      <c r="J472" s="87">
        <f ca="1">IF($T472=0,SUM(J473:J477),IF($T472="",0,IF(ISERROR(OFFSET(ГП!AA390,-$R472-IF($T472=4,1,0),0)),0,OFFSET(ГП!AA390,-$R472-IF($T472=4,1,0),0))))</f>
        <v>0</v>
      </c>
      <c r="K472" s="87">
        <f ca="1">IF($T472=0,SUM(K473:K477),IF($T472="",0,IF(ISERROR(OFFSET(ГП!AB390,-$R472-IF($T472=4,1,0),0)),0,OFFSET(ГП!AB390,-$R472-IF($T472=4,1,0),0))))</f>
        <v>0</v>
      </c>
      <c r="L472" s="87">
        <f ca="1">IF($T472=0,SUM(L473:L477),IF($T472="",0,IF(ISERROR(OFFSET(ГП!AC390,-$R472-IF($T472=4,1,0),0)),0,OFFSET(ГП!AC390,-$R472-IF($T472=4,1,0),0))))</f>
        <v>0</v>
      </c>
      <c r="M472" s="87">
        <f ca="1">IF($T472=0,SUM(M473:M477),IF($T472="",0,IF(ISERROR(OFFSET(ГП!AD390,-$R472-IF($T472=4,1,0),0)),0,OFFSET(ГП!AD390,-$R472-IF($T472=4,1,0),0))))</f>
        <v>0</v>
      </c>
      <c r="N472" s="87">
        <f ca="1">IF($T472=0,SUM(N473:N477),IF($T472="",0,IF(ISERROR(OFFSET(ГП!AE390,-$R472-IF($T472=4,1,0),0)),0,OFFSET(ГП!AE390,-$R472-IF($T472=4,1,0),0))))</f>
        <v>0</v>
      </c>
      <c r="O472" s="87">
        <f ca="1">IF($T472=0,SUM(O473:O477),IF($T472="",0,IF(ISERROR(OFFSET(ГП!AF390,-$R472-IF($T472=4,1,0),0)),0,OFFSET(ГП!AF390,-$R472-IF($T472=4,1,0),0))))</f>
        <v>0</v>
      </c>
      <c r="P472" s="20"/>
      <c r="Q472" s="20">
        <v>6</v>
      </c>
      <c r="R472" s="20">
        <f t="shared" si="170"/>
        <v>8</v>
      </c>
      <c r="S472" s="20">
        <f t="shared" si="165"/>
        <v>4</v>
      </c>
      <c r="T472" s="157">
        <f t="shared" si="166"/>
        <v>4</v>
      </c>
      <c r="U472" s="20" t="str">
        <f t="shared" si="167"/>
        <v>внебюджетные источники</v>
      </c>
      <c r="V472" s="20"/>
      <c r="W472" s="20"/>
      <c r="X472" s="20"/>
      <c r="Y472" s="20" t="str">
        <f t="shared" ca="1" si="171"/>
        <v/>
      </c>
      <c r="Z472" s="20"/>
      <c r="AA472" s="20">
        <f t="shared" si="172"/>
        <v>8</v>
      </c>
      <c r="AB472" s="20">
        <f t="shared" si="174"/>
        <v>4</v>
      </c>
      <c r="AC472" s="20" t="str">
        <f t="shared" si="168"/>
        <v/>
      </c>
      <c r="AD472" s="20" t="str">
        <f t="shared" ca="1" si="169"/>
        <v/>
      </c>
      <c r="AE472" s="20" t="str">
        <f t="shared" ca="1" si="173"/>
        <v/>
      </c>
      <c r="AF472" s="158" t="s">
        <v>40</v>
      </c>
      <c r="AG472" s="158" t="s">
        <v>40</v>
      </c>
      <c r="AH472" s="157"/>
      <c r="AI472" s="161" t="s">
        <v>3</v>
      </c>
      <c r="AJ472" s="20"/>
      <c r="AK472" s="20"/>
      <c r="AL472" s="20"/>
      <c r="AM472" s="20"/>
      <c r="AN472" s="20"/>
      <c r="AO472" s="20"/>
    </row>
    <row r="473" spans="1:41" s="30" customFormat="1" ht="15.75" thickBot="1" x14ac:dyDescent="0.3">
      <c r="A473" s="207" t="s">
        <v>202</v>
      </c>
      <c r="B473" s="204" t="s">
        <v>205</v>
      </c>
      <c r="C473" s="204" t="s">
        <v>35</v>
      </c>
      <c r="D473" s="115" t="s">
        <v>17</v>
      </c>
      <c r="E473" s="115" t="s">
        <v>17</v>
      </c>
      <c r="F473" s="115" t="s">
        <v>17</v>
      </c>
      <c r="G473" s="115" t="s">
        <v>17</v>
      </c>
      <c r="H473" s="132" t="s">
        <v>1</v>
      </c>
      <c r="I473" s="117" t="s">
        <v>18</v>
      </c>
      <c r="J473" s="87">
        <f ca="1">IF($T473=0,SUM(J474:J478),IF($T473="",0,IF(ISERROR(OFFSET(ГП!AA391,-$R473-IF($T473=4,1,0),0)),0,OFFSET(ГП!AA391,-$R473-IF($T473=4,1,0),0))))</f>
        <v>0</v>
      </c>
      <c r="K473" s="87">
        <f ca="1">IF($T473=0,SUM(K474:K478),IF($T473="",0,IF(ISERROR(OFFSET(ГП!AB391,-$R473-IF($T473=4,1,0),0)),0,OFFSET(ГП!AB391,-$R473-IF($T473=4,1,0),0))))</f>
        <v>7856.5</v>
      </c>
      <c r="L473" s="87">
        <f ca="1">IF($T473=0,SUM(L474:L478),IF($T473="",0,IF(ISERROR(OFFSET(ГП!AC391,-$R473-IF($T473=4,1,0),0)),0,OFFSET(ГП!AC391,-$R473-IF($T473=4,1,0),0))))</f>
        <v>7193.3</v>
      </c>
      <c r="M473" s="87">
        <f ca="1">IF($T473=0,SUM(M474:M478),IF($T473="",0,IF(ISERROR(OFFSET(ГП!AD391,-$R473-IF($T473=4,1,0),0)),0,OFFSET(ГП!AD391,-$R473-IF($T473=4,1,0),0))))</f>
        <v>7124.1702999999998</v>
      </c>
      <c r="N473" s="87">
        <f ca="1">IF($T473=0,SUM(N474:N478),IF($T473="",0,IF(ISERROR(OFFSET(ГП!AE391,-$R473-IF($T473=4,1,0),0)),0,OFFSET(ГП!AE391,-$R473-IF($T473=4,1,0),0))))</f>
        <v>7458.5043699999997</v>
      </c>
      <c r="O473" s="87">
        <f ca="1">IF($T473=0,SUM(O474:O478),IF($T473="",0,IF(ISERROR(OFFSET(ГП!AF391,-$R473-IF($T473=4,1,0),0)),0,OFFSET(ГП!AF391,-$R473-IF($T473=4,1,0),0))))</f>
        <v>0</v>
      </c>
      <c r="P473" s="20"/>
      <c r="Q473" s="20">
        <v>1</v>
      </c>
      <c r="R473" s="20">
        <f t="shared" si="170"/>
        <v>9</v>
      </c>
      <c r="S473" s="20" t="str">
        <f t="shared" si="165"/>
        <v/>
      </c>
      <c r="T473" s="157">
        <f t="shared" si="166"/>
        <v>0</v>
      </c>
      <c r="U473" s="20" t="str">
        <f t="shared" si="167"/>
        <v>всего</v>
      </c>
      <c r="V473" s="20"/>
      <c r="W473" s="20"/>
      <c r="X473" s="20"/>
      <c r="Y473" s="20" t="str">
        <f t="shared" ca="1" si="171"/>
        <v/>
      </c>
      <c r="Z473" s="20"/>
      <c r="AA473" s="20">
        <f t="shared" si="172"/>
        <v>8</v>
      </c>
      <c r="AB473" s="20">
        <f t="shared" si="174"/>
        <v>5</v>
      </c>
      <c r="AC473" s="20" t="str">
        <f t="shared" si="168"/>
        <v/>
      </c>
      <c r="AD473" s="20" t="str">
        <f t="shared" ca="1" si="169"/>
        <v/>
      </c>
      <c r="AE473" s="20" t="str">
        <f t="shared" ca="1" si="173"/>
        <v/>
      </c>
      <c r="AF473" s="158" t="s">
        <v>40</v>
      </c>
      <c r="AG473" s="158" t="s">
        <v>40</v>
      </c>
      <c r="AH473" s="157"/>
      <c r="AI473" s="161" t="s">
        <v>6</v>
      </c>
      <c r="AJ473" s="20"/>
      <c r="AK473" s="20"/>
      <c r="AL473" s="20"/>
      <c r="AM473" s="20"/>
      <c r="AN473" s="20"/>
      <c r="AO473" s="20"/>
    </row>
    <row r="474" spans="1:41" s="30" customFormat="1" ht="15.75" thickBot="1" x14ac:dyDescent="0.3">
      <c r="A474" s="209"/>
      <c r="B474" s="205" t="s">
        <v>206</v>
      </c>
      <c r="C474" s="205"/>
      <c r="D474" s="115" t="s">
        <v>17</v>
      </c>
      <c r="E474" s="115" t="s">
        <v>17</v>
      </c>
      <c r="F474" s="115" t="s">
        <v>17</v>
      </c>
      <c r="G474" s="115" t="s">
        <v>17</v>
      </c>
      <c r="H474" s="137" t="s">
        <v>2</v>
      </c>
      <c r="I474" s="117" t="s">
        <v>18</v>
      </c>
      <c r="J474" s="87">
        <f ca="1">IF($T474=0,SUM(J475:J479),IF($T474="",0,IF(ISERROR(OFFSET(ГП!AA392,-$R474-IF($T474=4,1,0),0)),0,OFFSET(ГП!AA392,-$R474-IF($T474=4,1,0),0))))</f>
        <v>0</v>
      </c>
      <c r="K474" s="87">
        <f ca="1">IF($T474=0,SUM(K475:K479),IF($T474="",0,IF(ISERROR(OFFSET(ГП!AB392,-$R474-IF($T474=4,1,0),0)),0,OFFSET(ГП!AB392,-$R474-IF($T474=4,1,0),0))))</f>
        <v>0</v>
      </c>
      <c r="L474" s="87">
        <f ca="1">IF($T474=0,SUM(L475:L479),IF($T474="",0,IF(ISERROR(OFFSET(ГП!AC392,-$R474-IF($T474=4,1,0),0)),0,OFFSET(ГП!AC392,-$R474-IF($T474=4,1,0),0))))</f>
        <v>0</v>
      </c>
      <c r="M474" s="87">
        <f ca="1">IF($T474=0,SUM(M475:M479),IF($T474="",0,IF(ISERROR(OFFSET(ГП!AD392,-$R474-IF($T474=4,1,0),0)),0,OFFSET(ГП!AD392,-$R474-IF($T474=4,1,0),0))))</f>
        <v>0</v>
      </c>
      <c r="N474" s="87">
        <f ca="1">IF($T474=0,SUM(N475:N479),IF($T474="",0,IF(ISERROR(OFFSET(ГП!AE392,-$R474-IF($T474=4,1,0),0)),0,OFFSET(ГП!AE392,-$R474-IF($T474=4,1,0),0))))</f>
        <v>0</v>
      </c>
      <c r="O474" s="87">
        <f ca="1">IF($T474=0,SUM(O475:O479),IF($T474="",0,IF(ISERROR(OFFSET(ГП!AF392,-$R474-IF($T474=4,1,0),0)),0,OFFSET(ГП!AF392,-$R474-IF($T474=4,1,0),0))))</f>
        <v>0</v>
      </c>
      <c r="P474" s="20"/>
      <c r="Q474" s="20">
        <v>2</v>
      </c>
      <c r="R474" s="20">
        <f t="shared" si="170"/>
        <v>9</v>
      </c>
      <c r="S474" s="20" t="str">
        <f t="shared" si="165"/>
        <v/>
      </c>
      <c r="T474" s="157">
        <f t="shared" si="166"/>
        <v>2</v>
      </c>
      <c r="U474" s="20" t="str">
        <f t="shared" si="167"/>
        <v>федеральный бюджет</v>
      </c>
      <c r="V474" s="20"/>
      <c r="W474" s="20"/>
      <c r="X474" s="20"/>
      <c r="Y474" s="20" t="str">
        <f t="shared" ca="1" si="171"/>
        <v/>
      </c>
      <c r="Z474" s="20"/>
      <c r="AA474" s="20">
        <f t="shared" si="172"/>
        <v>8</v>
      </c>
      <c r="AB474" s="20">
        <f t="shared" si="174"/>
        <v>6</v>
      </c>
      <c r="AC474" s="20" t="str">
        <f t="shared" si="168"/>
        <v/>
      </c>
      <c r="AD474" s="20" t="str">
        <f t="shared" ca="1" si="169"/>
        <v/>
      </c>
      <c r="AE474" s="20" t="str">
        <f t="shared" ca="1" si="173"/>
        <v/>
      </c>
      <c r="AF474" s="158" t="s">
        <v>40</v>
      </c>
      <c r="AG474" s="158" t="s">
        <v>40</v>
      </c>
      <c r="AH474" s="157"/>
      <c r="AI474" s="161" t="s">
        <v>1</v>
      </c>
      <c r="AJ474" s="20"/>
      <c r="AK474" s="20"/>
      <c r="AL474" s="20"/>
      <c r="AM474" s="20"/>
      <c r="AN474" s="20"/>
      <c r="AO474" s="20"/>
    </row>
    <row r="475" spans="1:41" s="30" customFormat="1" ht="23.25" thickBot="1" x14ac:dyDescent="0.3">
      <c r="A475" s="209"/>
      <c r="B475" s="205" t="s">
        <v>207</v>
      </c>
      <c r="C475" s="205"/>
      <c r="D475" s="123">
        <v>832</v>
      </c>
      <c r="E475" s="117">
        <v>502</v>
      </c>
      <c r="F475" s="115" t="s">
        <v>210</v>
      </c>
      <c r="G475" s="117" t="s">
        <v>17</v>
      </c>
      <c r="H475" s="137" t="s">
        <v>4</v>
      </c>
      <c r="I475" s="117" t="s">
        <v>18</v>
      </c>
      <c r="J475" s="87">
        <f ca="1">IF($T475=0,SUM(J476:J480),IF($T475="",0,IF(ISERROR(OFFSET(ГП!AA393,-$R475-IF($T475=4,1,0),0)),0,OFFSET(ГП!AA393,-$R475-IF($T475=4,1,0),0))))</f>
        <v>0</v>
      </c>
      <c r="K475" s="87">
        <f ca="1">IF($T475=0,SUM(K476:K480),IF($T475="",0,IF(ISERROR(OFFSET(ГП!AB393,-$R475-IF($T475=4,1,0),0)),0,OFFSET(ГП!AB393,-$R475-IF($T475=4,1,0),0))))</f>
        <v>7193.3</v>
      </c>
      <c r="L475" s="87">
        <f ca="1">IF($T475=0,SUM(L476:L480),IF($T475="",0,IF(ISERROR(OFFSET(ГП!AC393,-$R475-IF($T475=4,1,0),0)),0,OFFSET(ГП!AC393,-$R475-IF($T475=4,1,0),0))))</f>
        <v>7193.3</v>
      </c>
      <c r="M475" s="87">
        <f ca="1">IF($T475=0,SUM(M476:M480),IF($T475="",0,IF(ISERROR(OFFSET(ГП!AD393,-$R475-IF($T475=4,1,0),0)),0,OFFSET(ГП!AD393,-$R475-IF($T475=4,1,0),0))))</f>
        <v>7124.1702999999998</v>
      </c>
      <c r="N475" s="87">
        <f ca="1">IF($T475=0,SUM(N476:N480),IF($T475="",0,IF(ISERROR(OFFSET(ГП!AE393,-$R475-IF($T475=4,1,0),0)),0,OFFSET(ГП!AE393,-$R475-IF($T475=4,1,0),0))))</f>
        <v>6795.3043699999998</v>
      </c>
      <c r="O475" s="87">
        <f ca="1">IF($T475=0,SUM(O476:O480),IF($T475="",0,IF(ISERROR(OFFSET(ГП!AF393,-$R475-IF($T475=4,1,0),0)),0,OFFSET(ГП!AF393,-$R475-IF($T475=4,1,0),0))))</f>
        <v>0</v>
      </c>
      <c r="P475" s="20"/>
      <c r="Q475" s="20">
        <v>3</v>
      </c>
      <c r="R475" s="20">
        <f t="shared" si="170"/>
        <v>9</v>
      </c>
      <c r="S475" s="20" t="str">
        <f t="shared" si="165"/>
        <v/>
      </c>
      <c r="T475" s="157">
        <f t="shared" si="166"/>
        <v>1</v>
      </c>
      <c r="U475" s="20" t="str">
        <f t="shared" si="167"/>
        <v>республииканский бюджет Чувашской Республики</v>
      </c>
      <c r="V475" s="20"/>
      <c r="W475" s="20"/>
      <c r="X475" s="20"/>
      <c r="Y475" s="20" t="str">
        <f t="shared" ca="1" si="171"/>
        <v/>
      </c>
      <c r="Z475" s="20"/>
      <c r="AA475" s="20">
        <f t="shared" si="172"/>
        <v>9</v>
      </c>
      <c r="AB475" s="20">
        <f t="shared" si="174"/>
        <v>1</v>
      </c>
      <c r="AC475" s="20" t="str">
        <f t="shared" si="168"/>
        <v>A120200461</v>
      </c>
      <c r="AD475" s="20" t="str">
        <f t="shared" ca="1" si="169"/>
        <v>A120200461</v>
      </c>
      <c r="AE475" s="20" t="str">
        <f t="shared" ca="1" si="173"/>
        <v/>
      </c>
      <c r="AF475" s="158" t="s">
        <v>40</v>
      </c>
      <c r="AG475" s="158" t="s">
        <v>40</v>
      </c>
      <c r="AH475" s="157"/>
      <c r="AI475" s="161" t="s">
        <v>2</v>
      </c>
      <c r="AJ475" s="20"/>
      <c r="AK475" s="20"/>
      <c r="AL475" s="20"/>
      <c r="AM475" s="20"/>
      <c r="AN475" s="20"/>
      <c r="AO475" s="20"/>
    </row>
    <row r="476" spans="1:41" s="30" customFormat="1" ht="23.25" thickBot="1" x14ac:dyDescent="0.3">
      <c r="A476" s="209"/>
      <c r="B476" s="205" t="s">
        <v>205</v>
      </c>
      <c r="C476" s="205"/>
      <c r="D476" s="115" t="s">
        <v>17</v>
      </c>
      <c r="E476" s="115" t="s">
        <v>17</v>
      </c>
      <c r="F476" s="123" t="s">
        <v>17</v>
      </c>
      <c r="G476" s="115" t="s">
        <v>17</v>
      </c>
      <c r="H476" s="132" t="s">
        <v>3</v>
      </c>
      <c r="I476" s="117" t="s">
        <v>18</v>
      </c>
      <c r="J476" s="87">
        <f ca="1">IF($T476=0,SUM(J477:J481),IF($T476="",0,IF(ISERROR(OFFSET(ГП!AA394,-$R476-IF($T476=4,1,0),0)),0,OFFSET(ГП!AA394,-$R476-IF($T476=4,1,0),0))))</f>
        <v>0</v>
      </c>
      <c r="K476" s="87">
        <f ca="1">IF($T476=0,SUM(K477:K481),IF($T476="",0,IF(ISERROR(OFFSET(ГП!AB394,-$R476-IF($T476=4,1,0),0)),0,OFFSET(ГП!AB394,-$R476-IF($T476=4,1,0),0))))</f>
        <v>663.2</v>
      </c>
      <c r="L476" s="87">
        <f ca="1">IF($T476=0,SUM(L477:L481),IF($T476="",0,IF(ISERROR(OFFSET(ГП!AC394,-$R476-IF($T476=4,1,0),0)),0,OFFSET(ГП!AC394,-$R476-IF($T476=4,1,0),0))))</f>
        <v>0</v>
      </c>
      <c r="M476" s="87">
        <f ca="1">IF($T476=0,SUM(M477:M481),IF($T476="",0,IF(ISERROR(OFFSET(ГП!AD394,-$R476-IF($T476=4,1,0),0)),0,OFFSET(ГП!AD394,-$R476-IF($T476=4,1,0),0))))</f>
        <v>0</v>
      </c>
      <c r="N476" s="87">
        <v>663.2</v>
      </c>
      <c r="O476" s="87">
        <f ca="1">IF($T476=0,SUM(O477:O481),IF($T476="",0,IF(ISERROR(OFFSET(ГП!AF394,-$R476-IF($T476=4,1,0),0)),0,OFFSET(ГП!AF394,-$R476-IF($T476=4,1,0),0))))</f>
        <v>0</v>
      </c>
      <c r="P476" s="20"/>
      <c r="Q476" s="20">
        <v>4</v>
      </c>
      <c r="R476" s="20">
        <f t="shared" si="170"/>
        <v>9</v>
      </c>
      <c r="S476" s="20">
        <f t="shared" si="165"/>
        <v>3</v>
      </c>
      <c r="T476" s="157">
        <f t="shared" si="166"/>
        <v>3</v>
      </c>
      <c r="U476" s="20" t="str">
        <f t="shared" si="167"/>
        <v>местные бюджеты</v>
      </c>
      <c r="V476" s="20"/>
      <c r="W476" s="20"/>
      <c r="X476" s="20"/>
      <c r="Y476" s="20" t="str">
        <f t="shared" ca="1" si="171"/>
        <v/>
      </c>
      <c r="Z476" s="20"/>
      <c r="AA476" s="20">
        <f t="shared" si="172"/>
        <v>9</v>
      </c>
      <c r="AB476" s="20">
        <f t="shared" si="174"/>
        <v>2</v>
      </c>
      <c r="AC476" s="20" t="str">
        <f t="shared" si="168"/>
        <v/>
      </c>
      <c r="AD476" s="20" t="str">
        <f t="shared" ca="1" si="169"/>
        <v/>
      </c>
      <c r="AE476" s="20" t="str">
        <f t="shared" ca="1" si="173"/>
        <v/>
      </c>
      <c r="AF476" s="158" t="s">
        <v>212</v>
      </c>
      <c r="AG476" s="158">
        <v>522</v>
      </c>
      <c r="AH476" s="157"/>
      <c r="AI476" s="161" t="s">
        <v>307</v>
      </c>
      <c r="AJ476" s="20"/>
      <c r="AK476" s="20"/>
      <c r="AL476" s="20"/>
      <c r="AM476" s="20"/>
      <c r="AN476" s="20"/>
      <c r="AO476" s="20"/>
    </row>
    <row r="477" spans="1:41" s="30" customFormat="1" ht="45.75" thickBot="1" x14ac:dyDescent="0.3">
      <c r="A477" s="209"/>
      <c r="B477" s="205" t="s">
        <v>206</v>
      </c>
      <c r="C477" s="205"/>
      <c r="D477" s="115" t="s">
        <v>17</v>
      </c>
      <c r="E477" s="115" t="s">
        <v>17</v>
      </c>
      <c r="F477" s="115" t="s">
        <v>17</v>
      </c>
      <c r="G477" s="115" t="s">
        <v>17</v>
      </c>
      <c r="H477" s="137" t="s">
        <v>5</v>
      </c>
      <c r="I477" s="117" t="s">
        <v>18</v>
      </c>
      <c r="J477" s="87">
        <f ca="1">IF($T477=0,SUM(J478:J482),IF($T477="",0,IF(ISERROR(OFFSET(ГП!AA395,-$R477-IF($T477=4,1,0),0)),0,OFFSET(ГП!AA395,-$R477-IF($T477=4,1,0),0))))</f>
        <v>0</v>
      </c>
      <c r="K477" s="87">
        <f ca="1">IF($T477=0,SUM(K478:K482),IF($T477="",0,IF(ISERROR(OFFSET(ГП!AB395,-$R477-IF($T477=4,1,0),0)),0,OFFSET(ГП!AB395,-$R477-IF($T477=4,1,0),0))))</f>
        <v>0</v>
      </c>
      <c r="L477" s="87">
        <f ca="1">IF($T477=0,SUM(L478:L482),IF($T477="",0,IF(ISERROR(OFFSET(ГП!AC395,-$R477-IF($T477=4,1,0),0)),0,OFFSET(ГП!AC395,-$R477-IF($T477=4,1,0),0))))</f>
        <v>0</v>
      </c>
      <c r="M477" s="87">
        <f ca="1">IF($T477=0,SUM(M478:M482),IF($T477="",0,IF(ISERROR(OFFSET(ГП!AD395,-$R477-IF($T477=4,1,0),0)),0,OFFSET(ГП!AD395,-$R477-IF($T477=4,1,0),0))))</f>
        <v>0</v>
      </c>
      <c r="N477" s="87">
        <f ca="1">IF($T477=0,SUM(N478:N482),IF($T477="",0,IF(ISERROR(OFFSET(ГП!AE395,-$R477-IF($T477=4,1,0),0)),0,OFFSET(ГП!AE395,-$R477-IF($T477=4,1,0),0))))</f>
        <v>0</v>
      </c>
      <c r="O477" s="87">
        <f ca="1">IF($T477=0,SUM(O478:O482),IF($T477="",0,IF(ISERROR(OFFSET(ГП!AF395,-$R477-IF($T477=4,1,0),0)),0,OFFSET(ГП!AF395,-$R477-IF($T477=4,1,0),0))))</f>
        <v>0</v>
      </c>
      <c r="P477" s="20"/>
      <c r="Q477" s="20">
        <v>5</v>
      </c>
      <c r="R477" s="20">
        <f t="shared" si="170"/>
        <v>9</v>
      </c>
      <c r="S477" s="20" t="str">
        <f t="shared" si="165"/>
        <v/>
      </c>
      <c r="T477" s="157" t="str">
        <f t="shared" si="166"/>
        <v/>
      </c>
      <c r="U477" s="20" t="str">
        <f t="shared" si="167"/>
        <v>территориальный государственный внебюджетный фонд Чувашской Республики</v>
      </c>
      <c r="V477" s="20"/>
      <c r="W477" s="20"/>
      <c r="X477" s="20"/>
      <c r="Y477" s="20" t="str">
        <f t="shared" ca="1" si="171"/>
        <v/>
      </c>
      <c r="Z477" s="20"/>
      <c r="AA477" s="20">
        <f t="shared" si="172"/>
        <v>9</v>
      </c>
      <c r="AB477" s="20">
        <f t="shared" si="174"/>
        <v>3</v>
      </c>
      <c r="AC477" s="20" t="str">
        <f t="shared" si="168"/>
        <v/>
      </c>
      <c r="AD477" s="20" t="str">
        <f t="shared" ca="1" si="169"/>
        <v/>
      </c>
      <c r="AE477" s="20" t="str">
        <f t="shared" ca="1" si="173"/>
        <v/>
      </c>
      <c r="AF477" s="158" t="s">
        <v>40</v>
      </c>
      <c r="AG477" s="158" t="s">
        <v>40</v>
      </c>
      <c r="AH477" s="157"/>
      <c r="AI477" s="161" t="s">
        <v>3</v>
      </c>
      <c r="AJ477" s="20"/>
      <c r="AK477" s="20"/>
      <c r="AL477" s="20"/>
      <c r="AM477" s="20"/>
      <c r="AN477" s="20"/>
      <c r="AO477" s="20"/>
    </row>
    <row r="478" spans="1:41" s="30" customFormat="1" ht="15.75" thickBot="1" x14ac:dyDescent="0.3">
      <c r="A478" s="210"/>
      <c r="B478" s="206" t="s">
        <v>207</v>
      </c>
      <c r="C478" s="206"/>
      <c r="D478" s="115" t="s">
        <v>17</v>
      </c>
      <c r="E478" s="115" t="s">
        <v>17</v>
      </c>
      <c r="F478" s="115" t="s">
        <v>17</v>
      </c>
      <c r="G478" s="115" t="s">
        <v>17</v>
      </c>
      <c r="H478" s="137" t="s">
        <v>6</v>
      </c>
      <c r="I478" s="117" t="s">
        <v>18</v>
      </c>
      <c r="J478" s="87">
        <f ca="1">IF($T478=0,SUM(J479:J483),IF($T478="",0,IF(ISERROR(OFFSET(ГП!AA396,-$R478-IF($T478=4,1,0),0)),0,OFFSET(ГП!AA396,-$R478-IF($T478=4,1,0),0))))</f>
        <v>0</v>
      </c>
      <c r="K478" s="87">
        <f ca="1">IF($T478=0,SUM(K479:K483),IF($T478="",0,IF(ISERROR(OFFSET(ГП!AB396,-$R478-IF($T478=4,1,0),0)),0,OFFSET(ГП!AB396,-$R478-IF($T478=4,1,0),0))))</f>
        <v>0</v>
      </c>
      <c r="L478" s="87">
        <f ca="1">IF($T478=0,SUM(L479:L483),IF($T478="",0,IF(ISERROR(OFFSET(ГП!AC396,-$R478-IF($T478=4,1,0),0)),0,OFFSET(ГП!AC396,-$R478-IF($T478=4,1,0),0))))</f>
        <v>0</v>
      </c>
      <c r="M478" s="87">
        <f ca="1">IF($T478=0,SUM(M479:M483),IF($T478="",0,IF(ISERROR(OFFSET(ГП!AD396,-$R478-IF($T478=4,1,0),0)),0,OFFSET(ГП!AD396,-$R478-IF($T478=4,1,0),0))))</f>
        <v>0</v>
      </c>
      <c r="N478" s="87">
        <f ca="1">IF($T478=0,SUM(N479:N483),IF($T478="",0,IF(ISERROR(OFFSET(ГП!AE396,-$R478-IF($T478=4,1,0),0)),0,OFFSET(ГП!AE396,-$R478-IF($T478=4,1,0),0))))</f>
        <v>0</v>
      </c>
      <c r="O478" s="87">
        <f ca="1">IF($T478=0,SUM(O479:O483),IF($T478="",0,IF(ISERROR(OFFSET(ГП!AF396,-$R478-IF($T478=4,1,0),0)),0,OFFSET(ГП!AF396,-$R478-IF($T478=4,1,0),0))))</f>
        <v>0</v>
      </c>
      <c r="P478" s="20"/>
      <c r="Q478" s="20">
        <v>6</v>
      </c>
      <c r="R478" s="20">
        <f t="shared" si="170"/>
        <v>9</v>
      </c>
      <c r="S478" s="20">
        <f t="shared" si="165"/>
        <v>4</v>
      </c>
      <c r="T478" s="157">
        <f t="shared" si="166"/>
        <v>4</v>
      </c>
      <c r="U478" s="20" t="str">
        <f t="shared" si="167"/>
        <v>внебюджетные источники</v>
      </c>
      <c r="V478" s="20"/>
      <c r="W478" s="20"/>
      <c r="X478" s="20"/>
      <c r="Y478" s="20" t="str">
        <f t="shared" ca="1" si="171"/>
        <v/>
      </c>
      <c r="Z478" s="20"/>
      <c r="AA478" s="20">
        <f t="shared" si="172"/>
        <v>9</v>
      </c>
      <c r="AB478" s="20">
        <f t="shared" si="174"/>
        <v>4</v>
      </c>
      <c r="AC478" s="20" t="str">
        <f t="shared" si="168"/>
        <v/>
      </c>
      <c r="AD478" s="20" t="str">
        <f t="shared" ca="1" si="169"/>
        <v/>
      </c>
      <c r="AE478" s="20" t="str">
        <f t="shared" ca="1" si="173"/>
        <v/>
      </c>
      <c r="AF478" s="158" t="s">
        <v>40</v>
      </c>
      <c r="AG478" s="158" t="s">
        <v>40</v>
      </c>
      <c r="AH478" s="157"/>
      <c r="AI478" s="161" t="s">
        <v>6</v>
      </c>
      <c r="AJ478" s="20"/>
      <c r="AK478" s="20"/>
      <c r="AL478" s="20"/>
      <c r="AM478" s="20"/>
      <c r="AN478" s="20"/>
      <c r="AO478" s="20"/>
    </row>
    <row r="479" spans="1:41" s="30" customFormat="1" ht="15.75" thickBot="1" x14ac:dyDescent="0.3">
      <c r="A479" s="207" t="s">
        <v>204</v>
      </c>
      <c r="B479" s="204" t="s">
        <v>206</v>
      </c>
      <c r="C479" s="204" t="s">
        <v>35</v>
      </c>
      <c r="D479" s="115" t="s">
        <v>17</v>
      </c>
      <c r="E479" s="115" t="s">
        <v>17</v>
      </c>
      <c r="F479" s="115" t="s">
        <v>17</v>
      </c>
      <c r="G479" s="115" t="s">
        <v>17</v>
      </c>
      <c r="H479" s="132" t="s">
        <v>1</v>
      </c>
      <c r="I479" s="117" t="s">
        <v>18</v>
      </c>
      <c r="J479" s="87">
        <f ca="1">IF($T479=0,SUM(J480:J484),IF($T479="",0,IF(ISERROR(OFFSET(ГП!AA397,-$R479-IF($T479=4,1,0),0)),0,OFFSET(ГП!AA397,-$R479-IF($T479=4,1,0),0))))</f>
        <v>0</v>
      </c>
      <c r="K479" s="87">
        <f ca="1">IF($T479=0,SUM(K480:K484),IF($T479="",0,IF(ISERROR(OFFSET(ГП!AB397,-$R479-IF($T479=4,1,0),0)),0,OFFSET(ГП!AB397,-$R479-IF($T479=4,1,0),0))))</f>
        <v>12108.199999999999</v>
      </c>
      <c r="L479" s="87">
        <f ca="1">IF($T479=0,SUM(L480:L484),IF($T479="",0,IF(ISERROR(OFFSET(ГП!AC397,-$R479-IF($T479=4,1,0),0)),0,OFFSET(ГП!AC397,-$R479-IF($T479=4,1,0),0))))</f>
        <v>11091.4</v>
      </c>
      <c r="M479" s="87">
        <f ca="1">IF($T479=0,SUM(M480:M484),IF($T479="",0,IF(ISERROR(OFFSET(ГП!AD397,-$R479-IF($T479=4,1,0),0)),0,OFFSET(ГП!AD397,-$R479-IF($T479=4,1,0),0))))</f>
        <v>11091.4</v>
      </c>
      <c r="N479" s="87">
        <f ca="1">IF($T479=0,SUM(N480:N484),IF($T479="",0,IF(ISERROR(OFFSET(ГП!AE397,-$R479-IF($T479=4,1,0),0)),0,OFFSET(ГП!AE397,-$R479-IF($T479=4,1,0),0))))</f>
        <v>5497.6958800000002</v>
      </c>
      <c r="O479" s="87">
        <f ca="1">IF($T479=0,SUM(O480:O484),IF($T479="",0,IF(ISERROR(OFFSET(ГП!AF397,-$R479-IF($T479=4,1,0),0)),0,OFFSET(ГП!AF397,-$R479-IF($T479=4,1,0),0))))</f>
        <v>0</v>
      </c>
      <c r="P479" s="20"/>
      <c r="Q479" s="20">
        <v>1</v>
      </c>
      <c r="R479" s="20">
        <f t="shared" si="170"/>
        <v>10</v>
      </c>
      <c r="S479" s="20" t="str">
        <f t="shared" si="165"/>
        <v/>
      </c>
      <c r="T479" s="157">
        <f t="shared" si="166"/>
        <v>0</v>
      </c>
      <c r="U479" s="20" t="str">
        <f t="shared" si="167"/>
        <v>всего</v>
      </c>
      <c r="V479" s="20"/>
      <c r="W479" s="20"/>
      <c r="X479" s="20"/>
      <c r="Y479" s="20" t="str">
        <f t="shared" ca="1" si="171"/>
        <v/>
      </c>
      <c r="Z479" s="20"/>
      <c r="AA479" s="20">
        <f t="shared" si="172"/>
        <v>9</v>
      </c>
      <c r="AB479" s="20">
        <f t="shared" si="174"/>
        <v>5</v>
      </c>
      <c r="AC479" s="20" t="str">
        <f t="shared" si="168"/>
        <v/>
      </c>
      <c r="AD479" s="20" t="str">
        <f t="shared" ca="1" si="169"/>
        <v/>
      </c>
      <c r="AE479" s="20" t="str">
        <f t="shared" ca="1" si="173"/>
        <v/>
      </c>
      <c r="AF479" s="158" t="s">
        <v>40</v>
      </c>
      <c r="AG479" s="158" t="s">
        <v>40</v>
      </c>
      <c r="AH479" s="157"/>
      <c r="AI479" s="161" t="s">
        <v>1</v>
      </c>
      <c r="AJ479" s="20"/>
      <c r="AK479" s="20"/>
      <c r="AL479" s="20"/>
      <c r="AM479" s="20"/>
      <c r="AN479" s="20"/>
      <c r="AO479" s="20"/>
    </row>
    <row r="480" spans="1:41" s="30" customFormat="1" ht="15.75" thickBot="1" x14ac:dyDescent="0.3">
      <c r="A480" s="209"/>
      <c r="B480" s="205" t="s">
        <v>206</v>
      </c>
      <c r="C480" s="205"/>
      <c r="D480" s="115" t="s">
        <v>17</v>
      </c>
      <c r="E480" s="115" t="s">
        <v>17</v>
      </c>
      <c r="F480" s="115" t="s">
        <v>17</v>
      </c>
      <c r="G480" s="115" t="s">
        <v>17</v>
      </c>
      <c r="H480" s="137" t="s">
        <v>2</v>
      </c>
      <c r="I480" s="117" t="s">
        <v>18</v>
      </c>
      <c r="J480" s="87">
        <f ca="1">IF($T480=0,SUM(J481:J485),IF($T480="",0,IF(ISERROR(OFFSET(ГП!AA398,-$R480-IF($T480=4,1,0),0)),0,OFFSET(ГП!AA398,-$R480-IF($T480=4,1,0),0))))</f>
        <v>0</v>
      </c>
      <c r="K480" s="87">
        <f ca="1">IF($T480=0,SUM(K481:K485),IF($T480="",0,IF(ISERROR(OFFSET(ГП!AB398,-$R480-IF($T480=4,1,0),0)),0,OFFSET(ГП!AB398,-$R480-IF($T480=4,1,0),0))))</f>
        <v>0</v>
      </c>
      <c r="L480" s="87">
        <f ca="1">IF($T480=0,SUM(L481:L485),IF($T480="",0,IF(ISERROR(OFFSET(ГП!AC398,-$R480-IF($T480=4,1,0),0)),0,OFFSET(ГП!AC398,-$R480-IF($T480=4,1,0),0))))</f>
        <v>0</v>
      </c>
      <c r="M480" s="87">
        <f ca="1">IF($T480=0,SUM(M481:M485),IF($T480="",0,IF(ISERROR(OFFSET(ГП!AD398,-$R480-IF($T480=4,1,0),0)),0,OFFSET(ГП!AD398,-$R480-IF($T480=4,1,0),0))))</f>
        <v>0</v>
      </c>
      <c r="N480" s="87">
        <f ca="1">IF($T480=0,SUM(N481:N485),IF($T480="",0,IF(ISERROR(OFFSET(ГП!AE398,-$R480-IF($T480=4,1,0),0)),0,OFFSET(ГП!AE398,-$R480-IF($T480=4,1,0),0))))</f>
        <v>0</v>
      </c>
      <c r="O480" s="87">
        <f ca="1">IF($T480=0,SUM(O481:O485),IF($T480="",0,IF(ISERROR(OFFSET(ГП!AF398,-$R480-IF($T480=4,1,0),0)),0,OFFSET(ГП!AF398,-$R480-IF($T480=4,1,0),0))))</f>
        <v>0</v>
      </c>
      <c r="P480" s="20"/>
      <c r="Q480" s="20">
        <v>2</v>
      </c>
      <c r="R480" s="20">
        <f t="shared" si="170"/>
        <v>10</v>
      </c>
      <c r="S480" s="20" t="str">
        <f t="shared" si="165"/>
        <v/>
      </c>
      <c r="T480" s="157">
        <f t="shared" si="166"/>
        <v>2</v>
      </c>
      <c r="U480" s="20" t="str">
        <f t="shared" si="167"/>
        <v>федеральный бюджет</v>
      </c>
      <c r="V480" s="20"/>
      <c r="W480" s="20"/>
      <c r="X480" s="20"/>
      <c r="Y480" s="20" t="str">
        <f t="shared" ca="1" si="171"/>
        <v/>
      </c>
      <c r="Z480" s="20"/>
      <c r="AA480" s="20">
        <f t="shared" si="172"/>
        <v>9</v>
      </c>
      <c r="AB480" s="20">
        <f t="shared" si="174"/>
        <v>6</v>
      </c>
      <c r="AC480" s="20" t="str">
        <f t="shared" si="168"/>
        <v/>
      </c>
      <c r="AD480" s="20" t="str">
        <f t="shared" ca="1" si="169"/>
        <v/>
      </c>
      <c r="AE480" s="20" t="str">
        <f t="shared" ca="1" si="173"/>
        <v/>
      </c>
      <c r="AF480" s="158" t="s">
        <v>40</v>
      </c>
      <c r="AG480" s="158" t="s">
        <v>40</v>
      </c>
      <c r="AH480" s="157"/>
      <c r="AI480" s="161" t="s">
        <v>2</v>
      </c>
      <c r="AJ480" s="20"/>
      <c r="AK480" s="20"/>
      <c r="AL480" s="20"/>
      <c r="AM480" s="20"/>
      <c r="AN480" s="20"/>
      <c r="AO480" s="20"/>
    </row>
    <row r="481" spans="1:41" s="30" customFormat="1" ht="23.25" thickBot="1" x14ac:dyDescent="0.3">
      <c r="A481" s="209"/>
      <c r="B481" s="205" t="s">
        <v>206</v>
      </c>
      <c r="C481" s="205"/>
      <c r="D481" s="123">
        <v>832</v>
      </c>
      <c r="E481" s="117">
        <v>502</v>
      </c>
      <c r="F481" s="115" t="s">
        <v>211</v>
      </c>
      <c r="G481" s="117" t="s">
        <v>17</v>
      </c>
      <c r="H481" s="137" t="s">
        <v>4</v>
      </c>
      <c r="I481" s="117" t="s">
        <v>18</v>
      </c>
      <c r="J481" s="87">
        <f ca="1">IF($T481=0,SUM(J482:J486),IF($T481="",0,IF(ISERROR(OFFSET(ГП!AA399,-$R481-IF($T481=4,1,0),0)),0,OFFSET(ГП!AA399,-$R481-IF($T481=4,1,0),0))))</f>
        <v>0</v>
      </c>
      <c r="K481" s="87">
        <f ca="1">IF($T481=0,SUM(K482:K486),IF($T481="",0,IF(ISERROR(OFFSET(ГП!AB399,-$R481-IF($T481=4,1,0),0)),0,OFFSET(ГП!AB399,-$R481-IF($T481=4,1,0),0))))</f>
        <v>11091.4</v>
      </c>
      <c r="L481" s="87">
        <f ca="1">IF($T481=0,SUM(L482:L486),IF($T481="",0,IF(ISERROR(OFFSET(ГП!AC399,-$R481-IF($T481=4,1,0),0)),0,OFFSET(ГП!AC399,-$R481-IF($T481=4,1,0),0))))</f>
        <v>11091.4</v>
      </c>
      <c r="M481" s="87">
        <f ca="1">IF($T481=0,SUM(M482:M486),IF($T481="",0,IF(ISERROR(OFFSET(ГП!AD399,-$R481-IF($T481=4,1,0),0)),0,OFFSET(ГП!AD399,-$R481-IF($T481=4,1,0),0))))</f>
        <v>11091.4</v>
      </c>
      <c r="N481" s="87">
        <f ca="1">IF($T481=0,SUM(N482:N486),IF($T481="",0,IF(ISERROR(OFFSET(ГП!AE399,-$R481-IF($T481=4,1,0),0)),0,OFFSET(ГП!AE399,-$R481-IF($T481=4,1,0),0))))</f>
        <v>4480.89588</v>
      </c>
      <c r="O481" s="87">
        <f ca="1">IF($T481=0,SUM(O482:O486),IF($T481="",0,IF(ISERROR(OFFSET(ГП!AF399,-$R481-IF($T481=4,1,0),0)),0,OFFSET(ГП!AF399,-$R481-IF($T481=4,1,0),0))))</f>
        <v>0</v>
      </c>
      <c r="P481" s="20"/>
      <c r="Q481" s="20">
        <v>3</v>
      </c>
      <c r="R481" s="20">
        <f t="shared" si="170"/>
        <v>10</v>
      </c>
      <c r="S481" s="20" t="str">
        <f t="shared" si="165"/>
        <v/>
      </c>
      <c r="T481" s="157">
        <f t="shared" si="166"/>
        <v>1</v>
      </c>
      <c r="U481" s="20" t="str">
        <f t="shared" si="167"/>
        <v>республииканский бюджет Чувашской Республики</v>
      </c>
      <c r="V481" s="20"/>
      <c r="W481" s="20"/>
      <c r="X481" s="20"/>
      <c r="Y481" s="20" t="str">
        <f t="shared" ca="1" si="171"/>
        <v/>
      </c>
      <c r="Z481" s="20"/>
      <c r="AA481" s="20">
        <f t="shared" si="172"/>
        <v>10</v>
      </c>
      <c r="AB481" s="20">
        <f t="shared" si="174"/>
        <v>1</v>
      </c>
      <c r="AC481" s="20" t="str">
        <f t="shared" si="168"/>
        <v>A120200462</v>
      </c>
      <c r="AD481" s="20" t="str">
        <f t="shared" ca="1" si="169"/>
        <v>A120200462</v>
      </c>
      <c r="AE481" s="20" t="str">
        <f t="shared" ca="1" si="173"/>
        <v/>
      </c>
      <c r="AF481" s="158" t="s">
        <v>17</v>
      </c>
      <c r="AG481" s="158">
        <v>522</v>
      </c>
      <c r="AH481" s="157"/>
      <c r="AI481" s="161" t="s">
        <v>307</v>
      </c>
      <c r="AJ481" s="20"/>
      <c r="AK481" s="20"/>
      <c r="AL481" s="20"/>
      <c r="AM481" s="20"/>
      <c r="AN481" s="20"/>
      <c r="AO481" s="20"/>
    </row>
    <row r="482" spans="1:41" s="30" customFormat="1" ht="15.75" thickBot="1" x14ac:dyDescent="0.3">
      <c r="A482" s="209"/>
      <c r="B482" s="205" t="s">
        <v>206</v>
      </c>
      <c r="C482" s="205"/>
      <c r="D482" s="115" t="s">
        <v>17</v>
      </c>
      <c r="E482" s="115" t="s">
        <v>17</v>
      </c>
      <c r="F482" s="123" t="s">
        <v>17</v>
      </c>
      <c r="G482" s="115" t="s">
        <v>17</v>
      </c>
      <c r="H482" s="132" t="s">
        <v>3</v>
      </c>
      <c r="I482" s="117" t="s">
        <v>18</v>
      </c>
      <c r="J482" s="87">
        <f ca="1">IF($T482=0,SUM(J483:J487),IF($T482="",0,IF(ISERROR(OFFSET(ГП!AA400,-$R482-IF($T482=4,1,0),0)),0,OFFSET(ГП!AA400,-$R482-IF($T482=4,1,0),0))))</f>
        <v>0</v>
      </c>
      <c r="K482" s="87">
        <f ca="1">IF($T482=0,SUM(K483:K487),IF($T482="",0,IF(ISERROR(OFFSET(ГП!AB400,-$R482-IF($T482=4,1,0),0)),0,OFFSET(ГП!AB400,-$R482-IF($T482=4,1,0),0))))</f>
        <v>1016.8</v>
      </c>
      <c r="L482" s="87">
        <f ca="1">IF($T482=0,SUM(L483:L487),IF($T482="",0,IF(ISERROR(OFFSET(ГП!AC400,-$R482-IF($T482=4,1,0),0)),0,OFFSET(ГП!AC400,-$R482-IF($T482=4,1,0),0))))</f>
        <v>0</v>
      </c>
      <c r="M482" s="87">
        <f ca="1">IF($T482=0,SUM(M483:M487),IF($T482="",0,IF(ISERROR(OFFSET(ГП!AD400,-$R482-IF($T482=4,1,0),0)),0,OFFSET(ГП!AD400,-$R482-IF($T482=4,1,0),0))))</f>
        <v>0</v>
      </c>
      <c r="N482" s="87">
        <v>1016.8</v>
      </c>
      <c r="O482" s="87">
        <f ca="1">IF($T482=0,SUM(O483:O487),IF($T482="",0,IF(ISERROR(OFFSET(ГП!AF400,-$R482-IF($T482=4,1,0),0)),0,OFFSET(ГП!AF400,-$R482-IF($T482=4,1,0),0))))</f>
        <v>0</v>
      </c>
      <c r="P482" s="20"/>
      <c r="Q482" s="20">
        <v>4</v>
      </c>
      <c r="R482" s="20">
        <f t="shared" si="170"/>
        <v>10</v>
      </c>
      <c r="S482" s="20">
        <f t="shared" si="165"/>
        <v>3</v>
      </c>
      <c r="T482" s="157">
        <f t="shared" si="166"/>
        <v>3</v>
      </c>
      <c r="U482" s="20" t="str">
        <f t="shared" si="167"/>
        <v>местные бюджеты</v>
      </c>
      <c r="V482" s="20"/>
      <c r="W482" s="20"/>
      <c r="X482" s="20"/>
      <c r="Y482" s="20" t="str">
        <f t="shared" ca="1" si="171"/>
        <v/>
      </c>
      <c r="Z482" s="20"/>
      <c r="AA482" s="20">
        <f t="shared" si="172"/>
        <v>10</v>
      </c>
      <c r="AB482" s="20">
        <f t="shared" si="174"/>
        <v>2</v>
      </c>
      <c r="AC482" s="20" t="str">
        <f t="shared" si="168"/>
        <v/>
      </c>
      <c r="AD482" s="20" t="str">
        <f t="shared" ca="1" si="169"/>
        <v/>
      </c>
      <c r="AE482" s="20" t="str">
        <f t="shared" ca="1" si="173"/>
        <v/>
      </c>
      <c r="AF482" s="158" t="s">
        <v>40</v>
      </c>
      <c r="AG482" s="158" t="s">
        <v>40</v>
      </c>
      <c r="AH482" s="157"/>
      <c r="AI482" s="161" t="s">
        <v>3</v>
      </c>
      <c r="AJ482" s="20"/>
      <c r="AK482" s="20"/>
      <c r="AL482" s="20"/>
      <c r="AM482" s="20"/>
      <c r="AN482" s="20"/>
      <c r="AO482" s="20"/>
    </row>
    <row r="483" spans="1:41" s="30" customFormat="1" ht="45.75" thickBot="1" x14ac:dyDescent="0.3">
      <c r="A483" s="209"/>
      <c r="B483" s="205" t="s">
        <v>206</v>
      </c>
      <c r="C483" s="205"/>
      <c r="D483" s="115" t="s">
        <v>17</v>
      </c>
      <c r="E483" s="115" t="s">
        <v>17</v>
      </c>
      <c r="F483" s="115" t="s">
        <v>17</v>
      </c>
      <c r="G483" s="115" t="s">
        <v>17</v>
      </c>
      <c r="H483" s="137" t="s">
        <v>5</v>
      </c>
      <c r="I483" s="117" t="s">
        <v>18</v>
      </c>
      <c r="J483" s="87">
        <f ca="1">IF($T483=0,SUM(J484:J488),IF($T483="",0,IF(ISERROR(OFFSET(ГП!AA401,-$R483-IF($T483=4,1,0),0)),0,OFFSET(ГП!AA401,-$R483-IF($T483=4,1,0),0))))</f>
        <v>0</v>
      </c>
      <c r="K483" s="87">
        <f ca="1">IF($T483=0,SUM(K484:K488),IF($T483="",0,IF(ISERROR(OFFSET(ГП!AB401,-$R483-IF($T483=4,1,0),0)),0,OFFSET(ГП!AB401,-$R483-IF($T483=4,1,0),0))))</f>
        <v>0</v>
      </c>
      <c r="L483" s="87">
        <f ca="1">IF($T483=0,SUM(L484:L488),IF($T483="",0,IF(ISERROR(OFFSET(ГП!AC401,-$R483-IF($T483=4,1,0),0)),0,OFFSET(ГП!AC401,-$R483-IF($T483=4,1,0),0))))</f>
        <v>0</v>
      </c>
      <c r="M483" s="87">
        <f ca="1">IF($T483=0,SUM(M484:M488),IF($T483="",0,IF(ISERROR(OFFSET(ГП!AD401,-$R483-IF($T483=4,1,0),0)),0,OFFSET(ГП!AD401,-$R483-IF($T483=4,1,0),0))))</f>
        <v>0</v>
      </c>
      <c r="N483" s="87">
        <f ca="1">IF($T483=0,SUM(N484:N488),IF($T483="",0,IF(ISERROR(OFFSET(ГП!AE401,-$R483-IF($T483=4,1,0),0)),0,OFFSET(ГП!AE401,-$R483-IF($T483=4,1,0),0))))</f>
        <v>0</v>
      </c>
      <c r="O483" s="87">
        <f ca="1">IF($T483=0,SUM(O484:O488),IF($T483="",0,IF(ISERROR(OFFSET(ГП!AF401,-$R483-IF($T483=4,1,0),0)),0,OFFSET(ГП!AF401,-$R483-IF($T483=4,1,0),0))))</f>
        <v>0</v>
      </c>
      <c r="P483" s="20"/>
      <c r="Q483" s="20">
        <v>5</v>
      </c>
      <c r="R483" s="20">
        <f t="shared" ref="R483:R546" si="175">IF(Q483=1,R482+1,R482)</f>
        <v>10</v>
      </c>
      <c r="S483" s="20" t="str">
        <f t="shared" ref="S483:S546" si="176">IF(ISERROR(SEARCH("местн",U483,1)),IF(ISERROR(SEARCH("источн",U483,1)),"",4),3)</f>
        <v/>
      </c>
      <c r="T483" s="157" t="str">
        <f t="shared" ref="T483:T546" si="177">IF(S483="",IF(ISERROR(SEARCH("федерал",U483,1)),IF(ISERROR(SEARCH("республ",U483,1)),IF(ISERROR(SEARCH("всег",U483,1)),"",0),IF(ISERROR(SEARCH("террит",U483,1)),1,"")),2),S483)</f>
        <v/>
      </c>
      <c r="U483" s="20" t="str">
        <f t="shared" ref="U483:U546" si="178">H483</f>
        <v>территориальный государственный внебюджетный фонд Чувашской Республики</v>
      </c>
      <c r="V483" s="20"/>
      <c r="W483" s="20"/>
      <c r="X483" s="20"/>
      <c r="Y483" s="20" t="str">
        <f t="shared" ca="1" si="171"/>
        <v/>
      </c>
      <c r="Z483" s="20"/>
      <c r="AA483" s="20">
        <f t="shared" si="172"/>
        <v>10</v>
      </c>
      <c r="AB483" s="20">
        <f t="shared" si="174"/>
        <v>3</v>
      </c>
      <c r="AC483" s="20" t="str">
        <f t="shared" ref="AC483:AC546" si="179">IF(LEN(F483)&gt;5,F483,"")</f>
        <v/>
      </c>
      <c r="AD483" s="20" t="str">
        <f t="shared" ref="AD483:AD563" ca="1" si="180">IF(AB483=1,OFFSET(AF483,-AA483,0),"")</f>
        <v/>
      </c>
      <c r="AE483" s="20" t="str">
        <f t="shared" ca="1" si="173"/>
        <v/>
      </c>
      <c r="AF483" s="158" t="s">
        <v>40</v>
      </c>
      <c r="AG483" s="158" t="s">
        <v>40</v>
      </c>
      <c r="AH483" s="157"/>
      <c r="AI483" s="161" t="s">
        <v>6</v>
      </c>
      <c r="AJ483" s="20"/>
      <c r="AK483" s="20"/>
      <c r="AL483" s="20"/>
      <c r="AM483" s="20"/>
      <c r="AN483" s="20"/>
      <c r="AO483" s="20"/>
    </row>
    <row r="484" spans="1:41" s="30" customFormat="1" ht="15.75" thickBot="1" x14ac:dyDescent="0.3">
      <c r="A484" s="210"/>
      <c r="B484" s="206" t="s">
        <v>206</v>
      </c>
      <c r="C484" s="206"/>
      <c r="D484" s="115" t="s">
        <v>17</v>
      </c>
      <c r="E484" s="115" t="s">
        <v>17</v>
      </c>
      <c r="F484" s="115" t="s">
        <v>17</v>
      </c>
      <c r="G484" s="115" t="s">
        <v>17</v>
      </c>
      <c r="H484" s="137" t="s">
        <v>6</v>
      </c>
      <c r="I484" s="117" t="s">
        <v>18</v>
      </c>
      <c r="J484" s="87">
        <f ca="1">IF($T484=0,SUM(J485:J489),IF($T484="",0,IF(ISERROR(OFFSET(ГП!AA402,-$R484-IF($T484=4,1,0),0)),0,OFFSET(ГП!AA402,-$R484-IF($T484=4,1,0),0))))</f>
        <v>0</v>
      </c>
      <c r="K484" s="87">
        <f ca="1">IF($T484=0,SUM(K485:K489),IF($T484="",0,IF(ISERROR(OFFSET(ГП!AB402,-$R484-IF($T484=4,1,0),0)),0,OFFSET(ГП!AB402,-$R484-IF($T484=4,1,0),0))))</f>
        <v>0</v>
      </c>
      <c r="L484" s="87">
        <f ca="1">IF($T484=0,SUM(L485:L489),IF($T484="",0,IF(ISERROR(OFFSET(ГП!AC402,-$R484-IF($T484=4,1,0),0)),0,OFFSET(ГП!AC402,-$R484-IF($T484=4,1,0),0))))</f>
        <v>0</v>
      </c>
      <c r="M484" s="87">
        <f ca="1">IF($T484=0,SUM(M485:M489),IF($T484="",0,IF(ISERROR(OFFSET(ГП!AD402,-$R484-IF($T484=4,1,0),0)),0,OFFSET(ГП!AD402,-$R484-IF($T484=4,1,0),0))))</f>
        <v>0</v>
      </c>
      <c r="N484" s="87">
        <f ca="1">IF($T484=0,SUM(N485:N489),IF($T484="",0,IF(ISERROR(OFFSET(ГП!AE402,-$R484-IF($T484=4,1,0),0)),0,OFFSET(ГП!AE402,-$R484-IF($T484=4,1,0),0))))</f>
        <v>0</v>
      </c>
      <c r="O484" s="87">
        <f ca="1">IF($T484=0,SUM(O485:O489),IF($T484="",0,IF(ISERROR(OFFSET(ГП!AF402,-$R484-IF($T484=4,1,0),0)),0,OFFSET(ГП!AF402,-$R484-IF($T484=4,1,0),0))))</f>
        <v>0</v>
      </c>
      <c r="P484" s="20"/>
      <c r="Q484" s="20">
        <v>6</v>
      </c>
      <c r="R484" s="20">
        <f t="shared" si="175"/>
        <v>10</v>
      </c>
      <c r="S484" s="20">
        <f t="shared" si="176"/>
        <v>4</v>
      </c>
      <c r="T484" s="157">
        <f t="shared" si="177"/>
        <v>4</v>
      </c>
      <c r="U484" s="20" t="str">
        <f t="shared" si="178"/>
        <v>внебюджетные источники</v>
      </c>
      <c r="V484" s="20"/>
      <c r="W484" s="20"/>
      <c r="X484" s="20"/>
      <c r="Y484" s="20" t="str">
        <f t="shared" ca="1" si="171"/>
        <v/>
      </c>
      <c r="Z484" s="20"/>
      <c r="AA484" s="20">
        <f t="shared" si="172"/>
        <v>10</v>
      </c>
      <c r="AB484" s="20">
        <f t="shared" si="174"/>
        <v>4</v>
      </c>
      <c r="AC484" s="20" t="str">
        <f t="shared" si="179"/>
        <v/>
      </c>
      <c r="AD484" s="20" t="str">
        <f t="shared" ca="1" si="180"/>
        <v/>
      </c>
      <c r="AE484" s="20" t="str">
        <f t="shared" ca="1" si="173"/>
        <v/>
      </c>
      <c r="AF484" s="158" t="s">
        <v>40</v>
      </c>
      <c r="AG484" s="158" t="s">
        <v>40</v>
      </c>
      <c r="AH484" s="157"/>
      <c r="AI484" s="161" t="s">
        <v>1</v>
      </c>
      <c r="AJ484" s="20"/>
      <c r="AK484" s="20"/>
      <c r="AL484" s="20"/>
      <c r="AM484" s="20"/>
      <c r="AN484" s="20"/>
      <c r="AO484" s="20"/>
    </row>
    <row r="485" spans="1:41" s="30" customFormat="1" ht="15.75" thickBot="1" x14ac:dyDescent="0.3">
      <c r="A485" s="207" t="s">
        <v>208</v>
      </c>
      <c r="B485" s="204" t="s">
        <v>207</v>
      </c>
      <c r="C485" s="204" t="s">
        <v>35</v>
      </c>
      <c r="D485" s="115" t="s">
        <v>17</v>
      </c>
      <c r="E485" s="115" t="s">
        <v>17</v>
      </c>
      <c r="F485" s="115" t="s">
        <v>17</v>
      </c>
      <c r="G485" s="115" t="s">
        <v>17</v>
      </c>
      <c r="H485" s="132" t="s">
        <v>1</v>
      </c>
      <c r="I485" s="117" t="s">
        <v>18</v>
      </c>
      <c r="J485" s="87">
        <f ca="1">IF($T485=0,SUM(J486:J490),IF($T485="",0,IF(ISERROR(OFFSET(ГП!AA403,-$R485-IF($T485=4,1,0),0)),0,OFFSET(ГП!AA403,-$R485-IF($T485=4,1,0),0))))</f>
        <v>0</v>
      </c>
      <c r="K485" s="87">
        <f ca="1">IF($T485=0,SUM(K486:K490),IF($T485="",0,IF(ISERROR(OFFSET(ГП!AB403,-$R485-IF($T485=4,1,0),0)),0,OFFSET(ГП!AB403,-$R485-IF($T485=4,1,0),0))))</f>
        <v>28410.300000000003</v>
      </c>
      <c r="L485" s="87">
        <f ca="1">IF($T485=0,SUM(L486:L490),IF($T485="",0,IF(ISERROR(OFFSET(ГП!AC403,-$R485-IF($T485=4,1,0),0)),0,OFFSET(ГП!AC403,-$R485-IF($T485=4,1,0),0))))</f>
        <v>26008.9</v>
      </c>
      <c r="M485" s="87">
        <f ca="1">IF($T485=0,SUM(M486:M490),IF($T485="",0,IF(ISERROR(OFFSET(ГП!AD403,-$R485-IF($T485=4,1,0),0)),0,OFFSET(ГП!AD403,-$R485-IF($T485=4,1,0),0))))</f>
        <v>26008.9</v>
      </c>
      <c r="N485" s="87">
        <f ca="1">IF($T485=0,SUM(N486:N490),IF($T485="",0,IF(ISERROR(OFFSET(ГП!AE403,-$R485-IF($T485=4,1,0),0)),0,OFFSET(ГП!AE403,-$R485-IF($T485=4,1,0),0))))</f>
        <v>27717.12861</v>
      </c>
      <c r="O485" s="87">
        <f ca="1">IF($T485=0,SUM(O486:O490),IF($T485="",0,IF(ISERROR(OFFSET(ГП!AF403,-$R485-IF($T485=4,1,0),0)),0,OFFSET(ГП!AF403,-$R485-IF($T485=4,1,0),0))))</f>
        <v>0</v>
      </c>
      <c r="P485" s="20"/>
      <c r="Q485" s="20">
        <v>1</v>
      </c>
      <c r="R485" s="20">
        <f t="shared" si="175"/>
        <v>11</v>
      </c>
      <c r="S485" s="20" t="str">
        <f t="shared" si="176"/>
        <v/>
      </c>
      <c r="T485" s="157">
        <f t="shared" si="177"/>
        <v>0</v>
      </c>
      <c r="U485" s="20" t="str">
        <f t="shared" si="178"/>
        <v>всего</v>
      </c>
      <c r="V485" s="20"/>
      <c r="W485" s="20"/>
      <c r="X485" s="20"/>
      <c r="Y485" s="20" t="str">
        <f t="shared" ref="Y485:Y596" ca="1" si="181">IF(ISERROR(SUM(K485,-L485)),"",IF(SUM(K485,-L485)=0,"",IF(ISERROR(SEARCH("федерал",U485,1)),"",SUM(K485,-L485))))</f>
        <v/>
      </c>
      <c r="Z485" s="20"/>
      <c r="AA485" s="20">
        <f t="shared" si="172"/>
        <v>10</v>
      </c>
      <c r="AB485" s="20">
        <f t="shared" si="174"/>
        <v>5</v>
      </c>
      <c r="AC485" s="20" t="str">
        <f t="shared" si="179"/>
        <v/>
      </c>
      <c r="AD485" s="20" t="str">
        <f t="shared" ca="1" si="180"/>
        <v/>
      </c>
      <c r="AE485" s="20" t="str">
        <f t="shared" ca="1" si="173"/>
        <v/>
      </c>
      <c r="AF485" s="158" t="s">
        <v>40</v>
      </c>
      <c r="AG485" s="158" t="s">
        <v>40</v>
      </c>
      <c r="AH485" s="157"/>
      <c r="AI485" s="161" t="s">
        <v>2</v>
      </c>
      <c r="AJ485" s="20"/>
      <c r="AK485" s="20"/>
      <c r="AL485" s="20"/>
      <c r="AM485" s="20"/>
      <c r="AN485" s="20"/>
      <c r="AO485" s="20"/>
    </row>
    <row r="486" spans="1:41" s="30" customFormat="1" ht="23.25" thickBot="1" x14ac:dyDescent="0.3">
      <c r="A486" s="209"/>
      <c r="B486" s="205" t="s">
        <v>207</v>
      </c>
      <c r="C486" s="205"/>
      <c r="D486" s="115" t="s">
        <v>17</v>
      </c>
      <c r="E486" s="115" t="s">
        <v>17</v>
      </c>
      <c r="F486" s="115" t="s">
        <v>17</v>
      </c>
      <c r="G486" s="115" t="s">
        <v>17</v>
      </c>
      <c r="H486" s="137" t="s">
        <v>2</v>
      </c>
      <c r="I486" s="117" t="s">
        <v>18</v>
      </c>
      <c r="J486" s="87">
        <f ca="1">IF($T486=0,SUM(J487:J491),IF($T486="",0,IF(ISERROR(OFFSET(ГП!AA404,-$R486-IF($T486=4,1,0),0)),0,OFFSET(ГП!AA404,-$R486-IF($T486=4,1,0),0))))</f>
        <v>0</v>
      </c>
      <c r="K486" s="87">
        <f ca="1">IF($T486=0,SUM(K487:K491),IF($T486="",0,IF(ISERROR(OFFSET(ГП!AB404,-$R486-IF($T486=4,1,0),0)),0,OFFSET(ГП!AB404,-$R486-IF($T486=4,1,0),0))))</f>
        <v>0</v>
      </c>
      <c r="L486" s="87">
        <f ca="1">IF($T486=0,SUM(L487:L491),IF($T486="",0,IF(ISERROR(OFFSET(ГП!AC404,-$R486-IF($T486=4,1,0),0)),0,OFFSET(ГП!AC404,-$R486-IF($T486=4,1,0),0))))</f>
        <v>0</v>
      </c>
      <c r="M486" s="87">
        <f ca="1">IF($T486=0,SUM(M487:M491),IF($T486="",0,IF(ISERROR(OFFSET(ГП!AD404,-$R486-IF($T486=4,1,0),0)),0,OFFSET(ГП!AD404,-$R486-IF($T486=4,1,0),0))))</f>
        <v>0</v>
      </c>
      <c r="N486" s="87">
        <f ca="1">IF($T486=0,SUM(N487:N491),IF($T486="",0,IF(ISERROR(OFFSET(ГП!AE404,-$R486-IF($T486=4,1,0),0)),0,OFFSET(ГП!AE404,-$R486-IF($T486=4,1,0),0))))</f>
        <v>0</v>
      </c>
      <c r="O486" s="87">
        <f ca="1">IF($T486=0,SUM(O487:O491),IF($T486="",0,IF(ISERROR(OFFSET(ГП!AF404,-$R486-IF($T486=4,1,0),0)),0,OFFSET(ГП!AF404,-$R486-IF($T486=4,1,0),0))))</f>
        <v>0</v>
      </c>
      <c r="P486" s="20"/>
      <c r="Q486" s="20">
        <v>2</v>
      </c>
      <c r="R486" s="20">
        <f t="shared" si="175"/>
        <v>11</v>
      </c>
      <c r="S486" s="20" t="str">
        <f t="shared" si="176"/>
        <v/>
      </c>
      <c r="T486" s="157">
        <f t="shared" si="177"/>
        <v>2</v>
      </c>
      <c r="U486" s="20" t="str">
        <f t="shared" si="178"/>
        <v>федеральный бюджет</v>
      </c>
      <c r="V486" s="20"/>
      <c r="W486" s="20"/>
      <c r="X486" s="20"/>
      <c r="Y486" s="20" t="str">
        <f t="shared" ca="1" si="181"/>
        <v/>
      </c>
      <c r="Z486" s="20"/>
      <c r="AA486" s="20">
        <f t="shared" ref="AA486:AA564" si="182">IF(AB485="",0,IF(AB485=6,AA485+1,AA485))</f>
        <v>10</v>
      </c>
      <c r="AB486" s="20">
        <f t="shared" si="174"/>
        <v>6</v>
      </c>
      <c r="AC486" s="20" t="str">
        <f t="shared" si="179"/>
        <v/>
      </c>
      <c r="AD486" s="20" t="str">
        <f t="shared" ca="1" si="180"/>
        <v/>
      </c>
      <c r="AE486" s="20" t="str">
        <f t="shared" ref="AE486:AE567" ca="1" si="183">IF(AC486=AD486,"",1)</f>
        <v/>
      </c>
      <c r="AF486" s="158" t="s">
        <v>40</v>
      </c>
      <c r="AG486" s="158">
        <v>522</v>
      </c>
      <c r="AH486" s="157"/>
      <c r="AI486" s="161" t="s">
        <v>307</v>
      </c>
      <c r="AJ486" s="20"/>
      <c r="AK486" s="20"/>
      <c r="AL486" s="20"/>
      <c r="AM486" s="20"/>
      <c r="AN486" s="20"/>
      <c r="AO486" s="20"/>
    </row>
    <row r="487" spans="1:41" s="30" customFormat="1" ht="23.25" thickBot="1" x14ac:dyDescent="0.3">
      <c r="A487" s="209"/>
      <c r="B487" s="205" t="s">
        <v>207</v>
      </c>
      <c r="C487" s="205"/>
      <c r="D487" s="123">
        <v>832</v>
      </c>
      <c r="E487" s="117">
        <v>502</v>
      </c>
      <c r="F487" s="115" t="s">
        <v>212</v>
      </c>
      <c r="G487" s="117" t="s">
        <v>17</v>
      </c>
      <c r="H487" s="137" t="s">
        <v>4</v>
      </c>
      <c r="I487" s="117" t="s">
        <v>18</v>
      </c>
      <c r="J487" s="87">
        <f ca="1">IF($T487=0,SUM(J488:J492),IF($T487="",0,IF(ISERROR(OFFSET(ГП!AA405,-$R487-IF($T487=4,1,0),0)),0,OFFSET(ГП!AA405,-$R487-IF($T487=4,1,0),0))))</f>
        <v>0</v>
      </c>
      <c r="K487" s="87">
        <f ca="1">IF($T487=0,SUM(K488:K492),IF($T487="",0,IF(ISERROR(OFFSET(ГП!AB405,-$R487-IF($T487=4,1,0),0)),0,OFFSET(ГП!AB405,-$R487-IF($T487=4,1,0),0))))</f>
        <v>26008.9</v>
      </c>
      <c r="L487" s="87">
        <f ca="1">IF($T487=0,SUM(L488:L492),IF($T487="",0,IF(ISERROR(OFFSET(ГП!AC405,-$R487-IF($T487=4,1,0),0)),0,OFFSET(ГП!AC405,-$R487-IF($T487=4,1,0),0))))</f>
        <v>26008.9</v>
      </c>
      <c r="M487" s="87">
        <f ca="1">IF($T487=0,SUM(M488:M492),IF($T487="",0,IF(ISERROR(OFFSET(ГП!AD405,-$R487-IF($T487=4,1,0),0)),0,OFFSET(ГП!AD405,-$R487-IF($T487=4,1,0),0))))</f>
        <v>26008.9</v>
      </c>
      <c r="N487" s="87">
        <f ca="1">IF($T487=0,SUM(N488:N492),IF($T487="",0,IF(ISERROR(OFFSET(ГП!AE405,-$R487-IF($T487=4,1,0),0)),0,OFFSET(ГП!AE405,-$R487-IF($T487=4,1,0),0))))</f>
        <v>25315.728609999998</v>
      </c>
      <c r="O487" s="87">
        <f ca="1">IF($T487=0,SUM(O488:O492),IF($T487="",0,IF(ISERROR(OFFSET(ГП!AF405,-$R487-IF($T487=4,1,0),0)),0,OFFSET(ГП!AF405,-$R487-IF($T487=4,1,0),0))))</f>
        <v>0</v>
      </c>
      <c r="P487" s="20"/>
      <c r="Q487" s="20">
        <v>3</v>
      </c>
      <c r="R487" s="20">
        <f t="shared" si="175"/>
        <v>11</v>
      </c>
      <c r="S487" s="20" t="str">
        <f t="shared" si="176"/>
        <v/>
      </c>
      <c r="T487" s="157">
        <f t="shared" si="177"/>
        <v>1</v>
      </c>
      <c r="U487" s="20" t="str">
        <f t="shared" si="178"/>
        <v>республииканский бюджет Чувашской Республики</v>
      </c>
      <c r="V487" s="20"/>
      <c r="W487" s="20"/>
      <c r="X487" s="20"/>
      <c r="Y487" s="20" t="str">
        <f t="shared" ca="1" si="181"/>
        <v/>
      </c>
      <c r="Z487" s="20"/>
      <c r="AA487" s="20">
        <f t="shared" si="182"/>
        <v>11</v>
      </c>
      <c r="AB487" s="20">
        <f t="shared" si="174"/>
        <v>1</v>
      </c>
      <c r="AC487" s="20" t="str">
        <f t="shared" si="179"/>
        <v>A120200463</v>
      </c>
      <c r="AD487" s="20" t="str">
        <f t="shared" ca="1" si="180"/>
        <v>A120200463</v>
      </c>
      <c r="AE487" s="20" t="str">
        <f t="shared" ca="1" si="183"/>
        <v/>
      </c>
      <c r="AF487" s="158" t="s">
        <v>40</v>
      </c>
      <c r="AG487" s="158" t="s">
        <v>40</v>
      </c>
      <c r="AH487" s="157"/>
      <c r="AI487" s="161" t="s">
        <v>3</v>
      </c>
      <c r="AJ487" s="20"/>
      <c r="AK487" s="20"/>
      <c r="AL487" s="20"/>
      <c r="AM487" s="20"/>
      <c r="AN487" s="20"/>
      <c r="AO487" s="20"/>
    </row>
    <row r="488" spans="1:41" s="30" customFormat="1" ht="15.75" thickBot="1" x14ac:dyDescent="0.3">
      <c r="A488" s="209"/>
      <c r="B488" s="205" t="s">
        <v>207</v>
      </c>
      <c r="C488" s="205"/>
      <c r="D488" s="115" t="s">
        <v>17</v>
      </c>
      <c r="E488" s="115" t="s">
        <v>17</v>
      </c>
      <c r="F488" s="123" t="s">
        <v>17</v>
      </c>
      <c r="G488" s="115" t="s">
        <v>17</v>
      </c>
      <c r="H488" s="132" t="s">
        <v>3</v>
      </c>
      <c r="I488" s="117" t="s">
        <v>18</v>
      </c>
      <c r="J488" s="87">
        <f ca="1">IF($T488=0,SUM(J489:J493),IF($T488="",0,IF(ISERROR(OFFSET(ГП!AA406,-$R488-IF($T488=4,1,0),0)),0,OFFSET(ГП!AA406,-$R488-IF($T488=4,1,0),0))))</f>
        <v>0</v>
      </c>
      <c r="K488" s="87">
        <f ca="1">IF($T488=0,SUM(K489:K493),IF($T488="",0,IF(ISERROR(OFFSET(ГП!AB406,-$R488-IF($T488=4,1,0),0)),0,OFFSET(ГП!AB406,-$R488-IF($T488=4,1,0),0))))</f>
        <v>2401.4</v>
      </c>
      <c r="L488" s="87">
        <f ca="1">IF($T488=0,SUM(L489:L493),IF($T488="",0,IF(ISERROR(OFFSET(ГП!AC406,-$R488-IF($T488=4,1,0),0)),0,OFFSET(ГП!AC406,-$R488-IF($T488=4,1,0),0))))</f>
        <v>0</v>
      </c>
      <c r="M488" s="87">
        <f ca="1">IF($T488=0,SUM(M489:M493),IF($T488="",0,IF(ISERROR(OFFSET(ГП!AD406,-$R488-IF($T488=4,1,0),0)),0,OFFSET(ГП!AD406,-$R488-IF($T488=4,1,0),0))))</f>
        <v>0</v>
      </c>
      <c r="N488" s="87">
        <v>2401.4</v>
      </c>
      <c r="O488" s="87">
        <f ca="1">IF($T488=0,SUM(O489:O493),IF($T488="",0,IF(ISERROR(OFFSET(ГП!AF406,-$R488-IF($T488=4,1,0),0)),0,OFFSET(ГП!AF406,-$R488-IF($T488=4,1,0),0))))</f>
        <v>0</v>
      </c>
      <c r="P488" s="20"/>
      <c r="Q488" s="20">
        <v>4</v>
      </c>
      <c r="R488" s="20">
        <f t="shared" si="175"/>
        <v>11</v>
      </c>
      <c r="S488" s="20">
        <f t="shared" si="176"/>
        <v>3</v>
      </c>
      <c r="T488" s="157">
        <f t="shared" si="177"/>
        <v>3</v>
      </c>
      <c r="U488" s="20" t="str">
        <f t="shared" si="178"/>
        <v>местные бюджеты</v>
      </c>
      <c r="V488" s="20"/>
      <c r="W488" s="20"/>
      <c r="X488" s="20"/>
      <c r="Y488" s="20" t="str">
        <f t="shared" ca="1" si="181"/>
        <v/>
      </c>
      <c r="Z488" s="20"/>
      <c r="AA488" s="20">
        <f t="shared" si="182"/>
        <v>11</v>
      </c>
      <c r="AB488" s="20">
        <f t="shared" si="174"/>
        <v>2</v>
      </c>
      <c r="AC488" s="20" t="str">
        <f t="shared" si="179"/>
        <v/>
      </c>
      <c r="AD488" s="20" t="str">
        <f t="shared" ca="1" si="180"/>
        <v/>
      </c>
      <c r="AE488" s="20" t="str">
        <f t="shared" ca="1" si="183"/>
        <v/>
      </c>
      <c r="AF488" s="158" t="s">
        <v>40</v>
      </c>
      <c r="AG488" s="158" t="s">
        <v>40</v>
      </c>
      <c r="AH488" s="157"/>
      <c r="AI488" s="161" t="s">
        <v>6</v>
      </c>
      <c r="AJ488" s="20"/>
      <c r="AK488" s="20"/>
      <c r="AL488" s="20"/>
      <c r="AM488" s="20"/>
      <c r="AN488" s="20"/>
      <c r="AO488" s="20"/>
    </row>
    <row r="489" spans="1:41" s="30" customFormat="1" ht="45.75" thickBot="1" x14ac:dyDescent="0.3">
      <c r="A489" s="209"/>
      <c r="B489" s="205" t="s">
        <v>207</v>
      </c>
      <c r="C489" s="205"/>
      <c r="D489" s="115" t="s">
        <v>17</v>
      </c>
      <c r="E489" s="115" t="s">
        <v>17</v>
      </c>
      <c r="F489" s="115" t="s">
        <v>17</v>
      </c>
      <c r="G489" s="115" t="s">
        <v>17</v>
      </c>
      <c r="H489" s="137" t="s">
        <v>5</v>
      </c>
      <c r="I489" s="117" t="s">
        <v>18</v>
      </c>
      <c r="J489" s="87">
        <f ca="1">IF($T489=0,SUM(J490:J494),IF($T489="",0,IF(ISERROR(OFFSET(ГП!AA407,-$R489-IF($T489=4,1,0),0)),0,OFFSET(ГП!AA407,-$R489-IF($T489=4,1,0),0))))</f>
        <v>0</v>
      </c>
      <c r="K489" s="87">
        <f ca="1">IF($T489=0,SUM(K490:K494),IF($T489="",0,IF(ISERROR(OFFSET(ГП!AB407,-$R489-IF($T489=4,1,0),0)),0,OFFSET(ГП!AB407,-$R489-IF($T489=4,1,0),0))))</f>
        <v>0</v>
      </c>
      <c r="L489" s="87">
        <f ca="1">IF($T489=0,SUM(L490:L494),IF($T489="",0,IF(ISERROR(OFFSET(ГП!AC407,-$R489-IF($T489=4,1,0),0)),0,OFFSET(ГП!AC407,-$R489-IF($T489=4,1,0),0))))</f>
        <v>0</v>
      </c>
      <c r="M489" s="87">
        <f ca="1">IF($T489=0,SUM(M490:M494),IF($T489="",0,IF(ISERROR(OFFSET(ГП!AD407,-$R489-IF($T489=4,1,0),0)),0,OFFSET(ГП!AD407,-$R489-IF($T489=4,1,0),0))))</f>
        <v>0</v>
      </c>
      <c r="N489" s="87">
        <f ca="1">IF($T489=0,SUM(N490:N494),IF($T489="",0,IF(ISERROR(OFFSET(ГП!AE407,-$R489-IF($T489=4,1,0),0)),0,OFFSET(ГП!AE407,-$R489-IF($T489=4,1,0),0))))</f>
        <v>0</v>
      </c>
      <c r="O489" s="87">
        <f ca="1">IF($T489=0,SUM(O490:O494),IF($T489="",0,IF(ISERROR(OFFSET(ГП!AF407,-$R489-IF($T489=4,1,0),0)),0,OFFSET(ГП!AF407,-$R489-IF($T489=4,1,0),0))))</f>
        <v>0</v>
      </c>
      <c r="P489" s="20"/>
      <c r="Q489" s="20">
        <v>5</v>
      </c>
      <c r="R489" s="20">
        <f t="shared" si="175"/>
        <v>11</v>
      </c>
      <c r="S489" s="20" t="str">
        <f t="shared" si="176"/>
        <v/>
      </c>
      <c r="T489" s="157" t="str">
        <f t="shared" si="177"/>
        <v/>
      </c>
      <c r="U489" s="20" t="str">
        <f t="shared" si="178"/>
        <v>территориальный государственный внебюджетный фонд Чувашской Республики</v>
      </c>
      <c r="V489" s="20"/>
      <c r="W489" s="20"/>
      <c r="X489" s="20"/>
      <c r="Y489" s="20" t="str">
        <f t="shared" ca="1" si="181"/>
        <v/>
      </c>
      <c r="Z489" s="20"/>
      <c r="AA489" s="20">
        <f t="shared" si="182"/>
        <v>11</v>
      </c>
      <c r="AB489" s="20">
        <f t="shared" si="174"/>
        <v>3</v>
      </c>
      <c r="AC489" s="20" t="str">
        <f t="shared" si="179"/>
        <v/>
      </c>
      <c r="AD489" s="20" t="str">
        <f t="shared" ca="1" si="180"/>
        <v/>
      </c>
      <c r="AE489" s="20" t="str">
        <f t="shared" ca="1" si="183"/>
        <v/>
      </c>
      <c r="AF489" s="158" t="s">
        <v>40</v>
      </c>
      <c r="AG489" s="158" t="s">
        <v>40</v>
      </c>
      <c r="AH489" s="157"/>
      <c r="AI489" s="161" t="s">
        <v>1</v>
      </c>
      <c r="AJ489" s="20"/>
      <c r="AK489" s="20"/>
      <c r="AL489" s="20"/>
      <c r="AM489" s="20"/>
      <c r="AN489" s="20"/>
      <c r="AO489" s="20"/>
    </row>
    <row r="490" spans="1:41" s="30" customFormat="1" ht="15.75" thickBot="1" x14ac:dyDescent="0.3">
      <c r="A490" s="210"/>
      <c r="B490" s="206" t="s">
        <v>207</v>
      </c>
      <c r="C490" s="206"/>
      <c r="D490" s="115" t="s">
        <v>17</v>
      </c>
      <c r="E490" s="115" t="s">
        <v>17</v>
      </c>
      <c r="F490" s="115" t="s">
        <v>17</v>
      </c>
      <c r="G490" s="115" t="s">
        <v>17</v>
      </c>
      <c r="H490" s="137" t="s">
        <v>6</v>
      </c>
      <c r="I490" s="117" t="s">
        <v>18</v>
      </c>
      <c r="J490" s="87">
        <f ca="1">IF($T490=0,SUM(J491:J495),IF($T490="",0,IF(ISERROR(OFFSET(ГП!AA408,-$R490-IF($T490=4,1,0),0)),0,OFFSET(ГП!AA408,-$R490-IF($T490=4,1,0),0))))</f>
        <v>0</v>
      </c>
      <c r="K490" s="87">
        <f ca="1">IF($T490=0,SUM(K491:K495),IF($T490="",0,IF(ISERROR(OFFSET(ГП!AB408,-$R490-IF($T490=4,1,0),0)),0,OFFSET(ГП!AB408,-$R490-IF($T490=4,1,0),0))))</f>
        <v>0</v>
      </c>
      <c r="L490" s="87">
        <f ca="1">IF($T490=0,SUM(L491:L495),IF($T490="",0,IF(ISERROR(OFFSET(ГП!AC408,-$R490-IF($T490=4,1,0),0)),0,OFFSET(ГП!AC408,-$R490-IF($T490=4,1,0),0))))</f>
        <v>0</v>
      </c>
      <c r="M490" s="87">
        <f ca="1">IF($T490=0,SUM(M491:M495),IF($T490="",0,IF(ISERROR(OFFSET(ГП!AD408,-$R490-IF($T490=4,1,0),0)),0,OFFSET(ГП!AD408,-$R490-IF($T490=4,1,0),0))))</f>
        <v>0</v>
      </c>
      <c r="N490" s="87">
        <f ca="1">IF($T490=0,SUM(N491:N495),IF($T490="",0,IF(ISERROR(OFFSET(ГП!AE408,-$R490-IF($T490=4,1,0),0)),0,OFFSET(ГП!AE408,-$R490-IF($T490=4,1,0),0))))</f>
        <v>0</v>
      </c>
      <c r="O490" s="87">
        <f ca="1">IF($T490=0,SUM(O491:O495),IF($T490="",0,IF(ISERROR(OFFSET(ГП!AF408,-$R490-IF($T490=4,1,0),0)),0,OFFSET(ГП!AF408,-$R490-IF($T490=4,1,0),0))))</f>
        <v>0</v>
      </c>
      <c r="P490" s="20"/>
      <c r="Q490" s="20">
        <v>6</v>
      </c>
      <c r="R490" s="20">
        <f t="shared" si="175"/>
        <v>11</v>
      </c>
      <c r="S490" s="20">
        <f t="shared" si="176"/>
        <v>4</v>
      </c>
      <c r="T490" s="157">
        <f t="shared" si="177"/>
        <v>4</v>
      </c>
      <c r="U490" s="20" t="str">
        <f t="shared" si="178"/>
        <v>внебюджетные источники</v>
      </c>
      <c r="V490" s="20"/>
      <c r="W490" s="20"/>
      <c r="X490" s="20"/>
      <c r="Y490" s="20" t="str">
        <f t="shared" ca="1" si="181"/>
        <v/>
      </c>
      <c r="Z490" s="20"/>
      <c r="AA490" s="20">
        <f t="shared" si="182"/>
        <v>11</v>
      </c>
      <c r="AB490" s="20">
        <f t="shared" si="174"/>
        <v>4</v>
      </c>
      <c r="AC490" s="20" t="str">
        <f t="shared" si="179"/>
        <v/>
      </c>
      <c r="AD490" s="20" t="str">
        <f t="shared" ca="1" si="180"/>
        <v/>
      </c>
      <c r="AE490" s="20" t="str">
        <f t="shared" ca="1" si="183"/>
        <v/>
      </c>
      <c r="AF490" s="158" t="s">
        <v>40</v>
      </c>
      <c r="AG490" s="158" t="s">
        <v>40</v>
      </c>
      <c r="AH490" s="157"/>
      <c r="AI490" s="161" t="s">
        <v>2</v>
      </c>
      <c r="AJ490" s="20"/>
      <c r="AK490" s="20"/>
      <c r="AL490" s="20"/>
      <c r="AM490" s="20"/>
      <c r="AN490" s="20"/>
      <c r="AO490" s="20"/>
    </row>
    <row r="491" spans="1:41" s="30" customFormat="1" ht="23.25" thickBot="1" x14ac:dyDescent="0.3">
      <c r="A491" s="207" t="s">
        <v>209</v>
      </c>
      <c r="B491" s="204" t="s">
        <v>711</v>
      </c>
      <c r="C491" s="204" t="s">
        <v>35</v>
      </c>
      <c r="D491" s="115" t="s">
        <v>17</v>
      </c>
      <c r="E491" s="115" t="s">
        <v>17</v>
      </c>
      <c r="F491" s="115" t="s">
        <v>17</v>
      </c>
      <c r="G491" s="115" t="s">
        <v>17</v>
      </c>
      <c r="H491" s="132" t="s">
        <v>1</v>
      </c>
      <c r="I491" s="117" t="s">
        <v>18</v>
      </c>
      <c r="J491" s="87">
        <f ca="1">IF($T491=0,SUM(J492:J496),IF($T491="",0,IF(ISERROR(OFFSET(ГП!AA409,-$R491-IF($T491=4,1,0),0)),0,OFFSET(ГП!AA409,-$R491-IF($T491=4,1,0),0))))</f>
        <v>0</v>
      </c>
      <c r="K491" s="87">
        <f ca="1">IF($T491=0,SUM(K492:K496),IF($T491="",0,IF(ISERROR(OFFSET(ГП!AB409,-$R491-IF($T491=4,1,0),0)),0,OFFSET(ГП!AB409,-$R491-IF($T491=4,1,0),0))))</f>
        <v>0</v>
      </c>
      <c r="L491" s="87">
        <f ca="1">IF($T491=0,SUM(L492:L496),IF($T491="",0,IF(ISERROR(OFFSET(ГП!AC409,-$R491-IF($T491=4,1,0),0)),0,OFFSET(ГП!AC409,-$R491-IF($T491=4,1,0),0))))</f>
        <v>0</v>
      </c>
      <c r="M491" s="87">
        <f ca="1">IF($T491=0,SUM(M492:M496),IF($T491="",0,IF(ISERROR(OFFSET(ГП!AD409,-$R491-IF($T491=4,1,0),0)),0,OFFSET(ГП!AD409,-$R491-IF($T491=4,1,0),0))))</f>
        <v>0</v>
      </c>
      <c r="N491" s="87">
        <f ca="1">IF($T491=0,SUM(N492:N496),IF($T491="",0,IF(ISERROR(OFFSET(ГП!AE409,-$R491-IF($T491=4,1,0),0)),0,OFFSET(ГП!AE409,-$R491-IF($T491=4,1,0),0))))</f>
        <v>0</v>
      </c>
      <c r="O491" s="87">
        <f ca="1">IF($T491=0,SUM(O492:O496),IF($T491="",0,IF(ISERROR(OFFSET(ГП!AF409,-$R491-IF($T491=4,1,0),0)),0,OFFSET(ГП!AF409,-$R491-IF($T491=4,1,0),0))))</f>
        <v>0</v>
      </c>
      <c r="P491" s="20"/>
      <c r="Q491" s="20">
        <v>1</v>
      </c>
      <c r="R491" s="20">
        <f t="shared" si="175"/>
        <v>12</v>
      </c>
      <c r="S491" s="20" t="str">
        <f t="shared" si="176"/>
        <v/>
      </c>
      <c r="T491" s="157">
        <f t="shared" si="177"/>
        <v>0</v>
      </c>
      <c r="U491" s="20" t="str">
        <f t="shared" si="178"/>
        <v>всего</v>
      </c>
      <c r="V491" s="20"/>
      <c r="W491" s="20"/>
      <c r="X491" s="20"/>
      <c r="Y491" s="20" t="str">
        <f t="shared" ca="1" si="181"/>
        <v/>
      </c>
      <c r="Z491" s="20"/>
      <c r="AA491" s="20">
        <f t="shared" si="182"/>
        <v>11</v>
      </c>
      <c r="AB491" s="20">
        <f t="shared" si="174"/>
        <v>5</v>
      </c>
      <c r="AC491" s="20" t="str">
        <f t="shared" si="179"/>
        <v/>
      </c>
      <c r="AD491" s="20" t="str">
        <f t="shared" ca="1" si="180"/>
        <v/>
      </c>
      <c r="AE491" s="20" t="str">
        <f t="shared" ca="1" si="183"/>
        <v/>
      </c>
      <c r="AF491" s="158" t="s">
        <v>281</v>
      </c>
      <c r="AG491" s="158">
        <v>522</v>
      </c>
      <c r="AH491" s="157"/>
      <c r="AI491" s="161" t="s">
        <v>307</v>
      </c>
      <c r="AJ491" s="20"/>
      <c r="AK491" s="20"/>
      <c r="AL491" s="20"/>
      <c r="AM491" s="20"/>
      <c r="AN491" s="20"/>
      <c r="AO491" s="20"/>
    </row>
    <row r="492" spans="1:41" s="30" customFormat="1" ht="15.75" thickBot="1" x14ac:dyDescent="0.3">
      <c r="A492" s="209"/>
      <c r="B492" s="205"/>
      <c r="C492" s="205"/>
      <c r="D492" s="115" t="s">
        <v>17</v>
      </c>
      <c r="E492" s="115" t="s">
        <v>17</v>
      </c>
      <c r="F492" s="115" t="s">
        <v>17</v>
      </c>
      <c r="G492" s="115" t="s">
        <v>17</v>
      </c>
      <c r="H492" s="137" t="s">
        <v>2</v>
      </c>
      <c r="I492" s="117" t="s">
        <v>18</v>
      </c>
      <c r="J492" s="87">
        <f ca="1">IF($T492=0,SUM(J493:J497),IF($T492="",0,IF(ISERROR(OFFSET(ГП!AA410,-$R492-IF($T492=4,1,0),0)),0,OFFSET(ГП!AA410,-$R492-IF($T492=4,1,0),0))))</f>
        <v>0</v>
      </c>
      <c r="K492" s="87">
        <f ca="1">IF($T492=0,SUM(K493:K497),IF($T492="",0,IF(ISERROR(OFFSET(ГП!AB410,-$R492-IF($T492=4,1,0),0)),0,OFFSET(ГП!AB410,-$R492-IF($T492=4,1,0),0))))</f>
        <v>0</v>
      </c>
      <c r="L492" s="87">
        <f ca="1">IF($T492=0,SUM(L493:L497),IF($T492="",0,IF(ISERROR(OFFSET(ГП!AC410,-$R492-IF($T492=4,1,0),0)),0,OFFSET(ГП!AC410,-$R492-IF($T492=4,1,0),0))))</f>
        <v>0</v>
      </c>
      <c r="M492" s="87">
        <f ca="1">IF($T492=0,SUM(M493:M497),IF($T492="",0,IF(ISERROR(OFFSET(ГП!AD410,-$R492-IF($T492=4,1,0),0)),0,OFFSET(ГП!AD410,-$R492-IF($T492=4,1,0),0))))</f>
        <v>0</v>
      </c>
      <c r="N492" s="87">
        <f ca="1">IF($T492=0,SUM(N493:N497),IF($T492="",0,IF(ISERROR(OFFSET(ГП!AE410,-$R492-IF($T492=4,1,0),0)),0,OFFSET(ГП!AE410,-$R492-IF($T492=4,1,0),0))))</f>
        <v>0</v>
      </c>
      <c r="O492" s="87">
        <f ca="1">IF($T492=0,SUM(O493:O497),IF($T492="",0,IF(ISERROR(OFFSET(ГП!AF410,-$R492-IF($T492=4,1,0),0)),0,OFFSET(ГП!AF410,-$R492-IF($T492=4,1,0),0))))</f>
        <v>0</v>
      </c>
      <c r="P492" s="20"/>
      <c r="Q492" s="20">
        <v>2</v>
      </c>
      <c r="R492" s="20">
        <f t="shared" si="175"/>
        <v>12</v>
      </c>
      <c r="S492" s="20" t="str">
        <f t="shared" si="176"/>
        <v/>
      </c>
      <c r="T492" s="157">
        <f t="shared" si="177"/>
        <v>2</v>
      </c>
      <c r="U492" s="20" t="str">
        <f t="shared" si="178"/>
        <v>федеральный бюджет</v>
      </c>
      <c r="V492" s="20"/>
      <c r="W492" s="20"/>
      <c r="X492" s="20"/>
      <c r="Y492" s="20" t="str">
        <f t="shared" ca="1" si="181"/>
        <v/>
      </c>
      <c r="Z492" s="20"/>
      <c r="AA492" s="20">
        <f t="shared" si="182"/>
        <v>11</v>
      </c>
      <c r="AB492" s="20">
        <f t="shared" ref="AB492:AB532" si="184">AB486</f>
        <v>6</v>
      </c>
      <c r="AC492" s="20" t="str">
        <f t="shared" si="179"/>
        <v/>
      </c>
      <c r="AD492" s="20" t="str">
        <f t="shared" ca="1" si="180"/>
        <v/>
      </c>
      <c r="AE492" s="20" t="str">
        <f t="shared" ca="1" si="183"/>
        <v/>
      </c>
      <c r="AF492" s="158" t="s">
        <v>40</v>
      </c>
      <c r="AG492" s="158" t="s">
        <v>40</v>
      </c>
      <c r="AH492" s="157"/>
      <c r="AI492" s="161" t="s">
        <v>3</v>
      </c>
      <c r="AJ492" s="20"/>
      <c r="AK492" s="20"/>
      <c r="AL492" s="20"/>
      <c r="AM492" s="20"/>
      <c r="AN492" s="20"/>
      <c r="AO492" s="20"/>
    </row>
    <row r="493" spans="1:41" s="30" customFormat="1" ht="23.25" thickBot="1" x14ac:dyDescent="0.3">
      <c r="A493" s="209"/>
      <c r="B493" s="205"/>
      <c r="C493" s="205"/>
      <c r="D493" s="123">
        <v>832</v>
      </c>
      <c r="E493" s="117">
        <v>502</v>
      </c>
      <c r="F493" s="115" t="s">
        <v>17</v>
      </c>
      <c r="G493" s="117" t="s">
        <v>17</v>
      </c>
      <c r="H493" s="137" t="s">
        <v>4</v>
      </c>
      <c r="I493" s="117" t="s">
        <v>18</v>
      </c>
      <c r="J493" s="87">
        <f ca="1">IF($T493=0,SUM(J494:J498),IF($T493="",0,IF(ISERROR(OFFSET(ГП!AA411,-$R493-IF($T493=4,1,0),0)),0,OFFSET(ГП!AA411,-$R493-IF($T493=4,1,0),0))))</f>
        <v>0</v>
      </c>
      <c r="K493" s="87">
        <f ca="1">IF($T493=0,SUM(K494:K498),IF($T493="",0,IF(ISERROR(OFFSET(ГП!AB411,-$R493-IF($T493=4,1,0),0)),0,OFFSET(ГП!AB411,-$R493-IF($T493=4,1,0),0))))</f>
        <v>0</v>
      </c>
      <c r="L493" s="87">
        <f ca="1">IF($T493=0,SUM(L494:L498),IF($T493="",0,IF(ISERROR(OFFSET(ГП!AC411,-$R493-IF($T493=4,1,0),0)),0,OFFSET(ГП!AC411,-$R493-IF($T493=4,1,0),0))))</f>
        <v>0</v>
      </c>
      <c r="M493" s="87">
        <f ca="1">IF($T493=0,SUM(M494:M498),IF($T493="",0,IF(ISERROR(OFFSET(ГП!AD411,-$R493-IF($T493=4,1,0),0)),0,OFFSET(ГП!AD411,-$R493-IF($T493=4,1,0),0))))</f>
        <v>0</v>
      </c>
      <c r="N493" s="87">
        <f ca="1">IF($T493=0,SUM(N494:N498),IF($T493="",0,IF(ISERROR(OFFSET(ГП!AE411,-$R493-IF($T493=4,1,0),0)),0,OFFSET(ГП!AE411,-$R493-IF($T493=4,1,0),0))))</f>
        <v>0</v>
      </c>
      <c r="O493" s="87">
        <f ca="1">IF($T493=0,SUM(O494:O498),IF($T493="",0,IF(ISERROR(OFFSET(ГП!AF411,-$R493-IF($T493=4,1,0),0)),0,OFFSET(ГП!AF411,-$R493-IF($T493=4,1,0),0))))</f>
        <v>0</v>
      </c>
      <c r="P493" s="20"/>
      <c r="Q493" s="20">
        <v>3</v>
      </c>
      <c r="R493" s="20">
        <f t="shared" si="175"/>
        <v>12</v>
      </c>
      <c r="S493" s="20" t="str">
        <f t="shared" si="176"/>
        <v/>
      </c>
      <c r="T493" s="157">
        <f t="shared" si="177"/>
        <v>1</v>
      </c>
      <c r="U493" s="20" t="str">
        <f t="shared" si="178"/>
        <v>республииканский бюджет Чувашской Республики</v>
      </c>
      <c r="V493" s="20"/>
      <c r="W493" s="20"/>
      <c r="X493" s="20"/>
      <c r="Y493" s="20" t="str">
        <f t="shared" ca="1" si="181"/>
        <v/>
      </c>
      <c r="Z493" s="20"/>
      <c r="AA493" s="20">
        <f t="shared" si="182"/>
        <v>12</v>
      </c>
      <c r="AB493" s="20">
        <f t="shared" si="184"/>
        <v>1</v>
      </c>
      <c r="AC493" s="20" t="str">
        <f t="shared" si="179"/>
        <v/>
      </c>
      <c r="AD493" s="20" t="str">
        <f t="shared" ca="1" si="180"/>
        <v>х</v>
      </c>
      <c r="AE493" s="20">
        <f t="shared" ca="1" si="183"/>
        <v>1</v>
      </c>
      <c r="AF493" s="158" t="s">
        <v>40</v>
      </c>
      <c r="AG493" s="158" t="s">
        <v>40</v>
      </c>
      <c r="AH493" s="157"/>
      <c r="AI493" s="161" t="s">
        <v>6</v>
      </c>
      <c r="AJ493" s="20"/>
      <c r="AK493" s="20"/>
      <c r="AL493" s="20"/>
      <c r="AM493" s="20"/>
      <c r="AN493" s="20"/>
      <c r="AO493" s="20"/>
    </row>
    <row r="494" spans="1:41" s="30" customFormat="1" ht="15.75" thickBot="1" x14ac:dyDescent="0.3">
      <c r="A494" s="209"/>
      <c r="B494" s="205"/>
      <c r="C494" s="205"/>
      <c r="D494" s="115" t="s">
        <v>17</v>
      </c>
      <c r="E494" s="115" t="s">
        <v>17</v>
      </c>
      <c r="F494" s="123" t="s">
        <v>17</v>
      </c>
      <c r="G494" s="115" t="s">
        <v>17</v>
      </c>
      <c r="H494" s="132" t="s">
        <v>3</v>
      </c>
      <c r="I494" s="117" t="s">
        <v>18</v>
      </c>
      <c r="J494" s="87">
        <f ca="1">IF($T494=0,SUM(J495:J499),IF($T494="",0,IF(ISERROR(OFFSET(ГП!AA412,-$R494-IF($T494=4,1,0),0)),0,OFFSET(ГП!AA412,-$R494-IF($T494=4,1,0),0))))</f>
        <v>0</v>
      </c>
      <c r="K494" s="87">
        <f ca="1">IF($T494=0,SUM(K495:K499),IF($T494="",0,IF(ISERROR(OFFSET(ГП!AB412,-$R494-IF($T494=4,1,0),0)),0,OFFSET(ГП!AB412,-$R494-IF($T494=4,1,0),0))))</f>
        <v>0</v>
      </c>
      <c r="L494" s="87">
        <f ca="1">IF($T494=0,SUM(L495:L499),IF($T494="",0,IF(ISERROR(OFFSET(ГП!AC412,-$R494-IF($T494=4,1,0),0)),0,OFFSET(ГП!AC412,-$R494-IF($T494=4,1,0),0))))</f>
        <v>0</v>
      </c>
      <c r="M494" s="87">
        <f ca="1">IF($T494=0,SUM(M495:M499),IF($T494="",0,IF(ISERROR(OFFSET(ГП!AD412,-$R494-IF($T494=4,1,0),0)),0,OFFSET(ГП!AD412,-$R494-IF($T494=4,1,0),0))))</f>
        <v>0</v>
      </c>
      <c r="N494" s="87">
        <f ca="1">IF($T494=0,SUM(N495:N499),IF($T494="",0,IF(ISERROR(OFFSET(ГП!AE412,-$R494-IF($T494=4,1,0),0)),0,OFFSET(ГП!AE412,-$R494-IF($T494=4,1,0),0))))</f>
        <v>0</v>
      </c>
      <c r="O494" s="87">
        <f ca="1">IF($T494=0,SUM(O495:O499),IF($T494="",0,IF(ISERROR(OFFSET(ГП!AF412,-$R494-IF($T494=4,1,0),0)),0,OFFSET(ГП!AF412,-$R494-IF($T494=4,1,0),0))))</f>
        <v>0</v>
      </c>
      <c r="P494" s="20"/>
      <c r="Q494" s="20">
        <v>4</v>
      </c>
      <c r="R494" s="20">
        <f t="shared" si="175"/>
        <v>12</v>
      </c>
      <c r="S494" s="20">
        <f t="shared" si="176"/>
        <v>3</v>
      </c>
      <c r="T494" s="157">
        <f t="shared" si="177"/>
        <v>3</v>
      </c>
      <c r="U494" s="20" t="str">
        <f t="shared" si="178"/>
        <v>местные бюджеты</v>
      </c>
      <c r="V494" s="20"/>
      <c r="W494" s="20"/>
      <c r="X494" s="20"/>
      <c r="Y494" s="20" t="str">
        <f t="shared" ca="1" si="181"/>
        <v/>
      </c>
      <c r="Z494" s="20"/>
      <c r="AA494" s="20">
        <f t="shared" si="182"/>
        <v>12</v>
      </c>
      <c r="AB494" s="20">
        <f t="shared" si="184"/>
        <v>2</v>
      </c>
      <c r="AC494" s="20" t="str">
        <f t="shared" si="179"/>
        <v/>
      </c>
      <c r="AD494" s="20" t="str">
        <f t="shared" ca="1" si="180"/>
        <v/>
      </c>
      <c r="AE494" s="20" t="str">
        <f t="shared" ca="1" si="183"/>
        <v/>
      </c>
      <c r="AF494" s="158" t="s">
        <v>40</v>
      </c>
      <c r="AG494" s="158" t="s">
        <v>40</v>
      </c>
      <c r="AH494" s="157"/>
      <c r="AI494" s="161" t="s">
        <v>1</v>
      </c>
      <c r="AJ494" s="20"/>
      <c r="AK494" s="20"/>
      <c r="AL494" s="20"/>
      <c r="AM494" s="20"/>
      <c r="AN494" s="20"/>
      <c r="AO494" s="20"/>
    </row>
    <row r="495" spans="1:41" s="30" customFormat="1" ht="45.75" thickBot="1" x14ac:dyDescent="0.3">
      <c r="A495" s="209"/>
      <c r="B495" s="205"/>
      <c r="C495" s="205"/>
      <c r="D495" s="115" t="s">
        <v>17</v>
      </c>
      <c r="E495" s="115" t="s">
        <v>17</v>
      </c>
      <c r="F495" s="115" t="s">
        <v>17</v>
      </c>
      <c r="G495" s="115" t="s">
        <v>17</v>
      </c>
      <c r="H495" s="137" t="s">
        <v>5</v>
      </c>
      <c r="I495" s="117" t="s">
        <v>18</v>
      </c>
      <c r="J495" s="87">
        <f ca="1">IF($T495=0,SUM(J496:J500),IF($T495="",0,IF(ISERROR(OFFSET(ГП!AA413,-$R495-IF($T495=4,1,0),0)),0,OFFSET(ГП!AA413,-$R495-IF($T495=4,1,0),0))))</f>
        <v>0</v>
      </c>
      <c r="K495" s="87">
        <f ca="1">IF($T495=0,SUM(K496:K500),IF($T495="",0,IF(ISERROR(OFFSET(ГП!AB413,-$R495-IF($T495=4,1,0),0)),0,OFFSET(ГП!AB413,-$R495-IF($T495=4,1,0),0))))</f>
        <v>0</v>
      </c>
      <c r="L495" s="87">
        <f ca="1">IF($T495=0,SUM(L496:L500),IF($T495="",0,IF(ISERROR(OFFSET(ГП!AC413,-$R495-IF($T495=4,1,0),0)),0,OFFSET(ГП!AC413,-$R495-IF($T495=4,1,0),0))))</f>
        <v>0</v>
      </c>
      <c r="M495" s="87">
        <f ca="1">IF($T495=0,SUM(M496:M500),IF($T495="",0,IF(ISERROR(OFFSET(ГП!AD413,-$R495-IF($T495=4,1,0),0)),0,OFFSET(ГП!AD413,-$R495-IF($T495=4,1,0),0))))</f>
        <v>0</v>
      </c>
      <c r="N495" s="87">
        <f ca="1">IF($T495=0,SUM(N496:N500),IF($T495="",0,IF(ISERROR(OFFSET(ГП!AE413,-$R495-IF($T495=4,1,0),0)),0,OFFSET(ГП!AE413,-$R495-IF($T495=4,1,0),0))))</f>
        <v>0</v>
      </c>
      <c r="O495" s="87">
        <f ca="1">IF($T495=0,SUM(O496:O500),IF($T495="",0,IF(ISERROR(OFFSET(ГП!AF413,-$R495-IF($T495=4,1,0),0)),0,OFFSET(ГП!AF413,-$R495-IF($T495=4,1,0),0))))</f>
        <v>0</v>
      </c>
      <c r="P495" s="20"/>
      <c r="Q495" s="20">
        <v>5</v>
      </c>
      <c r="R495" s="20">
        <f t="shared" si="175"/>
        <v>12</v>
      </c>
      <c r="S495" s="20" t="str">
        <f t="shared" si="176"/>
        <v/>
      </c>
      <c r="T495" s="157" t="str">
        <f t="shared" si="177"/>
        <v/>
      </c>
      <c r="U495" s="20" t="str">
        <f t="shared" si="178"/>
        <v>территориальный государственный внебюджетный фонд Чувашской Республики</v>
      </c>
      <c r="V495" s="20"/>
      <c r="W495" s="20"/>
      <c r="X495" s="20"/>
      <c r="Y495" s="20" t="str">
        <f t="shared" ca="1" si="181"/>
        <v/>
      </c>
      <c r="Z495" s="20"/>
      <c r="AA495" s="20">
        <f t="shared" si="182"/>
        <v>12</v>
      </c>
      <c r="AB495" s="20">
        <f t="shared" si="184"/>
        <v>3</v>
      </c>
      <c r="AC495" s="20" t="str">
        <f t="shared" si="179"/>
        <v/>
      </c>
      <c r="AD495" s="20" t="str">
        <f t="shared" ca="1" si="180"/>
        <v/>
      </c>
      <c r="AE495" s="20" t="str">
        <f t="shared" ca="1" si="183"/>
        <v/>
      </c>
      <c r="AF495" s="158" t="s">
        <v>40</v>
      </c>
      <c r="AG495" s="158" t="s">
        <v>40</v>
      </c>
      <c r="AH495" s="157"/>
      <c r="AI495" s="161" t="s">
        <v>2</v>
      </c>
      <c r="AJ495" s="20"/>
      <c r="AK495" s="20"/>
      <c r="AL495" s="20"/>
      <c r="AM495" s="20"/>
      <c r="AN495" s="20"/>
      <c r="AO495" s="20"/>
    </row>
    <row r="496" spans="1:41" s="30" customFormat="1" ht="23.25" thickBot="1" x14ac:dyDescent="0.3">
      <c r="A496" s="210"/>
      <c r="B496" s="206"/>
      <c r="C496" s="206"/>
      <c r="D496" s="115" t="s">
        <v>17</v>
      </c>
      <c r="E496" s="115" t="s">
        <v>17</v>
      </c>
      <c r="F496" s="115" t="s">
        <v>17</v>
      </c>
      <c r="G496" s="115" t="s">
        <v>17</v>
      </c>
      <c r="H496" s="137" t="s">
        <v>6</v>
      </c>
      <c r="I496" s="117" t="s">
        <v>18</v>
      </c>
      <c r="J496" s="87">
        <f ca="1">IF($T496=0,SUM(J497:J501),IF($T496="",0,IF(ISERROR(OFFSET(ГП!AA414,-$R496-IF($T496=4,1,0),0)),0,OFFSET(ГП!AA414,-$R496-IF($T496=4,1,0),0))))</f>
        <v>0</v>
      </c>
      <c r="K496" s="87">
        <f ca="1">IF($T496=0,SUM(K497:K501),IF($T496="",0,IF(ISERROR(OFFSET(ГП!AB414,-$R496-IF($T496=4,1,0),0)),0,OFFSET(ГП!AB414,-$R496-IF($T496=4,1,0),0))))</f>
        <v>0</v>
      </c>
      <c r="L496" s="87">
        <f ca="1">IF($T496=0,SUM(L497:L501),IF($T496="",0,IF(ISERROR(OFFSET(ГП!AC414,-$R496-IF($T496=4,1,0),0)),0,OFFSET(ГП!AC414,-$R496-IF($T496=4,1,0),0))))</f>
        <v>0</v>
      </c>
      <c r="M496" s="87">
        <f ca="1">IF($T496=0,SUM(M497:M501),IF($T496="",0,IF(ISERROR(OFFSET(ГП!AD414,-$R496-IF($T496=4,1,0),0)),0,OFFSET(ГП!AD414,-$R496-IF($T496=4,1,0),0))))</f>
        <v>0</v>
      </c>
      <c r="N496" s="87">
        <f ca="1">IF($T496=0,SUM(N497:N501),IF($T496="",0,IF(ISERROR(OFFSET(ГП!AE414,-$R496-IF($T496=4,1,0),0)),0,OFFSET(ГП!AE414,-$R496-IF($T496=4,1,0),0))))</f>
        <v>0</v>
      </c>
      <c r="O496" s="87">
        <f ca="1">IF($T496=0,SUM(O497:O501),IF($T496="",0,IF(ISERROR(OFFSET(ГП!AF414,-$R496-IF($T496=4,1,0),0)),0,OFFSET(ГП!AF414,-$R496-IF($T496=4,1,0),0))))</f>
        <v>0</v>
      </c>
      <c r="P496" s="20"/>
      <c r="Q496" s="20">
        <v>6</v>
      </c>
      <c r="R496" s="20">
        <f t="shared" si="175"/>
        <v>12</v>
      </c>
      <c r="S496" s="20">
        <f t="shared" si="176"/>
        <v>4</v>
      </c>
      <c r="T496" s="157">
        <f t="shared" si="177"/>
        <v>4</v>
      </c>
      <c r="U496" s="20" t="str">
        <f t="shared" si="178"/>
        <v>внебюджетные источники</v>
      </c>
      <c r="V496" s="20"/>
      <c r="W496" s="20"/>
      <c r="X496" s="20"/>
      <c r="Y496" s="20" t="str">
        <f t="shared" ca="1" si="181"/>
        <v/>
      </c>
      <c r="Z496" s="20"/>
      <c r="AA496" s="20">
        <f t="shared" si="182"/>
        <v>12</v>
      </c>
      <c r="AB496" s="20">
        <f t="shared" si="184"/>
        <v>4</v>
      </c>
      <c r="AC496" s="20" t="str">
        <f t="shared" si="179"/>
        <v/>
      </c>
      <c r="AD496" s="20" t="str">
        <f t="shared" ca="1" si="180"/>
        <v/>
      </c>
      <c r="AE496" s="20" t="str">
        <f t="shared" ca="1" si="183"/>
        <v/>
      </c>
      <c r="AF496" s="158" t="s">
        <v>280</v>
      </c>
      <c r="AG496" s="158">
        <v>522</v>
      </c>
      <c r="AH496" s="157"/>
      <c r="AI496" s="161" t="s">
        <v>307</v>
      </c>
      <c r="AJ496" s="20"/>
      <c r="AK496" s="20"/>
      <c r="AL496" s="20"/>
      <c r="AM496" s="20"/>
      <c r="AN496" s="20"/>
      <c r="AO496" s="20"/>
    </row>
    <row r="497" spans="1:41" s="30" customFormat="1" ht="15.75" thickBot="1" x14ac:dyDescent="0.3">
      <c r="A497" s="207" t="s">
        <v>213</v>
      </c>
      <c r="B497" s="204" t="s">
        <v>278</v>
      </c>
      <c r="C497" s="204" t="s">
        <v>35</v>
      </c>
      <c r="D497" s="115" t="s">
        <v>17</v>
      </c>
      <c r="E497" s="115" t="s">
        <v>17</v>
      </c>
      <c r="F497" s="115" t="s">
        <v>17</v>
      </c>
      <c r="G497" s="115" t="s">
        <v>17</v>
      </c>
      <c r="H497" s="132" t="s">
        <v>1</v>
      </c>
      <c r="I497" s="117" t="s">
        <v>18</v>
      </c>
      <c r="J497" s="87">
        <f ca="1">IF($T497=0,SUM(J498:J502),IF($T497="",0,IF(ISERROR(OFFSET(ГП!AA415,-$R497-IF($T497=4,1,0),0)),0,OFFSET(ГП!AA415,-$R497-IF($T497=4,1,0),0))))</f>
        <v>0</v>
      </c>
      <c r="K497" s="87">
        <f ca="1">IF($T497=0,SUM(K498:K502),IF($T497="",0,IF(ISERROR(OFFSET(ГП!AB415,-$R497-IF($T497=4,1,0),0)),0,OFFSET(ГП!AB415,-$R497-IF($T497=4,1,0),0))))</f>
        <v>0</v>
      </c>
      <c r="L497" s="87">
        <f ca="1">IF($T497=0,SUM(L498:L502),IF($T497="",0,IF(ISERROR(OFFSET(ГП!AC415,-$R497-IF($T497=4,1,0),0)),0,OFFSET(ГП!AC415,-$R497-IF($T497=4,1,0),0))))</f>
        <v>0</v>
      </c>
      <c r="M497" s="87">
        <f ca="1">IF($T497=0,SUM(M498:M502),IF($T497="",0,IF(ISERROR(OFFSET(ГП!AD415,-$R497-IF($T497=4,1,0),0)),0,OFFSET(ГП!AD415,-$R497-IF($T497=4,1,0),0))))</f>
        <v>0</v>
      </c>
      <c r="N497" s="87">
        <f ca="1">IF($T497=0,SUM(N498:N502),IF($T497="",0,IF(ISERROR(OFFSET(ГП!AE415,-$R497-IF($T497=4,1,0),0)),0,OFFSET(ГП!AE415,-$R497-IF($T497=4,1,0),0))))</f>
        <v>0</v>
      </c>
      <c r="O497" s="87">
        <f ca="1">IF($T497=0,SUM(O498:O502),IF($T497="",0,IF(ISERROR(OFFSET(ГП!AF415,-$R497-IF($T497=4,1,0),0)),0,OFFSET(ГП!AF415,-$R497-IF($T497=4,1,0),0))))</f>
        <v>0</v>
      </c>
      <c r="P497" s="20"/>
      <c r="Q497" s="20">
        <v>1</v>
      </c>
      <c r="R497" s="20">
        <f t="shared" si="175"/>
        <v>13</v>
      </c>
      <c r="S497" s="20" t="str">
        <f t="shared" si="176"/>
        <v/>
      </c>
      <c r="T497" s="157">
        <f t="shared" si="177"/>
        <v>0</v>
      </c>
      <c r="U497" s="20" t="str">
        <f t="shared" si="178"/>
        <v>всего</v>
      </c>
      <c r="V497" s="20"/>
      <c r="W497" s="20"/>
      <c r="X497" s="20"/>
      <c r="Y497" s="20" t="str">
        <f t="shared" ca="1" si="181"/>
        <v/>
      </c>
      <c r="Z497" s="20"/>
      <c r="AA497" s="20">
        <f t="shared" si="182"/>
        <v>12</v>
      </c>
      <c r="AB497" s="20">
        <f t="shared" si="184"/>
        <v>5</v>
      </c>
      <c r="AC497" s="20" t="str">
        <f t="shared" si="179"/>
        <v/>
      </c>
      <c r="AD497" s="20" t="str">
        <f t="shared" ca="1" si="180"/>
        <v/>
      </c>
      <c r="AE497" s="20" t="str">
        <f t="shared" ca="1" si="183"/>
        <v/>
      </c>
      <c r="AF497" s="158" t="s">
        <v>40</v>
      </c>
      <c r="AG497" s="158" t="s">
        <v>40</v>
      </c>
      <c r="AH497" s="157"/>
      <c r="AI497" s="161" t="s">
        <v>3</v>
      </c>
      <c r="AJ497" s="20"/>
      <c r="AK497" s="20"/>
      <c r="AL497" s="20"/>
      <c r="AM497" s="20"/>
      <c r="AN497" s="20"/>
      <c r="AO497" s="20"/>
    </row>
    <row r="498" spans="1:41" s="30" customFormat="1" ht="15.75" thickBot="1" x14ac:dyDescent="0.3">
      <c r="A498" s="209"/>
      <c r="B498" s="205"/>
      <c r="C498" s="205"/>
      <c r="D498" s="115" t="s">
        <v>17</v>
      </c>
      <c r="E498" s="115" t="s">
        <v>17</v>
      </c>
      <c r="F498" s="115" t="s">
        <v>17</v>
      </c>
      <c r="G498" s="115" t="s">
        <v>17</v>
      </c>
      <c r="H498" s="137" t="s">
        <v>2</v>
      </c>
      <c r="I498" s="117" t="s">
        <v>18</v>
      </c>
      <c r="J498" s="87">
        <f ca="1">IF($T498=0,SUM(J499:J503),IF($T498="",0,IF(ISERROR(OFFSET(ГП!AA416,-$R498-IF($T498=4,1,0),0)),0,OFFSET(ГП!AA416,-$R498-IF($T498=4,1,0),0))))</f>
        <v>0</v>
      </c>
      <c r="K498" s="87">
        <f ca="1">IF($T498=0,SUM(K499:K503),IF($T498="",0,IF(ISERROR(OFFSET(ГП!AB416,-$R498-IF($T498=4,1,0),0)),0,OFFSET(ГП!AB416,-$R498-IF($T498=4,1,0),0))))</f>
        <v>0</v>
      </c>
      <c r="L498" s="87">
        <f ca="1">IF($T498=0,SUM(L499:L503),IF($T498="",0,IF(ISERROR(OFFSET(ГП!AC416,-$R498-IF($T498=4,1,0),0)),0,OFFSET(ГП!AC416,-$R498-IF($T498=4,1,0),0))))</f>
        <v>0</v>
      </c>
      <c r="M498" s="87">
        <f ca="1">IF($T498=0,SUM(M499:M503),IF($T498="",0,IF(ISERROR(OFFSET(ГП!AD416,-$R498-IF($T498=4,1,0),0)),0,OFFSET(ГП!AD416,-$R498-IF($T498=4,1,0),0))))</f>
        <v>0</v>
      </c>
      <c r="N498" s="87">
        <f ca="1">IF($T498=0,SUM(N499:N503),IF($T498="",0,IF(ISERROR(OFFSET(ГП!AE416,-$R498-IF($T498=4,1,0),0)),0,OFFSET(ГП!AE416,-$R498-IF($T498=4,1,0),0))))</f>
        <v>0</v>
      </c>
      <c r="O498" s="87">
        <f ca="1">IF($T498=0,SUM(O499:O503),IF($T498="",0,IF(ISERROR(OFFSET(ГП!AF416,-$R498-IF($T498=4,1,0),0)),0,OFFSET(ГП!AF416,-$R498-IF($T498=4,1,0),0))))</f>
        <v>0</v>
      </c>
      <c r="P498" s="20"/>
      <c r="Q498" s="20">
        <v>2</v>
      </c>
      <c r="R498" s="20">
        <f t="shared" si="175"/>
        <v>13</v>
      </c>
      <c r="S498" s="20" t="str">
        <f t="shared" si="176"/>
        <v/>
      </c>
      <c r="T498" s="157">
        <f t="shared" si="177"/>
        <v>2</v>
      </c>
      <c r="U498" s="20" t="str">
        <f t="shared" si="178"/>
        <v>федеральный бюджет</v>
      </c>
      <c r="V498" s="20"/>
      <c r="W498" s="20"/>
      <c r="X498" s="20"/>
      <c r="Y498" s="20" t="str">
        <f t="shared" ca="1" si="181"/>
        <v/>
      </c>
      <c r="Z498" s="20"/>
      <c r="AA498" s="20">
        <f t="shared" si="182"/>
        <v>12</v>
      </c>
      <c r="AB498" s="20">
        <f t="shared" si="184"/>
        <v>6</v>
      </c>
      <c r="AC498" s="20" t="str">
        <f t="shared" si="179"/>
        <v/>
      </c>
      <c r="AD498" s="20" t="str">
        <f t="shared" ca="1" si="180"/>
        <v/>
      </c>
      <c r="AE498" s="20" t="str">
        <f t="shared" ca="1" si="183"/>
        <v/>
      </c>
      <c r="AF498" s="158" t="s">
        <v>40</v>
      </c>
      <c r="AG498" s="158" t="s">
        <v>40</v>
      </c>
      <c r="AH498" s="157"/>
      <c r="AI498" s="161" t="s">
        <v>6</v>
      </c>
      <c r="AJ498" s="20"/>
      <c r="AK498" s="20"/>
      <c r="AL498" s="20"/>
      <c r="AM498" s="20"/>
      <c r="AN498" s="20"/>
      <c r="AO498" s="20"/>
    </row>
    <row r="499" spans="1:41" s="30" customFormat="1" ht="23.25" thickBot="1" x14ac:dyDescent="0.3">
      <c r="A499" s="209"/>
      <c r="B499" s="205"/>
      <c r="C499" s="205"/>
      <c r="D499" s="123">
        <v>832</v>
      </c>
      <c r="E499" s="117">
        <v>502</v>
      </c>
      <c r="F499" s="115"/>
      <c r="G499" s="117" t="s">
        <v>17</v>
      </c>
      <c r="H499" s="137" t="s">
        <v>4</v>
      </c>
      <c r="I499" s="117" t="s">
        <v>18</v>
      </c>
      <c r="J499" s="87">
        <f ca="1">IF($T499=0,SUM(J500:J504),IF($T499="",0,IF(ISERROR(OFFSET(ГП!AA417,-$R499-IF($T499=4,1,0),0)),0,OFFSET(ГП!AA417,-$R499-IF($T499=4,1,0),0))))</f>
        <v>0</v>
      </c>
      <c r="K499" s="87">
        <f ca="1">IF($T499=0,SUM(K500:K504),IF($T499="",0,IF(ISERROR(OFFSET(ГП!AB417,-$R499-IF($T499=4,1,0),0)),0,OFFSET(ГП!AB417,-$R499-IF($T499=4,1,0),0))))</f>
        <v>0</v>
      </c>
      <c r="L499" s="87">
        <f ca="1">IF($T499=0,SUM(L500:L504),IF($T499="",0,IF(ISERROR(OFFSET(ГП!AC417,-$R499-IF($T499=4,1,0),0)),0,OFFSET(ГП!AC417,-$R499-IF($T499=4,1,0),0))))</f>
        <v>0</v>
      </c>
      <c r="M499" s="87">
        <f ca="1">IF($T499=0,SUM(M500:M504),IF($T499="",0,IF(ISERROR(OFFSET(ГП!AD417,-$R499-IF($T499=4,1,0),0)),0,OFFSET(ГП!AD417,-$R499-IF($T499=4,1,0),0))))</f>
        <v>0</v>
      </c>
      <c r="N499" s="87">
        <f ca="1">IF($T499=0,SUM(N500:N504),IF($T499="",0,IF(ISERROR(OFFSET(ГП!AE417,-$R499-IF($T499=4,1,0),0)),0,OFFSET(ГП!AE417,-$R499-IF($T499=4,1,0),0))))</f>
        <v>0</v>
      </c>
      <c r="O499" s="87">
        <f ca="1">IF($T499=0,SUM(O500:O504),IF($T499="",0,IF(ISERROR(OFFSET(ГП!AF417,-$R499-IF($T499=4,1,0),0)),0,OFFSET(ГП!AF417,-$R499-IF($T499=4,1,0),0))))</f>
        <v>0</v>
      </c>
      <c r="P499" s="20"/>
      <c r="Q499" s="20">
        <v>3</v>
      </c>
      <c r="R499" s="20">
        <f t="shared" si="175"/>
        <v>13</v>
      </c>
      <c r="S499" s="20" t="str">
        <f t="shared" si="176"/>
        <v/>
      </c>
      <c r="T499" s="157">
        <f t="shared" si="177"/>
        <v>1</v>
      </c>
      <c r="U499" s="20" t="str">
        <f t="shared" si="178"/>
        <v>республииканский бюджет Чувашской Республики</v>
      </c>
      <c r="V499" s="20"/>
      <c r="W499" s="20"/>
      <c r="X499" s="20"/>
      <c r="Y499" s="20" t="str">
        <f t="shared" ca="1" si="181"/>
        <v/>
      </c>
      <c r="Z499" s="20"/>
      <c r="AA499" s="20">
        <f t="shared" si="182"/>
        <v>13</v>
      </c>
      <c r="AB499" s="20">
        <f t="shared" si="184"/>
        <v>1</v>
      </c>
      <c r="AC499" s="20" t="str">
        <f t="shared" si="179"/>
        <v/>
      </c>
      <c r="AD499" s="20" t="str">
        <f t="shared" ca="1" si="180"/>
        <v>x</v>
      </c>
      <c r="AE499" s="20">
        <f t="shared" ca="1" si="183"/>
        <v>1</v>
      </c>
      <c r="AF499" s="158" t="s">
        <v>40</v>
      </c>
      <c r="AG499" s="158" t="s">
        <v>40</v>
      </c>
      <c r="AH499" s="157"/>
      <c r="AI499" s="161" t="s">
        <v>1</v>
      </c>
      <c r="AJ499" s="20"/>
      <c r="AK499" s="20"/>
      <c r="AL499" s="20"/>
      <c r="AM499" s="20"/>
      <c r="AN499" s="20"/>
      <c r="AO499" s="20"/>
    </row>
    <row r="500" spans="1:41" s="30" customFormat="1" ht="15.75" thickBot="1" x14ac:dyDescent="0.3">
      <c r="A500" s="209"/>
      <c r="B500" s="205"/>
      <c r="C500" s="205"/>
      <c r="D500" s="115" t="s">
        <v>17</v>
      </c>
      <c r="E500" s="115" t="s">
        <v>17</v>
      </c>
      <c r="F500" s="123" t="s">
        <v>17</v>
      </c>
      <c r="G500" s="115" t="s">
        <v>17</v>
      </c>
      <c r="H500" s="132" t="s">
        <v>3</v>
      </c>
      <c r="I500" s="117" t="s">
        <v>18</v>
      </c>
      <c r="J500" s="87">
        <f ca="1">IF($T500=0,SUM(J501:J505),IF($T500="",0,IF(ISERROR(OFFSET(ГП!AA418,-$R500-IF($T500=4,1,0),0)),0,OFFSET(ГП!AA418,-$R500-IF($T500=4,1,0),0))))</f>
        <v>0</v>
      </c>
      <c r="K500" s="87">
        <f ca="1">IF($T500=0,SUM(K501:K505),IF($T500="",0,IF(ISERROR(OFFSET(ГП!AB418,-$R500-IF($T500=4,1,0),0)),0,OFFSET(ГП!AB418,-$R500-IF($T500=4,1,0),0))))</f>
        <v>0</v>
      </c>
      <c r="L500" s="87">
        <f ca="1">IF($T500=0,SUM(L501:L505),IF($T500="",0,IF(ISERROR(OFFSET(ГП!AC418,-$R500-IF($T500=4,1,0),0)),0,OFFSET(ГП!AC418,-$R500-IF($T500=4,1,0),0))))</f>
        <v>0</v>
      </c>
      <c r="M500" s="87">
        <f ca="1">IF($T500=0,SUM(M501:M505),IF($T500="",0,IF(ISERROR(OFFSET(ГП!AD418,-$R500-IF($T500=4,1,0),0)),0,OFFSET(ГП!AD418,-$R500-IF($T500=4,1,0),0))))</f>
        <v>0</v>
      </c>
      <c r="N500" s="87">
        <f ca="1">IF($T500=0,SUM(N501:N505),IF($T500="",0,IF(ISERROR(OFFSET(ГП!AE418,-$R500-IF($T500=4,1,0),0)),0,OFFSET(ГП!AE418,-$R500-IF($T500=4,1,0),0))))</f>
        <v>0</v>
      </c>
      <c r="O500" s="87">
        <f ca="1">IF($T500=0,SUM(O501:O505),IF($T500="",0,IF(ISERROR(OFFSET(ГП!AF418,-$R500-IF($T500=4,1,0),0)),0,OFFSET(ГП!AF418,-$R500-IF($T500=4,1,0),0))))</f>
        <v>0</v>
      </c>
      <c r="P500" s="20"/>
      <c r="Q500" s="20">
        <v>4</v>
      </c>
      <c r="R500" s="20">
        <f t="shared" si="175"/>
        <v>13</v>
      </c>
      <c r="S500" s="20">
        <f t="shared" si="176"/>
        <v>3</v>
      </c>
      <c r="T500" s="157">
        <f t="shared" si="177"/>
        <v>3</v>
      </c>
      <c r="U500" s="20" t="str">
        <f t="shared" si="178"/>
        <v>местные бюджеты</v>
      </c>
      <c r="V500" s="20"/>
      <c r="W500" s="20"/>
      <c r="X500" s="20"/>
      <c r="Y500" s="20" t="str">
        <f t="shared" ca="1" si="181"/>
        <v/>
      </c>
      <c r="Z500" s="20"/>
      <c r="AA500" s="20">
        <f t="shared" si="182"/>
        <v>13</v>
      </c>
      <c r="AB500" s="20">
        <f t="shared" si="184"/>
        <v>2</v>
      </c>
      <c r="AC500" s="20" t="str">
        <f t="shared" si="179"/>
        <v/>
      </c>
      <c r="AD500" s="20" t="str">
        <f t="shared" ca="1" si="180"/>
        <v/>
      </c>
      <c r="AE500" s="20" t="str">
        <f t="shared" ca="1" si="183"/>
        <v/>
      </c>
      <c r="AF500" s="158" t="s">
        <v>40</v>
      </c>
      <c r="AG500" s="158" t="s">
        <v>40</v>
      </c>
      <c r="AH500" s="157"/>
      <c r="AI500" s="161" t="s">
        <v>2</v>
      </c>
      <c r="AJ500" s="20"/>
      <c r="AK500" s="20"/>
      <c r="AL500" s="20"/>
      <c r="AM500" s="20"/>
      <c r="AN500" s="20"/>
      <c r="AO500" s="20"/>
    </row>
    <row r="501" spans="1:41" s="30" customFormat="1" ht="45.75" thickBot="1" x14ac:dyDescent="0.3">
      <c r="A501" s="209"/>
      <c r="B501" s="205"/>
      <c r="C501" s="205"/>
      <c r="D501" s="115">
        <v>832</v>
      </c>
      <c r="E501" s="115">
        <v>502</v>
      </c>
      <c r="F501" s="115" t="s">
        <v>17</v>
      </c>
      <c r="G501" s="115">
        <v>522</v>
      </c>
      <c r="H501" s="137" t="s">
        <v>5</v>
      </c>
      <c r="I501" s="117" t="s">
        <v>18</v>
      </c>
      <c r="J501" s="87">
        <f ca="1">IF($T501=0,SUM(J502:J506),IF($T501="",0,IF(ISERROR(OFFSET(ГП!AA419,-$R501-IF($T501=4,1,0),0)),0,OFFSET(ГП!AA419,-$R501-IF($T501=4,1,0),0))))</f>
        <v>0</v>
      </c>
      <c r="K501" s="87">
        <f ca="1">IF($T501=0,SUM(K502:K506),IF($T501="",0,IF(ISERROR(OFFSET(ГП!AB419,-$R501-IF($T501=4,1,0),0)),0,OFFSET(ГП!AB419,-$R501-IF($T501=4,1,0),0))))</f>
        <v>0</v>
      </c>
      <c r="L501" s="87">
        <f ca="1">IF($T501=0,SUM(L502:L506),IF($T501="",0,IF(ISERROR(OFFSET(ГП!AC419,-$R501-IF($T501=4,1,0),0)),0,OFFSET(ГП!AC419,-$R501-IF($T501=4,1,0),0))))</f>
        <v>0</v>
      </c>
      <c r="M501" s="87">
        <f ca="1">IF($T501=0,SUM(M502:M506),IF($T501="",0,IF(ISERROR(OFFSET(ГП!AD419,-$R501-IF($T501=4,1,0),0)),0,OFFSET(ГП!AD419,-$R501-IF($T501=4,1,0),0))))</f>
        <v>0</v>
      </c>
      <c r="N501" s="87">
        <f ca="1">IF($T501=0,SUM(N502:N506),IF($T501="",0,IF(ISERROR(OFFSET(ГП!AE419,-$R501-IF($T501=4,1,0),0)),0,OFFSET(ГП!AE419,-$R501-IF($T501=4,1,0),0))))</f>
        <v>0</v>
      </c>
      <c r="O501" s="87">
        <f ca="1">IF($T501=0,SUM(O502:O506),IF($T501="",0,IF(ISERROR(OFFSET(ГП!AF419,-$R501-IF($T501=4,1,0),0)),0,OFFSET(ГП!AF419,-$R501-IF($T501=4,1,0),0))))</f>
        <v>0</v>
      </c>
      <c r="P501" s="20"/>
      <c r="Q501" s="20">
        <v>5</v>
      </c>
      <c r="R501" s="20">
        <f t="shared" si="175"/>
        <v>13</v>
      </c>
      <c r="S501" s="20" t="str">
        <f t="shared" si="176"/>
        <v/>
      </c>
      <c r="T501" s="157" t="str">
        <f t="shared" si="177"/>
        <v/>
      </c>
      <c r="U501" s="20" t="str">
        <f t="shared" si="178"/>
        <v>территориальный государственный внебюджетный фонд Чувашской Республики</v>
      </c>
      <c r="V501" s="20"/>
      <c r="W501" s="20"/>
      <c r="X501" s="20"/>
      <c r="Y501" s="20" t="str">
        <f t="shared" ca="1" si="181"/>
        <v/>
      </c>
      <c r="Z501" s="20"/>
      <c r="AA501" s="20">
        <f t="shared" si="182"/>
        <v>13</v>
      </c>
      <c r="AB501" s="20">
        <f t="shared" si="184"/>
        <v>3</v>
      </c>
      <c r="AC501" s="20" t="str">
        <f t="shared" si="179"/>
        <v/>
      </c>
      <c r="AD501" s="20" t="str">
        <f t="shared" ca="1" si="180"/>
        <v/>
      </c>
      <c r="AE501" s="20" t="str">
        <f t="shared" ca="1" si="183"/>
        <v/>
      </c>
      <c r="AF501" s="158" t="s">
        <v>40</v>
      </c>
      <c r="AG501" s="158">
        <v>522</v>
      </c>
      <c r="AH501" s="157"/>
      <c r="AI501" s="161" t="s">
        <v>307</v>
      </c>
      <c r="AJ501" s="20"/>
      <c r="AK501" s="20"/>
      <c r="AL501" s="20"/>
      <c r="AM501" s="20"/>
      <c r="AN501" s="20"/>
      <c r="AO501" s="20"/>
    </row>
    <row r="502" spans="1:41" s="30" customFormat="1" ht="15.75" thickBot="1" x14ac:dyDescent="0.3">
      <c r="A502" s="210"/>
      <c r="B502" s="206"/>
      <c r="C502" s="206"/>
      <c r="D502" s="115" t="s">
        <v>17</v>
      </c>
      <c r="E502" s="115" t="s">
        <v>17</v>
      </c>
      <c r="F502" s="115" t="s">
        <v>17</v>
      </c>
      <c r="G502" s="115" t="s">
        <v>17</v>
      </c>
      <c r="H502" s="137" t="s">
        <v>6</v>
      </c>
      <c r="I502" s="117" t="s">
        <v>18</v>
      </c>
      <c r="J502" s="87">
        <f ca="1">IF($T502=0,SUM(J503:J507),IF($T502="",0,IF(ISERROR(OFFSET(ГП!AA420,-$R502-IF($T502=4,1,0),0)),0,OFFSET(ГП!AA420,-$R502-IF($T502=4,1,0),0))))</f>
        <v>0</v>
      </c>
      <c r="K502" s="87">
        <f ca="1">IF($T502=0,SUM(K503:K507),IF($T502="",0,IF(ISERROR(OFFSET(ГП!AB420,-$R502-IF($T502=4,1,0),0)),0,OFFSET(ГП!AB420,-$R502-IF($T502=4,1,0),0))))</f>
        <v>0</v>
      </c>
      <c r="L502" s="87">
        <f ca="1">IF($T502=0,SUM(L503:L507),IF($T502="",0,IF(ISERROR(OFFSET(ГП!AC420,-$R502-IF($T502=4,1,0),0)),0,OFFSET(ГП!AC420,-$R502-IF($T502=4,1,0),0))))</f>
        <v>0</v>
      </c>
      <c r="M502" s="87">
        <f ca="1">IF($T502=0,SUM(M503:M507),IF($T502="",0,IF(ISERROR(OFFSET(ГП!AD420,-$R502-IF($T502=4,1,0),0)),0,OFFSET(ГП!AD420,-$R502-IF($T502=4,1,0),0))))</f>
        <v>0</v>
      </c>
      <c r="N502" s="87">
        <f ca="1">IF($T502=0,SUM(N503:N507),IF($T502="",0,IF(ISERROR(OFFSET(ГП!AE420,-$R502-IF($T502=4,1,0),0)),0,OFFSET(ГП!AE420,-$R502-IF($T502=4,1,0),0))))</f>
        <v>0</v>
      </c>
      <c r="O502" s="87">
        <f ca="1">IF($T502=0,SUM(O503:O507),IF($T502="",0,IF(ISERROR(OFFSET(ГП!AF420,-$R502-IF($T502=4,1,0),0)),0,OFFSET(ГП!AF420,-$R502-IF($T502=4,1,0),0))))</f>
        <v>0</v>
      </c>
      <c r="P502" s="20"/>
      <c r="Q502" s="20">
        <v>6</v>
      </c>
      <c r="R502" s="20">
        <f t="shared" si="175"/>
        <v>13</v>
      </c>
      <c r="S502" s="20">
        <f t="shared" si="176"/>
        <v>4</v>
      </c>
      <c r="T502" s="157">
        <f t="shared" si="177"/>
        <v>4</v>
      </c>
      <c r="U502" s="20" t="str">
        <f t="shared" si="178"/>
        <v>внебюджетные источники</v>
      </c>
      <c r="V502" s="20"/>
      <c r="W502" s="20"/>
      <c r="X502" s="20"/>
      <c r="Y502" s="20" t="str">
        <f t="shared" ca="1" si="181"/>
        <v/>
      </c>
      <c r="Z502" s="20"/>
      <c r="AA502" s="20">
        <f t="shared" si="182"/>
        <v>13</v>
      </c>
      <c r="AB502" s="20">
        <f t="shared" si="184"/>
        <v>4</v>
      </c>
      <c r="AC502" s="20" t="str">
        <f t="shared" si="179"/>
        <v/>
      </c>
      <c r="AD502" s="20" t="str">
        <f t="shared" ca="1" si="180"/>
        <v/>
      </c>
      <c r="AE502" s="20" t="str">
        <f t="shared" ca="1" si="183"/>
        <v/>
      </c>
      <c r="AF502" s="158" t="s">
        <v>40</v>
      </c>
      <c r="AG502" s="158" t="s">
        <v>40</v>
      </c>
      <c r="AH502" s="157"/>
      <c r="AI502" s="161" t="s">
        <v>3</v>
      </c>
      <c r="AJ502" s="20"/>
      <c r="AK502" s="20"/>
      <c r="AL502" s="20"/>
      <c r="AM502" s="20"/>
      <c r="AN502" s="20"/>
      <c r="AO502" s="20"/>
    </row>
    <row r="503" spans="1:41" s="30" customFormat="1" ht="15.75" thickBot="1" x14ac:dyDescent="0.3">
      <c r="A503" s="207" t="s">
        <v>214</v>
      </c>
      <c r="B503" s="204" t="s">
        <v>279</v>
      </c>
      <c r="C503" s="204" t="s">
        <v>35</v>
      </c>
      <c r="D503" s="115"/>
      <c r="E503" s="115"/>
      <c r="F503" s="115"/>
      <c r="G503" s="115"/>
      <c r="H503" s="132" t="s">
        <v>1</v>
      </c>
      <c r="I503" s="117" t="s">
        <v>18</v>
      </c>
      <c r="J503" s="87">
        <f ca="1">IF($T503=0,SUM(J504:J508),IF($T503="",0,IF(ISERROR(OFFSET(ГП!AA421,-$R503-IF($T503=4,1,0),0)),0,OFFSET(ГП!AA421,-$R503-IF($T503=4,1,0),0))))</f>
        <v>36570.800000000003</v>
      </c>
      <c r="K503" s="87">
        <f ca="1">IF($T503=0,SUM(K504:K508),IF($T503="",0,IF(ISERROR(OFFSET(ГП!AB421,-$R503-IF($T503=4,1,0),0)),0,OFFSET(ГП!AB421,-$R503-IF($T503=4,1,0),0))))</f>
        <v>0</v>
      </c>
      <c r="L503" s="87">
        <f ca="1">IF($T503=0,SUM(L504:L508),IF($T503="",0,IF(ISERROR(OFFSET(ГП!AC421,-$R503-IF($T503=4,1,0),0)),0,OFFSET(ГП!AC421,-$R503-IF($T503=4,1,0),0))))</f>
        <v>0</v>
      </c>
      <c r="M503" s="87">
        <f ca="1">IF($T503=0,SUM(M504:M508),IF($T503="",0,IF(ISERROR(OFFSET(ГП!AD421,-$R503-IF($T503=4,1,0),0)),0,OFFSET(ГП!AD421,-$R503-IF($T503=4,1,0),0))))</f>
        <v>0</v>
      </c>
      <c r="N503" s="87">
        <f ca="1">IF($T503=0,SUM(N504:N508),IF($T503="",0,IF(ISERROR(OFFSET(ГП!AE421,-$R503-IF($T503=4,1,0),0)),0,OFFSET(ГП!AE421,-$R503-IF($T503=4,1,0),0))))</f>
        <v>0</v>
      </c>
      <c r="O503" s="87">
        <f ca="1">IF($T503=0,SUM(O504:O508),IF($T503="",0,IF(ISERROR(OFFSET(ГП!AF421,-$R503-IF($T503=4,1,0),0)),0,OFFSET(ГП!AF421,-$R503-IF($T503=4,1,0),0))))</f>
        <v>0</v>
      </c>
      <c r="P503" s="20"/>
      <c r="Q503" s="20">
        <v>1</v>
      </c>
      <c r="R503" s="20">
        <f t="shared" si="175"/>
        <v>14</v>
      </c>
      <c r="S503" s="20" t="str">
        <f t="shared" si="176"/>
        <v/>
      </c>
      <c r="T503" s="157">
        <f t="shared" si="177"/>
        <v>0</v>
      </c>
      <c r="U503" s="20" t="str">
        <f t="shared" si="178"/>
        <v>всего</v>
      </c>
      <c r="V503" s="20"/>
      <c r="W503" s="20"/>
      <c r="X503" s="20"/>
      <c r="Y503" s="20" t="str">
        <f t="shared" ca="1" si="181"/>
        <v/>
      </c>
      <c r="Z503" s="20"/>
      <c r="AA503" s="20">
        <f t="shared" si="182"/>
        <v>13</v>
      </c>
      <c r="AB503" s="20">
        <f t="shared" si="184"/>
        <v>5</v>
      </c>
      <c r="AC503" s="20" t="str">
        <f t="shared" si="179"/>
        <v/>
      </c>
      <c r="AD503" s="20" t="str">
        <f t="shared" ca="1" si="180"/>
        <v/>
      </c>
      <c r="AE503" s="20" t="str">
        <f t="shared" ca="1" si="183"/>
        <v/>
      </c>
      <c r="AF503" s="158" t="s">
        <v>40</v>
      </c>
      <c r="AG503" s="158" t="s">
        <v>40</v>
      </c>
      <c r="AH503" s="157"/>
      <c r="AI503" s="161" t="s">
        <v>6</v>
      </c>
      <c r="AJ503" s="20"/>
      <c r="AK503" s="20"/>
      <c r="AL503" s="20"/>
      <c r="AM503" s="20"/>
      <c r="AN503" s="20"/>
      <c r="AO503" s="20"/>
    </row>
    <row r="504" spans="1:41" s="30" customFormat="1" ht="15.75" thickBot="1" x14ac:dyDescent="0.3">
      <c r="A504" s="209"/>
      <c r="B504" s="205"/>
      <c r="C504" s="205"/>
      <c r="D504" s="115"/>
      <c r="E504" s="115"/>
      <c r="F504" s="115"/>
      <c r="G504" s="115"/>
      <c r="H504" s="137" t="s">
        <v>2</v>
      </c>
      <c r="I504" s="117" t="s">
        <v>18</v>
      </c>
      <c r="J504" s="87">
        <f ca="1">IF($T504=0,SUM(J505:J509),IF($T504="",0,IF(ISERROR(OFFSET(ГП!AA422,-$R504-IF($T504=4,1,0),0)),0,OFFSET(ГП!AA422,-$R504-IF($T504=4,1,0),0))))</f>
        <v>0</v>
      </c>
      <c r="K504" s="87">
        <f ca="1">IF($T504=0,SUM(K505:K509),IF($T504="",0,IF(ISERROR(OFFSET(ГП!AB422,-$R504-IF($T504=4,1,0),0)),0,OFFSET(ГП!AB422,-$R504-IF($T504=4,1,0),0))))</f>
        <v>0</v>
      </c>
      <c r="L504" s="87">
        <f ca="1">IF($T504=0,SUM(L505:L509),IF($T504="",0,IF(ISERROR(OFFSET(ГП!AC422,-$R504-IF($T504=4,1,0),0)),0,OFFSET(ГП!AC422,-$R504-IF($T504=4,1,0),0))))</f>
        <v>0</v>
      </c>
      <c r="M504" s="87">
        <f ca="1">IF($T504=0,SUM(M505:M509),IF($T504="",0,IF(ISERROR(OFFSET(ГП!AD422,-$R504-IF($T504=4,1,0),0)),0,OFFSET(ГП!AD422,-$R504-IF($T504=4,1,0),0))))</f>
        <v>0</v>
      </c>
      <c r="N504" s="87">
        <f ca="1">IF($T504=0,SUM(N505:N509),IF($T504="",0,IF(ISERROR(OFFSET(ГП!AE422,-$R504-IF($T504=4,1,0),0)),0,OFFSET(ГП!AE422,-$R504-IF($T504=4,1,0),0))))</f>
        <v>0</v>
      </c>
      <c r="O504" s="87">
        <f ca="1">IF($T504=0,SUM(O505:O509),IF($T504="",0,IF(ISERROR(OFFSET(ГП!AF422,-$R504-IF($T504=4,1,0),0)),0,OFFSET(ГП!AF422,-$R504-IF($T504=4,1,0),0))))</f>
        <v>0</v>
      </c>
      <c r="P504" s="20"/>
      <c r="Q504" s="20">
        <v>2</v>
      </c>
      <c r="R504" s="20">
        <f t="shared" si="175"/>
        <v>14</v>
      </c>
      <c r="S504" s="20" t="str">
        <f t="shared" si="176"/>
        <v/>
      </c>
      <c r="T504" s="157">
        <f t="shared" si="177"/>
        <v>2</v>
      </c>
      <c r="U504" s="20" t="str">
        <f t="shared" si="178"/>
        <v>федеральный бюджет</v>
      </c>
      <c r="V504" s="20"/>
      <c r="W504" s="20"/>
      <c r="X504" s="20"/>
      <c r="Y504" s="20" t="str">
        <f t="shared" ca="1" si="181"/>
        <v/>
      </c>
      <c r="Z504" s="20"/>
      <c r="AA504" s="20">
        <f t="shared" si="182"/>
        <v>13</v>
      </c>
      <c r="AB504" s="20">
        <f t="shared" si="184"/>
        <v>6</v>
      </c>
      <c r="AC504" s="20" t="str">
        <f t="shared" si="179"/>
        <v/>
      </c>
      <c r="AD504" s="20" t="str">
        <f t="shared" ca="1" si="180"/>
        <v/>
      </c>
      <c r="AE504" s="20" t="str">
        <f t="shared" ca="1" si="183"/>
        <v/>
      </c>
      <c r="AF504" s="158" t="s">
        <v>40</v>
      </c>
      <c r="AG504" s="158" t="s">
        <v>40</v>
      </c>
      <c r="AH504" s="157"/>
      <c r="AI504" s="161" t="s">
        <v>1</v>
      </c>
      <c r="AJ504" s="20"/>
      <c r="AK504" s="20"/>
      <c r="AL504" s="20"/>
      <c r="AM504" s="20"/>
      <c r="AN504" s="20"/>
      <c r="AO504" s="20"/>
    </row>
    <row r="505" spans="1:41" s="30" customFormat="1" ht="23.25" thickBot="1" x14ac:dyDescent="0.3">
      <c r="A505" s="209" t="s">
        <v>214</v>
      </c>
      <c r="B505" s="205" t="s">
        <v>279</v>
      </c>
      <c r="C505" s="205" t="s">
        <v>35</v>
      </c>
      <c r="D505" s="115">
        <v>832</v>
      </c>
      <c r="E505" s="115">
        <v>502</v>
      </c>
      <c r="F505" s="147" t="s">
        <v>281</v>
      </c>
      <c r="G505" s="115">
        <v>522</v>
      </c>
      <c r="H505" s="137" t="s">
        <v>4</v>
      </c>
      <c r="I505" s="117" t="s">
        <v>18</v>
      </c>
      <c r="J505" s="87">
        <f ca="1">IF($T505=0,SUM(J506:J510),IF($T505="",0,IF(ISERROR(OFFSET(ГП!AA423,-$R505-IF($T505=4,1,0),0)),0,OFFSET(ГП!AA423,-$R505-IF($T505=4,1,0),0))))</f>
        <v>34010.800000000003</v>
      </c>
      <c r="K505" s="87">
        <f ca="1">IF($T505=0,SUM(K506:K510),IF($T505="",0,IF(ISERROR(OFFSET(ГП!AB423,-$R505-IF($T505=4,1,0),0)),0,OFFSET(ГП!AB423,-$R505-IF($T505=4,1,0),0))))</f>
        <v>0</v>
      </c>
      <c r="L505" s="87">
        <f ca="1">IF($T505=0,SUM(L506:L510),IF($T505="",0,IF(ISERROR(OFFSET(ГП!AC423,-$R505-IF($T505=4,1,0),0)),0,OFFSET(ГП!AC423,-$R505-IF($T505=4,1,0),0))))</f>
        <v>0</v>
      </c>
      <c r="M505" s="87">
        <f ca="1">IF($T505=0,SUM(M506:M510),IF($T505="",0,IF(ISERROR(OFFSET(ГП!AD423,-$R505-IF($T505=4,1,0),0)),0,OFFSET(ГП!AD423,-$R505-IF($T505=4,1,0),0))))</f>
        <v>0</v>
      </c>
      <c r="N505" s="87">
        <f ca="1">IF($T505=0,SUM(N506:N510),IF($T505="",0,IF(ISERROR(OFFSET(ГП!AE423,-$R505-IF($T505=4,1,0),0)),0,OFFSET(ГП!AE423,-$R505-IF($T505=4,1,0),0))))</f>
        <v>0</v>
      </c>
      <c r="O505" s="87">
        <f ca="1">IF($T505=0,SUM(O506:O510),IF($T505="",0,IF(ISERROR(OFFSET(ГП!AF423,-$R505-IF($T505=4,1,0),0)),0,OFFSET(ГП!AF423,-$R505-IF($T505=4,1,0),0))))</f>
        <v>0</v>
      </c>
      <c r="P505" s="20"/>
      <c r="Q505" s="20">
        <v>3</v>
      </c>
      <c r="R505" s="20">
        <f t="shared" si="175"/>
        <v>14</v>
      </c>
      <c r="S505" s="20" t="str">
        <f t="shared" si="176"/>
        <v/>
      </c>
      <c r="T505" s="157">
        <f t="shared" si="177"/>
        <v>1</v>
      </c>
      <c r="U505" s="20" t="str">
        <f t="shared" si="178"/>
        <v>республииканский бюджет Чувашской Республики</v>
      </c>
      <c r="V505" s="20"/>
      <c r="W505" s="20"/>
      <c r="X505" s="20"/>
      <c r="Y505" s="20" t="str">
        <f t="shared" ca="1" si="181"/>
        <v/>
      </c>
      <c r="Z505" s="20"/>
      <c r="AA505" s="20">
        <f t="shared" si="182"/>
        <v>14</v>
      </c>
      <c r="AB505" s="20">
        <f t="shared" si="184"/>
        <v>1</v>
      </c>
      <c r="AC505" s="20" t="str">
        <f t="shared" si="179"/>
        <v>A120201240</v>
      </c>
      <c r="AD505" s="20" t="str">
        <f t="shared" ca="1" si="180"/>
        <v>A120201240</v>
      </c>
      <c r="AE505" s="20" t="str">
        <f t="shared" ca="1" si="183"/>
        <v/>
      </c>
      <c r="AF505" s="158" t="s">
        <v>40</v>
      </c>
      <c r="AG505" s="158" t="s">
        <v>40</v>
      </c>
      <c r="AH505" s="157"/>
      <c r="AI505" s="161" t="s">
        <v>2</v>
      </c>
      <c r="AJ505" s="20"/>
      <c r="AK505" s="20"/>
      <c r="AL505" s="20"/>
      <c r="AM505" s="20"/>
      <c r="AN505" s="20"/>
      <c r="AO505" s="20"/>
    </row>
    <row r="506" spans="1:41" s="30" customFormat="1" ht="23.25" thickBot="1" x14ac:dyDescent="0.3">
      <c r="A506" s="209"/>
      <c r="B506" s="205"/>
      <c r="C506" s="205"/>
      <c r="D506" s="115"/>
      <c r="E506" s="115"/>
      <c r="F506" s="115"/>
      <c r="G506" s="115"/>
      <c r="H506" s="132" t="s">
        <v>3</v>
      </c>
      <c r="I506" s="117" t="s">
        <v>18</v>
      </c>
      <c r="J506" s="87">
        <f ca="1">IF($T506=0,SUM(J507:J511),IF($T506="",0,IF(ISERROR(OFFSET(ГП!AA424,-$R506-IF($T506=4,1,0),0)),0,OFFSET(ГП!AA424,-$R506-IF($T506=4,1,0),0))))</f>
        <v>2560</v>
      </c>
      <c r="K506" s="87">
        <f ca="1">IF($T506=0,SUM(K507:K511),IF($T506="",0,IF(ISERROR(OFFSET(ГП!AB424,-$R506-IF($T506=4,1,0),0)),0,OFFSET(ГП!AB424,-$R506-IF($T506=4,1,0),0))))</f>
        <v>0</v>
      </c>
      <c r="L506" s="87">
        <f ca="1">IF($T506=0,SUM(L507:L511),IF($T506="",0,IF(ISERROR(OFFSET(ГП!AC424,-$R506-IF($T506=4,1,0),0)),0,OFFSET(ГП!AC424,-$R506-IF($T506=4,1,0),0))))</f>
        <v>0</v>
      </c>
      <c r="M506" s="87">
        <f ca="1">IF($T506=0,SUM(M507:M511),IF($T506="",0,IF(ISERROR(OFFSET(ГП!AD424,-$R506-IF($T506=4,1,0),0)),0,OFFSET(ГП!AD424,-$R506-IF($T506=4,1,0),0))))</f>
        <v>0</v>
      </c>
      <c r="N506" s="87">
        <f ca="1">IF($T506=0,SUM(N507:N511),IF($T506="",0,IF(ISERROR(OFFSET(ГП!AE424,-$R506-IF($T506=4,1,0),0)),0,OFFSET(ГП!AE424,-$R506-IF($T506=4,1,0),0))))</f>
        <v>0</v>
      </c>
      <c r="O506" s="87">
        <f ca="1">IF($T506=0,SUM(O507:O511),IF($T506="",0,IF(ISERROR(OFFSET(ГП!AF424,-$R506-IF($T506=4,1,0),0)),0,OFFSET(ГП!AF424,-$R506-IF($T506=4,1,0),0))))</f>
        <v>0</v>
      </c>
      <c r="P506" s="20"/>
      <c r="Q506" s="20">
        <v>4</v>
      </c>
      <c r="R506" s="20">
        <f t="shared" si="175"/>
        <v>14</v>
      </c>
      <c r="S506" s="20">
        <f t="shared" si="176"/>
        <v>3</v>
      </c>
      <c r="T506" s="157">
        <f t="shared" si="177"/>
        <v>3</v>
      </c>
      <c r="U506" s="20" t="str">
        <f t="shared" si="178"/>
        <v>местные бюджеты</v>
      </c>
      <c r="V506" s="20"/>
      <c r="W506" s="20"/>
      <c r="X506" s="20"/>
      <c r="Y506" s="20" t="str">
        <f t="shared" ca="1" si="181"/>
        <v/>
      </c>
      <c r="Z506" s="20"/>
      <c r="AA506" s="20">
        <f t="shared" si="182"/>
        <v>14</v>
      </c>
      <c r="AB506" s="20">
        <f t="shared" si="184"/>
        <v>2</v>
      </c>
      <c r="AC506" s="20" t="str">
        <f t="shared" si="179"/>
        <v/>
      </c>
      <c r="AD506" s="20" t="str">
        <f t="shared" ca="1" si="180"/>
        <v/>
      </c>
      <c r="AE506" s="20" t="str">
        <f t="shared" ca="1" si="183"/>
        <v/>
      </c>
      <c r="AF506" s="158" t="s">
        <v>40</v>
      </c>
      <c r="AG506" s="158">
        <v>522</v>
      </c>
      <c r="AH506" s="157"/>
      <c r="AI506" s="161" t="s">
        <v>307</v>
      </c>
      <c r="AJ506" s="20"/>
      <c r="AK506" s="20"/>
      <c r="AL506" s="20"/>
      <c r="AM506" s="20"/>
      <c r="AN506" s="20"/>
      <c r="AO506" s="20"/>
    </row>
    <row r="507" spans="1:41" s="30" customFormat="1" ht="45.75" thickBot="1" x14ac:dyDescent="0.3">
      <c r="A507" s="209"/>
      <c r="B507" s="205"/>
      <c r="C507" s="205"/>
      <c r="D507" s="115"/>
      <c r="E507" s="115"/>
      <c r="F507" s="115"/>
      <c r="G507" s="115"/>
      <c r="H507" s="137" t="s">
        <v>5</v>
      </c>
      <c r="I507" s="117" t="s">
        <v>18</v>
      </c>
      <c r="J507" s="87">
        <f ca="1">IF($T507=0,SUM(J508:J512),IF($T507="",0,IF(ISERROR(OFFSET(ГП!AA425,-$R507-IF($T507=4,1,0),0)),0,OFFSET(ГП!AA425,-$R507-IF($T507=4,1,0),0))))</f>
        <v>0</v>
      </c>
      <c r="K507" s="87">
        <f ca="1">IF($T507=0,SUM(K508:K512),IF($T507="",0,IF(ISERROR(OFFSET(ГП!AB425,-$R507-IF($T507=4,1,0),0)),0,OFFSET(ГП!AB425,-$R507-IF($T507=4,1,0),0))))</f>
        <v>0</v>
      </c>
      <c r="L507" s="87">
        <f ca="1">IF($T507=0,SUM(L508:L512),IF($T507="",0,IF(ISERROR(OFFSET(ГП!AC425,-$R507-IF($T507=4,1,0),0)),0,OFFSET(ГП!AC425,-$R507-IF($T507=4,1,0),0))))</f>
        <v>0</v>
      </c>
      <c r="M507" s="87">
        <f ca="1">IF($T507=0,SUM(M508:M512),IF($T507="",0,IF(ISERROR(OFFSET(ГП!AD425,-$R507-IF($T507=4,1,0),0)),0,OFFSET(ГП!AD425,-$R507-IF($T507=4,1,0),0))))</f>
        <v>0</v>
      </c>
      <c r="N507" s="87">
        <f ca="1">IF($T507=0,SUM(N508:N512),IF($T507="",0,IF(ISERROR(OFFSET(ГП!AE425,-$R507-IF($T507=4,1,0),0)),0,OFFSET(ГП!AE425,-$R507-IF($T507=4,1,0),0))))</f>
        <v>0</v>
      </c>
      <c r="O507" s="87">
        <f ca="1">IF($T507=0,SUM(O508:O512),IF($T507="",0,IF(ISERROR(OFFSET(ГП!AF425,-$R507-IF($T507=4,1,0),0)),0,OFFSET(ГП!AF425,-$R507-IF($T507=4,1,0),0))))</f>
        <v>0</v>
      </c>
      <c r="P507" s="20"/>
      <c r="Q507" s="20">
        <v>5</v>
      </c>
      <c r="R507" s="20">
        <f t="shared" si="175"/>
        <v>14</v>
      </c>
      <c r="S507" s="20" t="str">
        <f t="shared" si="176"/>
        <v/>
      </c>
      <c r="T507" s="157" t="str">
        <f t="shared" si="177"/>
        <v/>
      </c>
      <c r="U507" s="20" t="str">
        <f t="shared" si="178"/>
        <v>территориальный государственный внебюджетный фонд Чувашской Республики</v>
      </c>
      <c r="V507" s="20"/>
      <c r="W507" s="20"/>
      <c r="X507" s="20"/>
      <c r="Y507" s="20" t="str">
        <f t="shared" ca="1" si="181"/>
        <v/>
      </c>
      <c r="Z507" s="20"/>
      <c r="AA507" s="20">
        <f t="shared" si="182"/>
        <v>14</v>
      </c>
      <c r="AB507" s="20">
        <f t="shared" si="184"/>
        <v>3</v>
      </c>
      <c r="AC507" s="20" t="str">
        <f t="shared" si="179"/>
        <v/>
      </c>
      <c r="AD507" s="20" t="str">
        <f t="shared" ca="1" si="180"/>
        <v/>
      </c>
      <c r="AE507" s="20" t="str">
        <f t="shared" ca="1" si="183"/>
        <v/>
      </c>
      <c r="AF507" s="158" t="s">
        <v>40</v>
      </c>
      <c r="AG507" s="158" t="s">
        <v>40</v>
      </c>
      <c r="AH507" s="157"/>
      <c r="AI507" s="161" t="s">
        <v>3</v>
      </c>
      <c r="AJ507" s="20"/>
      <c r="AK507" s="20"/>
      <c r="AL507" s="20"/>
      <c r="AM507" s="20"/>
      <c r="AN507" s="20"/>
      <c r="AO507" s="20"/>
    </row>
    <row r="508" spans="1:41" s="30" customFormat="1" ht="15.75" thickBot="1" x14ac:dyDescent="0.3">
      <c r="A508" s="210"/>
      <c r="B508" s="206"/>
      <c r="C508" s="206"/>
      <c r="D508" s="115"/>
      <c r="E508" s="115"/>
      <c r="F508" s="115"/>
      <c r="G508" s="115"/>
      <c r="H508" s="137" t="s">
        <v>6</v>
      </c>
      <c r="I508" s="117" t="s">
        <v>18</v>
      </c>
      <c r="J508" s="87">
        <f ca="1">IF($T508=0,SUM(J509:J513),IF($T508="",0,IF(ISERROR(OFFSET(ГП!AA426,-$R508-IF($T508=4,1,0),0)),0,OFFSET(ГП!AA426,-$R508-IF($T508=4,1,0),0))))</f>
        <v>0</v>
      </c>
      <c r="K508" s="87">
        <f ca="1">IF($T508=0,SUM(K509:K513),IF($T508="",0,IF(ISERROR(OFFSET(ГП!AB426,-$R508-IF($T508=4,1,0),0)),0,OFFSET(ГП!AB426,-$R508-IF($T508=4,1,0),0))))</f>
        <v>0</v>
      </c>
      <c r="L508" s="87">
        <f ca="1">IF($T508=0,SUM(L509:L513),IF($T508="",0,IF(ISERROR(OFFSET(ГП!AC426,-$R508-IF($T508=4,1,0),0)),0,OFFSET(ГП!AC426,-$R508-IF($T508=4,1,0),0))))</f>
        <v>0</v>
      </c>
      <c r="M508" s="87">
        <f ca="1">IF($T508=0,SUM(M509:M513),IF($T508="",0,IF(ISERROR(OFFSET(ГП!AD426,-$R508-IF($T508=4,1,0),0)),0,OFFSET(ГП!AD426,-$R508-IF($T508=4,1,0),0))))</f>
        <v>0</v>
      </c>
      <c r="N508" s="87">
        <f ca="1">IF($T508=0,SUM(N509:N513),IF($T508="",0,IF(ISERROR(OFFSET(ГП!AE426,-$R508-IF($T508=4,1,0),0)),0,OFFSET(ГП!AE426,-$R508-IF($T508=4,1,0),0))))</f>
        <v>0</v>
      </c>
      <c r="O508" s="87">
        <f ca="1">IF($T508=0,SUM(O509:O513),IF($T508="",0,IF(ISERROR(OFFSET(ГП!AF426,-$R508-IF($T508=4,1,0),0)),0,OFFSET(ГП!AF426,-$R508-IF($T508=4,1,0),0))))</f>
        <v>0</v>
      </c>
      <c r="P508" s="20"/>
      <c r="Q508" s="20">
        <v>6</v>
      </c>
      <c r="R508" s="20">
        <f t="shared" si="175"/>
        <v>14</v>
      </c>
      <c r="S508" s="20">
        <f t="shared" si="176"/>
        <v>4</v>
      </c>
      <c r="T508" s="157">
        <f t="shared" si="177"/>
        <v>4</v>
      </c>
      <c r="U508" s="20" t="str">
        <f t="shared" si="178"/>
        <v>внебюджетные источники</v>
      </c>
      <c r="V508" s="20"/>
      <c r="W508" s="20"/>
      <c r="X508" s="20"/>
      <c r="Y508" s="20" t="str">
        <f t="shared" ca="1" si="181"/>
        <v/>
      </c>
      <c r="Z508" s="20"/>
      <c r="AA508" s="20">
        <f t="shared" si="182"/>
        <v>14</v>
      </c>
      <c r="AB508" s="20">
        <f t="shared" si="184"/>
        <v>4</v>
      </c>
      <c r="AC508" s="20" t="str">
        <f t="shared" si="179"/>
        <v/>
      </c>
      <c r="AD508" s="20" t="str">
        <f t="shared" ca="1" si="180"/>
        <v/>
      </c>
      <c r="AE508" s="20" t="str">
        <f t="shared" ca="1" si="183"/>
        <v/>
      </c>
      <c r="AF508" s="158" t="s">
        <v>40</v>
      </c>
      <c r="AG508" s="158" t="s">
        <v>40</v>
      </c>
      <c r="AH508" s="157"/>
      <c r="AI508" s="161" t="s">
        <v>6</v>
      </c>
      <c r="AJ508" s="20"/>
      <c r="AK508" s="20"/>
      <c r="AL508" s="20"/>
      <c r="AM508" s="20"/>
      <c r="AN508" s="20"/>
      <c r="AO508" s="20"/>
    </row>
    <row r="509" spans="1:41" s="30" customFormat="1" ht="15.75" thickBot="1" x14ac:dyDescent="0.3">
      <c r="A509" s="207" t="s">
        <v>266</v>
      </c>
      <c r="B509" s="204" t="s">
        <v>203</v>
      </c>
      <c r="C509" s="204" t="s">
        <v>35</v>
      </c>
      <c r="D509" s="115"/>
      <c r="E509" s="115"/>
      <c r="F509" s="115"/>
      <c r="G509" s="115"/>
      <c r="H509" s="132" t="s">
        <v>1</v>
      </c>
      <c r="I509" s="117" t="s">
        <v>18</v>
      </c>
      <c r="J509" s="87">
        <f ca="1">IF($T509=0,SUM(J510:J514),IF($T509="",0,IF(ISERROR(OFFSET(ГП!AA427,-$R509-IF($T509=4,1,0),0)),0,OFFSET(ГП!AA427,-$R509-IF($T509=4,1,0),0))))</f>
        <v>11685.199999999999</v>
      </c>
      <c r="K509" s="87">
        <f ca="1">IF($T509=0,SUM(K510:K514),IF($T509="",0,IF(ISERROR(OFFSET(ГП!AB427,-$R509-IF($T509=4,1,0),0)),0,OFFSET(ГП!AB427,-$R509-IF($T509=4,1,0),0))))</f>
        <v>0</v>
      </c>
      <c r="L509" s="87">
        <f ca="1">IF($T509=0,SUM(L510:L514),IF($T509="",0,IF(ISERROR(OFFSET(ГП!AC427,-$R509-IF($T509=4,1,0),0)),0,OFFSET(ГП!AC427,-$R509-IF($T509=4,1,0),0))))</f>
        <v>0</v>
      </c>
      <c r="M509" s="87">
        <f ca="1">IF($T509=0,SUM(M510:M514),IF($T509="",0,IF(ISERROR(OFFSET(ГП!AD427,-$R509-IF($T509=4,1,0),0)),0,OFFSET(ГП!AD427,-$R509-IF($T509=4,1,0),0))))</f>
        <v>0</v>
      </c>
      <c r="N509" s="87">
        <f ca="1">IF($T509=0,SUM(N510:N514),IF($T509="",0,IF(ISERROR(OFFSET(ГП!AE427,-$R509-IF($T509=4,1,0),0)),0,OFFSET(ГП!AE427,-$R509-IF($T509=4,1,0),0))))</f>
        <v>0</v>
      </c>
      <c r="O509" s="87">
        <f ca="1">IF($T509=0,SUM(O510:O514),IF($T509="",0,IF(ISERROR(OFFSET(ГП!AF427,-$R509-IF($T509=4,1,0),0)),0,OFFSET(ГП!AF427,-$R509-IF($T509=4,1,0),0))))</f>
        <v>0</v>
      </c>
      <c r="P509" s="20"/>
      <c r="Q509" s="20">
        <v>1</v>
      </c>
      <c r="R509" s="20">
        <f t="shared" si="175"/>
        <v>15</v>
      </c>
      <c r="S509" s="20" t="str">
        <f t="shared" si="176"/>
        <v/>
      </c>
      <c r="T509" s="157">
        <f t="shared" si="177"/>
        <v>0</v>
      </c>
      <c r="U509" s="20" t="str">
        <f t="shared" si="178"/>
        <v>всего</v>
      </c>
      <c r="V509" s="20"/>
      <c r="W509" s="20"/>
      <c r="X509" s="20"/>
      <c r="Y509" s="20" t="str">
        <f t="shared" ca="1" si="181"/>
        <v/>
      </c>
      <c r="Z509" s="20"/>
      <c r="AA509" s="20">
        <f t="shared" si="182"/>
        <v>14</v>
      </c>
      <c r="AB509" s="20">
        <f t="shared" si="184"/>
        <v>5</v>
      </c>
      <c r="AC509" s="20" t="str">
        <f t="shared" si="179"/>
        <v/>
      </c>
      <c r="AD509" s="20" t="str">
        <f t="shared" ca="1" si="180"/>
        <v/>
      </c>
      <c r="AE509" s="20" t="str">
        <f t="shared" ca="1" si="183"/>
        <v/>
      </c>
      <c r="AF509" s="158" t="s">
        <v>40</v>
      </c>
      <c r="AG509" s="158" t="s">
        <v>40</v>
      </c>
      <c r="AH509" s="157"/>
      <c r="AI509" s="161" t="s">
        <v>1</v>
      </c>
      <c r="AJ509" s="20"/>
      <c r="AK509" s="20"/>
      <c r="AL509" s="20"/>
      <c r="AM509" s="20"/>
      <c r="AN509" s="20"/>
      <c r="AO509" s="20"/>
    </row>
    <row r="510" spans="1:41" s="30" customFormat="1" ht="15.75" thickBot="1" x14ac:dyDescent="0.3">
      <c r="A510" s="209"/>
      <c r="B510" s="205"/>
      <c r="C510" s="205"/>
      <c r="D510" s="115"/>
      <c r="E510" s="115"/>
      <c r="F510" s="115"/>
      <c r="G510" s="115"/>
      <c r="H510" s="137" t="s">
        <v>2</v>
      </c>
      <c r="I510" s="117" t="s">
        <v>18</v>
      </c>
      <c r="J510" s="87">
        <f ca="1">IF($T510=0,SUM(J511:J515),IF($T510="",0,IF(ISERROR(OFFSET(ГП!AA428,-$R510-IF($T510=4,1,0),0)),0,OFFSET(ГП!AA428,-$R510-IF($T510=4,1,0),0))))</f>
        <v>0</v>
      </c>
      <c r="K510" s="87">
        <f ca="1">IF($T510=0,SUM(K511:K515),IF($T510="",0,IF(ISERROR(OFFSET(ГП!AB428,-$R510-IF($T510=4,1,0),0)),0,OFFSET(ГП!AB428,-$R510-IF($T510=4,1,0),0))))</f>
        <v>0</v>
      </c>
      <c r="L510" s="87">
        <f ca="1">IF($T510=0,SUM(L511:L515),IF($T510="",0,IF(ISERROR(OFFSET(ГП!AC428,-$R510-IF($T510=4,1,0),0)),0,OFFSET(ГП!AC428,-$R510-IF($T510=4,1,0),0))))</f>
        <v>0</v>
      </c>
      <c r="M510" s="87">
        <f ca="1">IF($T510=0,SUM(M511:M515),IF($T510="",0,IF(ISERROR(OFFSET(ГП!AD428,-$R510-IF($T510=4,1,0),0)),0,OFFSET(ГП!AD428,-$R510-IF($T510=4,1,0),0))))</f>
        <v>0</v>
      </c>
      <c r="N510" s="87">
        <f ca="1">IF($T510=0,SUM(N511:N515),IF($T510="",0,IF(ISERROR(OFFSET(ГП!AE428,-$R510-IF($T510=4,1,0),0)),0,OFFSET(ГП!AE428,-$R510-IF($T510=4,1,0),0))))</f>
        <v>0</v>
      </c>
      <c r="O510" s="87">
        <f ca="1">IF($T510=0,SUM(O511:O515),IF($T510="",0,IF(ISERROR(OFFSET(ГП!AF428,-$R510-IF($T510=4,1,0),0)),0,OFFSET(ГП!AF428,-$R510-IF($T510=4,1,0),0))))</f>
        <v>0</v>
      </c>
      <c r="P510" s="20"/>
      <c r="Q510" s="20">
        <v>2</v>
      </c>
      <c r="R510" s="20">
        <f t="shared" si="175"/>
        <v>15</v>
      </c>
      <c r="S510" s="20" t="str">
        <f t="shared" si="176"/>
        <v/>
      </c>
      <c r="T510" s="157">
        <f t="shared" si="177"/>
        <v>2</v>
      </c>
      <c r="U510" s="20" t="str">
        <f t="shared" si="178"/>
        <v>федеральный бюджет</v>
      </c>
      <c r="V510" s="20"/>
      <c r="W510" s="20"/>
      <c r="X510" s="20"/>
      <c r="Y510" s="20" t="str">
        <f t="shared" ca="1" si="181"/>
        <v/>
      </c>
      <c r="Z510" s="20"/>
      <c r="AA510" s="20">
        <f t="shared" si="182"/>
        <v>14</v>
      </c>
      <c r="AB510" s="20">
        <f t="shared" si="184"/>
        <v>6</v>
      </c>
      <c r="AC510" s="20" t="str">
        <f t="shared" si="179"/>
        <v/>
      </c>
      <c r="AD510" s="20" t="str">
        <f t="shared" ca="1" si="180"/>
        <v/>
      </c>
      <c r="AE510" s="20" t="str">
        <f t="shared" ca="1" si="183"/>
        <v/>
      </c>
      <c r="AF510" s="158" t="s">
        <v>40</v>
      </c>
      <c r="AG510" s="158" t="s">
        <v>40</v>
      </c>
      <c r="AH510" s="157"/>
      <c r="AI510" s="161" t="s">
        <v>2</v>
      </c>
      <c r="AJ510" s="20"/>
      <c r="AK510" s="20"/>
      <c r="AL510" s="20"/>
      <c r="AM510" s="20"/>
      <c r="AN510" s="20"/>
      <c r="AO510" s="20"/>
    </row>
    <row r="511" spans="1:41" s="30" customFormat="1" ht="23.25" thickBot="1" x14ac:dyDescent="0.3">
      <c r="A511" s="209"/>
      <c r="B511" s="205"/>
      <c r="C511" s="205"/>
      <c r="D511" s="115"/>
      <c r="E511" s="115"/>
      <c r="F511" s="115"/>
      <c r="G511" s="115"/>
      <c r="H511" s="137" t="s">
        <v>4</v>
      </c>
      <c r="I511" s="117" t="s">
        <v>18</v>
      </c>
      <c r="J511" s="87">
        <f ca="1">IF($T511=0,SUM(J512:J516),IF($T511="",0,IF(ISERROR(OFFSET(ГП!AA429,-$R511-IF($T511=4,1,0),0)),0,OFFSET(ГП!AA429,-$R511-IF($T511=4,1,0),0))))</f>
        <v>11100.9</v>
      </c>
      <c r="K511" s="87">
        <f ca="1">IF($T511=0,SUM(K512:K516),IF($T511="",0,IF(ISERROR(OFFSET(ГП!AB429,-$R511-IF($T511=4,1,0),0)),0,OFFSET(ГП!AB429,-$R511-IF($T511=4,1,0),0))))</f>
        <v>0</v>
      </c>
      <c r="L511" s="87">
        <f ca="1">IF($T511=0,SUM(L512:L516),IF($T511="",0,IF(ISERROR(OFFSET(ГП!AC429,-$R511-IF($T511=4,1,0),0)),0,OFFSET(ГП!AC429,-$R511-IF($T511=4,1,0),0))))</f>
        <v>0</v>
      </c>
      <c r="M511" s="87">
        <f ca="1">IF($T511=0,SUM(M512:M516),IF($T511="",0,IF(ISERROR(OFFSET(ГП!AD429,-$R511-IF($T511=4,1,0),0)),0,OFFSET(ГП!AD429,-$R511-IF($T511=4,1,0),0))))</f>
        <v>0</v>
      </c>
      <c r="N511" s="87">
        <f ca="1">IF($T511=0,SUM(N512:N516),IF($T511="",0,IF(ISERROR(OFFSET(ГП!AE429,-$R511-IF($T511=4,1,0),0)),0,OFFSET(ГП!AE429,-$R511-IF($T511=4,1,0),0))))</f>
        <v>0</v>
      </c>
      <c r="O511" s="87">
        <f ca="1">IF($T511=0,SUM(O512:O516),IF($T511="",0,IF(ISERROR(OFFSET(ГП!AF429,-$R511-IF($T511=4,1,0),0)),0,OFFSET(ГП!AF429,-$R511-IF($T511=4,1,0),0))))</f>
        <v>0</v>
      </c>
      <c r="P511" s="20"/>
      <c r="Q511" s="20">
        <v>3</v>
      </c>
      <c r="R511" s="20">
        <f t="shared" si="175"/>
        <v>15</v>
      </c>
      <c r="S511" s="20" t="str">
        <f t="shared" si="176"/>
        <v/>
      </c>
      <c r="T511" s="157">
        <f t="shared" si="177"/>
        <v>1</v>
      </c>
      <c r="U511" s="20" t="str">
        <f t="shared" si="178"/>
        <v>республииканский бюджет Чувашской Республики</v>
      </c>
      <c r="V511" s="20"/>
      <c r="W511" s="20"/>
      <c r="X511" s="20"/>
      <c r="Y511" s="20" t="str">
        <f t="shared" ca="1" si="181"/>
        <v/>
      </c>
      <c r="Z511" s="20"/>
      <c r="AA511" s="20">
        <f t="shared" si="182"/>
        <v>15</v>
      </c>
      <c r="AB511" s="20">
        <f t="shared" si="184"/>
        <v>1</v>
      </c>
      <c r="AC511" s="20" t="str">
        <f t="shared" si="179"/>
        <v/>
      </c>
      <c r="AD511" s="20" t="str">
        <f t="shared" ca="1" si="180"/>
        <v>A120201250</v>
      </c>
      <c r="AE511" s="20">
        <f t="shared" ca="1" si="183"/>
        <v>1</v>
      </c>
      <c r="AF511" s="158" t="s">
        <v>40</v>
      </c>
      <c r="AG511" s="158">
        <v>522</v>
      </c>
      <c r="AH511" s="157"/>
      <c r="AI511" s="161" t="s">
        <v>307</v>
      </c>
      <c r="AJ511" s="20"/>
      <c r="AK511" s="20"/>
      <c r="AL511" s="20"/>
      <c r="AM511" s="20"/>
      <c r="AN511" s="20"/>
      <c r="AO511" s="20"/>
    </row>
    <row r="512" spans="1:41" s="30" customFormat="1" ht="15.75" thickBot="1" x14ac:dyDescent="0.3">
      <c r="A512" s="209" t="s">
        <v>266</v>
      </c>
      <c r="B512" s="205" t="s">
        <v>203</v>
      </c>
      <c r="C512" s="205"/>
      <c r="D512" s="115">
        <v>832</v>
      </c>
      <c r="E512" s="115">
        <v>502</v>
      </c>
      <c r="F512" s="115" t="s">
        <v>280</v>
      </c>
      <c r="G512" s="115">
        <v>522</v>
      </c>
      <c r="H512" s="132" t="s">
        <v>3</v>
      </c>
      <c r="I512" s="117" t="s">
        <v>18</v>
      </c>
      <c r="J512" s="87">
        <f ca="1">IF($T512=0,SUM(J513:J517),IF($T512="",0,IF(ISERROR(OFFSET(ГП!AA430,-$R512-IF($T512=4,1,0),0)),0,OFFSET(ГП!AA430,-$R512-IF($T512=4,1,0),0))))</f>
        <v>584.29999999999995</v>
      </c>
      <c r="K512" s="87">
        <f ca="1">IF($T512=0,SUM(K513:K517),IF($T512="",0,IF(ISERROR(OFFSET(ГП!AB430,-$R512-IF($T512=4,1,0),0)),0,OFFSET(ГП!AB430,-$R512-IF($T512=4,1,0),0))))</f>
        <v>0</v>
      </c>
      <c r="L512" s="87">
        <f ca="1">IF($T512=0,SUM(L513:L517),IF($T512="",0,IF(ISERROR(OFFSET(ГП!AC430,-$R512-IF($T512=4,1,0),0)),0,OFFSET(ГП!AC430,-$R512-IF($T512=4,1,0),0))))</f>
        <v>0</v>
      </c>
      <c r="M512" s="87">
        <f ca="1">IF($T512=0,SUM(M513:M517),IF($T512="",0,IF(ISERROR(OFFSET(ГП!AD430,-$R512-IF($T512=4,1,0),0)),0,OFFSET(ГП!AD430,-$R512-IF($T512=4,1,0),0))))</f>
        <v>0</v>
      </c>
      <c r="N512" s="87">
        <f ca="1">IF($T512=0,SUM(N513:N517),IF($T512="",0,IF(ISERROR(OFFSET(ГП!AE430,-$R512-IF($T512=4,1,0),0)),0,OFFSET(ГП!AE430,-$R512-IF($T512=4,1,0),0))))</f>
        <v>0</v>
      </c>
      <c r="O512" s="87">
        <f ca="1">IF($T512=0,SUM(O513:O517),IF($T512="",0,IF(ISERROR(OFFSET(ГП!AF430,-$R512-IF($T512=4,1,0),0)),0,OFFSET(ГП!AF430,-$R512-IF($T512=4,1,0),0))))</f>
        <v>0</v>
      </c>
      <c r="P512" s="20"/>
      <c r="Q512" s="20">
        <v>4</v>
      </c>
      <c r="R512" s="20">
        <f t="shared" si="175"/>
        <v>15</v>
      </c>
      <c r="S512" s="20">
        <f t="shared" si="176"/>
        <v>3</v>
      </c>
      <c r="T512" s="157">
        <f t="shared" si="177"/>
        <v>3</v>
      </c>
      <c r="U512" s="20" t="str">
        <f t="shared" si="178"/>
        <v>местные бюджеты</v>
      </c>
      <c r="V512" s="20"/>
      <c r="W512" s="20"/>
      <c r="X512" s="20"/>
      <c r="Y512" s="20" t="str">
        <f t="shared" ca="1" si="181"/>
        <v/>
      </c>
      <c r="Z512" s="20"/>
      <c r="AA512" s="20">
        <f t="shared" si="182"/>
        <v>15</v>
      </c>
      <c r="AB512" s="20">
        <f t="shared" si="184"/>
        <v>2</v>
      </c>
      <c r="AC512" s="20" t="str">
        <f t="shared" si="179"/>
        <v>A120201250</v>
      </c>
      <c r="AD512" s="20" t="str">
        <f t="shared" ca="1" si="180"/>
        <v/>
      </c>
      <c r="AE512" s="20">
        <f t="shared" ca="1" si="183"/>
        <v>1</v>
      </c>
      <c r="AF512" s="158" t="s">
        <v>40</v>
      </c>
      <c r="AG512" s="158" t="s">
        <v>40</v>
      </c>
      <c r="AH512" s="157"/>
      <c r="AI512" s="161" t="s">
        <v>3</v>
      </c>
      <c r="AJ512" s="20"/>
      <c r="AK512" s="20"/>
      <c r="AL512" s="20"/>
      <c r="AM512" s="20"/>
      <c r="AN512" s="20"/>
      <c r="AO512" s="20"/>
    </row>
    <row r="513" spans="1:41" s="30" customFormat="1" ht="45.75" thickBot="1" x14ac:dyDescent="0.3">
      <c r="A513" s="209"/>
      <c r="B513" s="205"/>
      <c r="C513" s="205"/>
      <c r="D513" s="115"/>
      <c r="E513" s="115"/>
      <c r="F513" s="115"/>
      <c r="G513" s="115"/>
      <c r="H513" s="137" t="s">
        <v>5</v>
      </c>
      <c r="I513" s="117" t="s">
        <v>18</v>
      </c>
      <c r="J513" s="87">
        <f ca="1">IF($T513=0,SUM(J514:J518),IF($T513="",0,IF(ISERROR(OFFSET(ГП!AA431,-$R513-IF($T513=4,1,0),0)),0,OFFSET(ГП!AA431,-$R513-IF($T513=4,1,0),0))))</f>
        <v>0</v>
      </c>
      <c r="K513" s="87">
        <f ca="1">IF($T513=0,SUM(K514:K518),IF($T513="",0,IF(ISERROR(OFFSET(ГП!AB431,-$R513-IF($T513=4,1,0),0)),0,OFFSET(ГП!AB431,-$R513-IF($T513=4,1,0),0))))</f>
        <v>0</v>
      </c>
      <c r="L513" s="87">
        <f ca="1">IF($T513=0,SUM(L514:L518),IF($T513="",0,IF(ISERROR(OFFSET(ГП!AC431,-$R513-IF($T513=4,1,0),0)),0,OFFSET(ГП!AC431,-$R513-IF($T513=4,1,0),0))))</f>
        <v>0</v>
      </c>
      <c r="M513" s="87">
        <f ca="1">IF($T513=0,SUM(M514:M518),IF($T513="",0,IF(ISERROR(OFFSET(ГП!AD431,-$R513-IF($T513=4,1,0),0)),0,OFFSET(ГП!AD431,-$R513-IF($T513=4,1,0),0))))</f>
        <v>0</v>
      </c>
      <c r="N513" s="87">
        <f ca="1">IF($T513=0,SUM(N514:N518),IF($T513="",0,IF(ISERROR(OFFSET(ГП!AE431,-$R513-IF($T513=4,1,0),0)),0,OFFSET(ГП!AE431,-$R513-IF($T513=4,1,0),0))))</f>
        <v>0</v>
      </c>
      <c r="O513" s="87">
        <f ca="1">IF($T513=0,SUM(O514:O518),IF($T513="",0,IF(ISERROR(OFFSET(ГП!AF431,-$R513-IF($T513=4,1,0),0)),0,OFFSET(ГП!AF431,-$R513-IF($T513=4,1,0),0))))</f>
        <v>0</v>
      </c>
      <c r="P513" s="20"/>
      <c r="Q513" s="20">
        <v>5</v>
      </c>
      <c r="R513" s="20">
        <f t="shared" si="175"/>
        <v>15</v>
      </c>
      <c r="S513" s="20" t="str">
        <f t="shared" si="176"/>
        <v/>
      </c>
      <c r="T513" s="157" t="str">
        <f t="shared" si="177"/>
        <v/>
      </c>
      <c r="U513" s="20" t="str">
        <f t="shared" si="178"/>
        <v>территориальный государственный внебюджетный фонд Чувашской Республики</v>
      </c>
      <c r="V513" s="20"/>
      <c r="W513" s="20"/>
      <c r="X513" s="20"/>
      <c r="Y513" s="20" t="str">
        <f t="shared" ca="1" si="181"/>
        <v/>
      </c>
      <c r="Z513" s="20"/>
      <c r="AA513" s="20">
        <f t="shared" si="182"/>
        <v>15</v>
      </c>
      <c r="AB513" s="20">
        <f t="shared" si="184"/>
        <v>3</v>
      </c>
      <c r="AC513" s="20" t="str">
        <f t="shared" si="179"/>
        <v/>
      </c>
      <c r="AD513" s="20" t="str">
        <f t="shared" ca="1" si="180"/>
        <v/>
      </c>
      <c r="AE513" s="20" t="str">
        <f t="shared" ca="1" si="183"/>
        <v/>
      </c>
      <c r="AF513" s="158" t="s">
        <v>40</v>
      </c>
      <c r="AG513" s="158" t="s">
        <v>40</v>
      </c>
      <c r="AH513" s="157"/>
      <c r="AI513" s="161" t="s">
        <v>6</v>
      </c>
      <c r="AJ513" s="20"/>
      <c r="AK513" s="20"/>
      <c r="AL513" s="20"/>
      <c r="AM513" s="20"/>
      <c r="AN513" s="20"/>
      <c r="AO513" s="20"/>
    </row>
    <row r="514" spans="1:41" s="30" customFormat="1" ht="15.75" thickBot="1" x14ac:dyDescent="0.3">
      <c r="A514" s="210"/>
      <c r="B514" s="206"/>
      <c r="C514" s="206"/>
      <c r="D514" s="115"/>
      <c r="E514" s="115"/>
      <c r="F514" s="115"/>
      <c r="G514" s="115"/>
      <c r="H514" s="137" t="s">
        <v>6</v>
      </c>
      <c r="I514" s="117" t="s">
        <v>18</v>
      </c>
      <c r="J514" s="87">
        <f ca="1">IF($T514=0,SUM(J515:J519),IF($T514="",0,IF(ISERROR(OFFSET(ГП!AA432,-$R514-IF($T514=4,1,0),0)),0,OFFSET(ГП!AA432,-$R514-IF($T514=4,1,0),0))))</f>
        <v>0</v>
      </c>
      <c r="K514" s="87">
        <f ca="1">IF($T514=0,SUM(K515:K519),IF($T514="",0,IF(ISERROR(OFFSET(ГП!AB432,-$R514-IF($T514=4,1,0),0)),0,OFFSET(ГП!AB432,-$R514-IF($T514=4,1,0),0))))</f>
        <v>0</v>
      </c>
      <c r="L514" s="87">
        <f ca="1">IF($T514=0,SUM(L515:L519),IF($T514="",0,IF(ISERROR(OFFSET(ГП!AC432,-$R514-IF($T514=4,1,0),0)),0,OFFSET(ГП!AC432,-$R514-IF($T514=4,1,0),0))))</f>
        <v>0</v>
      </c>
      <c r="M514" s="87">
        <f ca="1">IF($T514=0,SUM(M515:M519),IF($T514="",0,IF(ISERROR(OFFSET(ГП!AD432,-$R514-IF($T514=4,1,0),0)),0,OFFSET(ГП!AD432,-$R514-IF($T514=4,1,0),0))))</f>
        <v>0</v>
      </c>
      <c r="N514" s="87">
        <f ca="1">IF($T514=0,SUM(N515:N519),IF($T514="",0,IF(ISERROR(OFFSET(ГП!AE432,-$R514-IF($T514=4,1,0),0)),0,OFFSET(ГП!AE432,-$R514-IF($T514=4,1,0),0))))</f>
        <v>0</v>
      </c>
      <c r="O514" s="87">
        <f ca="1">IF($T514=0,SUM(O515:O519),IF($T514="",0,IF(ISERROR(OFFSET(ГП!AF432,-$R514-IF($T514=4,1,0),0)),0,OFFSET(ГП!AF432,-$R514-IF($T514=4,1,0),0))))</f>
        <v>0</v>
      </c>
      <c r="P514" s="20"/>
      <c r="Q514" s="20">
        <v>6</v>
      </c>
      <c r="R514" s="20">
        <f t="shared" si="175"/>
        <v>15</v>
      </c>
      <c r="S514" s="20">
        <f t="shared" si="176"/>
        <v>4</v>
      </c>
      <c r="T514" s="157">
        <f t="shared" si="177"/>
        <v>4</v>
      </c>
      <c r="U514" s="20" t="str">
        <f t="shared" si="178"/>
        <v>внебюджетные источники</v>
      </c>
      <c r="V514" s="20"/>
      <c r="W514" s="20"/>
      <c r="X514" s="20"/>
      <c r="Y514" s="20" t="str">
        <f t="shared" ca="1" si="181"/>
        <v/>
      </c>
      <c r="Z514" s="20"/>
      <c r="AA514" s="20">
        <f t="shared" si="182"/>
        <v>15</v>
      </c>
      <c r="AB514" s="20">
        <f t="shared" si="184"/>
        <v>4</v>
      </c>
      <c r="AC514" s="20" t="str">
        <f t="shared" si="179"/>
        <v/>
      </c>
      <c r="AD514" s="20" t="str">
        <f t="shared" ca="1" si="180"/>
        <v/>
      </c>
      <c r="AE514" s="20" t="str">
        <f t="shared" ca="1" si="183"/>
        <v/>
      </c>
      <c r="AF514" s="158" t="s">
        <v>40</v>
      </c>
      <c r="AG514" s="158" t="s">
        <v>40</v>
      </c>
      <c r="AH514" s="157"/>
      <c r="AI514" s="161" t="s">
        <v>1</v>
      </c>
      <c r="AJ514" s="20"/>
      <c r="AK514" s="20"/>
      <c r="AL514" s="20"/>
      <c r="AM514" s="20"/>
      <c r="AN514" s="20"/>
      <c r="AO514" s="20"/>
    </row>
    <row r="515" spans="1:41" s="30" customFormat="1" ht="15.75" thickBot="1" x14ac:dyDescent="0.3">
      <c r="A515" s="207" t="s">
        <v>269</v>
      </c>
      <c r="B515" s="204" t="s">
        <v>802</v>
      </c>
      <c r="C515" s="204" t="s">
        <v>35</v>
      </c>
      <c r="D515" s="115"/>
      <c r="E515" s="115"/>
      <c r="F515" s="115"/>
      <c r="G515" s="115"/>
      <c r="H515" s="132" t="s">
        <v>1</v>
      </c>
      <c r="I515" s="117" t="s">
        <v>18</v>
      </c>
      <c r="J515" s="87">
        <f ca="1">IF($T515=0,SUM(J516:J520),IF($T515="",0,IF(ISERROR(OFFSET(ГП!AA433,-$R515-IF($T515=4,1,0),0)),0,OFFSET(ГП!AA433,-$R515-IF($T515=4,1,0),0))))</f>
        <v>0</v>
      </c>
      <c r="K515" s="87">
        <f ca="1">IF($T515=0,SUM(K516:K520),IF($T515="",0,IF(ISERROR(OFFSET(ГП!AB433,-$R515-IF($T515=4,1,0),0)),0,OFFSET(ГП!AB433,-$R515-IF($T515=4,1,0),0))))</f>
        <v>0</v>
      </c>
      <c r="L515" s="87">
        <f ca="1">IF($T515=0,SUM(L516:L520),IF($T515="",0,IF(ISERROR(OFFSET(ГП!AC433,-$R515-IF($T515=4,1,0),0)),0,OFFSET(ГП!AC433,-$R515-IF($T515=4,1,0),0))))</f>
        <v>0</v>
      </c>
      <c r="M515" s="87">
        <f ca="1">IF($T515=0,SUM(M516:M520),IF($T515="",0,IF(ISERROR(OFFSET(ГП!AD433,-$R515-IF($T515=4,1,0),0)),0,OFFSET(ГП!AD433,-$R515-IF($T515=4,1,0),0))))</f>
        <v>0</v>
      </c>
      <c r="N515" s="87">
        <f ca="1">IF($T515=0,SUM(N516:N520),IF($T515="",0,IF(ISERROR(OFFSET(ГП!AE433,-$R515-IF($T515=4,1,0),0)),0,OFFSET(ГП!AE433,-$R515-IF($T515=4,1,0),0))))</f>
        <v>0</v>
      </c>
      <c r="O515" s="87">
        <f ca="1">IF($T515=0,SUM(O516:O520),IF($T515="",0,IF(ISERROR(OFFSET(ГП!AF433,-$R515-IF($T515=4,1,0),0)),0,OFFSET(ГП!AF433,-$R515-IF($T515=4,1,0),0))))</f>
        <v>0</v>
      </c>
      <c r="P515" s="20"/>
      <c r="Q515" s="20">
        <v>1</v>
      </c>
      <c r="R515" s="20">
        <f t="shared" si="175"/>
        <v>16</v>
      </c>
      <c r="S515" s="20" t="str">
        <f t="shared" si="176"/>
        <v/>
      </c>
      <c r="T515" s="157">
        <f t="shared" si="177"/>
        <v>0</v>
      </c>
      <c r="U515" s="20" t="str">
        <f t="shared" si="178"/>
        <v>всего</v>
      </c>
      <c r="V515" s="20"/>
      <c r="W515" s="20"/>
      <c r="X515" s="20"/>
      <c r="Y515" s="20" t="str">
        <f t="shared" ref="Y515:Y520" ca="1" si="185">IF(ISERROR(SUM(K515,-L515)),"",IF(SUM(K515,-L515)=0,"",IF(ISERROR(SEARCH("федерал",U515,1)),"",SUM(K515,-L515))))</f>
        <v/>
      </c>
      <c r="Z515" s="20"/>
      <c r="AA515" s="20">
        <f t="shared" ref="AA515:AA520" si="186">IF(AB514="",0,IF(AB514=6,AA514+1,AA514))</f>
        <v>15</v>
      </c>
      <c r="AB515" s="20">
        <f t="shared" si="184"/>
        <v>5</v>
      </c>
      <c r="AC515" s="20" t="str">
        <f t="shared" si="179"/>
        <v/>
      </c>
      <c r="AD515" s="20" t="str">
        <f t="shared" ref="AD515:AD520" ca="1" si="187">IF(AB515=1,OFFSET(AF515,-AA515,0),"")</f>
        <v/>
      </c>
      <c r="AE515" s="20" t="str">
        <f t="shared" ref="AE515:AE520" ca="1" si="188">IF(AC515=AD515,"",1)</f>
        <v/>
      </c>
      <c r="AF515" s="158" t="s">
        <v>40</v>
      </c>
      <c r="AG515" s="158" t="s">
        <v>40</v>
      </c>
      <c r="AH515" s="157"/>
      <c r="AI515" s="161" t="s">
        <v>1</v>
      </c>
      <c r="AJ515" s="20"/>
      <c r="AK515" s="20"/>
      <c r="AL515" s="20"/>
      <c r="AM515" s="20"/>
      <c r="AN515" s="20"/>
      <c r="AO515" s="20"/>
    </row>
    <row r="516" spans="1:41" s="30" customFormat="1" ht="15.75" thickBot="1" x14ac:dyDescent="0.3">
      <c r="A516" s="209"/>
      <c r="B516" s="205"/>
      <c r="C516" s="205"/>
      <c r="D516" s="115"/>
      <c r="E516" s="115"/>
      <c r="F516" s="115"/>
      <c r="G516" s="115"/>
      <c r="H516" s="137" t="s">
        <v>2</v>
      </c>
      <c r="I516" s="117" t="s">
        <v>18</v>
      </c>
      <c r="J516" s="87">
        <f ca="1">IF($T516=0,SUM(J517:J521),IF($T516="",0,IF(ISERROR(OFFSET(ГП!AA434,-$R516-IF($T516=4,1,0),0)),0,OFFSET(ГП!AA434,-$R516-IF($T516=4,1,0),0))))</f>
        <v>0</v>
      </c>
      <c r="K516" s="87">
        <f ca="1">IF($T516=0,SUM(K517:K521),IF($T516="",0,IF(ISERROR(OFFSET(ГП!AB434,-$R516-IF($T516=4,1,0),0)),0,OFFSET(ГП!AB434,-$R516-IF($T516=4,1,0),0))))</f>
        <v>0</v>
      </c>
      <c r="L516" s="87">
        <f ca="1">IF($T516=0,SUM(L517:L521),IF($T516="",0,IF(ISERROR(OFFSET(ГП!AC434,-$R516-IF($T516=4,1,0),0)),0,OFFSET(ГП!AC434,-$R516-IF($T516=4,1,0),0))))</f>
        <v>0</v>
      </c>
      <c r="M516" s="87">
        <f ca="1">IF($T516=0,SUM(M517:M521),IF($T516="",0,IF(ISERROR(OFFSET(ГП!AD434,-$R516-IF($T516=4,1,0),0)),0,OFFSET(ГП!AD434,-$R516-IF($T516=4,1,0),0))))</f>
        <v>0</v>
      </c>
      <c r="N516" s="87">
        <f ca="1">IF($T516=0,SUM(N517:N521),IF($T516="",0,IF(ISERROR(OFFSET(ГП!AE434,-$R516-IF($T516=4,1,0),0)),0,OFFSET(ГП!AE434,-$R516-IF($T516=4,1,0),0))))</f>
        <v>0</v>
      </c>
      <c r="O516" s="87">
        <f ca="1">IF($T516=0,SUM(O517:O521),IF($T516="",0,IF(ISERROR(OFFSET(ГП!AF434,-$R516-IF($T516=4,1,0),0)),0,OFFSET(ГП!AF434,-$R516-IF($T516=4,1,0),0))))</f>
        <v>0</v>
      </c>
      <c r="P516" s="20"/>
      <c r="Q516" s="20">
        <v>2</v>
      </c>
      <c r="R516" s="20">
        <f t="shared" si="175"/>
        <v>16</v>
      </c>
      <c r="S516" s="20" t="str">
        <f t="shared" si="176"/>
        <v/>
      </c>
      <c r="T516" s="157">
        <f t="shared" si="177"/>
        <v>2</v>
      </c>
      <c r="U516" s="20" t="str">
        <f t="shared" si="178"/>
        <v>федеральный бюджет</v>
      </c>
      <c r="V516" s="20"/>
      <c r="W516" s="20"/>
      <c r="X516" s="20"/>
      <c r="Y516" s="20" t="str">
        <f t="shared" ca="1" si="185"/>
        <v/>
      </c>
      <c r="Z516" s="20"/>
      <c r="AA516" s="20">
        <f t="shared" si="186"/>
        <v>15</v>
      </c>
      <c r="AB516" s="20">
        <f t="shared" si="184"/>
        <v>6</v>
      </c>
      <c r="AC516" s="20" t="str">
        <f t="shared" si="179"/>
        <v/>
      </c>
      <c r="AD516" s="20" t="str">
        <f t="shared" ca="1" si="187"/>
        <v/>
      </c>
      <c r="AE516" s="20" t="str">
        <f t="shared" ca="1" si="188"/>
        <v/>
      </c>
      <c r="AF516" s="158" t="s">
        <v>40</v>
      </c>
      <c r="AG516" s="158" t="s">
        <v>40</v>
      </c>
      <c r="AH516" s="157"/>
      <c r="AI516" s="161" t="s">
        <v>2</v>
      </c>
      <c r="AJ516" s="20"/>
      <c r="AK516" s="20"/>
      <c r="AL516" s="20"/>
      <c r="AM516" s="20"/>
      <c r="AN516" s="20"/>
      <c r="AO516" s="20"/>
    </row>
    <row r="517" spans="1:41" s="30" customFormat="1" ht="23.25" thickBot="1" x14ac:dyDescent="0.3">
      <c r="A517" s="209"/>
      <c r="B517" s="205"/>
      <c r="C517" s="205"/>
      <c r="D517" s="115"/>
      <c r="E517" s="115"/>
      <c r="F517" s="115"/>
      <c r="G517" s="115"/>
      <c r="H517" s="137" t="s">
        <v>4</v>
      </c>
      <c r="I517" s="117" t="s">
        <v>18</v>
      </c>
      <c r="J517" s="87">
        <f ca="1">IF($T517=0,SUM(J518:J522),IF($T517="",0,IF(ISERROR(OFFSET(ГП!AA435,-$R517-IF($T517=4,1,0),0)),0,OFFSET(ГП!AA435,-$R517-IF($T517=4,1,0),0))))</f>
        <v>0</v>
      </c>
      <c r="K517" s="87">
        <f ca="1">IF($T517=0,SUM(K518:K522),IF($T517="",0,IF(ISERROR(OFFSET(ГП!AB435,-$R517-IF($T517=4,1,0),0)),0,OFFSET(ГП!AB435,-$R517-IF($T517=4,1,0),0))))</f>
        <v>0</v>
      </c>
      <c r="L517" s="87">
        <f ca="1">IF($T517=0,SUM(L518:L522),IF($T517="",0,IF(ISERROR(OFFSET(ГП!AC435,-$R517-IF($T517=4,1,0),0)),0,OFFSET(ГП!AC435,-$R517-IF($T517=4,1,0),0))))</f>
        <v>0</v>
      </c>
      <c r="M517" s="87">
        <f ca="1">IF($T517=0,SUM(M518:M522),IF($T517="",0,IF(ISERROR(OFFSET(ГП!AD435,-$R517-IF($T517=4,1,0),0)),0,OFFSET(ГП!AD435,-$R517-IF($T517=4,1,0),0))))</f>
        <v>0</v>
      </c>
      <c r="N517" s="87">
        <f ca="1">IF($T517=0,SUM(N518:N522),IF($T517="",0,IF(ISERROR(OFFSET(ГП!AE435,-$R517-IF($T517=4,1,0),0)),0,OFFSET(ГП!AE435,-$R517-IF($T517=4,1,0),0))))</f>
        <v>0</v>
      </c>
      <c r="O517" s="87">
        <f ca="1">IF($T517=0,SUM(O518:O522),IF($T517="",0,IF(ISERROR(OFFSET(ГП!AF435,-$R517-IF($T517=4,1,0),0)),0,OFFSET(ГП!AF435,-$R517-IF($T517=4,1,0),0))))</f>
        <v>0</v>
      </c>
      <c r="P517" s="20"/>
      <c r="Q517" s="20">
        <v>3</v>
      </c>
      <c r="R517" s="20">
        <f t="shared" si="175"/>
        <v>16</v>
      </c>
      <c r="S517" s="20" t="str">
        <f t="shared" si="176"/>
        <v/>
      </c>
      <c r="T517" s="157">
        <f t="shared" si="177"/>
        <v>1</v>
      </c>
      <c r="U517" s="20" t="str">
        <f t="shared" si="178"/>
        <v>республииканский бюджет Чувашской Республики</v>
      </c>
      <c r="V517" s="20"/>
      <c r="W517" s="20"/>
      <c r="X517" s="20"/>
      <c r="Y517" s="20" t="str">
        <f t="shared" ca="1" si="185"/>
        <v/>
      </c>
      <c r="Z517" s="20"/>
      <c r="AA517" s="20">
        <f t="shared" si="186"/>
        <v>16</v>
      </c>
      <c r="AB517" s="20">
        <f t="shared" si="184"/>
        <v>1</v>
      </c>
      <c r="AC517" s="20" t="str">
        <f t="shared" si="179"/>
        <v/>
      </c>
      <c r="AD517" s="20" t="str">
        <f t="shared" ca="1" si="187"/>
        <v>x</v>
      </c>
      <c r="AE517" s="20">
        <f t="shared" ca="1" si="188"/>
        <v>1</v>
      </c>
      <c r="AF517" s="158" t="s">
        <v>40</v>
      </c>
      <c r="AG517" s="158">
        <v>522</v>
      </c>
      <c r="AH517" s="157"/>
      <c r="AI517" s="161" t="s">
        <v>307</v>
      </c>
      <c r="AJ517" s="20"/>
      <c r="AK517" s="20"/>
      <c r="AL517" s="20"/>
      <c r="AM517" s="20"/>
      <c r="AN517" s="20"/>
      <c r="AO517" s="20"/>
    </row>
    <row r="518" spans="1:41" s="30" customFormat="1" ht="15.75" thickBot="1" x14ac:dyDescent="0.3">
      <c r="A518" s="209" t="s">
        <v>266</v>
      </c>
      <c r="B518" s="205" t="s">
        <v>203</v>
      </c>
      <c r="C518" s="205"/>
      <c r="D518" s="115">
        <v>832</v>
      </c>
      <c r="E518" s="115">
        <v>502</v>
      </c>
      <c r="F518" s="115" t="s">
        <v>280</v>
      </c>
      <c r="G518" s="115">
        <v>522</v>
      </c>
      <c r="H518" s="132" t="s">
        <v>3</v>
      </c>
      <c r="I518" s="117" t="s">
        <v>18</v>
      </c>
      <c r="J518" s="87">
        <f ca="1">IF($T518=0,SUM(J519:J523),IF($T518="",0,IF(ISERROR(OFFSET(ГП!AA436,-$R518-IF($T518=4,1,0),0)),0,OFFSET(ГП!AA436,-$R518-IF($T518=4,1,0),0))))</f>
        <v>0</v>
      </c>
      <c r="K518" s="87">
        <f ca="1">IF($T518=0,SUM(K519:K523),IF($T518="",0,IF(ISERROR(OFFSET(ГП!AB436,-$R518-IF($T518=4,1,0),0)),0,OFFSET(ГП!AB436,-$R518-IF($T518=4,1,0),0))))</f>
        <v>0</v>
      </c>
      <c r="L518" s="87">
        <f ca="1">IF($T518=0,SUM(L519:L523),IF($T518="",0,IF(ISERROR(OFFSET(ГП!AC436,-$R518-IF($T518=4,1,0),0)),0,OFFSET(ГП!AC436,-$R518-IF($T518=4,1,0),0))))</f>
        <v>0</v>
      </c>
      <c r="M518" s="87">
        <f ca="1">IF($T518=0,SUM(M519:M523),IF($T518="",0,IF(ISERROR(OFFSET(ГП!AD436,-$R518-IF($T518=4,1,0),0)),0,OFFSET(ГП!AD436,-$R518-IF($T518=4,1,0),0))))</f>
        <v>0</v>
      </c>
      <c r="N518" s="87">
        <f ca="1">IF($T518=0,SUM(N519:N523),IF($T518="",0,IF(ISERROR(OFFSET(ГП!AE436,-$R518-IF($T518=4,1,0),0)),0,OFFSET(ГП!AE436,-$R518-IF($T518=4,1,0),0))))</f>
        <v>0</v>
      </c>
      <c r="O518" s="87">
        <f ca="1">IF($T518=0,SUM(O519:O523),IF($T518="",0,IF(ISERROR(OFFSET(ГП!AF436,-$R518-IF($T518=4,1,0),0)),0,OFFSET(ГП!AF436,-$R518-IF($T518=4,1,0),0))))</f>
        <v>0</v>
      </c>
      <c r="P518" s="20"/>
      <c r="Q518" s="20">
        <v>4</v>
      </c>
      <c r="R518" s="20">
        <f t="shared" si="175"/>
        <v>16</v>
      </c>
      <c r="S518" s="20">
        <f t="shared" si="176"/>
        <v>3</v>
      </c>
      <c r="T518" s="157">
        <f t="shared" si="177"/>
        <v>3</v>
      </c>
      <c r="U518" s="20" t="str">
        <f t="shared" si="178"/>
        <v>местные бюджеты</v>
      </c>
      <c r="V518" s="20"/>
      <c r="W518" s="20"/>
      <c r="X518" s="20"/>
      <c r="Y518" s="20" t="str">
        <f t="shared" ca="1" si="185"/>
        <v/>
      </c>
      <c r="Z518" s="20"/>
      <c r="AA518" s="20">
        <f t="shared" si="186"/>
        <v>16</v>
      </c>
      <c r="AB518" s="20">
        <f t="shared" si="184"/>
        <v>2</v>
      </c>
      <c r="AC518" s="20" t="str">
        <f t="shared" si="179"/>
        <v>A120201250</v>
      </c>
      <c r="AD518" s="20" t="str">
        <f t="shared" ca="1" si="187"/>
        <v/>
      </c>
      <c r="AE518" s="20">
        <f t="shared" ca="1" si="188"/>
        <v>1</v>
      </c>
      <c r="AF518" s="158" t="s">
        <v>40</v>
      </c>
      <c r="AG518" s="158" t="s">
        <v>40</v>
      </c>
      <c r="AH518" s="157"/>
      <c r="AI518" s="161" t="s">
        <v>3</v>
      </c>
      <c r="AJ518" s="20"/>
      <c r="AK518" s="20"/>
      <c r="AL518" s="20"/>
      <c r="AM518" s="20"/>
      <c r="AN518" s="20"/>
      <c r="AO518" s="20"/>
    </row>
    <row r="519" spans="1:41" s="30" customFormat="1" ht="45.75" thickBot="1" x14ac:dyDescent="0.3">
      <c r="A519" s="209"/>
      <c r="B519" s="205"/>
      <c r="C519" s="205"/>
      <c r="D519" s="115"/>
      <c r="E519" s="115"/>
      <c r="F519" s="115"/>
      <c r="G519" s="115"/>
      <c r="H519" s="137" t="s">
        <v>5</v>
      </c>
      <c r="I519" s="117" t="s">
        <v>18</v>
      </c>
      <c r="J519" s="87">
        <f ca="1">IF($T519=0,SUM(J520:J524),IF($T519="",0,IF(ISERROR(OFFSET(ГП!AA437,-$R519-IF($T519=4,1,0),0)),0,OFFSET(ГП!AA437,-$R519-IF($T519=4,1,0),0))))</f>
        <v>0</v>
      </c>
      <c r="K519" s="87">
        <f ca="1">IF($T519=0,SUM(K520:K524),IF($T519="",0,IF(ISERROR(OFFSET(ГП!AB437,-$R519-IF($T519=4,1,0),0)),0,OFFSET(ГП!AB437,-$R519-IF($T519=4,1,0),0))))</f>
        <v>0</v>
      </c>
      <c r="L519" s="87">
        <f ca="1">IF($T519=0,SUM(L520:L524),IF($T519="",0,IF(ISERROR(OFFSET(ГП!AC437,-$R519-IF($T519=4,1,0),0)),0,OFFSET(ГП!AC437,-$R519-IF($T519=4,1,0),0))))</f>
        <v>0</v>
      </c>
      <c r="M519" s="87">
        <f ca="1">IF($T519=0,SUM(M520:M524),IF($T519="",0,IF(ISERROR(OFFSET(ГП!AD437,-$R519-IF($T519=4,1,0),0)),0,OFFSET(ГП!AD437,-$R519-IF($T519=4,1,0),0))))</f>
        <v>0</v>
      </c>
      <c r="N519" s="87">
        <f ca="1">IF($T519=0,SUM(N520:N524),IF($T519="",0,IF(ISERROR(OFFSET(ГП!AE437,-$R519-IF($T519=4,1,0),0)),0,OFFSET(ГП!AE437,-$R519-IF($T519=4,1,0),0))))</f>
        <v>0</v>
      </c>
      <c r="O519" s="87">
        <f ca="1">IF($T519=0,SUM(O520:O524),IF($T519="",0,IF(ISERROR(OFFSET(ГП!AF437,-$R519-IF($T519=4,1,0),0)),0,OFFSET(ГП!AF437,-$R519-IF($T519=4,1,0),0))))</f>
        <v>0</v>
      </c>
      <c r="P519" s="20"/>
      <c r="Q519" s="20">
        <v>5</v>
      </c>
      <c r="R519" s="20">
        <f t="shared" si="175"/>
        <v>16</v>
      </c>
      <c r="S519" s="20" t="str">
        <f t="shared" si="176"/>
        <v/>
      </c>
      <c r="T519" s="157" t="str">
        <f t="shared" si="177"/>
        <v/>
      </c>
      <c r="U519" s="20" t="str">
        <f t="shared" si="178"/>
        <v>территориальный государственный внебюджетный фонд Чувашской Республики</v>
      </c>
      <c r="V519" s="20"/>
      <c r="W519" s="20"/>
      <c r="X519" s="20"/>
      <c r="Y519" s="20" t="str">
        <f t="shared" ca="1" si="185"/>
        <v/>
      </c>
      <c r="Z519" s="20"/>
      <c r="AA519" s="20">
        <f t="shared" si="186"/>
        <v>16</v>
      </c>
      <c r="AB519" s="20">
        <f t="shared" si="184"/>
        <v>3</v>
      </c>
      <c r="AC519" s="20" t="str">
        <f t="shared" si="179"/>
        <v/>
      </c>
      <c r="AD519" s="20" t="str">
        <f t="shared" ca="1" si="187"/>
        <v/>
      </c>
      <c r="AE519" s="20" t="str">
        <f t="shared" ca="1" si="188"/>
        <v/>
      </c>
      <c r="AF519" s="158" t="s">
        <v>40</v>
      </c>
      <c r="AG519" s="158" t="s">
        <v>40</v>
      </c>
      <c r="AH519" s="157"/>
      <c r="AI519" s="161" t="s">
        <v>6</v>
      </c>
      <c r="AJ519" s="20"/>
      <c r="AK519" s="20"/>
      <c r="AL519" s="20"/>
      <c r="AM519" s="20"/>
      <c r="AN519" s="20"/>
      <c r="AO519" s="20"/>
    </row>
    <row r="520" spans="1:41" s="30" customFormat="1" ht="15.75" thickBot="1" x14ac:dyDescent="0.3">
      <c r="A520" s="210"/>
      <c r="B520" s="206"/>
      <c r="C520" s="206"/>
      <c r="D520" s="115"/>
      <c r="E520" s="115"/>
      <c r="F520" s="115"/>
      <c r="G520" s="115"/>
      <c r="H520" s="137" t="s">
        <v>6</v>
      </c>
      <c r="I520" s="117" t="s">
        <v>18</v>
      </c>
      <c r="J520" s="87">
        <f ca="1">IF($T520=0,SUM(J521:J525),IF($T520="",0,IF(ISERROR(OFFSET(ГП!AA438,-$R520-IF($T520=4,1,0),0)),0,OFFSET(ГП!AA438,-$R520-IF($T520=4,1,0),0))))</f>
        <v>0</v>
      </c>
      <c r="K520" s="87">
        <f ca="1">IF($T520=0,SUM(K521:K525),IF($T520="",0,IF(ISERROR(OFFSET(ГП!AB438,-$R520-IF($T520=4,1,0),0)),0,OFFSET(ГП!AB438,-$R520-IF($T520=4,1,0),0))))</f>
        <v>0</v>
      </c>
      <c r="L520" s="87">
        <f ca="1">IF($T520=0,SUM(L521:L525),IF($T520="",0,IF(ISERROR(OFFSET(ГП!AC438,-$R520-IF($T520=4,1,0),0)),0,OFFSET(ГП!AC438,-$R520-IF($T520=4,1,0),0))))</f>
        <v>0</v>
      </c>
      <c r="M520" s="87">
        <f ca="1">IF($T520=0,SUM(M521:M525),IF($T520="",0,IF(ISERROR(OFFSET(ГП!AD438,-$R520-IF($T520=4,1,0),0)),0,OFFSET(ГП!AD438,-$R520-IF($T520=4,1,0),0))))</f>
        <v>0</v>
      </c>
      <c r="N520" s="87">
        <f ca="1">IF($T520=0,SUM(N521:N525),IF($T520="",0,IF(ISERROR(OFFSET(ГП!AE438,-$R520-IF($T520=4,1,0),0)),0,OFFSET(ГП!AE438,-$R520-IF($T520=4,1,0),0))))</f>
        <v>0</v>
      </c>
      <c r="O520" s="87">
        <f ca="1">IF($T520=0,SUM(O521:O525),IF($T520="",0,IF(ISERROR(OFFSET(ГП!AF438,-$R520-IF($T520=4,1,0),0)),0,OFFSET(ГП!AF438,-$R520-IF($T520=4,1,0),0))))</f>
        <v>0</v>
      </c>
      <c r="P520" s="20"/>
      <c r="Q520" s="20">
        <v>6</v>
      </c>
      <c r="R520" s="20">
        <f t="shared" si="175"/>
        <v>16</v>
      </c>
      <c r="S520" s="20">
        <f t="shared" si="176"/>
        <v>4</v>
      </c>
      <c r="T520" s="157">
        <f t="shared" si="177"/>
        <v>4</v>
      </c>
      <c r="U520" s="20" t="str">
        <f t="shared" si="178"/>
        <v>внебюджетные источники</v>
      </c>
      <c r="V520" s="20"/>
      <c r="W520" s="20"/>
      <c r="X520" s="20"/>
      <c r="Y520" s="20" t="str">
        <f t="shared" ca="1" si="185"/>
        <v/>
      </c>
      <c r="Z520" s="20"/>
      <c r="AA520" s="20">
        <f t="shared" si="186"/>
        <v>16</v>
      </c>
      <c r="AB520" s="20">
        <f t="shared" si="184"/>
        <v>4</v>
      </c>
      <c r="AC520" s="20" t="str">
        <f t="shared" si="179"/>
        <v/>
      </c>
      <c r="AD520" s="20" t="str">
        <f t="shared" ca="1" si="187"/>
        <v/>
      </c>
      <c r="AE520" s="20" t="str">
        <f t="shared" ca="1" si="188"/>
        <v/>
      </c>
      <c r="AF520" s="158" t="s">
        <v>40</v>
      </c>
      <c r="AG520" s="158" t="s">
        <v>40</v>
      </c>
      <c r="AH520" s="157"/>
      <c r="AI520" s="161" t="s">
        <v>1</v>
      </c>
      <c r="AJ520" s="20"/>
      <c r="AK520" s="20"/>
      <c r="AL520" s="20"/>
      <c r="AM520" s="20"/>
      <c r="AN520" s="20"/>
      <c r="AO520" s="20"/>
    </row>
    <row r="521" spans="1:41" s="30" customFormat="1" ht="15.75" thickBot="1" x14ac:dyDescent="0.3">
      <c r="A521" s="207" t="s">
        <v>298</v>
      </c>
      <c r="B521" s="204" t="s">
        <v>712</v>
      </c>
      <c r="C521" s="204" t="s">
        <v>35</v>
      </c>
      <c r="D521" s="115"/>
      <c r="E521" s="115"/>
      <c r="F521" s="115"/>
      <c r="G521" s="115"/>
      <c r="H521" s="132" t="s">
        <v>1</v>
      </c>
      <c r="I521" s="117" t="s">
        <v>18</v>
      </c>
      <c r="J521" s="87">
        <f ca="1">IF($T521=0,SUM(J522:J526),IF($T521="",0,IF(ISERROR(OFFSET(ГП!AA439,-$R521-IF($T521=4,1,0),0)),0,OFFSET(ГП!AA439,-$R521-IF($T521=4,1,0),0))))</f>
        <v>0</v>
      </c>
      <c r="K521" s="87">
        <f ca="1">IF($T521=0,SUM(K522:K526),IF($T521="",0,IF(ISERROR(OFFSET(ГП!AB439,-$R521-IF($T521=4,1,0),0)),0,OFFSET(ГП!AB439,-$R521-IF($T521=4,1,0),0))))</f>
        <v>0</v>
      </c>
      <c r="L521" s="87">
        <f ca="1">IF($T521=0,SUM(L522:L526),IF($T521="",0,IF(ISERROR(OFFSET(ГП!AC439,-$R521-IF($T521=4,1,0),0)),0,OFFSET(ГП!AC439,-$R521-IF($T521=4,1,0),0))))</f>
        <v>0</v>
      </c>
      <c r="M521" s="87">
        <f ca="1">IF($T521=0,SUM(M522:M526),IF($T521="",0,IF(ISERROR(OFFSET(ГП!AD439,-$R521-IF($T521=4,1,0),0)),0,OFFSET(ГП!AD439,-$R521-IF($T521=4,1,0),0))))</f>
        <v>0</v>
      </c>
      <c r="N521" s="87">
        <f ca="1">IF($T521=0,SUM(N522:N526),IF($T521="",0,IF(ISERROR(OFFSET(ГП!AE439,-$R521-IF($T521=4,1,0),0)),0,OFFSET(ГП!AE439,-$R521-IF($T521=4,1,0),0))))</f>
        <v>0</v>
      </c>
      <c r="O521" s="87">
        <f ca="1">IF($T521=0,SUM(O522:O526),IF($T521="",0,IF(ISERROR(OFFSET(ГП!AF439,-$R521-IF($T521=4,1,0),0)),0,OFFSET(ГП!AF439,-$R521-IF($T521=4,1,0),0))))</f>
        <v>0</v>
      </c>
      <c r="P521" s="20"/>
      <c r="Q521" s="20">
        <v>1</v>
      </c>
      <c r="R521" s="20">
        <f t="shared" si="175"/>
        <v>17</v>
      </c>
      <c r="S521" s="20" t="str">
        <f t="shared" si="176"/>
        <v/>
      </c>
      <c r="T521" s="157">
        <f t="shared" si="177"/>
        <v>0</v>
      </c>
      <c r="U521" s="20" t="str">
        <f t="shared" si="178"/>
        <v>всего</v>
      </c>
      <c r="V521" s="20"/>
      <c r="W521" s="20"/>
      <c r="X521" s="20"/>
      <c r="Y521" s="20" t="str">
        <f t="shared" ref="Y521:Y526" ca="1" si="189">IF(ISERROR(SUM(K521,-L521)),"",IF(SUM(K521,-L521)=0,"",IF(ISERROR(SEARCH("федерал",U521,1)),"",SUM(K521,-L521))))</f>
        <v/>
      </c>
      <c r="Z521" s="20"/>
      <c r="AA521" s="20">
        <f t="shared" ref="AA521:AA526" si="190">IF(AB520="",0,IF(AB520=6,AA520+1,AA520))</f>
        <v>16</v>
      </c>
      <c r="AB521" s="20">
        <f t="shared" si="184"/>
        <v>5</v>
      </c>
      <c r="AC521" s="20" t="str">
        <f t="shared" si="179"/>
        <v/>
      </c>
      <c r="AD521" s="20" t="str">
        <f t="shared" ref="AD521:AD526" ca="1" si="191">IF(AB521=1,OFFSET(AF521,-AA521,0),"")</f>
        <v/>
      </c>
      <c r="AE521" s="20" t="str">
        <f t="shared" ref="AE521:AE526" ca="1" si="192">IF(AC521=AD521,"",1)</f>
        <v/>
      </c>
      <c r="AF521" s="158" t="s">
        <v>40</v>
      </c>
      <c r="AG521" s="158" t="s">
        <v>40</v>
      </c>
      <c r="AH521" s="157"/>
      <c r="AI521" s="161" t="s">
        <v>1</v>
      </c>
      <c r="AJ521" s="20"/>
      <c r="AK521" s="20"/>
      <c r="AL521" s="20"/>
      <c r="AM521" s="20"/>
      <c r="AN521" s="20"/>
      <c r="AO521" s="20"/>
    </row>
    <row r="522" spans="1:41" s="30" customFormat="1" ht="15.75" thickBot="1" x14ac:dyDescent="0.3">
      <c r="A522" s="209"/>
      <c r="B522" s="205"/>
      <c r="C522" s="205"/>
      <c r="D522" s="115"/>
      <c r="E522" s="115"/>
      <c r="F522" s="115"/>
      <c r="G522" s="115"/>
      <c r="H522" s="137" t="s">
        <v>2</v>
      </c>
      <c r="I522" s="117" t="s">
        <v>18</v>
      </c>
      <c r="J522" s="87">
        <f ca="1">IF($T522=0,SUM(J523:J527),IF($T522="",0,IF(ISERROR(OFFSET(ГП!AA440,-$R522-IF($T522=4,1,0),0)),0,OFFSET(ГП!AA440,-$R522-IF($T522=4,1,0),0))))</f>
        <v>0</v>
      </c>
      <c r="K522" s="87">
        <f ca="1">IF($T522=0,SUM(K523:K527),IF($T522="",0,IF(ISERROR(OFFSET(ГП!AB440,-$R522-IF($T522=4,1,0),0)),0,OFFSET(ГП!AB440,-$R522-IF($T522=4,1,0),0))))</f>
        <v>0</v>
      </c>
      <c r="L522" s="87">
        <f ca="1">IF($T522=0,SUM(L523:L527),IF($T522="",0,IF(ISERROR(OFFSET(ГП!AC440,-$R522-IF($T522=4,1,0),0)),0,OFFSET(ГП!AC440,-$R522-IF($T522=4,1,0),0))))</f>
        <v>0</v>
      </c>
      <c r="M522" s="87">
        <f ca="1">IF($T522=0,SUM(M523:M527),IF($T522="",0,IF(ISERROR(OFFSET(ГП!AD440,-$R522-IF($T522=4,1,0),0)),0,OFFSET(ГП!AD440,-$R522-IF($T522=4,1,0),0))))</f>
        <v>0</v>
      </c>
      <c r="N522" s="87">
        <f ca="1">IF($T522=0,SUM(N523:N527),IF($T522="",0,IF(ISERROR(OFFSET(ГП!AE440,-$R522-IF($T522=4,1,0),0)),0,OFFSET(ГП!AE440,-$R522-IF($T522=4,1,0),0))))</f>
        <v>0</v>
      </c>
      <c r="O522" s="87">
        <f ca="1">IF($T522=0,SUM(O523:O527),IF($T522="",0,IF(ISERROR(OFFSET(ГП!AF440,-$R522-IF($T522=4,1,0),0)),0,OFFSET(ГП!AF440,-$R522-IF($T522=4,1,0),0))))</f>
        <v>0</v>
      </c>
      <c r="P522" s="20"/>
      <c r="Q522" s="20">
        <v>2</v>
      </c>
      <c r="R522" s="20">
        <f t="shared" si="175"/>
        <v>17</v>
      </c>
      <c r="S522" s="20" t="str">
        <f t="shared" si="176"/>
        <v/>
      </c>
      <c r="T522" s="157">
        <f t="shared" si="177"/>
        <v>2</v>
      </c>
      <c r="U522" s="20" t="str">
        <f t="shared" si="178"/>
        <v>федеральный бюджет</v>
      </c>
      <c r="V522" s="20"/>
      <c r="W522" s="20"/>
      <c r="X522" s="20"/>
      <c r="Y522" s="20" t="str">
        <f t="shared" ca="1" si="189"/>
        <v/>
      </c>
      <c r="Z522" s="20"/>
      <c r="AA522" s="20">
        <f t="shared" si="190"/>
        <v>16</v>
      </c>
      <c r="AB522" s="20">
        <f t="shared" si="184"/>
        <v>6</v>
      </c>
      <c r="AC522" s="20" t="str">
        <f t="shared" si="179"/>
        <v/>
      </c>
      <c r="AD522" s="20" t="str">
        <f t="shared" ca="1" si="191"/>
        <v/>
      </c>
      <c r="AE522" s="20" t="str">
        <f t="shared" ca="1" si="192"/>
        <v/>
      </c>
      <c r="AF522" s="158" t="s">
        <v>40</v>
      </c>
      <c r="AG522" s="158" t="s">
        <v>40</v>
      </c>
      <c r="AH522" s="157"/>
      <c r="AI522" s="161" t="s">
        <v>2</v>
      </c>
      <c r="AJ522" s="20"/>
      <c r="AK522" s="20"/>
      <c r="AL522" s="20"/>
      <c r="AM522" s="20"/>
      <c r="AN522" s="20"/>
      <c r="AO522" s="20"/>
    </row>
    <row r="523" spans="1:41" s="30" customFormat="1" ht="23.25" thickBot="1" x14ac:dyDescent="0.3">
      <c r="A523" s="209"/>
      <c r="B523" s="205"/>
      <c r="C523" s="205"/>
      <c r="D523" s="115"/>
      <c r="E523" s="115"/>
      <c r="F523" s="115"/>
      <c r="G523" s="115"/>
      <c r="H523" s="137" t="s">
        <v>4</v>
      </c>
      <c r="I523" s="117" t="s">
        <v>18</v>
      </c>
      <c r="J523" s="87">
        <f ca="1">IF($T523=0,SUM(J524:J528),IF($T523="",0,IF(ISERROR(OFFSET(ГП!AA441,-$R523-IF($T523=4,1,0),0)),0,OFFSET(ГП!AA441,-$R523-IF($T523=4,1,0),0))))</f>
        <v>0</v>
      </c>
      <c r="K523" s="87">
        <f ca="1">IF($T523=0,SUM(K524:K528),IF($T523="",0,IF(ISERROR(OFFSET(ГП!AB441,-$R523-IF($T523=4,1,0),0)),0,OFFSET(ГП!AB441,-$R523-IF($T523=4,1,0),0))))</f>
        <v>0</v>
      </c>
      <c r="L523" s="87">
        <f ca="1">IF($T523=0,SUM(L524:L528),IF($T523="",0,IF(ISERROR(OFFSET(ГП!AC441,-$R523-IF($T523=4,1,0),0)),0,OFFSET(ГП!AC441,-$R523-IF($T523=4,1,0),0))))</f>
        <v>0</v>
      </c>
      <c r="M523" s="87">
        <f ca="1">IF($T523=0,SUM(M524:M528),IF($T523="",0,IF(ISERROR(OFFSET(ГП!AD441,-$R523-IF($T523=4,1,0),0)),0,OFFSET(ГП!AD441,-$R523-IF($T523=4,1,0),0))))</f>
        <v>0</v>
      </c>
      <c r="N523" s="87">
        <f ca="1">IF($T523=0,SUM(N524:N528),IF($T523="",0,IF(ISERROR(OFFSET(ГП!AE441,-$R523-IF($T523=4,1,0),0)),0,OFFSET(ГП!AE441,-$R523-IF($T523=4,1,0),0))))</f>
        <v>0</v>
      </c>
      <c r="O523" s="87">
        <f ca="1">IF($T523=0,SUM(O524:O528),IF($T523="",0,IF(ISERROR(OFFSET(ГП!AF441,-$R523-IF($T523=4,1,0),0)),0,OFFSET(ГП!AF441,-$R523-IF($T523=4,1,0),0))))</f>
        <v>0</v>
      </c>
      <c r="P523" s="20"/>
      <c r="Q523" s="20">
        <v>3</v>
      </c>
      <c r="R523" s="20">
        <f t="shared" si="175"/>
        <v>17</v>
      </c>
      <c r="S523" s="20" t="str">
        <f t="shared" si="176"/>
        <v/>
      </c>
      <c r="T523" s="157">
        <f t="shared" si="177"/>
        <v>1</v>
      </c>
      <c r="U523" s="20" t="str">
        <f t="shared" si="178"/>
        <v>республииканский бюджет Чувашской Республики</v>
      </c>
      <c r="V523" s="20"/>
      <c r="W523" s="20"/>
      <c r="X523" s="20"/>
      <c r="Y523" s="20" t="str">
        <f t="shared" ca="1" si="189"/>
        <v/>
      </c>
      <c r="Z523" s="20"/>
      <c r="AA523" s="20">
        <f t="shared" si="190"/>
        <v>17</v>
      </c>
      <c r="AB523" s="20">
        <f t="shared" si="184"/>
        <v>1</v>
      </c>
      <c r="AC523" s="20" t="str">
        <f t="shared" si="179"/>
        <v/>
      </c>
      <c r="AD523" s="20" t="str">
        <f t="shared" ca="1" si="191"/>
        <v>x</v>
      </c>
      <c r="AE523" s="20">
        <f t="shared" ca="1" si="192"/>
        <v>1</v>
      </c>
      <c r="AF523" s="158" t="s">
        <v>40</v>
      </c>
      <c r="AG523" s="158">
        <v>522</v>
      </c>
      <c r="AH523" s="157"/>
      <c r="AI523" s="161" t="s">
        <v>307</v>
      </c>
      <c r="AJ523" s="20"/>
      <c r="AK523" s="20"/>
      <c r="AL523" s="20"/>
      <c r="AM523" s="20"/>
      <c r="AN523" s="20"/>
      <c r="AO523" s="20"/>
    </row>
    <row r="524" spans="1:41" s="30" customFormat="1" ht="15.75" thickBot="1" x14ac:dyDescent="0.3">
      <c r="A524" s="209" t="s">
        <v>266</v>
      </c>
      <c r="B524" s="205" t="s">
        <v>203</v>
      </c>
      <c r="C524" s="205"/>
      <c r="D524" s="115">
        <v>832</v>
      </c>
      <c r="E524" s="115">
        <v>502</v>
      </c>
      <c r="F524" s="115" t="s">
        <v>280</v>
      </c>
      <c r="G524" s="115">
        <v>522</v>
      </c>
      <c r="H524" s="132" t="s">
        <v>3</v>
      </c>
      <c r="I524" s="117" t="s">
        <v>18</v>
      </c>
      <c r="J524" s="87">
        <f ca="1">IF($T524=0,SUM(J525:J529),IF($T524="",0,IF(ISERROR(OFFSET(ГП!AA442,-$R524-IF($T524=4,1,0),0)),0,OFFSET(ГП!AA442,-$R524-IF($T524=4,1,0),0))))</f>
        <v>0</v>
      </c>
      <c r="K524" s="87">
        <f ca="1">IF($T524=0,SUM(K525:K529),IF($T524="",0,IF(ISERROR(OFFSET(ГП!AB442,-$R524-IF($T524=4,1,0),0)),0,OFFSET(ГП!AB442,-$R524-IF($T524=4,1,0),0))))</f>
        <v>0</v>
      </c>
      <c r="L524" s="87">
        <f ca="1">IF($T524=0,SUM(L525:L529),IF($T524="",0,IF(ISERROR(OFFSET(ГП!AC442,-$R524-IF($T524=4,1,0),0)),0,OFFSET(ГП!AC442,-$R524-IF($T524=4,1,0),0))))</f>
        <v>0</v>
      </c>
      <c r="M524" s="87">
        <f ca="1">IF($T524=0,SUM(M525:M529),IF($T524="",0,IF(ISERROR(OFFSET(ГП!AD442,-$R524-IF($T524=4,1,0),0)),0,OFFSET(ГП!AD442,-$R524-IF($T524=4,1,0),0))))</f>
        <v>0</v>
      </c>
      <c r="N524" s="87">
        <f ca="1">IF($T524=0,SUM(N525:N529),IF($T524="",0,IF(ISERROR(OFFSET(ГП!AE442,-$R524-IF($T524=4,1,0),0)),0,OFFSET(ГП!AE442,-$R524-IF($T524=4,1,0),0))))</f>
        <v>0</v>
      </c>
      <c r="O524" s="87">
        <f ca="1">IF($T524=0,SUM(O525:O529),IF($T524="",0,IF(ISERROR(OFFSET(ГП!AF442,-$R524-IF($T524=4,1,0),0)),0,OFFSET(ГП!AF442,-$R524-IF($T524=4,1,0),0))))</f>
        <v>0</v>
      </c>
      <c r="P524" s="20"/>
      <c r="Q524" s="20">
        <v>4</v>
      </c>
      <c r="R524" s="20">
        <f t="shared" si="175"/>
        <v>17</v>
      </c>
      <c r="S524" s="20">
        <f t="shared" si="176"/>
        <v>3</v>
      </c>
      <c r="T524" s="157">
        <f t="shared" si="177"/>
        <v>3</v>
      </c>
      <c r="U524" s="20" t="str">
        <f t="shared" si="178"/>
        <v>местные бюджеты</v>
      </c>
      <c r="V524" s="20"/>
      <c r="W524" s="20"/>
      <c r="X524" s="20"/>
      <c r="Y524" s="20" t="str">
        <f t="shared" ca="1" si="189"/>
        <v/>
      </c>
      <c r="Z524" s="20"/>
      <c r="AA524" s="20">
        <f t="shared" si="190"/>
        <v>17</v>
      </c>
      <c r="AB524" s="20">
        <f t="shared" si="184"/>
        <v>2</v>
      </c>
      <c r="AC524" s="20" t="str">
        <f t="shared" si="179"/>
        <v>A120201250</v>
      </c>
      <c r="AD524" s="20" t="str">
        <f t="shared" ca="1" si="191"/>
        <v/>
      </c>
      <c r="AE524" s="20">
        <f t="shared" ca="1" si="192"/>
        <v>1</v>
      </c>
      <c r="AF524" s="158" t="s">
        <v>40</v>
      </c>
      <c r="AG524" s="158" t="s">
        <v>40</v>
      </c>
      <c r="AH524" s="157"/>
      <c r="AI524" s="161" t="s">
        <v>3</v>
      </c>
      <c r="AJ524" s="20"/>
      <c r="AK524" s="20"/>
      <c r="AL524" s="20"/>
      <c r="AM524" s="20"/>
      <c r="AN524" s="20"/>
      <c r="AO524" s="20"/>
    </row>
    <row r="525" spans="1:41" s="30" customFormat="1" ht="45.75" thickBot="1" x14ac:dyDescent="0.3">
      <c r="A525" s="209"/>
      <c r="B525" s="205"/>
      <c r="C525" s="205"/>
      <c r="D525" s="115"/>
      <c r="E525" s="115"/>
      <c r="F525" s="115"/>
      <c r="G525" s="115"/>
      <c r="H525" s="137" t="s">
        <v>5</v>
      </c>
      <c r="I525" s="117" t="s">
        <v>18</v>
      </c>
      <c r="J525" s="87">
        <f ca="1">IF($T525=0,SUM(J526:J530),IF($T525="",0,IF(ISERROR(OFFSET(ГП!AA443,-$R525-IF($T525=4,1,0),0)),0,OFFSET(ГП!AA443,-$R525-IF($T525=4,1,0),0))))</f>
        <v>0</v>
      </c>
      <c r="K525" s="87">
        <f ca="1">IF($T525=0,SUM(K526:K530),IF($T525="",0,IF(ISERROR(OFFSET(ГП!AB443,-$R525-IF($T525=4,1,0),0)),0,OFFSET(ГП!AB443,-$R525-IF($T525=4,1,0),0))))</f>
        <v>0</v>
      </c>
      <c r="L525" s="87">
        <f ca="1">IF($T525=0,SUM(L526:L530),IF($T525="",0,IF(ISERROR(OFFSET(ГП!AC443,-$R525-IF($T525=4,1,0),0)),0,OFFSET(ГП!AC443,-$R525-IF($T525=4,1,0),0))))</f>
        <v>0</v>
      </c>
      <c r="M525" s="87">
        <f ca="1">IF($T525=0,SUM(M526:M530),IF($T525="",0,IF(ISERROR(OFFSET(ГП!AD443,-$R525-IF($T525=4,1,0),0)),0,OFFSET(ГП!AD443,-$R525-IF($T525=4,1,0),0))))</f>
        <v>0</v>
      </c>
      <c r="N525" s="87">
        <f ca="1">IF($T525=0,SUM(N526:N530),IF($T525="",0,IF(ISERROR(OFFSET(ГП!AE443,-$R525-IF($T525=4,1,0),0)),0,OFFSET(ГП!AE443,-$R525-IF($T525=4,1,0),0))))</f>
        <v>0</v>
      </c>
      <c r="O525" s="87">
        <f ca="1">IF($T525=0,SUM(O526:O530),IF($T525="",0,IF(ISERROR(OFFSET(ГП!AF443,-$R525-IF($T525=4,1,0),0)),0,OFFSET(ГП!AF443,-$R525-IF($T525=4,1,0),0))))</f>
        <v>0</v>
      </c>
      <c r="P525" s="20"/>
      <c r="Q525" s="20">
        <v>5</v>
      </c>
      <c r="R525" s="20">
        <f t="shared" si="175"/>
        <v>17</v>
      </c>
      <c r="S525" s="20" t="str">
        <f t="shared" si="176"/>
        <v/>
      </c>
      <c r="T525" s="157" t="str">
        <f t="shared" si="177"/>
        <v/>
      </c>
      <c r="U525" s="20" t="str">
        <f t="shared" si="178"/>
        <v>территориальный государственный внебюджетный фонд Чувашской Республики</v>
      </c>
      <c r="V525" s="20"/>
      <c r="W525" s="20"/>
      <c r="X525" s="20"/>
      <c r="Y525" s="20" t="str">
        <f t="shared" ca="1" si="189"/>
        <v/>
      </c>
      <c r="Z525" s="20"/>
      <c r="AA525" s="20">
        <f t="shared" si="190"/>
        <v>17</v>
      </c>
      <c r="AB525" s="20">
        <f t="shared" si="184"/>
        <v>3</v>
      </c>
      <c r="AC525" s="20" t="str">
        <f t="shared" si="179"/>
        <v/>
      </c>
      <c r="AD525" s="20" t="str">
        <f t="shared" ca="1" si="191"/>
        <v/>
      </c>
      <c r="AE525" s="20" t="str">
        <f t="shared" ca="1" si="192"/>
        <v/>
      </c>
      <c r="AF525" s="158" t="s">
        <v>40</v>
      </c>
      <c r="AG525" s="158" t="s">
        <v>40</v>
      </c>
      <c r="AH525" s="157"/>
      <c r="AI525" s="161" t="s">
        <v>6</v>
      </c>
      <c r="AJ525" s="20"/>
      <c r="AK525" s="20"/>
      <c r="AL525" s="20"/>
      <c r="AM525" s="20"/>
      <c r="AN525" s="20"/>
      <c r="AO525" s="20"/>
    </row>
    <row r="526" spans="1:41" s="30" customFormat="1" ht="15.75" thickBot="1" x14ac:dyDescent="0.3">
      <c r="A526" s="210"/>
      <c r="B526" s="206"/>
      <c r="C526" s="206"/>
      <c r="D526" s="115"/>
      <c r="E526" s="115"/>
      <c r="F526" s="115"/>
      <c r="G526" s="115"/>
      <c r="H526" s="137" t="s">
        <v>6</v>
      </c>
      <c r="I526" s="117" t="s">
        <v>18</v>
      </c>
      <c r="J526" s="87">
        <f ca="1">IF($T526=0,SUM(J527:J531),IF($T526="",0,IF(ISERROR(OFFSET(ГП!AA444,-$R526-IF($T526=4,1,0),0)),0,OFFSET(ГП!AA444,-$R526-IF($T526=4,1,0),0))))</f>
        <v>0</v>
      </c>
      <c r="K526" s="87">
        <f ca="1">IF($T526=0,SUM(K527:K531),IF($T526="",0,IF(ISERROR(OFFSET(ГП!AB444,-$R526-IF($T526=4,1,0),0)),0,OFFSET(ГП!AB444,-$R526-IF($T526=4,1,0),0))))</f>
        <v>0</v>
      </c>
      <c r="L526" s="87">
        <f ca="1">IF($T526=0,SUM(L527:L531),IF($T526="",0,IF(ISERROR(OFFSET(ГП!AC444,-$R526-IF($T526=4,1,0),0)),0,OFFSET(ГП!AC444,-$R526-IF($T526=4,1,0),0))))</f>
        <v>0</v>
      </c>
      <c r="M526" s="87">
        <f ca="1">IF($T526=0,SUM(M527:M531),IF($T526="",0,IF(ISERROR(OFFSET(ГП!AD444,-$R526-IF($T526=4,1,0),0)),0,OFFSET(ГП!AD444,-$R526-IF($T526=4,1,0),0))))</f>
        <v>0</v>
      </c>
      <c r="N526" s="87">
        <f ca="1">IF($T526=0,SUM(N527:N531),IF($T526="",0,IF(ISERROR(OFFSET(ГП!AE444,-$R526-IF($T526=4,1,0),0)),0,OFFSET(ГП!AE444,-$R526-IF($T526=4,1,0),0))))</f>
        <v>0</v>
      </c>
      <c r="O526" s="87">
        <f ca="1">IF($T526=0,SUM(O527:O531),IF($T526="",0,IF(ISERROR(OFFSET(ГП!AF444,-$R526-IF($T526=4,1,0),0)),0,OFFSET(ГП!AF444,-$R526-IF($T526=4,1,0),0))))</f>
        <v>0</v>
      </c>
      <c r="P526" s="20"/>
      <c r="Q526" s="20">
        <v>6</v>
      </c>
      <c r="R526" s="20">
        <f t="shared" si="175"/>
        <v>17</v>
      </c>
      <c r="S526" s="20">
        <f t="shared" si="176"/>
        <v>4</v>
      </c>
      <c r="T526" s="157">
        <f t="shared" si="177"/>
        <v>4</v>
      </c>
      <c r="U526" s="20" t="str">
        <f t="shared" si="178"/>
        <v>внебюджетные источники</v>
      </c>
      <c r="V526" s="20"/>
      <c r="W526" s="20"/>
      <c r="X526" s="20"/>
      <c r="Y526" s="20" t="str">
        <f t="shared" ca="1" si="189"/>
        <v/>
      </c>
      <c r="Z526" s="20"/>
      <c r="AA526" s="20">
        <f t="shared" si="190"/>
        <v>17</v>
      </c>
      <c r="AB526" s="20">
        <f t="shared" si="184"/>
        <v>4</v>
      </c>
      <c r="AC526" s="20" t="str">
        <f t="shared" si="179"/>
        <v/>
      </c>
      <c r="AD526" s="20" t="str">
        <f t="shared" ca="1" si="191"/>
        <v/>
      </c>
      <c r="AE526" s="20" t="str">
        <f t="shared" ca="1" si="192"/>
        <v/>
      </c>
      <c r="AF526" s="158" t="s">
        <v>40</v>
      </c>
      <c r="AG526" s="158" t="s">
        <v>40</v>
      </c>
      <c r="AH526" s="157"/>
      <c r="AI526" s="161" t="s">
        <v>1</v>
      </c>
      <c r="AJ526" s="20"/>
      <c r="AK526" s="20"/>
      <c r="AL526" s="20"/>
      <c r="AM526" s="20"/>
      <c r="AN526" s="20"/>
      <c r="AO526" s="20"/>
    </row>
    <row r="527" spans="1:41" s="30" customFormat="1" ht="15.75" thickBot="1" x14ac:dyDescent="0.3">
      <c r="A527" s="207" t="s">
        <v>300</v>
      </c>
      <c r="B527" s="204" t="s">
        <v>803</v>
      </c>
      <c r="C527" s="204" t="s">
        <v>35</v>
      </c>
      <c r="D527" s="115"/>
      <c r="E527" s="115"/>
      <c r="F527" s="115"/>
      <c r="G527" s="115"/>
      <c r="H527" s="132" t="s">
        <v>1</v>
      </c>
      <c r="I527" s="117" t="s">
        <v>18</v>
      </c>
      <c r="J527" s="87">
        <f ca="1">IF($T527=0,SUM(J528:J532),IF($T527="",0,IF(ISERROR(OFFSET(ГП!AA445,-$R527-IF($T527=4,1,0),0)),0,OFFSET(ГП!AA445,-$R527-IF($T527=4,1,0),0))))</f>
        <v>0</v>
      </c>
      <c r="K527" s="87">
        <f ca="1">IF($T527=0,SUM(K528:K532),IF($T527="",0,IF(ISERROR(OFFSET(ГП!AB445,-$R527-IF($T527=4,1,0),0)),0,OFFSET(ГП!AB445,-$R527-IF($T527=4,1,0),0))))</f>
        <v>0</v>
      </c>
      <c r="L527" s="87">
        <f ca="1">IF($T527=0,SUM(L528:L532),IF($T527="",0,IF(ISERROR(OFFSET(ГП!AC445,-$R527-IF($T527=4,1,0),0)),0,OFFSET(ГП!AC445,-$R527-IF($T527=4,1,0),0))))</f>
        <v>0</v>
      </c>
      <c r="M527" s="87">
        <f ca="1">IF($T527=0,SUM(M528:M532),IF($T527="",0,IF(ISERROR(OFFSET(ГП!AD445,-$R527-IF($T527=4,1,0),0)),0,OFFSET(ГП!AD445,-$R527-IF($T527=4,1,0),0))))</f>
        <v>0</v>
      </c>
      <c r="N527" s="87">
        <f ca="1">IF($T527=0,SUM(N528:N532),IF($T527="",0,IF(ISERROR(OFFSET(ГП!AE445,-$R527-IF($T527=4,1,0),0)),0,OFFSET(ГП!AE445,-$R527-IF($T527=4,1,0),0))))</f>
        <v>0</v>
      </c>
      <c r="O527" s="87">
        <f ca="1">IF($T527=0,SUM(O528:O532),IF($T527="",0,IF(ISERROR(OFFSET(ГП!AF445,-$R527-IF($T527=4,1,0),0)),0,OFFSET(ГП!AF445,-$R527-IF($T527=4,1,0),0))))</f>
        <v>0</v>
      </c>
      <c r="P527" s="20"/>
      <c r="Q527" s="20">
        <v>1</v>
      </c>
      <c r="R527" s="20">
        <f t="shared" si="175"/>
        <v>18</v>
      </c>
      <c r="S527" s="20" t="str">
        <f t="shared" si="176"/>
        <v/>
      </c>
      <c r="T527" s="157">
        <f t="shared" si="177"/>
        <v>0</v>
      </c>
      <c r="U527" s="20" t="str">
        <f t="shared" si="178"/>
        <v>всего</v>
      </c>
      <c r="V527" s="20"/>
      <c r="W527" s="20"/>
      <c r="X527" s="20"/>
      <c r="Y527" s="20" t="str">
        <f t="shared" ref="Y527:Y556" ca="1" si="193">IF(ISERROR(SUM(K527,-L527)),"",IF(SUM(K527,-L527)=0,"",IF(ISERROR(SEARCH("федерал",U527,1)),"",SUM(K527,-L527))))</f>
        <v/>
      </c>
      <c r="Z527" s="20"/>
      <c r="AA527" s="20">
        <f t="shared" ref="AA527:AA532" si="194">IF(AB526="",0,IF(AB526=6,AA526+1,AA526))</f>
        <v>17</v>
      </c>
      <c r="AB527" s="20">
        <f t="shared" si="184"/>
        <v>5</v>
      </c>
      <c r="AC527" s="20" t="str">
        <f t="shared" si="179"/>
        <v/>
      </c>
      <c r="AD527" s="20" t="str">
        <f t="shared" ref="AD527:AD556" ca="1" si="195">IF(AB527=1,OFFSET(AF527,-AA527,0),"")</f>
        <v/>
      </c>
      <c r="AE527" s="20" t="str">
        <f t="shared" ref="AE527:AE556" ca="1" si="196">IF(AC527=AD527,"",1)</f>
        <v/>
      </c>
      <c r="AF527" s="158" t="s">
        <v>40</v>
      </c>
      <c r="AG527" s="158" t="s">
        <v>40</v>
      </c>
      <c r="AH527" s="157"/>
      <c r="AI527" s="161" t="s">
        <v>1</v>
      </c>
      <c r="AJ527" s="20"/>
      <c r="AK527" s="20"/>
      <c r="AL527" s="20"/>
      <c r="AM527" s="20"/>
      <c r="AN527" s="20"/>
      <c r="AO527" s="20"/>
    </row>
    <row r="528" spans="1:41" s="30" customFormat="1" ht="15.75" thickBot="1" x14ac:dyDescent="0.3">
      <c r="A528" s="209"/>
      <c r="B528" s="205"/>
      <c r="C528" s="205"/>
      <c r="D528" s="115"/>
      <c r="E528" s="115"/>
      <c r="F528" s="115"/>
      <c r="G528" s="115"/>
      <c r="H528" s="137" t="s">
        <v>2</v>
      </c>
      <c r="I528" s="117" t="s">
        <v>18</v>
      </c>
      <c r="J528" s="87">
        <f ca="1">IF($T528=0,SUM(J529:J533),IF($T528="",0,IF(ISERROR(OFFSET(ГП!AA446,-$R528-IF($T528=4,1,0),0)),0,OFFSET(ГП!AA446,-$R528-IF($T528=4,1,0),0))))</f>
        <v>0</v>
      </c>
      <c r="K528" s="87">
        <f ca="1">IF($T528=0,SUM(K529:K533),IF($T528="",0,IF(ISERROR(OFFSET(ГП!AB446,-$R528-IF($T528=4,1,0),0)),0,OFFSET(ГП!AB446,-$R528-IF($T528=4,1,0),0))))</f>
        <v>0</v>
      </c>
      <c r="L528" s="87">
        <f ca="1">IF($T528=0,SUM(L529:L533),IF($T528="",0,IF(ISERROR(OFFSET(ГП!AC446,-$R528-IF($T528=4,1,0),0)),0,OFFSET(ГП!AC446,-$R528-IF($T528=4,1,0),0))))</f>
        <v>0</v>
      </c>
      <c r="M528" s="87">
        <f ca="1">IF($T528=0,SUM(M529:M533),IF($T528="",0,IF(ISERROR(OFFSET(ГП!AD446,-$R528-IF($T528=4,1,0),0)),0,OFFSET(ГП!AD446,-$R528-IF($T528=4,1,0),0))))</f>
        <v>0</v>
      </c>
      <c r="N528" s="87">
        <f ca="1">IF($T528=0,SUM(N529:N533),IF($T528="",0,IF(ISERROR(OFFSET(ГП!AE446,-$R528-IF($T528=4,1,0),0)),0,OFFSET(ГП!AE446,-$R528-IF($T528=4,1,0),0))))</f>
        <v>0</v>
      </c>
      <c r="O528" s="87">
        <f ca="1">IF($T528=0,SUM(O529:O533),IF($T528="",0,IF(ISERROR(OFFSET(ГП!AF446,-$R528-IF($T528=4,1,0),0)),0,OFFSET(ГП!AF446,-$R528-IF($T528=4,1,0),0))))</f>
        <v>0</v>
      </c>
      <c r="P528" s="20"/>
      <c r="Q528" s="20">
        <v>2</v>
      </c>
      <c r="R528" s="20">
        <f t="shared" si="175"/>
        <v>18</v>
      </c>
      <c r="S528" s="20" t="str">
        <f t="shared" si="176"/>
        <v/>
      </c>
      <c r="T528" s="157">
        <f t="shared" si="177"/>
        <v>2</v>
      </c>
      <c r="U528" s="20" t="str">
        <f t="shared" si="178"/>
        <v>федеральный бюджет</v>
      </c>
      <c r="V528" s="20"/>
      <c r="W528" s="20"/>
      <c r="X528" s="20"/>
      <c r="Y528" s="20" t="str">
        <f t="shared" ca="1" si="193"/>
        <v/>
      </c>
      <c r="Z528" s="20"/>
      <c r="AA528" s="20">
        <f t="shared" si="194"/>
        <v>17</v>
      </c>
      <c r="AB528" s="20">
        <f t="shared" si="184"/>
        <v>6</v>
      </c>
      <c r="AC528" s="20" t="str">
        <f t="shared" si="179"/>
        <v/>
      </c>
      <c r="AD528" s="20" t="str">
        <f t="shared" ca="1" si="195"/>
        <v/>
      </c>
      <c r="AE528" s="20" t="str">
        <f t="shared" ca="1" si="196"/>
        <v/>
      </c>
      <c r="AF528" s="158" t="s">
        <v>40</v>
      </c>
      <c r="AG528" s="158" t="s">
        <v>40</v>
      </c>
      <c r="AH528" s="157"/>
      <c r="AI528" s="161" t="s">
        <v>2</v>
      </c>
      <c r="AJ528" s="20"/>
      <c r="AK528" s="20"/>
      <c r="AL528" s="20"/>
      <c r="AM528" s="20"/>
      <c r="AN528" s="20"/>
      <c r="AO528" s="20"/>
    </row>
    <row r="529" spans="1:41" s="30" customFormat="1" ht="23.25" thickBot="1" x14ac:dyDescent="0.3">
      <c r="A529" s="209"/>
      <c r="B529" s="205"/>
      <c r="C529" s="205"/>
      <c r="D529" s="115"/>
      <c r="E529" s="115"/>
      <c r="F529" s="115"/>
      <c r="G529" s="115"/>
      <c r="H529" s="137" t="s">
        <v>4</v>
      </c>
      <c r="I529" s="117" t="s">
        <v>18</v>
      </c>
      <c r="J529" s="87">
        <f ca="1">IF($T529=0,SUM(J530:J534),IF($T529="",0,IF(ISERROR(OFFSET(ГП!AA447,-$R529-IF($T529=4,1,0),0)),0,OFFSET(ГП!AA447,-$R529-IF($T529=4,1,0),0))))</f>
        <v>0</v>
      </c>
      <c r="K529" s="87">
        <f ca="1">IF($T529=0,SUM(K530:K534),IF($T529="",0,IF(ISERROR(OFFSET(ГП!AB447,-$R529-IF($T529=4,1,0),0)),0,OFFSET(ГП!AB447,-$R529-IF($T529=4,1,0),0))))</f>
        <v>0</v>
      </c>
      <c r="L529" s="87">
        <f ca="1">IF($T529=0,SUM(L530:L534),IF($T529="",0,IF(ISERROR(OFFSET(ГП!AC447,-$R529-IF($T529=4,1,0),0)),0,OFFSET(ГП!AC447,-$R529-IF($T529=4,1,0),0))))</f>
        <v>0</v>
      </c>
      <c r="M529" s="87">
        <f ca="1">IF($T529=0,SUM(M530:M534),IF($T529="",0,IF(ISERROR(OFFSET(ГП!AD447,-$R529-IF($T529=4,1,0),0)),0,OFFSET(ГП!AD447,-$R529-IF($T529=4,1,0),0))))</f>
        <v>0</v>
      </c>
      <c r="N529" s="87">
        <f ca="1">IF($T529=0,SUM(N530:N534),IF($T529="",0,IF(ISERROR(OFFSET(ГП!AE447,-$R529-IF($T529=4,1,0),0)),0,OFFSET(ГП!AE447,-$R529-IF($T529=4,1,0),0))))</f>
        <v>0</v>
      </c>
      <c r="O529" s="87">
        <f ca="1">IF($T529=0,SUM(O530:O534),IF($T529="",0,IF(ISERROR(OFFSET(ГП!AF447,-$R529-IF($T529=4,1,0),0)),0,OFFSET(ГП!AF447,-$R529-IF($T529=4,1,0),0))))</f>
        <v>0</v>
      </c>
      <c r="P529" s="20"/>
      <c r="Q529" s="20">
        <v>3</v>
      </c>
      <c r="R529" s="20">
        <f t="shared" si="175"/>
        <v>18</v>
      </c>
      <c r="S529" s="20" t="str">
        <f t="shared" si="176"/>
        <v/>
      </c>
      <c r="T529" s="157">
        <f t="shared" si="177"/>
        <v>1</v>
      </c>
      <c r="U529" s="20" t="str">
        <f t="shared" si="178"/>
        <v>республииканский бюджет Чувашской Республики</v>
      </c>
      <c r="V529" s="20"/>
      <c r="W529" s="20"/>
      <c r="X529" s="20"/>
      <c r="Y529" s="20" t="str">
        <f t="shared" ca="1" si="193"/>
        <v/>
      </c>
      <c r="Z529" s="20"/>
      <c r="AA529" s="20">
        <f t="shared" si="194"/>
        <v>18</v>
      </c>
      <c r="AB529" s="20">
        <f t="shared" si="184"/>
        <v>1</v>
      </c>
      <c r="AC529" s="20" t="str">
        <f t="shared" si="179"/>
        <v/>
      </c>
      <c r="AD529" s="20" t="str">
        <f t="shared" ca="1" si="195"/>
        <v>x</v>
      </c>
      <c r="AE529" s="20">
        <f t="shared" ca="1" si="196"/>
        <v>1</v>
      </c>
      <c r="AF529" s="158" t="s">
        <v>40</v>
      </c>
      <c r="AG529" s="158">
        <v>522</v>
      </c>
      <c r="AH529" s="157"/>
      <c r="AI529" s="161" t="s">
        <v>307</v>
      </c>
      <c r="AJ529" s="20"/>
      <c r="AK529" s="20"/>
      <c r="AL529" s="20"/>
      <c r="AM529" s="20"/>
      <c r="AN529" s="20"/>
      <c r="AO529" s="20"/>
    </row>
    <row r="530" spans="1:41" s="30" customFormat="1" ht="15.75" thickBot="1" x14ac:dyDescent="0.3">
      <c r="A530" s="209" t="s">
        <v>266</v>
      </c>
      <c r="B530" s="205" t="s">
        <v>203</v>
      </c>
      <c r="C530" s="205"/>
      <c r="D530" s="115">
        <v>832</v>
      </c>
      <c r="E530" s="115">
        <v>502</v>
      </c>
      <c r="F530" s="115" t="s">
        <v>280</v>
      </c>
      <c r="G530" s="115">
        <v>522</v>
      </c>
      <c r="H530" s="132" t="s">
        <v>3</v>
      </c>
      <c r="I530" s="117" t="s">
        <v>18</v>
      </c>
      <c r="J530" s="87">
        <f ca="1">IF($T530=0,SUM(J531:J535),IF($T530="",0,IF(ISERROR(OFFSET(ГП!AA448,-$R530-IF($T530=4,1,0),0)),0,OFFSET(ГП!AA448,-$R530-IF($T530=4,1,0),0))))</f>
        <v>0</v>
      </c>
      <c r="K530" s="87">
        <f ca="1">IF($T530=0,SUM(K531:K535),IF($T530="",0,IF(ISERROR(OFFSET(ГП!AB448,-$R530-IF($T530=4,1,0),0)),0,OFFSET(ГП!AB448,-$R530-IF($T530=4,1,0),0))))</f>
        <v>0</v>
      </c>
      <c r="L530" s="87">
        <f ca="1">IF($T530=0,SUM(L531:L535),IF($T530="",0,IF(ISERROR(OFFSET(ГП!AC448,-$R530-IF($T530=4,1,0),0)),0,OFFSET(ГП!AC448,-$R530-IF($T530=4,1,0),0))))</f>
        <v>0</v>
      </c>
      <c r="M530" s="87">
        <f ca="1">IF($T530=0,SUM(M531:M535),IF($T530="",0,IF(ISERROR(OFFSET(ГП!AD448,-$R530-IF($T530=4,1,0),0)),0,OFFSET(ГП!AD448,-$R530-IF($T530=4,1,0),0))))</f>
        <v>0</v>
      </c>
      <c r="N530" s="87">
        <f ca="1">IF($T530=0,SUM(N531:N535),IF($T530="",0,IF(ISERROR(OFFSET(ГП!AE448,-$R530-IF($T530=4,1,0),0)),0,OFFSET(ГП!AE448,-$R530-IF($T530=4,1,0),0))))</f>
        <v>0</v>
      </c>
      <c r="O530" s="87">
        <f ca="1">IF($T530=0,SUM(O531:O535),IF($T530="",0,IF(ISERROR(OFFSET(ГП!AF448,-$R530-IF($T530=4,1,0),0)),0,OFFSET(ГП!AF448,-$R530-IF($T530=4,1,0),0))))</f>
        <v>0</v>
      </c>
      <c r="P530" s="20"/>
      <c r="Q530" s="20">
        <v>4</v>
      </c>
      <c r="R530" s="20">
        <f t="shared" si="175"/>
        <v>18</v>
      </c>
      <c r="S530" s="20">
        <f t="shared" si="176"/>
        <v>3</v>
      </c>
      <c r="T530" s="157">
        <f t="shared" si="177"/>
        <v>3</v>
      </c>
      <c r="U530" s="20" t="str">
        <f t="shared" si="178"/>
        <v>местные бюджеты</v>
      </c>
      <c r="V530" s="20"/>
      <c r="W530" s="20"/>
      <c r="X530" s="20"/>
      <c r="Y530" s="20" t="str">
        <f t="shared" ca="1" si="193"/>
        <v/>
      </c>
      <c r="Z530" s="20"/>
      <c r="AA530" s="20">
        <f t="shared" si="194"/>
        <v>18</v>
      </c>
      <c r="AB530" s="20">
        <f t="shared" si="184"/>
        <v>2</v>
      </c>
      <c r="AC530" s="20" t="str">
        <f t="shared" si="179"/>
        <v>A120201250</v>
      </c>
      <c r="AD530" s="20" t="str">
        <f t="shared" ca="1" si="195"/>
        <v/>
      </c>
      <c r="AE530" s="20">
        <f t="shared" ca="1" si="196"/>
        <v>1</v>
      </c>
      <c r="AF530" s="158" t="s">
        <v>40</v>
      </c>
      <c r="AG530" s="158" t="s">
        <v>40</v>
      </c>
      <c r="AH530" s="157"/>
      <c r="AI530" s="161" t="s">
        <v>3</v>
      </c>
      <c r="AJ530" s="20"/>
      <c r="AK530" s="20"/>
      <c r="AL530" s="20"/>
      <c r="AM530" s="20"/>
      <c r="AN530" s="20"/>
      <c r="AO530" s="20"/>
    </row>
    <row r="531" spans="1:41" s="30" customFormat="1" ht="45.75" thickBot="1" x14ac:dyDescent="0.3">
      <c r="A531" s="209"/>
      <c r="B531" s="205"/>
      <c r="C531" s="205"/>
      <c r="D531" s="115"/>
      <c r="E531" s="115"/>
      <c r="F531" s="115"/>
      <c r="G531" s="115"/>
      <c r="H531" s="137" t="s">
        <v>5</v>
      </c>
      <c r="I531" s="117" t="s">
        <v>18</v>
      </c>
      <c r="J531" s="87">
        <f ca="1">IF($T531=0,SUM(J532:J536),IF($T531="",0,IF(ISERROR(OFFSET(ГП!AA449,-$R531-IF($T531=4,1,0),0)),0,OFFSET(ГП!AA449,-$R531-IF($T531=4,1,0),0))))</f>
        <v>0</v>
      </c>
      <c r="K531" s="87">
        <f ca="1">IF($T531=0,SUM(K532:K536),IF($T531="",0,IF(ISERROR(OFFSET(ГП!AB449,-$R531-IF($T531=4,1,0),0)),0,OFFSET(ГП!AB449,-$R531-IF($T531=4,1,0),0))))</f>
        <v>0</v>
      </c>
      <c r="L531" s="87">
        <f ca="1">IF($T531=0,SUM(L532:L536),IF($T531="",0,IF(ISERROR(OFFSET(ГП!AC449,-$R531-IF($T531=4,1,0),0)),0,OFFSET(ГП!AC449,-$R531-IF($T531=4,1,0),0))))</f>
        <v>0</v>
      </c>
      <c r="M531" s="87">
        <f ca="1">IF($T531=0,SUM(M532:M536),IF($T531="",0,IF(ISERROR(OFFSET(ГП!AD449,-$R531-IF($T531=4,1,0),0)),0,OFFSET(ГП!AD449,-$R531-IF($T531=4,1,0),0))))</f>
        <v>0</v>
      </c>
      <c r="N531" s="87">
        <f ca="1">IF($T531=0,SUM(N532:N536),IF($T531="",0,IF(ISERROR(OFFSET(ГП!AE449,-$R531-IF($T531=4,1,0),0)),0,OFFSET(ГП!AE449,-$R531-IF($T531=4,1,0),0))))</f>
        <v>0</v>
      </c>
      <c r="O531" s="87">
        <f ca="1">IF($T531=0,SUM(O532:O536),IF($T531="",0,IF(ISERROR(OFFSET(ГП!AF449,-$R531-IF($T531=4,1,0),0)),0,OFFSET(ГП!AF449,-$R531-IF($T531=4,1,0),0))))</f>
        <v>0</v>
      </c>
      <c r="P531" s="20"/>
      <c r="Q531" s="20">
        <v>5</v>
      </c>
      <c r="R531" s="20">
        <f t="shared" si="175"/>
        <v>18</v>
      </c>
      <c r="S531" s="20" t="str">
        <f t="shared" si="176"/>
        <v/>
      </c>
      <c r="T531" s="157" t="str">
        <f t="shared" si="177"/>
        <v/>
      </c>
      <c r="U531" s="20" t="str">
        <f t="shared" si="178"/>
        <v>территориальный государственный внебюджетный фонд Чувашской Республики</v>
      </c>
      <c r="V531" s="20"/>
      <c r="W531" s="20"/>
      <c r="X531" s="20"/>
      <c r="Y531" s="20" t="str">
        <f t="shared" ca="1" si="193"/>
        <v/>
      </c>
      <c r="Z531" s="20"/>
      <c r="AA531" s="20">
        <f t="shared" si="194"/>
        <v>18</v>
      </c>
      <c r="AB531" s="20">
        <f t="shared" si="184"/>
        <v>3</v>
      </c>
      <c r="AC531" s="20" t="str">
        <f t="shared" si="179"/>
        <v/>
      </c>
      <c r="AD531" s="20" t="str">
        <f t="shared" ca="1" si="195"/>
        <v/>
      </c>
      <c r="AE531" s="20" t="str">
        <f t="shared" ca="1" si="196"/>
        <v/>
      </c>
      <c r="AF531" s="158" t="s">
        <v>40</v>
      </c>
      <c r="AG531" s="158" t="s">
        <v>40</v>
      </c>
      <c r="AH531" s="157"/>
      <c r="AI531" s="161" t="s">
        <v>6</v>
      </c>
      <c r="AJ531" s="20"/>
      <c r="AK531" s="20"/>
      <c r="AL531" s="20"/>
      <c r="AM531" s="20"/>
      <c r="AN531" s="20"/>
      <c r="AO531" s="20"/>
    </row>
    <row r="532" spans="1:41" s="30" customFormat="1" ht="15.75" thickBot="1" x14ac:dyDescent="0.3">
      <c r="A532" s="210"/>
      <c r="B532" s="206"/>
      <c r="C532" s="206"/>
      <c r="D532" s="115"/>
      <c r="E532" s="115"/>
      <c r="F532" s="115"/>
      <c r="G532" s="115"/>
      <c r="H532" s="137" t="s">
        <v>6</v>
      </c>
      <c r="I532" s="117" t="s">
        <v>18</v>
      </c>
      <c r="J532" s="87">
        <f ca="1">IF($T532=0,SUM(J533:J537),IF($T532="",0,IF(ISERROR(OFFSET(ГП!AA450,-$R532-IF($T532=4,1,0),0)),0,OFFSET(ГП!AA450,-$R532-IF($T532=4,1,0),0))))</f>
        <v>0</v>
      </c>
      <c r="K532" s="87">
        <f ca="1">IF($T532=0,SUM(K533:K537),IF($T532="",0,IF(ISERROR(OFFSET(ГП!AB450,-$R532-IF($T532=4,1,0),0)),0,OFFSET(ГП!AB450,-$R532-IF($T532=4,1,0),0))))</f>
        <v>0</v>
      </c>
      <c r="L532" s="87">
        <f ca="1">IF($T532=0,SUM(L533:L537),IF($T532="",0,IF(ISERROR(OFFSET(ГП!AC450,-$R532-IF($T532=4,1,0),0)),0,OFFSET(ГП!AC450,-$R532-IF($T532=4,1,0),0))))</f>
        <v>0</v>
      </c>
      <c r="M532" s="87">
        <f ca="1">IF($T532=0,SUM(M533:M537),IF($T532="",0,IF(ISERROR(OFFSET(ГП!AD450,-$R532-IF($T532=4,1,0),0)),0,OFFSET(ГП!AD450,-$R532-IF($T532=4,1,0),0))))</f>
        <v>0</v>
      </c>
      <c r="N532" s="87">
        <f ca="1">IF($T532=0,SUM(N533:N537),IF($T532="",0,IF(ISERROR(OFFSET(ГП!AE450,-$R532-IF($T532=4,1,0),0)),0,OFFSET(ГП!AE450,-$R532-IF($T532=4,1,0),0))))</f>
        <v>0</v>
      </c>
      <c r="O532" s="87">
        <f ca="1">IF($T532=0,SUM(O533:O537),IF($T532="",0,IF(ISERROR(OFFSET(ГП!AF450,-$R532-IF($T532=4,1,0),0)),0,OFFSET(ГП!AF450,-$R532-IF($T532=4,1,0),0))))</f>
        <v>0</v>
      </c>
      <c r="P532" s="20"/>
      <c r="Q532" s="20">
        <v>6</v>
      </c>
      <c r="R532" s="20">
        <f t="shared" si="175"/>
        <v>18</v>
      </c>
      <c r="S532" s="20">
        <f t="shared" si="176"/>
        <v>4</v>
      </c>
      <c r="T532" s="157">
        <f t="shared" si="177"/>
        <v>4</v>
      </c>
      <c r="U532" s="20" t="str">
        <f t="shared" si="178"/>
        <v>внебюджетные источники</v>
      </c>
      <c r="V532" s="20"/>
      <c r="W532" s="20"/>
      <c r="X532" s="20"/>
      <c r="Y532" s="20" t="str">
        <f t="shared" ca="1" si="193"/>
        <v/>
      </c>
      <c r="Z532" s="20"/>
      <c r="AA532" s="20">
        <f t="shared" si="194"/>
        <v>18</v>
      </c>
      <c r="AB532" s="20">
        <f t="shared" si="184"/>
        <v>4</v>
      </c>
      <c r="AC532" s="20" t="str">
        <f t="shared" si="179"/>
        <v/>
      </c>
      <c r="AD532" s="20" t="str">
        <f t="shared" ca="1" si="195"/>
        <v/>
      </c>
      <c r="AE532" s="20" t="str">
        <f t="shared" ca="1" si="196"/>
        <v/>
      </c>
      <c r="AF532" s="158" t="s">
        <v>40</v>
      </c>
      <c r="AG532" s="158" t="s">
        <v>40</v>
      </c>
      <c r="AH532" s="157"/>
      <c r="AI532" s="161" t="s">
        <v>1</v>
      </c>
      <c r="AJ532" s="20"/>
      <c r="AK532" s="20"/>
      <c r="AL532" s="20"/>
      <c r="AM532" s="20"/>
      <c r="AN532" s="20"/>
      <c r="AO532" s="20"/>
    </row>
    <row r="533" spans="1:41" s="30" customFormat="1" ht="15.75" thickBot="1" x14ac:dyDescent="0.3">
      <c r="A533" s="207" t="s">
        <v>302</v>
      </c>
      <c r="B533" s="204" t="s">
        <v>713</v>
      </c>
      <c r="C533" s="204" t="s">
        <v>35</v>
      </c>
      <c r="D533" s="115"/>
      <c r="E533" s="115"/>
      <c r="F533" s="115"/>
      <c r="G533" s="115"/>
      <c r="H533" s="132" t="s">
        <v>1</v>
      </c>
      <c r="I533" s="117" t="s">
        <v>18</v>
      </c>
      <c r="J533" s="87">
        <f ca="1">IF($T533=0,SUM(J534:J538),IF($T533="",0,IF(ISERROR(OFFSET(ГП!AA451,-$R533-IF($T533=4,1,0),0)),0,OFFSET(ГП!AA451,-$R533-IF($T533=4,1,0),0))))</f>
        <v>0</v>
      </c>
      <c r="K533" s="87">
        <f ca="1">IF($T533=0,SUM(K534:K538),IF($T533="",0,IF(ISERROR(OFFSET(ГП!AB451,-$R533-IF($T533=4,1,0),0)),0,OFFSET(ГП!AB451,-$R533-IF($T533=4,1,0),0))))</f>
        <v>0</v>
      </c>
      <c r="L533" s="87">
        <f ca="1">IF($T533=0,SUM(L534:L538),IF($T533="",0,IF(ISERROR(OFFSET(ГП!AC451,-$R533-IF($T533=4,1,0),0)),0,OFFSET(ГП!AC451,-$R533-IF($T533=4,1,0),0))))</f>
        <v>0</v>
      </c>
      <c r="M533" s="87">
        <f ca="1">IF($T533=0,SUM(M534:M538),IF($T533="",0,IF(ISERROR(OFFSET(ГП!AD451,-$R533-IF($T533=4,1,0),0)),0,OFFSET(ГП!AD451,-$R533-IF($T533=4,1,0),0))))</f>
        <v>0</v>
      </c>
      <c r="N533" s="87">
        <f ca="1">IF($T533=0,SUM(N534:N538),IF($T533="",0,IF(ISERROR(OFFSET(ГП!AE451,-$R533-IF($T533=4,1,0),0)),0,OFFSET(ГП!AE451,-$R533-IF($T533=4,1,0),0))))</f>
        <v>0</v>
      </c>
      <c r="O533" s="87">
        <f ca="1">IF($T533=0,SUM(O534:O538),IF($T533="",0,IF(ISERROR(OFFSET(ГП!AF451,-$R533-IF($T533=4,1,0),0)),0,OFFSET(ГП!AF451,-$R533-IF($T533=4,1,0),0))))</f>
        <v>0</v>
      </c>
      <c r="P533" s="20"/>
      <c r="Q533" s="20">
        <v>1</v>
      </c>
      <c r="R533" s="20">
        <f t="shared" si="175"/>
        <v>19</v>
      </c>
      <c r="S533" s="20" t="str">
        <f t="shared" si="176"/>
        <v/>
      </c>
      <c r="T533" s="157">
        <f t="shared" si="177"/>
        <v>0</v>
      </c>
      <c r="U533" s="20" t="str">
        <f t="shared" si="178"/>
        <v>всего</v>
      </c>
      <c r="V533" s="20"/>
      <c r="W533" s="20"/>
      <c r="X533" s="20"/>
      <c r="Y533" s="20" t="str">
        <f t="shared" ca="1" si="193"/>
        <v/>
      </c>
      <c r="Z533" s="20"/>
      <c r="AA533" s="20">
        <f>IF(AB526="",0,IF(AB526=6,AA526+1,AA526))</f>
        <v>17</v>
      </c>
      <c r="AB533" s="20">
        <f t="shared" ref="AB533:AB538" si="197">AB521</f>
        <v>5</v>
      </c>
      <c r="AC533" s="20" t="str">
        <f t="shared" si="179"/>
        <v/>
      </c>
      <c r="AD533" s="20" t="str">
        <f t="shared" ca="1" si="195"/>
        <v/>
      </c>
      <c r="AE533" s="20" t="str">
        <f t="shared" ca="1" si="196"/>
        <v/>
      </c>
      <c r="AF533" s="158" t="s">
        <v>40</v>
      </c>
      <c r="AG533" s="158" t="s">
        <v>40</v>
      </c>
      <c r="AH533" s="157"/>
      <c r="AI533" s="161" t="s">
        <v>1</v>
      </c>
      <c r="AJ533" s="20"/>
      <c r="AK533" s="20"/>
      <c r="AL533" s="20"/>
      <c r="AM533" s="20"/>
      <c r="AN533" s="20"/>
      <c r="AO533" s="20"/>
    </row>
    <row r="534" spans="1:41" s="30" customFormat="1" ht="15.75" thickBot="1" x14ac:dyDescent="0.3">
      <c r="A534" s="209"/>
      <c r="B534" s="205"/>
      <c r="C534" s="205"/>
      <c r="D534" s="115"/>
      <c r="E534" s="115"/>
      <c r="F534" s="115"/>
      <c r="G534" s="115"/>
      <c r="H534" s="137" t="s">
        <v>2</v>
      </c>
      <c r="I534" s="117" t="s">
        <v>18</v>
      </c>
      <c r="J534" s="87">
        <f ca="1">IF($T534=0,SUM(J535:J539),IF($T534="",0,IF(ISERROR(OFFSET(ГП!AA452,-$R534-IF($T534=4,1,0),0)),0,OFFSET(ГП!AA452,-$R534-IF($T534=4,1,0),0))))</f>
        <v>0</v>
      </c>
      <c r="K534" s="87">
        <f ca="1">IF($T534=0,SUM(K535:K539),IF($T534="",0,IF(ISERROR(OFFSET(ГП!AB452,-$R534-IF($T534=4,1,0),0)),0,OFFSET(ГП!AB452,-$R534-IF($T534=4,1,0),0))))</f>
        <v>0</v>
      </c>
      <c r="L534" s="87">
        <f ca="1">IF($T534=0,SUM(L535:L539),IF($T534="",0,IF(ISERROR(OFFSET(ГП!AC452,-$R534-IF($T534=4,1,0),0)),0,OFFSET(ГП!AC452,-$R534-IF($T534=4,1,0),0))))</f>
        <v>0</v>
      </c>
      <c r="M534" s="87">
        <f ca="1">IF($T534=0,SUM(M535:M539),IF($T534="",0,IF(ISERROR(OFFSET(ГП!AD452,-$R534-IF($T534=4,1,0),0)),0,OFFSET(ГП!AD452,-$R534-IF($T534=4,1,0),0))))</f>
        <v>0</v>
      </c>
      <c r="N534" s="87">
        <f ca="1">IF($T534=0,SUM(N535:N539),IF($T534="",0,IF(ISERROR(OFFSET(ГП!AE452,-$R534-IF($T534=4,1,0),0)),0,OFFSET(ГП!AE452,-$R534-IF($T534=4,1,0),0))))</f>
        <v>0</v>
      </c>
      <c r="O534" s="87">
        <f ca="1">IF($T534=0,SUM(O535:O539),IF($T534="",0,IF(ISERROR(OFFSET(ГП!AF452,-$R534-IF($T534=4,1,0),0)),0,OFFSET(ГП!AF452,-$R534-IF($T534=4,1,0),0))))</f>
        <v>0</v>
      </c>
      <c r="P534" s="20"/>
      <c r="Q534" s="20">
        <v>2</v>
      </c>
      <c r="R534" s="20">
        <f t="shared" si="175"/>
        <v>19</v>
      </c>
      <c r="S534" s="20" t="str">
        <f t="shared" si="176"/>
        <v/>
      </c>
      <c r="T534" s="157">
        <f t="shared" si="177"/>
        <v>2</v>
      </c>
      <c r="U534" s="20" t="str">
        <f t="shared" si="178"/>
        <v>федеральный бюджет</v>
      </c>
      <c r="V534" s="20"/>
      <c r="W534" s="20"/>
      <c r="X534" s="20"/>
      <c r="Y534" s="20" t="str">
        <f t="shared" ca="1" si="193"/>
        <v/>
      </c>
      <c r="Z534" s="20"/>
      <c r="AA534" s="20">
        <f t="shared" ref="AA534:AA538" si="198">IF(AB533="",0,IF(AB533=6,AA533+1,AA533))</f>
        <v>17</v>
      </c>
      <c r="AB534" s="20">
        <f t="shared" si="197"/>
        <v>6</v>
      </c>
      <c r="AC534" s="20" t="str">
        <f t="shared" si="179"/>
        <v/>
      </c>
      <c r="AD534" s="20" t="str">
        <f t="shared" ca="1" si="195"/>
        <v/>
      </c>
      <c r="AE534" s="20" t="str">
        <f t="shared" ca="1" si="196"/>
        <v/>
      </c>
      <c r="AF534" s="158" t="s">
        <v>40</v>
      </c>
      <c r="AG534" s="158" t="s">
        <v>40</v>
      </c>
      <c r="AH534" s="157"/>
      <c r="AI534" s="161" t="s">
        <v>2</v>
      </c>
      <c r="AJ534" s="20"/>
      <c r="AK534" s="20"/>
      <c r="AL534" s="20"/>
      <c r="AM534" s="20"/>
      <c r="AN534" s="20"/>
      <c r="AO534" s="20"/>
    </row>
    <row r="535" spans="1:41" s="30" customFormat="1" ht="23.25" thickBot="1" x14ac:dyDescent="0.3">
      <c r="A535" s="209"/>
      <c r="B535" s="205"/>
      <c r="C535" s="205"/>
      <c r="D535" s="115"/>
      <c r="E535" s="115"/>
      <c r="F535" s="115"/>
      <c r="G535" s="115"/>
      <c r="H535" s="137" t="s">
        <v>4</v>
      </c>
      <c r="I535" s="117" t="s">
        <v>18</v>
      </c>
      <c r="J535" s="87">
        <f ca="1">IF($T535=0,SUM(J536:J540),IF($T535="",0,IF(ISERROR(OFFSET(ГП!AA453,-$R535-IF($T535=4,1,0),0)),0,OFFSET(ГП!AA453,-$R535-IF($T535=4,1,0),0))))</f>
        <v>0</v>
      </c>
      <c r="K535" s="87">
        <f ca="1">IF($T535=0,SUM(K536:K540),IF($T535="",0,IF(ISERROR(OFFSET(ГП!AB453,-$R535-IF($T535=4,1,0),0)),0,OFFSET(ГП!AB453,-$R535-IF($T535=4,1,0),0))))</f>
        <v>0</v>
      </c>
      <c r="L535" s="87">
        <f ca="1">IF($T535=0,SUM(L536:L540),IF($T535="",0,IF(ISERROR(OFFSET(ГП!AC453,-$R535-IF($T535=4,1,0),0)),0,OFFSET(ГП!AC453,-$R535-IF($T535=4,1,0),0))))</f>
        <v>0</v>
      </c>
      <c r="M535" s="87">
        <f ca="1">IF($T535=0,SUM(M536:M540),IF($T535="",0,IF(ISERROR(OFFSET(ГП!AD453,-$R535-IF($T535=4,1,0),0)),0,OFFSET(ГП!AD453,-$R535-IF($T535=4,1,0),0))))</f>
        <v>0</v>
      </c>
      <c r="N535" s="87">
        <f ca="1">IF($T535=0,SUM(N536:N540),IF($T535="",0,IF(ISERROR(OFFSET(ГП!AE453,-$R535-IF($T535=4,1,0),0)),0,OFFSET(ГП!AE453,-$R535-IF($T535=4,1,0),0))))</f>
        <v>0</v>
      </c>
      <c r="O535" s="87">
        <f ca="1">IF($T535=0,SUM(O536:O540),IF($T535="",0,IF(ISERROR(OFFSET(ГП!AF453,-$R535-IF($T535=4,1,0),0)),0,OFFSET(ГП!AF453,-$R535-IF($T535=4,1,0),0))))</f>
        <v>0</v>
      </c>
      <c r="P535" s="20"/>
      <c r="Q535" s="20">
        <v>3</v>
      </c>
      <c r="R535" s="20">
        <f t="shared" si="175"/>
        <v>19</v>
      </c>
      <c r="S535" s="20" t="str">
        <f t="shared" si="176"/>
        <v/>
      </c>
      <c r="T535" s="157">
        <f t="shared" si="177"/>
        <v>1</v>
      </c>
      <c r="U535" s="20" t="str">
        <f t="shared" si="178"/>
        <v>республииканский бюджет Чувашской Республики</v>
      </c>
      <c r="V535" s="20"/>
      <c r="W535" s="20"/>
      <c r="X535" s="20"/>
      <c r="Y535" s="20" t="str">
        <f t="shared" ca="1" si="193"/>
        <v/>
      </c>
      <c r="Z535" s="20"/>
      <c r="AA535" s="20">
        <f t="shared" si="198"/>
        <v>18</v>
      </c>
      <c r="AB535" s="20">
        <f t="shared" si="197"/>
        <v>1</v>
      </c>
      <c r="AC535" s="20" t="str">
        <f t="shared" si="179"/>
        <v/>
      </c>
      <c r="AD535" s="20" t="str">
        <f t="shared" ca="1" si="195"/>
        <v>x</v>
      </c>
      <c r="AE535" s="20">
        <f t="shared" ca="1" si="196"/>
        <v>1</v>
      </c>
      <c r="AF535" s="158" t="s">
        <v>40</v>
      </c>
      <c r="AG535" s="158">
        <v>522</v>
      </c>
      <c r="AH535" s="157"/>
      <c r="AI535" s="161" t="s">
        <v>307</v>
      </c>
      <c r="AJ535" s="20"/>
      <c r="AK535" s="20"/>
      <c r="AL535" s="20"/>
      <c r="AM535" s="20"/>
      <c r="AN535" s="20"/>
      <c r="AO535" s="20"/>
    </row>
    <row r="536" spans="1:41" s="30" customFormat="1" ht="15.75" thickBot="1" x14ac:dyDescent="0.3">
      <c r="A536" s="209" t="s">
        <v>266</v>
      </c>
      <c r="B536" s="205" t="s">
        <v>203</v>
      </c>
      <c r="C536" s="205"/>
      <c r="D536" s="115">
        <v>832</v>
      </c>
      <c r="E536" s="115">
        <v>502</v>
      </c>
      <c r="F536" s="115" t="s">
        <v>280</v>
      </c>
      <c r="G536" s="115">
        <v>522</v>
      </c>
      <c r="H536" s="132" t="s">
        <v>3</v>
      </c>
      <c r="I536" s="117" t="s">
        <v>18</v>
      </c>
      <c r="J536" s="87">
        <f ca="1">IF($T536=0,SUM(J537:J541),IF($T536="",0,IF(ISERROR(OFFSET(ГП!AA454,-$R536-IF($T536=4,1,0),0)),0,OFFSET(ГП!AA454,-$R536-IF($T536=4,1,0),0))))</f>
        <v>0</v>
      </c>
      <c r="K536" s="87">
        <f ca="1">IF($T536=0,SUM(K537:K541),IF($T536="",0,IF(ISERROR(OFFSET(ГП!AB454,-$R536-IF($T536=4,1,0),0)),0,OFFSET(ГП!AB454,-$R536-IF($T536=4,1,0),0))))</f>
        <v>0</v>
      </c>
      <c r="L536" s="87">
        <f ca="1">IF($T536=0,SUM(L537:L541),IF($T536="",0,IF(ISERROR(OFFSET(ГП!AC454,-$R536-IF($T536=4,1,0),0)),0,OFFSET(ГП!AC454,-$R536-IF($T536=4,1,0),0))))</f>
        <v>0</v>
      </c>
      <c r="M536" s="87">
        <f ca="1">IF($T536=0,SUM(M537:M541),IF($T536="",0,IF(ISERROR(OFFSET(ГП!AD454,-$R536-IF($T536=4,1,0),0)),0,OFFSET(ГП!AD454,-$R536-IF($T536=4,1,0),0))))</f>
        <v>0</v>
      </c>
      <c r="N536" s="87">
        <f ca="1">IF($T536=0,SUM(N537:N541),IF($T536="",0,IF(ISERROR(OFFSET(ГП!AE454,-$R536-IF($T536=4,1,0),0)),0,OFFSET(ГП!AE454,-$R536-IF($T536=4,1,0),0))))</f>
        <v>0</v>
      </c>
      <c r="O536" s="87">
        <f ca="1">IF($T536=0,SUM(O537:O541),IF($T536="",0,IF(ISERROR(OFFSET(ГП!AF454,-$R536-IF($T536=4,1,0),0)),0,OFFSET(ГП!AF454,-$R536-IF($T536=4,1,0),0))))</f>
        <v>0</v>
      </c>
      <c r="P536" s="20"/>
      <c r="Q536" s="20">
        <v>4</v>
      </c>
      <c r="R536" s="20">
        <f t="shared" si="175"/>
        <v>19</v>
      </c>
      <c r="S536" s="20">
        <f t="shared" si="176"/>
        <v>3</v>
      </c>
      <c r="T536" s="157">
        <f t="shared" si="177"/>
        <v>3</v>
      </c>
      <c r="U536" s="20" t="str">
        <f t="shared" si="178"/>
        <v>местные бюджеты</v>
      </c>
      <c r="V536" s="20"/>
      <c r="W536" s="20"/>
      <c r="X536" s="20"/>
      <c r="Y536" s="20" t="str">
        <f t="shared" ca="1" si="193"/>
        <v/>
      </c>
      <c r="Z536" s="20"/>
      <c r="AA536" s="20">
        <f t="shared" si="198"/>
        <v>18</v>
      </c>
      <c r="AB536" s="20">
        <f t="shared" si="197"/>
        <v>2</v>
      </c>
      <c r="AC536" s="20" t="str">
        <f t="shared" si="179"/>
        <v>A120201250</v>
      </c>
      <c r="AD536" s="20" t="str">
        <f t="shared" ca="1" si="195"/>
        <v/>
      </c>
      <c r="AE536" s="20">
        <f t="shared" ca="1" si="196"/>
        <v>1</v>
      </c>
      <c r="AF536" s="158" t="s">
        <v>40</v>
      </c>
      <c r="AG536" s="158" t="s">
        <v>40</v>
      </c>
      <c r="AH536" s="157"/>
      <c r="AI536" s="161" t="s">
        <v>3</v>
      </c>
      <c r="AJ536" s="20"/>
      <c r="AK536" s="20"/>
      <c r="AL536" s="20"/>
      <c r="AM536" s="20"/>
      <c r="AN536" s="20"/>
      <c r="AO536" s="20"/>
    </row>
    <row r="537" spans="1:41" s="30" customFormat="1" ht="45.75" thickBot="1" x14ac:dyDescent="0.3">
      <c r="A537" s="209"/>
      <c r="B537" s="205"/>
      <c r="C537" s="205"/>
      <c r="D537" s="115"/>
      <c r="E537" s="115"/>
      <c r="F537" s="115"/>
      <c r="G537" s="115"/>
      <c r="H537" s="137" t="s">
        <v>5</v>
      </c>
      <c r="I537" s="117" t="s">
        <v>18</v>
      </c>
      <c r="J537" s="87">
        <f ca="1">IF($T537=0,SUM(J538:J542),IF($T537="",0,IF(ISERROR(OFFSET(ГП!AA455,-$R537-IF($T537=4,1,0),0)),0,OFFSET(ГП!AA455,-$R537-IF($T537=4,1,0),0))))</f>
        <v>0</v>
      </c>
      <c r="K537" s="87">
        <f ca="1">IF($T537=0,SUM(K538:K542),IF($T537="",0,IF(ISERROR(OFFSET(ГП!AB455,-$R537-IF($T537=4,1,0),0)),0,OFFSET(ГП!AB455,-$R537-IF($T537=4,1,0),0))))</f>
        <v>0</v>
      </c>
      <c r="L537" s="87">
        <f ca="1">IF($T537=0,SUM(L538:L542),IF($T537="",0,IF(ISERROR(OFFSET(ГП!AC455,-$R537-IF($T537=4,1,0),0)),0,OFFSET(ГП!AC455,-$R537-IF($T537=4,1,0),0))))</f>
        <v>0</v>
      </c>
      <c r="M537" s="87">
        <f ca="1">IF($T537=0,SUM(M538:M542),IF($T537="",0,IF(ISERROR(OFFSET(ГП!AD455,-$R537-IF($T537=4,1,0),0)),0,OFFSET(ГП!AD455,-$R537-IF($T537=4,1,0),0))))</f>
        <v>0</v>
      </c>
      <c r="N537" s="87">
        <f ca="1">IF($T537=0,SUM(N538:N542),IF($T537="",0,IF(ISERROR(OFFSET(ГП!AE455,-$R537-IF($T537=4,1,0),0)),0,OFFSET(ГП!AE455,-$R537-IF($T537=4,1,0),0))))</f>
        <v>0</v>
      </c>
      <c r="O537" s="87">
        <f ca="1">IF($T537=0,SUM(O538:O542),IF($T537="",0,IF(ISERROR(OFFSET(ГП!AF455,-$R537-IF($T537=4,1,0),0)),0,OFFSET(ГП!AF455,-$R537-IF($T537=4,1,0),0))))</f>
        <v>0</v>
      </c>
      <c r="P537" s="20"/>
      <c r="Q537" s="20">
        <v>5</v>
      </c>
      <c r="R537" s="20">
        <f t="shared" si="175"/>
        <v>19</v>
      </c>
      <c r="S537" s="20" t="str">
        <f t="shared" si="176"/>
        <v/>
      </c>
      <c r="T537" s="157" t="str">
        <f t="shared" si="177"/>
        <v/>
      </c>
      <c r="U537" s="20" t="str">
        <f t="shared" si="178"/>
        <v>территориальный государственный внебюджетный фонд Чувашской Республики</v>
      </c>
      <c r="V537" s="20"/>
      <c r="W537" s="20"/>
      <c r="X537" s="20"/>
      <c r="Y537" s="20" t="str">
        <f t="shared" ca="1" si="193"/>
        <v/>
      </c>
      <c r="Z537" s="20"/>
      <c r="AA537" s="20">
        <f t="shared" si="198"/>
        <v>18</v>
      </c>
      <c r="AB537" s="20">
        <f t="shared" si="197"/>
        <v>3</v>
      </c>
      <c r="AC537" s="20" t="str">
        <f t="shared" si="179"/>
        <v/>
      </c>
      <c r="AD537" s="20" t="str">
        <f t="shared" ca="1" si="195"/>
        <v/>
      </c>
      <c r="AE537" s="20" t="str">
        <f t="shared" ca="1" si="196"/>
        <v/>
      </c>
      <c r="AF537" s="158" t="s">
        <v>40</v>
      </c>
      <c r="AG537" s="158" t="s">
        <v>40</v>
      </c>
      <c r="AH537" s="157"/>
      <c r="AI537" s="161" t="s">
        <v>6</v>
      </c>
      <c r="AJ537" s="20"/>
      <c r="AK537" s="20"/>
      <c r="AL537" s="20"/>
      <c r="AM537" s="20"/>
      <c r="AN537" s="20"/>
      <c r="AO537" s="20"/>
    </row>
    <row r="538" spans="1:41" s="30" customFormat="1" ht="15.75" thickBot="1" x14ac:dyDescent="0.3">
      <c r="A538" s="210"/>
      <c r="B538" s="206"/>
      <c r="C538" s="206"/>
      <c r="D538" s="115"/>
      <c r="E538" s="115"/>
      <c r="F538" s="115"/>
      <c r="G538" s="115"/>
      <c r="H538" s="137" t="s">
        <v>6</v>
      </c>
      <c r="I538" s="117" t="s">
        <v>18</v>
      </c>
      <c r="J538" s="87">
        <f ca="1">IF($T538=0,SUM(J539:J543),IF($T538="",0,IF(ISERROR(OFFSET(ГП!AA456,-$R538-IF($T538=4,1,0),0)),0,OFFSET(ГП!AA456,-$R538-IF($T538=4,1,0),0))))</f>
        <v>0</v>
      </c>
      <c r="K538" s="87">
        <f ca="1">IF($T538=0,SUM(K539:K543),IF($T538="",0,IF(ISERROR(OFFSET(ГП!AB456,-$R538-IF($T538=4,1,0),0)),0,OFFSET(ГП!AB456,-$R538-IF($T538=4,1,0),0))))</f>
        <v>0</v>
      </c>
      <c r="L538" s="87">
        <f ca="1">IF($T538=0,SUM(L539:L543),IF($T538="",0,IF(ISERROR(OFFSET(ГП!AC456,-$R538-IF($T538=4,1,0),0)),0,OFFSET(ГП!AC456,-$R538-IF($T538=4,1,0),0))))</f>
        <v>0</v>
      </c>
      <c r="M538" s="87">
        <f ca="1">IF($T538=0,SUM(M539:M543),IF($T538="",0,IF(ISERROR(OFFSET(ГП!AD456,-$R538-IF($T538=4,1,0),0)),0,OFFSET(ГП!AD456,-$R538-IF($T538=4,1,0),0))))</f>
        <v>0</v>
      </c>
      <c r="N538" s="87">
        <f ca="1">IF($T538=0,SUM(N539:N543),IF($T538="",0,IF(ISERROR(OFFSET(ГП!AE456,-$R538-IF($T538=4,1,0),0)),0,OFFSET(ГП!AE456,-$R538-IF($T538=4,1,0),0))))</f>
        <v>0</v>
      </c>
      <c r="O538" s="87">
        <f ca="1">IF($T538=0,SUM(O539:O543),IF($T538="",0,IF(ISERROR(OFFSET(ГП!AF456,-$R538-IF($T538=4,1,0),0)),0,OFFSET(ГП!AF456,-$R538-IF($T538=4,1,0),0))))</f>
        <v>0</v>
      </c>
      <c r="P538" s="20"/>
      <c r="Q538" s="20">
        <v>6</v>
      </c>
      <c r="R538" s="20">
        <f t="shared" si="175"/>
        <v>19</v>
      </c>
      <c r="S538" s="20">
        <f t="shared" si="176"/>
        <v>4</v>
      </c>
      <c r="T538" s="157">
        <f t="shared" si="177"/>
        <v>4</v>
      </c>
      <c r="U538" s="20" t="str">
        <f t="shared" si="178"/>
        <v>внебюджетные источники</v>
      </c>
      <c r="V538" s="20"/>
      <c r="W538" s="20"/>
      <c r="X538" s="20"/>
      <c r="Y538" s="20" t="str">
        <f t="shared" ca="1" si="193"/>
        <v/>
      </c>
      <c r="Z538" s="20"/>
      <c r="AA538" s="20">
        <f t="shared" si="198"/>
        <v>18</v>
      </c>
      <c r="AB538" s="20">
        <f t="shared" si="197"/>
        <v>4</v>
      </c>
      <c r="AC538" s="20" t="str">
        <f t="shared" si="179"/>
        <v/>
      </c>
      <c r="AD538" s="20" t="str">
        <f t="shared" ca="1" si="195"/>
        <v/>
      </c>
      <c r="AE538" s="20" t="str">
        <f t="shared" ca="1" si="196"/>
        <v/>
      </c>
      <c r="AF538" s="158" t="s">
        <v>40</v>
      </c>
      <c r="AG538" s="158" t="s">
        <v>40</v>
      </c>
      <c r="AH538" s="157"/>
      <c r="AI538" s="161" t="s">
        <v>1</v>
      </c>
      <c r="AJ538" s="20"/>
      <c r="AK538" s="20"/>
      <c r="AL538" s="20"/>
      <c r="AM538" s="20"/>
      <c r="AN538" s="20"/>
      <c r="AO538" s="20"/>
    </row>
    <row r="539" spans="1:41" s="30" customFormat="1" ht="15.75" thickBot="1" x14ac:dyDescent="0.3">
      <c r="A539" s="207" t="s">
        <v>304</v>
      </c>
      <c r="B539" s="204" t="s">
        <v>804</v>
      </c>
      <c r="C539" s="204" t="s">
        <v>35</v>
      </c>
      <c r="D539" s="115"/>
      <c r="E539" s="115"/>
      <c r="F539" s="115"/>
      <c r="G539" s="115"/>
      <c r="H539" s="132" t="s">
        <v>1</v>
      </c>
      <c r="I539" s="117" t="s">
        <v>18</v>
      </c>
      <c r="J539" s="87">
        <f ca="1">IF($T539=0,SUM(J540:J544),IF($T539="",0,IF(ISERROR(OFFSET(ГП!AA457,-$R539-IF($T539=4,1,0),0)),0,OFFSET(ГП!AA457,-$R539-IF($T539=4,1,0),0))))</f>
        <v>0</v>
      </c>
      <c r="K539" s="87">
        <f ca="1">IF($T539=0,SUM(K540:K544),IF($T539="",0,IF(ISERROR(OFFSET(ГП!AB457,-$R539-IF($T539=4,1,0),0)),0,OFFSET(ГП!AB457,-$R539-IF($T539=4,1,0),0))))</f>
        <v>17675.5</v>
      </c>
      <c r="L539" s="87">
        <f ca="1">IF($T539=0,SUM(L540:L544),IF($T539="",0,IF(ISERROR(OFFSET(ГП!AC457,-$R539-IF($T539=4,1,0),0)),0,OFFSET(ГП!AC457,-$R539-IF($T539=4,1,0),0))))</f>
        <v>17675.5</v>
      </c>
      <c r="M539" s="87">
        <f ca="1">IF($T539=0,SUM(M540:M544),IF($T539="",0,IF(ISERROR(OFFSET(ГП!AD457,-$R539-IF($T539=4,1,0),0)),0,OFFSET(ГП!AD457,-$R539-IF($T539=4,1,0),0))))</f>
        <v>17675.5</v>
      </c>
      <c r="N539" s="87">
        <f ca="1">IF($T539=0,SUM(N540:N544),IF($T539="",0,IF(ISERROR(OFFSET(ГП!AE457,-$R539-IF($T539=4,1,0),0)),0,OFFSET(ГП!AE457,-$R539-IF($T539=4,1,0),0))))</f>
        <v>0</v>
      </c>
      <c r="O539" s="87">
        <f ca="1">IF($T539=0,SUM(O540:O544),IF($T539="",0,IF(ISERROR(OFFSET(ГП!AF457,-$R539-IF($T539=4,1,0),0)),0,OFFSET(ГП!AF457,-$R539-IF($T539=4,1,0),0))))</f>
        <v>0</v>
      </c>
      <c r="P539" s="20"/>
      <c r="Q539" s="20">
        <v>1</v>
      </c>
      <c r="R539" s="20">
        <f t="shared" si="175"/>
        <v>20</v>
      </c>
      <c r="S539" s="20" t="str">
        <f t="shared" si="176"/>
        <v/>
      </c>
      <c r="T539" s="157">
        <f t="shared" si="177"/>
        <v>0</v>
      </c>
      <c r="U539" s="20" t="str">
        <f t="shared" si="178"/>
        <v>всего</v>
      </c>
      <c r="V539" s="20"/>
      <c r="W539" s="20"/>
      <c r="X539" s="20"/>
      <c r="Y539" s="20" t="str">
        <f t="shared" ca="1" si="193"/>
        <v/>
      </c>
      <c r="Z539" s="20"/>
      <c r="AA539" s="20">
        <f>IF(AB526="",0,IF(AB526=6,AA526+1,AA526))</f>
        <v>17</v>
      </c>
      <c r="AB539" s="20">
        <f t="shared" ref="AB539:AB544" si="199">AB521</f>
        <v>5</v>
      </c>
      <c r="AC539" s="20" t="str">
        <f t="shared" si="179"/>
        <v/>
      </c>
      <c r="AD539" s="20" t="str">
        <f t="shared" ca="1" si="195"/>
        <v/>
      </c>
      <c r="AE539" s="20" t="str">
        <f t="shared" ca="1" si="196"/>
        <v/>
      </c>
      <c r="AF539" s="158" t="s">
        <v>40</v>
      </c>
      <c r="AG539" s="158" t="s">
        <v>40</v>
      </c>
      <c r="AH539" s="157"/>
      <c r="AI539" s="161" t="s">
        <v>1</v>
      </c>
      <c r="AJ539" s="20"/>
      <c r="AK539" s="20"/>
      <c r="AL539" s="20"/>
      <c r="AM539" s="20"/>
      <c r="AN539" s="20"/>
      <c r="AO539" s="20"/>
    </row>
    <row r="540" spans="1:41" s="30" customFormat="1" ht="15.75" thickBot="1" x14ac:dyDescent="0.3">
      <c r="A540" s="209"/>
      <c r="B540" s="205"/>
      <c r="C540" s="205"/>
      <c r="D540" s="115"/>
      <c r="E540" s="115"/>
      <c r="F540" s="115"/>
      <c r="G540" s="115"/>
      <c r="H540" s="137" t="s">
        <v>2</v>
      </c>
      <c r="I540" s="117" t="s">
        <v>18</v>
      </c>
      <c r="J540" s="87">
        <f ca="1">IF($T540=0,SUM(J541:J545),IF($T540="",0,IF(ISERROR(OFFSET(ГП!AA458,-$R540-IF($T540=4,1,0),0)),0,OFFSET(ГП!AA458,-$R540-IF($T540=4,1,0),0))))</f>
        <v>0</v>
      </c>
      <c r="K540" s="87">
        <f ca="1">IF($T540=0,SUM(K541:K545),IF($T540="",0,IF(ISERROR(OFFSET(ГП!AB458,-$R540-IF($T540=4,1,0),0)),0,OFFSET(ГП!AB458,-$R540-IF($T540=4,1,0),0))))</f>
        <v>0</v>
      </c>
      <c r="L540" s="87">
        <f ca="1">IF($T540=0,SUM(L541:L545),IF($T540="",0,IF(ISERROR(OFFSET(ГП!AC458,-$R540-IF($T540=4,1,0),0)),0,OFFSET(ГП!AC458,-$R540-IF($T540=4,1,0),0))))</f>
        <v>0</v>
      </c>
      <c r="M540" s="87">
        <f ca="1">IF($T540=0,SUM(M541:M545),IF($T540="",0,IF(ISERROR(OFFSET(ГП!AD458,-$R540-IF($T540=4,1,0),0)),0,OFFSET(ГП!AD458,-$R540-IF($T540=4,1,0),0))))</f>
        <v>0</v>
      </c>
      <c r="N540" s="87">
        <f ca="1">IF($T540=0,SUM(N541:N545),IF($T540="",0,IF(ISERROR(OFFSET(ГП!AE458,-$R540-IF($T540=4,1,0),0)),0,OFFSET(ГП!AE458,-$R540-IF($T540=4,1,0),0))))</f>
        <v>0</v>
      </c>
      <c r="O540" s="87">
        <f ca="1">IF($T540=0,SUM(O541:O545),IF($T540="",0,IF(ISERROR(OFFSET(ГП!AF458,-$R540-IF($T540=4,1,0),0)),0,OFFSET(ГП!AF458,-$R540-IF($T540=4,1,0),0))))</f>
        <v>0</v>
      </c>
      <c r="P540" s="20"/>
      <c r="Q540" s="20">
        <v>2</v>
      </c>
      <c r="R540" s="20">
        <f t="shared" si="175"/>
        <v>20</v>
      </c>
      <c r="S540" s="20" t="str">
        <f t="shared" si="176"/>
        <v/>
      </c>
      <c r="T540" s="157">
        <f t="shared" si="177"/>
        <v>2</v>
      </c>
      <c r="U540" s="20" t="str">
        <f t="shared" si="178"/>
        <v>федеральный бюджет</v>
      </c>
      <c r="V540" s="20"/>
      <c r="W540" s="20"/>
      <c r="X540" s="20"/>
      <c r="Y540" s="20" t="str">
        <f t="shared" ca="1" si="193"/>
        <v/>
      </c>
      <c r="Z540" s="20"/>
      <c r="AA540" s="20">
        <f t="shared" ref="AA540:AA544" si="200">IF(AB539="",0,IF(AB539=6,AA539+1,AA539))</f>
        <v>17</v>
      </c>
      <c r="AB540" s="20">
        <f t="shared" si="199"/>
        <v>6</v>
      </c>
      <c r="AC540" s="20" t="str">
        <f t="shared" si="179"/>
        <v/>
      </c>
      <c r="AD540" s="20" t="str">
        <f t="shared" ca="1" si="195"/>
        <v/>
      </c>
      <c r="AE540" s="20" t="str">
        <f t="shared" ca="1" si="196"/>
        <v/>
      </c>
      <c r="AF540" s="158" t="s">
        <v>40</v>
      </c>
      <c r="AG540" s="158" t="s">
        <v>40</v>
      </c>
      <c r="AH540" s="157"/>
      <c r="AI540" s="161" t="s">
        <v>2</v>
      </c>
      <c r="AJ540" s="20"/>
      <c r="AK540" s="20"/>
      <c r="AL540" s="20"/>
      <c r="AM540" s="20"/>
      <c r="AN540" s="20"/>
      <c r="AO540" s="20"/>
    </row>
    <row r="541" spans="1:41" s="30" customFormat="1" ht="23.25" thickBot="1" x14ac:dyDescent="0.3">
      <c r="A541" s="209"/>
      <c r="B541" s="205"/>
      <c r="C541" s="205"/>
      <c r="D541" s="115"/>
      <c r="E541" s="115"/>
      <c r="F541" s="115"/>
      <c r="G541" s="115"/>
      <c r="H541" s="137" t="s">
        <v>4</v>
      </c>
      <c r="I541" s="117" t="s">
        <v>18</v>
      </c>
      <c r="J541" s="87">
        <f ca="1">IF($T541=0,SUM(J542:J546),IF($T541="",0,IF(ISERROR(OFFSET(ГП!AA459,-$R541-IF($T541=4,1,0),0)),0,OFFSET(ГП!AA459,-$R541-IF($T541=4,1,0),0))))</f>
        <v>0</v>
      </c>
      <c r="K541" s="87">
        <f ca="1">IF($T541=0,SUM(K542:K546),IF($T541="",0,IF(ISERROR(OFFSET(ГП!AB459,-$R541-IF($T541=4,1,0),0)),0,OFFSET(ГП!AB459,-$R541-IF($T541=4,1,0),0))))</f>
        <v>17675.5</v>
      </c>
      <c r="L541" s="87">
        <f ca="1">IF($T541=0,SUM(L542:L546),IF($T541="",0,IF(ISERROR(OFFSET(ГП!AC459,-$R541-IF($T541=4,1,0),0)),0,OFFSET(ГП!AC459,-$R541-IF($T541=4,1,0),0))))</f>
        <v>17675.5</v>
      </c>
      <c r="M541" s="87">
        <f ca="1">IF($T541=0,SUM(M542:M546),IF($T541="",0,IF(ISERROR(OFFSET(ГП!AD459,-$R541-IF($T541=4,1,0),0)),0,OFFSET(ГП!AD459,-$R541-IF($T541=4,1,0),0))))</f>
        <v>17675.5</v>
      </c>
      <c r="N541" s="87">
        <f ca="1">IF($T541=0,SUM(N542:N546),IF($T541="",0,IF(ISERROR(OFFSET(ГП!AE459,-$R541-IF($T541=4,1,0),0)),0,OFFSET(ГП!AE459,-$R541-IF($T541=4,1,0),0))))</f>
        <v>0</v>
      </c>
      <c r="O541" s="87">
        <f ca="1">IF($T541=0,SUM(O542:O546),IF($T541="",0,IF(ISERROR(OFFSET(ГП!AF459,-$R541-IF($T541=4,1,0),0)),0,OFFSET(ГП!AF459,-$R541-IF($T541=4,1,0),0))))</f>
        <v>0</v>
      </c>
      <c r="P541" s="20"/>
      <c r="Q541" s="20">
        <v>3</v>
      </c>
      <c r="R541" s="20">
        <f t="shared" si="175"/>
        <v>20</v>
      </c>
      <c r="S541" s="20" t="str">
        <f t="shared" si="176"/>
        <v/>
      </c>
      <c r="T541" s="157">
        <f t="shared" si="177"/>
        <v>1</v>
      </c>
      <c r="U541" s="20" t="str">
        <f t="shared" si="178"/>
        <v>республииканский бюджет Чувашской Республики</v>
      </c>
      <c r="V541" s="20"/>
      <c r="W541" s="20"/>
      <c r="X541" s="20"/>
      <c r="Y541" s="20" t="str">
        <f t="shared" ca="1" si="193"/>
        <v/>
      </c>
      <c r="Z541" s="20"/>
      <c r="AA541" s="20">
        <f t="shared" si="200"/>
        <v>18</v>
      </c>
      <c r="AB541" s="20">
        <f t="shared" si="199"/>
        <v>1</v>
      </c>
      <c r="AC541" s="20" t="str">
        <f t="shared" si="179"/>
        <v/>
      </c>
      <c r="AD541" s="20" t="str">
        <f t="shared" ca="1" si="195"/>
        <v>x</v>
      </c>
      <c r="AE541" s="20">
        <f t="shared" ca="1" si="196"/>
        <v>1</v>
      </c>
      <c r="AF541" s="158" t="s">
        <v>40</v>
      </c>
      <c r="AG541" s="158">
        <v>522</v>
      </c>
      <c r="AH541" s="157"/>
      <c r="AI541" s="161" t="s">
        <v>307</v>
      </c>
      <c r="AJ541" s="20"/>
      <c r="AK541" s="20"/>
      <c r="AL541" s="20"/>
      <c r="AM541" s="20"/>
      <c r="AN541" s="20"/>
      <c r="AO541" s="20"/>
    </row>
    <row r="542" spans="1:41" s="30" customFormat="1" ht="15.75" thickBot="1" x14ac:dyDescent="0.3">
      <c r="A542" s="209" t="s">
        <v>266</v>
      </c>
      <c r="B542" s="205" t="s">
        <v>203</v>
      </c>
      <c r="C542" s="205"/>
      <c r="D542" s="115">
        <v>832</v>
      </c>
      <c r="E542" s="115">
        <v>502</v>
      </c>
      <c r="F542" s="115" t="s">
        <v>280</v>
      </c>
      <c r="G542" s="115">
        <v>522</v>
      </c>
      <c r="H542" s="132" t="s">
        <v>3</v>
      </c>
      <c r="I542" s="117" t="s">
        <v>18</v>
      </c>
      <c r="J542" s="87">
        <f ca="1">IF($T542=0,SUM(J543:J547),IF($T542="",0,IF(ISERROR(OFFSET(ГП!AA460,-$R542-IF($T542=4,1,0),0)),0,OFFSET(ГП!AA460,-$R542-IF($T542=4,1,0),0))))</f>
        <v>0</v>
      </c>
      <c r="K542" s="87">
        <f ca="1">IF($T542=0,SUM(K543:K547),IF($T542="",0,IF(ISERROR(OFFSET(ГП!AB460,-$R542-IF($T542=4,1,0),0)),0,OFFSET(ГП!AB460,-$R542-IF($T542=4,1,0),0))))</f>
        <v>0</v>
      </c>
      <c r="L542" s="87">
        <f ca="1">IF($T542=0,SUM(L543:L547),IF($T542="",0,IF(ISERROR(OFFSET(ГП!AC460,-$R542-IF($T542=4,1,0),0)),0,OFFSET(ГП!AC460,-$R542-IF($T542=4,1,0),0))))</f>
        <v>0</v>
      </c>
      <c r="M542" s="87">
        <f ca="1">IF($T542=0,SUM(M543:M547),IF($T542="",0,IF(ISERROR(OFFSET(ГП!AD460,-$R542-IF($T542=4,1,0),0)),0,OFFSET(ГП!AD460,-$R542-IF($T542=4,1,0),0))))</f>
        <v>0</v>
      </c>
      <c r="N542" s="87">
        <f ca="1">IF($T542=0,SUM(N543:N547),IF($T542="",0,IF(ISERROR(OFFSET(ГП!AE460,-$R542-IF($T542=4,1,0),0)),0,OFFSET(ГП!AE460,-$R542-IF($T542=4,1,0),0))))</f>
        <v>0</v>
      </c>
      <c r="O542" s="87">
        <f ca="1">IF($T542=0,SUM(O543:O547),IF($T542="",0,IF(ISERROR(OFFSET(ГП!AF460,-$R542-IF($T542=4,1,0),0)),0,OFFSET(ГП!AF460,-$R542-IF($T542=4,1,0),0))))</f>
        <v>0</v>
      </c>
      <c r="P542" s="20"/>
      <c r="Q542" s="20">
        <v>4</v>
      </c>
      <c r="R542" s="20">
        <f t="shared" si="175"/>
        <v>20</v>
      </c>
      <c r="S542" s="20">
        <f t="shared" si="176"/>
        <v>3</v>
      </c>
      <c r="T542" s="157">
        <f t="shared" si="177"/>
        <v>3</v>
      </c>
      <c r="U542" s="20" t="str">
        <f t="shared" si="178"/>
        <v>местные бюджеты</v>
      </c>
      <c r="V542" s="20"/>
      <c r="W542" s="20"/>
      <c r="X542" s="20"/>
      <c r="Y542" s="20" t="str">
        <f t="shared" ca="1" si="193"/>
        <v/>
      </c>
      <c r="Z542" s="20"/>
      <c r="AA542" s="20">
        <f t="shared" si="200"/>
        <v>18</v>
      </c>
      <c r="AB542" s="20">
        <f t="shared" si="199"/>
        <v>2</v>
      </c>
      <c r="AC542" s="20" t="str">
        <f t="shared" si="179"/>
        <v>A120201250</v>
      </c>
      <c r="AD542" s="20" t="str">
        <f t="shared" ca="1" si="195"/>
        <v/>
      </c>
      <c r="AE542" s="20">
        <f t="shared" ca="1" si="196"/>
        <v>1</v>
      </c>
      <c r="AF542" s="158" t="s">
        <v>40</v>
      </c>
      <c r="AG542" s="158" t="s">
        <v>40</v>
      </c>
      <c r="AH542" s="157"/>
      <c r="AI542" s="161" t="s">
        <v>3</v>
      </c>
      <c r="AJ542" s="20"/>
      <c r="AK542" s="20"/>
      <c r="AL542" s="20"/>
      <c r="AM542" s="20"/>
      <c r="AN542" s="20"/>
      <c r="AO542" s="20"/>
    </row>
    <row r="543" spans="1:41" s="30" customFormat="1" ht="45.75" thickBot="1" x14ac:dyDescent="0.3">
      <c r="A543" s="209"/>
      <c r="B543" s="205"/>
      <c r="C543" s="205"/>
      <c r="D543" s="115"/>
      <c r="E543" s="115"/>
      <c r="F543" s="115"/>
      <c r="G543" s="115"/>
      <c r="H543" s="137" t="s">
        <v>5</v>
      </c>
      <c r="I543" s="117" t="s">
        <v>18</v>
      </c>
      <c r="J543" s="87">
        <f ca="1">IF($T543=0,SUM(J544:J548),IF($T543="",0,IF(ISERROR(OFFSET(ГП!AA461,-$R543-IF($T543=4,1,0),0)),0,OFFSET(ГП!AA461,-$R543-IF($T543=4,1,0),0))))</f>
        <v>0</v>
      </c>
      <c r="K543" s="87">
        <f ca="1">IF($T543=0,SUM(K544:K548),IF($T543="",0,IF(ISERROR(OFFSET(ГП!AB461,-$R543-IF($T543=4,1,0),0)),0,OFFSET(ГП!AB461,-$R543-IF($T543=4,1,0),0))))</f>
        <v>0</v>
      </c>
      <c r="L543" s="87">
        <f ca="1">IF($T543=0,SUM(L544:L548),IF($T543="",0,IF(ISERROR(OFFSET(ГП!AC461,-$R543-IF($T543=4,1,0),0)),0,OFFSET(ГП!AC461,-$R543-IF($T543=4,1,0),0))))</f>
        <v>0</v>
      </c>
      <c r="M543" s="87">
        <f ca="1">IF($T543=0,SUM(M544:M548),IF($T543="",0,IF(ISERROR(OFFSET(ГП!AD461,-$R543-IF($T543=4,1,0),0)),0,OFFSET(ГП!AD461,-$R543-IF($T543=4,1,0),0))))</f>
        <v>0</v>
      </c>
      <c r="N543" s="87">
        <f ca="1">IF($T543=0,SUM(N544:N548),IF($T543="",0,IF(ISERROR(OFFSET(ГП!AE461,-$R543-IF($T543=4,1,0),0)),0,OFFSET(ГП!AE461,-$R543-IF($T543=4,1,0),0))))</f>
        <v>0</v>
      </c>
      <c r="O543" s="87">
        <f ca="1">IF($T543=0,SUM(O544:O548),IF($T543="",0,IF(ISERROR(OFFSET(ГП!AF461,-$R543-IF($T543=4,1,0),0)),0,OFFSET(ГП!AF461,-$R543-IF($T543=4,1,0),0))))</f>
        <v>0</v>
      </c>
      <c r="P543" s="20"/>
      <c r="Q543" s="20">
        <v>5</v>
      </c>
      <c r="R543" s="20">
        <f t="shared" si="175"/>
        <v>20</v>
      </c>
      <c r="S543" s="20" t="str">
        <f t="shared" si="176"/>
        <v/>
      </c>
      <c r="T543" s="157" t="str">
        <f t="shared" si="177"/>
        <v/>
      </c>
      <c r="U543" s="20" t="str">
        <f t="shared" si="178"/>
        <v>территориальный государственный внебюджетный фонд Чувашской Республики</v>
      </c>
      <c r="V543" s="20"/>
      <c r="W543" s="20"/>
      <c r="X543" s="20"/>
      <c r="Y543" s="20" t="str">
        <f t="shared" ca="1" si="193"/>
        <v/>
      </c>
      <c r="Z543" s="20"/>
      <c r="AA543" s="20">
        <f t="shared" si="200"/>
        <v>18</v>
      </c>
      <c r="AB543" s="20">
        <f t="shared" si="199"/>
        <v>3</v>
      </c>
      <c r="AC543" s="20" t="str">
        <f t="shared" si="179"/>
        <v/>
      </c>
      <c r="AD543" s="20" t="str">
        <f t="shared" ca="1" si="195"/>
        <v/>
      </c>
      <c r="AE543" s="20" t="str">
        <f t="shared" ca="1" si="196"/>
        <v/>
      </c>
      <c r="AF543" s="158" t="s">
        <v>40</v>
      </c>
      <c r="AG543" s="158" t="s">
        <v>40</v>
      </c>
      <c r="AH543" s="157"/>
      <c r="AI543" s="161" t="s">
        <v>6</v>
      </c>
      <c r="AJ543" s="20"/>
      <c r="AK543" s="20"/>
      <c r="AL543" s="20"/>
      <c r="AM543" s="20"/>
      <c r="AN543" s="20"/>
      <c r="AO543" s="20"/>
    </row>
    <row r="544" spans="1:41" s="30" customFormat="1" ht="15.75" thickBot="1" x14ac:dyDescent="0.3">
      <c r="A544" s="210"/>
      <c r="B544" s="206"/>
      <c r="C544" s="206"/>
      <c r="D544" s="115"/>
      <c r="E544" s="115"/>
      <c r="F544" s="115"/>
      <c r="G544" s="115"/>
      <c r="H544" s="137" t="s">
        <v>6</v>
      </c>
      <c r="I544" s="117" t="s">
        <v>18</v>
      </c>
      <c r="J544" s="87">
        <f ca="1">IF($T544=0,SUM(J545:J549),IF($T544="",0,IF(ISERROR(OFFSET(ГП!AA462,-$R544-IF($T544=4,1,0),0)),0,OFFSET(ГП!AA462,-$R544-IF($T544=4,1,0),0))))</f>
        <v>0</v>
      </c>
      <c r="K544" s="87">
        <f ca="1">IF($T544=0,SUM(K545:K549),IF($T544="",0,IF(ISERROR(OFFSET(ГП!AB462,-$R544-IF($T544=4,1,0),0)),0,OFFSET(ГП!AB462,-$R544-IF($T544=4,1,0),0))))</f>
        <v>0</v>
      </c>
      <c r="L544" s="87">
        <f ca="1">IF($T544=0,SUM(L545:L549),IF($T544="",0,IF(ISERROR(OFFSET(ГП!AC462,-$R544-IF($T544=4,1,0),0)),0,OFFSET(ГП!AC462,-$R544-IF($T544=4,1,0),0))))</f>
        <v>0</v>
      </c>
      <c r="M544" s="87">
        <f ca="1">IF($T544=0,SUM(M545:M549),IF($T544="",0,IF(ISERROR(OFFSET(ГП!AD462,-$R544-IF($T544=4,1,0),0)),0,OFFSET(ГП!AD462,-$R544-IF($T544=4,1,0),0))))</f>
        <v>0</v>
      </c>
      <c r="N544" s="87">
        <f ca="1">IF($T544=0,SUM(N545:N549),IF($T544="",0,IF(ISERROR(OFFSET(ГП!AE462,-$R544-IF($T544=4,1,0),0)),0,OFFSET(ГП!AE462,-$R544-IF($T544=4,1,0),0))))</f>
        <v>0</v>
      </c>
      <c r="O544" s="87">
        <f ca="1">IF($T544=0,SUM(O545:O549),IF($T544="",0,IF(ISERROR(OFFSET(ГП!AF462,-$R544-IF($T544=4,1,0),0)),0,OFFSET(ГП!AF462,-$R544-IF($T544=4,1,0),0))))</f>
        <v>0</v>
      </c>
      <c r="P544" s="20"/>
      <c r="Q544" s="20">
        <v>6</v>
      </c>
      <c r="R544" s="20">
        <f t="shared" si="175"/>
        <v>20</v>
      </c>
      <c r="S544" s="20">
        <f t="shared" si="176"/>
        <v>4</v>
      </c>
      <c r="T544" s="157">
        <f t="shared" si="177"/>
        <v>4</v>
      </c>
      <c r="U544" s="20" t="str">
        <f t="shared" si="178"/>
        <v>внебюджетные источники</v>
      </c>
      <c r="V544" s="20"/>
      <c r="W544" s="20"/>
      <c r="X544" s="20"/>
      <c r="Y544" s="20" t="str">
        <f t="shared" ca="1" si="193"/>
        <v/>
      </c>
      <c r="Z544" s="20"/>
      <c r="AA544" s="20">
        <f t="shared" si="200"/>
        <v>18</v>
      </c>
      <c r="AB544" s="20">
        <f t="shared" si="199"/>
        <v>4</v>
      </c>
      <c r="AC544" s="20" t="str">
        <f t="shared" si="179"/>
        <v/>
      </c>
      <c r="AD544" s="20" t="str">
        <f t="shared" ca="1" si="195"/>
        <v/>
      </c>
      <c r="AE544" s="20" t="str">
        <f t="shared" ca="1" si="196"/>
        <v/>
      </c>
      <c r="AF544" s="158" t="s">
        <v>40</v>
      </c>
      <c r="AG544" s="158" t="s">
        <v>40</v>
      </c>
      <c r="AH544" s="157"/>
      <c r="AI544" s="161" t="s">
        <v>1</v>
      </c>
      <c r="AJ544" s="20"/>
      <c r="AK544" s="20"/>
      <c r="AL544" s="20"/>
      <c r="AM544" s="20"/>
      <c r="AN544" s="20"/>
      <c r="AO544" s="20"/>
    </row>
    <row r="545" spans="1:41" s="30" customFormat="1" ht="15.75" thickBot="1" x14ac:dyDescent="0.3">
      <c r="A545" s="207" t="s">
        <v>305</v>
      </c>
      <c r="B545" s="204" t="s">
        <v>805</v>
      </c>
      <c r="C545" s="204" t="s">
        <v>35</v>
      </c>
      <c r="D545" s="115"/>
      <c r="E545" s="115"/>
      <c r="F545" s="115"/>
      <c r="G545" s="115"/>
      <c r="H545" s="132" t="s">
        <v>1</v>
      </c>
      <c r="I545" s="117" t="s">
        <v>18</v>
      </c>
      <c r="J545" s="87">
        <f ca="1">IF($T545=0,SUM(J546:J550),IF($T545="",0,IF(ISERROR(OFFSET(ГП!AA463,-$R545-IF($T545=4,1,0),0)),0,OFFSET(ГП!AA463,-$R545-IF($T545=4,1,0),0))))</f>
        <v>0</v>
      </c>
      <c r="K545" s="87">
        <f ca="1">IF($T545=0,SUM(K546:K550),IF($T545="",0,IF(ISERROR(OFFSET(ГП!AB463,-$R545-IF($T545=4,1,0),0)),0,OFFSET(ГП!AB463,-$R545-IF($T545=4,1,0),0))))</f>
        <v>0</v>
      </c>
      <c r="L545" s="87">
        <f ca="1">IF($T545=0,SUM(L546:L550),IF($T545="",0,IF(ISERROR(OFFSET(ГП!AC463,-$R545-IF($T545=4,1,0),0)),0,OFFSET(ГП!AC463,-$R545-IF($T545=4,1,0),0))))</f>
        <v>0</v>
      </c>
      <c r="M545" s="87">
        <f ca="1">IF($T545=0,SUM(M546:M550),IF($T545="",0,IF(ISERROR(OFFSET(ГП!AD463,-$R545-IF($T545=4,1,0),0)),0,OFFSET(ГП!AD463,-$R545-IF($T545=4,1,0),0))))</f>
        <v>0</v>
      </c>
      <c r="N545" s="87">
        <f ca="1">IF($T545=0,SUM(N546:N550),IF($T545="",0,IF(ISERROR(OFFSET(ГП!AE463,-$R545-IF($T545=4,1,0),0)),0,OFFSET(ГП!AE463,-$R545-IF($T545=4,1,0),0))))</f>
        <v>0</v>
      </c>
      <c r="O545" s="87">
        <f ca="1">IF($T545=0,SUM(O546:O550),IF($T545="",0,IF(ISERROR(OFFSET(ГП!AF463,-$R545-IF($T545=4,1,0),0)),0,OFFSET(ГП!AF463,-$R545-IF($T545=4,1,0),0))))</f>
        <v>14820.3</v>
      </c>
      <c r="P545" s="20"/>
      <c r="Q545" s="20">
        <v>1</v>
      </c>
      <c r="R545" s="20">
        <f t="shared" si="175"/>
        <v>21</v>
      </c>
      <c r="S545" s="20" t="str">
        <f t="shared" si="176"/>
        <v/>
      </c>
      <c r="T545" s="157">
        <f t="shared" si="177"/>
        <v>0</v>
      </c>
      <c r="U545" s="20" t="str">
        <f t="shared" si="178"/>
        <v>всего</v>
      </c>
      <c r="V545" s="20"/>
      <c r="W545" s="20"/>
      <c r="X545" s="20"/>
      <c r="Y545" s="20" t="str">
        <f t="shared" ca="1" si="193"/>
        <v/>
      </c>
      <c r="Z545" s="20"/>
      <c r="AA545" s="20">
        <f>IF(AB526="",0,IF(AB526=6,AA526+1,AA526))</f>
        <v>17</v>
      </c>
      <c r="AB545" s="20">
        <f t="shared" ref="AB545:AB550" si="201">AB521</f>
        <v>5</v>
      </c>
      <c r="AC545" s="20" t="str">
        <f t="shared" si="179"/>
        <v/>
      </c>
      <c r="AD545" s="20" t="str">
        <f t="shared" ca="1" si="195"/>
        <v/>
      </c>
      <c r="AE545" s="20" t="str">
        <f t="shared" ca="1" si="196"/>
        <v/>
      </c>
      <c r="AF545" s="158" t="s">
        <v>40</v>
      </c>
      <c r="AG545" s="158" t="s">
        <v>40</v>
      </c>
      <c r="AH545" s="157"/>
      <c r="AI545" s="161" t="s">
        <v>1</v>
      </c>
      <c r="AJ545" s="20"/>
      <c r="AK545" s="20"/>
      <c r="AL545" s="20"/>
      <c r="AM545" s="20"/>
      <c r="AN545" s="20"/>
      <c r="AO545" s="20"/>
    </row>
    <row r="546" spans="1:41" s="30" customFormat="1" ht="15.75" thickBot="1" x14ac:dyDescent="0.3">
      <c r="A546" s="209"/>
      <c r="B546" s="205"/>
      <c r="C546" s="205"/>
      <c r="D546" s="115"/>
      <c r="E546" s="115"/>
      <c r="F546" s="115"/>
      <c r="G546" s="115"/>
      <c r="H546" s="137" t="s">
        <v>2</v>
      </c>
      <c r="I546" s="117" t="s">
        <v>18</v>
      </c>
      <c r="J546" s="87">
        <f ca="1">IF($T546=0,SUM(J547:J551),IF($T546="",0,IF(ISERROR(OFFSET(ГП!AA464,-$R546-IF($T546=4,1,0),0)),0,OFFSET(ГП!AA464,-$R546-IF($T546=4,1,0),0))))</f>
        <v>0</v>
      </c>
      <c r="K546" s="87">
        <f ca="1">IF($T546=0,SUM(K547:K551),IF($T546="",0,IF(ISERROR(OFFSET(ГП!AB464,-$R546-IF($T546=4,1,0),0)),0,OFFSET(ГП!AB464,-$R546-IF($T546=4,1,0),0))))</f>
        <v>0</v>
      </c>
      <c r="L546" s="87">
        <f ca="1">IF($T546=0,SUM(L547:L551),IF($T546="",0,IF(ISERROR(OFFSET(ГП!AC464,-$R546-IF($T546=4,1,0),0)),0,OFFSET(ГП!AC464,-$R546-IF($T546=4,1,0),0))))</f>
        <v>0</v>
      </c>
      <c r="M546" s="87">
        <f ca="1">IF($T546=0,SUM(M547:M551),IF($T546="",0,IF(ISERROR(OFFSET(ГП!AD464,-$R546-IF($T546=4,1,0),0)),0,OFFSET(ГП!AD464,-$R546-IF($T546=4,1,0),0))))</f>
        <v>0</v>
      </c>
      <c r="N546" s="87">
        <f ca="1">IF($T546=0,SUM(N547:N551),IF($T546="",0,IF(ISERROR(OFFSET(ГП!AE464,-$R546-IF($T546=4,1,0),0)),0,OFFSET(ГП!AE464,-$R546-IF($T546=4,1,0),0))))</f>
        <v>0</v>
      </c>
      <c r="O546" s="87">
        <f ca="1">IF($T546=0,SUM(O547:O551),IF($T546="",0,IF(ISERROR(OFFSET(ГП!AF464,-$R546-IF($T546=4,1,0),0)),0,OFFSET(ГП!AF464,-$R546-IF($T546=4,1,0),0))))</f>
        <v>0</v>
      </c>
      <c r="P546" s="20"/>
      <c r="Q546" s="20">
        <v>2</v>
      </c>
      <c r="R546" s="20">
        <f t="shared" si="175"/>
        <v>21</v>
      </c>
      <c r="S546" s="20" t="str">
        <f t="shared" si="176"/>
        <v/>
      </c>
      <c r="T546" s="157">
        <f t="shared" si="177"/>
        <v>2</v>
      </c>
      <c r="U546" s="20" t="str">
        <f t="shared" si="178"/>
        <v>федеральный бюджет</v>
      </c>
      <c r="V546" s="20"/>
      <c r="W546" s="20"/>
      <c r="X546" s="20"/>
      <c r="Y546" s="20" t="str">
        <f t="shared" ca="1" si="193"/>
        <v/>
      </c>
      <c r="Z546" s="20"/>
      <c r="AA546" s="20">
        <f t="shared" ref="AA546:AA550" si="202">IF(AB545="",0,IF(AB545=6,AA545+1,AA545))</f>
        <v>17</v>
      </c>
      <c r="AB546" s="20">
        <f t="shared" si="201"/>
        <v>6</v>
      </c>
      <c r="AC546" s="20" t="str">
        <f t="shared" si="179"/>
        <v/>
      </c>
      <c r="AD546" s="20" t="str">
        <f t="shared" ca="1" si="195"/>
        <v/>
      </c>
      <c r="AE546" s="20" t="str">
        <f t="shared" ca="1" si="196"/>
        <v/>
      </c>
      <c r="AF546" s="158" t="s">
        <v>40</v>
      </c>
      <c r="AG546" s="158" t="s">
        <v>40</v>
      </c>
      <c r="AH546" s="157"/>
      <c r="AI546" s="161" t="s">
        <v>2</v>
      </c>
      <c r="AJ546" s="20"/>
      <c r="AK546" s="20"/>
      <c r="AL546" s="20"/>
      <c r="AM546" s="20"/>
      <c r="AN546" s="20"/>
      <c r="AO546" s="20"/>
    </row>
    <row r="547" spans="1:41" s="30" customFormat="1" ht="23.25" thickBot="1" x14ac:dyDescent="0.3">
      <c r="A547" s="209"/>
      <c r="B547" s="205"/>
      <c r="C547" s="205"/>
      <c r="D547" s="115"/>
      <c r="E547" s="115"/>
      <c r="F547" s="115"/>
      <c r="G547" s="115"/>
      <c r="H547" s="137" t="s">
        <v>4</v>
      </c>
      <c r="I547" s="117" t="s">
        <v>18</v>
      </c>
      <c r="J547" s="87">
        <f ca="1">IF($T547=0,SUM(J548:J552),IF($T547="",0,IF(ISERROR(OFFSET(ГП!AA465,-$R547-IF($T547=4,1,0),0)),0,OFFSET(ГП!AA465,-$R547-IF($T547=4,1,0),0))))</f>
        <v>0</v>
      </c>
      <c r="K547" s="87">
        <f ca="1">IF($T547=0,SUM(K548:K552),IF($T547="",0,IF(ISERROR(OFFSET(ГП!AB465,-$R547-IF($T547=4,1,0),0)),0,OFFSET(ГП!AB465,-$R547-IF($T547=4,1,0),0))))</f>
        <v>0</v>
      </c>
      <c r="L547" s="87">
        <f ca="1">IF($T547=0,SUM(L548:L552),IF($T547="",0,IF(ISERROR(OFFSET(ГП!AC465,-$R547-IF($T547=4,1,0),0)),0,OFFSET(ГП!AC465,-$R547-IF($T547=4,1,0),0))))</f>
        <v>0</v>
      </c>
      <c r="M547" s="87">
        <f ca="1">IF($T547=0,SUM(M548:M552),IF($T547="",0,IF(ISERROR(OFFSET(ГП!AD465,-$R547-IF($T547=4,1,0),0)),0,OFFSET(ГП!AD465,-$R547-IF($T547=4,1,0),0))))</f>
        <v>0</v>
      </c>
      <c r="N547" s="87">
        <f ca="1">IF($T547=0,SUM(N548:N552),IF($T547="",0,IF(ISERROR(OFFSET(ГП!AE465,-$R547-IF($T547=4,1,0),0)),0,OFFSET(ГП!AE465,-$R547-IF($T547=4,1,0),0))))</f>
        <v>0</v>
      </c>
      <c r="O547" s="87">
        <f ca="1">IF($T547=0,SUM(O548:O552),IF($T547="",0,IF(ISERROR(OFFSET(ГП!AF465,-$R547-IF($T547=4,1,0),0)),0,OFFSET(ГП!AF465,-$R547-IF($T547=4,1,0),0))))</f>
        <v>14820.3</v>
      </c>
      <c r="P547" s="20"/>
      <c r="Q547" s="20">
        <v>3</v>
      </c>
      <c r="R547" s="20">
        <f t="shared" ref="R547:R562" si="203">IF(Q547=1,R546+1,R546)</f>
        <v>21</v>
      </c>
      <c r="S547" s="20" t="str">
        <f t="shared" ref="S547:S562" si="204">IF(ISERROR(SEARCH("местн",U547,1)),IF(ISERROR(SEARCH("источн",U547,1)),"",4),3)</f>
        <v/>
      </c>
      <c r="T547" s="157">
        <f t="shared" ref="T547:T562" si="205">IF(S547="",IF(ISERROR(SEARCH("федерал",U547,1)),IF(ISERROR(SEARCH("республ",U547,1)),IF(ISERROR(SEARCH("всег",U547,1)),"",0),IF(ISERROR(SEARCH("террит",U547,1)),1,"")),2),S547)</f>
        <v>1</v>
      </c>
      <c r="U547" s="20" t="str">
        <f t="shared" ref="U547:U562" si="206">H547</f>
        <v>республииканский бюджет Чувашской Республики</v>
      </c>
      <c r="V547" s="20"/>
      <c r="W547" s="20"/>
      <c r="X547" s="20"/>
      <c r="Y547" s="20" t="str">
        <f t="shared" ca="1" si="193"/>
        <v/>
      </c>
      <c r="Z547" s="20"/>
      <c r="AA547" s="20">
        <f t="shared" si="202"/>
        <v>18</v>
      </c>
      <c r="AB547" s="20">
        <f t="shared" si="201"/>
        <v>1</v>
      </c>
      <c r="AC547" s="20" t="str">
        <f t="shared" ref="AC547:AC610" si="207">IF(LEN(F547)&gt;5,F547,"")</f>
        <v/>
      </c>
      <c r="AD547" s="20" t="str">
        <f t="shared" ca="1" si="195"/>
        <v>x</v>
      </c>
      <c r="AE547" s="20">
        <f t="shared" ca="1" si="196"/>
        <v>1</v>
      </c>
      <c r="AF547" s="158" t="s">
        <v>40</v>
      </c>
      <c r="AG547" s="158">
        <v>522</v>
      </c>
      <c r="AH547" s="157"/>
      <c r="AI547" s="161" t="s">
        <v>307</v>
      </c>
      <c r="AJ547" s="20"/>
      <c r="AK547" s="20"/>
      <c r="AL547" s="20"/>
      <c r="AM547" s="20"/>
      <c r="AN547" s="20"/>
      <c r="AO547" s="20"/>
    </row>
    <row r="548" spans="1:41" s="30" customFormat="1" ht="15.75" thickBot="1" x14ac:dyDescent="0.3">
      <c r="A548" s="209" t="s">
        <v>266</v>
      </c>
      <c r="B548" s="205" t="s">
        <v>203</v>
      </c>
      <c r="C548" s="205"/>
      <c r="D548" s="115">
        <v>832</v>
      </c>
      <c r="E548" s="115">
        <v>502</v>
      </c>
      <c r="F548" s="115" t="s">
        <v>280</v>
      </c>
      <c r="G548" s="115">
        <v>522</v>
      </c>
      <c r="H548" s="132" t="s">
        <v>3</v>
      </c>
      <c r="I548" s="117" t="s">
        <v>18</v>
      </c>
      <c r="J548" s="87">
        <f ca="1">IF($T548=0,SUM(J549:J553),IF($T548="",0,IF(ISERROR(OFFSET(ГП!AA466,-$R548-IF($T548=4,1,0),0)),0,OFFSET(ГП!AA466,-$R548-IF($T548=4,1,0),0))))</f>
        <v>0</v>
      </c>
      <c r="K548" s="87">
        <f ca="1">IF($T548=0,SUM(K549:K553),IF($T548="",0,IF(ISERROR(OFFSET(ГП!AB466,-$R548-IF($T548=4,1,0),0)),0,OFFSET(ГП!AB466,-$R548-IF($T548=4,1,0),0))))</f>
        <v>0</v>
      </c>
      <c r="L548" s="87">
        <f ca="1">IF($T548=0,SUM(L549:L553),IF($T548="",0,IF(ISERROR(OFFSET(ГП!AC466,-$R548-IF($T548=4,1,0),0)),0,OFFSET(ГП!AC466,-$R548-IF($T548=4,1,0),0))))</f>
        <v>0</v>
      </c>
      <c r="M548" s="87">
        <f ca="1">IF($T548=0,SUM(M549:M553),IF($T548="",0,IF(ISERROR(OFFSET(ГП!AD466,-$R548-IF($T548=4,1,0),0)),0,OFFSET(ГП!AD466,-$R548-IF($T548=4,1,0),0))))</f>
        <v>0</v>
      </c>
      <c r="N548" s="87">
        <f ca="1">IF($T548=0,SUM(N549:N553),IF($T548="",0,IF(ISERROR(OFFSET(ГП!AE466,-$R548-IF($T548=4,1,0),0)),0,OFFSET(ГП!AE466,-$R548-IF($T548=4,1,0),0))))</f>
        <v>0</v>
      </c>
      <c r="O548" s="87">
        <f ca="1">IF($T548=0,SUM(O549:O553),IF($T548="",0,IF(ISERROR(OFFSET(ГП!AF466,-$R548-IF($T548=4,1,0),0)),0,OFFSET(ГП!AF466,-$R548-IF($T548=4,1,0),0))))</f>
        <v>0</v>
      </c>
      <c r="P548" s="20"/>
      <c r="Q548" s="20">
        <v>4</v>
      </c>
      <c r="R548" s="20">
        <f t="shared" si="203"/>
        <v>21</v>
      </c>
      <c r="S548" s="20">
        <f t="shared" si="204"/>
        <v>3</v>
      </c>
      <c r="T548" s="157">
        <f t="shared" si="205"/>
        <v>3</v>
      </c>
      <c r="U548" s="20" t="str">
        <f t="shared" si="206"/>
        <v>местные бюджеты</v>
      </c>
      <c r="V548" s="20"/>
      <c r="W548" s="20"/>
      <c r="X548" s="20"/>
      <c r="Y548" s="20" t="str">
        <f t="shared" ca="1" si="193"/>
        <v/>
      </c>
      <c r="Z548" s="20"/>
      <c r="AA548" s="20">
        <f t="shared" si="202"/>
        <v>18</v>
      </c>
      <c r="AB548" s="20">
        <f t="shared" si="201"/>
        <v>2</v>
      </c>
      <c r="AC548" s="20" t="str">
        <f t="shared" si="207"/>
        <v>A120201250</v>
      </c>
      <c r="AD548" s="20" t="str">
        <f t="shared" ca="1" si="195"/>
        <v/>
      </c>
      <c r="AE548" s="20">
        <f t="shared" ca="1" si="196"/>
        <v>1</v>
      </c>
      <c r="AF548" s="158" t="s">
        <v>40</v>
      </c>
      <c r="AG548" s="158" t="s">
        <v>40</v>
      </c>
      <c r="AH548" s="157"/>
      <c r="AI548" s="161" t="s">
        <v>3</v>
      </c>
      <c r="AJ548" s="20"/>
      <c r="AK548" s="20"/>
      <c r="AL548" s="20"/>
      <c r="AM548" s="20"/>
      <c r="AN548" s="20"/>
      <c r="AO548" s="20"/>
    </row>
    <row r="549" spans="1:41" s="30" customFormat="1" ht="45.75" thickBot="1" x14ac:dyDescent="0.3">
      <c r="A549" s="209"/>
      <c r="B549" s="205"/>
      <c r="C549" s="205"/>
      <c r="D549" s="115"/>
      <c r="E549" s="115"/>
      <c r="F549" s="115"/>
      <c r="G549" s="115"/>
      <c r="H549" s="137" t="s">
        <v>5</v>
      </c>
      <c r="I549" s="117" t="s">
        <v>18</v>
      </c>
      <c r="J549" s="87">
        <f ca="1">IF($T549=0,SUM(J550:J554),IF($T549="",0,IF(ISERROR(OFFSET(ГП!AA467,-$R549-IF($T549=4,1,0),0)),0,OFFSET(ГП!AA467,-$R549-IF($T549=4,1,0),0))))</f>
        <v>0</v>
      </c>
      <c r="K549" s="87">
        <f ca="1">IF($T549=0,SUM(K550:K554),IF($T549="",0,IF(ISERROR(OFFSET(ГП!AB467,-$R549-IF($T549=4,1,0),0)),0,OFFSET(ГП!AB467,-$R549-IF($T549=4,1,0),0))))</f>
        <v>0</v>
      </c>
      <c r="L549" s="87">
        <f ca="1">IF($T549=0,SUM(L550:L554),IF($T549="",0,IF(ISERROR(OFFSET(ГП!AC467,-$R549-IF($T549=4,1,0),0)),0,OFFSET(ГП!AC467,-$R549-IF($T549=4,1,0),0))))</f>
        <v>0</v>
      </c>
      <c r="M549" s="87">
        <f ca="1">IF($T549=0,SUM(M550:M554),IF($T549="",0,IF(ISERROR(OFFSET(ГП!AD467,-$R549-IF($T549=4,1,0),0)),0,OFFSET(ГП!AD467,-$R549-IF($T549=4,1,0),0))))</f>
        <v>0</v>
      </c>
      <c r="N549" s="87">
        <f ca="1">IF($T549=0,SUM(N550:N554),IF($T549="",0,IF(ISERROR(OFFSET(ГП!AE467,-$R549-IF($T549=4,1,0),0)),0,OFFSET(ГП!AE467,-$R549-IF($T549=4,1,0),0))))</f>
        <v>0</v>
      </c>
      <c r="O549" s="87">
        <f ca="1">IF($T549=0,SUM(O550:O554),IF($T549="",0,IF(ISERROR(OFFSET(ГП!AF467,-$R549-IF($T549=4,1,0),0)),0,OFFSET(ГП!AF467,-$R549-IF($T549=4,1,0),0))))</f>
        <v>0</v>
      </c>
      <c r="P549" s="20"/>
      <c r="Q549" s="20">
        <v>5</v>
      </c>
      <c r="R549" s="20">
        <f t="shared" si="203"/>
        <v>21</v>
      </c>
      <c r="S549" s="20" t="str">
        <f t="shared" si="204"/>
        <v/>
      </c>
      <c r="T549" s="157" t="str">
        <f t="shared" si="205"/>
        <v/>
      </c>
      <c r="U549" s="20" t="str">
        <f t="shared" si="206"/>
        <v>территориальный государственный внебюджетный фонд Чувашской Республики</v>
      </c>
      <c r="V549" s="20"/>
      <c r="W549" s="20"/>
      <c r="X549" s="20"/>
      <c r="Y549" s="20" t="str">
        <f t="shared" ca="1" si="193"/>
        <v/>
      </c>
      <c r="Z549" s="20"/>
      <c r="AA549" s="20">
        <f t="shared" si="202"/>
        <v>18</v>
      </c>
      <c r="AB549" s="20">
        <f t="shared" si="201"/>
        <v>3</v>
      </c>
      <c r="AC549" s="20" t="str">
        <f t="shared" si="207"/>
        <v/>
      </c>
      <c r="AD549" s="20" t="str">
        <f t="shared" ca="1" si="195"/>
        <v/>
      </c>
      <c r="AE549" s="20" t="str">
        <f t="shared" ca="1" si="196"/>
        <v/>
      </c>
      <c r="AF549" s="158" t="s">
        <v>40</v>
      </c>
      <c r="AG549" s="158" t="s">
        <v>40</v>
      </c>
      <c r="AH549" s="157"/>
      <c r="AI549" s="161" t="s">
        <v>6</v>
      </c>
      <c r="AJ549" s="20"/>
      <c r="AK549" s="20"/>
      <c r="AL549" s="20"/>
      <c r="AM549" s="20"/>
      <c r="AN549" s="20"/>
      <c r="AO549" s="20"/>
    </row>
    <row r="550" spans="1:41" s="30" customFormat="1" ht="15.75" thickBot="1" x14ac:dyDescent="0.3">
      <c r="A550" s="210"/>
      <c r="B550" s="206"/>
      <c r="C550" s="206"/>
      <c r="D550" s="115"/>
      <c r="E550" s="115"/>
      <c r="F550" s="115"/>
      <c r="G550" s="115"/>
      <c r="H550" s="137" t="s">
        <v>6</v>
      </c>
      <c r="I550" s="117" t="s">
        <v>18</v>
      </c>
      <c r="J550" s="87">
        <f ca="1">IF($T550=0,SUM(J551:J555),IF($T550="",0,IF(ISERROR(OFFSET(ГП!AA468,-$R550-IF($T550=4,1,0),0)),0,OFFSET(ГП!AA468,-$R550-IF($T550=4,1,0),0))))</f>
        <v>0</v>
      </c>
      <c r="K550" s="87">
        <f ca="1">IF($T550=0,SUM(K551:K555),IF($T550="",0,IF(ISERROR(OFFSET(ГП!AB468,-$R550-IF($T550=4,1,0),0)),0,OFFSET(ГП!AB468,-$R550-IF($T550=4,1,0),0))))</f>
        <v>0</v>
      </c>
      <c r="L550" s="87">
        <f ca="1">IF($T550=0,SUM(L551:L555),IF($T550="",0,IF(ISERROR(OFFSET(ГП!AC468,-$R550-IF($T550=4,1,0),0)),0,OFFSET(ГП!AC468,-$R550-IF($T550=4,1,0),0))))</f>
        <v>0</v>
      </c>
      <c r="M550" s="87">
        <f ca="1">IF($T550=0,SUM(M551:M555),IF($T550="",0,IF(ISERROR(OFFSET(ГП!AD468,-$R550-IF($T550=4,1,0),0)),0,OFFSET(ГП!AD468,-$R550-IF($T550=4,1,0),0))))</f>
        <v>0</v>
      </c>
      <c r="N550" s="87">
        <f ca="1">IF($T550=0,SUM(N551:N555),IF($T550="",0,IF(ISERROR(OFFSET(ГП!AE468,-$R550-IF($T550=4,1,0),0)),0,OFFSET(ГП!AE468,-$R550-IF($T550=4,1,0),0))))</f>
        <v>0</v>
      </c>
      <c r="O550" s="87">
        <f ca="1">IF($T550=0,SUM(O551:O555),IF($T550="",0,IF(ISERROR(OFFSET(ГП!AF468,-$R550-IF($T550=4,1,0),0)),0,OFFSET(ГП!AF468,-$R550-IF($T550=4,1,0),0))))</f>
        <v>0</v>
      </c>
      <c r="P550" s="20"/>
      <c r="Q550" s="20">
        <v>6</v>
      </c>
      <c r="R550" s="20">
        <f t="shared" si="203"/>
        <v>21</v>
      </c>
      <c r="S550" s="20">
        <f t="shared" si="204"/>
        <v>4</v>
      </c>
      <c r="T550" s="157">
        <f t="shared" si="205"/>
        <v>4</v>
      </c>
      <c r="U550" s="20" t="str">
        <f t="shared" si="206"/>
        <v>внебюджетные источники</v>
      </c>
      <c r="V550" s="20"/>
      <c r="W550" s="20"/>
      <c r="X550" s="20"/>
      <c r="Y550" s="20" t="str">
        <f t="shared" ca="1" si="193"/>
        <v/>
      </c>
      <c r="Z550" s="20"/>
      <c r="AA550" s="20">
        <f t="shared" si="202"/>
        <v>18</v>
      </c>
      <c r="AB550" s="20">
        <f t="shared" si="201"/>
        <v>4</v>
      </c>
      <c r="AC550" s="20" t="str">
        <f t="shared" si="207"/>
        <v/>
      </c>
      <c r="AD550" s="20" t="str">
        <f t="shared" ca="1" si="195"/>
        <v/>
      </c>
      <c r="AE550" s="20" t="str">
        <f t="shared" ca="1" si="196"/>
        <v/>
      </c>
      <c r="AF550" s="158" t="s">
        <v>40</v>
      </c>
      <c r="AG550" s="158" t="s">
        <v>40</v>
      </c>
      <c r="AH550" s="157"/>
      <c r="AI550" s="161" t="s">
        <v>1</v>
      </c>
      <c r="AJ550" s="20"/>
      <c r="AK550" s="20"/>
      <c r="AL550" s="20"/>
      <c r="AM550" s="20"/>
      <c r="AN550" s="20"/>
      <c r="AO550" s="20"/>
    </row>
    <row r="551" spans="1:41" s="30" customFormat="1" ht="15.75" thickBot="1" x14ac:dyDescent="0.3">
      <c r="A551" s="207" t="s">
        <v>800</v>
      </c>
      <c r="B551" s="204" t="s">
        <v>806</v>
      </c>
      <c r="C551" s="204" t="s">
        <v>35</v>
      </c>
      <c r="D551" s="115"/>
      <c r="E551" s="115"/>
      <c r="F551" s="115"/>
      <c r="G551" s="115"/>
      <c r="H551" s="132" t="s">
        <v>1</v>
      </c>
      <c r="I551" s="117" t="s">
        <v>18</v>
      </c>
      <c r="J551" s="87">
        <f ca="1">IF($T551=0,SUM(J552:J556),IF($T551="",0,IF(ISERROR(OFFSET(ГП!AA469,-$R551-IF($T551=4,1,0),0)),0,OFFSET(ГП!AA469,-$R551-IF($T551=4,1,0),0))))</f>
        <v>0</v>
      </c>
      <c r="K551" s="87">
        <f ca="1">IF($T551=0,SUM(K552:K556),IF($T551="",0,IF(ISERROR(OFFSET(ГП!AB469,-$R551-IF($T551=4,1,0),0)),0,OFFSET(ГП!AB469,-$R551-IF($T551=4,1,0),0))))</f>
        <v>0</v>
      </c>
      <c r="L551" s="87">
        <f ca="1">IF($T551=0,SUM(L552:L556),IF($T551="",0,IF(ISERROR(OFFSET(ГП!AC469,-$R551-IF($T551=4,1,0),0)),0,OFFSET(ГП!AC469,-$R551-IF($T551=4,1,0),0))))</f>
        <v>0</v>
      </c>
      <c r="M551" s="87">
        <f ca="1">IF($T551=0,SUM(M552:M556),IF($T551="",0,IF(ISERROR(OFFSET(ГП!AD469,-$R551-IF($T551=4,1,0),0)),0,OFFSET(ГП!AD469,-$R551-IF($T551=4,1,0),0))))</f>
        <v>0</v>
      </c>
      <c r="N551" s="87">
        <f ca="1">IF($T551=0,SUM(N552:N556),IF($T551="",0,IF(ISERROR(OFFSET(ГП!AE469,-$R551-IF($T551=4,1,0),0)),0,OFFSET(ГП!AE469,-$R551-IF($T551=4,1,0),0))))</f>
        <v>0</v>
      </c>
      <c r="O551" s="87">
        <f ca="1">IF($T551=0,SUM(O552:O556),IF($T551="",0,IF(ISERROR(OFFSET(ГП!AF469,-$R551-IF($T551=4,1,0),0)),0,OFFSET(ГП!AF469,-$R551-IF($T551=4,1,0),0))))</f>
        <v>7949.7</v>
      </c>
      <c r="P551" s="20"/>
      <c r="Q551" s="20">
        <v>1</v>
      </c>
      <c r="R551" s="20">
        <f t="shared" si="203"/>
        <v>22</v>
      </c>
      <c r="S551" s="20" t="str">
        <f t="shared" si="204"/>
        <v/>
      </c>
      <c r="T551" s="157">
        <f t="shared" si="205"/>
        <v>0</v>
      </c>
      <c r="U551" s="20" t="str">
        <f t="shared" si="206"/>
        <v>всего</v>
      </c>
      <c r="V551" s="20"/>
      <c r="W551" s="20"/>
      <c r="X551" s="20"/>
      <c r="Y551" s="20" t="str">
        <f t="shared" ca="1" si="193"/>
        <v/>
      </c>
      <c r="Z551" s="20"/>
      <c r="AA551" s="20">
        <f>IF(AB526="",0,IF(AB526=6,AA526+1,AA526))</f>
        <v>17</v>
      </c>
      <c r="AB551" s="20">
        <f t="shared" ref="AB551:AB562" si="208">AB521</f>
        <v>5</v>
      </c>
      <c r="AC551" s="20" t="str">
        <f t="shared" si="207"/>
        <v/>
      </c>
      <c r="AD551" s="20" t="str">
        <f t="shared" ca="1" si="195"/>
        <v/>
      </c>
      <c r="AE551" s="20" t="str">
        <f t="shared" ca="1" si="196"/>
        <v/>
      </c>
      <c r="AF551" s="158" t="s">
        <v>40</v>
      </c>
      <c r="AG551" s="158" t="s">
        <v>40</v>
      </c>
      <c r="AH551" s="157"/>
      <c r="AI551" s="161" t="s">
        <v>1</v>
      </c>
      <c r="AJ551" s="20"/>
      <c r="AK551" s="20"/>
      <c r="AL551" s="20"/>
      <c r="AM551" s="20"/>
      <c r="AN551" s="20"/>
      <c r="AO551" s="20"/>
    </row>
    <row r="552" spans="1:41" s="30" customFormat="1" ht="15.75" thickBot="1" x14ac:dyDescent="0.3">
      <c r="A552" s="209"/>
      <c r="B552" s="205"/>
      <c r="C552" s="205"/>
      <c r="D552" s="115"/>
      <c r="E552" s="115"/>
      <c r="F552" s="115"/>
      <c r="G552" s="115"/>
      <c r="H552" s="137" t="s">
        <v>2</v>
      </c>
      <c r="I552" s="117" t="s">
        <v>18</v>
      </c>
      <c r="J552" s="87">
        <f ca="1">IF($T552=0,SUM(J553:J557),IF($T552="",0,IF(ISERROR(OFFSET(ГП!AA470,-$R552-IF($T552=4,1,0),0)),0,OFFSET(ГП!AA470,-$R552-IF($T552=4,1,0),0))))</f>
        <v>0</v>
      </c>
      <c r="K552" s="87">
        <f ca="1">IF($T552=0,SUM(K553:K557),IF($T552="",0,IF(ISERROR(OFFSET(ГП!AB470,-$R552-IF($T552=4,1,0),0)),0,OFFSET(ГП!AB470,-$R552-IF($T552=4,1,0),0))))</f>
        <v>0</v>
      </c>
      <c r="L552" s="87">
        <f ca="1">IF($T552=0,SUM(L553:L557),IF($T552="",0,IF(ISERROR(OFFSET(ГП!AC470,-$R552-IF($T552=4,1,0),0)),0,OFFSET(ГП!AC470,-$R552-IF($T552=4,1,0),0))))</f>
        <v>0</v>
      </c>
      <c r="M552" s="87">
        <f ca="1">IF($T552=0,SUM(M553:M557),IF($T552="",0,IF(ISERROR(OFFSET(ГП!AD470,-$R552-IF($T552=4,1,0),0)),0,OFFSET(ГП!AD470,-$R552-IF($T552=4,1,0),0))))</f>
        <v>0</v>
      </c>
      <c r="N552" s="87">
        <f ca="1">IF($T552=0,SUM(N553:N557),IF($T552="",0,IF(ISERROR(OFFSET(ГП!AE470,-$R552-IF($T552=4,1,0),0)),0,OFFSET(ГП!AE470,-$R552-IF($T552=4,1,0),0))))</f>
        <v>0</v>
      </c>
      <c r="O552" s="87">
        <f ca="1">IF($T552=0,SUM(O553:O557),IF($T552="",0,IF(ISERROR(OFFSET(ГП!AF470,-$R552-IF($T552=4,1,0),0)),0,OFFSET(ГП!AF470,-$R552-IF($T552=4,1,0),0))))</f>
        <v>0</v>
      </c>
      <c r="P552" s="20"/>
      <c r="Q552" s="20">
        <v>2</v>
      </c>
      <c r="R552" s="20">
        <f t="shared" si="203"/>
        <v>22</v>
      </c>
      <c r="S552" s="20" t="str">
        <f t="shared" si="204"/>
        <v/>
      </c>
      <c r="T552" s="157">
        <f t="shared" si="205"/>
        <v>2</v>
      </c>
      <c r="U552" s="20" t="str">
        <f t="shared" si="206"/>
        <v>федеральный бюджет</v>
      </c>
      <c r="V552" s="20"/>
      <c r="W552" s="20"/>
      <c r="X552" s="20"/>
      <c r="Y552" s="20" t="str">
        <f t="shared" ca="1" si="193"/>
        <v/>
      </c>
      <c r="Z552" s="20"/>
      <c r="AA552" s="20">
        <f t="shared" ref="AA552:AA556" si="209">IF(AB551="",0,IF(AB551=6,AA551+1,AA551))</f>
        <v>17</v>
      </c>
      <c r="AB552" s="20">
        <f t="shared" si="208"/>
        <v>6</v>
      </c>
      <c r="AC552" s="20" t="str">
        <f t="shared" si="207"/>
        <v/>
      </c>
      <c r="AD552" s="20" t="str">
        <f t="shared" ca="1" si="195"/>
        <v/>
      </c>
      <c r="AE552" s="20" t="str">
        <f t="shared" ca="1" si="196"/>
        <v/>
      </c>
      <c r="AF552" s="158" t="s">
        <v>40</v>
      </c>
      <c r="AG552" s="158" t="s">
        <v>40</v>
      </c>
      <c r="AH552" s="157"/>
      <c r="AI552" s="161" t="s">
        <v>2</v>
      </c>
      <c r="AJ552" s="20"/>
      <c r="AK552" s="20"/>
      <c r="AL552" s="20"/>
      <c r="AM552" s="20"/>
      <c r="AN552" s="20"/>
      <c r="AO552" s="20"/>
    </row>
    <row r="553" spans="1:41" s="30" customFormat="1" ht="23.25" thickBot="1" x14ac:dyDescent="0.3">
      <c r="A553" s="209"/>
      <c r="B553" s="205"/>
      <c r="C553" s="205"/>
      <c r="D553" s="115"/>
      <c r="E553" s="115"/>
      <c r="F553" s="115"/>
      <c r="G553" s="115"/>
      <c r="H553" s="137" t="s">
        <v>4</v>
      </c>
      <c r="I553" s="117" t="s">
        <v>18</v>
      </c>
      <c r="J553" s="87">
        <f ca="1">IF($T553=0,SUM(J554:J558),IF($T553="",0,IF(ISERROR(OFFSET(ГП!AA471,-$R553-IF($T553=4,1,0),0)),0,OFFSET(ГП!AA471,-$R553-IF($T553=4,1,0),0))))</f>
        <v>0</v>
      </c>
      <c r="K553" s="87">
        <f ca="1">IF($T553=0,SUM(K554:K558),IF($T553="",0,IF(ISERROR(OFFSET(ГП!AB471,-$R553-IF($T553=4,1,0),0)),0,OFFSET(ГП!AB471,-$R553-IF($T553=4,1,0),0))))</f>
        <v>0</v>
      </c>
      <c r="L553" s="87">
        <f ca="1">IF($T553=0,SUM(L554:L558),IF($T553="",0,IF(ISERROR(OFFSET(ГП!AC471,-$R553-IF($T553=4,1,0),0)),0,OFFSET(ГП!AC471,-$R553-IF($T553=4,1,0),0))))</f>
        <v>0</v>
      </c>
      <c r="M553" s="87">
        <f ca="1">IF($T553=0,SUM(M554:M558),IF($T553="",0,IF(ISERROR(OFFSET(ГП!AD471,-$R553-IF($T553=4,1,0),0)),0,OFFSET(ГП!AD471,-$R553-IF($T553=4,1,0),0))))</f>
        <v>0</v>
      </c>
      <c r="N553" s="87">
        <f ca="1">IF($T553=0,SUM(N554:N558),IF($T553="",0,IF(ISERROR(OFFSET(ГП!AE471,-$R553-IF($T553=4,1,0),0)),0,OFFSET(ГП!AE471,-$R553-IF($T553=4,1,0),0))))</f>
        <v>0</v>
      </c>
      <c r="O553" s="87">
        <f ca="1">IF($T553=0,SUM(O554:O558),IF($T553="",0,IF(ISERROR(OFFSET(ГП!AF471,-$R553-IF($T553=4,1,0),0)),0,OFFSET(ГП!AF471,-$R553-IF($T553=4,1,0),0))))</f>
        <v>7949.7</v>
      </c>
      <c r="P553" s="20"/>
      <c r="Q553" s="20">
        <v>3</v>
      </c>
      <c r="R553" s="20">
        <f t="shared" si="203"/>
        <v>22</v>
      </c>
      <c r="S553" s="20" t="str">
        <f t="shared" si="204"/>
        <v/>
      </c>
      <c r="T553" s="157">
        <f t="shared" si="205"/>
        <v>1</v>
      </c>
      <c r="U553" s="20" t="str">
        <f t="shared" si="206"/>
        <v>республииканский бюджет Чувашской Республики</v>
      </c>
      <c r="V553" s="20"/>
      <c r="W553" s="20"/>
      <c r="X553" s="20"/>
      <c r="Y553" s="20" t="str">
        <f t="shared" ca="1" si="193"/>
        <v/>
      </c>
      <c r="Z553" s="20"/>
      <c r="AA553" s="20">
        <f t="shared" si="209"/>
        <v>18</v>
      </c>
      <c r="AB553" s="20">
        <f t="shared" si="208"/>
        <v>1</v>
      </c>
      <c r="AC553" s="20" t="str">
        <f t="shared" si="207"/>
        <v/>
      </c>
      <c r="AD553" s="20" t="str">
        <f t="shared" ca="1" si="195"/>
        <v>x</v>
      </c>
      <c r="AE553" s="20">
        <f t="shared" ca="1" si="196"/>
        <v>1</v>
      </c>
      <c r="AF553" s="158" t="s">
        <v>40</v>
      </c>
      <c r="AG553" s="158">
        <v>522</v>
      </c>
      <c r="AH553" s="157"/>
      <c r="AI553" s="161" t="s">
        <v>307</v>
      </c>
      <c r="AJ553" s="20"/>
      <c r="AK553" s="20"/>
      <c r="AL553" s="20"/>
      <c r="AM553" s="20"/>
      <c r="AN553" s="20"/>
      <c r="AO553" s="20"/>
    </row>
    <row r="554" spans="1:41" s="30" customFormat="1" ht="15.75" thickBot="1" x14ac:dyDescent="0.3">
      <c r="A554" s="209" t="s">
        <v>266</v>
      </c>
      <c r="B554" s="205" t="s">
        <v>203</v>
      </c>
      <c r="C554" s="205"/>
      <c r="D554" s="115">
        <v>832</v>
      </c>
      <c r="E554" s="115">
        <v>502</v>
      </c>
      <c r="F554" s="115" t="s">
        <v>280</v>
      </c>
      <c r="G554" s="115">
        <v>522</v>
      </c>
      <c r="H554" s="132" t="s">
        <v>3</v>
      </c>
      <c r="I554" s="117" t="s">
        <v>18</v>
      </c>
      <c r="J554" s="87">
        <f ca="1">IF($T554=0,SUM(J555:J559),IF($T554="",0,IF(ISERROR(OFFSET(ГП!AA472,-$R554-IF($T554=4,1,0),0)),0,OFFSET(ГП!AA472,-$R554-IF($T554=4,1,0),0))))</f>
        <v>0</v>
      </c>
      <c r="K554" s="87">
        <f ca="1">IF($T554=0,SUM(K555:K559),IF($T554="",0,IF(ISERROR(OFFSET(ГП!AB472,-$R554-IF($T554=4,1,0),0)),0,OFFSET(ГП!AB472,-$R554-IF($T554=4,1,0),0))))</f>
        <v>0</v>
      </c>
      <c r="L554" s="87">
        <f ca="1">IF($T554=0,SUM(L555:L559),IF($T554="",0,IF(ISERROR(OFFSET(ГП!AC472,-$R554-IF($T554=4,1,0),0)),0,OFFSET(ГП!AC472,-$R554-IF($T554=4,1,0),0))))</f>
        <v>0</v>
      </c>
      <c r="M554" s="87">
        <f ca="1">IF($T554=0,SUM(M555:M559),IF($T554="",0,IF(ISERROR(OFFSET(ГП!AD472,-$R554-IF($T554=4,1,0),0)),0,OFFSET(ГП!AD472,-$R554-IF($T554=4,1,0),0))))</f>
        <v>0</v>
      </c>
      <c r="N554" s="87">
        <f ca="1">IF($T554=0,SUM(N555:N559),IF($T554="",0,IF(ISERROR(OFFSET(ГП!AE472,-$R554-IF($T554=4,1,0),0)),0,OFFSET(ГП!AE472,-$R554-IF($T554=4,1,0),0))))</f>
        <v>0</v>
      </c>
      <c r="O554" s="87">
        <f ca="1">IF($T554=0,SUM(O555:O559),IF($T554="",0,IF(ISERROR(OFFSET(ГП!AF472,-$R554-IF($T554=4,1,0),0)),0,OFFSET(ГП!AF472,-$R554-IF($T554=4,1,0),0))))</f>
        <v>0</v>
      </c>
      <c r="P554" s="20"/>
      <c r="Q554" s="20">
        <v>4</v>
      </c>
      <c r="R554" s="20">
        <f t="shared" si="203"/>
        <v>22</v>
      </c>
      <c r="S554" s="20">
        <f t="shared" si="204"/>
        <v>3</v>
      </c>
      <c r="T554" s="157">
        <f t="shared" si="205"/>
        <v>3</v>
      </c>
      <c r="U554" s="20" t="str">
        <f t="shared" si="206"/>
        <v>местные бюджеты</v>
      </c>
      <c r="V554" s="20"/>
      <c r="W554" s="20"/>
      <c r="X554" s="20"/>
      <c r="Y554" s="20" t="str">
        <f t="shared" ca="1" si="193"/>
        <v/>
      </c>
      <c r="Z554" s="20"/>
      <c r="AA554" s="20">
        <f t="shared" si="209"/>
        <v>18</v>
      </c>
      <c r="AB554" s="20">
        <f t="shared" si="208"/>
        <v>2</v>
      </c>
      <c r="AC554" s="20" t="str">
        <f t="shared" si="207"/>
        <v>A120201250</v>
      </c>
      <c r="AD554" s="20" t="str">
        <f t="shared" ca="1" si="195"/>
        <v/>
      </c>
      <c r="AE554" s="20">
        <f t="shared" ca="1" si="196"/>
        <v>1</v>
      </c>
      <c r="AF554" s="158" t="s">
        <v>40</v>
      </c>
      <c r="AG554" s="158" t="s">
        <v>40</v>
      </c>
      <c r="AH554" s="157"/>
      <c r="AI554" s="161" t="s">
        <v>3</v>
      </c>
      <c r="AJ554" s="20"/>
      <c r="AK554" s="20"/>
      <c r="AL554" s="20"/>
      <c r="AM554" s="20"/>
      <c r="AN554" s="20"/>
      <c r="AO554" s="20"/>
    </row>
    <row r="555" spans="1:41" s="30" customFormat="1" ht="45.75" thickBot="1" x14ac:dyDescent="0.3">
      <c r="A555" s="209"/>
      <c r="B555" s="205"/>
      <c r="C555" s="205"/>
      <c r="D555" s="115"/>
      <c r="E555" s="115"/>
      <c r="F555" s="115"/>
      <c r="G555" s="115"/>
      <c r="H555" s="137" t="s">
        <v>5</v>
      </c>
      <c r="I555" s="117" t="s">
        <v>18</v>
      </c>
      <c r="J555" s="87">
        <f ca="1">IF($T555=0,SUM(J556:J560),IF($T555="",0,IF(ISERROR(OFFSET(ГП!AA473,-$R555-IF($T555=4,1,0),0)),0,OFFSET(ГП!AA473,-$R555-IF($T555=4,1,0),0))))</f>
        <v>0</v>
      </c>
      <c r="K555" s="87">
        <f ca="1">IF($T555=0,SUM(K556:K560),IF($T555="",0,IF(ISERROR(OFFSET(ГП!AB473,-$R555-IF($T555=4,1,0),0)),0,OFFSET(ГП!AB473,-$R555-IF($T555=4,1,0),0))))</f>
        <v>0</v>
      </c>
      <c r="L555" s="87">
        <f ca="1">IF($T555=0,SUM(L556:L560),IF($T555="",0,IF(ISERROR(OFFSET(ГП!AC473,-$R555-IF($T555=4,1,0),0)),0,OFFSET(ГП!AC473,-$R555-IF($T555=4,1,0),0))))</f>
        <v>0</v>
      </c>
      <c r="M555" s="87">
        <f ca="1">IF($T555=0,SUM(M556:M560),IF($T555="",0,IF(ISERROR(OFFSET(ГП!AD473,-$R555-IF($T555=4,1,0),0)),0,OFFSET(ГП!AD473,-$R555-IF($T555=4,1,0),0))))</f>
        <v>0</v>
      </c>
      <c r="N555" s="87">
        <f ca="1">IF($T555=0,SUM(N556:N560),IF($T555="",0,IF(ISERROR(OFFSET(ГП!AE473,-$R555-IF($T555=4,1,0),0)),0,OFFSET(ГП!AE473,-$R555-IF($T555=4,1,0),0))))</f>
        <v>0</v>
      </c>
      <c r="O555" s="87">
        <f ca="1">IF($T555=0,SUM(O556:O560),IF($T555="",0,IF(ISERROR(OFFSET(ГП!AF473,-$R555-IF($T555=4,1,0),0)),0,OFFSET(ГП!AF473,-$R555-IF($T555=4,1,0),0))))</f>
        <v>0</v>
      </c>
      <c r="P555" s="20"/>
      <c r="Q555" s="20">
        <v>5</v>
      </c>
      <c r="R555" s="20">
        <f t="shared" si="203"/>
        <v>22</v>
      </c>
      <c r="S555" s="20" t="str">
        <f t="shared" si="204"/>
        <v/>
      </c>
      <c r="T555" s="157" t="str">
        <f t="shared" si="205"/>
        <v/>
      </c>
      <c r="U555" s="20" t="str">
        <f t="shared" si="206"/>
        <v>территориальный государственный внебюджетный фонд Чувашской Республики</v>
      </c>
      <c r="V555" s="20"/>
      <c r="W555" s="20"/>
      <c r="X555" s="20"/>
      <c r="Y555" s="20" t="str">
        <f t="shared" ca="1" si="193"/>
        <v/>
      </c>
      <c r="Z555" s="20"/>
      <c r="AA555" s="20">
        <f t="shared" si="209"/>
        <v>18</v>
      </c>
      <c r="AB555" s="20">
        <f t="shared" si="208"/>
        <v>3</v>
      </c>
      <c r="AC555" s="20" t="str">
        <f t="shared" si="207"/>
        <v/>
      </c>
      <c r="AD555" s="20" t="str">
        <f t="shared" ca="1" si="195"/>
        <v/>
      </c>
      <c r="AE555" s="20" t="str">
        <f t="shared" ca="1" si="196"/>
        <v/>
      </c>
      <c r="AF555" s="158" t="s">
        <v>40</v>
      </c>
      <c r="AG555" s="158" t="s">
        <v>40</v>
      </c>
      <c r="AH555" s="157"/>
      <c r="AI555" s="161" t="s">
        <v>6</v>
      </c>
      <c r="AJ555" s="20"/>
      <c r="AK555" s="20"/>
      <c r="AL555" s="20"/>
      <c r="AM555" s="20"/>
      <c r="AN555" s="20"/>
      <c r="AO555" s="20"/>
    </row>
    <row r="556" spans="1:41" s="30" customFormat="1" ht="15.75" thickBot="1" x14ac:dyDescent="0.3">
      <c r="A556" s="210"/>
      <c r="B556" s="206"/>
      <c r="C556" s="206"/>
      <c r="D556" s="115"/>
      <c r="E556" s="115"/>
      <c r="F556" s="115"/>
      <c r="G556" s="115"/>
      <c r="H556" s="137" t="s">
        <v>6</v>
      </c>
      <c r="I556" s="117" t="s">
        <v>18</v>
      </c>
      <c r="J556" s="87">
        <f ca="1">IF($T556=0,SUM(J557:J561),IF($T556="",0,IF(ISERROR(OFFSET(ГП!AA474,-$R556-IF($T556=4,1,0),0)),0,OFFSET(ГП!AA474,-$R556-IF($T556=4,1,0),0))))</f>
        <v>0</v>
      </c>
      <c r="K556" s="87">
        <f ca="1">IF($T556=0,SUM(K557:K561),IF($T556="",0,IF(ISERROR(OFFSET(ГП!AB474,-$R556-IF($T556=4,1,0),0)),0,OFFSET(ГП!AB474,-$R556-IF($T556=4,1,0),0))))</f>
        <v>0</v>
      </c>
      <c r="L556" s="87">
        <f ca="1">IF($T556=0,SUM(L557:L561),IF($T556="",0,IF(ISERROR(OFFSET(ГП!AC474,-$R556-IF($T556=4,1,0),0)),0,OFFSET(ГП!AC474,-$R556-IF($T556=4,1,0),0))))</f>
        <v>0</v>
      </c>
      <c r="M556" s="87">
        <f ca="1">IF($T556=0,SUM(M557:M561),IF($T556="",0,IF(ISERROR(OFFSET(ГП!AD474,-$R556-IF($T556=4,1,0),0)),0,OFFSET(ГП!AD474,-$R556-IF($T556=4,1,0),0))))</f>
        <v>0</v>
      </c>
      <c r="N556" s="87">
        <f ca="1">IF($T556=0,SUM(N557:N561),IF($T556="",0,IF(ISERROR(OFFSET(ГП!AE474,-$R556-IF($T556=4,1,0),0)),0,OFFSET(ГП!AE474,-$R556-IF($T556=4,1,0),0))))</f>
        <v>0</v>
      </c>
      <c r="O556" s="87">
        <f ca="1">IF($T556=0,SUM(O557:O561),IF($T556="",0,IF(ISERROR(OFFSET(ГП!AF474,-$R556-IF($T556=4,1,0),0)),0,OFFSET(ГП!AF474,-$R556-IF($T556=4,1,0),0))))</f>
        <v>0</v>
      </c>
      <c r="P556" s="20"/>
      <c r="Q556" s="20">
        <v>6</v>
      </c>
      <c r="R556" s="20">
        <f t="shared" si="203"/>
        <v>22</v>
      </c>
      <c r="S556" s="20">
        <f t="shared" si="204"/>
        <v>4</v>
      </c>
      <c r="T556" s="157">
        <f t="shared" si="205"/>
        <v>4</v>
      </c>
      <c r="U556" s="20" t="str">
        <f t="shared" si="206"/>
        <v>внебюджетные источники</v>
      </c>
      <c r="V556" s="20"/>
      <c r="W556" s="20"/>
      <c r="X556" s="20"/>
      <c r="Y556" s="20" t="str">
        <f t="shared" ca="1" si="193"/>
        <v/>
      </c>
      <c r="Z556" s="20"/>
      <c r="AA556" s="20">
        <f t="shared" si="209"/>
        <v>18</v>
      </c>
      <c r="AB556" s="20">
        <f t="shared" si="208"/>
        <v>4</v>
      </c>
      <c r="AC556" s="20" t="str">
        <f t="shared" si="207"/>
        <v/>
      </c>
      <c r="AD556" s="20" t="str">
        <f t="shared" ca="1" si="195"/>
        <v/>
      </c>
      <c r="AE556" s="20" t="str">
        <f t="shared" ca="1" si="196"/>
        <v/>
      </c>
      <c r="AF556" s="158" t="s">
        <v>40</v>
      </c>
      <c r="AG556" s="158" t="s">
        <v>40</v>
      </c>
      <c r="AH556" s="157"/>
      <c r="AI556" s="161" t="s">
        <v>1</v>
      </c>
      <c r="AJ556" s="20"/>
      <c r="AK556" s="20"/>
      <c r="AL556" s="20"/>
      <c r="AM556" s="20"/>
      <c r="AN556" s="20"/>
      <c r="AO556" s="20"/>
    </row>
    <row r="557" spans="1:41" s="30" customFormat="1" ht="15.75" thickBot="1" x14ac:dyDescent="0.3">
      <c r="A557" s="207" t="s">
        <v>801</v>
      </c>
      <c r="B557" s="204" t="s">
        <v>807</v>
      </c>
      <c r="C557" s="204" t="s">
        <v>35</v>
      </c>
      <c r="D557" s="115"/>
      <c r="E557" s="115"/>
      <c r="F557" s="115"/>
      <c r="G557" s="115"/>
      <c r="H557" s="132" t="s">
        <v>1</v>
      </c>
      <c r="I557" s="117" t="s">
        <v>18</v>
      </c>
      <c r="J557" s="87">
        <f ca="1">IF($T557=0,SUM(J558:J562),IF($T557="",0,IF(ISERROR(OFFSET(ГП!AA475,-$R557-IF($T557=4,1,0),0)),0,OFFSET(ГП!AA475,-$R557-IF($T557=4,1,0),0))))</f>
        <v>0</v>
      </c>
      <c r="K557" s="87">
        <f ca="1">IF($T557=0,SUM(K558:K562),IF($T557="",0,IF(ISERROR(OFFSET(ГП!AB475,-$R557-IF($T557=4,1,0),0)),0,OFFSET(ГП!AB475,-$R557-IF($T557=4,1,0),0))))</f>
        <v>11955.8</v>
      </c>
      <c r="L557" s="87">
        <f ca="1">IF($T557=0,SUM(L558:L562),IF($T557="",0,IF(ISERROR(OFFSET(ГП!AC475,-$R557-IF($T557=4,1,0),0)),0,OFFSET(ГП!AC475,-$R557-IF($T557=4,1,0),0))))</f>
        <v>11955.8</v>
      </c>
      <c r="M557" s="87">
        <f ca="1">IF($T557=0,SUM(M558:M562),IF($T557="",0,IF(ISERROR(OFFSET(ГП!AD475,-$R557-IF($T557=4,1,0),0)),0,OFFSET(ГП!AD475,-$R557-IF($T557=4,1,0),0))))</f>
        <v>11955.8</v>
      </c>
      <c r="N557" s="87">
        <f ca="1">IF($T557=0,SUM(N558:N562),IF($T557="",0,IF(ISERROR(OFFSET(ГП!AE475,-$R557-IF($T557=4,1,0),0)),0,OFFSET(ГП!AE475,-$R557-IF($T557=4,1,0),0))))</f>
        <v>0</v>
      </c>
      <c r="O557" s="87">
        <f ca="1">IF($T557=0,SUM(O558:O562),IF($T557="",0,IF(ISERROR(OFFSET(ГП!AF475,-$R557-IF($T557=4,1,0),0)),0,OFFSET(ГП!AF475,-$R557-IF($T557=4,1,0),0))))</f>
        <v>0</v>
      </c>
      <c r="P557" s="20"/>
      <c r="Q557" s="20">
        <v>1</v>
      </c>
      <c r="R557" s="20">
        <f t="shared" si="203"/>
        <v>23</v>
      </c>
      <c r="S557" s="20" t="str">
        <f t="shared" si="204"/>
        <v/>
      </c>
      <c r="T557" s="157">
        <f t="shared" si="205"/>
        <v>0</v>
      </c>
      <c r="U557" s="20" t="str">
        <f t="shared" si="206"/>
        <v>всего</v>
      </c>
      <c r="V557" s="20"/>
      <c r="W557" s="20"/>
      <c r="X557" s="20"/>
      <c r="Y557" s="20" t="str">
        <f t="shared" ref="Y557:Y562" ca="1" si="210">IF(ISERROR(SUM(K557,-L557)),"",IF(SUM(K557,-L557)=0,"",IF(ISERROR(SEARCH("федерал",U557,1)),"",SUM(K557,-L557))))</f>
        <v/>
      </c>
      <c r="Z557" s="20"/>
      <c r="AA557" s="20">
        <f>IF(AB532="",0,IF(AB532=6,AA532+1,AA532))</f>
        <v>18</v>
      </c>
      <c r="AB557" s="20">
        <f t="shared" si="208"/>
        <v>5</v>
      </c>
      <c r="AC557" s="20" t="str">
        <f t="shared" si="207"/>
        <v/>
      </c>
      <c r="AD557" s="20" t="str">
        <f t="shared" ref="AD557:AD562" ca="1" si="211">IF(AB557=1,OFFSET(AF557,-AA557,0),"")</f>
        <v/>
      </c>
      <c r="AE557" s="20" t="str">
        <f t="shared" ref="AE557:AE562" ca="1" si="212">IF(AC557=AD557,"",1)</f>
        <v/>
      </c>
      <c r="AF557" s="158" t="s">
        <v>40</v>
      </c>
      <c r="AG557" s="158" t="s">
        <v>40</v>
      </c>
      <c r="AH557" s="157"/>
      <c r="AI557" s="161" t="s">
        <v>1</v>
      </c>
      <c r="AJ557" s="20"/>
      <c r="AK557" s="20"/>
      <c r="AL557" s="20"/>
      <c r="AM557" s="20"/>
      <c r="AN557" s="20"/>
      <c r="AO557" s="20"/>
    </row>
    <row r="558" spans="1:41" s="30" customFormat="1" ht="15.75" thickBot="1" x14ac:dyDescent="0.3">
      <c r="A558" s="209"/>
      <c r="B558" s="205"/>
      <c r="C558" s="205"/>
      <c r="D558" s="115"/>
      <c r="E558" s="115"/>
      <c r="F558" s="115"/>
      <c r="G558" s="115"/>
      <c r="H558" s="137" t="s">
        <v>2</v>
      </c>
      <c r="I558" s="117" t="s">
        <v>18</v>
      </c>
      <c r="J558" s="87">
        <f ca="1">IF($T558=0,SUM(J559:J563),IF($T558="",0,IF(ISERROR(OFFSET(ГП!AA476,-$R558-IF($T558=4,1,0),0)),0,OFFSET(ГП!AA476,-$R558-IF($T558=4,1,0),0))))</f>
        <v>0</v>
      </c>
      <c r="K558" s="87">
        <f ca="1">IF($T558=0,SUM(K559:K563),IF($T558="",0,IF(ISERROR(OFFSET(ГП!AB476,-$R558-IF($T558=4,1,0),0)),0,OFFSET(ГП!AB476,-$R558-IF($T558=4,1,0),0))))</f>
        <v>0</v>
      </c>
      <c r="L558" s="87">
        <f ca="1">IF($T558=0,SUM(L559:L563),IF($T558="",0,IF(ISERROR(OFFSET(ГП!AC476,-$R558-IF($T558=4,1,0),0)),0,OFFSET(ГП!AC476,-$R558-IF($T558=4,1,0),0))))</f>
        <v>0</v>
      </c>
      <c r="M558" s="87">
        <f ca="1">IF($T558=0,SUM(M559:M563),IF($T558="",0,IF(ISERROR(OFFSET(ГП!AD476,-$R558-IF($T558=4,1,0),0)),0,OFFSET(ГП!AD476,-$R558-IF($T558=4,1,0),0))))</f>
        <v>0</v>
      </c>
      <c r="N558" s="87">
        <f ca="1">IF($T558=0,SUM(N559:N563),IF($T558="",0,IF(ISERROR(OFFSET(ГП!AE476,-$R558-IF($T558=4,1,0),0)),0,OFFSET(ГП!AE476,-$R558-IF($T558=4,1,0),0))))</f>
        <v>0</v>
      </c>
      <c r="O558" s="87">
        <f ca="1">IF($T558=0,SUM(O559:O563),IF($T558="",0,IF(ISERROR(OFFSET(ГП!AF476,-$R558-IF($T558=4,1,0),0)),0,OFFSET(ГП!AF476,-$R558-IF($T558=4,1,0),0))))</f>
        <v>0</v>
      </c>
      <c r="P558" s="20"/>
      <c r="Q558" s="20">
        <v>2</v>
      </c>
      <c r="R558" s="20">
        <f t="shared" si="203"/>
        <v>23</v>
      </c>
      <c r="S558" s="20" t="str">
        <f t="shared" si="204"/>
        <v/>
      </c>
      <c r="T558" s="157">
        <f t="shared" si="205"/>
        <v>2</v>
      </c>
      <c r="U558" s="20" t="str">
        <f t="shared" si="206"/>
        <v>федеральный бюджет</v>
      </c>
      <c r="V558" s="20"/>
      <c r="W558" s="20"/>
      <c r="X558" s="20"/>
      <c r="Y558" s="20" t="str">
        <f t="shared" ca="1" si="210"/>
        <v/>
      </c>
      <c r="Z558" s="20"/>
      <c r="AA558" s="20">
        <f t="shared" ref="AA558:AA562" si="213">IF(AB557="",0,IF(AB557=6,AA557+1,AA557))</f>
        <v>18</v>
      </c>
      <c r="AB558" s="20">
        <f t="shared" si="208"/>
        <v>6</v>
      </c>
      <c r="AC558" s="20" t="str">
        <f t="shared" si="207"/>
        <v/>
      </c>
      <c r="AD558" s="20" t="str">
        <f t="shared" ca="1" si="211"/>
        <v/>
      </c>
      <c r="AE558" s="20" t="str">
        <f t="shared" ca="1" si="212"/>
        <v/>
      </c>
      <c r="AF558" s="158" t="s">
        <v>40</v>
      </c>
      <c r="AG558" s="158" t="s">
        <v>40</v>
      </c>
      <c r="AH558" s="157"/>
      <c r="AI558" s="161" t="s">
        <v>2</v>
      </c>
      <c r="AJ558" s="20"/>
      <c r="AK558" s="20"/>
      <c r="AL558" s="20"/>
      <c r="AM558" s="20"/>
      <c r="AN558" s="20"/>
      <c r="AO558" s="20"/>
    </row>
    <row r="559" spans="1:41" s="30" customFormat="1" ht="23.25" thickBot="1" x14ac:dyDescent="0.3">
      <c r="A559" s="209"/>
      <c r="B559" s="205"/>
      <c r="C559" s="205"/>
      <c r="D559" s="115"/>
      <c r="E559" s="115"/>
      <c r="F559" s="115"/>
      <c r="G559" s="115"/>
      <c r="H559" s="137" t="s">
        <v>4</v>
      </c>
      <c r="I559" s="117" t="s">
        <v>18</v>
      </c>
      <c r="J559" s="87">
        <f ca="1">IF($T559=0,SUM(J560:J564),IF($T559="",0,IF(ISERROR(OFFSET(ГП!AA477,-$R559-IF($T559=4,1,0),0)),0,OFFSET(ГП!AA477,-$R559-IF($T559=4,1,0),0))))</f>
        <v>0</v>
      </c>
      <c r="K559" s="87">
        <f ca="1">IF($T559=0,SUM(K560:K564),IF($T559="",0,IF(ISERROR(OFFSET(ГП!AB477,-$R559-IF($T559=4,1,0),0)),0,OFFSET(ГП!AB477,-$R559-IF($T559=4,1,0),0))))</f>
        <v>11955.8</v>
      </c>
      <c r="L559" s="87">
        <f ca="1">IF($T559=0,SUM(L560:L564),IF($T559="",0,IF(ISERROR(OFFSET(ГП!AC477,-$R559-IF($T559=4,1,0),0)),0,OFFSET(ГП!AC477,-$R559-IF($T559=4,1,0),0))))</f>
        <v>11955.8</v>
      </c>
      <c r="M559" s="87">
        <f ca="1">IF($T559=0,SUM(M560:M564),IF($T559="",0,IF(ISERROR(OFFSET(ГП!AD477,-$R559-IF($T559=4,1,0),0)),0,OFFSET(ГП!AD477,-$R559-IF($T559=4,1,0),0))))</f>
        <v>11955.8</v>
      </c>
      <c r="N559" s="87">
        <f ca="1">IF($T559=0,SUM(N560:N564),IF($T559="",0,IF(ISERROR(OFFSET(ГП!AE477,-$R559-IF($T559=4,1,0),0)),0,OFFSET(ГП!AE477,-$R559-IF($T559=4,1,0),0))))</f>
        <v>0</v>
      </c>
      <c r="O559" s="87">
        <f ca="1">IF($T559=0,SUM(O560:O564),IF($T559="",0,IF(ISERROR(OFFSET(ГП!AF477,-$R559-IF($T559=4,1,0),0)),0,OFFSET(ГП!AF477,-$R559-IF($T559=4,1,0),0))))</f>
        <v>0</v>
      </c>
      <c r="P559" s="20"/>
      <c r="Q559" s="20">
        <v>3</v>
      </c>
      <c r="R559" s="20">
        <f t="shared" si="203"/>
        <v>23</v>
      </c>
      <c r="S559" s="20" t="str">
        <f t="shared" si="204"/>
        <v/>
      </c>
      <c r="T559" s="157">
        <f t="shared" si="205"/>
        <v>1</v>
      </c>
      <c r="U559" s="20" t="str">
        <f t="shared" si="206"/>
        <v>республииканский бюджет Чувашской Республики</v>
      </c>
      <c r="V559" s="20"/>
      <c r="W559" s="20"/>
      <c r="X559" s="20"/>
      <c r="Y559" s="20" t="str">
        <f t="shared" ca="1" si="210"/>
        <v/>
      </c>
      <c r="Z559" s="20"/>
      <c r="AA559" s="20">
        <f t="shared" si="213"/>
        <v>19</v>
      </c>
      <c r="AB559" s="20">
        <f t="shared" si="208"/>
        <v>1</v>
      </c>
      <c r="AC559" s="20" t="str">
        <f t="shared" si="207"/>
        <v/>
      </c>
      <c r="AD559" s="20" t="str">
        <f t="shared" ca="1" si="211"/>
        <v>x</v>
      </c>
      <c r="AE559" s="20">
        <f t="shared" ca="1" si="212"/>
        <v>1</v>
      </c>
      <c r="AF559" s="158" t="s">
        <v>40</v>
      </c>
      <c r="AG559" s="158">
        <v>522</v>
      </c>
      <c r="AH559" s="157"/>
      <c r="AI559" s="161" t="s">
        <v>307</v>
      </c>
      <c r="AJ559" s="20"/>
      <c r="AK559" s="20"/>
      <c r="AL559" s="20"/>
      <c r="AM559" s="20"/>
      <c r="AN559" s="20"/>
      <c r="AO559" s="20"/>
    </row>
    <row r="560" spans="1:41" s="30" customFormat="1" ht="15.75" thickBot="1" x14ac:dyDescent="0.3">
      <c r="A560" s="209" t="s">
        <v>266</v>
      </c>
      <c r="B560" s="205" t="s">
        <v>203</v>
      </c>
      <c r="C560" s="205"/>
      <c r="D560" s="115">
        <v>832</v>
      </c>
      <c r="E560" s="115">
        <v>502</v>
      </c>
      <c r="F560" s="115" t="s">
        <v>280</v>
      </c>
      <c r="G560" s="115">
        <v>522</v>
      </c>
      <c r="H560" s="132" t="s">
        <v>3</v>
      </c>
      <c r="I560" s="117" t="s">
        <v>18</v>
      </c>
      <c r="J560" s="87">
        <f ca="1">IF($T560=0,SUM(J561:J565),IF($T560="",0,IF(ISERROR(OFFSET(ГП!AA478,-$R560-IF($T560=4,1,0),0)),0,OFFSET(ГП!AA478,-$R560-IF($T560=4,1,0),0))))</f>
        <v>0</v>
      </c>
      <c r="K560" s="87">
        <f ca="1">IF($T560=0,SUM(K561:K565),IF($T560="",0,IF(ISERROR(OFFSET(ГП!AB478,-$R560-IF($T560=4,1,0),0)),0,OFFSET(ГП!AB478,-$R560-IF($T560=4,1,0),0))))</f>
        <v>0</v>
      </c>
      <c r="L560" s="87">
        <f ca="1">IF($T560=0,SUM(L561:L565),IF($T560="",0,IF(ISERROR(OFFSET(ГП!AC478,-$R560-IF($T560=4,1,0),0)),0,OFFSET(ГП!AC478,-$R560-IF($T560=4,1,0),0))))</f>
        <v>0</v>
      </c>
      <c r="M560" s="87">
        <f ca="1">IF($T560=0,SUM(M561:M565),IF($T560="",0,IF(ISERROR(OFFSET(ГП!AD478,-$R560-IF($T560=4,1,0),0)),0,OFFSET(ГП!AD478,-$R560-IF($T560=4,1,0),0))))</f>
        <v>0</v>
      </c>
      <c r="N560" s="87">
        <f ca="1">IF($T560=0,SUM(N561:N565),IF($T560="",0,IF(ISERROR(OFFSET(ГП!AE478,-$R560-IF($T560=4,1,0),0)),0,OFFSET(ГП!AE478,-$R560-IF($T560=4,1,0),0))))</f>
        <v>0</v>
      </c>
      <c r="O560" s="87">
        <f ca="1">IF($T560=0,SUM(O561:O565),IF($T560="",0,IF(ISERROR(OFFSET(ГП!AF478,-$R560-IF($T560=4,1,0),0)),0,OFFSET(ГП!AF478,-$R560-IF($T560=4,1,0),0))))</f>
        <v>0</v>
      </c>
      <c r="P560" s="20"/>
      <c r="Q560" s="20">
        <v>4</v>
      </c>
      <c r="R560" s="20">
        <f t="shared" si="203"/>
        <v>23</v>
      </c>
      <c r="S560" s="20">
        <f t="shared" si="204"/>
        <v>3</v>
      </c>
      <c r="T560" s="157">
        <f t="shared" si="205"/>
        <v>3</v>
      </c>
      <c r="U560" s="20" t="str">
        <f t="shared" si="206"/>
        <v>местные бюджеты</v>
      </c>
      <c r="V560" s="20"/>
      <c r="W560" s="20"/>
      <c r="X560" s="20"/>
      <c r="Y560" s="20" t="str">
        <f t="shared" ca="1" si="210"/>
        <v/>
      </c>
      <c r="Z560" s="20"/>
      <c r="AA560" s="20">
        <f t="shared" si="213"/>
        <v>19</v>
      </c>
      <c r="AB560" s="20">
        <f t="shared" si="208"/>
        <v>2</v>
      </c>
      <c r="AC560" s="20" t="str">
        <f t="shared" si="207"/>
        <v>A120201250</v>
      </c>
      <c r="AD560" s="20" t="str">
        <f t="shared" ca="1" si="211"/>
        <v/>
      </c>
      <c r="AE560" s="20">
        <f t="shared" ca="1" si="212"/>
        <v>1</v>
      </c>
      <c r="AF560" s="158" t="s">
        <v>40</v>
      </c>
      <c r="AG560" s="158" t="s">
        <v>40</v>
      </c>
      <c r="AH560" s="157"/>
      <c r="AI560" s="161" t="s">
        <v>3</v>
      </c>
      <c r="AJ560" s="20"/>
      <c r="AK560" s="20"/>
      <c r="AL560" s="20"/>
      <c r="AM560" s="20"/>
      <c r="AN560" s="20"/>
      <c r="AO560" s="20"/>
    </row>
    <row r="561" spans="1:41" s="30" customFormat="1" ht="45.75" thickBot="1" x14ac:dyDescent="0.3">
      <c r="A561" s="209"/>
      <c r="B561" s="205"/>
      <c r="C561" s="205"/>
      <c r="D561" s="115"/>
      <c r="E561" s="115"/>
      <c r="F561" s="115"/>
      <c r="G561" s="115"/>
      <c r="H561" s="137" t="s">
        <v>5</v>
      </c>
      <c r="I561" s="117" t="s">
        <v>18</v>
      </c>
      <c r="J561" s="87">
        <f ca="1">IF($T561=0,SUM(J562:J566),IF($T561="",0,IF(ISERROR(OFFSET(ГП!AA479,-$R561-IF($T561=4,1,0),0)),0,OFFSET(ГП!AA479,-$R561-IF($T561=4,1,0),0))))</f>
        <v>0</v>
      </c>
      <c r="K561" s="87">
        <f ca="1">IF($T561=0,SUM(K562:K566),IF($T561="",0,IF(ISERROR(OFFSET(ГП!AB479,-$R561-IF($T561=4,1,0),0)),0,OFFSET(ГП!AB479,-$R561-IF($T561=4,1,0),0))))</f>
        <v>0</v>
      </c>
      <c r="L561" s="87">
        <f ca="1">IF($T561=0,SUM(L562:L566),IF($T561="",0,IF(ISERROR(OFFSET(ГП!AC479,-$R561-IF($T561=4,1,0),0)),0,OFFSET(ГП!AC479,-$R561-IF($T561=4,1,0),0))))</f>
        <v>0</v>
      </c>
      <c r="M561" s="87">
        <f ca="1">IF($T561=0,SUM(M562:M566),IF($T561="",0,IF(ISERROR(OFFSET(ГП!AD479,-$R561-IF($T561=4,1,0),0)),0,OFFSET(ГП!AD479,-$R561-IF($T561=4,1,0),0))))</f>
        <v>0</v>
      </c>
      <c r="N561" s="87">
        <f ca="1">IF($T561=0,SUM(N562:N566),IF($T561="",0,IF(ISERROR(OFFSET(ГП!AE479,-$R561-IF($T561=4,1,0),0)),0,OFFSET(ГП!AE479,-$R561-IF($T561=4,1,0),0))))</f>
        <v>0</v>
      </c>
      <c r="O561" s="87">
        <f ca="1">IF($T561=0,SUM(O562:O566),IF($T561="",0,IF(ISERROR(OFFSET(ГП!AF479,-$R561-IF($T561=4,1,0),0)),0,OFFSET(ГП!AF479,-$R561-IF($T561=4,1,0),0))))</f>
        <v>0</v>
      </c>
      <c r="P561" s="20"/>
      <c r="Q561" s="20">
        <v>5</v>
      </c>
      <c r="R561" s="20">
        <f t="shared" si="203"/>
        <v>23</v>
      </c>
      <c r="S561" s="20" t="str">
        <f t="shared" si="204"/>
        <v/>
      </c>
      <c r="T561" s="157" t="str">
        <f t="shared" si="205"/>
        <v/>
      </c>
      <c r="U561" s="20" t="str">
        <f t="shared" si="206"/>
        <v>территориальный государственный внебюджетный фонд Чувашской Республики</v>
      </c>
      <c r="V561" s="20"/>
      <c r="W561" s="20"/>
      <c r="X561" s="20"/>
      <c r="Y561" s="20" t="str">
        <f t="shared" ca="1" si="210"/>
        <v/>
      </c>
      <c r="Z561" s="20"/>
      <c r="AA561" s="20">
        <f t="shared" si="213"/>
        <v>19</v>
      </c>
      <c r="AB561" s="20">
        <f t="shared" si="208"/>
        <v>3</v>
      </c>
      <c r="AC561" s="20" t="str">
        <f t="shared" si="207"/>
        <v/>
      </c>
      <c r="AD561" s="20" t="str">
        <f t="shared" ca="1" si="211"/>
        <v/>
      </c>
      <c r="AE561" s="20" t="str">
        <f t="shared" ca="1" si="212"/>
        <v/>
      </c>
      <c r="AF561" s="158" t="s">
        <v>40</v>
      </c>
      <c r="AG561" s="158" t="s">
        <v>40</v>
      </c>
      <c r="AH561" s="157"/>
      <c r="AI561" s="161" t="s">
        <v>6</v>
      </c>
      <c r="AJ561" s="20"/>
      <c r="AK561" s="20"/>
      <c r="AL561" s="20"/>
      <c r="AM561" s="20"/>
      <c r="AN561" s="20"/>
      <c r="AO561" s="20"/>
    </row>
    <row r="562" spans="1:41" s="30" customFormat="1" ht="15.75" thickBot="1" x14ac:dyDescent="0.3">
      <c r="A562" s="210"/>
      <c r="B562" s="206"/>
      <c r="C562" s="206"/>
      <c r="D562" s="115"/>
      <c r="E562" s="115"/>
      <c r="F562" s="115"/>
      <c r="G562" s="115"/>
      <c r="H562" s="137" t="s">
        <v>6</v>
      </c>
      <c r="I562" s="117" t="s">
        <v>18</v>
      </c>
      <c r="J562" s="87">
        <f ca="1">IF($T562=0,SUM(J563:J567),IF($T562="",0,IF(ISERROR(OFFSET(ГП!AA480,-$R562-IF($T562=4,1,0),0)),0,OFFSET(ГП!AA480,-$R562-IF($T562=4,1,0),0))))</f>
        <v>0</v>
      </c>
      <c r="K562" s="87">
        <f ca="1">IF($T562=0,SUM(K563:K567),IF($T562="",0,IF(ISERROR(OFFSET(ГП!AB480,-$R562-IF($T562=4,1,0),0)),0,OFFSET(ГП!AB480,-$R562-IF($T562=4,1,0),0))))</f>
        <v>0</v>
      </c>
      <c r="L562" s="87">
        <f ca="1">IF($T562=0,SUM(L563:L567),IF($T562="",0,IF(ISERROR(OFFSET(ГП!AC480,-$R562-IF($T562=4,1,0),0)),0,OFFSET(ГП!AC480,-$R562-IF($T562=4,1,0),0))))</f>
        <v>0</v>
      </c>
      <c r="M562" s="87">
        <f ca="1">IF($T562=0,SUM(M563:M567),IF($T562="",0,IF(ISERROR(OFFSET(ГП!AD480,-$R562-IF($T562=4,1,0),0)),0,OFFSET(ГП!AD480,-$R562-IF($T562=4,1,0),0))))</f>
        <v>0</v>
      </c>
      <c r="N562" s="87">
        <f ca="1">IF($T562=0,SUM(N563:N567),IF($T562="",0,IF(ISERROR(OFFSET(ГП!AE480,-$R562-IF($T562=4,1,0),0)),0,OFFSET(ГП!AE480,-$R562-IF($T562=4,1,0),0))))</f>
        <v>0</v>
      </c>
      <c r="O562" s="87">
        <f ca="1">IF($T562=0,SUM(O563:O567),IF($T562="",0,IF(ISERROR(OFFSET(ГП!AF480,-$R562-IF($T562=4,1,0),0)),0,OFFSET(ГП!AF480,-$R562-IF($T562=4,1,0),0))))</f>
        <v>0</v>
      </c>
      <c r="P562" s="20"/>
      <c r="Q562" s="164">
        <f ca="1">SUM(N564:N5686)</f>
        <v>6204532.5073900018</v>
      </c>
      <c r="R562" s="20">
        <f t="shared" ca="1" si="203"/>
        <v>23</v>
      </c>
      <c r="S562" s="20">
        <f t="shared" si="204"/>
        <v>4</v>
      </c>
      <c r="T562" s="157">
        <f t="shared" si="205"/>
        <v>4</v>
      </c>
      <c r="U562" s="20" t="str">
        <f t="shared" si="206"/>
        <v>внебюджетные источники</v>
      </c>
      <c r="V562" s="20"/>
      <c r="W562" s="20"/>
      <c r="X562" s="20"/>
      <c r="Y562" s="20" t="str">
        <f t="shared" ca="1" si="210"/>
        <v/>
      </c>
      <c r="Z562" s="20"/>
      <c r="AA562" s="20">
        <f t="shared" si="213"/>
        <v>19</v>
      </c>
      <c r="AB562" s="20">
        <f t="shared" si="208"/>
        <v>4</v>
      </c>
      <c r="AC562" s="20" t="str">
        <f t="shared" si="207"/>
        <v/>
      </c>
      <c r="AD562" s="20" t="str">
        <f t="shared" ca="1" si="211"/>
        <v/>
      </c>
      <c r="AE562" s="20" t="str">
        <f t="shared" ca="1" si="212"/>
        <v/>
      </c>
      <c r="AF562" s="158" t="s">
        <v>40</v>
      </c>
      <c r="AG562" s="158" t="s">
        <v>40</v>
      </c>
      <c r="AH562" s="157"/>
      <c r="AI562" s="161" t="s">
        <v>1</v>
      </c>
      <c r="AJ562" s="20"/>
      <c r="AK562" s="20"/>
      <c r="AL562" s="20"/>
      <c r="AM562" s="20"/>
      <c r="AN562" s="20"/>
      <c r="AO562" s="20"/>
    </row>
    <row r="563" spans="1:41" s="30" customFormat="1" ht="15.75" thickBot="1" x14ac:dyDescent="0.3">
      <c r="A563" s="237" t="s">
        <v>28</v>
      </c>
      <c r="B563" s="237" t="s">
        <v>98</v>
      </c>
      <c r="C563" s="237" t="s">
        <v>154</v>
      </c>
      <c r="D563" s="102"/>
      <c r="E563" s="101" t="s">
        <v>17</v>
      </c>
      <c r="F563" s="102"/>
      <c r="G563" s="101" t="s">
        <v>17</v>
      </c>
      <c r="H563" s="105" t="s">
        <v>1</v>
      </c>
      <c r="I563" s="104" t="s">
        <v>18</v>
      </c>
      <c r="J563" s="89">
        <f t="shared" ref="J563:O568" ca="1" si="214">J569+J723</f>
        <v>980685.39999999991</v>
      </c>
      <c r="K563" s="89">
        <f t="shared" ca="1" si="214"/>
        <v>955878.59999999986</v>
      </c>
      <c r="L563" s="89">
        <f t="shared" ca="1" si="214"/>
        <v>815877.99999999988</v>
      </c>
      <c r="M563" s="89">
        <f t="shared" ca="1" si="214"/>
        <v>813942.29999999993</v>
      </c>
      <c r="N563" s="89">
        <f ca="1">SUM(N564:N567)</f>
        <v>804225.69923000003</v>
      </c>
      <c r="O563" s="89">
        <f t="shared" ca="1" si="214"/>
        <v>876634.9</v>
      </c>
      <c r="P563" s="164"/>
      <c r="Q563" s="20"/>
      <c r="R563" s="20"/>
      <c r="S563" s="20"/>
      <c r="T563" s="20"/>
      <c r="U563" s="20"/>
      <c r="V563" s="20"/>
      <c r="W563" s="20"/>
      <c r="X563" s="20"/>
      <c r="Y563" s="20" t="str">
        <f t="shared" ca="1" si="181"/>
        <v/>
      </c>
      <c r="Z563" s="20"/>
      <c r="AA563" s="20">
        <f>IF(AB514="",0,IF(AB514=6,AA514+1,AA514))</f>
        <v>15</v>
      </c>
      <c r="AB563" s="20">
        <f>AB509</f>
        <v>5</v>
      </c>
      <c r="AC563" s="20" t="str">
        <f t="shared" si="207"/>
        <v/>
      </c>
      <c r="AD563" s="20" t="str">
        <f t="shared" ca="1" si="180"/>
        <v/>
      </c>
      <c r="AE563" s="20" t="str">
        <f t="shared" ca="1" si="183"/>
        <v/>
      </c>
      <c r="AF563" s="158" t="s">
        <v>40</v>
      </c>
      <c r="AG563" s="158" t="s">
        <v>40</v>
      </c>
      <c r="AH563" s="157"/>
      <c r="AI563" s="161" t="s">
        <v>2</v>
      </c>
      <c r="AJ563" s="20"/>
      <c r="AK563" s="20"/>
      <c r="AL563" s="20"/>
      <c r="AM563" s="20"/>
      <c r="AN563" s="20"/>
      <c r="AO563" s="20"/>
    </row>
    <row r="564" spans="1:41" s="30" customFormat="1" ht="23.25" thickBot="1" x14ac:dyDescent="0.3">
      <c r="A564" s="238"/>
      <c r="B564" s="238"/>
      <c r="C564" s="238"/>
      <c r="D564" s="102"/>
      <c r="E564" s="102"/>
      <c r="F564" s="102"/>
      <c r="G564" s="102"/>
      <c r="H564" s="105" t="s">
        <v>2</v>
      </c>
      <c r="I564" s="104" t="s">
        <v>18</v>
      </c>
      <c r="J564" s="89">
        <f t="shared" ca="1" si="214"/>
        <v>459839.6</v>
      </c>
      <c r="K564" s="89">
        <f t="shared" ca="1" si="214"/>
        <v>617567.60000000009</v>
      </c>
      <c r="L564" s="89">
        <f t="shared" ca="1" si="214"/>
        <v>617567.60000000009</v>
      </c>
      <c r="M564" s="89">
        <f t="shared" ca="1" si="214"/>
        <v>617567.60000000009</v>
      </c>
      <c r="N564" s="89">
        <f t="shared" ca="1" si="214"/>
        <v>617567.60000000009</v>
      </c>
      <c r="O564" s="89">
        <f t="shared" ca="1" si="214"/>
        <v>631366.39999999991</v>
      </c>
      <c r="P564" s="20"/>
      <c r="Q564" s="20"/>
      <c r="R564" s="20"/>
      <c r="S564" s="20"/>
      <c r="T564" s="20"/>
      <c r="U564" s="20"/>
      <c r="V564" s="20"/>
      <c r="W564" s="20"/>
      <c r="X564" s="20"/>
      <c r="Y564" s="20" t="str">
        <f t="shared" ca="1" si="181"/>
        <v/>
      </c>
      <c r="Z564" s="20"/>
      <c r="AA564" s="20">
        <f t="shared" si="182"/>
        <v>15</v>
      </c>
      <c r="AB564" s="20">
        <f>AB510</f>
        <v>6</v>
      </c>
      <c r="AC564" s="20" t="str">
        <f t="shared" si="207"/>
        <v/>
      </c>
      <c r="AD564" s="20"/>
      <c r="AE564" s="20" t="str">
        <f t="shared" si="183"/>
        <v/>
      </c>
      <c r="AF564" s="158" t="s">
        <v>40</v>
      </c>
      <c r="AG564" s="158">
        <v>522</v>
      </c>
      <c r="AH564" s="157"/>
      <c r="AI564" s="161" t="s">
        <v>307</v>
      </c>
      <c r="AJ564" s="20"/>
      <c r="AK564" s="20"/>
      <c r="AL564" s="20"/>
      <c r="AM564" s="20"/>
      <c r="AN564" s="20"/>
      <c r="AO564" s="20"/>
    </row>
    <row r="565" spans="1:41" s="30" customFormat="1" ht="15.75" thickBot="1" x14ac:dyDescent="0.3">
      <c r="A565" s="238"/>
      <c r="B565" s="238"/>
      <c r="C565" s="238"/>
      <c r="D565" s="102">
        <v>832</v>
      </c>
      <c r="E565" s="102">
        <v>502</v>
      </c>
      <c r="F565" s="148" t="s">
        <v>155</v>
      </c>
      <c r="G565" s="102">
        <v>521</v>
      </c>
      <c r="H565" s="105" t="s">
        <v>4</v>
      </c>
      <c r="I565" s="104" t="s">
        <v>18</v>
      </c>
      <c r="J565" s="89">
        <f t="shared" ca="1" si="214"/>
        <v>351367.30000000005</v>
      </c>
      <c r="K565" s="89">
        <f t="shared" ca="1" si="214"/>
        <v>198310.39999999997</v>
      </c>
      <c r="L565" s="89">
        <f t="shared" ca="1" si="214"/>
        <v>198310.39999999997</v>
      </c>
      <c r="M565" s="89">
        <f t="shared" ca="1" si="214"/>
        <v>196374.69999999998</v>
      </c>
      <c r="N565" s="89">
        <f t="shared" ca="1" si="214"/>
        <v>181375.39922999998</v>
      </c>
      <c r="O565" s="89">
        <f t="shared" ca="1" si="214"/>
        <v>94466.2</v>
      </c>
      <c r="P565" s="20"/>
      <c r="Q565" s="20"/>
      <c r="R565" s="20"/>
      <c r="S565" s="20"/>
      <c r="T565" s="20"/>
      <c r="U565" s="20"/>
      <c r="V565" s="20"/>
      <c r="W565" s="20"/>
      <c r="X565" s="20"/>
      <c r="Y565" s="20" t="str">
        <f t="shared" ca="1" si="181"/>
        <v/>
      </c>
      <c r="Z565" s="20"/>
      <c r="AA565" s="20"/>
      <c r="AB565" s="20"/>
      <c r="AC565" s="20" t="str">
        <f t="shared" si="207"/>
        <v>А130000000</v>
      </c>
      <c r="AD565" s="20"/>
      <c r="AE565" s="20">
        <f t="shared" si="183"/>
        <v>1</v>
      </c>
      <c r="AF565" s="158" t="s">
        <v>40</v>
      </c>
      <c r="AG565" s="158" t="s">
        <v>40</v>
      </c>
      <c r="AH565" s="157"/>
      <c r="AI565" s="161" t="s">
        <v>3</v>
      </c>
      <c r="AJ565" s="20"/>
      <c r="AK565" s="20"/>
      <c r="AL565" s="20"/>
      <c r="AM565" s="20"/>
      <c r="AN565" s="20"/>
      <c r="AO565" s="20"/>
    </row>
    <row r="566" spans="1:41" s="30" customFormat="1" ht="23.25" thickBot="1" x14ac:dyDescent="0.3">
      <c r="A566" s="238"/>
      <c r="B566" s="238"/>
      <c r="C566" s="238"/>
      <c r="D566" s="101" t="s">
        <v>17</v>
      </c>
      <c r="E566" s="101" t="s">
        <v>17</v>
      </c>
      <c r="F566" s="101" t="s">
        <v>17</v>
      </c>
      <c r="G566" s="101" t="s">
        <v>17</v>
      </c>
      <c r="H566" s="105" t="s">
        <v>3</v>
      </c>
      <c r="I566" s="104" t="s">
        <v>18</v>
      </c>
      <c r="J566" s="89">
        <f t="shared" ca="1" si="214"/>
        <v>10125.6</v>
      </c>
      <c r="K566" s="89">
        <f t="shared" ca="1" si="214"/>
        <v>5282.7</v>
      </c>
      <c r="L566" s="89">
        <f t="shared" ca="1" si="214"/>
        <v>0</v>
      </c>
      <c r="M566" s="89">
        <f t="shared" ca="1" si="214"/>
        <v>0</v>
      </c>
      <c r="N566" s="89">
        <f t="shared" ca="1" si="214"/>
        <v>5282.7</v>
      </c>
      <c r="O566" s="89">
        <f t="shared" ca="1" si="214"/>
        <v>0</v>
      </c>
      <c r="P566" s="20"/>
      <c r="Q566" s="20"/>
      <c r="R566" s="20"/>
      <c r="S566" s="20"/>
      <c r="T566" s="20"/>
      <c r="U566" s="20"/>
      <c r="V566" s="20"/>
      <c r="W566" s="20"/>
      <c r="X566" s="20"/>
      <c r="Y566" s="20" t="str">
        <f t="shared" ca="1" si="181"/>
        <v/>
      </c>
      <c r="Z566" s="20"/>
      <c r="AA566" s="20"/>
      <c r="AB566" s="20"/>
      <c r="AC566" s="20" t="str">
        <f t="shared" si="207"/>
        <v/>
      </c>
      <c r="AD566" s="20"/>
      <c r="AE566" s="20" t="str">
        <f t="shared" si="183"/>
        <v/>
      </c>
      <c r="AF566" s="158" t="s">
        <v>40</v>
      </c>
      <c r="AG566" s="158" t="s">
        <v>40</v>
      </c>
      <c r="AH566" s="157"/>
      <c r="AI566" s="161" t="s">
        <v>714</v>
      </c>
      <c r="AJ566" s="20"/>
      <c r="AK566" s="20"/>
      <c r="AL566" s="20"/>
      <c r="AM566" s="20"/>
      <c r="AN566" s="20"/>
      <c r="AO566" s="20"/>
    </row>
    <row r="567" spans="1:41" s="30" customFormat="1" x14ac:dyDescent="0.25">
      <c r="A567" s="238"/>
      <c r="B567" s="238"/>
      <c r="C567" s="238"/>
      <c r="D567" s="101" t="s">
        <v>17</v>
      </c>
      <c r="E567" s="101" t="s">
        <v>17</v>
      </c>
      <c r="F567" s="101" t="s">
        <v>17</v>
      </c>
      <c r="G567" s="101" t="s">
        <v>17</v>
      </c>
      <c r="H567" s="105" t="s">
        <v>5</v>
      </c>
      <c r="I567" s="104" t="s">
        <v>18</v>
      </c>
      <c r="J567" s="89">
        <f t="shared" ca="1" si="214"/>
        <v>0</v>
      </c>
      <c r="K567" s="89">
        <f t="shared" ca="1" si="214"/>
        <v>0</v>
      </c>
      <c r="L567" s="89">
        <f t="shared" ca="1" si="214"/>
        <v>0</v>
      </c>
      <c r="M567" s="89">
        <f t="shared" ca="1" si="214"/>
        <v>0</v>
      </c>
      <c r="N567" s="89">
        <f t="shared" ca="1" si="214"/>
        <v>0</v>
      </c>
      <c r="O567" s="89">
        <f t="shared" ca="1" si="214"/>
        <v>0</v>
      </c>
      <c r="P567" s="20"/>
      <c r="Q567" s="20"/>
      <c r="R567" s="20"/>
      <c r="S567" s="20"/>
      <c r="T567" s="20"/>
      <c r="U567" s="20"/>
      <c r="V567" s="20"/>
      <c r="W567" s="20"/>
      <c r="X567" s="20"/>
      <c r="Y567" s="20" t="str">
        <f t="shared" ca="1" si="181"/>
        <v/>
      </c>
      <c r="Z567" s="20"/>
      <c r="AA567" s="20"/>
      <c r="AB567" s="20"/>
      <c r="AC567" s="20" t="str">
        <f t="shared" si="207"/>
        <v/>
      </c>
      <c r="AD567" s="20"/>
      <c r="AE567" s="20" t="str">
        <f t="shared" si="183"/>
        <v/>
      </c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</row>
    <row r="568" spans="1:41" s="30" customFormat="1" x14ac:dyDescent="0.25">
      <c r="A568" s="239"/>
      <c r="B568" s="239"/>
      <c r="C568" s="239"/>
      <c r="D568" s="101" t="s">
        <v>17</v>
      </c>
      <c r="E568" s="101" t="s">
        <v>17</v>
      </c>
      <c r="F568" s="101" t="s">
        <v>17</v>
      </c>
      <c r="G568" s="101" t="s">
        <v>17</v>
      </c>
      <c r="H568" s="105" t="s">
        <v>6</v>
      </c>
      <c r="I568" s="104" t="s">
        <v>18</v>
      </c>
      <c r="J568" s="89">
        <f t="shared" ca="1" si="214"/>
        <v>159352.9</v>
      </c>
      <c r="K568" s="89">
        <f t="shared" ca="1" si="214"/>
        <v>134717.9</v>
      </c>
      <c r="L568" s="89">
        <f t="shared" ca="1" si="214"/>
        <v>0</v>
      </c>
      <c r="M568" s="89">
        <f t="shared" ca="1" si="214"/>
        <v>0</v>
      </c>
      <c r="N568" s="89">
        <f t="shared" ca="1" si="214"/>
        <v>0</v>
      </c>
      <c r="O568" s="89">
        <f t="shared" ca="1" si="214"/>
        <v>150802.29999999999</v>
      </c>
      <c r="P568" s="20"/>
      <c r="Q568" s="20"/>
      <c r="R568" s="20"/>
      <c r="S568" s="20"/>
      <c r="T568" s="20"/>
      <c r="U568" s="20"/>
      <c r="V568" s="20"/>
      <c r="W568" s="20"/>
      <c r="X568" s="20"/>
      <c r="Y568" s="20" t="str">
        <f t="shared" ca="1" si="181"/>
        <v/>
      </c>
      <c r="Z568" s="20"/>
      <c r="AA568" s="20"/>
      <c r="AB568" s="20"/>
      <c r="AC568" s="20" t="str">
        <f t="shared" si="207"/>
        <v/>
      </c>
      <c r="AD568" s="20"/>
      <c r="AE568" s="20" t="str">
        <f t="shared" ref="AE568:AE626" si="215">IF(AC568=AD568,"",1)</f>
        <v/>
      </c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</row>
    <row r="569" spans="1:41" s="30" customFormat="1" x14ac:dyDescent="0.25">
      <c r="A569" s="211" t="s">
        <v>31</v>
      </c>
      <c r="B569" s="211" t="s">
        <v>719</v>
      </c>
      <c r="C569" s="211" t="s">
        <v>156</v>
      </c>
      <c r="D569" s="140"/>
      <c r="E569" s="140" t="s">
        <v>17</v>
      </c>
      <c r="F569" s="140"/>
      <c r="G569" s="140" t="s">
        <v>17</v>
      </c>
      <c r="H569" s="141" t="s">
        <v>1</v>
      </c>
      <c r="I569" s="139" t="s">
        <v>18</v>
      </c>
      <c r="J569" s="88">
        <f t="array" aca="1" ref="J569" ca="1">SUM(IF($Q569=$Q$579:$Q$722,J$579:J$722,0))</f>
        <v>597512.69999999995</v>
      </c>
      <c r="K569" s="88">
        <f t="array" aca="1" ref="K569" ca="1">SUM(IF($Q569=$Q$579:$Q$722,K$579:K$722,0))</f>
        <v>691593.79999999993</v>
      </c>
      <c r="L569" s="88">
        <f t="array" aca="1" ref="L569" ca="1">SUM(IF($Q569=$Q$579:$Q$722,L$579:L$722,0))</f>
        <v>691593.79999999993</v>
      </c>
      <c r="M569" s="88">
        <f t="array" aca="1" ref="M569" ca="1">SUM(IF($Q569=$Q$579:$Q$722,M$579:M$722,0))</f>
        <v>691593.79999999993</v>
      </c>
      <c r="N569" s="88">
        <f t="array" aca="1" ref="N569" ca="1">SUM(IF($Q569=$Q$579:$Q$722,N$579:N$722,0))</f>
        <v>689212.99999999988</v>
      </c>
      <c r="O569" s="88">
        <f t="array" aca="1" ref="O569" ca="1">SUM(IF($Q569=$Q$579:$Q$722,O$579:O$722,0))</f>
        <v>637743.80000000005</v>
      </c>
      <c r="P569" s="20"/>
      <c r="Q569" s="20">
        <v>1</v>
      </c>
      <c r="R569" s="20"/>
      <c r="S569" s="20"/>
      <c r="T569" s="20"/>
      <c r="U569" s="20"/>
      <c r="V569" s="20"/>
      <c r="W569" s="20"/>
      <c r="X569" s="20"/>
      <c r="Y569" s="20" t="str">
        <f t="shared" ca="1" si="181"/>
        <v/>
      </c>
      <c r="Z569" s="20"/>
      <c r="AA569" s="20"/>
      <c r="AB569" s="20"/>
      <c r="AC569" s="20" t="str">
        <f t="shared" si="207"/>
        <v/>
      </c>
      <c r="AD569" s="20"/>
      <c r="AE569" s="20" t="str">
        <f t="shared" si="215"/>
        <v/>
      </c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</row>
    <row r="570" spans="1:41" s="30" customFormat="1" x14ac:dyDescent="0.25">
      <c r="A570" s="212"/>
      <c r="B570" s="212"/>
      <c r="C570" s="212"/>
      <c r="D570" s="144"/>
      <c r="E570" s="144"/>
      <c r="F570" s="144"/>
      <c r="G570" s="144"/>
      <c r="H570" s="141" t="s">
        <v>2</v>
      </c>
      <c r="I570" s="133" t="s">
        <v>18</v>
      </c>
      <c r="J570" s="88">
        <f t="array" aca="1" ref="J570" ca="1">SUM(IF($Q570=$Q$579:$Q$722,J$579:J$722,0))</f>
        <v>459839.6</v>
      </c>
      <c r="K570" s="88">
        <f t="array" aca="1" ref="K570" ca="1">SUM(IF($Q570=$Q$579:$Q$722,K$579:K$722,0))</f>
        <v>617567.60000000009</v>
      </c>
      <c r="L570" s="88">
        <f t="array" aca="1" ref="L570" ca="1">SUM(IF($Q570=$Q$579:$Q$722,L$579:L$722,0))</f>
        <v>617567.60000000009</v>
      </c>
      <c r="M570" s="88">
        <f t="array" aca="1" ref="M570" ca="1">SUM(IF($Q570=$Q$579:$Q$722,M$579:M$722,0))</f>
        <v>617567.60000000009</v>
      </c>
      <c r="N570" s="88">
        <f t="array" aca="1" ref="N570" ca="1">SUM(IF($Q570=$Q$579:$Q$722,N$579:N$722,0))</f>
        <v>617567.60000000009</v>
      </c>
      <c r="O570" s="88">
        <f t="array" aca="1" ref="O570" ca="1">SUM(IF($Q570=$Q$579:$Q$722,O$579:O$722,0))</f>
        <v>631366.39999999991</v>
      </c>
      <c r="P570" s="20"/>
      <c r="Q570" s="20">
        <v>2</v>
      </c>
      <c r="R570" s="20"/>
      <c r="S570" s="20"/>
      <c r="T570" s="20"/>
      <c r="U570" s="20"/>
      <c r="V570" s="20"/>
      <c r="W570" s="20"/>
      <c r="X570" s="20"/>
      <c r="Y570" s="20" t="str">
        <f t="shared" ca="1" si="181"/>
        <v/>
      </c>
      <c r="Z570" s="20"/>
      <c r="AA570" s="20"/>
      <c r="AB570" s="20"/>
      <c r="AC570" s="20" t="str">
        <f t="shared" si="207"/>
        <v/>
      </c>
      <c r="AD570" s="20"/>
      <c r="AE570" s="20" t="str">
        <f t="shared" si="215"/>
        <v/>
      </c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</row>
    <row r="571" spans="1:41" s="30" customFormat="1" x14ac:dyDescent="0.25">
      <c r="A571" s="212"/>
      <c r="B571" s="212"/>
      <c r="C571" s="212"/>
      <c r="D571" s="134">
        <v>832</v>
      </c>
      <c r="E571" s="134">
        <v>502</v>
      </c>
      <c r="F571" s="134" t="s">
        <v>721</v>
      </c>
      <c r="G571" s="140" t="s">
        <v>17</v>
      </c>
      <c r="H571" s="141" t="s">
        <v>4</v>
      </c>
      <c r="I571" s="133" t="s">
        <v>18</v>
      </c>
      <c r="J571" s="88">
        <f t="array" aca="1" ref="J571" ca="1">SUM(IF($Q571=$Q$579:$Q$722,J$579:J$722,0))</f>
        <v>137597.30000000002</v>
      </c>
      <c r="K571" s="88">
        <f t="array" aca="1" ref="K571" ca="1">SUM(IF($Q571=$Q$579:$Q$722,K$579:K$722,0))</f>
        <v>74026.2</v>
      </c>
      <c r="L571" s="88">
        <f t="array" aca="1" ref="L571" ca="1">SUM(IF($Q571=$Q$579:$Q$722,L$579:L$722,0))</f>
        <v>74026.2</v>
      </c>
      <c r="M571" s="88">
        <f t="array" aca="1" ref="M571" ca="1">SUM(IF($Q571=$Q$579:$Q$722,M$579:M$722,0))</f>
        <v>74026.2</v>
      </c>
      <c r="N571" s="88">
        <f t="array" aca="1" ref="N571" ca="1">SUM(IF($Q571=$Q$579:$Q$722,N$579:N$722,0))</f>
        <v>71645.399999999994</v>
      </c>
      <c r="O571" s="88">
        <f t="array" aca="1" ref="O571" ca="1">SUM(IF($Q571=$Q$579:$Q$722,O$579:O$722,0))</f>
        <v>6377.4</v>
      </c>
      <c r="P571" s="20"/>
      <c r="Q571" s="20">
        <v>3</v>
      </c>
      <c r="R571" s="20"/>
      <c r="S571" s="20"/>
      <c r="T571" s="20"/>
      <c r="U571" s="20"/>
      <c r="V571" s="20"/>
      <c r="W571" s="20"/>
      <c r="X571" s="20"/>
      <c r="Y571" s="20" t="str">
        <f t="shared" ca="1" si="181"/>
        <v/>
      </c>
      <c r="Z571" s="20"/>
      <c r="AA571" s="20"/>
      <c r="AB571" s="20"/>
      <c r="AC571" s="20" t="str">
        <f t="shared" si="207"/>
        <v/>
      </c>
      <c r="AD571" s="20"/>
      <c r="AE571" s="20" t="str">
        <f t="shared" si="215"/>
        <v/>
      </c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</row>
    <row r="572" spans="1:41" s="30" customFormat="1" x14ac:dyDescent="0.25">
      <c r="A572" s="212"/>
      <c r="B572" s="212"/>
      <c r="C572" s="212"/>
      <c r="D572" s="140" t="s">
        <v>17</v>
      </c>
      <c r="E572" s="140" t="s">
        <v>17</v>
      </c>
      <c r="F572" s="140" t="s">
        <v>17</v>
      </c>
      <c r="G572" s="140" t="s">
        <v>17</v>
      </c>
      <c r="H572" s="141" t="s">
        <v>3</v>
      </c>
      <c r="I572" s="133" t="s">
        <v>18</v>
      </c>
      <c r="J572" s="88">
        <f t="array" aca="1" ref="J572" ca="1">SUM(IF($Q572=$Q$579:$Q$722,J$579:J$722,0))</f>
        <v>75.8</v>
      </c>
      <c r="K572" s="88">
        <f t="array" aca="1" ref="K572" ca="1">SUM(IF($Q572=$Q$579:$Q$722,K$579:K$722,0))</f>
        <v>0</v>
      </c>
      <c r="L572" s="88">
        <f t="array" aca="1" ref="L572" ca="1">SUM(IF($Q572=$Q$579:$Q$722,L$579:L$722,0))</f>
        <v>0</v>
      </c>
      <c r="M572" s="88">
        <f t="array" aca="1" ref="M572" ca="1">SUM(IF($Q572=$Q$579:$Q$722,M$579:M$722,0))</f>
        <v>0</v>
      </c>
      <c r="N572" s="88">
        <f t="array" aca="1" ref="N572" ca="1">SUM(IF($Q572=$Q$579:$Q$722,N$579:N$722,0))</f>
        <v>0</v>
      </c>
      <c r="O572" s="88">
        <f t="array" aca="1" ref="O572" ca="1">SUM(IF($Q572=$Q$579:$Q$722,O$579:O$722,0))</f>
        <v>0</v>
      </c>
      <c r="P572" s="20"/>
      <c r="Q572" s="20">
        <v>4</v>
      </c>
      <c r="R572" s="20"/>
      <c r="S572" s="20"/>
      <c r="T572" s="20"/>
      <c r="U572" s="20"/>
      <c r="V572" s="20"/>
      <c r="W572" s="20"/>
      <c r="X572" s="20"/>
      <c r="Y572" s="20" t="str">
        <f t="shared" ca="1" si="181"/>
        <v/>
      </c>
      <c r="Z572" s="20"/>
      <c r="AA572" s="20"/>
      <c r="AB572" s="20"/>
      <c r="AC572" s="20" t="str">
        <f t="shared" si="207"/>
        <v/>
      </c>
      <c r="AD572" s="20"/>
      <c r="AE572" s="20" t="str">
        <f t="shared" si="215"/>
        <v/>
      </c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</row>
    <row r="573" spans="1:41" s="30" customFormat="1" x14ac:dyDescent="0.25">
      <c r="A573" s="212"/>
      <c r="B573" s="212"/>
      <c r="C573" s="212"/>
      <c r="D573" s="140" t="s">
        <v>17</v>
      </c>
      <c r="E573" s="140" t="s">
        <v>17</v>
      </c>
      <c r="F573" s="140" t="s">
        <v>17</v>
      </c>
      <c r="G573" s="140" t="s">
        <v>17</v>
      </c>
      <c r="H573" s="141" t="s">
        <v>5</v>
      </c>
      <c r="I573" s="133" t="s">
        <v>18</v>
      </c>
      <c r="J573" s="88">
        <f t="array" aca="1" ref="J573" ca="1">SUM(IF($Q573=$Q$579:$Q$722,J$579:J$722,0))</f>
        <v>0</v>
      </c>
      <c r="K573" s="88">
        <f t="array" aca="1" ref="K573" ca="1">SUM(IF($Q573=$Q$579:$Q$722,K$579:K$722,0))</f>
        <v>0</v>
      </c>
      <c r="L573" s="88">
        <f t="array" aca="1" ref="L573" ca="1">SUM(IF($Q573=$Q$579:$Q$722,L$579:L$722,0))</f>
        <v>0</v>
      </c>
      <c r="M573" s="88">
        <f t="array" aca="1" ref="M573" ca="1">SUM(IF($Q573=$Q$579:$Q$722,M$579:M$722,0))</f>
        <v>0</v>
      </c>
      <c r="N573" s="88">
        <f t="array" aca="1" ref="N573" ca="1">SUM(IF($Q573=$Q$579:$Q$722,N$579:N$722,0))</f>
        <v>0</v>
      </c>
      <c r="O573" s="88">
        <f t="array" aca="1" ref="O573" ca="1">SUM(IF($Q573=$Q$579:$Q$722,O$579:O$722,0))</f>
        <v>0</v>
      </c>
      <c r="P573" s="20"/>
      <c r="Q573" s="20">
        <v>5</v>
      </c>
      <c r="R573" s="20"/>
      <c r="S573" s="20"/>
      <c r="T573" s="20"/>
      <c r="U573" s="20"/>
      <c r="V573" s="20"/>
      <c r="W573" s="20"/>
      <c r="X573" s="20"/>
      <c r="Y573" s="20" t="str">
        <f t="shared" ca="1" si="181"/>
        <v/>
      </c>
      <c r="Z573" s="20"/>
      <c r="AA573" s="20"/>
      <c r="AB573" s="20"/>
      <c r="AC573" s="20" t="str">
        <f t="shared" si="207"/>
        <v/>
      </c>
      <c r="AD573" s="20"/>
      <c r="AE573" s="20" t="str">
        <f t="shared" si="215"/>
        <v/>
      </c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</row>
    <row r="574" spans="1:41" s="30" customFormat="1" x14ac:dyDescent="0.25">
      <c r="A574" s="213"/>
      <c r="B574" s="213"/>
      <c r="C574" s="213"/>
      <c r="D574" s="140" t="s">
        <v>17</v>
      </c>
      <c r="E574" s="140" t="s">
        <v>17</v>
      </c>
      <c r="F574" s="140" t="s">
        <v>17</v>
      </c>
      <c r="G574" s="140" t="s">
        <v>17</v>
      </c>
      <c r="H574" s="141" t="s">
        <v>6</v>
      </c>
      <c r="I574" s="133" t="s">
        <v>18</v>
      </c>
      <c r="J574" s="88">
        <f t="array" aca="1" ref="J574" ca="1">SUM(IF($Q574=$Q$579:$Q$722,J$579:J$722,0))</f>
        <v>0</v>
      </c>
      <c r="K574" s="88">
        <f t="array" aca="1" ref="K574" ca="1">SUM(IF($Q574=$Q$579:$Q$722,K$579:K$722,0))</f>
        <v>0</v>
      </c>
      <c r="L574" s="88">
        <f t="array" aca="1" ref="L574" ca="1">SUM(IF($Q574=$Q$579:$Q$722,L$579:L$722,0))</f>
        <v>0</v>
      </c>
      <c r="M574" s="88">
        <f t="array" aca="1" ref="M574" ca="1">SUM(IF($Q574=$Q$579:$Q$722,M$579:M$722,0))</f>
        <v>0</v>
      </c>
      <c r="N574" s="88">
        <f t="array" aca="1" ref="N574" ca="1">SUM(IF($Q574=$Q$579:$Q$722,N$579:N$722,0))</f>
        <v>0</v>
      </c>
      <c r="O574" s="88">
        <f t="array" aca="1" ref="O574" ca="1">SUM(IF($Q574=$Q$579:$Q$722,O$579:O$722,0))</f>
        <v>0</v>
      </c>
      <c r="P574" s="20"/>
      <c r="Q574" s="20">
        <v>6</v>
      </c>
      <c r="R574" s="20"/>
      <c r="S574" s="20"/>
      <c r="T574" s="20"/>
      <c r="U574" s="20"/>
      <c r="V574" s="20"/>
      <c r="W574" s="20"/>
      <c r="X574" s="20"/>
      <c r="Y574" s="20" t="str">
        <f t="shared" ca="1" si="181"/>
        <v/>
      </c>
      <c r="Z574" s="20"/>
      <c r="AA574" s="20"/>
      <c r="AB574" s="20"/>
      <c r="AC574" s="20" t="str">
        <f t="shared" si="207"/>
        <v/>
      </c>
      <c r="AD574" s="20"/>
      <c r="AE574" s="20" t="str">
        <f t="shared" si="215"/>
        <v/>
      </c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</row>
    <row r="575" spans="1:41" s="30" customFormat="1" x14ac:dyDescent="0.25">
      <c r="A575" s="242" t="s">
        <v>99</v>
      </c>
      <c r="B575" s="221" t="s">
        <v>100</v>
      </c>
      <c r="C575" s="222"/>
      <c r="D575" s="222"/>
      <c r="E575" s="222"/>
      <c r="F575" s="222"/>
      <c r="G575" s="223"/>
      <c r="H575" s="116"/>
      <c r="I575" s="117"/>
      <c r="J575" s="76">
        <v>35.6</v>
      </c>
      <c r="K575" s="76">
        <v>35.6</v>
      </c>
      <c r="L575" s="76">
        <v>35.6</v>
      </c>
      <c r="M575" s="76">
        <v>35.6</v>
      </c>
      <c r="N575" s="76">
        <v>35.6</v>
      </c>
      <c r="O575" s="76">
        <v>34.1</v>
      </c>
      <c r="P575" s="20"/>
      <c r="Q575" s="20"/>
      <c r="R575" s="20"/>
      <c r="S575" s="20"/>
      <c r="T575" s="20"/>
      <c r="U575" s="20"/>
      <c r="V575" s="20"/>
      <c r="W575" s="20"/>
      <c r="X575" s="20"/>
      <c r="Y575" s="20" t="str">
        <f t="shared" si="181"/>
        <v/>
      </c>
      <c r="Z575" s="20"/>
      <c r="AA575" s="20"/>
      <c r="AB575" s="20"/>
      <c r="AC575" s="20" t="str">
        <f t="shared" si="207"/>
        <v/>
      </c>
      <c r="AD575" s="20"/>
      <c r="AE575" s="20" t="str">
        <f t="shared" si="215"/>
        <v/>
      </c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</row>
    <row r="576" spans="1:41" s="30" customFormat="1" x14ac:dyDescent="0.25">
      <c r="A576" s="243"/>
      <c r="B576" s="221" t="s">
        <v>101</v>
      </c>
      <c r="C576" s="222"/>
      <c r="D576" s="222"/>
      <c r="E576" s="222"/>
      <c r="F576" s="222"/>
      <c r="G576" s="223"/>
      <c r="H576" s="116"/>
      <c r="I576" s="117"/>
      <c r="J576" s="76">
        <v>80.400000000000006</v>
      </c>
      <c r="K576" s="76">
        <v>80.400000000000006</v>
      </c>
      <c r="L576" s="76">
        <v>80.400000000000006</v>
      </c>
      <c r="M576" s="76">
        <v>80.400000000000006</v>
      </c>
      <c r="N576" s="76">
        <v>89.2</v>
      </c>
      <c r="O576" s="76">
        <v>89.2</v>
      </c>
      <c r="P576" s="20"/>
      <c r="Q576" s="20"/>
      <c r="R576" s="20"/>
      <c r="S576" s="20"/>
      <c r="T576" s="20"/>
      <c r="U576" s="20"/>
      <c r="V576" s="20"/>
      <c r="W576" s="20"/>
      <c r="X576" s="20"/>
      <c r="Y576" s="20" t="str">
        <f t="shared" si="181"/>
        <v/>
      </c>
      <c r="Z576" s="20"/>
      <c r="AA576" s="20"/>
      <c r="AB576" s="20"/>
      <c r="AC576" s="20" t="str">
        <f t="shared" si="207"/>
        <v/>
      </c>
      <c r="AD576" s="20"/>
      <c r="AE576" s="20" t="str">
        <f t="shared" si="215"/>
        <v/>
      </c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</row>
    <row r="577" spans="1:41" s="30" customFormat="1" x14ac:dyDescent="0.25">
      <c r="A577" s="243"/>
      <c r="B577" s="221" t="s">
        <v>102</v>
      </c>
      <c r="C577" s="222"/>
      <c r="D577" s="222"/>
      <c r="E577" s="222"/>
      <c r="F577" s="222"/>
      <c r="G577" s="223"/>
      <c r="H577" s="116"/>
      <c r="I577" s="117"/>
      <c r="J577" s="76">
        <v>96.4</v>
      </c>
      <c r="K577" s="76">
        <v>98</v>
      </c>
      <c r="L577" s="76">
        <v>98</v>
      </c>
      <c r="M577" s="76">
        <v>98</v>
      </c>
      <c r="N577" s="76">
        <v>98.5</v>
      </c>
      <c r="O577" s="76" t="s">
        <v>1130</v>
      </c>
      <c r="P577" s="20"/>
      <c r="Q577" s="20"/>
      <c r="R577" s="20"/>
      <c r="S577" s="20"/>
      <c r="T577" s="20"/>
      <c r="U577" s="20"/>
      <c r="V577" s="20"/>
      <c r="W577" s="20"/>
      <c r="X577" s="20"/>
      <c r="Y577" s="20" t="str">
        <f t="shared" ref="Y577" si="216">IF(ISERROR(SUM(K577,-L577)),"",IF(SUM(K577,-L577)=0,"",IF(ISERROR(SEARCH("федерал",U577,1)),"",SUM(K577,-L577))))</f>
        <v/>
      </c>
      <c r="Z577" s="20"/>
      <c r="AA577" s="20"/>
      <c r="AB577" s="20"/>
      <c r="AC577" s="20" t="str">
        <f t="shared" si="207"/>
        <v/>
      </c>
      <c r="AD577" s="20"/>
      <c r="AE577" s="20" t="str">
        <f t="shared" ref="AE577" si="217">IF(AC577=AD577,"",1)</f>
        <v/>
      </c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</row>
    <row r="578" spans="1:41" s="30" customFormat="1" x14ac:dyDescent="0.25">
      <c r="A578" s="243"/>
      <c r="B578" s="221" t="s">
        <v>103</v>
      </c>
      <c r="C578" s="222"/>
      <c r="D578" s="222"/>
      <c r="E578" s="222"/>
      <c r="F578" s="222"/>
      <c r="G578" s="223"/>
      <c r="H578" s="116"/>
      <c r="I578" s="117"/>
      <c r="J578" s="76">
        <v>2</v>
      </c>
      <c r="K578" s="76">
        <v>2</v>
      </c>
      <c r="L578" s="76">
        <v>2</v>
      </c>
      <c r="M578" s="76">
        <v>2</v>
      </c>
      <c r="N578" s="76">
        <v>2</v>
      </c>
      <c r="O578" s="76">
        <v>1</v>
      </c>
      <c r="P578" s="20"/>
      <c r="Q578" s="20"/>
      <c r="R578" s="20"/>
      <c r="S578" s="20"/>
      <c r="T578" s="20"/>
      <c r="U578" s="20"/>
      <c r="V578" s="20"/>
      <c r="W578" s="20"/>
      <c r="X578" s="20"/>
      <c r="Y578" s="20" t="str">
        <f t="shared" si="181"/>
        <v/>
      </c>
      <c r="Z578" s="20"/>
      <c r="AA578" s="20"/>
      <c r="AB578" s="20"/>
      <c r="AC578" s="20" t="str">
        <f t="shared" si="207"/>
        <v/>
      </c>
      <c r="AD578" s="20"/>
      <c r="AE578" s="20" t="str">
        <f t="shared" si="215"/>
        <v/>
      </c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</row>
    <row r="579" spans="1:41" s="30" customFormat="1" ht="15.75" thickBot="1" x14ac:dyDescent="0.3">
      <c r="A579" s="207" t="s">
        <v>29</v>
      </c>
      <c r="B579" s="205" t="s">
        <v>293</v>
      </c>
      <c r="C579" s="205" t="s">
        <v>35</v>
      </c>
      <c r="D579" s="115"/>
      <c r="E579" s="115" t="s">
        <v>17</v>
      </c>
      <c r="F579" s="115" t="str">
        <f ca="1">IF(AD579="","х",AD579)</f>
        <v>х</v>
      </c>
      <c r="G579" s="115" t="s">
        <v>17</v>
      </c>
      <c r="H579" s="116" t="s">
        <v>1</v>
      </c>
      <c r="I579" s="117" t="s">
        <v>18</v>
      </c>
      <c r="J579" s="87">
        <f ca="1">IF($T579=0,SUM(J580:J584),IF($T579="",0,IF(ISERROR(OFFSET(ГП!AA470,-$R579-IF($T579=4,1,0),0)),0,OFFSET(ГП!AA470,-$R579-IF($T579=4,1,0),0))))</f>
        <v>32671.3</v>
      </c>
      <c r="K579" s="87">
        <f ca="1">IF($T579=0,SUM(K580:K584),IF($T579="",0,IF(ISERROR(OFFSET(ГП!AB470,-$R579-IF($T579=4,1,0),0)),0,OFFSET(ГП!AB470,-$R579-IF($T579=4,1,0),0))))</f>
        <v>0</v>
      </c>
      <c r="L579" s="87">
        <f ca="1">IF($T579=0,SUM(L580:L584),IF($T579="",0,IF(ISERROR(OFFSET(ГП!AC470,-$R579-IF($T579=4,1,0),0)),0,OFFSET(ГП!AC470,-$R579-IF($T579=4,1,0),0))))</f>
        <v>0</v>
      </c>
      <c r="M579" s="87">
        <f ca="1">IF($T579=0,SUM(M580:M584),IF($T579="",0,IF(ISERROR(OFFSET(ГП!AD470,-$R579-IF($T579=4,1,0),0)),0,OFFSET(ГП!AD470,-$R579-IF($T579=4,1,0),0))))</f>
        <v>0</v>
      </c>
      <c r="N579" s="87">
        <f ca="1">IF($T579=0,SUM(N580:N584),IF($T579="",0,IF(ISERROR(OFFSET(ГП!AE470,-$R579-IF($T579=4,1,0),0)),0,OFFSET(ГП!AE470,-$R579-IF($T579=4,1,0),0))))</f>
        <v>0</v>
      </c>
      <c r="O579" s="87">
        <f ca="1">IF($T579=0,SUM(O580:O584),IF($T579="",0,IF(ISERROR(OFFSET(ГП!AF470,-$R579-IF($T579=4,1,0),0)),0,OFFSET(ГП!AF470,-$R579-IF($T579=4,1,0),0))))</f>
        <v>0</v>
      </c>
      <c r="P579" s="20"/>
      <c r="Q579" s="20">
        <v>1</v>
      </c>
      <c r="R579" s="20">
        <v>0</v>
      </c>
      <c r="S579" s="20" t="str">
        <f t="shared" ref="S579:S642" si="218">IF(ISERROR(SEARCH("местн",U579,1)),IF(ISERROR(SEARCH("источн",U579,1)),"",4),3)</f>
        <v/>
      </c>
      <c r="T579" s="157">
        <f t="shared" ref="T579:T642" si="219">IF(S579="",IF(ISERROR(SEARCH("федерал",U579,1)),IF(ISERROR(SEARCH("республ",U579,1)),IF(ISERROR(SEARCH("всег",U579,1)),"",0),IF(ISERROR(SEARCH("террит",U579,1)),1,"")),2),S579)</f>
        <v>0</v>
      </c>
      <c r="U579" s="20" t="str">
        <f t="shared" ref="U579:U642" si="220">H579</f>
        <v>всего</v>
      </c>
      <c r="V579" s="20"/>
      <c r="W579" s="20"/>
      <c r="X579" s="20"/>
      <c r="Y579" s="20" t="str">
        <f t="shared" ca="1" si="181"/>
        <v/>
      </c>
      <c r="Z579" s="20"/>
      <c r="AA579" s="20"/>
      <c r="AB579" s="20"/>
      <c r="AC579" s="20" t="str">
        <f t="shared" ca="1" si="207"/>
        <v/>
      </c>
      <c r="AD579" s="20" t="str">
        <f t="shared" ref="AD579:AD642" ca="1" si="221">IF(AB579=1,OFFSET(AF579,-AA579,0),"")</f>
        <v/>
      </c>
      <c r="AE579" s="20" t="str">
        <f t="shared" ca="1" si="215"/>
        <v/>
      </c>
      <c r="AF579" s="158" t="s">
        <v>40</v>
      </c>
      <c r="AG579" s="158" t="s">
        <v>40</v>
      </c>
      <c r="AH579" s="157"/>
      <c r="AI579" s="163" t="s">
        <v>1</v>
      </c>
      <c r="AJ579" s="20"/>
      <c r="AK579" s="20"/>
      <c r="AL579" s="20"/>
      <c r="AM579" s="20"/>
      <c r="AN579" s="20"/>
      <c r="AO579" s="20"/>
    </row>
    <row r="580" spans="1:41" s="30" customFormat="1" ht="15.75" thickBot="1" x14ac:dyDescent="0.3">
      <c r="A580" s="209"/>
      <c r="B580" s="205"/>
      <c r="C580" s="205"/>
      <c r="D580" s="124"/>
      <c r="E580" s="124"/>
      <c r="F580" s="115" t="str">
        <f t="shared" ref="F580:F643" ca="1" si="222">IF(AD580="","х",AD580)</f>
        <v>х</v>
      </c>
      <c r="G580" s="124"/>
      <c r="H580" s="116" t="s">
        <v>2</v>
      </c>
      <c r="I580" s="117" t="s">
        <v>18</v>
      </c>
      <c r="J580" s="87">
        <f ca="1">IF($T580=0,SUM(J581:J585),IF($T580="",0,IF(ISERROR(OFFSET(ГП!AA471,-$R580-IF($T580=4,1,0),0)),0,OFFSET(ГП!AA471,-$R580-IF($T580=4,1,0),0))))</f>
        <v>32344.6</v>
      </c>
      <c r="K580" s="87">
        <f ca="1">IF($T580=0,SUM(K581:K585),IF($T580="",0,IF(ISERROR(OFFSET(ГП!AB471,-$R580-IF($T580=4,1,0),0)),0,OFFSET(ГП!AB471,-$R580-IF($T580=4,1,0),0))))</f>
        <v>0</v>
      </c>
      <c r="L580" s="87">
        <f ca="1">IF($T580=0,SUM(L581:L585),IF($T580="",0,IF(ISERROR(OFFSET(ГП!AC471,-$R580-IF($T580=4,1,0),0)),0,OFFSET(ГП!AC471,-$R580-IF($T580=4,1,0),0))))</f>
        <v>0</v>
      </c>
      <c r="M580" s="87">
        <f ca="1">IF($T580=0,SUM(M581:M585),IF($T580="",0,IF(ISERROR(OFFSET(ГП!AD471,-$R580-IF($T580=4,1,0),0)),0,OFFSET(ГП!AD471,-$R580-IF($T580=4,1,0),0))))</f>
        <v>0</v>
      </c>
      <c r="N580" s="87">
        <f ca="1">IF($T580=0,SUM(N581:N585),IF($T580="",0,IF(ISERROR(OFFSET(ГП!AE471,-$R580-IF($T580=4,1,0),0)),0,OFFSET(ГП!AE471,-$R580-IF($T580=4,1,0),0))))</f>
        <v>0</v>
      </c>
      <c r="O580" s="87">
        <f ca="1">IF($T580=0,SUM(O581:O585),IF($T580="",0,IF(ISERROR(OFFSET(ГП!AF471,-$R580-IF($T580=4,1,0),0)),0,OFFSET(ГП!AF471,-$R580-IF($T580=4,1,0),0))))</f>
        <v>0</v>
      </c>
      <c r="P580" s="20"/>
      <c r="Q580" s="20">
        <v>2</v>
      </c>
      <c r="R580" s="20">
        <f t="shared" ref="R580:R642" si="223">IF(Q580=1,R579+1,R579)</f>
        <v>0</v>
      </c>
      <c r="S580" s="20" t="str">
        <f t="shared" si="218"/>
        <v/>
      </c>
      <c r="T580" s="157">
        <f t="shared" si="219"/>
        <v>2</v>
      </c>
      <c r="U580" s="20" t="str">
        <f t="shared" si="220"/>
        <v>федеральный бюджет</v>
      </c>
      <c r="V580" s="20"/>
      <c r="W580" s="20"/>
      <c r="X580" s="20"/>
      <c r="Y580" s="20" t="str">
        <f t="shared" ca="1" si="181"/>
        <v/>
      </c>
      <c r="Z580" s="20"/>
      <c r="AA580" s="20"/>
      <c r="AB580" s="20"/>
      <c r="AC580" s="20" t="str">
        <f t="shared" ca="1" si="207"/>
        <v/>
      </c>
      <c r="AD580" s="20" t="str">
        <f t="shared" ca="1" si="221"/>
        <v/>
      </c>
      <c r="AE580" s="20" t="str">
        <f t="shared" ca="1" si="215"/>
        <v/>
      </c>
      <c r="AF580" s="158" t="s">
        <v>622</v>
      </c>
      <c r="AG580" s="158" t="s">
        <v>40</v>
      </c>
      <c r="AH580" s="157"/>
      <c r="AI580" s="163" t="s">
        <v>2</v>
      </c>
      <c r="AJ580" s="20"/>
      <c r="AK580" s="20"/>
      <c r="AL580" s="20"/>
      <c r="AM580" s="20"/>
      <c r="AN580" s="20"/>
      <c r="AO580" s="20"/>
    </row>
    <row r="581" spans="1:41" s="30" customFormat="1" ht="23.25" thickBot="1" x14ac:dyDescent="0.3">
      <c r="A581" s="209"/>
      <c r="B581" s="205"/>
      <c r="C581" s="205"/>
      <c r="D581" s="125">
        <v>832</v>
      </c>
      <c r="E581" s="125">
        <v>502</v>
      </c>
      <c r="F581" s="115" t="str">
        <f t="shared" ca="1" si="222"/>
        <v>А13F552431</v>
      </c>
      <c r="G581" s="125">
        <v>522</v>
      </c>
      <c r="H581" s="116" t="s">
        <v>4</v>
      </c>
      <c r="I581" s="117" t="s">
        <v>18</v>
      </c>
      <c r="J581" s="87">
        <f ca="1">IF($T581=0,SUM(J582:J586),IF($T581="",0,IF(ISERROR(OFFSET(ГП!AA472,-$R581-IF($T581=4,1,0),0)),0,OFFSET(ГП!AA472,-$R581-IF($T581=4,1,0),0))))</f>
        <v>261.39999999999998</v>
      </c>
      <c r="K581" s="87">
        <f ca="1">IF($T581=0,SUM(K582:K586),IF($T581="",0,IF(ISERROR(OFFSET(ГП!AB472,-$R581-IF($T581=4,1,0),0)),0,OFFSET(ГП!AB472,-$R581-IF($T581=4,1,0),0))))</f>
        <v>0</v>
      </c>
      <c r="L581" s="87">
        <f ca="1">IF($T581=0,SUM(L582:L586),IF($T581="",0,IF(ISERROR(OFFSET(ГП!AC472,-$R581-IF($T581=4,1,0),0)),0,OFFSET(ГП!AC472,-$R581-IF($T581=4,1,0),0))))</f>
        <v>0</v>
      </c>
      <c r="M581" s="87">
        <f ca="1">IF($T581=0,SUM(M582:M586),IF($T581="",0,IF(ISERROR(OFFSET(ГП!AD472,-$R581-IF($T581=4,1,0),0)),0,OFFSET(ГП!AD472,-$R581-IF($T581=4,1,0),0))))</f>
        <v>0</v>
      </c>
      <c r="N581" s="87">
        <f ca="1">IF($T581=0,SUM(N582:N586),IF($T581="",0,IF(ISERROR(OFFSET(ГП!AE472,-$R581-IF($T581=4,1,0),0)),0,OFFSET(ГП!AE472,-$R581-IF($T581=4,1,0),0))))</f>
        <v>0</v>
      </c>
      <c r="O581" s="87">
        <f ca="1">IF($T581=0,SUM(O582:O586),IF($T581="",0,IF(ISERROR(OFFSET(ГП!AF472,-$R581-IF($T581=4,1,0),0)),0,OFFSET(ГП!AF472,-$R581-IF($T581=4,1,0),0))))</f>
        <v>0</v>
      </c>
      <c r="P581" s="20"/>
      <c r="Q581" s="20">
        <v>3</v>
      </c>
      <c r="R581" s="20">
        <f t="shared" si="223"/>
        <v>0</v>
      </c>
      <c r="S581" s="20" t="str">
        <f t="shared" si="218"/>
        <v/>
      </c>
      <c r="T581" s="157">
        <f t="shared" si="219"/>
        <v>1</v>
      </c>
      <c r="U581" s="20" t="str">
        <f t="shared" si="220"/>
        <v>республииканский бюджет Чувашской Республики</v>
      </c>
      <c r="V581" s="20"/>
      <c r="W581" s="20"/>
      <c r="X581" s="20"/>
      <c r="Y581" s="20" t="str">
        <f t="shared" ca="1" si="181"/>
        <v/>
      </c>
      <c r="Z581" s="20"/>
      <c r="AA581" s="20">
        <f t="shared" ref="AA581:AA592" si="224">IF(AB580="",0,IF(AB580=6,AA580+1,AA580))</f>
        <v>0</v>
      </c>
      <c r="AB581" s="20">
        <v>1</v>
      </c>
      <c r="AC581" s="20" t="str">
        <f t="shared" ca="1" si="207"/>
        <v>А13F552431</v>
      </c>
      <c r="AD581" s="20" t="str">
        <f t="shared" ca="1" si="221"/>
        <v>А13F552431</v>
      </c>
      <c r="AE581" s="20" t="str">
        <f t="shared" ca="1" si="215"/>
        <v/>
      </c>
      <c r="AF581" s="158" t="s">
        <v>722</v>
      </c>
      <c r="AG581" s="158">
        <v>522</v>
      </c>
      <c r="AH581" s="157"/>
      <c r="AI581" s="163" t="s">
        <v>307</v>
      </c>
      <c r="AJ581" s="20"/>
      <c r="AK581" s="20"/>
      <c r="AL581" s="20"/>
      <c r="AM581" s="20"/>
      <c r="AN581" s="20"/>
      <c r="AO581" s="20"/>
    </row>
    <row r="582" spans="1:41" s="30" customFormat="1" ht="15.75" thickBot="1" x14ac:dyDescent="0.3">
      <c r="A582" s="209"/>
      <c r="B582" s="205"/>
      <c r="C582" s="205"/>
      <c r="D582" s="115" t="s">
        <v>17</v>
      </c>
      <c r="E582" s="115" t="s">
        <v>17</v>
      </c>
      <c r="F582" s="115" t="str">
        <f t="shared" ca="1" si="222"/>
        <v>х</v>
      </c>
      <c r="G582" s="115" t="s">
        <v>17</v>
      </c>
      <c r="H582" s="116" t="s">
        <v>3</v>
      </c>
      <c r="I582" s="117" t="s">
        <v>18</v>
      </c>
      <c r="J582" s="87">
        <f ca="1">IF($T582=0,SUM(J583:J587),IF($T582="",0,IF(ISERROR(OFFSET(ГП!AA473,-$R582-IF($T582=4,1,0),0)),0,OFFSET(ГП!AA473,-$R582-IF($T582=4,1,0),0))))</f>
        <v>65.3</v>
      </c>
      <c r="K582" s="87">
        <f ca="1">IF($T582=0,SUM(K583:K587),IF($T582="",0,IF(ISERROR(OFFSET(ГП!AB473,-$R582-IF($T582=4,1,0),0)),0,OFFSET(ГП!AB473,-$R582-IF($T582=4,1,0),0))))</f>
        <v>0</v>
      </c>
      <c r="L582" s="87">
        <f ca="1">IF($T582=0,SUM(L583:L587),IF($T582="",0,IF(ISERROR(OFFSET(ГП!AC473,-$R582-IF($T582=4,1,0),0)),0,OFFSET(ГП!AC473,-$R582-IF($T582=4,1,0),0))))</f>
        <v>0</v>
      </c>
      <c r="M582" s="87">
        <f ca="1">IF($T582=0,SUM(M583:M587),IF($T582="",0,IF(ISERROR(OFFSET(ГП!AD473,-$R582-IF($T582=4,1,0),0)),0,OFFSET(ГП!AD473,-$R582-IF($T582=4,1,0),0))))</f>
        <v>0</v>
      </c>
      <c r="N582" s="87">
        <f ca="1">IF($T582=0,SUM(N583:N587),IF($T582="",0,IF(ISERROR(OFFSET(ГП!AE473,-$R582-IF($T582=4,1,0),0)),0,OFFSET(ГП!AE473,-$R582-IF($T582=4,1,0),0))))</f>
        <v>0</v>
      </c>
      <c r="O582" s="87">
        <f ca="1">IF($T582=0,SUM(O583:O587),IF($T582="",0,IF(ISERROR(OFFSET(ГП!AF473,-$R582-IF($T582=4,1,0),0)),0,OFFSET(ГП!AF473,-$R582-IF($T582=4,1,0),0))))</f>
        <v>0</v>
      </c>
      <c r="P582" s="20"/>
      <c r="Q582" s="20">
        <v>4</v>
      </c>
      <c r="R582" s="20">
        <f t="shared" si="223"/>
        <v>0</v>
      </c>
      <c r="S582" s="20">
        <f t="shared" si="218"/>
        <v>3</v>
      </c>
      <c r="T582" s="157">
        <f t="shared" si="219"/>
        <v>3</v>
      </c>
      <c r="U582" s="20" t="str">
        <f t="shared" si="220"/>
        <v>местные бюджеты</v>
      </c>
      <c r="V582" s="20"/>
      <c r="W582" s="20"/>
      <c r="X582" s="20"/>
      <c r="Y582" s="20" t="str">
        <f t="shared" ca="1" si="181"/>
        <v/>
      </c>
      <c r="Z582" s="20"/>
      <c r="AA582" s="20">
        <f t="shared" si="224"/>
        <v>0</v>
      </c>
      <c r="AB582" s="20">
        <v>2</v>
      </c>
      <c r="AC582" s="20" t="str">
        <f t="shared" ca="1" si="207"/>
        <v/>
      </c>
      <c r="AD582" s="20" t="str">
        <f t="shared" ca="1" si="221"/>
        <v/>
      </c>
      <c r="AE582" s="20" t="str">
        <f t="shared" ca="1" si="215"/>
        <v/>
      </c>
      <c r="AF582" s="158" t="s">
        <v>40</v>
      </c>
      <c r="AG582" s="158" t="s">
        <v>40</v>
      </c>
      <c r="AH582" s="157"/>
      <c r="AI582" s="163" t="s">
        <v>3</v>
      </c>
      <c r="AJ582" s="20"/>
      <c r="AK582" s="20"/>
      <c r="AL582" s="20"/>
      <c r="AM582" s="20"/>
      <c r="AN582" s="20"/>
      <c r="AO582" s="20"/>
    </row>
    <row r="583" spans="1:41" s="30" customFormat="1" ht="15.75" thickBot="1" x14ac:dyDescent="0.3">
      <c r="A583" s="209"/>
      <c r="B583" s="205"/>
      <c r="C583" s="205"/>
      <c r="D583" s="115" t="s">
        <v>17</v>
      </c>
      <c r="E583" s="115" t="s">
        <v>17</v>
      </c>
      <c r="F583" s="115" t="str">
        <f t="shared" ca="1" si="222"/>
        <v>х</v>
      </c>
      <c r="G583" s="115" t="s">
        <v>17</v>
      </c>
      <c r="H583" s="116" t="s">
        <v>5</v>
      </c>
      <c r="I583" s="117" t="s">
        <v>18</v>
      </c>
      <c r="J583" s="87">
        <f ca="1">IF($T583=0,SUM(J584:J588),IF($T583="",0,IF(ISERROR(OFFSET(ГП!AA474,-$R583-IF($T583=4,1,0),0)),0,OFFSET(ГП!AA474,-$R583-IF($T583=4,1,0),0))))</f>
        <v>0</v>
      </c>
      <c r="K583" s="87">
        <f ca="1">IF($T583=0,SUM(K584:K588),IF($T583="",0,IF(ISERROR(OFFSET(ГП!AB474,-$R583-IF($T583=4,1,0),0)),0,OFFSET(ГП!AB474,-$R583-IF($T583=4,1,0),0))))</f>
        <v>0</v>
      </c>
      <c r="L583" s="87">
        <f ca="1">IF($T583=0,SUM(L584:L588),IF($T583="",0,IF(ISERROR(OFFSET(ГП!AC474,-$R583-IF($T583=4,1,0),0)),0,OFFSET(ГП!AC474,-$R583-IF($T583=4,1,0),0))))</f>
        <v>0</v>
      </c>
      <c r="M583" s="87">
        <f ca="1">IF($T583=0,SUM(M584:M588),IF($T583="",0,IF(ISERROR(OFFSET(ГП!AD474,-$R583-IF($T583=4,1,0),0)),0,OFFSET(ГП!AD474,-$R583-IF($T583=4,1,0),0))))</f>
        <v>0</v>
      </c>
      <c r="N583" s="87">
        <f ca="1">IF($T583=0,SUM(N584:N588),IF($T583="",0,IF(ISERROR(OFFSET(ГП!AE474,-$R583-IF($T583=4,1,0),0)),0,OFFSET(ГП!AE474,-$R583-IF($T583=4,1,0),0))))</f>
        <v>0</v>
      </c>
      <c r="O583" s="87">
        <f ca="1">IF($T583=0,SUM(O584:O588),IF($T583="",0,IF(ISERROR(OFFSET(ГП!AF474,-$R583-IF($T583=4,1,0),0)),0,OFFSET(ГП!AF474,-$R583-IF($T583=4,1,0),0))))</f>
        <v>0</v>
      </c>
      <c r="P583" s="20"/>
      <c r="Q583" s="20">
        <v>5</v>
      </c>
      <c r="R583" s="20">
        <f t="shared" si="223"/>
        <v>0</v>
      </c>
      <c r="S583" s="20" t="str">
        <f t="shared" si="218"/>
        <v/>
      </c>
      <c r="T583" s="157" t="str">
        <f t="shared" si="219"/>
        <v/>
      </c>
      <c r="U583" s="20" t="str">
        <f t="shared" si="220"/>
        <v>территориальный государственный внебюджетный фонд Чувашской Республики</v>
      </c>
      <c r="V583" s="20"/>
      <c r="W583" s="20"/>
      <c r="X583" s="20"/>
      <c r="Y583" s="20" t="str">
        <f t="shared" ca="1" si="181"/>
        <v/>
      </c>
      <c r="Z583" s="20"/>
      <c r="AA583" s="20">
        <f t="shared" si="224"/>
        <v>0</v>
      </c>
      <c r="AB583" s="20">
        <v>3</v>
      </c>
      <c r="AC583" s="20" t="str">
        <f t="shared" ca="1" si="207"/>
        <v/>
      </c>
      <c r="AD583" s="20" t="str">
        <f t="shared" ca="1" si="221"/>
        <v/>
      </c>
      <c r="AE583" s="20" t="str">
        <f t="shared" ca="1" si="215"/>
        <v/>
      </c>
      <c r="AF583" s="158" t="s">
        <v>40</v>
      </c>
      <c r="AG583" s="158" t="s">
        <v>40</v>
      </c>
      <c r="AH583" s="157"/>
      <c r="AI583" s="163" t="s">
        <v>6</v>
      </c>
      <c r="AJ583" s="20"/>
      <c r="AK583" s="20"/>
      <c r="AL583" s="20"/>
      <c r="AM583" s="20"/>
      <c r="AN583" s="20"/>
      <c r="AO583" s="20"/>
    </row>
    <row r="584" spans="1:41" s="30" customFormat="1" ht="15.75" thickBot="1" x14ac:dyDescent="0.3">
      <c r="A584" s="210"/>
      <c r="B584" s="206"/>
      <c r="C584" s="206"/>
      <c r="D584" s="115" t="s">
        <v>17</v>
      </c>
      <c r="E584" s="115" t="s">
        <v>17</v>
      </c>
      <c r="F584" s="115" t="str">
        <f t="shared" ca="1" si="222"/>
        <v>х</v>
      </c>
      <c r="G584" s="115" t="s">
        <v>17</v>
      </c>
      <c r="H584" s="116" t="s">
        <v>6</v>
      </c>
      <c r="I584" s="117" t="s">
        <v>18</v>
      </c>
      <c r="J584" s="87">
        <f ca="1">IF($T584=0,SUM(J585:J589),IF($T584="",0,IF(ISERROR(OFFSET(ГП!AA475,-$R584-IF($T584=4,1,0),0)),0,OFFSET(ГП!AA475,-$R584-IF($T584=4,1,0),0))))</f>
        <v>0</v>
      </c>
      <c r="K584" s="87">
        <f ca="1">IF($T584=0,SUM(K585:K589),IF($T584="",0,IF(ISERROR(OFFSET(ГП!AB475,-$R584-IF($T584=4,1,0),0)),0,OFFSET(ГП!AB475,-$R584-IF($T584=4,1,0),0))))</f>
        <v>0</v>
      </c>
      <c r="L584" s="87">
        <f ca="1">IF($T584=0,SUM(L585:L589),IF($T584="",0,IF(ISERROR(OFFSET(ГП!AC475,-$R584-IF($T584=4,1,0),0)),0,OFFSET(ГП!AC475,-$R584-IF($T584=4,1,0),0))))</f>
        <v>0</v>
      </c>
      <c r="M584" s="87">
        <f ca="1">IF($T584=0,SUM(M585:M589),IF($T584="",0,IF(ISERROR(OFFSET(ГП!AD475,-$R584-IF($T584=4,1,0),0)),0,OFFSET(ГП!AD475,-$R584-IF($T584=4,1,0),0))))</f>
        <v>0</v>
      </c>
      <c r="N584" s="87">
        <f ca="1">IF($T584=0,SUM(N585:N589),IF($T584="",0,IF(ISERROR(OFFSET(ГП!AE475,-$R584-IF($T584=4,1,0),0)),0,OFFSET(ГП!AE475,-$R584-IF($T584=4,1,0),0))))</f>
        <v>0</v>
      </c>
      <c r="O584" s="87">
        <f ca="1">IF($T584=0,SUM(O585:O589),IF($T584="",0,IF(ISERROR(OFFSET(ГП!AF475,-$R584-IF($T584=4,1,0),0)),0,OFFSET(ГП!AF475,-$R584-IF($T584=4,1,0),0))))</f>
        <v>0</v>
      </c>
      <c r="P584" s="20"/>
      <c r="Q584" s="20">
        <v>6</v>
      </c>
      <c r="R584" s="20">
        <f t="shared" si="223"/>
        <v>0</v>
      </c>
      <c r="S584" s="20">
        <f t="shared" si="218"/>
        <v>4</v>
      </c>
      <c r="T584" s="157">
        <f t="shared" si="219"/>
        <v>4</v>
      </c>
      <c r="U584" s="20" t="str">
        <f t="shared" si="220"/>
        <v>внебюджетные источники</v>
      </c>
      <c r="V584" s="20"/>
      <c r="W584" s="20"/>
      <c r="X584" s="20"/>
      <c r="Y584" s="20" t="str">
        <f t="shared" ca="1" si="181"/>
        <v/>
      </c>
      <c r="Z584" s="20"/>
      <c r="AA584" s="20">
        <f t="shared" si="224"/>
        <v>0</v>
      </c>
      <c r="AB584" s="20">
        <v>4</v>
      </c>
      <c r="AC584" s="20" t="str">
        <f t="shared" ca="1" si="207"/>
        <v/>
      </c>
      <c r="AD584" s="20" t="str">
        <f t="shared" ca="1" si="221"/>
        <v/>
      </c>
      <c r="AE584" s="20" t="str">
        <f t="shared" ca="1" si="215"/>
        <v/>
      </c>
      <c r="AF584" s="158" t="s">
        <v>40</v>
      </c>
      <c r="AG584" s="158" t="s">
        <v>40</v>
      </c>
      <c r="AH584" s="157"/>
      <c r="AI584" s="163" t="s">
        <v>1</v>
      </c>
      <c r="AJ584" s="20"/>
      <c r="AK584" s="20"/>
      <c r="AL584" s="20"/>
      <c r="AM584" s="20"/>
      <c r="AN584" s="20"/>
      <c r="AO584" s="20"/>
    </row>
    <row r="585" spans="1:41" s="30" customFormat="1" ht="15.75" thickBot="1" x14ac:dyDescent="0.3">
      <c r="A585" s="207" t="s">
        <v>71</v>
      </c>
      <c r="B585" s="204" t="s">
        <v>294</v>
      </c>
      <c r="C585" s="204" t="s">
        <v>35</v>
      </c>
      <c r="D585" s="115"/>
      <c r="E585" s="115" t="s">
        <v>17</v>
      </c>
      <c r="F585" s="115" t="str">
        <f t="shared" ca="1" si="222"/>
        <v>х</v>
      </c>
      <c r="G585" s="115" t="s">
        <v>17</v>
      </c>
      <c r="H585" s="116" t="s">
        <v>1</v>
      </c>
      <c r="I585" s="117" t="s">
        <v>18</v>
      </c>
      <c r="J585" s="87">
        <f ca="1">IF($T585=0,SUM(J586:J590),IF($T585="",0,IF(ISERROR(OFFSET(ГП!AA476,-$R585-IF($T585=4,1,0),0)),0,OFFSET(ГП!AA476,-$R585-IF($T585=4,1,0),0))))</f>
        <v>23293.8</v>
      </c>
      <c r="K585" s="87">
        <f ca="1">IF($T585=0,SUM(K586:K590),IF($T585="",0,IF(ISERROR(OFFSET(ГП!AB476,-$R585-IF($T585=4,1,0),0)),0,OFFSET(ГП!AB476,-$R585-IF($T585=4,1,0),0))))</f>
        <v>0</v>
      </c>
      <c r="L585" s="87">
        <f ca="1">IF($T585=0,SUM(L586:L590),IF($T585="",0,IF(ISERROR(OFFSET(ГП!AC476,-$R585-IF($T585=4,1,0),0)),0,OFFSET(ГП!AC476,-$R585-IF($T585=4,1,0),0))))</f>
        <v>0</v>
      </c>
      <c r="M585" s="87">
        <f ca="1">IF($T585=0,SUM(M586:M590),IF($T585="",0,IF(ISERROR(OFFSET(ГП!AD476,-$R585-IF($T585=4,1,0),0)),0,OFFSET(ГП!AD476,-$R585-IF($T585=4,1,0),0))))</f>
        <v>0</v>
      </c>
      <c r="N585" s="87">
        <f ca="1">IF($T585=0,SUM(N586:N590),IF($T585="",0,IF(ISERROR(OFFSET(ГП!AE476,-$R585-IF($T585=4,1,0),0)),0,OFFSET(ГП!AE476,-$R585-IF($T585=4,1,0),0))))</f>
        <v>0</v>
      </c>
      <c r="O585" s="87">
        <f ca="1">IF($T585=0,SUM(O586:O590),IF($T585="",0,IF(ISERROR(OFFSET(ГП!AF476,-$R585-IF($T585=4,1,0),0)),0,OFFSET(ГП!AF476,-$R585-IF($T585=4,1,0),0))))</f>
        <v>0</v>
      </c>
      <c r="P585" s="20"/>
      <c r="Q585" s="20">
        <v>1</v>
      </c>
      <c r="R585" s="20">
        <f t="shared" si="223"/>
        <v>1</v>
      </c>
      <c r="S585" s="20" t="str">
        <f t="shared" si="218"/>
        <v/>
      </c>
      <c r="T585" s="157">
        <f t="shared" si="219"/>
        <v>0</v>
      </c>
      <c r="U585" s="20" t="str">
        <f t="shared" si="220"/>
        <v>всего</v>
      </c>
      <c r="V585" s="20"/>
      <c r="W585" s="20"/>
      <c r="X585" s="20"/>
      <c r="Y585" s="20" t="str">
        <f t="shared" ca="1" si="181"/>
        <v/>
      </c>
      <c r="Z585" s="20"/>
      <c r="AA585" s="20">
        <f t="shared" si="224"/>
        <v>0</v>
      </c>
      <c r="AB585" s="20">
        <v>5</v>
      </c>
      <c r="AC585" s="20" t="str">
        <f t="shared" ca="1" si="207"/>
        <v/>
      </c>
      <c r="AD585" s="20" t="str">
        <f t="shared" ca="1" si="221"/>
        <v/>
      </c>
      <c r="AE585" s="20" t="str">
        <f t="shared" ca="1" si="215"/>
        <v/>
      </c>
      <c r="AF585" s="158" t="s">
        <v>601</v>
      </c>
      <c r="AG585" s="158" t="s">
        <v>40</v>
      </c>
      <c r="AH585" s="157"/>
      <c r="AI585" s="163" t="s">
        <v>2</v>
      </c>
      <c r="AJ585" s="20"/>
      <c r="AK585" s="20"/>
      <c r="AL585" s="20"/>
      <c r="AM585" s="20"/>
      <c r="AN585" s="20"/>
      <c r="AO585" s="20"/>
    </row>
    <row r="586" spans="1:41" s="30" customFormat="1" ht="23.25" thickBot="1" x14ac:dyDescent="0.3">
      <c r="A586" s="209"/>
      <c r="B586" s="205"/>
      <c r="C586" s="205"/>
      <c r="D586" s="124"/>
      <c r="E586" s="124"/>
      <c r="F586" s="115" t="str">
        <f t="shared" ca="1" si="222"/>
        <v>х</v>
      </c>
      <c r="G586" s="124"/>
      <c r="H586" s="116" t="s">
        <v>2</v>
      </c>
      <c r="I586" s="117" t="s">
        <v>18</v>
      </c>
      <c r="J586" s="87">
        <f ca="1">IF($T586=0,SUM(J587:J591),IF($T586="",0,IF(ISERROR(OFFSET(ГП!AA477,-$R586-IF($T586=4,1,0),0)),0,OFFSET(ГП!AA477,-$R586-IF($T586=4,1,0),0))))</f>
        <v>20788</v>
      </c>
      <c r="K586" s="87">
        <f ca="1">IF($T586=0,SUM(K587:K591),IF($T586="",0,IF(ISERROR(OFFSET(ГП!AB477,-$R586-IF($T586=4,1,0),0)),0,OFFSET(ГП!AB477,-$R586-IF($T586=4,1,0),0))))</f>
        <v>0</v>
      </c>
      <c r="L586" s="87">
        <f ca="1">IF($T586=0,SUM(L587:L591),IF($T586="",0,IF(ISERROR(OFFSET(ГП!AC477,-$R586-IF($T586=4,1,0),0)),0,OFFSET(ГП!AC477,-$R586-IF($T586=4,1,0),0))))</f>
        <v>0</v>
      </c>
      <c r="M586" s="87">
        <f ca="1">IF($T586=0,SUM(M587:M591),IF($T586="",0,IF(ISERROR(OFFSET(ГП!AD477,-$R586-IF($T586=4,1,0),0)),0,OFFSET(ГП!AD477,-$R586-IF($T586=4,1,0),0))))</f>
        <v>0</v>
      </c>
      <c r="N586" s="87">
        <f ca="1">IF($T586=0,SUM(N587:N591),IF($T586="",0,IF(ISERROR(OFFSET(ГП!AE477,-$R586-IF($T586=4,1,0),0)),0,OFFSET(ГП!AE477,-$R586-IF($T586=4,1,0),0))))</f>
        <v>0</v>
      </c>
      <c r="O586" s="87">
        <f ca="1">IF($T586=0,SUM(O587:O591),IF($T586="",0,IF(ISERROR(OFFSET(ГП!AF477,-$R586-IF($T586=4,1,0),0)),0,OFFSET(ГП!AF477,-$R586-IF($T586=4,1,0),0))))</f>
        <v>0</v>
      </c>
      <c r="P586" s="20"/>
      <c r="Q586" s="20">
        <v>2</v>
      </c>
      <c r="R586" s="20">
        <f t="shared" si="223"/>
        <v>1</v>
      </c>
      <c r="S586" s="20" t="str">
        <f t="shared" si="218"/>
        <v/>
      </c>
      <c r="T586" s="157">
        <f t="shared" si="219"/>
        <v>2</v>
      </c>
      <c r="U586" s="20" t="str">
        <f t="shared" si="220"/>
        <v>федеральный бюджет</v>
      </c>
      <c r="V586" s="20"/>
      <c r="W586" s="20"/>
      <c r="X586" s="20"/>
      <c r="Y586" s="20" t="str">
        <f t="shared" ca="1" si="181"/>
        <v/>
      </c>
      <c r="Z586" s="20"/>
      <c r="AA586" s="20">
        <f t="shared" si="224"/>
        <v>0</v>
      </c>
      <c r="AB586" s="20">
        <v>6</v>
      </c>
      <c r="AC586" s="20" t="str">
        <f t="shared" ca="1" si="207"/>
        <v/>
      </c>
      <c r="AD586" s="20" t="str">
        <f t="shared" ca="1" si="221"/>
        <v/>
      </c>
      <c r="AE586" s="20" t="str">
        <f t="shared" ca="1" si="215"/>
        <v/>
      </c>
      <c r="AF586" s="158" t="s">
        <v>723</v>
      </c>
      <c r="AG586" s="158">
        <v>522</v>
      </c>
      <c r="AH586" s="157"/>
      <c r="AI586" s="163" t="s">
        <v>307</v>
      </c>
      <c r="AJ586" s="20"/>
      <c r="AK586" s="20"/>
      <c r="AL586" s="20"/>
      <c r="AM586" s="20"/>
      <c r="AN586" s="20"/>
      <c r="AO586" s="20"/>
    </row>
    <row r="587" spans="1:41" s="30" customFormat="1" ht="15.75" thickBot="1" x14ac:dyDescent="0.3">
      <c r="A587" s="209"/>
      <c r="B587" s="205"/>
      <c r="C587" s="205"/>
      <c r="D587" s="125">
        <v>832</v>
      </c>
      <c r="E587" s="125">
        <v>502</v>
      </c>
      <c r="F587" s="115" t="str">
        <f t="shared" ca="1" si="222"/>
        <v>А13F552432</v>
      </c>
      <c r="G587" s="125">
        <v>522</v>
      </c>
      <c r="H587" s="116" t="s">
        <v>4</v>
      </c>
      <c r="I587" s="117" t="s">
        <v>18</v>
      </c>
      <c r="J587" s="87">
        <f ca="1">IF($T587=0,SUM(J588:J592),IF($T587="",0,IF(ISERROR(OFFSET(ГП!AA478,-$R587-IF($T587=4,1,0),0)),0,OFFSET(ГП!AA478,-$R587-IF($T587=4,1,0),0))))</f>
        <v>2495.3000000000002</v>
      </c>
      <c r="K587" s="87">
        <f ca="1">IF($T587=0,SUM(K588:K592),IF($T587="",0,IF(ISERROR(OFFSET(ГП!AB478,-$R587-IF($T587=4,1,0),0)),0,OFFSET(ГП!AB478,-$R587-IF($T587=4,1,0),0))))</f>
        <v>0</v>
      </c>
      <c r="L587" s="87">
        <f ca="1">IF($T587=0,SUM(L588:L592),IF($T587="",0,IF(ISERROR(OFFSET(ГП!AC478,-$R587-IF($T587=4,1,0),0)),0,OFFSET(ГП!AC478,-$R587-IF($T587=4,1,0),0))))</f>
        <v>0</v>
      </c>
      <c r="M587" s="87">
        <f ca="1">IF($T587=0,SUM(M588:M592),IF($T587="",0,IF(ISERROR(OFFSET(ГП!AD478,-$R587-IF($T587=4,1,0),0)),0,OFFSET(ГП!AD478,-$R587-IF($T587=4,1,0),0))))</f>
        <v>0</v>
      </c>
      <c r="N587" s="87">
        <f ca="1">IF($T587=0,SUM(N588:N592),IF($T587="",0,IF(ISERROR(OFFSET(ГП!AE478,-$R587-IF($T587=4,1,0),0)),0,OFFSET(ГП!AE478,-$R587-IF($T587=4,1,0),0))))</f>
        <v>0</v>
      </c>
      <c r="O587" s="87">
        <f ca="1">IF($T587=0,SUM(O588:O592),IF($T587="",0,IF(ISERROR(OFFSET(ГП!AF478,-$R587-IF($T587=4,1,0),0)),0,OFFSET(ГП!AF478,-$R587-IF($T587=4,1,0),0))))</f>
        <v>0</v>
      </c>
      <c r="P587" s="20"/>
      <c r="Q587" s="20">
        <v>3</v>
      </c>
      <c r="R587" s="20">
        <f t="shared" si="223"/>
        <v>1</v>
      </c>
      <c r="S587" s="20" t="str">
        <f t="shared" si="218"/>
        <v/>
      </c>
      <c r="T587" s="157">
        <f t="shared" si="219"/>
        <v>1</v>
      </c>
      <c r="U587" s="20" t="str">
        <f t="shared" si="220"/>
        <v>республииканский бюджет Чувашской Республики</v>
      </c>
      <c r="V587" s="20"/>
      <c r="W587" s="20"/>
      <c r="X587" s="20"/>
      <c r="Y587" s="20" t="str">
        <f t="shared" ca="1" si="181"/>
        <v/>
      </c>
      <c r="Z587" s="20"/>
      <c r="AA587" s="20">
        <f t="shared" si="224"/>
        <v>1</v>
      </c>
      <c r="AB587" s="20">
        <f t="shared" ref="AB587:AB644" si="225">AB581</f>
        <v>1</v>
      </c>
      <c r="AC587" s="20" t="str">
        <f t="shared" ca="1" si="207"/>
        <v>А13F552432</v>
      </c>
      <c r="AD587" s="20" t="str">
        <f t="shared" ca="1" si="221"/>
        <v>А13F552432</v>
      </c>
      <c r="AE587" s="20" t="str">
        <f ca="1">IF(AC587=AD587,"",1)</f>
        <v/>
      </c>
      <c r="AF587" s="158" t="s">
        <v>40</v>
      </c>
      <c r="AG587" s="158" t="s">
        <v>40</v>
      </c>
      <c r="AH587" s="157"/>
      <c r="AI587" s="163" t="s">
        <v>3</v>
      </c>
      <c r="AJ587" s="20"/>
      <c r="AK587" s="20"/>
      <c r="AL587" s="20"/>
      <c r="AM587" s="20"/>
      <c r="AN587" s="20"/>
      <c r="AO587" s="20"/>
    </row>
    <row r="588" spans="1:41" s="30" customFormat="1" ht="15.75" thickBot="1" x14ac:dyDescent="0.3">
      <c r="A588" s="209"/>
      <c r="B588" s="205"/>
      <c r="C588" s="205"/>
      <c r="D588" s="115" t="s">
        <v>17</v>
      </c>
      <c r="E588" s="115" t="s">
        <v>17</v>
      </c>
      <c r="F588" s="115" t="str">
        <f t="shared" ca="1" si="222"/>
        <v>х</v>
      </c>
      <c r="G588" s="115" t="s">
        <v>17</v>
      </c>
      <c r="H588" s="116" t="s">
        <v>3</v>
      </c>
      <c r="I588" s="117" t="s">
        <v>18</v>
      </c>
      <c r="J588" s="87">
        <f ca="1">IF($T588=0,SUM(J589:J593),IF($T588="",0,IF(ISERROR(OFFSET(ГП!AA479,-$R588-IF($T588=4,1,0),0)),0,OFFSET(ГП!AA479,-$R588-IF($T588=4,1,0),0))))</f>
        <v>10.5</v>
      </c>
      <c r="K588" s="87">
        <f ca="1">IF($T588=0,SUM(K589:K593),IF($T588="",0,IF(ISERROR(OFFSET(ГП!AB479,-$R588-IF($T588=4,1,0),0)),0,OFFSET(ГП!AB479,-$R588-IF($T588=4,1,0),0))))</f>
        <v>0</v>
      </c>
      <c r="L588" s="87">
        <f ca="1">IF($T588=0,SUM(L589:L593),IF($T588="",0,IF(ISERROR(OFFSET(ГП!AC479,-$R588-IF($T588=4,1,0),0)),0,OFFSET(ГП!AC479,-$R588-IF($T588=4,1,0),0))))</f>
        <v>0</v>
      </c>
      <c r="M588" s="87">
        <f ca="1">IF($T588=0,SUM(M589:M593),IF($T588="",0,IF(ISERROR(OFFSET(ГП!AD479,-$R588-IF($T588=4,1,0),0)),0,OFFSET(ГП!AD479,-$R588-IF($T588=4,1,0),0))))</f>
        <v>0</v>
      </c>
      <c r="N588" s="87">
        <f ca="1">IF($T588=0,SUM(N589:N593),IF($T588="",0,IF(ISERROR(OFFSET(ГП!AE479,-$R588-IF($T588=4,1,0),0)),0,OFFSET(ГП!AE479,-$R588-IF($T588=4,1,0),0))))</f>
        <v>0</v>
      </c>
      <c r="O588" s="87">
        <f ca="1">IF($T588=0,SUM(O589:O593),IF($T588="",0,IF(ISERROR(OFFSET(ГП!AF479,-$R588-IF($T588=4,1,0),0)),0,OFFSET(ГП!AF479,-$R588-IF($T588=4,1,0),0))))</f>
        <v>0</v>
      </c>
      <c r="P588" s="20"/>
      <c r="Q588" s="20">
        <v>4</v>
      </c>
      <c r="R588" s="20">
        <f t="shared" si="223"/>
        <v>1</v>
      </c>
      <c r="S588" s="20">
        <f t="shared" si="218"/>
        <v>3</v>
      </c>
      <c r="T588" s="157">
        <f t="shared" si="219"/>
        <v>3</v>
      </c>
      <c r="U588" s="20" t="str">
        <f t="shared" si="220"/>
        <v>местные бюджеты</v>
      </c>
      <c r="V588" s="20"/>
      <c r="W588" s="20"/>
      <c r="X588" s="20"/>
      <c r="Y588" s="20" t="str">
        <f t="shared" ca="1" si="181"/>
        <v/>
      </c>
      <c r="Z588" s="20"/>
      <c r="AA588" s="20">
        <f t="shared" si="224"/>
        <v>1</v>
      </c>
      <c r="AB588" s="20">
        <f t="shared" si="225"/>
        <v>2</v>
      </c>
      <c r="AC588" s="20" t="str">
        <f t="shared" ca="1" si="207"/>
        <v/>
      </c>
      <c r="AD588" s="20" t="str">
        <f t="shared" ca="1" si="221"/>
        <v/>
      </c>
      <c r="AE588" s="20" t="str">
        <f t="shared" ca="1" si="215"/>
        <v/>
      </c>
      <c r="AF588" s="158" t="s">
        <v>40</v>
      </c>
      <c r="AG588" s="158" t="s">
        <v>40</v>
      </c>
      <c r="AH588" s="157"/>
      <c r="AI588" s="163" t="s">
        <v>6</v>
      </c>
      <c r="AJ588" s="20"/>
      <c r="AK588" s="20"/>
      <c r="AL588" s="20"/>
      <c r="AM588" s="20"/>
      <c r="AN588" s="20"/>
      <c r="AO588" s="20"/>
    </row>
    <row r="589" spans="1:41" s="30" customFormat="1" ht="15.75" thickBot="1" x14ac:dyDescent="0.3">
      <c r="A589" s="209"/>
      <c r="B589" s="205"/>
      <c r="C589" s="205"/>
      <c r="D589" s="115" t="s">
        <v>17</v>
      </c>
      <c r="E589" s="115" t="s">
        <v>17</v>
      </c>
      <c r="F589" s="115" t="str">
        <f t="shared" ca="1" si="222"/>
        <v>х</v>
      </c>
      <c r="G589" s="115" t="s">
        <v>17</v>
      </c>
      <c r="H589" s="116" t="s">
        <v>5</v>
      </c>
      <c r="I589" s="117" t="s">
        <v>18</v>
      </c>
      <c r="J589" s="87">
        <f ca="1">IF($T589=0,SUM(J590:J594),IF($T589="",0,IF(ISERROR(OFFSET(ГП!AA480,-$R589-IF($T589=4,1,0),0)),0,OFFSET(ГП!AA480,-$R589-IF($T589=4,1,0),0))))</f>
        <v>0</v>
      </c>
      <c r="K589" s="87">
        <f ca="1">IF($T589=0,SUM(K590:K594),IF($T589="",0,IF(ISERROR(OFFSET(ГП!AB480,-$R589-IF($T589=4,1,0),0)),0,OFFSET(ГП!AB480,-$R589-IF($T589=4,1,0),0))))</f>
        <v>0</v>
      </c>
      <c r="L589" s="87">
        <f ca="1">IF($T589=0,SUM(L590:L594),IF($T589="",0,IF(ISERROR(OFFSET(ГП!AC480,-$R589-IF($T589=4,1,0),0)),0,OFFSET(ГП!AC480,-$R589-IF($T589=4,1,0),0))))</f>
        <v>0</v>
      </c>
      <c r="M589" s="87">
        <f ca="1">IF($T589=0,SUM(M590:M594),IF($T589="",0,IF(ISERROR(OFFSET(ГП!AD480,-$R589-IF($T589=4,1,0),0)),0,OFFSET(ГП!AD480,-$R589-IF($T589=4,1,0),0))))</f>
        <v>0</v>
      </c>
      <c r="N589" s="87">
        <f ca="1">IF($T589=0,SUM(N590:N594),IF($T589="",0,IF(ISERROR(OFFSET(ГП!AE480,-$R589-IF($T589=4,1,0),0)),0,OFFSET(ГП!AE480,-$R589-IF($T589=4,1,0),0))))</f>
        <v>0</v>
      </c>
      <c r="O589" s="87">
        <f ca="1">IF($T589=0,SUM(O590:O594),IF($T589="",0,IF(ISERROR(OFFSET(ГП!AF480,-$R589-IF($T589=4,1,0),0)),0,OFFSET(ГП!AF480,-$R589-IF($T589=4,1,0),0))))</f>
        <v>0</v>
      </c>
      <c r="P589" s="20"/>
      <c r="Q589" s="20">
        <v>5</v>
      </c>
      <c r="R589" s="20">
        <f t="shared" si="223"/>
        <v>1</v>
      </c>
      <c r="S589" s="20" t="str">
        <f t="shared" si="218"/>
        <v/>
      </c>
      <c r="T589" s="157" t="str">
        <f t="shared" si="219"/>
        <v/>
      </c>
      <c r="U589" s="20" t="str">
        <f t="shared" si="220"/>
        <v>территориальный государственный внебюджетный фонд Чувашской Республики</v>
      </c>
      <c r="V589" s="20"/>
      <c r="W589" s="20"/>
      <c r="X589" s="20"/>
      <c r="Y589" s="20" t="str">
        <f t="shared" ca="1" si="181"/>
        <v/>
      </c>
      <c r="Z589" s="20"/>
      <c r="AA589" s="20">
        <f t="shared" si="224"/>
        <v>1</v>
      </c>
      <c r="AB589" s="20">
        <f t="shared" si="225"/>
        <v>3</v>
      </c>
      <c r="AC589" s="20" t="str">
        <f t="shared" ca="1" si="207"/>
        <v/>
      </c>
      <c r="AD589" s="20" t="str">
        <f t="shared" ca="1" si="221"/>
        <v/>
      </c>
      <c r="AE589" s="20" t="str">
        <f t="shared" ca="1" si="215"/>
        <v/>
      </c>
      <c r="AF589" s="158" t="s">
        <v>40</v>
      </c>
      <c r="AG589" s="158" t="s">
        <v>40</v>
      </c>
      <c r="AH589" s="157"/>
      <c r="AI589" s="163" t="s">
        <v>1</v>
      </c>
      <c r="AJ589" s="20"/>
      <c r="AK589" s="20"/>
      <c r="AL589" s="20"/>
      <c r="AM589" s="20"/>
      <c r="AN589" s="20"/>
      <c r="AO589" s="20"/>
    </row>
    <row r="590" spans="1:41" s="30" customFormat="1" ht="15.75" thickBot="1" x14ac:dyDescent="0.3">
      <c r="A590" s="210"/>
      <c r="B590" s="206"/>
      <c r="C590" s="206"/>
      <c r="D590" s="115" t="s">
        <v>17</v>
      </c>
      <c r="E590" s="115" t="s">
        <v>17</v>
      </c>
      <c r="F590" s="115" t="str">
        <f t="shared" ca="1" si="222"/>
        <v>х</v>
      </c>
      <c r="G590" s="115" t="s">
        <v>17</v>
      </c>
      <c r="H590" s="116" t="s">
        <v>6</v>
      </c>
      <c r="I590" s="117" t="s">
        <v>18</v>
      </c>
      <c r="J590" s="87">
        <f ca="1">IF($T590=0,SUM(J591:J595),IF($T590="",0,IF(ISERROR(OFFSET(ГП!AA481,-$R590-IF($T590=4,1,0),0)),0,OFFSET(ГП!AA481,-$R590-IF($T590=4,1,0),0))))</f>
        <v>0</v>
      </c>
      <c r="K590" s="87">
        <f ca="1">IF($T590=0,SUM(K591:K595),IF($T590="",0,IF(ISERROR(OFFSET(ГП!AB481,-$R590-IF($T590=4,1,0),0)),0,OFFSET(ГП!AB481,-$R590-IF($T590=4,1,0),0))))</f>
        <v>0</v>
      </c>
      <c r="L590" s="87">
        <f ca="1">IF($T590=0,SUM(L591:L595),IF($T590="",0,IF(ISERROR(OFFSET(ГП!AC481,-$R590-IF($T590=4,1,0),0)),0,OFFSET(ГП!AC481,-$R590-IF($T590=4,1,0),0))))</f>
        <v>0</v>
      </c>
      <c r="M590" s="87">
        <f ca="1">IF($T590=0,SUM(M591:M595),IF($T590="",0,IF(ISERROR(OFFSET(ГП!AD481,-$R590-IF($T590=4,1,0),0)),0,OFFSET(ГП!AD481,-$R590-IF($T590=4,1,0),0))))</f>
        <v>0</v>
      </c>
      <c r="N590" s="87">
        <f ca="1">IF($T590=0,SUM(N591:N595),IF($T590="",0,IF(ISERROR(OFFSET(ГП!AE481,-$R590-IF($T590=4,1,0),0)),0,OFFSET(ГП!AE481,-$R590-IF($T590=4,1,0),0))))</f>
        <v>0</v>
      </c>
      <c r="O590" s="87">
        <f ca="1">IF($T590=0,SUM(O591:O595),IF($T590="",0,IF(ISERROR(OFFSET(ГП!AF481,-$R590-IF($T590=4,1,0),0)),0,OFFSET(ГП!AF481,-$R590-IF($T590=4,1,0),0))))</f>
        <v>0</v>
      </c>
      <c r="P590" s="20"/>
      <c r="Q590" s="20">
        <v>6</v>
      </c>
      <c r="R590" s="20">
        <f t="shared" si="223"/>
        <v>1</v>
      </c>
      <c r="S590" s="20">
        <f t="shared" si="218"/>
        <v>4</v>
      </c>
      <c r="T590" s="157">
        <f t="shared" si="219"/>
        <v>4</v>
      </c>
      <c r="U590" s="20" t="str">
        <f t="shared" si="220"/>
        <v>внебюджетные источники</v>
      </c>
      <c r="V590" s="20"/>
      <c r="W590" s="20"/>
      <c r="X590" s="20"/>
      <c r="Y590" s="20" t="str">
        <f t="shared" ca="1" si="181"/>
        <v/>
      </c>
      <c r="Z590" s="20"/>
      <c r="AA590" s="20">
        <f t="shared" si="224"/>
        <v>1</v>
      </c>
      <c r="AB590" s="20">
        <f t="shared" si="225"/>
        <v>4</v>
      </c>
      <c r="AC590" s="20" t="str">
        <f t="shared" ca="1" si="207"/>
        <v/>
      </c>
      <c r="AD590" s="20" t="str">
        <f t="shared" ca="1" si="221"/>
        <v/>
      </c>
      <c r="AE590" s="20" t="str">
        <f t="shared" ca="1" si="215"/>
        <v/>
      </c>
      <c r="AF590" s="158" t="s">
        <v>571</v>
      </c>
      <c r="AG590" s="158" t="s">
        <v>40</v>
      </c>
      <c r="AH590" s="157"/>
      <c r="AI590" s="163" t="s">
        <v>2</v>
      </c>
      <c r="AJ590" s="20"/>
      <c r="AK590" s="20"/>
      <c r="AL590" s="20"/>
      <c r="AM590" s="20"/>
      <c r="AN590" s="20"/>
      <c r="AO590" s="20"/>
    </row>
    <row r="591" spans="1:41" s="30" customFormat="1" ht="23.25" thickBot="1" x14ac:dyDescent="0.3">
      <c r="A591" s="207" t="s">
        <v>72</v>
      </c>
      <c r="B591" s="204" t="s">
        <v>215</v>
      </c>
      <c r="C591" s="204" t="s">
        <v>35</v>
      </c>
      <c r="D591" s="115"/>
      <c r="E591" s="115" t="s">
        <v>17</v>
      </c>
      <c r="F591" s="115" t="str">
        <f t="shared" ca="1" si="222"/>
        <v>х</v>
      </c>
      <c r="G591" s="115" t="s">
        <v>17</v>
      </c>
      <c r="H591" s="116" t="s">
        <v>1</v>
      </c>
      <c r="I591" s="117" t="s">
        <v>18</v>
      </c>
      <c r="J591" s="87">
        <f ca="1">IF($T591=0,SUM(J592:J596),IF($T591="",0,IF(ISERROR(OFFSET(ГП!AA482,-$R591-IF($T591=4,1,0),0)),0,OFFSET(ГП!AA482,-$R591-IF($T591=4,1,0),0))))</f>
        <v>333911.40000000002</v>
      </c>
      <c r="K591" s="87">
        <f ca="1">IF($T591=0,SUM(K592:K596),IF($T591="",0,IF(ISERROR(OFFSET(ГП!AB482,-$R591-IF($T591=4,1,0),0)),0,OFFSET(ГП!AB482,-$R591-IF($T591=4,1,0),0))))</f>
        <v>91114.9</v>
      </c>
      <c r="L591" s="87">
        <f ca="1">IF($T591=0,SUM(L592:L596),IF($T591="",0,IF(ISERROR(OFFSET(ГП!AC482,-$R591-IF($T591=4,1,0),0)),0,OFFSET(ГП!AC482,-$R591-IF($T591=4,1,0),0))))</f>
        <v>91114.9</v>
      </c>
      <c r="M591" s="87">
        <f ca="1">IF($T591=0,SUM(M592:M596),IF($T591="",0,IF(ISERROR(OFFSET(ГП!AD482,-$R591-IF($T591=4,1,0),0)),0,OFFSET(ГП!AD482,-$R591-IF($T591=4,1,0),0))))</f>
        <v>91114.9</v>
      </c>
      <c r="N591" s="87">
        <f ca="1">IF($T591=0,SUM(N592:N596),IF($T591="",0,IF(ISERROR(OFFSET(ГП!AE482,-$R591-IF($T591=4,1,0),0)),0,OFFSET(ГП!AE482,-$R591-IF($T591=4,1,0),0))))</f>
        <v>89947.099999999991</v>
      </c>
      <c r="O591" s="87">
        <f ca="1">IF($T591=0,SUM(O592:O596),IF($T591="",0,IF(ISERROR(OFFSET(ГП!AF482,-$R591-IF($T591=4,1,0),0)),0,OFFSET(ГП!AF482,-$R591-IF($T591=4,1,0),0))))</f>
        <v>0</v>
      </c>
      <c r="P591" s="20"/>
      <c r="Q591" s="20">
        <v>1</v>
      </c>
      <c r="R591" s="20">
        <f t="shared" si="223"/>
        <v>2</v>
      </c>
      <c r="S591" s="20" t="str">
        <f t="shared" si="218"/>
        <v/>
      </c>
      <c r="T591" s="157">
        <f t="shared" si="219"/>
        <v>0</v>
      </c>
      <c r="U591" s="20" t="str">
        <f t="shared" si="220"/>
        <v>всего</v>
      </c>
      <c r="V591" s="20"/>
      <c r="W591" s="20"/>
      <c r="X591" s="20"/>
      <c r="Y591" s="20" t="str">
        <f t="shared" ca="1" si="181"/>
        <v/>
      </c>
      <c r="Z591" s="20"/>
      <c r="AA591" s="20">
        <f t="shared" si="224"/>
        <v>1</v>
      </c>
      <c r="AB591" s="20">
        <f t="shared" si="225"/>
        <v>5</v>
      </c>
      <c r="AC591" s="20" t="str">
        <f t="shared" ca="1" si="207"/>
        <v/>
      </c>
      <c r="AD591" s="20" t="str">
        <f t="shared" ca="1" si="221"/>
        <v/>
      </c>
      <c r="AE591" s="20" t="str">
        <f t="shared" ca="1" si="215"/>
        <v/>
      </c>
      <c r="AF591" s="158" t="s">
        <v>571</v>
      </c>
      <c r="AG591" s="158">
        <v>414</v>
      </c>
      <c r="AH591" s="157"/>
      <c r="AI591" s="163" t="s">
        <v>307</v>
      </c>
      <c r="AJ591" s="20"/>
      <c r="AK591" s="20"/>
      <c r="AL591" s="20"/>
      <c r="AM591" s="20"/>
      <c r="AN591" s="20"/>
      <c r="AO591" s="20"/>
    </row>
    <row r="592" spans="1:41" s="30" customFormat="1" ht="15.75" thickBot="1" x14ac:dyDescent="0.3">
      <c r="A592" s="209"/>
      <c r="B592" s="205"/>
      <c r="C592" s="205"/>
      <c r="D592" s="124"/>
      <c r="E592" s="124"/>
      <c r="F592" s="115" t="str">
        <f t="shared" ca="1" si="222"/>
        <v>х</v>
      </c>
      <c r="G592" s="124"/>
      <c r="H592" s="116" t="s">
        <v>2</v>
      </c>
      <c r="I592" s="117" t="s">
        <v>18</v>
      </c>
      <c r="J592" s="87">
        <f ca="1">IF($T592=0,SUM(J593:J597),IF($T592="",0,IF(ISERROR(OFFSET(ГП!AA483,-$R592-IF($T592=4,1,0),0)),0,OFFSET(ГП!AA483,-$R592-IF($T592=4,1,0),0))))</f>
        <v>300777</v>
      </c>
      <c r="K592" s="87">
        <f ca="1">IF($T592=0,SUM(K593:K597),IF($T592="",0,IF(ISERROR(OFFSET(ГП!AB483,-$R592-IF($T592=4,1,0),0)),0,OFFSET(ГП!AB483,-$R592-IF($T592=4,1,0),0))))</f>
        <v>88010.2</v>
      </c>
      <c r="L592" s="87">
        <f ca="1">IF($T592=0,SUM(L593:L597),IF($T592="",0,IF(ISERROR(OFFSET(ГП!AC483,-$R592-IF($T592=4,1,0),0)),0,OFFSET(ГП!AC483,-$R592-IF($T592=4,1,0),0))))</f>
        <v>88010.2</v>
      </c>
      <c r="M592" s="87">
        <f ca="1">IF($T592=0,SUM(M593:M597),IF($T592="",0,IF(ISERROR(OFFSET(ГП!AD483,-$R592-IF($T592=4,1,0),0)),0,OFFSET(ГП!AD483,-$R592-IF($T592=4,1,0),0))))</f>
        <v>88010.2</v>
      </c>
      <c r="N592" s="87">
        <v>88010.2</v>
      </c>
      <c r="O592" s="87">
        <f ca="1">IF($T592=0,SUM(O593:O597),IF($T592="",0,IF(ISERROR(OFFSET(ГП!AF483,-$R592-IF($T592=4,1,0),0)),0,OFFSET(ГП!AF483,-$R592-IF($T592=4,1,0),0))))</f>
        <v>0</v>
      </c>
      <c r="P592" s="20"/>
      <c r="Q592" s="20">
        <v>2</v>
      </c>
      <c r="R592" s="20">
        <f t="shared" si="223"/>
        <v>2</v>
      </c>
      <c r="S592" s="20" t="str">
        <f t="shared" si="218"/>
        <v/>
      </c>
      <c r="T592" s="157">
        <f t="shared" si="219"/>
        <v>2</v>
      </c>
      <c r="U592" s="20" t="str">
        <f t="shared" si="220"/>
        <v>федеральный бюджет</v>
      </c>
      <c r="V592" s="20"/>
      <c r="W592" s="20"/>
      <c r="X592" s="20"/>
      <c r="Y592" s="20" t="str">
        <f t="shared" ca="1" si="181"/>
        <v/>
      </c>
      <c r="Z592" s="20"/>
      <c r="AA592" s="20">
        <f t="shared" si="224"/>
        <v>1</v>
      </c>
      <c r="AB592" s="20">
        <f t="shared" si="225"/>
        <v>6</v>
      </c>
      <c r="AC592" s="20" t="str">
        <f t="shared" ca="1" si="207"/>
        <v/>
      </c>
      <c r="AD592" s="20" t="str">
        <f t="shared" ca="1" si="221"/>
        <v/>
      </c>
      <c r="AE592" s="20" t="str">
        <f t="shared" ca="1" si="215"/>
        <v/>
      </c>
      <c r="AF592" s="158" t="s">
        <v>40</v>
      </c>
      <c r="AG592" s="158" t="s">
        <v>40</v>
      </c>
      <c r="AH592" s="157"/>
      <c r="AI592" s="163" t="s">
        <v>3</v>
      </c>
      <c r="AJ592" s="20"/>
      <c r="AK592" s="20"/>
      <c r="AL592" s="20"/>
      <c r="AM592" s="20"/>
      <c r="AN592" s="20"/>
      <c r="AO592" s="20"/>
    </row>
    <row r="593" spans="1:41" s="30" customFormat="1" ht="15.75" thickBot="1" x14ac:dyDescent="0.3">
      <c r="A593" s="209"/>
      <c r="B593" s="205"/>
      <c r="C593" s="205"/>
      <c r="D593" s="125">
        <v>832</v>
      </c>
      <c r="E593" s="125">
        <v>502</v>
      </c>
      <c r="F593" s="115" t="str">
        <f t="shared" ca="1" si="222"/>
        <v>A13F55243Д</v>
      </c>
      <c r="G593" s="125">
        <v>414</v>
      </c>
      <c r="H593" s="116" t="s">
        <v>4</v>
      </c>
      <c r="I593" s="117" t="s">
        <v>18</v>
      </c>
      <c r="J593" s="87">
        <f ca="1">IF($T593=0,SUM(J594:J598),IF($T593="",0,IF(ISERROR(OFFSET(ГП!AA484,-$R593-IF($T593=4,1,0),0)),0,OFFSET(ГП!AA484,-$R593-IF($T593=4,1,0),0))))</f>
        <v>33134.400000000001</v>
      </c>
      <c r="K593" s="87">
        <f ca="1">IF($T593=0,SUM(K594:K598),IF($T593="",0,IF(ISERROR(OFFSET(ГП!AB484,-$R593-IF($T593=4,1,0),0)),0,OFFSET(ГП!AB484,-$R593-IF($T593=4,1,0),0))))</f>
        <v>3104.7</v>
      </c>
      <c r="L593" s="87">
        <f ca="1">IF($T593=0,SUM(L594:L598),IF($T593="",0,IF(ISERROR(OFFSET(ГП!AC484,-$R593-IF($T593=4,1,0),0)),0,OFFSET(ГП!AC484,-$R593-IF($T593=4,1,0),0))))</f>
        <v>3104.7</v>
      </c>
      <c r="M593" s="87">
        <f ca="1">IF($T593=0,SUM(M594:M598),IF($T593="",0,IF(ISERROR(OFFSET(ГП!AD484,-$R593-IF($T593=4,1,0),0)),0,OFFSET(ГП!AD484,-$R593-IF($T593=4,1,0),0))))</f>
        <v>3104.7</v>
      </c>
      <c r="N593" s="87">
        <v>1936.9</v>
      </c>
      <c r="O593" s="87">
        <f ca="1">IF($T593=0,SUM(O594:O598),IF($T593="",0,IF(ISERROR(OFFSET(ГП!AF484,-$R593-IF($T593=4,1,0),0)),0,OFFSET(ГП!AF484,-$R593-IF($T593=4,1,0),0))))</f>
        <v>0</v>
      </c>
      <c r="P593" s="20"/>
      <c r="Q593" s="20">
        <v>3</v>
      </c>
      <c r="R593" s="20">
        <f t="shared" si="223"/>
        <v>2</v>
      </c>
      <c r="S593" s="20" t="str">
        <f t="shared" si="218"/>
        <v/>
      </c>
      <c r="T593" s="157">
        <f t="shared" si="219"/>
        <v>1</v>
      </c>
      <c r="U593" s="20" t="str">
        <f t="shared" si="220"/>
        <v>республииканский бюджет Чувашской Республики</v>
      </c>
      <c r="V593" s="20"/>
      <c r="W593" s="20"/>
      <c r="X593" s="20"/>
      <c r="Y593" s="20" t="str">
        <f t="shared" ca="1" si="181"/>
        <v/>
      </c>
      <c r="Z593" s="20"/>
      <c r="AA593" s="20">
        <f t="shared" ref="AA593:AA656" si="226">IF(AB592="",0,IF(AB592=6,AA592+1,AA592))</f>
        <v>2</v>
      </c>
      <c r="AB593" s="20">
        <f t="shared" si="225"/>
        <v>1</v>
      </c>
      <c r="AC593" s="20" t="str">
        <f t="shared" ca="1" si="207"/>
        <v>A13F55243Д</v>
      </c>
      <c r="AD593" s="20" t="str">
        <f t="shared" ca="1" si="221"/>
        <v>A13F55243Д</v>
      </c>
      <c r="AE593" s="20" t="str">
        <f t="shared" ca="1" si="215"/>
        <v/>
      </c>
      <c r="AF593" s="158" t="s">
        <v>40</v>
      </c>
      <c r="AG593" s="158" t="s">
        <v>40</v>
      </c>
      <c r="AH593" s="157"/>
      <c r="AI593" s="163" t="s">
        <v>6</v>
      </c>
      <c r="AJ593" s="20"/>
      <c r="AK593" s="20"/>
      <c r="AL593" s="20"/>
      <c r="AM593" s="20"/>
      <c r="AN593" s="20"/>
      <c r="AO593" s="20"/>
    </row>
    <row r="594" spans="1:41" s="30" customFormat="1" ht="15.75" thickBot="1" x14ac:dyDescent="0.3">
      <c r="A594" s="209"/>
      <c r="B594" s="205"/>
      <c r="C594" s="205"/>
      <c r="D594" s="115" t="s">
        <v>17</v>
      </c>
      <c r="E594" s="115" t="s">
        <v>17</v>
      </c>
      <c r="F594" s="115" t="str">
        <f t="shared" ca="1" si="222"/>
        <v>х</v>
      </c>
      <c r="G594" s="115" t="s">
        <v>17</v>
      </c>
      <c r="H594" s="116" t="s">
        <v>3</v>
      </c>
      <c r="I594" s="117" t="s">
        <v>18</v>
      </c>
      <c r="J594" s="87">
        <f ca="1">IF($T594=0,SUM(J595:J599),IF($T594="",0,IF(ISERROR(OFFSET(ГП!AA485,-$R594-IF($T594=4,1,0),0)),0,OFFSET(ГП!AA485,-$R594-IF($T594=4,1,0),0))))</f>
        <v>0</v>
      </c>
      <c r="K594" s="87">
        <f ca="1">IF($T594=0,SUM(K595:K599),IF($T594="",0,IF(ISERROR(OFFSET(ГП!AB485,-$R594-IF($T594=4,1,0),0)),0,OFFSET(ГП!AB485,-$R594-IF($T594=4,1,0),0))))</f>
        <v>0</v>
      </c>
      <c r="L594" s="87">
        <f ca="1">IF($T594=0,SUM(L595:L599),IF($T594="",0,IF(ISERROR(OFFSET(ГП!AC485,-$R594-IF($T594=4,1,0),0)),0,OFFSET(ГП!AC485,-$R594-IF($T594=4,1,0),0))))</f>
        <v>0</v>
      </c>
      <c r="M594" s="87">
        <f ca="1">IF($T594=0,SUM(M595:M599),IF($T594="",0,IF(ISERROR(OFFSET(ГП!AD485,-$R594-IF($T594=4,1,0),0)),0,OFFSET(ГП!AD485,-$R594-IF($T594=4,1,0),0))))</f>
        <v>0</v>
      </c>
      <c r="N594" s="87">
        <f ca="1">IF($T594=0,SUM(N595:N599),IF($T594="",0,IF(ISERROR(OFFSET(ГП!AE485,-$R594-IF($T594=4,1,0),0)),0,OFFSET(ГП!AE485,-$R594-IF($T594=4,1,0),0))))</f>
        <v>0</v>
      </c>
      <c r="O594" s="87">
        <f ca="1">IF($T594=0,SUM(O595:O599),IF($T594="",0,IF(ISERROR(OFFSET(ГП!AF485,-$R594-IF($T594=4,1,0),0)),0,OFFSET(ГП!AF485,-$R594-IF($T594=4,1,0),0))))</f>
        <v>0</v>
      </c>
      <c r="P594" s="20"/>
      <c r="Q594" s="20">
        <v>4</v>
      </c>
      <c r="R594" s="20">
        <f t="shared" si="223"/>
        <v>2</v>
      </c>
      <c r="S594" s="20">
        <f t="shared" si="218"/>
        <v>3</v>
      </c>
      <c r="T594" s="157">
        <f t="shared" si="219"/>
        <v>3</v>
      </c>
      <c r="U594" s="20" t="str">
        <f t="shared" si="220"/>
        <v>местные бюджеты</v>
      </c>
      <c r="V594" s="20"/>
      <c r="W594" s="20"/>
      <c r="X594" s="20"/>
      <c r="Y594" s="20" t="str">
        <f t="shared" ca="1" si="181"/>
        <v/>
      </c>
      <c r="Z594" s="20"/>
      <c r="AA594" s="20">
        <f t="shared" si="226"/>
        <v>2</v>
      </c>
      <c r="AB594" s="20">
        <f t="shared" si="225"/>
        <v>2</v>
      </c>
      <c r="AC594" s="20" t="str">
        <f t="shared" ca="1" si="207"/>
        <v/>
      </c>
      <c r="AD594" s="20" t="str">
        <f t="shared" ca="1" si="221"/>
        <v/>
      </c>
      <c r="AE594" s="20" t="str">
        <f t="shared" ca="1" si="215"/>
        <v/>
      </c>
      <c r="AF594" s="158" t="s">
        <v>40</v>
      </c>
      <c r="AG594" s="158" t="s">
        <v>40</v>
      </c>
      <c r="AH594" s="157"/>
      <c r="AI594" s="163" t="s">
        <v>1</v>
      </c>
      <c r="AJ594" s="20"/>
      <c r="AK594" s="20"/>
      <c r="AL594" s="20"/>
      <c r="AM594" s="20"/>
      <c r="AN594" s="20"/>
      <c r="AO594" s="20"/>
    </row>
    <row r="595" spans="1:41" s="30" customFormat="1" ht="15.75" thickBot="1" x14ac:dyDescent="0.3">
      <c r="A595" s="209"/>
      <c r="B595" s="205"/>
      <c r="C595" s="205"/>
      <c r="D595" s="115" t="s">
        <v>17</v>
      </c>
      <c r="E595" s="115" t="s">
        <v>17</v>
      </c>
      <c r="F595" s="115" t="str">
        <f t="shared" ca="1" si="222"/>
        <v>х</v>
      </c>
      <c r="G595" s="115" t="s">
        <v>17</v>
      </c>
      <c r="H595" s="116" t="s">
        <v>5</v>
      </c>
      <c r="I595" s="117" t="s">
        <v>18</v>
      </c>
      <c r="J595" s="87">
        <f ca="1">IF($T595=0,SUM(J596:J600),IF($T595="",0,IF(ISERROR(OFFSET(ГП!AA486,-$R595-IF($T595=4,1,0),0)),0,OFFSET(ГП!AA486,-$R595-IF($T595=4,1,0),0))))</f>
        <v>0</v>
      </c>
      <c r="K595" s="87">
        <f ca="1">IF($T595=0,SUM(K596:K600),IF($T595="",0,IF(ISERROR(OFFSET(ГП!AB486,-$R595-IF($T595=4,1,0),0)),0,OFFSET(ГП!AB486,-$R595-IF($T595=4,1,0),0))))</f>
        <v>0</v>
      </c>
      <c r="L595" s="87">
        <f ca="1">IF($T595=0,SUM(L596:L600),IF($T595="",0,IF(ISERROR(OFFSET(ГП!AC486,-$R595-IF($T595=4,1,0),0)),0,OFFSET(ГП!AC486,-$R595-IF($T595=4,1,0),0))))</f>
        <v>0</v>
      </c>
      <c r="M595" s="87">
        <f ca="1">IF($T595=0,SUM(M596:M600),IF($T595="",0,IF(ISERROR(OFFSET(ГП!AD486,-$R595-IF($T595=4,1,0),0)),0,OFFSET(ГП!AD486,-$R595-IF($T595=4,1,0),0))))</f>
        <v>0</v>
      </c>
      <c r="N595" s="87">
        <f ca="1">IF($T595=0,SUM(N596:N600),IF($T595="",0,IF(ISERROR(OFFSET(ГП!AE486,-$R595-IF($T595=4,1,0),0)),0,OFFSET(ГП!AE486,-$R595-IF($T595=4,1,0),0))))</f>
        <v>0</v>
      </c>
      <c r="O595" s="87">
        <f ca="1">IF($T595=0,SUM(O596:O600),IF($T595="",0,IF(ISERROR(OFFSET(ГП!AF486,-$R595-IF($T595=4,1,0),0)),0,OFFSET(ГП!AF486,-$R595-IF($T595=4,1,0),0))))</f>
        <v>0</v>
      </c>
      <c r="P595" s="20"/>
      <c r="Q595" s="20">
        <v>5</v>
      </c>
      <c r="R595" s="20">
        <f t="shared" si="223"/>
        <v>2</v>
      </c>
      <c r="S595" s="20" t="str">
        <f t="shared" si="218"/>
        <v/>
      </c>
      <c r="T595" s="157" t="str">
        <f t="shared" si="219"/>
        <v/>
      </c>
      <c r="U595" s="20" t="str">
        <f t="shared" si="220"/>
        <v>территориальный государственный внебюджетный фонд Чувашской Республики</v>
      </c>
      <c r="V595" s="20"/>
      <c r="W595" s="20"/>
      <c r="X595" s="20"/>
      <c r="Y595" s="20" t="str">
        <f t="shared" ca="1" si="181"/>
        <v/>
      </c>
      <c r="Z595" s="20"/>
      <c r="AA595" s="20">
        <f t="shared" si="226"/>
        <v>2</v>
      </c>
      <c r="AB595" s="20">
        <f t="shared" si="225"/>
        <v>3</v>
      </c>
      <c r="AC595" s="20" t="str">
        <f t="shared" ca="1" si="207"/>
        <v/>
      </c>
      <c r="AD595" s="20" t="str">
        <f t="shared" ca="1" si="221"/>
        <v/>
      </c>
      <c r="AE595" s="20" t="str">
        <f t="shared" ca="1" si="215"/>
        <v/>
      </c>
      <c r="AF595" s="158" t="s">
        <v>40</v>
      </c>
      <c r="AG595" s="158" t="s">
        <v>40</v>
      </c>
      <c r="AH595" s="157"/>
      <c r="AI595" s="163" t="s">
        <v>2</v>
      </c>
      <c r="AJ595" s="20"/>
      <c r="AK595" s="20"/>
      <c r="AL595" s="20"/>
      <c r="AM595" s="20"/>
      <c r="AN595" s="20"/>
      <c r="AO595" s="20"/>
    </row>
    <row r="596" spans="1:41" s="30" customFormat="1" ht="23.25" thickBot="1" x14ac:dyDescent="0.3">
      <c r="A596" s="210"/>
      <c r="B596" s="206"/>
      <c r="C596" s="206"/>
      <c r="D596" s="115" t="s">
        <v>17</v>
      </c>
      <c r="E596" s="115" t="s">
        <v>17</v>
      </c>
      <c r="F596" s="115" t="str">
        <f t="shared" ca="1" si="222"/>
        <v>х</v>
      </c>
      <c r="G596" s="115" t="s">
        <v>17</v>
      </c>
      <c r="H596" s="116" t="s">
        <v>6</v>
      </c>
      <c r="I596" s="117" t="s">
        <v>18</v>
      </c>
      <c r="J596" s="87">
        <f ca="1">IF($T596=0,SUM(J597:J601),IF($T596="",0,IF(ISERROR(OFFSET(ГП!AA487,-$R596-IF($T596=4,1,0),0)),0,OFFSET(ГП!AA487,-$R596-IF($T596=4,1,0),0))))</f>
        <v>0</v>
      </c>
      <c r="K596" s="87">
        <f ca="1">IF($T596=0,SUM(K597:K601),IF($T596="",0,IF(ISERROR(OFFSET(ГП!AB487,-$R596-IF($T596=4,1,0),0)),0,OFFSET(ГП!AB487,-$R596-IF($T596=4,1,0),0))))</f>
        <v>0</v>
      </c>
      <c r="L596" s="87">
        <f ca="1">IF($T596=0,SUM(L597:L601),IF($T596="",0,IF(ISERROR(OFFSET(ГП!AC487,-$R596-IF($T596=4,1,0),0)),0,OFFSET(ГП!AC487,-$R596-IF($T596=4,1,0),0))))</f>
        <v>0</v>
      </c>
      <c r="M596" s="87">
        <f ca="1">IF($T596=0,SUM(M597:M601),IF($T596="",0,IF(ISERROR(OFFSET(ГП!AD487,-$R596-IF($T596=4,1,0),0)),0,OFFSET(ГП!AD487,-$R596-IF($T596=4,1,0),0))))</f>
        <v>0</v>
      </c>
      <c r="N596" s="87">
        <f ca="1">IF($T596=0,SUM(N597:N601),IF($T596="",0,IF(ISERROR(OFFSET(ГП!AE487,-$R596-IF($T596=4,1,0),0)),0,OFFSET(ГП!AE487,-$R596-IF($T596=4,1,0),0))))</f>
        <v>0</v>
      </c>
      <c r="O596" s="87">
        <f ca="1">IF($T596=0,SUM(O597:O601),IF($T596="",0,IF(ISERROR(OFFSET(ГП!AF487,-$R596-IF($T596=4,1,0),0)),0,OFFSET(ГП!AF487,-$R596-IF($T596=4,1,0),0))))</f>
        <v>0</v>
      </c>
      <c r="P596" s="20"/>
      <c r="Q596" s="20">
        <v>6</v>
      </c>
      <c r="R596" s="20">
        <f t="shared" si="223"/>
        <v>2</v>
      </c>
      <c r="S596" s="20">
        <f t="shared" si="218"/>
        <v>4</v>
      </c>
      <c r="T596" s="157">
        <f t="shared" si="219"/>
        <v>4</v>
      </c>
      <c r="U596" s="20" t="str">
        <f t="shared" si="220"/>
        <v>внебюджетные источники</v>
      </c>
      <c r="V596" s="20"/>
      <c r="W596" s="20"/>
      <c r="X596" s="20"/>
      <c r="Y596" s="20" t="str">
        <f t="shared" ca="1" si="181"/>
        <v/>
      </c>
      <c r="Z596" s="20"/>
      <c r="AA596" s="20">
        <f t="shared" si="226"/>
        <v>2</v>
      </c>
      <c r="AB596" s="20">
        <f t="shared" si="225"/>
        <v>4</v>
      </c>
      <c r="AC596" s="20" t="str">
        <f t="shared" ca="1" si="207"/>
        <v/>
      </c>
      <c r="AD596" s="20" t="str">
        <f t="shared" ca="1" si="221"/>
        <v/>
      </c>
      <c r="AE596" s="20" t="str">
        <f t="shared" ca="1" si="215"/>
        <v/>
      </c>
      <c r="AF596" s="158" t="s">
        <v>572</v>
      </c>
      <c r="AG596" s="158">
        <v>414</v>
      </c>
      <c r="AH596" s="157"/>
      <c r="AI596" s="163" t="s">
        <v>307</v>
      </c>
      <c r="AJ596" s="20"/>
      <c r="AK596" s="20"/>
      <c r="AL596" s="20"/>
      <c r="AM596" s="20"/>
      <c r="AN596" s="20"/>
      <c r="AO596" s="20"/>
    </row>
    <row r="597" spans="1:41" s="30" customFormat="1" ht="15.75" thickBot="1" x14ac:dyDescent="0.3">
      <c r="A597" s="207" t="s">
        <v>73</v>
      </c>
      <c r="B597" s="204" t="s">
        <v>216</v>
      </c>
      <c r="C597" s="204" t="s">
        <v>35</v>
      </c>
      <c r="D597" s="115"/>
      <c r="E597" s="115" t="s">
        <v>17</v>
      </c>
      <c r="F597" s="115" t="str">
        <f t="shared" ca="1" si="222"/>
        <v>х</v>
      </c>
      <c r="G597" s="115" t="s">
        <v>17</v>
      </c>
      <c r="H597" s="116" t="s">
        <v>1</v>
      </c>
      <c r="I597" s="117" t="s">
        <v>18</v>
      </c>
      <c r="J597" s="87">
        <f ca="1">IF($T597=0,SUM(J598:J602),IF($T597="",0,IF(ISERROR(OFFSET(ГП!AA488,-$R597-IF($T597=4,1,0),0)),0,OFFSET(ГП!AA488,-$R597-IF($T597=4,1,0),0))))</f>
        <v>4424.7</v>
      </c>
      <c r="K597" s="87">
        <f ca="1">IF($T597=0,SUM(K598:K602),IF($T597="",0,IF(ISERROR(OFFSET(ГП!AB488,-$R597-IF($T597=4,1,0),0)),0,OFFSET(ГП!AB488,-$R597-IF($T597=4,1,0),0))))</f>
        <v>70014.100000000006</v>
      </c>
      <c r="L597" s="87">
        <f ca="1">IF($T597=0,SUM(L598:L602),IF($T597="",0,IF(ISERROR(OFFSET(ГП!AC488,-$R597-IF($T597=4,1,0),0)),0,OFFSET(ГП!AC488,-$R597-IF($T597=4,1,0),0))))</f>
        <v>70014.100000000006</v>
      </c>
      <c r="M597" s="87">
        <f ca="1">IF($T597=0,SUM(M598:M602),IF($T597="",0,IF(ISERROR(OFFSET(ГП!AD488,-$R597-IF($T597=4,1,0),0)),0,OFFSET(ГП!AD488,-$R597-IF($T597=4,1,0),0))))</f>
        <v>70014.100000000006</v>
      </c>
      <c r="N597" s="87">
        <f ca="1">IF($T597=0,SUM(N598:N602),IF($T597="",0,IF(ISERROR(OFFSET(ГП!AE488,-$R597-IF($T597=4,1,0),0)),0,OFFSET(ГП!AE488,-$R597-IF($T597=4,1,0),0))))</f>
        <v>69538.899999999994</v>
      </c>
      <c r="O597" s="87">
        <f ca="1">IF($T597=0,SUM(O598:O602),IF($T597="",0,IF(ISERROR(OFFSET(ГП!AF488,-$R597-IF($T597=4,1,0),0)),0,OFFSET(ГП!AF488,-$R597-IF($T597=4,1,0),0))))</f>
        <v>0</v>
      </c>
      <c r="P597" s="20"/>
      <c r="Q597" s="20">
        <v>1</v>
      </c>
      <c r="R597" s="20">
        <f t="shared" si="223"/>
        <v>3</v>
      </c>
      <c r="S597" s="20" t="str">
        <f t="shared" si="218"/>
        <v/>
      </c>
      <c r="T597" s="157">
        <f t="shared" si="219"/>
        <v>0</v>
      </c>
      <c r="U597" s="20" t="str">
        <f t="shared" si="220"/>
        <v>всего</v>
      </c>
      <c r="V597" s="20"/>
      <c r="W597" s="20"/>
      <c r="X597" s="20"/>
      <c r="Y597" s="20" t="str">
        <f t="shared" ref="Y597:Y660" ca="1" si="227">IF(ISERROR(SUM(K597,-L597)),"",IF(SUM(K597,-L597)=0,"",IF(ISERROR(SEARCH("федерал",U597,1)),"",SUM(K597,-L597))))</f>
        <v/>
      </c>
      <c r="Z597" s="20"/>
      <c r="AA597" s="20">
        <f t="shared" si="226"/>
        <v>2</v>
      </c>
      <c r="AB597" s="20">
        <f t="shared" si="225"/>
        <v>5</v>
      </c>
      <c r="AC597" s="20" t="str">
        <f t="shared" ca="1" si="207"/>
        <v/>
      </c>
      <c r="AD597" s="20" t="str">
        <f t="shared" ca="1" si="221"/>
        <v/>
      </c>
      <c r="AE597" s="20" t="str">
        <f t="shared" ca="1" si="215"/>
        <v/>
      </c>
      <c r="AF597" s="158" t="s">
        <v>40</v>
      </c>
      <c r="AG597" s="158" t="s">
        <v>40</v>
      </c>
      <c r="AH597" s="157"/>
      <c r="AI597" s="163" t="s">
        <v>3</v>
      </c>
      <c r="AJ597" s="20"/>
      <c r="AK597" s="20"/>
      <c r="AL597" s="20"/>
      <c r="AM597" s="20"/>
      <c r="AN597" s="20"/>
      <c r="AO597" s="20"/>
    </row>
    <row r="598" spans="1:41" s="30" customFormat="1" ht="15.75" thickBot="1" x14ac:dyDescent="0.3">
      <c r="A598" s="209"/>
      <c r="B598" s="205"/>
      <c r="C598" s="205"/>
      <c r="D598" s="124"/>
      <c r="E598" s="124"/>
      <c r="F598" s="115" t="str">
        <f t="shared" ca="1" si="222"/>
        <v>х</v>
      </c>
      <c r="G598" s="124"/>
      <c r="H598" s="116" t="s">
        <v>2</v>
      </c>
      <c r="I598" s="117" t="s">
        <v>18</v>
      </c>
      <c r="J598" s="87">
        <f ca="1">IF($T598=0,SUM(J599:J603),IF($T598="",0,IF(ISERROR(OFFSET(ГП!AA489,-$R598-IF($T598=4,1,0),0)),0,OFFSET(ГП!AA489,-$R598-IF($T598=4,1,0),0))))</f>
        <v>0</v>
      </c>
      <c r="K598" s="87">
        <f ca="1">IF($T598=0,SUM(K599:K603),IF($T598="",0,IF(ISERROR(OFFSET(ГП!AB489,-$R598-IF($T598=4,1,0),0)),0,OFFSET(ГП!AB489,-$R598-IF($T598=4,1,0),0))))</f>
        <v>63728</v>
      </c>
      <c r="L598" s="87">
        <f ca="1">IF($T598=0,SUM(L599:L603),IF($T598="",0,IF(ISERROR(OFFSET(ГП!AC489,-$R598-IF($T598=4,1,0),0)),0,OFFSET(ГП!AC489,-$R598-IF($T598=4,1,0),0))))</f>
        <v>63728</v>
      </c>
      <c r="M598" s="87">
        <f ca="1">IF($T598=0,SUM(M599:M603),IF($T598="",0,IF(ISERROR(OFFSET(ГП!AD489,-$R598-IF($T598=4,1,0),0)),0,OFFSET(ГП!AD489,-$R598-IF($T598=4,1,0),0))))</f>
        <v>63728</v>
      </c>
      <c r="N598" s="87">
        <v>63728</v>
      </c>
      <c r="O598" s="87">
        <f ca="1">IF($T598=0,SUM(O599:O603),IF($T598="",0,IF(ISERROR(OFFSET(ГП!AF489,-$R598-IF($T598=4,1,0),0)),0,OFFSET(ГП!AF489,-$R598-IF($T598=4,1,0),0))))</f>
        <v>0</v>
      </c>
      <c r="P598" s="20"/>
      <c r="Q598" s="20">
        <v>2</v>
      </c>
      <c r="R598" s="20">
        <f t="shared" si="223"/>
        <v>3</v>
      </c>
      <c r="S598" s="20" t="str">
        <f t="shared" si="218"/>
        <v/>
      </c>
      <c r="T598" s="157">
        <f t="shared" si="219"/>
        <v>2</v>
      </c>
      <c r="U598" s="20" t="str">
        <f t="shared" si="220"/>
        <v>федеральный бюджет</v>
      </c>
      <c r="V598" s="20"/>
      <c r="W598" s="20"/>
      <c r="X598" s="20"/>
      <c r="Y598" s="20" t="str">
        <f t="shared" ca="1" si="227"/>
        <v/>
      </c>
      <c r="Z598" s="20"/>
      <c r="AA598" s="20">
        <f t="shared" si="226"/>
        <v>2</v>
      </c>
      <c r="AB598" s="20">
        <f t="shared" si="225"/>
        <v>6</v>
      </c>
      <c r="AC598" s="20" t="str">
        <f t="shared" ca="1" si="207"/>
        <v/>
      </c>
      <c r="AD598" s="20" t="str">
        <f t="shared" ca="1" si="221"/>
        <v/>
      </c>
      <c r="AE598" s="20" t="str">
        <f t="shared" ca="1" si="215"/>
        <v/>
      </c>
      <c r="AF598" s="158" t="s">
        <v>40</v>
      </c>
      <c r="AG598" s="158" t="s">
        <v>40</v>
      </c>
      <c r="AH598" s="157"/>
      <c r="AI598" s="163" t="s">
        <v>6</v>
      </c>
      <c r="AJ598" s="20"/>
      <c r="AK598" s="20"/>
      <c r="AL598" s="20"/>
      <c r="AM598" s="20"/>
      <c r="AN598" s="20"/>
      <c r="AO598" s="20"/>
    </row>
    <row r="599" spans="1:41" s="30" customFormat="1" ht="15.75" thickBot="1" x14ac:dyDescent="0.3">
      <c r="A599" s="209"/>
      <c r="B599" s="205"/>
      <c r="C599" s="205"/>
      <c r="D599" s="125">
        <v>832</v>
      </c>
      <c r="E599" s="125">
        <v>502</v>
      </c>
      <c r="F599" s="115" t="str">
        <f t="shared" ca="1" si="222"/>
        <v>A13F55243Е</v>
      </c>
      <c r="G599" s="125">
        <v>414</v>
      </c>
      <c r="H599" s="116" t="s">
        <v>4</v>
      </c>
      <c r="I599" s="117" t="s">
        <v>18</v>
      </c>
      <c r="J599" s="87">
        <f ca="1">IF($T599=0,SUM(J600:J604),IF($T599="",0,IF(ISERROR(OFFSET(ГП!AA490,-$R599-IF($T599=4,1,0),0)),0,OFFSET(ГП!AA490,-$R599-IF($T599=4,1,0),0))))</f>
        <v>4424.7</v>
      </c>
      <c r="K599" s="87">
        <f ca="1">IF($T599=0,SUM(K600:K604),IF($T599="",0,IF(ISERROR(OFFSET(ГП!AB490,-$R599-IF($T599=4,1,0),0)),0,OFFSET(ГП!AB490,-$R599-IF($T599=4,1,0),0))))</f>
        <v>6286.1</v>
      </c>
      <c r="L599" s="87">
        <f ca="1">IF($T599=0,SUM(L600:L604),IF($T599="",0,IF(ISERROR(OFFSET(ГП!AC490,-$R599-IF($T599=4,1,0),0)),0,OFFSET(ГП!AC490,-$R599-IF($T599=4,1,0),0))))</f>
        <v>6286.1</v>
      </c>
      <c r="M599" s="87">
        <f ca="1">IF($T599=0,SUM(M600:M604),IF($T599="",0,IF(ISERROR(OFFSET(ГП!AD490,-$R599-IF($T599=4,1,0),0)),0,OFFSET(ГП!AD490,-$R599-IF($T599=4,1,0),0))))</f>
        <v>6286.1</v>
      </c>
      <c r="N599" s="87">
        <v>5810.9</v>
      </c>
      <c r="O599" s="87">
        <f ca="1">IF($T599=0,SUM(O600:O604),IF($T599="",0,IF(ISERROR(OFFSET(ГП!AF490,-$R599-IF($T599=4,1,0),0)),0,OFFSET(ГП!AF490,-$R599-IF($T599=4,1,0),0))))</f>
        <v>0</v>
      </c>
      <c r="P599" s="20"/>
      <c r="Q599" s="20">
        <v>3</v>
      </c>
      <c r="R599" s="20">
        <f t="shared" si="223"/>
        <v>3</v>
      </c>
      <c r="S599" s="20" t="str">
        <f t="shared" si="218"/>
        <v/>
      </c>
      <c r="T599" s="157">
        <f t="shared" si="219"/>
        <v>1</v>
      </c>
      <c r="U599" s="20" t="str">
        <f t="shared" si="220"/>
        <v>республииканский бюджет Чувашской Республики</v>
      </c>
      <c r="V599" s="20"/>
      <c r="W599" s="20"/>
      <c r="X599" s="20"/>
      <c r="Y599" s="20" t="str">
        <f t="shared" ca="1" si="227"/>
        <v/>
      </c>
      <c r="Z599" s="20"/>
      <c r="AA599" s="20">
        <f t="shared" si="226"/>
        <v>3</v>
      </c>
      <c r="AB599" s="20">
        <f t="shared" si="225"/>
        <v>1</v>
      </c>
      <c r="AC599" s="20" t="str">
        <f t="shared" ca="1" si="207"/>
        <v>A13F55243Е</v>
      </c>
      <c r="AD599" s="20" t="str">
        <f t="shared" ca="1" si="221"/>
        <v>A13F55243Е</v>
      </c>
      <c r="AE599" s="20" t="str">
        <f t="shared" ca="1" si="215"/>
        <v/>
      </c>
      <c r="AF599" s="158" t="s">
        <v>40</v>
      </c>
      <c r="AG599" s="158" t="s">
        <v>40</v>
      </c>
      <c r="AH599" s="157"/>
      <c r="AI599" s="163" t="s">
        <v>1</v>
      </c>
      <c r="AJ599" s="20"/>
      <c r="AK599" s="20"/>
      <c r="AL599" s="20"/>
      <c r="AM599" s="20"/>
      <c r="AN599" s="20"/>
      <c r="AO599" s="20"/>
    </row>
    <row r="600" spans="1:41" s="30" customFormat="1" ht="15.75" thickBot="1" x14ac:dyDescent="0.3">
      <c r="A600" s="209"/>
      <c r="B600" s="205"/>
      <c r="C600" s="205"/>
      <c r="D600" s="115" t="s">
        <v>17</v>
      </c>
      <c r="E600" s="115" t="s">
        <v>17</v>
      </c>
      <c r="F600" s="115" t="str">
        <f t="shared" ca="1" si="222"/>
        <v>х</v>
      </c>
      <c r="G600" s="115" t="s">
        <v>17</v>
      </c>
      <c r="H600" s="116" t="s">
        <v>3</v>
      </c>
      <c r="I600" s="117" t="s">
        <v>18</v>
      </c>
      <c r="J600" s="87">
        <f ca="1">IF($T600=0,SUM(J601:J605),IF($T600="",0,IF(ISERROR(OFFSET(ГП!AA491,-$R600-IF($T600=4,1,0),0)),0,OFFSET(ГП!AA491,-$R600-IF($T600=4,1,0),0))))</f>
        <v>0</v>
      </c>
      <c r="K600" s="87">
        <f ca="1">IF($T600=0,SUM(K601:K605),IF($T600="",0,IF(ISERROR(OFFSET(ГП!AB491,-$R600-IF($T600=4,1,0),0)),0,OFFSET(ГП!AB491,-$R600-IF($T600=4,1,0),0))))</f>
        <v>0</v>
      </c>
      <c r="L600" s="87">
        <f ca="1">IF($T600=0,SUM(L601:L605),IF($T600="",0,IF(ISERROR(OFFSET(ГП!AC491,-$R600-IF($T600=4,1,0),0)),0,OFFSET(ГП!AC491,-$R600-IF($T600=4,1,0),0))))</f>
        <v>0</v>
      </c>
      <c r="M600" s="87">
        <f ca="1">IF($T600=0,SUM(M601:M605),IF($T600="",0,IF(ISERROR(OFFSET(ГП!AD491,-$R600-IF($T600=4,1,0),0)),0,OFFSET(ГП!AD491,-$R600-IF($T600=4,1,0),0))))</f>
        <v>0</v>
      </c>
      <c r="N600" s="87">
        <f ca="1">IF($T600=0,SUM(N601:N605),IF($T600="",0,IF(ISERROR(OFFSET(ГП!AE491,-$R600-IF($T600=4,1,0),0)),0,OFFSET(ГП!AE491,-$R600-IF($T600=4,1,0),0))))</f>
        <v>0</v>
      </c>
      <c r="O600" s="87">
        <f ca="1">IF($T600=0,SUM(O601:O605),IF($T600="",0,IF(ISERROR(OFFSET(ГП!AF491,-$R600-IF($T600=4,1,0),0)),0,OFFSET(ГП!AF491,-$R600-IF($T600=4,1,0),0))))</f>
        <v>0</v>
      </c>
      <c r="P600" s="20"/>
      <c r="Q600" s="20">
        <v>4</v>
      </c>
      <c r="R600" s="20">
        <f t="shared" si="223"/>
        <v>3</v>
      </c>
      <c r="S600" s="20">
        <f t="shared" si="218"/>
        <v>3</v>
      </c>
      <c r="T600" s="157">
        <f t="shared" si="219"/>
        <v>3</v>
      </c>
      <c r="U600" s="20" t="str">
        <f t="shared" si="220"/>
        <v>местные бюджеты</v>
      </c>
      <c r="V600" s="20"/>
      <c r="W600" s="20"/>
      <c r="X600" s="20"/>
      <c r="Y600" s="20" t="str">
        <f t="shared" ca="1" si="227"/>
        <v/>
      </c>
      <c r="Z600" s="20"/>
      <c r="AA600" s="20">
        <f t="shared" si="226"/>
        <v>3</v>
      </c>
      <c r="AB600" s="20">
        <f t="shared" si="225"/>
        <v>2</v>
      </c>
      <c r="AC600" s="20" t="str">
        <f t="shared" ca="1" si="207"/>
        <v/>
      </c>
      <c r="AD600" s="20" t="str">
        <f t="shared" ca="1" si="221"/>
        <v/>
      </c>
      <c r="AE600" s="20" t="str">
        <f t="shared" ca="1" si="215"/>
        <v/>
      </c>
      <c r="AF600" s="158" t="s">
        <v>573</v>
      </c>
      <c r="AG600" s="158" t="s">
        <v>40</v>
      </c>
      <c r="AH600" s="157"/>
      <c r="AI600" s="163" t="s">
        <v>2</v>
      </c>
      <c r="AJ600" s="20"/>
      <c r="AK600" s="20"/>
      <c r="AL600" s="20"/>
      <c r="AM600" s="20"/>
      <c r="AN600" s="20"/>
      <c r="AO600" s="20"/>
    </row>
    <row r="601" spans="1:41" s="30" customFormat="1" ht="23.25" thickBot="1" x14ac:dyDescent="0.3">
      <c r="A601" s="209"/>
      <c r="B601" s="205"/>
      <c r="C601" s="205"/>
      <c r="D601" s="115" t="s">
        <v>17</v>
      </c>
      <c r="E601" s="115" t="s">
        <v>17</v>
      </c>
      <c r="F601" s="115" t="str">
        <f t="shared" ca="1" si="222"/>
        <v>х</v>
      </c>
      <c r="G601" s="115" t="s">
        <v>17</v>
      </c>
      <c r="H601" s="116" t="s">
        <v>5</v>
      </c>
      <c r="I601" s="117" t="s">
        <v>18</v>
      </c>
      <c r="J601" s="87">
        <f ca="1">IF($T601=0,SUM(J602:J606),IF($T601="",0,IF(ISERROR(OFFSET(ГП!AA492,-$R601-IF($T601=4,1,0),0)),0,OFFSET(ГП!AA492,-$R601-IF($T601=4,1,0),0))))</f>
        <v>0</v>
      </c>
      <c r="K601" s="87">
        <f ca="1">IF($T601=0,SUM(K602:K606),IF($T601="",0,IF(ISERROR(OFFSET(ГП!AB492,-$R601-IF($T601=4,1,0),0)),0,OFFSET(ГП!AB492,-$R601-IF($T601=4,1,0),0))))</f>
        <v>0</v>
      </c>
      <c r="L601" s="87">
        <f ca="1">IF($T601=0,SUM(L602:L606),IF($T601="",0,IF(ISERROR(OFFSET(ГП!AC492,-$R601-IF($T601=4,1,0),0)),0,OFFSET(ГП!AC492,-$R601-IF($T601=4,1,0),0))))</f>
        <v>0</v>
      </c>
      <c r="M601" s="87">
        <f ca="1">IF($T601=0,SUM(M602:M606),IF($T601="",0,IF(ISERROR(OFFSET(ГП!AD492,-$R601-IF($T601=4,1,0),0)),0,OFFSET(ГП!AD492,-$R601-IF($T601=4,1,0),0))))</f>
        <v>0</v>
      </c>
      <c r="N601" s="87">
        <f ca="1">IF($T601=0,SUM(N602:N606),IF($T601="",0,IF(ISERROR(OFFSET(ГП!AE492,-$R601-IF($T601=4,1,0),0)),0,OFFSET(ГП!AE492,-$R601-IF($T601=4,1,0),0))))</f>
        <v>0</v>
      </c>
      <c r="O601" s="87">
        <f ca="1">IF($T601=0,SUM(O602:O606),IF($T601="",0,IF(ISERROR(OFFSET(ГП!AF492,-$R601-IF($T601=4,1,0),0)),0,OFFSET(ГП!AF492,-$R601-IF($T601=4,1,0),0))))</f>
        <v>0</v>
      </c>
      <c r="P601" s="20"/>
      <c r="Q601" s="20">
        <v>5</v>
      </c>
      <c r="R601" s="20">
        <f t="shared" si="223"/>
        <v>3</v>
      </c>
      <c r="S601" s="20" t="str">
        <f t="shared" si="218"/>
        <v/>
      </c>
      <c r="T601" s="157" t="str">
        <f t="shared" si="219"/>
        <v/>
      </c>
      <c r="U601" s="20" t="str">
        <f t="shared" si="220"/>
        <v>территориальный государственный внебюджетный фонд Чувашской Республики</v>
      </c>
      <c r="V601" s="20"/>
      <c r="W601" s="20"/>
      <c r="X601" s="20"/>
      <c r="Y601" s="20" t="str">
        <f t="shared" ca="1" si="227"/>
        <v/>
      </c>
      <c r="Z601" s="20"/>
      <c r="AA601" s="20">
        <f t="shared" si="226"/>
        <v>3</v>
      </c>
      <c r="AB601" s="20">
        <f t="shared" si="225"/>
        <v>3</v>
      </c>
      <c r="AC601" s="20" t="str">
        <f t="shared" ca="1" si="207"/>
        <v/>
      </c>
      <c r="AD601" s="20" t="str">
        <f t="shared" ca="1" si="221"/>
        <v/>
      </c>
      <c r="AE601" s="20" t="str">
        <f t="shared" ca="1" si="215"/>
        <v/>
      </c>
      <c r="AF601" s="158" t="s">
        <v>573</v>
      </c>
      <c r="AG601" s="158">
        <v>414</v>
      </c>
      <c r="AH601" s="157"/>
      <c r="AI601" s="163" t="s">
        <v>307</v>
      </c>
      <c r="AJ601" s="20"/>
      <c r="AK601" s="20"/>
      <c r="AL601" s="20"/>
      <c r="AM601" s="20"/>
      <c r="AN601" s="20"/>
      <c r="AO601" s="20"/>
    </row>
    <row r="602" spans="1:41" s="30" customFormat="1" ht="15.75" thickBot="1" x14ac:dyDescent="0.3">
      <c r="A602" s="210"/>
      <c r="B602" s="206"/>
      <c r="C602" s="206"/>
      <c r="D602" s="115" t="s">
        <v>17</v>
      </c>
      <c r="E602" s="115" t="s">
        <v>17</v>
      </c>
      <c r="F602" s="115" t="str">
        <f t="shared" ca="1" si="222"/>
        <v>х</v>
      </c>
      <c r="G602" s="115" t="s">
        <v>17</v>
      </c>
      <c r="H602" s="116" t="s">
        <v>6</v>
      </c>
      <c r="I602" s="117" t="s">
        <v>18</v>
      </c>
      <c r="J602" s="87">
        <f ca="1">IF($T602=0,SUM(J603:J607),IF($T602="",0,IF(ISERROR(OFFSET(ГП!AA493,-$R602-IF($T602=4,1,0),0)),0,OFFSET(ГП!AA493,-$R602-IF($T602=4,1,0),0))))</f>
        <v>0</v>
      </c>
      <c r="K602" s="87">
        <f ca="1">IF($T602=0,SUM(K603:K607),IF($T602="",0,IF(ISERROR(OFFSET(ГП!AB493,-$R602-IF($T602=4,1,0),0)),0,OFFSET(ГП!AB493,-$R602-IF($T602=4,1,0),0))))</f>
        <v>0</v>
      </c>
      <c r="L602" s="87">
        <f ca="1">IF($T602=0,SUM(L603:L607),IF($T602="",0,IF(ISERROR(OFFSET(ГП!AC493,-$R602-IF($T602=4,1,0),0)),0,OFFSET(ГП!AC493,-$R602-IF($T602=4,1,0),0))))</f>
        <v>0</v>
      </c>
      <c r="M602" s="87">
        <f ca="1">IF($T602=0,SUM(M603:M607),IF($T602="",0,IF(ISERROR(OFFSET(ГП!AD493,-$R602-IF($T602=4,1,0),0)),0,OFFSET(ГП!AD493,-$R602-IF($T602=4,1,0),0))))</f>
        <v>0</v>
      </c>
      <c r="N602" s="87">
        <f ca="1">IF($T602=0,SUM(N603:N607),IF($T602="",0,IF(ISERROR(OFFSET(ГП!AE493,-$R602-IF($T602=4,1,0),0)),0,OFFSET(ГП!AE493,-$R602-IF($T602=4,1,0),0))))</f>
        <v>0</v>
      </c>
      <c r="O602" s="87">
        <f ca="1">IF($T602=0,SUM(O603:O607),IF($T602="",0,IF(ISERROR(OFFSET(ГП!AF493,-$R602-IF($T602=4,1,0),0)),0,OFFSET(ГП!AF493,-$R602-IF($T602=4,1,0),0))))</f>
        <v>0</v>
      </c>
      <c r="P602" s="20"/>
      <c r="Q602" s="20">
        <v>6</v>
      </c>
      <c r="R602" s="20">
        <f t="shared" si="223"/>
        <v>3</v>
      </c>
      <c r="S602" s="20">
        <f t="shared" si="218"/>
        <v>4</v>
      </c>
      <c r="T602" s="157">
        <f t="shared" si="219"/>
        <v>4</v>
      </c>
      <c r="U602" s="20" t="str">
        <f t="shared" si="220"/>
        <v>внебюджетные источники</v>
      </c>
      <c r="V602" s="20"/>
      <c r="W602" s="20"/>
      <c r="X602" s="20"/>
      <c r="Y602" s="20" t="str">
        <f t="shared" ca="1" si="227"/>
        <v/>
      </c>
      <c r="Z602" s="20"/>
      <c r="AA602" s="20">
        <f t="shared" si="226"/>
        <v>3</v>
      </c>
      <c r="AB602" s="20">
        <f t="shared" si="225"/>
        <v>4</v>
      </c>
      <c r="AC602" s="20" t="str">
        <f t="shared" ca="1" si="207"/>
        <v/>
      </c>
      <c r="AD602" s="20" t="str">
        <f t="shared" ca="1" si="221"/>
        <v/>
      </c>
      <c r="AE602" s="20" t="str">
        <f t="shared" ca="1" si="215"/>
        <v/>
      </c>
      <c r="AF602" s="158" t="s">
        <v>40</v>
      </c>
      <c r="AG602" s="158" t="s">
        <v>40</v>
      </c>
      <c r="AH602" s="157"/>
      <c r="AI602" s="163" t="s">
        <v>3</v>
      </c>
      <c r="AJ602" s="20"/>
      <c r="AK602" s="20"/>
      <c r="AL602" s="20"/>
      <c r="AM602" s="20"/>
      <c r="AN602" s="20"/>
      <c r="AO602" s="20"/>
    </row>
    <row r="603" spans="1:41" s="30" customFormat="1" ht="15.75" thickBot="1" x14ac:dyDescent="0.3">
      <c r="A603" s="207" t="s">
        <v>217</v>
      </c>
      <c r="B603" s="204" t="s">
        <v>218</v>
      </c>
      <c r="C603" s="204" t="s">
        <v>35</v>
      </c>
      <c r="D603" s="115"/>
      <c r="E603" s="115" t="s">
        <v>17</v>
      </c>
      <c r="F603" s="115" t="str">
        <f t="shared" ca="1" si="222"/>
        <v>х</v>
      </c>
      <c r="G603" s="115" t="s">
        <v>17</v>
      </c>
      <c r="H603" s="116" t="s">
        <v>1</v>
      </c>
      <c r="I603" s="117" t="s">
        <v>18</v>
      </c>
      <c r="J603" s="87">
        <f ca="1">IF($T603=0,SUM(J604:J608),IF($T603="",0,IF(ISERROR(OFFSET(ГП!AA494,-$R603-IF($T603=4,1,0),0)),0,OFFSET(ГП!AA494,-$R603-IF($T603=4,1,0),0))))</f>
        <v>117272.1</v>
      </c>
      <c r="K603" s="87">
        <f ca="1">IF($T603=0,SUM(K604:K608),IF($T603="",0,IF(ISERROR(OFFSET(ГП!AB494,-$R603-IF($T603=4,1,0),0)),0,OFFSET(ГП!AB494,-$R603-IF($T603=4,1,0),0))))</f>
        <v>86503</v>
      </c>
      <c r="L603" s="87">
        <f ca="1">IF($T603=0,SUM(L604:L608),IF($T603="",0,IF(ISERROR(OFFSET(ГП!AC494,-$R603-IF($T603=4,1,0),0)),0,OFFSET(ГП!AC494,-$R603-IF($T603=4,1,0),0))))</f>
        <v>86503</v>
      </c>
      <c r="M603" s="87">
        <f ca="1">IF($T603=0,SUM(M604:M608),IF($T603="",0,IF(ISERROR(OFFSET(ГП!AD494,-$R603-IF($T603=4,1,0),0)),0,OFFSET(ГП!AD494,-$R603-IF($T603=4,1,0),0))))</f>
        <v>86503</v>
      </c>
      <c r="N603" s="87">
        <f ca="1">IF($T603=0,SUM(N604:N608),IF($T603="",0,IF(ISERROR(OFFSET(ГП!AE494,-$R603-IF($T603=4,1,0),0)),0,OFFSET(ГП!AE494,-$R603-IF($T603=4,1,0),0))))</f>
        <v>85830.399999999994</v>
      </c>
      <c r="O603" s="87">
        <f ca="1">IF($T603=0,SUM(O604:O608),IF($T603="",0,IF(ISERROR(OFFSET(ГП!AF494,-$R603-IF($T603=4,1,0),0)),0,OFFSET(ГП!AF494,-$R603-IF($T603=4,1,0),0))))</f>
        <v>0</v>
      </c>
      <c r="P603" s="20"/>
      <c r="Q603" s="20">
        <v>1</v>
      </c>
      <c r="R603" s="20">
        <f t="shared" si="223"/>
        <v>4</v>
      </c>
      <c r="S603" s="20" t="str">
        <f t="shared" si="218"/>
        <v/>
      </c>
      <c r="T603" s="157">
        <f t="shared" si="219"/>
        <v>0</v>
      </c>
      <c r="U603" s="20" t="str">
        <f t="shared" si="220"/>
        <v>всего</v>
      </c>
      <c r="V603" s="20"/>
      <c r="W603" s="20"/>
      <c r="X603" s="20"/>
      <c r="Y603" s="20" t="str">
        <f t="shared" ca="1" si="227"/>
        <v/>
      </c>
      <c r="Z603" s="20"/>
      <c r="AA603" s="20">
        <f t="shared" si="226"/>
        <v>3</v>
      </c>
      <c r="AB603" s="20">
        <f t="shared" si="225"/>
        <v>5</v>
      </c>
      <c r="AC603" s="20" t="str">
        <f t="shared" ca="1" si="207"/>
        <v/>
      </c>
      <c r="AD603" s="20" t="str">
        <f t="shared" ca="1" si="221"/>
        <v/>
      </c>
      <c r="AE603" s="20" t="str">
        <f t="shared" ca="1" si="215"/>
        <v/>
      </c>
      <c r="AF603" s="158" t="s">
        <v>40</v>
      </c>
      <c r="AG603" s="158" t="s">
        <v>40</v>
      </c>
      <c r="AH603" s="157"/>
      <c r="AI603" s="163" t="s">
        <v>6</v>
      </c>
      <c r="AJ603" s="20"/>
      <c r="AK603" s="20"/>
      <c r="AL603" s="20"/>
      <c r="AM603" s="20"/>
      <c r="AN603" s="20"/>
      <c r="AO603" s="20"/>
    </row>
    <row r="604" spans="1:41" s="30" customFormat="1" ht="15.75" thickBot="1" x14ac:dyDescent="0.3">
      <c r="A604" s="209"/>
      <c r="B604" s="205"/>
      <c r="C604" s="205"/>
      <c r="D604" s="124"/>
      <c r="E604" s="124"/>
      <c r="F604" s="115" t="str">
        <f t="shared" ca="1" si="222"/>
        <v>х</v>
      </c>
      <c r="G604" s="124"/>
      <c r="H604" s="116" t="s">
        <v>2</v>
      </c>
      <c r="I604" s="117" t="s">
        <v>18</v>
      </c>
      <c r="J604" s="87">
        <f ca="1">IF($T604=0,SUM(J605:J609),IF($T604="",0,IF(ISERROR(OFFSET(ГП!AA495,-$R604-IF($T604=4,1,0),0)),0,OFFSET(ГП!AA495,-$R604-IF($T604=4,1,0),0))))</f>
        <v>105930</v>
      </c>
      <c r="K604" s="87">
        <f ca="1">IF($T604=0,SUM(K605:K609),IF($T604="",0,IF(ISERROR(OFFSET(ГП!AB495,-$R604-IF($T604=4,1,0),0)),0,OFFSET(ГП!AB495,-$R604-IF($T604=4,1,0),0))))</f>
        <v>83389.7</v>
      </c>
      <c r="L604" s="87">
        <f ca="1">IF($T604=0,SUM(L605:L609),IF($T604="",0,IF(ISERROR(OFFSET(ГП!AC495,-$R604-IF($T604=4,1,0),0)),0,OFFSET(ГП!AC495,-$R604-IF($T604=4,1,0),0))))</f>
        <v>83389.7</v>
      </c>
      <c r="M604" s="87">
        <f ca="1">IF($T604=0,SUM(M605:M609),IF($T604="",0,IF(ISERROR(OFFSET(ГП!AD495,-$R604-IF($T604=4,1,0),0)),0,OFFSET(ГП!AD495,-$R604-IF($T604=4,1,0),0))))</f>
        <v>83389.7</v>
      </c>
      <c r="N604" s="87">
        <v>83389.7</v>
      </c>
      <c r="O604" s="87">
        <f ca="1">IF($T604=0,SUM(O605:O609),IF($T604="",0,IF(ISERROR(OFFSET(ГП!AF495,-$R604-IF($T604=4,1,0),0)),0,OFFSET(ГП!AF495,-$R604-IF($T604=4,1,0),0))))</f>
        <v>0</v>
      </c>
      <c r="P604" s="20"/>
      <c r="Q604" s="20">
        <v>2</v>
      </c>
      <c r="R604" s="20">
        <f t="shared" si="223"/>
        <v>4</v>
      </c>
      <c r="S604" s="20" t="str">
        <f t="shared" si="218"/>
        <v/>
      </c>
      <c r="T604" s="157">
        <f t="shared" si="219"/>
        <v>2</v>
      </c>
      <c r="U604" s="20" t="str">
        <f t="shared" si="220"/>
        <v>федеральный бюджет</v>
      </c>
      <c r="V604" s="20"/>
      <c r="W604" s="20"/>
      <c r="X604" s="20"/>
      <c r="Y604" s="20" t="str">
        <f t="shared" ca="1" si="227"/>
        <v/>
      </c>
      <c r="Z604" s="20"/>
      <c r="AA604" s="20">
        <f t="shared" si="226"/>
        <v>3</v>
      </c>
      <c r="AB604" s="20">
        <f t="shared" si="225"/>
        <v>6</v>
      </c>
      <c r="AC604" s="20" t="str">
        <f t="shared" ca="1" si="207"/>
        <v/>
      </c>
      <c r="AD604" s="20" t="str">
        <f t="shared" ca="1" si="221"/>
        <v/>
      </c>
      <c r="AE604" s="20" t="str">
        <f t="shared" ca="1" si="215"/>
        <v/>
      </c>
      <c r="AF604" s="158" t="s">
        <v>40</v>
      </c>
      <c r="AG604" s="158" t="s">
        <v>40</v>
      </c>
      <c r="AH604" s="157"/>
      <c r="AI604" s="163" t="s">
        <v>1</v>
      </c>
      <c r="AJ604" s="20"/>
      <c r="AK604" s="20"/>
      <c r="AL604" s="20"/>
      <c r="AM604" s="20"/>
      <c r="AN604" s="20"/>
      <c r="AO604" s="20"/>
    </row>
    <row r="605" spans="1:41" s="30" customFormat="1" ht="15.75" thickBot="1" x14ac:dyDescent="0.3">
      <c r="A605" s="209"/>
      <c r="B605" s="205"/>
      <c r="C605" s="205"/>
      <c r="D605" s="125">
        <v>832</v>
      </c>
      <c r="E605" s="125">
        <v>502</v>
      </c>
      <c r="F605" s="115" t="str">
        <f t="shared" ca="1" si="222"/>
        <v>A13F55243Ж</v>
      </c>
      <c r="G605" s="125">
        <v>414</v>
      </c>
      <c r="H605" s="116" t="s">
        <v>4</v>
      </c>
      <c r="I605" s="117" t="s">
        <v>18</v>
      </c>
      <c r="J605" s="87">
        <f ca="1">IF($T605=0,SUM(J606:J610),IF($T605="",0,IF(ISERROR(OFFSET(ГП!AA496,-$R605-IF($T605=4,1,0),0)),0,OFFSET(ГП!AA496,-$R605-IF($T605=4,1,0),0))))</f>
        <v>11342.1</v>
      </c>
      <c r="K605" s="87">
        <f ca="1">IF($T605=0,SUM(K606:K610),IF($T605="",0,IF(ISERROR(OFFSET(ГП!AB496,-$R605-IF($T605=4,1,0),0)),0,OFFSET(ГП!AB496,-$R605-IF($T605=4,1,0),0))))</f>
        <v>3113.3</v>
      </c>
      <c r="L605" s="87">
        <f ca="1">IF($T605=0,SUM(L606:L610),IF($T605="",0,IF(ISERROR(OFFSET(ГП!AC496,-$R605-IF($T605=4,1,0),0)),0,OFFSET(ГП!AC496,-$R605-IF($T605=4,1,0),0))))</f>
        <v>3113.3</v>
      </c>
      <c r="M605" s="87">
        <f ca="1">IF($T605=0,SUM(M606:M610),IF($T605="",0,IF(ISERROR(OFFSET(ГП!AD496,-$R605-IF($T605=4,1,0),0)),0,OFFSET(ГП!AD496,-$R605-IF($T605=4,1,0),0))))</f>
        <v>3113.3</v>
      </c>
      <c r="N605" s="87">
        <v>2440.6999999999998</v>
      </c>
      <c r="O605" s="87">
        <f ca="1">IF($T605=0,SUM(O606:O610),IF($T605="",0,IF(ISERROR(OFFSET(ГП!AF496,-$R605-IF($T605=4,1,0),0)),0,OFFSET(ГП!AF496,-$R605-IF($T605=4,1,0),0))))</f>
        <v>0</v>
      </c>
      <c r="P605" s="20"/>
      <c r="Q605" s="20">
        <v>3</v>
      </c>
      <c r="R605" s="20">
        <f t="shared" si="223"/>
        <v>4</v>
      </c>
      <c r="S605" s="20" t="str">
        <f t="shared" si="218"/>
        <v/>
      </c>
      <c r="T605" s="157">
        <f t="shared" si="219"/>
        <v>1</v>
      </c>
      <c r="U605" s="20" t="str">
        <f t="shared" si="220"/>
        <v>республииканский бюджет Чувашской Республики</v>
      </c>
      <c r="V605" s="20"/>
      <c r="W605" s="20"/>
      <c r="X605" s="20"/>
      <c r="Y605" s="20" t="str">
        <f t="shared" ca="1" si="227"/>
        <v/>
      </c>
      <c r="Z605" s="20"/>
      <c r="AA605" s="20">
        <f t="shared" si="226"/>
        <v>4</v>
      </c>
      <c r="AB605" s="20">
        <f t="shared" si="225"/>
        <v>1</v>
      </c>
      <c r="AC605" s="20" t="str">
        <f t="shared" ca="1" si="207"/>
        <v>A13F55243Ж</v>
      </c>
      <c r="AD605" s="20" t="str">
        <f t="shared" ca="1" si="221"/>
        <v>A13F55243Ж</v>
      </c>
      <c r="AE605" s="20" t="str">
        <f t="shared" ca="1" si="215"/>
        <v/>
      </c>
      <c r="AF605" s="158" t="s">
        <v>40</v>
      </c>
      <c r="AG605" s="158" t="s">
        <v>40</v>
      </c>
      <c r="AH605" s="157"/>
      <c r="AI605" s="163" t="s">
        <v>2</v>
      </c>
      <c r="AJ605" s="20"/>
      <c r="AK605" s="20"/>
      <c r="AL605" s="20"/>
      <c r="AM605" s="20"/>
      <c r="AN605" s="20"/>
      <c r="AO605" s="20"/>
    </row>
    <row r="606" spans="1:41" s="30" customFormat="1" ht="23.25" thickBot="1" x14ac:dyDescent="0.3">
      <c r="A606" s="209"/>
      <c r="B606" s="205"/>
      <c r="C606" s="205"/>
      <c r="D606" s="115" t="s">
        <v>17</v>
      </c>
      <c r="E606" s="115" t="s">
        <v>17</v>
      </c>
      <c r="F606" s="115" t="str">
        <f t="shared" ca="1" si="222"/>
        <v>х</v>
      </c>
      <c r="G606" s="115" t="s">
        <v>17</v>
      </c>
      <c r="H606" s="116" t="s">
        <v>3</v>
      </c>
      <c r="I606" s="117" t="s">
        <v>18</v>
      </c>
      <c r="J606" s="87">
        <f ca="1">IF($T606=0,SUM(J607:J611),IF($T606="",0,IF(ISERROR(OFFSET(ГП!AA497,-$R606-IF($T606=4,1,0),0)),0,OFFSET(ГП!AA497,-$R606-IF($T606=4,1,0),0))))</f>
        <v>0</v>
      </c>
      <c r="K606" s="87">
        <f ca="1">IF($T606=0,SUM(K607:K611),IF($T606="",0,IF(ISERROR(OFFSET(ГП!AB497,-$R606-IF($T606=4,1,0),0)),0,OFFSET(ГП!AB497,-$R606-IF($T606=4,1,0),0))))</f>
        <v>0</v>
      </c>
      <c r="L606" s="87">
        <f ca="1">IF($T606=0,SUM(L607:L611),IF($T606="",0,IF(ISERROR(OFFSET(ГП!AC497,-$R606-IF($T606=4,1,0),0)),0,OFFSET(ГП!AC497,-$R606-IF($T606=4,1,0),0))))</f>
        <v>0</v>
      </c>
      <c r="M606" s="87">
        <f ca="1">IF($T606=0,SUM(M607:M611),IF($T606="",0,IF(ISERROR(OFFSET(ГП!AD497,-$R606-IF($T606=4,1,0),0)),0,OFFSET(ГП!AD497,-$R606-IF($T606=4,1,0),0))))</f>
        <v>0</v>
      </c>
      <c r="N606" s="87">
        <f ca="1">IF($T606=0,SUM(N607:N611),IF($T606="",0,IF(ISERROR(OFFSET(ГП!AE497,-$R606-IF($T606=4,1,0),0)),0,OFFSET(ГП!AE497,-$R606-IF($T606=4,1,0),0))))</f>
        <v>0</v>
      </c>
      <c r="O606" s="87">
        <f ca="1">IF($T606=0,SUM(O607:O611),IF($T606="",0,IF(ISERROR(OFFSET(ГП!AF497,-$R606-IF($T606=4,1,0),0)),0,OFFSET(ГП!AF497,-$R606-IF($T606=4,1,0),0))))</f>
        <v>0</v>
      </c>
      <c r="P606" s="20"/>
      <c r="Q606" s="20">
        <v>4</v>
      </c>
      <c r="R606" s="20">
        <f t="shared" si="223"/>
        <v>4</v>
      </c>
      <c r="S606" s="20">
        <f t="shared" si="218"/>
        <v>3</v>
      </c>
      <c r="T606" s="157">
        <f t="shared" si="219"/>
        <v>3</v>
      </c>
      <c r="U606" s="20" t="str">
        <f t="shared" si="220"/>
        <v>местные бюджеты</v>
      </c>
      <c r="V606" s="20"/>
      <c r="W606" s="20"/>
      <c r="X606" s="20"/>
      <c r="Y606" s="20" t="str">
        <f t="shared" ca="1" si="227"/>
        <v/>
      </c>
      <c r="Z606" s="20"/>
      <c r="AA606" s="20">
        <f t="shared" si="226"/>
        <v>4</v>
      </c>
      <c r="AB606" s="20">
        <f t="shared" si="225"/>
        <v>2</v>
      </c>
      <c r="AC606" s="20" t="str">
        <f t="shared" ca="1" si="207"/>
        <v/>
      </c>
      <c r="AD606" s="20" t="str">
        <f t="shared" ca="1" si="221"/>
        <v/>
      </c>
      <c r="AE606" s="20" t="str">
        <f t="shared" ca="1" si="215"/>
        <v/>
      </c>
      <c r="AF606" s="158" t="s">
        <v>574</v>
      </c>
      <c r="AG606" s="158">
        <v>414</v>
      </c>
      <c r="AH606" s="157"/>
      <c r="AI606" s="163" t="s">
        <v>307</v>
      </c>
      <c r="AJ606" s="20"/>
      <c r="AK606" s="20"/>
      <c r="AL606" s="20"/>
      <c r="AM606" s="20"/>
      <c r="AN606" s="20"/>
      <c r="AO606" s="20"/>
    </row>
    <row r="607" spans="1:41" s="30" customFormat="1" ht="15.75" thickBot="1" x14ac:dyDescent="0.3">
      <c r="A607" s="209"/>
      <c r="B607" s="205"/>
      <c r="C607" s="205"/>
      <c r="D607" s="115" t="s">
        <v>17</v>
      </c>
      <c r="E607" s="115" t="s">
        <v>17</v>
      </c>
      <c r="F607" s="115" t="str">
        <f t="shared" ca="1" si="222"/>
        <v>х</v>
      </c>
      <c r="G607" s="115" t="s">
        <v>17</v>
      </c>
      <c r="H607" s="116" t="s">
        <v>5</v>
      </c>
      <c r="I607" s="117" t="s">
        <v>18</v>
      </c>
      <c r="J607" s="87">
        <f ca="1">IF($T607=0,SUM(J608:J612),IF($T607="",0,IF(ISERROR(OFFSET(ГП!AA498,-$R607-IF($T607=4,1,0),0)),0,OFFSET(ГП!AA498,-$R607-IF($T607=4,1,0),0))))</f>
        <v>0</v>
      </c>
      <c r="K607" s="87">
        <f ca="1">IF($T607=0,SUM(K608:K612),IF($T607="",0,IF(ISERROR(OFFSET(ГП!AB498,-$R607-IF($T607=4,1,0),0)),0,OFFSET(ГП!AB498,-$R607-IF($T607=4,1,0),0))))</f>
        <v>0</v>
      </c>
      <c r="L607" s="87">
        <f ca="1">IF($T607=0,SUM(L608:L612),IF($T607="",0,IF(ISERROR(OFFSET(ГП!AC498,-$R607-IF($T607=4,1,0),0)),0,OFFSET(ГП!AC498,-$R607-IF($T607=4,1,0),0))))</f>
        <v>0</v>
      </c>
      <c r="M607" s="87">
        <f ca="1">IF($T607=0,SUM(M608:M612),IF($T607="",0,IF(ISERROR(OFFSET(ГП!AD498,-$R607-IF($T607=4,1,0),0)),0,OFFSET(ГП!AD498,-$R607-IF($T607=4,1,0),0))))</f>
        <v>0</v>
      </c>
      <c r="N607" s="87">
        <f ca="1">IF($T607=0,SUM(N608:N612),IF($T607="",0,IF(ISERROR(OFFSET(ГП!AE498,-$R607-IF($T607=4,1,0),0)),0,OFFSET(ГП!AE498,-$R607-IF($T607=4,1,0),0))))</f>
        <v>0</v>
      </c>
      <c r="O607" s="87">
        <f ca="1">IF($T607=0,SUM(O608:O612),IF($T607="",0,IF(ISERROR(OFFSET(ГП!AF498,-$R607-IF($T607=4,1,0),0)),0,OFFSET(ГП!AF498,-$R607-IF($T607=4,1,0),0))))</f>
        <v>0</v>
      </c>
      <c r="P607" s="20"/>
      <c r="Q607" s="20">
        <v>5</v>
      </c>
      <c r="R607" s="20">
        <f t="shared" si="223"/>
        <v>4</v>
      </c>
      <c r="S607" s="20" t="str">
        <f t="shared" si="218"/>
        <v/>
      </c>
      <c r="T607" s="157" t="str">
        <f t="shared" si="219"/>
        <v/>
      </c>
      <c r="U607" s="20" t="str">
        <f t="shared" si="220"/>
        <v>территориальный государственный внебюджетный фонд Чувашской Республики</v>
      </c>
      <c r="V607" s="20"/>
      <c r="W607" s="20"/>
      <c r="X607" s="20"/>
      <c r="Y607" s="20" t="str">
        <f t="shared" ca="1" si="227"/>
        <v/>
      </c>
      <c r="Z607" s="20"/>
      <c r="AA607" s="20">
        <f t="shared" si="226"/>
        <v>4</v>
      </c>
      <c r="AB607" s="20">
        <f t="shared" si="225"/>
        <v>3</v>
      </c>
      <c r="AC607" s="20" t="str">
        <f t="shared" ca="1" si="207"/>
        <v/>
      </c>
      <c r="AD607" s="20" t="str">
        <f t="shared" ca="1" si="221"/>
        <v/>
      </c>
      <c r="AE607" s="20" t="str">
        <f t="shared" ca="1" si="215"/>
        <v/>
      </c>
      <c r="AF607" s="158" t="s">
        <v>40</v>
      </c>
      <c r="AG607" s="158" t="s">
        <v>40</v>
      </c>
      <c r="AH607" s="157"/>
      <c r="AI607" s="163" t="s">
        <v>3</v>
      </c>
      <c r="AJ607" s="20"/>
      <c r="AK607" s="20"/>
      <c r="AL607" s="20"/>
      <c r="AM607" s="20"/>
      <c r="AN607" s="20"/>
      <c r="AO607" s="20"/>
    </row>
    <row r="608" spans="1:41" s="30" customFormat="1" ht="15.75" thickBot="1" x14ac:dyDescent="0.3">
      <c r="A608" s="210"/>
      <c r="B608" s="206"/>
      <c r="C608" s="206"/>
      <c r="D608" s="115" t="s">
        <v>17</v>
      </c>
      <c r="E608" s="115" t="s">
        <v>17</v>
      </c>
      <c r="F608" s="115" t="str">
        <f t="shared" ca="1" si="222"/>
        <v>х</v>
      </c>
      <c r="G608" s="115" t="s">
        <v>17</v>
      </c>
      <c r="H608" s="116" t="s">
        <v>6</v>
      </c>
      <c r="I608" s="117" t="s">
        <v>18</v>
      </c>
      <c r="J608" s="87">
        <f ca="1">IF($T608=0,SUM(J609:J613),IF($T608="",0,IF(ISERROR(OFFSET(ГП!AA499,-$R608-IF($T608=4,1,0),0)),0,OFFSET(ГП!AA499,-$R608-IF($T608=4,1,0),0))))</f>
        <v>0</v>
      </c>
      <c r="K608" s="87">
        <f ca="1">IF($T608=0,SUM(K609:K613),IF($T608="",0,IF(ISERROR(OFFSET(ГП!AB499,-$R608-IF($T608=4,1,0),0)),0,OFFSET(ГП!AB499,-$R608-IF($T608=4,1,0),0))))</f>
        <v>0</v>
      </c>
      <c r="L608" s="87">
        <f ca="1">IF($T608=0,SUM(L609:L613),IF($T608="",0,IF(ISERROR(OFFSET(ГП!AC499,-$R608-IF($T608=4,1,0),0)),0,OFFSET(ГП!AC499,-$R608-IF($T608=4,1,0),0))))</f>
        <v>0</v>
      </c>
      <c r="M608" s="87">
        <f ca="1">IF($T608=0,SUM(M609:M613),IF($T608="",0,IF(ISERROR(OFFSET(ГП!AD499,-$R608-IF($T608=4,1,0),0)),0,OFFSET(ГП!AD499,-$R608-IF($T608=4,1,0),0))))</f>
        <v>0</v>
      </c>
      <c r="N608" s="87">
        <f ca="1">IF($T608=0,SUM(N609:N613),IF($T608="",0,IF(ISERROR(OFFSET(ГП!AE499,-$R608-IF($T608=4,1,0),0)),0,OFFSET(ГП!AE499,-$R608-IF($T608=4,1,0),0))))</f>
        <v>0</v>
      </c>
      <c r="O608" s="87">
        <f ca="1">IF($T608=0,SUM(O609:O613),IF($T608="",0,IF(ISERROR(OFFSET(ГП!AF499,-$R608-IF($T608=4,1,0),0)),0,OFFSET(ГП!AF499,-$R608-IF($T608=4,1,0),0))))</f>
        <v>0</v>
      </c>
      <c r="P608" s="20"/>
      <c r="Q608" s="20">
        <v>6</v>
      </c>
      <c r="R608" s="20">
        <f t="shared" si="223"/>
        <v>4</v>
      </c>
      <c r="S608" s="20">
        <f t="shared" si="218"/>
        <v>4</v>
      </c>
      <c r="T608" s="157">
        <f t="shared" si="219"/>
        <v>4</v>
      </c>
      <c r="U608" s="20" t="str">
        <f t="shared" si="220"/>
        <v>внебюджетные источники</v>
      </c>
      <c r="V608" s="20"/>
      <c r="W608" s="20"/>
      <c r="X608" s="20"/>
      <c r="Y608" s="20" t="str">
        <f t="shared" ca="1" si="227"/>
        <v/>
      </c>
      <c r="Z608" s="20"/>
      <c r="AA608" s="20">
        <f t="shared" si="226"/>
        <v>4</v>
      </c>
      <c r="AB608" s="20">
        <f t="shared" si="225"/>
        <v>4</v>
      </c>
      <c r="AC608" s="20" t="str">
        <f t="shared" ca="1" si="207"/>
        <v/>
      </c>
      <c r="AD608" s="20" t="str">
        <f t="shared" ca="1" si="221"/>
        <v/>
      </c>
      <c r="AE608" s="20" t="str">
        <f t="shared" ca="1" si="215"/>
        <v/>
      </c>
      <c r="AF608" s="158" t="s">
        <v>40</v>
      </c>
      <c r="AG608" s="158" t="s">
        <v>40</v>
      </c>
      <c r="AH608" s="157"/>
      <c r="AI608" s="163" t="s">
        <v>6</v>
      </c>
      <c r="AJ608" s="20"/>
      <c r="AK608" s="20"/>
      <c r="AL608" s="20"/>
      <c r="AM608" s="20"/>
      <c r="AN608" s="20"/>
      <c r="AO608" s="20"/>
    </row>
    <row r="609" spans="1:41" s="30" customFormat="1" ht="15.75" thickBot="1" x14ac:dyDescent="0.3">
      <c r="A609" s="207" t="s">
        <v>221</v>
      </c>
      <c r="B609" s="204" t="s">
        <v>219</v>
      </c>
      <c r="C609" s="204" t="s">
        <v>35</v>
      </c>
      <c r="D609" s="115"/>
      <c r="E609" s="115" t="s">
        <v>17</v>
      </c>
      <c r="F609" s="115" t="str">
        <f t="shared" ca="1" si="222"/>
        <v>х</v>
      </c>
      <c r="G609" s="115" t="s">
        <v>17</v>
      </c>
      <c r="H609" s="116" t="s">
        <v>1</v>
      </c>
      <c r="I609" s="117" t="s">
        <v>18</v>
      </c>
      <c r="J609" s="87">
        <f ca="1">IF($T609=0,SUM(J610:J614),IF($T609="",0,IF(ISERROR(OFFSET(ГП!AA500,-$R609-IF($T609=4,1,0),0)),0,OFFSET(ГП!AA500,-$R609-IF($T609=4,1,0),0))))</f>
        <v>18700</v>
      </c>
      <c r="K609" s="87">
        <f ca="1">IF($T609=0,SUM(K610:K614),IF($T609="",0,IF(ISERROR(OFFSET(ГП!AB500,-$R609-IF($T609=4,1,0),0)),0,OFFSET(ГП!AB500,-$R609-IF($T609=4,1,0),0))))</f>
        <v>207575.8</v>
      </c>
      <c r="L609" s="87">
        <f ca="1">IF($T609=0,SUM(L610:L614),IF($T609="",0,IF(ISERROR(OFFSET(ГП!AC500,-$R609-IF($T609=4,1,0),0)),0,OFFSET(ГП!AC500,-$R609-IF($T609=4,1,0),0))))</f>
        <v>207575.8</v>
      </c>
      <c r="M609" s="87">
        <f ca="1">IF($T609=0,SUM(M610:M614),IF($T609="",0,IF(ISERROR(OFFSET(ГП!AD500,-$R609-IF($T609=4,1,0),0)),0,OFFSET(ГП!AD500,-$R609-IF($T609=4,1,0),0))))</f>
        <v>207575.8</v>
      </c>
      <c r="N609" s="87">
        <f ca="1">IF($T609=0,SUM(N610:N614),IF($T609="",0,IF(ISERROR(OFFSET(ГП!AE500,-$R609-IF($T609=4,1,0),0)),0,OFFSET(ГП!AE500,-$R609-IF($T609=4,1,0),0))))</f>
        <v>207575.8</v>
      </c>
      <c r="O609" s="87">
        <f ca="1">IF($T609=0,SUM(O610:O614),IF($T609="",0,IF(ISERROR(OFFSET(ГП!AF500,-$R609-IF($T609=4,1,0),0)),0,OFFSET(ГП!AF500,-$R609-IF($T609=4,1,0),0))))</f>
        <v>326119.2</v>
      </c>
      <c r="P609" s="20"/>
      <c r="Q609" s="20">
        <v>1</v>
      </c>
      <c r="R609" s="20">
        <f t="shared" si="223"/>
        <v>5</v>
      </c>
      <c r="S609" s="20" t="str">
        <f t="shared" si="218"/>
        <v/>
      </c>
      <c r="T609" s="157">
        <f t="shared" si="219"/>
        <v>0</v>
      </c>
      <c r="U609" s="20" t="str">
        <f t="shared" si="220"/>
        <v>всего</v>
      </c>
      <c r="V609" s="20"/>
      <c r="W609" s="20"/>
      <c r="X609" s="20"/>
      <c r="Y609" s="20" t="str">
        <f t="shared" ca="1" si="227"/>
        <v/>
      </c>
      <c r="Z609" s="20"/>
      <c r="AA609" s="20">
        <f t="shared" si="226"/>
        <v>4</v>
      </c>
      <c r="AB609" s="20">
        <f t="shared" si="225"/>
        <v>5</v>
      </c>
      <c r="AC609" s="20" t="str">
        <f t="shared" ca="1" si="207"/>
        <v/>
      </c>
      <c r="AD609" s="20" t="str">
        <f t="shared" ca="1" si="221"/>
        <v/>
      </c>
      <c r="AE609" s="20" t="str">
        <f t="shared" ca="1" si="215"/>
        <v/>
      </c>
      <c r="AF609" s="158" t="s">
        <v>40</v>
      </c>
      <c r="AG609" s="158" t="s">
        <v>40</v>
      </c>
      <c r="AH609" s="157"/>
      <c r="AI609" s="163" t="s">
        <v>1</v>
      </c>
      <c r="AJ609" s="20"/>
      <c r="AK609" s="20"/>
      <c r="AL609" s="20"/>
      <c r="AM609" s="20"/>
      <c r="AN609" s="20"/>
      <c r="AO609" s="20"/>
    </row>
    <row r="610" spans="1:41" s="30" customFormat="1" ht="15.75" thickBot="1" x14ac:dyDescent="0.3">
      <c r="A610" s="209"/>
      <c r="B610" s="205"/>
      <c r="C610" s="205"/>
      <c r="D610" s="124"/>
      <c r="E610" s="124"/>
      <c r="F610" s="115" t="str">
        <f t="shared" ca="1" si="222"/>
        <v>х</v>
      </c>
      <c r="G610" s="124"/>
      <c r="H610" s="116" t="s">
        <v>2</v>
      </c>
      <c r="I610" s="117" t="s">
        <v>18</v>
      </c>
      <c r="J610" s="87">
        <f ca="1">IF($T610=0,SUM(J611:J615),IF($T610="",0,IF(ISERROR(OFFSET(ГП!AA501,-$R610-IF($T610=4,1,0),0)),0,OFFSET(ГП!AA501,-$R610-IF($T610=4,1,0),0))))</f>
        <v>0</v>
      </c>
      <c r="K610" s="87">
        <f ca="1">IF($T610=0,SUM(K611:K615),IF($T610="",0,IF(ISERROR(OFFSET(ГП!AB501,-$R610-IF($T610=4,1,0),0)),0,OFFSET(ГП!AB501,-$R610-IF($T610=4,1,0),0))))</f>
        <v>205500</v>
      </c>
      <c r="L610" s="87">
        <f ca="1">IF($T610=0,SUM(L611:L615),IF($T610="",0,IF(ISERROR(OFFSET(ГП!AC501,-$R610-IF($T610=4,1,0),0)),0,OFFSET(ГП!AC501,-$R610-IF($T610=4,1,0),0))))</f>
        <v>205500</v>
      </c>
      <c r="M610" s="87">
        <f ca="1">IF($T610=0,SUM(M611:M615),IF($T610="",0,IF(ISERROR(OFFSET(ГП!AD501,-$R610-IF($T610=4,1,0),0)),0,OFFSET(ГП!AD501,-$R610-IF($T610=4,1,0),0))))</f>
        <v>205500</v>
      </c>
      <c r="N610" s="87">
        <f ca="1">IF($T610=0,SUM(N611:N615),IF($T610="",0,IF(ISERROR(OFFSET(ГП!AE501,-$R610-IF($T610=4,1,0),0)),0,OFFSET(ГП!AE501,-$R610-IF($T610=4,1,0),0))))</f>
        <v>205500</v>
      </c>
      <c r="O610" s="87">
        <f ca="1">IF($T610=0,SUM(O611:O615),IF($T610="",0,IF(ISERROR(OFFSET(ГП!AF501,-$R610-IF($T610=4,1,0),0)),0,OFFSET(ГП!AF501,-$R610-IF($T610=4,1,0),0))))</f>
        <v>322858</v>
      </c>
      <c r="P610" s="20"/>
      <c r="Q610" s="20">
        <v>2</v>
      </c>
      <c r="R610" s="20">
        <f t="shared" si="223"/>
        <v>5</v>
      </c>
      <c r="S610" s="20" t="str">
        <f t="shared" si="218"/>
        <v/>
      </c>
      <c r="T610" s="157">
        <f t="shared" si="219"/>
        <v>2</v>
      </c>
      <c r="U610" s="20" t="str">
        <f t="shared" si="220"/>
        <v>федеральный бюджет</v>
      </c>
      <c r="V610" s="20"/>
      <c r="W610" s="20"/>
      <c r="X610" s="20"/>
      <c r="Y610" s="20" t="str">
        <f t="shared" ca="1" si="227"/>
        <v/>
      </c>
      <c r="Z610" s="20"/>
      <c r="AA610" s="20">
        <f t="shared" si="226"/>
        <v>4</v>
      </c>
      <c r="AB610" s="20">
        <f t="shared" si="225"/>
        <v>6</v>
      </c>
      <c r="AC610" s="20" t="str">
        <f t="shared" ca="1" si="207"/>
        <v/>
      </c>
      <c r="AD610" s="20" t="str">
        <f t="shared" ca="1" si="221"/>
        <v/>
      </c>
      <c r="AE610" s="20" t="str">
        <f t="shared" ca="1" si="215"/>
        <v/>
      </c>
      <c r="AF610" s="158" t="s">
        <v>40</v>
      </c>
      <c r="AG610" s="158" t="s">
        <v>40</v>
      </c>
      <c r="AH610" s="157"/>
      <c r="AI610" s="163" t="s">
        <v>2</v>
      </c>
      <c r="AJ610" s="20"/>
      <c r="AK610" s="20"/>
      <c r="AL610" s="20"/>
      <c r="AM610" s="20"/>
      <c r="AN610" s="20"/>
      <c r="AO610" s="20"/>
    </row>
    <row r="611" spans="1:41" s="30" customFormat="1" ht="23.25" thickBot="1" x14ac:dyDescent="0.3">
      <c r="A611" s="209"/>
      <c r="B611" s="205"/>
      <c r="C611" s="205"/>
      <c r="D611" s="125">
        <v>832</v>
      </c>
      <c r="E611" s="125">
        <v>502</v>
      </c>
      <c r="F611" s="115" t="str">
        <f t="shared" ca="1" si="222"/>
        <v>A13F55243И</v>
      </c>
      <c r="G611" s="125">
        <v>414</v>
      </c>
      <c r="H611" s="116" t="s">
        <v>4</v>
      </c>
      <c r="I611" s="117" t="s">
        <v>18</v>
      </c>
      <c r="J611" s="87">
        <f ca="1">IF($T611=0,SUM(J612:J616),IF($T611="",0,IF(ISERROR(OFFSET(ГП!AA502,-$R611-IF($T611=4,1,0),0)),0,OFFSET(ГП!AA502,-$R611-IF($T611=4,1,0),0))))</f>
        <v>18700</v>
      </c>
      <c r="K611" s="87">
        <f ca="1">IF($T611=0,SUM(K612:K616),IF($T611="",0,IF(ISERROR(OFFSET(ГП!AB502,-$R611-IF($T611=4,1,0),0)),0,OFFSET(ГП!AB502,-$R611-IF($T611=4,1,0),0))))</f>
        <v>2075.8000000000002</v>
      </c>
      <c r="L611" s="87">
        <f ca="1">IF($T611=0,SUM(L612:L616),IF($T611="",0,IF(ISERROR(OFFSET(ГП!AC502,-$R611-IF($T611=4,1,0),0)),0,OFFSET(ГП!AC502,-$R611-IF($T611=4,1,0),0))))</f>
        <v>2075.8000000000002</v>
      </c>
      <c r="M611" s="87">
        <f ca="1">IF($T611=0,SUM(M612:M616),IF($T611="",0,IF(ISERROR(OFFSET(ГП!AD502,-$R611-IF($T611=4,1,0),0)),0,OFFSET(ГП!AD502,-$R611-IF($T611=4,1,0),0))))</f>
        <v>2075.8000000000002</v>
      </c>
      <c r="N611" s="87">
        <f ca="1">IF($T611=0,SUM(N612:N616),IF($T611="",0,IF(ISERROR(OFFSET(ГП!AE502,-$R611-IF($T611=4,1,0),0)),0,OFFSET(ГП!AE502,-$R611-IF($T611=4,1,0),0))))</f>
        <v>2075.8000000000002</v>
      </c>
      <c r="O611" s="87">
        <f ca="1">IF($T611=0,SUM(O612:O616),IF($T611="",0,IF(ISERROR(OFFSET(ГП!AF502,-$R611-IF($T611=4,1,0),0)),0,OFFSET(ГП!AF502,-$R611-IF($T611=4,1,0),0))))</f>
        <v>3261.2</v>
      </c>
      <c r="P611" s="20"/>
      <c r="Q611" s="20">
        <v>3</v>
      </c>
      <c r="R611" s="20">
        <f t="shared" si="223"/>
        <v>5</v>
      </c>
      <c r="S611" s="20" t="str">
        <f t="shared" si="218"/>
        <v/>
      </c>
      <c r="T611" s="157">
        <f t="shared" si="219"/>
        <v>1</v>
      </c>
      <c r="U611" s="20" t="str">
        <f t="shared" si="220"/>
        <v>республииканский бюджет Чувашской Республики</v>
      </c>
      <c r="V611" s="20"/>
      <c r="W611" s="20"/>
      <c r="X611" s="20"/>
      <c r="Y611" s="20" t="str">
        <f t="shared" ca="1" si="227"/>
        <v/>
      </c>
      <c r="Z611" s="20"/>
      <c r="AA611" s="20">
        <f t="shared" si="226"/>
        <v>5</v>
      </c>
      <c r="AB611" s="20">
        <f t="shared" si="225"/>
        <v>1</v>
      </c>
      <c r="AC611" s="20" t="str">
        <f t="shared" ref="AC611:AC674" ca="1" si="228">IF(LEN(F611)&gt;5,F611,"")</f>
        <v>A13F55243И</v>
      </c>
      <c r="AD611" s="20" t="str">
        <f t="shared" ca="1" si="221"/>
        <v>A13F55243И</v>
      </c>
      <c r="AE611" s="20" t="str">
        <f t="shared" ca="1" si="215"/>
        <v/>
      </c>
      <c r="AF611" s="158" t="s">
        <v>575</v>
      </c>
      <c r="AG611" s="158">
        <v>414</v>
      </c>
      <c r="AH611" s="157"/>
      <c r="AI611" s="163" t="s">
        <v>307</v>
      </c>
      <c r="AJ611" s="20"/>
      <c r="AK611" s="20"/>
      <c r="AL611" s="20"/>
      <c r="AM611" s="20"/>
      <c r="AN611" s="20"/>
      <c r="AO611" s="20"/>
    </row>
    <row r="612" spans="1:41" s="30" customFormat="1" ht="15.75" thickBot="1" x14ac:dyDescent="0.3">
      <c r="A612" s="209"/>
      <c r="B612" s="205"/>
      <c r="C612" s="205"/>
      <c r="D612" s="115" t="s">
        <v>17</v>
      </c>
      <c r="E612" s="115" t="s">
        <v>17</v>
      </c>
      <c r="F612" s="115" t="str">
        <f t="shared" ca="1" si="222"/>
        <v>х</v>
      </c>
      <c r="G612" s="115" t="s">
        <v>17</v>
      </c>
      <c r="H612" s="116" t="s">
        <v>3</v>
      </c>
      <c r="I612" s="117" t="s">
        <v>18</v>
      </c>
      <c r="J612" s="87">
        <f ca="1">IF($T612=0,SUM(J613:J617),IF($T612="",0,IF(ISERROR(OFFSET(ГП!AA503,-$R612-IF($T612=4,1,0),0)),0,OFFSET(ГП!AA503,-$R612-IF($T612=4,1,0),0))))</f>
        <v>0</v>
      </c>
      <c r="K612" s="87">
        <f ca="1">IF($T612=0,SUM(K613:K617),IF($T612="",0,IF(ISERROR(OFFSET(ГП!AB503,-$R612-IF($T612=4,1,0),0)),0,OFFSET(ГП!AB503,-$R612-IF($T612=4,1,0),0))))</f>
        <v>0</v>
      </c>
      <c r="L612" s="87">
        <f ca="1">IF($T612=0,SUM(L613:L617),IF($T612="",0,IF(ISERROR(OFFSET(ГП!AC503,-$R612-IF($T612=4,1,0),0)),0,OFFSET(ГП!AC503,-$R612-IF($T612=4,1,0),0))))</f>
        <v>0</v>
      </c>
      <c r="M612" s="87">
        <f ca="1">IF($T612=0,SUM(M613:M617),IF($T612="",0,IF(ISERROR(OFFSET(ГП!AD503,-$R612-IF($T612=4,1,0),0)),0,OFFSET(ГП!AD503,-$R612-IF($T612=4,1,0),0))))</f>
        <v>0</v>
      </c>
      <c r="N612" s="87">
        <f ca="1">IF($T612=0,SUM(N613:N617),IF($T612="",0,IF(ISERROR(OFFSET(ГП!AE503,-$R612-IF($T612=4,1,0),0)),0,OFFSET(ГП!AE503,-$R612-IF($T612=4,1,0),0))))</f>
        <v>0</v>
      </c>
      <c r="O612" s="87">
        <f ca="1">IF($T612=0,SUM(O613:O617),IF($T612="",0,IF(ISERROR(OFFSET(ГП!AF503,-$R612-IF($T612=4,1,0),0)),0,OFFSET(ГП!AF503,-$R612-IF($T612=4,1,0),0))))</f>
        <v>0</v>
      </c>
      <c r="P612" s="20"/>
      <c r="Q612" s="20">
        <v>4</v>
      </c>
      <c r="R612" s="20">
        <f t="shared" si="223"/>
        <v>5</v>
      </c>
      <c r="S612" s="20">
        <f t="shared" si="218"/>
        <v>3</v>
      </c>
      <c r="T612" s="157">
        <f t="shared" si="219"/>
        <v>3</v>
      </c>
      <c r="U612" s="20" t="str">
        <f t="shared" si="220"/>
        <v>местные бюджеты</v>
      </c>
      <c r="V612" s="20"/>
      <c r="W612" s="20"/>
      <c r="X612" s="20"/>
      <c r="Y612" s="20" t="str">
        <f t="shared" ca="1" si="227"/>
        <v/>
      </c>
      <c r="Z612" s="20"/>
      <c r="AA612" s="20">
        <f t="shared" si="226"/>
        <v>5</v>
      </c>
      <c r="AB612" s="20">
        <f t="shared" si="225"/>
        <v>2</v>
      </c>
      <c r="AC612" s="20" t="str">
        <f t="shared" ca="1" si="228"/>
        <v/>
      </c>
      <c r="AD612" s="20" t="str">
        <f t="shared" ca="1" si="221"/>
        <v/>
      </c>
      <c r="AE612" s="20" t="str">
        <f t="shared" ca="1" si="215"/>
        <v/>
      </c>
      <c r="AF612" s="158" t="s">
        <v>40</v>
      </c>
      <c r="AG612" s="158" t="s">
        <v>40</v>
      </c>
      <c r="AH612" s="157"/>
      <c r="AI612" s="163" t="s">
        <v>3</v>
      </c>
      <c r="AJ612" s="20"/>
      <c r="AK612" s="20"/>
      <c r="AL612" s="20"/>
      <c r="AM612" s="20"/>
      <c r="AN612" s="20"/>
      <c r="AO612" s="20"/>
    </row>
    <row r="613" spans="1:41" s="30" customFormat="1" ht="15.75" thickBot="1" x14ac:dyDescent="0.3">
      <c r="A613" s="209"/>
      <c r="B613" s="205"/>
      <c r="C613" s="205"/>
      <c r="D613" s="115" t="s">
        <v>17</v>
      </c>
      <c r="E613" s="115" t="s">
        <v>17</v>
      </c>
      <c r="F613" s="115" t="str">
        <f t="shared" ca="1" si="222"/>
        <v>х</v>
      </c>
      <c r="G613" s="115" t="s">
        <v>17</v>
      </c>
      <c r="H613" s="116" t="s">
        <v>5</v>
      </c>
      <c r="I613" s="117" t="s">
        <v>18</v>
      </c>
      <c r="J613" s="87">
        <f ca="1">IF($T613=0,SUM(J614:J618),IF($T613="",0,IF(ISERROR(OFFSET(ГП!AA504,-$R613-IF($T613=4,1,0),0)),0,OFFSET(ГП!AA504,-$R613-IF($T613=4,1,0),0))))</f>
        <v>0</v>
      </c>
      <c r="K613" s="87">
        <f ca="1">IF($T613=0,SUM(K614:K618),IF($T613="",0,IF(ISERROR(OFFSET(ГП!AB504,-$R613-IF($T613=4,1,0),0)),0,OFFSET(ГП!AB504,-$R613-IF($T613=4,1,0),0))))</f>
        <v>0</v>
      </c>
      <c r="L613" s="87">
        <f ca="1">IF($T613=0,SUM(L614:L618),IF($T613="",0,IF(ISERROR(OFFSET(ГП!AC504,-$R613-IF($T613=4,1,0),0)),0,OFFSET(ГП!AC504,-$R613-IF($T613=4,1,0),0))))</f>
        <v>0</v>
      </c>
      <c r="M613" s="87">
        <f ca="1">IF($T613=0,SUM(M614:M618),IF($T613="",0,IF(ISERROR(OFFSET(ГП!AD504,-$R613-IF($T613=4,1,0),0)),0,OFFSET(ГП!AD504,-$R613-IF($T613=4,1,0),0))))</f>
        <v>0</v>
      </c>
      <c r="N613" s="87">
        <f ca="1">IF($T613=0,SUM(N614:N618),IF($T613="",0,IF(ISERROR(OFFSET(ГП!AE504,-$R613-IF($T613=4,1,0),0)),0,OFFSET(ГП!AE504,-$R613-IF($T613=4,1,0),0))))</f>
        <v>0</v>
      </c>
      <c r="O613" s="87">
        <f ca="1">IF($T613=0,SUM(O614:O618),IF($T613="",0,IF(ISERROR(OFFSET(ГП!AF504,-$R613-IF($T613=4,1,0),0)),0,OFFSET(ГП!AF504,-$R613-IF($T613=4,1,0),0))))</f>
        <v>0</v>
      </c>
      <c r="P613" s="20"/>
      <c r="Q613" s="20">
        <v>5</v>
      </c>
      <c r="R613" s="20">
        <f t="shared" si="223"/>
        <v>5</v>
      </c>
      <c r="S613" s="20" t="str">
        <f t="shared" si="218"/>
        <v/>
      </c>
      <c r="T613" s="157" t="str">
        <f t="shared" si="219"/>
        <v/>
      </c>
      <c r="U613" s="20" t="str">
        <f t="shared" si="220"/>
        <v>территориальный государственный внебюджетный фонд Чувашской Республики</v>
      </c>
      <c r="V613" s="20"/>
      <c r="W613" s="20"/>
      <c r="X613" s="20"/>
      <c r="Y613" s="20" t="str">
        <f t="shared" ca="1" si="227"/>
        <v/>
      </c>
      <c r="Z613" s="20"/>
      <c r="AA613" s="20">
        <f t="shared" si="226"/>
        <v>5</v>
      </c>
      <c r="AB613" s="20">
        <f t="shared" si="225"/>
        <v>3</v>
      </c>
      <c r="AC613" s="20" t="str">
        <f t="shared" ca="1" si="228"/>
        <v/>
      </c>
      <c r="AD613" s="20" t="str">
        <f t="shared" ca="1" si="221"/>
        <v/>
      </c>
      <c r="AE613" s="20" t="str">
        <f t="shared" ca="1" si="215"/>
        <v/>
      </c>
      <c r="AF613" s="158" t="s">
        <v>40</v>
      </c>
      <c r="AG613" s="158" t="s">
        <v>40</v>
      </c>
      <c r="AH613" s="157"/>
      <c r="AI613" s="163" t="s">
        <v>6</v>
      </c>
      <c r="AJ613" s="20"/>
      <c r="AK613" s="20"/>
      <c r="AL613" s="20"/>
      <c r="AM613" s="20"/>
      <c r="AN613" s="20"/>
      <c r="AO613" s="20"/>
    </row>
    <row r="614" spans="1:41" s="30" customFormat="1" ht="15.75" thickBot="1" x14ac:dyDescent="0.3">
      <c r="A614" s="210"/>
      <c r="B614" s="206"/>
      <c r="C614" s="206"/>
      <c r="D614" s="115" t="s">
        <v>17</v>
      </c>
      <c r="E614" s="115" t="s">
        <v>17</v>
      </c>
      <c r="F614" s="115" t="str">
        <f t="shared" ca="1" si="222"/>
        <v>х</v>
      </c>
      <c r="G614" s="115" t="s">
        <v>17</v>
      </c>
      <c r="H614" s="116" t="s">
        <v>6</v>
      </c>
      <c r="I614" s="117" t="s">
        <v>18</v>
      </c>
      <c r="J614" s="87">
        <f ca="1">IF($T614=0,SUM(J615:J619),IF($T614="",0,IF(ISERROR(OFFSET(ГП!AA505,-$R614-IF($T614=4,1,0),0)),0,OFFSET(ГП!AA505,-$R614-IF($T614=4,1,0),0))))</f>
        <v>0</v>
      </c>
      <c r="K614" s="87">
        <f ca="1">IF($T614=0,SUM(K615:K619),IF($T614="",0,IF(ISERROR(OFFSET(ГП!AB505,-$R614-IF($T614=4,1,0),0)),0,OFFSET(ГП!AB505,-$R614-IF($T614=4,1,0),0))))</f>
        <v>0</v>
      </c>
      <c r="L614" s="87">
        <f ca="1">IF($T614=0,SUM(L615:L619),IF($T614="",0,IF(ISERROR(OFFSET(ГП!AC505,-$R614-IF($T614=4,1,0),0)),0,OFFSET(ГП!AC505,-$R614-IF($T614=4,1,0),0))))</f>
        <v>0</v>
      </c>
      <c r="M614" s="87">
        <f ca="1">IF($T614=0,SUM(M615:M619),IF($T614="",0,IF(ISERROR(OFFSET(ГП!AD505,-$R614-IF($T614=4,1,0),0)),0,OFFSET(ГП!AD505,-$R614-IF($T614=4,1,0),0))))</f>
        <v>0</v>
      </c>
      <c r="N614" s="87">
        <f ca="1">IF($T614=0,SUM(N615:N619),IF($T614="",0,IF(ISERROR(OFFSET(ГП!AE505,-$R614-IF($T614=4,1,0),0)),0,OFFSET(ГП!AE505,-$R614-IF($T614=4,1,0),0))))</f>
        <v>0</v>
      </c>
      <c r="O614" s="87">
        <f ca="1">IF($T614=0,SUM(O615:O619),IF($T614="",0,IF(ISERROR(OFFSET(ГП!AF505,-$R614-IF($T614=4,1,0),0)),0,OFFSET(ГП!AF505,-$R614-IF($T614=4,1,0),0))))</f>
        <v>0</v>
      </c>
      <c r="P614" s="20"/>
      <c r="Q614" s="20">
        <v>6</v>
      </c>
      <c r="R614" s="20">
        <f t="shared" si="223"/>
        <v>5</v>
      </c>
      <c r="S614" s="20">
        <f t="shared" si="218"/>
        <v>4</v>
      </c>
      <c r="T614" s="157">
        <f t="shared" si="219"/>
        <v>4</v>
      </c>
      <c r="U614" s="20" t="str">
        <f t="shared" si="220"/>
        <v>внебюджетные источники</v>
      </c>
      <c r="V614" s="20"/>
      <c r="W614" s="20"/>
      <c r="X614" s="20"/>
      <c r="Y614" s="20" t="str">
        <f t="shared" ca="1" si="227"/>
        <v/>
      </c>
      <c r="Z614" s="20"/>
      <c r="AA614" s="20">
        <f t="shared" si="226"/>
        <v>5</v>
      </c>
      <c r="AB614" s="20">
        <f t="shared" si="225"/>
        <v>4</v>
      </c>
      <c r="AC614" s="20" t="str">
        <f t="shared" ca="1" si="228"/>
        <v/>
      </c>
      <c r="AD614" s="20" t="str">
        <f t="shared" ca="1" si="221"/>
        <v/>
      </c>
      <c r="AE614" s="20" t="str">
        <f t="shared" ca="1" si="215"/>
        <v/>
      </c>
      <c r="AF614" s="158" t="s">
        <v>40</v>
      </c>
      <c r="AG614" s="158" t="s">
        <v>40</v>
      </c>
      <c r="AH614" s="157"/>
      <c r="AI614" s="163" t="s">
        <v>1</v>
      </c>
      <c r="AJ614" s="20"/>
      <c r="AK614" s="20"/>
      <c r="AL614" s="20"/>
      <c r="AM614" s="20"/>
      <c r="AN614" s="20"/>
      <c r="AO614" s="20"/>
    </row>
    <row r="615" spans="1:41" s="30" customFormat="1" ht="15.75" thickBot="1" x14ac:dyDescent="0.3">
      <c r="A615" s="207" t="s">
        <v>222</v>
      </c>
      <c r="B615" s="204" t="s">
        <v>220</v>
      </c>
      <c r="C615" s="204" t="s">
        <v>35</v>
      </c>
      <c r="D615" s="115"/>
      <c r="E615" s="115" t="s">
        <v>17</v>
      </c>
      <c r="F615" s="115" t="str">
        <f t="shared" ca="1" si="222"/>
        <v>х</v>
      </c>
      <c r="G615" s="115" t="s">
        <v>17</v>
      </c>
      <c r="H615" s="116" t="s">
        <v>1</v>
      </c>
      <c r="I615" s="117" t="s">
        <v>18</v>
      </c>
      <c r="J615" s="87">
        <f ca="1">IF($T615=0,SUM(J616:J620),IF($T615="",0,IF(ISERROR(OFFSET(ГП!AA506,-$R615-IF($T615=4,1,0),0)),0,OFFSET(ГП!AA506,-$R615-IF($T615=4,1,0),0))))</f>
        <v>25000</v>
      </c>
      <c r="K615" s="87">
        <f ca="1">IF($T615=0,SUM(K616:K620),IF($T615="",0,IF(ISERROR(OFFSET(ГП!AB506,-$R615-IF($T615=4,1,0),0)),0,OFFSET(ГП!AB506,-$R615-IF($T615=4,1,0),0))))</f>
        <v>162237.1</v>
      </c>
      <c r="L615" s="87">
        <f ca="1">IF($T615=0,SUM(L616:L620),IF($T615="",0,IF(ISERROR(OFFSET(ГП!AC506,-$R615-IF($T615=4,1,0),0)),0,OFFSET(ГП!AC506,-$R615-IF($T615=4,1,0),0))))</f>
        <v>162237.1</v>
      </c>
      <c r="M615" s="87">
        <f ca="1">IF($T615=0,SUM(M616:M620),IF($T615="",0,IF(ISERROR(OFFSET(ГП!AD506,-$R615-IF($T615=4,1,0),0)),0,OFFSET(ГП!AD506,-$R615-IF($T615=4,1,0),0))))</f>
        <v>162237.1</v>
      </c>
      <c r="N615" s="87">
        <f ca="1">IF($T615=0,SUM(N616:N620),IF($T615="",0,IF(ISERROR(OFFSET(ГП!AE506,-$R615-IF($T615=4,1,0),0)),0,OFFSET(ГП!AE506,-$R615-IF($T615=4,1,0),0))))</f>
        <v>162237.1</v>
      </c>
      <c r="O615" s="87">
        <f ca="1">IF($T615=0,SUM(O616:O620),IF($T615="",0,IF(ISERROR(OFFSET(ГП!AF506,-$R615-IF($T615=4,1,0),0)),0,OFFSET(ГП!AF506,-$R615-IF($T615=4,1,0),0))))</f>
        <v>269721.90000000002</v>
      </c>
      <c r="P615" s="20"/>
      <c r="Q615" s="20">
        <v>1</v>
      </c>
      <c r="R615" s="20">
        <f t="shared" si="223"/>
        <v>6</v>
      </c>
      <c r="S615" s="20" t="str">
        <f t="shared" si="218"/>
        <v/>
      </c>
      <c r="T615" s="157">
        <f t="shared" si="219"/>
        <v>0</v>
      </c>
      <c r="U615" s="20" t="str">
        <f t="shared" si="220"/>
        <v>всего</v>
      </c>
      <c r="V615" s="20"/>
      <c r="W615" s="20"/>
      <c r="X615" s="20"/>
      <c r="Y615" s="20" t="str">
        <f t="shared" ca="1" si="227"/>
        <v/>
      </c>
      <c r="Z615" s="20"/>
      <c r="AA615" s="20">
        <f t="shared" si="226"/>
        <v>5</v>
      </c>
      <c r="AB615" s="20">
        <f t="shared" si="225"/>
        <v>5</v>
      </c>
      <c r="AC615" s="20" t="str">
        <f t="shared" ca="1" si="228"/>
        <v/>
      </c>
      <c r="AD615" s="20" t="str">
        <f t="shared" ca="1" si="221"/>
        <v/>
      </c>
      <c r="AE615" s="20" t="str">
        <f t="shared" ca="1" si="215"/>
        <v/>
      </c>
      <c r="AF615" s="158" t="s">
        <v>40</v>
      </c>
      <c r="AG615" s="158" t="s">
        <v>40</v>
      </c>
      <c r="AH615" s="157"/>
      <c r="AI615" s="163" t="s">
        <v>2</v>
      </c>
      <c r="AJ615" s="20"/>
      <c r="AK615" s="20"/>
      <c r="AL615" s="20"/>
      <c r="AM615" s="20"/>
      <c r="AN615" s="20"/>
      <c r="AO615" s="20"/>
    </row>
    <row r="616" spans="1:41" s="30" customFormat="1" ht="23.25" thickBot="1" x14ac:dyDescent="0.3">
      <c r="A616" s="209"/>
      <c r="B616" s="205"/>
      <c r="C616" s="205"/>
      <c r="D616" s="124"/>
      <c r="E616" s="124"/>
      <c r="F616" s="115" t="str">
        <f t="shared" ca="1" si="222"/>
        <v>х</v>
      </c>
      <c r="G616" s="124"/>
      <c r="H616" s="116" t="s">
        <v>2</v>
      </c>
      <c r="I616" s="117" t="s">
        <v>18</v>
      </c>
      <c r="J616" s="87">
        <f ca="1">IF($T616=0,SUM(J617:J621),IF($T616="",0,IF(ISERROR(OFFSET(ГП!AA507,-$R616-IF($T616=4,1,0),0)),0,OFFSET(ГП!AA507,-$R616-IF($T616=4,1,0),0))))</f>
        <v>0</v>
      </c>
      <c r="K616" s="87">
        <f ca="1">IF($T616=0,SUM(K617:K621),IF($T616="",0,IF(ISERROR(OFFSET(ГП!AB507,-$R616-IF($T616=4,1,0),0)),0,OFFSET(ГП!AB507,-$R616-IF($T616=4,1,0),0))))</f>
        <v>160614.70000000001</v>
      </c>
      <c r="L616" s="87">
        <f ca="1">IF($T616=0,SUM(L617:L621),IF($T616="",0,IF(ISERROR(OFFSET(ГП!AC507,-$R616-IF($T616=4,1,0),0)),0,OFFSET(ГП!AC507,-$R616-IF($T616=4,1,0),0))))</f>
        <v>160614.70000000001</v>
      </c>
      <c r="M616" s="87">
        <f ca="1">IF($T616=0,SUM(M617:M621),IF($T616="",0,IF(ISERROR(OFFSET(ГП!AD507,-$R616-IF($T616=4,1,0),0)),0,OFFSET(ГП!AD507,-$R616-IF($T616=4,1,0),0))))</f>
        <v>160614.70000000001</v>
      </c>
      <c r="N616" s="87">
        <f ca="1">IF($T616=0,SUM(N617:N621),IF($T616="",0,IF(ISERROR(OFFSET(ГП!AE507,-$R616-IF($T616=4,1,0),0)),0,OFFSET(ГП!AE507,-$R616-IF($T616=4,1,0),0))))</f>
        <v>160614.70000000001</v>
      </c>
      <c r="O616" s="87">
        <f ca="1">IF($T616=0,SUM(O617:O621),IF($T616="",0,IF(ISERROR(OFFSET(ГП!AF507,-$R616-IF($T616=4,1,0),0)),0,OFFSET(ГП!AF507,-$R616-IF($T616=4,1,0),0))))</f>
        <v>267024.7</v>
      </c>
      <c r="P616" s="20"/>
      <c r="Q616" s="20">
        <v>2</v>
      </c>
      <c r="R616" s="20">
        <f t="shared" si="223"/>
        <v>6</v>
      </c>
      <c r="S616" s="20" t="str">
        <f t="shared" si="218"/>
        <v/>
      </c>
      <c r="T616" s="157">
        <f t="shared" si="219"/>
        <v>2</v>
      </c>
      <c r="U616" s="20" t="str">
        <f t="shared" si="220"/>
        <v>федеральный бюджет</v>
      </c>
      <c r="V616" s="20"/>
      <c r="W616" s="20"/>
      <c r="X616" s="20"/>
      <c r="Y616" s="20" t="str">
        <f t="shared" ca="1" si="227"/>
        <v/>
      </c>
      <c r="Z616" s="20"/>
      <c r="AA616" s="20">
        <f t="shared" si="226"/>
        <v>5</v>
      </c>
      <c r="AB616" s="20">
        <f t="shared" si="225"/>
        <v>6</v>
      </c>
      <c r="AC616" s="20" t="str">
        <f t="shared" ca="1" si="228"/>
        <v/>
      </c>
      <c r="AD616" s="20" t="str">
        <f t="shared" ca="1" si="221"/>
        <v/>
      </c>
      <c r="AE616" s="20" t="str">
        <f t="shared" ca="1" si="215"/>
        <v/>
      </c>
      <c r="AF616" s="158" t="s">
        <v>576</v>
      </c>
      <c r="AG616" s="158">
        <v>414</v>
      </c>
      <c r="AH616" s="157"/>
      <c r="AI616" s="163" t="s">
        <v>307</v>
      </c>
      <c r="AJ616" s="20"/>
      <c r="AK616" s="20"/>
      <c r="AL616" s="20"/>
      <c r="AM616" s="20"/>
      <c r="AN616" s="20"/>
      <c r="AO616" s="20"/>
    </row>
    <row r="617" spans="1:41" s="30" customFormat="1" ht="15.75" thickBot="1" x14ac:dyDescent="0.3">
      <c r="A617" s="209"/>
      <c r="B617" s="205"/>
      <c r="C617" s="205"/>
      <c r="D617" s="125">
        <v>832</v>
      </c>
      <c r="E617" s="125">
        <v>502</v>
      </c>
      <c r="F617" s="115" t="str">
        <f t="shared" ca="1" si="222"/>
        <v>A13F55243К</v>
      </c>
      <c r="G617" s="125">
        <v>414</v>
      </c>
      <c r="H617" s="116" t="s">
        <v>4</v>
      </c>
      <c r="I617" s="117" t="s">
        <v>18</v>
      </c>
      <c r="J617" s="87">
        <f ca="1">IF($T617=0,SUM(J618:J622),IF($T617="",0,IF(ISERROR(OFFSET(ГП!AA508,-$R617-IF($T617=4,1,0),0)),0,OFFSET(ГП!AA508,-$R617-IF($T617=4,1,0),0))))</f>
        <v>25000</v>
      </c>
      <c r="K617" s="87">
        <f ca="1">IF($T617=0,SUM(K618:K622),IF($T617="",0,IF(ISERROR(OFFSET(ГП!AB508,-$R617-IF($T617=4,1,0),0)),0,OFFSET(ГП!AB508,-$R617-IF($T617=4,1,0),0))))</f>
        <v>1622.4</v>
      </c>
      <c r="L617" s="87">
        <f ca="1">IF($T617=0,SUM(L618:L622),IF($T617="",0,IF(ISERROR(OFFSET(ГП!AC508,-$R617-IF($T617=4,1,0),0)),0,OFFSET(ГП!AC508,-$R617-IF($T617=4,1,0),0))))</f>
        <v>1622.4</v>
      </c>
      <c r="M617" s="87">
        <f ca="1">IF($T617=0,SUM(M618:M622),IF($T617="",0,IF(ISERROR(OFFSET(ГП!AD508,-$R617-IF($T617=4,1,0),0)),0,OFFSET(ГП!AD508,-$R617-IF($T617=4,1,0),0))))</f>
        <v>1622.4</v>
      </c>
      <c r="N617" s="87">
        <f ca="1">IF($T617=0,SUM(N618:N622),IF($T617="",0,IF(ISERROR(OFFSET(ГП!AE508,-$R617-IF($T617=4,1,0),0)),0,OFFSET(ГП!AE508,-$R617-IF($T617=4,1,0),0))))</f>
        <v>1622.4</v>
      </c>
      <c r="O617" s="87">
        <f ca="1">IF($T617=0,SUM(O618:O622),IF($T617="",0,IF(ISERROR(OFFSET(ГП!AF508,-$R617-IF($T617=4,1,0),0)),0,OFFSET(ГП!AF508,-$R617-IF($T617=4,1,0),0))))</f>
        <v>2697.2</v>
      </c>
      <c r="P617" s="20"/>
      <c r="Q617" s="20">
        <v>3</v>
      </c>
      <c r="R617" s="20">
        <f t="shared" si="223"/>
        <v>6</v>
      </c>
      <c r="S617" s="20" t="str">
        <f t="shared" si="218"/>
        <v/>
      </c>
      <c r="T617" s="157">
        <f t="shared" si="219"/>
        <v>1</v>
      </c>
      <c r="U617" s="20" t="str">
        <f t="shared" si="220"/>
        <v>республииканский бюджет Чувашской Республики</v>
      </c>
      <c r="V617" s="20"/>
      <c r="W617" s="20"/>
      <c r="X617" s="20"/>
      <c r="Y617" s="20" t="str">
        <f t="shared" ca="1" si="227"/>
        <v/>
      </c>
      <c r="Z617" s="20"/>
      <c r="AA617" s="20">
        <f t="shared" si="226"/>
        <v>6</v>
      </c>
      <c r="AB617" s="20">
        <f t="shared" si="225"/>
        <v>1</v>
      </c>
      <c r="AC617" s="20" t="str">
        <f t="shared" ca="1" si="228"/>
        <v>A13F55243К</v>
      </c>
      <c r="AD617" s="20" t="str">
        <f t="shared" ca="1" si="221"/>
        <v>A13F55243К</v>
      </c>
      <c r="AE617" s="20" t="str">
        <f t="shared" ca="1" si="215"/>
        <v/>
      </c>
      <c r="AF617" s="158" t="s">
        <v>40</v>
      </c>
      <c r="AG617" s="158" t="s">
        <v>40</v>
      </c>
      <c r="AH617" s="157"/>
      <c r="AI617" s="163" t="s">
        <v>3</v>
      </c>
      <c r="AJ617" s="20"/>
      <c r="AK617" s="20"/>
      <c r="AL617" s="20"/>
      <c r="AM617" s="20"/>
      <c r="AN617" s="20"/>
      <c r="AO617" s="20"/>
    </row>
    <row r="618" spans="1:41" s="30" customFormat="1" ht="15.75" thickBot="1" x14ac:dyDescent="0.3">
      <c r="A618" s="209"/>
      <c r="B618" s="205"/>
      <c r="C618" s="205"/>
      <c r="D618" s="115" t="s">
        <v>17</v>
      </c>
      <c r="E618" s="115" t="s">
        <v>17</v>
      </c>
      <c r="F618" s="115" t="str">
        <f t="shared" ca="1" si="222"/>
        <v>х</v>
      </c>
      <c r="G618" s="115" t="s">
        <v>17</v>
      </c>
      <c r="H618" s="116" t="s">
        <v>3</v>
      </c>
      <c r="I618" s="117" t="s">
        <v>18</v>
      </c>
      <c r="J618" s="87">
        <f ca="1">IF($T618=0,SUM(J619:J623),IF($T618="",0,IF(ISERROR(OFFSET(ГП!AA509,-$R618-IF($T618=4,1,0),0)),0,OFFSET(ГП!AA509,-$R618-IF($T618=4,1,0),0))))</f>
        <v>0</v>
      </c>
      <c r="K618" s="87">
        <f ca="1">IF($T618=0,SUM(K619:K623),IF($T618="",0,IF(ISERROR(OFFSET(ГП!AB509,-$R618-IF($T618=4,1,0),0)),0,OFFSET(ГП!AB509,-$R618-IF($T618=4,1,0),0))))</f>
        <v>0</v>
      </c>
      <c r="L618" s="87">
        <f ca="1">IF($T618=0,SUM(L619:L623),IF($T618="",0,IF(ISERROR(OFFSET(ГП!AC509,-$R618-IF($T618=4,1,0),0)),0,OFFSET(ГП!AC509,-$R618-IF($T618=4,1,0),0))))</f>
        <v>0</v>
      </c>
      <c r="M618" s="87">
        <f ca="1">IF($T618=0,SUM(M619:M623),IF($T618="",0,IF(ISERROR(OFFSET(ГП!AD509,-$R618-IF($T618=4,1,0),0)),0,OFFSET(ГП!AD509,-$R618-IF($T618=4,1,0),0))))</f>
        <v>0</v>
      </c>
      <c r="N618" s="87">
        <f ca="1">IF($T618=0,SUM(N619:N623),IF($T618="",0,IF(ISERROR(OFFSET(ГП!AE509,-$R618-IF($T618=4,1,0),0)),0,OFFSET(ГП!AE509,-$R618-IF($T618=4,1,0),0))))</f>
        <v>0</v>
      </c>
      <c r="O618" s="87">
        <f ca="1">IF($T618=0,SUM(O619:O623),IF($T618="",0,IF(ISERROR(OFFSET(ГП!AF509,-$R618-IF($T618=4,1,0),0)),0,OFFSET(ГП!AF509,-$R618-IF($T618=4,1,0),0))))</f>
        <v>0</v>
      </c>
      <c r="P618" s="20"/>
      <c r="Q618" s="20">
        <v>4</v>
      </c>
      <c r="R618" s="20">
        <f t="shared" si="223"/>
        <v>6</v>
      </c>
      <c r="S618" s="20">
        <f t="shared" si="218"/>
        <v>3</v>
      </c>
      <c r="T618" s="157">
        <f t="shared" si="219"/>
        <v>3</v>
      </c>
      <c r="U618" s="20" t="str">
        <f t="shared" si="220"/>
        <v>местные бюджеты</v>
      </c>
      <c r="V618" s="20"/>
      <c r="W618" s="20"/>
      <c r="X618" s="20"/>
      <c r="Y618" s="20" t="str">
        <f t="shared" ca="1" si="227"/>
        <v/>
      </c>
      <c r="Z618" s="20"/>
      <c r="AA618" s="20">
        <f t="shared" si="226"/>
        <v>6</v>
      </c>
      <c r="AB618" s="20">
        <f t="shared" si="225"/>
        <v>2</v>
      </c>
      <c r="AC618" s="20" t="str">
        <f t="shared" ca="1" si="228"/>
        <v/>
      </c>
      <c r="AD618" s="20" t="str">
        <f t="shared" ca="1" si="221"/>
        <v/>
      </c>
      <c r="AE618" s="20" t="str">
        <f t="shared" ca="1" si="215"/>
        <v/>
      </c>
      <c r="AF618" s="158" t="s">
        <v>40</v>
      </c>
      <c r="AG618" s="158" t="s">
        <v>40</v>
      </c>
      <c r="AH618" s="157"/>
      <c r="AI618" s="163" t="s">
        <v>6</v>
      </c>
      <c r="AJ618" s="20"/>
      <c r="AK618" s="20"/>
      <c r="AL618" s="20"/>
      <c r="AM618" s="20"/>
      <c r="AN618" s="20"/>
      <c r="AO618" s="20"/>
    </row>
    <row r="619" spans="1:41" s="30" customFormat="1" ht="15.75" thickBot="1" x14ac:dyDescent="0.3">
      <c r="A619" s="209"/>
      <c r="B619" s="205"/>
      <c r="C619" s="205"/>
      <c r="D619" s="115" t="s">
        <v>17</v>
      </c>
      <c r="E619" s="115" t="s">
        <v>17</v>
      </c>
      <c r="F619" s="115" t="str">
        <f t="shared" ca="1" si="222"/>
        <v>х</v>
      </c>
      <c r="G619" s="115" t="s">
        <v>17</v>
      </c>
      <c r="H619" s="116" t="s">
        <v>5</v>
      </c>
      <c r="I619" s="117" t="s">
        <v>18</v>
      </c>
      <c r="J619" s="87">
        <f ca="1">IF($T619=0,SUM(J620:J624),IF($T619="",0,IF(ISERROR(OFFSET(ГП!AA510,-$R619-IF($T619=4,1,0),0)),0,OFFSET(ГП!AA510,-$R619-IF($T619=4,1,0),0))))</f>
        <v>0</v>
      </c>
      <c r="K619" s="87">
        <f ca="1">IF($T619=0,SUM(K620:K624),IF($T619="",0,IF(ISERROR(OFFSET(ГП!AB510,-$R619-IF($T619=4,1,0),0)),0,OFFSET(ГП!AB510,-$R619-IF($T619=4,1,0),0))))</f>
        <v>0</v>
      </c>
      <c r="L619" s="87">
        <f ca="1">IF($T619=0,SUM(L620:L624),IF($T619="",0,IF(ISERROR(OFFSET(ГП!AC510,-$R619-IF($T619=4,1,0),0)),0,OFFSET(ГП!AC510,-$R619-IF($T619=4,1,0),0))))</f>
        <v>0</v>
      </c>
      <c r="M619" s="87">
        <f ca="1">IF($T619=0,SUM(M620:M624),IF($T619="",0,IF(ISERROR(OFFSET(ГП!AD510,-$R619-IF($T619=4,1,0),0)),0,OFFSET(ГП!AD510,-$R619-IF($T619=4,1,0),0))))</f>
        <v>0</v>
      </c>
      <c r="N619" s="87">
        <f ca="1">IF($T619=0,SUM(N620:N624),IF($T619="",0,IF(ISERROR(OFFSET(ГП!AE510,-$R619-IF($T619=4,1,0),0)),0,OFFSET(ГП!AE510,-$R619-IF($T619=4,1,0),0))))</f>
        <v>0</v>
      </c>
      <c r="O619" s="87">
        <f ca="1">IF($T619=0,SUM(O620:O624),IF($T619="",0,IF(ISERROR(OFFSET(ГП!AF510,-$R619-IF($T619=4,1,0),0)),0,OFFSET(ГП!AF510,-$R619-IF($T619=4,1,0),0))))</f>
        <v>0</v>
      </c>
      <c r="P619" s="20"/>
      <c r="Q619" s="20">
        <v>5</v>
      </c>
      <c r="R619" s="20">
        <f t="shared" si="223"/>
        <v>6</v>
      </c>
      <c r="S619" s="20" t="str">
        <f t="shared" si="218"/>
        <v/>
      </c>
      <c r="T619" s="157" t="str">
        <f t="shared" si="219"/>
        <v/>
      </c>
      <c r="U619" s="20" t="str">
        <f t="shared" si="220"/>
        <v>территориальный государственный внебюджетный фонд Чувашской Республики</v>
      </c>
      <c r="V619" s="20"/>
      <c r="W619" s="20"/>
      <c r="X619" s="20"/>
      <c r="Y619" s="20" t="str">
        <f t="shared" ca="1" si="227"/>
        <v/>
      </c>
      <c r="Z619" s="20"/>
      <c r="AA619" s="20">
        <f t="shared" si="226"/>
        <v>6</v>
      </c>
      <c r="AB619" s="20">
        <f t="shared" si="225"/>
        <v>3</v>
      </c>
      <c r="AC619" s="20" t="str">
        <f t="shared" ca="1" si="228"/>
        <v/>
      </c>
      <c r="AD619" s="20" t="str">
        <f t="shared" ca="1" si="221"/>
        <v/>
      </c>
      <c r="AE619" s="20" t="str">
        <f t="shared" ca="1" si="215"/>
        <v/>
      </c>
      <c r="AF619" s="158" t="s">
        <v>40</v>
      </c>
      <c r="AG619" s="158" t="s">
        <v>40</v>
      </c>
      <c r="AH619" s="157"/>
      <c r="AI619" s="163" t="s">
        <v>1</v>
      </c>
      <c r="AJ619" s="20"/>
      <c r="AK619" s="20"/>
      <c r="AL619" s="20"/>
      <c r="AM619" s="20"/>
      <c r="AN619" s="20"/>
      <c r="AO619" s="20"/>
    </row>
    <row r="620" spans="1:41" s="30" customFormat="1" ht="15.75" thickBot="1" x14ac:dyDescent="0.3">
      <c r="A620" s="210"/>
      <c r="B620" s="206"/>
      <c r="C620" s="206"/>
      <c r="D620" s="115" t="s">
        <v>17</v>
      </c>
      <c r="E620" s="115" t="s">
        <v>17</v>
      </c>
      <c r="F620" s="115" t="str">
        <f t="shared" ca="1" si="222"/>
        <v>х</v>
      </c>
      <c r="G620" s="115" t="s">
        <v>17</v>
      </c>
      <c r="H620" s="116" t="s">
        <v>6</v>
      </c>
      <c r="I620" s="117" t="s">
        <v>18</v>
      </c>
      <c r="J620" s="87">
        <f ca="1">IF($T620=0,SUM(J621:J625),IF($T620="",0,IF(ISERROR(OFFSET(ГП!AA511,-$R620-IF($T620=4,1,0),0)),0,OFFSET(ГП!AA511,-$R620-IF($T620=4,1,0),0))))</f>
        <v>0</v>
      </c>
      <c r="K620" s="87">
        <f ca="1">IF($T620=0,SUM(K621:K625),IF($T620="",0,IF(ISERROR(OFFSET(ГП!AB511,-$R620-IF($T620=4,1,0),0)),0,OFFSET(ГП!AB511,-$R620-IF($T620=4,1,0),0))))</f>
        <v>0</v>
      </c>
      <c r="L620" s="87">
        <f ca="1">IF($T620=0,SUM(L621:L625),IF($T620="",0,IF(ISERROR(OFFSET(ГП!AC511,-$R620-IF($T620=4,1,0),0)),0,OFFSET(ГП!AC511,-$R620-IF($T620=4,1,0),0))))</f>
        <v>0</v>
      </c>
      <c r="M620" s="87">
        <f ca="1">IF($T620=0,SUM(M621:M625),IF($T620="",0,IF(ISERROR(OFFSET(ГП!AD511,-$R620-IF($T620=4,1,0),0)),0,OFFSET(ГП!AD511,-$R620-IF($T620=4,1,0),0))))</f>
        <v>0</v>
      </c>
      <c r="N620" s="87">
        <f ca="1">IF($T620=0,SUM(N621:N625),IF($T620="",0,IF(ISERROR(OFFSET(ГП!AE511,-$R620-IF($T620=4,1,0),0)),0,OFFSET(ГП!AE511,-$R620-IF($T620=4,1,0),0))))</f>
        <v>0</v>
      </c>
      <c r="O620" s="87">
        <f ca="1">IF($T620=0,SUM(O621:O625),IF($T620="",0,IF(ISERROR(OFFSET(ГП!AF511,-$R620-IF($T620=4,1,0),0)),0,OFFSET(ГП!AF511,-$R620-IF($T620=4,1,0),0))))</f>
        <v>0</v>
      </c>
      <c r="P620" s="20"/>
      <c r="Q620" s="20">
        <v>6</v>
      </c>
      <c r="R620" s="20">
        <f t="shared" si="223"/>
        <v>6</v>
      </c>
      <c r="S620" s="20">
        <f t="shared" si="218"/>
        <v>4</v>
      </c>
      <c r="T620" s="157">
        <f t="shared" si="219"/>
        <v>4</v>
      </c>
      <c r="U620" s="20" t="str">
        <f t="shared" si="220"/>
        <v>внебюджетные источники</v>
      </c>
      <c r="V620" s="20"/>
      <c r="W620" s="20"/>
      <c r="X620" s="20"/>
      <c r="Y620" s="20" t="str">
        <f t="shared" ca="1" si="227"/>
        <v/>
      </c>
      <c r="Z620" s="20"/>
      <c r="AA620" s="20">
        <f t="shared" si="226"/>
        <v>6</v>
      </c>
      <c r="AB620" s="20">
        <f t="shared" si="225"/>
        <v>4</v>
      </c>
      <c r="AC620" s="20" t="str">
        <f t="shared" ca="1" si="228"/>
        <v/>
      </c>
      <c r="AD620" s="20" t="str">
        <f t="shared" ca="1" si="221"/>
        <v/>
      </c>
      <c r="AE620" s="20" t="str">
        <f t="shared" ca="1" si="215"/>
        <v/>
      </c>
      <c r="AF620" s="158" t="s">
        <v>40</v>
      </c>
      <c r="AG620" s="158" t="s">
        <v>40</v>
      </c>
      <c r="AH620" s="157"/>
      <c r="AI620" s="163" t="s">
        <v>2</v>
      </c>
      <c r="AJ620" s="20"/>
      <c r="AK620" s="20"/>
      <c r="AL620" s="20"/>
      <c r="AM620" s="20"/>
      <c r="AN620" s="20"/>
      <c r="AO620" s="20"/>
    </row>
    <row r="621" spans="1:41" s="30" customFormat="1" ht="23.25" thickBot="1" x14ac:dyDescent="0.3">
      <c r="A621" s="207" t="s">
        <v>223</v>
      </c>
      <c r="B621" s="204" t="s">
        <v>224</v>
      </c>
      <c r="C621" s="204" t="s">
        <v>35</v>
      </c>
      <c r="D621" s="115"/>
      <c r="E621" s="115" t="s">
        <v>17</v>
      </c>
      <c r="F621" s="115" t="str">
        <f t="shared" ca="1" si="222"/>
        <v>х</v>
      </c>
      <c r="G621" s="115" t="s">
        <v>17</v>
      </c>
      <c r="H621" s="116" t="s">
        <v>1</v>
      </c>
      <c r="I621" s="117" t="s">
        <v>18</v>
      </c>
      <c r="J621" s="87">
        <f ca="1">IF($T621=0,SUM(J622:J626),IF($T621="",0,IF(ISERROR(OFFSET(ГП!AA512,-$R621-IF($T621=4,1,0),0)),0,OFFSET(ГП!AA512,-$R621-IF($T621=4,1,0),0))))</f>
        <v>20000</v>
      </c>
      <c r="K621" s="87">
        <f ca="1">IF($T621=0,SUM(K622:K626),IF($T621="",0,IF(ISERROR(OFFSET(ГП!AB512,-$R621-IF($T621=4,1,0),0)),0,OFFSET(ГП!AB512,-$R621-IF($T621=4,1,0),0))))</f>
        <v>20000</v>
      </c>
      <c r="L621" s="87">
        <f ca="1">IF($T621=0,SUM(L622:L626),IF($T621="",0,IF(ISERROR(OFFSET(ГП!AC512,-$R621-IF($T621=4,1,0),0)),0,OFFSET(ГП!AC512,-$R621-IF($T621=4,1,0),0))))</f>
        <v>20000</v>
      </c>
      <c r="M621" s="87">
        <f ca="1">IF($T621=0,SUM(M622:M626),IF($T621="",0,IF(ISERROR(OFFSET(ГП!AD512,-$R621-IF($T621=4,1,0),0)),0,OFFSET(ГП!AD512,-$R621-IF($T621=4,1,0),0))))</f>
        <v>20000</v>
      </c>
      <c r="N621" s="87">
        <f ca="1">IF($T621=0,SUM(N622:N626),IF($T621="",0,IF(ISERROR(OFFSET(ГП!AE512,-$R621-IF($T621=4,1,0),0)),0,OFFSET(ГП!AE512,-$R621-IF($T621=4,1,0),0))))</f>
        <v>20000</v>
      </c>
      <c r="O621" s="87">
        <f ca="1">IF($T621=0,SUM(O622:O626),IF($T621="",0,IF(ISERROR(OFFSET(ГП!AF512,-$R621-IF($T621=4,1,0),0)),0,OFFSET(ГП!AF512,-$R621-IF($T621=4,1,0),0))))</f>
        <v>41902.699999999997</v>
      </c>
      <c r="P621" s="20"/>
      <c r="Q621" s="20">
        <v>1</v>
      </c>
      <c r="R621" s="20">
        <f t="shared" si="223"/>
        <v>7</v>
      </c>
      <c r="S621" s="20" t="str">
        <f t="shared" si="218"/>
        <v/>
      </c>
      <c r="T621" s="157">
        <f t="shared" si="219"/>
        <v>0</v>
      </c>
      <c r="U621" s="20" t="str">
        <f t="shared" si="220"/>
        <v>всего</v>
      </c>
      <c r="V621" s="20"/>
      <c r="W621" s="20"/>
      <c r="X621" s="20"/>
      <c r="Y621" s="20" t="str">
        <f t="shared" ca="1" si="227"/>
        <v/>
      </c>
      <c r="Z621" s="20"/>
      <c r="AA621" s="20">
        <f t="shared" si="226"/>
        <v>6</v>
      </c>
      <c r="AB621" s="20">
        <f t="shared" si="225"/>
        <v>5</v>
      </c>
      <c r="AC621" s="20" t="str">
        <f t="shared" ca="1" si="228"/>
        <v/>
      </c>
      <c r="AD621" s="20" t="str">
        <f t="shared" ca="1" si="221"/>
        <v/>
      </c>
      <c r="AE621" s="20" t="str">
        <f t="shared" ca="1" si="215"/>
        <v/>
      </c>
      <c r="AF621" s="158" t="s">
        <v>577</v>
      </c>
      <c r="AG621" s="158">
        <v>414</v>
      </c>
      <c r="AH621" s="157"/>
      <c r="AI621" s="163" t="s">
        <v>307</v>
      </c>
      <c r="AJ621" s="20"/>
      <c r="AK621" s="20"/>
      <c r="AL621" s="20"/>
      <c r="AM621" s="20"/>
      <c r="AN621" s="20"/>
      <c r="AO621" s="20"/>
    </row>
    <row r="622" spans="1:41" s="30" customFormat="1" ht="15.75" thickBot="1" x14ac:dyDescent="0.3">
      <c r="A622" s="209"/>
      <c r="B622" s="205"/>
      <c r="C622" s="205"/>
      <c r="D622" s="124"/>
      <c r="E622" s="124"/>
      <c r="F622" s="115" t="str">
        <f t="shared" ca="1" si="222"/>
        <v>х</v>
      </c>
      <c r="G622" s="124"/>
      <c r="H622" s="116" t="s">
        <v>2</v>
      </c>
      <c r="I622" s="117" t="s">
        <v>18</v>
      </c>
      <c r="J622" s="87">
        <f ca="1">IF($T622=0,SUM(J623:J627),IF($T622="",0,IF(ISERROR(OFFSET(ГП!AA513,-$R622-IF($T622=4,1,0),0)),0,OFFSET(ГП!AA513,-$R622-IF($T622=4,1,0),0))))</f>
        <v>0</v>
      </c>
      <c r="K622" s="87">
        <f ca="1">IF($T622=0,SUM(K623:K627),IF($T622="",0,IF(ISERROR(OFFSET(ГП!AB513,-$R622-IF($T622=4,1,0),0)),0,OFFSET(ГП!AB513,-$R622-IF($T622=4,1,0),0))))</f>
        <v>0</v>
      </c>
      <c r="L622" s="87">
        <f ca="1">IF($T622=0,SUM(L623:L627),IF($T622="",0,IF(ISERROR(OFFSET(ГП!AC513,-$R622-IF($T622=4,1,0),0)),0,OFFSET(ГП!AC513,-$R622-IF($T622=4,1,0),0))))</f>
        <v>0</v>
      </c>
      <c r="M622" s="87">
        <f ca="1">IF($T622=0,SUM(M623:M627),IF($T622="",0,IF(ISERROR(OFFSET(ГП!AD513,-$R622-IF($T622=4,1,0),0)),0,OFFSET(ГП!AD513,-$R622-IF($T622=4,1,0),0))))</f>
        <v>0</v>
      </c>
      <c r="N622" s="87">
        <f ca="1">IF($T622=0,SUM(N623:N627),IF($T622="",0,IF(ISERROR(OFFSET(ГП!AE513,-$R622-IF($T622=4,1,0),0)),0,OFFSET(ГП!AE513,-$R622-IF($T622=4,1,0),0))))</f>
        <v>0</v>
      </c>
      <c r="O622" s="87">
        <f ca="1">IF($T622=0,SUM(O623:O627),IF($T622="",0,IF(ISERROR(OFFSET(ГП!AF513,-$R622-IF($T622=4,1,0),0)),0,OFFSET(ГП!AF513,-$R622-IF($T622=4,1,0),0))))</f>
        <v>41483.699999999997</v>
      </c>
      <c r="P622" s="20"/>
      <c r="Q622" s="20">
        <v>2</v>
      </c>
      <c r="R622" s="20">
        <f t="shared" si="223"/>
        <v>7</v>
      </c>
      <c r="S622" s="20" t="str">
        <f t="shared" si="218"/>
        <v/>
      </c>
      <c r="T622" s="157">
        <f t="shared" si="219"/>
        <v>2</v>
      </c>
      <c r="U622" s="20" t="str">
        <f t="shared" si="220"/>
        <v>федеральный бюджет</v>
      </c>
      <c r="V622" s="20"/>
      <c r="W622" s="20"/>
      <c r="X622" s="20"/>
      <c r="Y622" s="20" t="str">
        <f t="shared" ca="1" si="227"/>
        <v/>
      </c>
      <c r="Z622" s="20"/>
      <c r="AA622" s="20">
        <f t="shared" si="226"/>
        <v>6</v>
      </c>
      <c r="AB622" s="20">
        <f t="shared" si="225"/>
        <v>6</v>
      </c>
      <c r="AC622" s="20" t="str">
        <f t="shared" ca="1" si="228"/>
        <v/>
      </c>
      <c r="AD622" s="20" t="str">
        <f t="shared" ca="1" si="221"/>
        <v/>
      </c>
      <c r="AE622" s="20" t="str">
        <f t="shared" ca="1" si="215"/>
        <v/>
      </c>
      <c r="AF622" s="158" t="s">
        <v>40</v>
      </c>
      <c r="AG622" s="158" t="s">
        <v>40</v>
      </c>
      <c r="AH622" s="157"/>
      <c r="AI622" s="163" t="s">
        <v>3</v>
      </c>
      <c r="AJ622" s="20"/>
      <c r="AK622" s="20"/>
      <c r="AL622" s="20"/>
      <c r="AM622" s="20"/>
      <c r="AN622" s="20"/>
      <c r="AO622" s="20"/>
    </row>
    <row r="623" spans="1:41" s="30" customFormat="1" ht="15.75" thickBot="1" x14ac:dyDescent="0.3">
      <c r="A623" s="209"/>
      <c r="B623" s="205"/>
      <c r="C623" s="205"/>
      <c r="D623" s="125">
        <v>832</v>
      </c>
      <c r="E623" s="125">
        <v>502</v>
      </c>
      <c r="F623" s="115" t="str">
        <f t="shared" ca="1" si="222"/>
        <v>A13F55243Л</v>
      </c>
      <c r="G623" s="125">
        <v>414</v>
      </c>
      <c r="H623" s="116" t="s">
        <v>4</v>
      </c>
      <c r="I623" s="117" t="s">
        <v>18</v>
      </c>
      <c r="J623" s="87">
        <f ca="1">IF($T623=0,SUM(J624:J628),IF($T623="",0,IF(ISERROR(OFFSET(ГП!AA514,-$R623-IF($T623=4,1,0),0)),0,OFFSET(ГП!AA514,-$R623-IF($T623=4,1,0),0))))</f>
        <v>20000</v>
      </c>
      <c r="K623" s="87">
        <f ca="1">IF($T623=0,SUM(K624:K628),IF($T623="",0,IF(ISERROR(OFFSET(ГП!AB514,-$R623-IF($T623=4,1,0),0)),0,OFFSET(ГП!AB514,-$R623-IF($T623=4,1,0),0))))</f>
        <v>20000</v>
      </c>
      <c r="L623" s="87">
        <f ca="1">IF($T623=0,SUM(L624:L628),IF($T623="",0,IF(ISERROR(OFFSET(ГП!AC514,-$R623-IF($T623=4,1,0),0)),0,OFFSET(ГП!AC514,-$R623-IF($T623=4,1,0),0))))</f>
        <v>20000</v>
      </c>
      <c r="M623" s="87">
        <f ca="1">IF($T623=0,SUM(M624:M628),IF($T623="",0,IF(ISERROR(OFFSET(ГП!AD514,-$R623-IF($T623=4,1,0),0)),0,OFFSET(ГП!AD514,-$R623-IF($T623=4,1,0),0))))</f>
        <v>20000</v>
      </c>
      <c r="N623" s="87">
        <f ca="1">IF($T623=0,SUM(N624:N628),IF($T623="",0,IF(ISERROR(OFFSET(ГП!AE514,-$R623-IF($T623=4,1,0),0)),0,OFFSET(ГП!AE514,-$R623-IF($T623=4,1,0),0))))</f>
        <v>20000</v>
      </c>
      <c r="O623" s="87">
        <f ca="1">IF($T623=0,SUM(O624:O628),IF($T623="",0,IF(ISERROR(OFFSET(ГП!AF514,-$R623-IF($T623=4,1,0),0)),0,OFFSET(ГП!AF514,-$R623-IF($T623=4,1,0),0))))</f>
        <v>419</v>
      </c>
      <c r="P623" s="20"/>
      <c r="Q623" s="20">
        <v>3</v>
      </c>
      <c r="R623" s="20">
        <f t="shared" si="223"/>
        <v>7</v>
      </c>
      <c r="S623" s="20" t="str">
        <f t="shared" si="218"/>
        <v/>
      </c>
      <c r="T623" s="157">
        <f t="shared" si="219"/>
        <v>1</v>
      </c>
      <c r="U623" s="20" t="str">
        <f t="shared" si="220"/>
        <v>республииканский бюджет Чувашской Республики</v>
      </c>
      <c r="V623" s="20"/>
      <c r="W623" s="20"/>
      <c r="X623" s="20"/>
      <c r="Y623" s="20" t="str">
        <f t="shared" ca="1" si="227"/>
        <v/>
      </c>
      <c r="Z623" s="20"/>
      <c r="AA623" s="20">
        <f t="shared" si="226"/>
        <v>7</v>
      </c>
      <c r="AB623" s="20">
        <f t="shared" si="225"/>
        <v>1</v>
      </c>
      <c r="AC623" s="20" t="str">
        <f t="shared" ca="1" si="228"/>
        <v>A13F55243Л</v>
      </c>
      <c r="AD623" s="20" t="str">
        <f t="shared" ca="1" si="221"/>
        <v>A13F55243Л</v>
      </c>
      <c r="AE623" s="20" t="str">
        <f t="shared" ca="1" si="215"/>
        <v/>
      </c>
      <c r="AF623" s="158" t="s">
        <v>40</v>
      </c>
      <c r="AG623" s="158" t="s">
        <v>40</v>
      </c>
      <c r="AH623" s="157"/>
      <c r="AI623" s="163" t="s">
        <v>6</v>
      </c>
      <c r="AJ623" s="20"/>
      <c r="AK623" s="20"/>
      <c r="AL623" s="20"/>
      <c r="AM623" s="20"/>
      <c r="AN623" s="20"/>
      <c r="AO623" s="20"/>
    </row>
    <row r="624" spans="1:41" s="30" customFormat="1" ht="15.75" thickBot="1" x14ac:dyDescent="0.3">
      <c r="A624" s="209"/>
      <c r="B624" s="205"/>
      <c r="C624" s="205"/>
      <c r="D624" s="115" t="s">
        <v>17</v>
      </c>
      <c r="E624" s="115" t="s">
        <v>17</v>
      </c>
      <c r="F624" s="115" t="str">
        <f t="shared" ca="1" si="222"/>
        <v>х</v>
      </c>
      <c r="G624" s="115" t="s">
        <v>17</v>
      </c>
      <c r="H624" s="116" t="s">
        <v>3</v>
      </c>
      <c r="I624" s="117" t="s">
        <v>18</v>
      </c>
      <c r="J624" s="87">
        <f ca="1">IF($T624=0,SUM(J625:J629),IF($T624="",0,IF(ISERROR(OFFSET(ГП!AA515,-$R624-IF($T624=4,1,0),0)),0,OFFSET(ГП!AA515,-$R624-IF($T624=4,1,0),0))))</f>
        <v>0</v>
      </c>
      <c r="K624" s="87">
        <f ca="1">IF($T624=0,SUM(K625:K629),IF($T624="",0,IF(ISERROR(OFFSET(ГП!AB515,-$R624-IF($T624=4,1,0),0)),0,OFFSET(ГП!AB515,-$R624-IF($T624=4,1,0),0))))</f>
        <v>0</v>
      </c>
      <c r="L624" s="87">
        <f ca="1">IF($T624=0,SUM(L625:L629),IF($T624="",0,IF(ISERROR(OFFSET(ГП!AC515,-$R624-IF($T624=4,1,0),0)),0,OFFSET(ГП!AC515,-$R624-IF($T624=4,1,0),0))))</f>
        <v>0</v>
      </c>
      <c r="M624" s="87">
        <f ca="1">IF($T624=0,SUM(M625:M629),IF($T624="",0,IF(ISERROR(OFFSET(ГП!AD515,-$R624-IF($T624=4,1,0),0)),0,OFFSET(ГП!AD515,-$R624-IF($T624=4,1,0),0))))</f>
        <v>0</v>
      </c>
      <c r="N624" s="87">
        <f ca="1">IF($T624=0,SUM(N625:N629),IF($T624="",0,IF(ISERROR(OFFSET(ГП!AE515,-$R624-IF($T624=4,1,0),0)),0,OFFSET(ГП!AE515,-$R624-IF($T624=4,1,0),0))))</f>
        <v>0</v>
      </c>
      <c r="O624" s="87">
        <f ca="1">IF($T624=0,SUM(O625:O629),IF($T624="",0,IF(ISERROR(OFFSET(ГП!AF515,-$R624-IF($T624=4,1,0),0)),0,OFFSET(ГП!AF515,-$R624-IF($T624=4,1,0),0))))</f>
        <v>0</v>
      </c>
      <c r="P624" s="20"/>
      <c r="Q624" s="20">
        <v>4</v>
      </c>
      <c r="R624" s="20">
        <f t="shared" si="223"/>
        <v>7</v>
      </c>
      <c r="S624" s="20">
        <f t="shared" si="218"/>
        <v>3</v>
      </c>
      <c r="T624" s="157">
        <f t="shared" si="219"/>
        <v>3</v>
      </c>
      <c r="U624" s="20" t="str">
        <f t="shared" si="220"/>
        <v>местные бюджеты</v>
      </c>
      <c r="V624" s="20"/>
      <c r="W624" s="20"/>
      <c r="X624" s="20"/>
      <c r="Y624" s="20" t="str">
        <f t="shared" ca="1" si="227"/>
        <v/>
      </c>
      <c r="Z624" s="20"/>
      <c r="AA624" s="20">
        <f t="shared" si="226"/>
        <v>7</v>
      </c>
      <c r="AB624" s="20">
        <f t="shared" si="225"/>
        <v>2</v>
      </c>
      <c r="AC624" s="20" t="str">
        <f t="shared" ca="1" si="228"/>
        <v/>
      </c>
      <c r="AD624" s="20" t="str">
        <f t="shared" ca="1" si="221"/>
        <v/>
      </c>
      <c r="AE624" s="20" t="str">
        <f t="shared" ca="1" si="215"/>
        <v/>
      </c>
      <c r="AF624" s="158" t="s">
        <v>40</v>
      </c>
      <c r="AG624" s="158" t="s">
        <v>40</v>
      </c>
      <c r="AH624" s="157"/>
      <c r="AI624" s="163" t="s">
        <v>1</v>
      </c>
      <c r="AJ624" s="20"/>
      <c r="AK624" s="20"/>
      <c r="AL624" s="20"/>
      <c r="AM624" s="20"/>
      <c r="AN624" s="20"/>
      <c r="AO624" s="20"/>
    </row>
    <row r="625" spans="1:41" s="30" customFormat="1" ht="15.75" thickBot="1" x14ac:dyDescent="0.3">
      <c r="A625" s="209"/>
      <c r="B625" s="205"/>
      <c r="C625" s="205"/>
      <c r="D625" s="115" t="s">
        <v>17</v>
      </c>
      <c r="E625" s="115" t="s">
        <v>17</v>
      </c>
      <c r="F625" s="115" t="str">
        <f t="shared" ca="1" si="222"/>
        <v>х</v>
      </c>
      <c r="G625" s="115" t="s">
        <v>17</v>
      </c>
      <c r="H625" s="116" t="s">
        <v>5</v>
      </c>
      <c r="I625" s="117" t="s">
        <v>18</v>
      </c>
      <c r="J625" s="87">
        <f ca="1">IF($T625=0,SUM(J626:J630),IF($T625="",0,IF(ISERROR(OFFSET(ГП!AA516,-$R625-IF($T625=4,1,0),0)),0,OFFSET(ГП!AA516,-$R625-IF($T625=4,1,0),0))))</f>
        <v>0</v>
      </c>
      <c r="K625" s="87">
        <f ca="1">IF($T625=0,SUM(K626:K630),IF($T625="",0,IF(ISERROR(OFFSET(ГП!AB516,-$R625-IF($T625=4,1,0),0)),0,OFFSET(ГП!AB516,-$R625-IF($T625=4,1,0),0))))</f>
        <v>0</v>
      </c>
      <c r="L625" s="87">
        <f ca="1">IF($T625=0,SUM(L626:L630),IF($T625="",0,IF(ISERROR(OFFSET(ГП!AC516,-$R625-IF($T625=4,1,0),0)),0,OFFSET(ГП!AC516,-$R625-IF($T625=4,1,0),0))))</f>
        <v>0</v>
      </c>
      <c r="M625" s="87">
        <f ca="1">IF($T625=0,SUM(M626:M630),IF($T625="",0,IF(ISERROR(OFFSET(ГП!AD516,-$R625-IF($T625=4,1,0),0)),0,OFFSET(ГП!AD516,-$R625-IF($T625=4,1,0),0))))</f>
        <v>0</v>
      </c>
      <c r="N625" s="87">
        <f ca="1">IF($T625=0,SUM(N626:N630),IF($T625="",0,IF(ISERROR(OFFSET(ГП!AE516,-$R625-IF($T625=4,1,0),0)),0,OFFSET(ГП!AE516,-$R625-IF($T625=4,1,0),0))))</f>
        <v>0</v>
      </c>
      <c r="O625" s="87">
        <f ca="1">IF($T625=0,SUM(O626:O630),IF($T625="",0,IF(ISERROR(OFFSET(ГП!AF516,-$R625-IF($T625=4,1,0),0)),0,OFFSET(ГП!AF516,-$R625-IF($T625=4,1,0),0))))</f>
        <v>0</v>
      </c>
      <c r="P625" s="20"/>
      <c r="Q625" s="20">
        <v>5</v>
      </c>
      <c r="R625" s="20">
        <f t="shared" si="223"/>
        <v>7</v>
      </c>
      <c r="S625" s="20" t="str">
        <f t="shared" si="218"/>
        <v/>
      </c>
      <c r="T625" s="157" t="str">
        <f t="shared" si="219"/>
        <v/>
      </c>
      <c r="U625" s="20" t="str">
        <f t="shared" si="220"/>
        <v>территориальный государственный внебюджетный фонд Чувашской Республики</v>
      </c>
      <c r="V625" s="20"/>
      <c r="W625" s="20"/>
      <c r="X625" s="20"/>
      <c r="Y625" s="20" t="str">
        <f t="shared" ca="1" si="227"/>
        <v/>
      </c>
      <c r="Z625" s="20"/>
      <c r="AA625" s="20">
        <f t="shared" si="226"/>
        <v>7</v>
      </c>
      <c r="AB625" s="20">
        <f t="shared" si="225"/>
        <v>3</v>
      </c>
      <c r="AC625" s="20" t="str">
        <f t="shared" ca="1" si="228"/>
        <v/>
      </c>
      <c r="AD625" s="20" t="str">
        <f t="shared" ca="1" si="221"/>
        <v/>
      </c>
      <c r="AE625" s="20" t="str">
        <f t="shared" ca="1" si="215"/>
        <v/>
      </c>
      <c r="AF625" s="158" t="s">
        <v>40</v>
      </c>
      <c r="AG625" s="158" t="s">
        <v>40</v>
      </c>
      <c r="AH625" s="157"/>
      <c r="AI625" s="163" t="s">
        <v>2</v>
      </c>
      <c r="AJ625" s="20"/>
      <c r="AK625" s="20"/>
      <c r="AL625" s="20"/>
      <c r="AM625" s="20"/>
      <c r="AN625" s="20"/>
      <c r="AO625" s="20"/>
    </row>
    <row r="626" spans="1:41" s="30" customFormat="1" ht="23.25" thickBot="1" x14ac:dyDescent="0.3">
      <c r="A626" s="210"/>
      <c r="B626" s="206"/>
      <c r="C626" s="206"/>
      <c r="D626" s="115" t="s">
        <v>17</v>
      </c>
      <c r="E626" s="115" t="s">
        <v>17</v>
      </c>
      <c r="F626" s="115" t="str">
        <f t="shared" ca="1" si="222"/>
        <v>х</v>
      </c>
      <c r="G626" s="115" t="s">
        <v>17</v>
      </c>
      <c r="H626" s="116" t="s">
        <v>6</v>
      </c>
      <c r="I626" s="117" t="s">
        <v>18</v>
      </c>
      <c r="J626" s="87">
        <f ca="1">IF($T626=0,SUM(J627:J631),IF($T626="",0,IF(ISERROR(OFFSET(ГП!AA517,-$R626-IF($T626=4,1,0),0)),0,OFFSET(ГП!AA517,-$R626-IF($T626=4,1,0),0))))</f>
        <v>0</v>
      </c>
      <c r="K626" s="87">
        <f ca="1">IF($T626=0,SUM(K627:K631),IF($T626="",0,IF(ISERROR(OFFSET(ГП!AB517,-$R626-IF($T626=4,1,0),0)),0,OFFSET(ГП!AB517,-$R626-IF($T626=4,1,0),0))))</f>
        <v>0</v>
      </c>
      <c r="L626" s="87">
        <f ca="1">IF($T626=0,SUM(L627:L631),IF($T626="",0,IF(ISERROR(OFFSET(ГП!AC517,-$R626-IF($T626=4,1,0),0)),0,OFFSET(ГП!AC517,-$R626-IF($T626=4,1,0),0))))</f>
        <v>0</v>
      </c>
      <c r="M626" s="87">
        <f ca="1">IF($T626=0,SUM(M627:M631),IF($T626="",0,IF(ISERROR(OFFSET(ГП!AD517,-$R626-IF($T626=4,1,0),0)),0,OFFSET(ГП!AD517,-$R626-IF($T626=4,1,0),0))))</f>
        <v>0</v>
      </c>
      <c r="N626" s="87">
        <f ca="1">IF($T626=0,SUM(N627:N631),IF($T626="",0,IF(ISERROR(OFFSET(ГП!AE517,-$R626-IF($T626=4,1,0),0)),0,OFFSET(ГП!AE517,-$R626-IF($T626=4,1,0),0))))</f>
        <v>0</v>
      </c>
      <c r="O626" s="87">
        <f ca="1">IF($T626=0,SUM(O627:O631),IF($T626="",0,IF(ISERROR(OFFSET(ГП!AF517,-$R626-IF($T626=4,1,0),0)),0,OFFSET(ГП!AF517,-$R626-IF($T626=4,1,0),0))))</f>
        <v>0</v>
      </c>
      <c r="P626" s="20"/>
      <c r="Q626" s="20">
        <v>6</v>
      </c>
      <c r="R626" s="20">
        <f t="shared" si="223"/>
        <v>7</v>
      </c>
      <c r="S626" s="20">
        <f t="shared" si="218"/>
        <v>4</v>
      </c>
      <c r="T626" s="157">
        <f t="shared" si="219"/>
        <v>4</v>
      </c>
      <c r="U626" s="20" t="str">
        <f t="shared" si="220"/>
        <v>внебюджетные источники</v>
      </c>
      <c r="V626" s="20"/>
      <c r="W626" s="20"/>
      <c r="X626" s="20"/>
      <c r="Y626" s="20" t="str">
        <f t="shared" ca="1" si="227"/>
        <v/>
      </c>
      <c r="Z626" s="20"/>
      <c r="AA626" s="20">
        <f t="shared" si="226"/>
        <v>7</v>
      </c>
      <c r="AB626" s="20">
        <f t="shared" si="225"/>
        <v>4</v>
      </c>
      <c r="AC626" s="20" t="str">
        <f t="shared" ca="1" si="228"/>
        <v/>
      </c>
      <c r="AD626" s="20" t="str">
        <f t="shared" ca="1" si="221"/>
        <v/>
      </c>
      <c r="AE626" s="20" t="str">
        <f t="shared" ca="1" si="215"/>
        <v/>
      </c>
      <c r="AF626" s="158" t="s">
        <v>578</v>
      </c>
      <c r="AG626" s="158">
        <v>414</v>
      </c>
      <c r="AH626" s="157"/>
      <c r="AI626" s="163" t="s">
        <v>307</v>
      </c>
      <c r="AJ626" s="20"/>
      <c r="AK626" s="20"/>
      <c r="AL626" s="20"/>
      <c r="AM626" s="20"/>
      <c r="AN626" s="20"/>
      <c r="AO626" s="20"/>
    </row>
    <row r="627" spans="1:41" s="30" customFormat="1" ht="15.75" thickBot="1" x14ac:dyDescent="0.3">
      <c r="A627" s="207" t="s">
        <v>225</v>
      </c>
      <c r="B627" s="204" t="s">
        <v>226</v>
      </c>
      <c r="C627" s="204" t="s">
        <v>35</v>
      </c>
      <c r="D627" s="115"/>
      <c r="E627" s="115" t="s">
        <v>17</v>
      </c>
      <c r="F627" s="115" t="str">
        <f t="shared" ca="1" si="222"/>
        <v>х</v>
      </c>
      <c r="G627" s="115" t="s">
        <v>17</v>
      </c>
      <c r="H627" s="116" t="s">
        <v>1</v>
      </c>
      <c r="I627" s="117" t="s">
        <v>18</v>
      </c>
      <c r="J627" s="87">
        <f ca="1">IF($T627=0,SUM(J628:J632),IF($T627="",0,IF(ISERROR(OFFSET(ГП!AA518,-$R627-IF($T627=4,1,0),0)),0,OFFSET(ГП!AA518,-$R627-IF($T627=4,1,0),0))))</f>
        <v>13300</v>
      </c>
      <c r="K627" s="87">
        <f ca="1">IF($T627=0,SUM(K628:K632),IF($T627="",0,IF(ISERROR(OFFSET(ГП!AB518,-$R627-IF($T627=4,1,0),0)),0,OFFSET(ГП!AB518,-$R627-IF($T627=4,1,0),0))))</f>
        <v>0</v>
      </c>
      <c r="L627" s="87">
        <f ca="1">IF($T627=0,SUM(L628:L632),IF($T627="",0,IF(ISERROR(OFFSET(ГП!AC518,-$R627-IF($T627=4,1,0),0)),0,OFFSET(ГП!AC518,-$R627-IF($T627=4,1,0),0))))</f>
        <v>0</v>
      </c>
      <c r="M627" s="87">
        <f ca="1">IF($T627=0,SUM(M628:M632),IF($T627="",0,IF(ISERROR(OFFSET(ГП!AD518,-$R627-IF($T627=4,1,0),0)),0,OFFSET(ГП!AD518,-$R627-IF($T627=4,1,0),0))))</f>
        <v>0</v>
      </c>
      <c r="N627" s="87">
        <f ca="1">IF($T627=0,SUM(N628:N632),IF($T627="",0,IF(ISERROR(OFFSET(ГП!AE518,-$R627-IF($T627=4,1,0),0)),0,OFFSET(ГП!AE518,-$R627-IF($T627=4,1,0),0))))</f>
        <v>0</v>
      </c>
      <c r="O627" s="87">
        <f ca="1">IF($T627=0,SUM(O628:O632),IF($T627="",0,IF(ISERROR(OFFSET(ГП!AF518,-$R627-IF($T627=4,1,0),0)),0,OFFSET(ГП!AF518,-$R627-IF($T627=4,1,0),0))))</f>
        <v>0</v>
      </c>
      <c r="P627" s="20"/>
      <c r="Q627" s="20">
        <v>1</v>
      </c>
      <c r="R627" s="20">
        <f t="shared" si="223"/>
        <v>8</v>
      </c>
      <c r="S627" s="20" t="str">
        <f t="shared" si="218"/>
        <v/>
      </c>
      <c r="T627" s="157">
        <f t="shared" si="219"/>
        <v>0</v>
      </c>
      <c r="U627" s="20" t="str">
        <f t="shared" si="220"/>
        <v>всего</v>
      </c>
      <c r="V627" s="20"/>
      <c r="W627" s="20"/>
      <c r="X627" s="20"/>
      <c r="Y627" s="20" t="str">
        <f t="shared" ca="1" si="227"/>
        <v/>
      </c>
      <c r="Z627" s="20"/>
      <c r="AA627" s="20">
        <f t="shared" si="226"/>
        <v>7</v>
      </c>
      <c r="AB627" s="20">
        <f t="shared" si="225"/>
        <v>5</v>
      </c>
      <c r="AC627" s="20" t="str">
        <f t="shared" ca="1" si="228"/>
        <v/>
      </c>
      <c r="AD627" s="20" t="str">
        <f t="shared" ca="1" si="221"/>
        <v/>
      </c>
      <c r="AE627" s="20" t="str">
        <f t="shared" ref="AE627:AE690" ca="1" si="229">IF(AC627=AD627,"",1)</f>
        <v/>
      </c>
      <c r="AF627" s="158" t="s">
        <v>40</v>
      </c>
      <c r="AG627" s="158" t="s">
        <v>40</v>
      </c>
      <c r="AH627" s="157"/>
      <c r="AI627" s="163" t="s">
        <v>3</v>
      </c>
      <c r="AJ627" s="20"/>
      <c r="AK627" s="20"/>
      <c r="AL627" s="20"/>
      <c r="AM627" s="20"/>
      <c r="AN627" s="20"/>
      <c r="AO627" s="20"/>
    </row>
    <row r="628" spans="1:41" s="30" customFormat="1" ht="15.75" thickBot="1" x14ac:dyDescent="0.3">
      <c r="A628" s="209"/>
      <c r="B628" s="205"/>
      <c r="C628" s="205"/>
      <c r="D628" s="124"/>
      <c r="E628" s="124"/>
      <c r="F628" s="115" t="str">
        <f t="shared" ca="1" si="222"/>
        <v>х</v>
      </c>
      <c r="G628" s="124"/>
      <c r="H628" s="116" t="s">
        <v>2</v>
      </c>
      <c r="I628" s="117" t="s">
        <v>18</v>
      </c>
      <c r="J628" s="87">
        <f ca="1">IF($T628=0,SUM(J629:J633),IF($T628="",0,IF(ISERROR(OFFSET(ГП!AA519,-$R628-IF($T628=4,1,0),0)),0,OFFSET(ГП!AA519,-$R628-IF($T628=4,1,0),0))))</f>
        <v>0</v>
      </c>
      <c r="K628" s="87">
        <f ca="1">IF($T628=0,SUM(K629:K633),IF($T628="",0,IF(ISERROR(OFFSET(ГП!AB519,-$R628-IF($T628=4,1,0),0)),0,OFFSET(ГП!AB519,-$R628-IF($T628=4,1,0),0))))</f>
        <v>0</v>
      </c>
      <c r="L628" s="87">
        <f ca="1">IF($T628=0,SUM(L629:L633),IF($T628="",0,IF(ISERROR(OFFSET(ГП!AC519,-$R628-IF($T628=4,1,0),0)),0,OFFSET(ГП!AC519,-$R628-IF($T628=4,1,0),0))))</f>
        <v>0</v>
      </c>
      <c r="M628" s="87">
        <f ca="1">IF($T628=0,SUM(M629:M633),IF($T628="",0,IF(ISERROR(OFFSET(ГП!AD519,-$R628-IF($T628=4,1,0),0)),0,OFFSET(ГП!AD519,-$R628-IF($T628=4,1,0),0))))</f>
        <v>0</v>
      </c>
      <c r="N628" s="87">
        <f ca="1">IF($T628=0,SUM(N629:N633),IF($T628="",0,IF(ISERROR(OFFSET(ГП!AE519,-$R628-IF($T628=4,1,0),0)),0,OFFSET(ГП!AE519,-$R628-IF($T628=4,1,0),0))))</f>
        <v>0</v>
      </c>
      <c r="O628" s="87">
        <f ca="1">IF($T628=0,SUM(O629:O633),IF($T628="",0,IF(ISERROR(OFFSET(ГП!AF519,-$R628-IF($T628=4,1,0),0)),0,OFFSET(ГП!AF519,-$R628-IF($T628=4,1,0),0))))</f>
        <v>0</v>
      </c>
      <c r="P628" s="20"/>
      <c r="Q628" s="20">
        <v>2</v>
      </c>
      <c r="R628" s="20">
        <f t="shared" si="223"/>
        <v>8</v>
      </c>
      <c r="S628" s="20" t="str">
        <f t="shared" si="218"/>
        <v/>
      </c>
      <c r="T628" s="157">
        <f t="shared" si="219"/>
        <v>2</v>
      </c>
      <c r="U628" s="20" t="str">
        <f t="shared" si="220"/>
        <v>федеральный бюджет</v>
      </c>
      <c r="V628" s="20"/>
      <c r="W628" s="20"/>
      <c r="X628" s="20"/>
      <c r="Y628" s="20" t="str">
        <f t="shared" ca="1" si="227"/>
        <v/>
      </c>
      <c r="Z628" s="20"/>
      <c r="AA628" s="20">
        <f t="shared" si="226"/>
        <v>7</v>
      </c>
      <c r="AB628" s="20">
        <f t="shared" si="225"/>
        <v>6</v>
      </c>
      <c r="AC628" s="20" t="str">
        <f t="shared" ca="1" si="228"/>
        <v/>
      </c>
      <c r="AD628" s="20" t="str">
        <f t="shared" ca="1" si="221"/>
        <v/>
      </c>
      <c r="AE628" s="20" t="str">
        <f t="shared" ca="1" si="229"/>
        <v/>
      </c>
      <c r="AF628" s="158" t="s">
        <v>40</v>
      </c>
      <c r="AG628" s="158" t="s">
        <v>40</v>
      </c>
      <c r="AH628" s="157"/>
      <c r="AI628" s="163" t="s">
        <v>6</v>
      </c>
      <c r="AJ628" s="20"/>
      <c r="AK628" s="20"/>
      <c r="AL628" s="20"/>
      <c r="AM628" s="20"/>
      <c r="AN628" s="20"/>
      <c r="AO628" s="20"/>
    </row>
    <row r="629" spans="1:41" s="30" customFormat="1" ht="15.75" thickBot="1" x14ac:dyDescent="0.3">
      <c r="A629" s="209"/>
      <c r="B629" s="205"/>
      <c r="C629" s="205"/>
      <c r="D629" s="125">
        <v>832</v>
      </c>
      <c r="E629" s="125">
        <v>502</v>
      </c>
      <c r="F629" s="115" t="str">
        <f t="shared" ca="1" si="222"/>
        <v>A13F55243М</v>
      </c>
      <c r="G629" s="125">
        <v>414</v>
      </c>
      <c r="H629" s="116" t="s">
        <v>4</v>
      </c>
      <c r="I629" s="117" t="s">
        <v>18</v>
      </c>
      <c r="J629" s="87">
        <f ca="1">IF($T629=0,SUM(J630:J634),IF($T629="",0,IF(ISERROR(OFFSET(ГП!AA520,-$R629-IF($T629=4,1,0),0)),0,OFFSET(ГП!AA520,-$R629-IF($T629=4,1,0),0))))</f>
        <v>13300</v>
      </c>
      <c r="K629" s="87">
        <f ca="1">IF($T629=0,SUM(K630:K634),IF($T629="",0,IF(ISERROR(OFFSET(ГП!AB520,-$R629-IF($T629=4,1,0),0)),0,OFFSET(ГП!AB520,-$R629-IF($T629=4,1,0),0))))</f>
        <v>0</v>
      </c>
      <c r="L629" s="87">
        <f ca="1">IF($T629=0,SUM(L630:L634),IF($T629="",0,IF(ISERROR(OFFSET(ГП!AC520,-$R629-IF($T629=4,1,0),0)),0,OFFSET(ГП!AC520,-$R629-IF($T629=4,1,0),0))))</f>
        <v>0</v>
      </c>
      <c r="M629" s="87">
        <f ca="1">IF($T629=0,SUM(M630:M634),IF($T629="",0,IF(ISERROR(OFFSET(ГП!AD520,-$R629-IF($T629=4,1,0),0)),0,OFFSET(ГП!AD520,-$R629-IF($T629=4,1,0),0))))</f>
        <v>0</v>
      </c>
      <c r="N629" s="87">
        <f ca="1">IF($T629=0,SUM(N630:N634),IF($T629="",0,IF(ISERROR(OFFSET(ГП!AE520,-$R629-IF($T629=4,1,0),0)),0,OFFSET(ГП!AE520,-$R629-IF($T629=4,1,0),0))))</f>
        <v>0</v>
      </c>
      <c r="O629" s="87">
        <f ca="1">IF($T629=0,SUM(O630:O634),IF($T629="",0,IF(ISERROR(OFFSET(ГП!AF520,-$R629-IF($T629=4,1,0),0)),0,OFFSET(ГП!AF520,-$R629-IF($T629=4,1,0),0))))</f>
        <v>0</v>
      </c>
      <c r="P629" s="20"/>
      <c r="Q629" s="20">
        <v>3</v>
      </c>
      <c r="R629" s="20">
        <f t="shared" si="223"/>
        <v>8</v>
      </c>
      <c r="S629" s="20" t="str">
        <f t="shared" si="218"/>
        <v/>
      </c>
      <c r="T629" s="157">
        <f t="shared" si="219"/>
        <v>1</v>
      </c>
      <c r="U629" s="20" t="str">
        <f t="shared" si="220"/>
        <v>республииканский бюджет Чувашской Республики</v>
      </c>
      <c r="V629" s="20"/>
      <c r="W629" s="20"/>
      <c r="X629" s="20"/>
      <c r="Y629" s="20" t="str">
        <f t="shared" ca="1" si="227"/>
        <v/>
      </c>
      <c r="Z629" s="20"/>
      <c r="AA629" s="20">
        <f t="shared" si="226"/>
        <v>8</v>
      </c>
      <c r="AB629" s="20">
        <f t="shared" si="225"/>
        <v>1</v>
      </c>
      <c r="AC629" s="20" t="str">
        <f t="shared" ca="1" si="228"/>
        <v>A13F55243М</v>
      </c>
      <c r="AD629" s="20" t="str">
        <f t="shared" ca="1" si="221"/>
        <v>A13F55243М</v>
      </c>
      <c r="AE629" s="20" t="str">
        <f t="shared" ca="1" si="229"/>
        <v/>
      </c>
      <c r="AF629" s="158" t="s">
        <v>40</v>
      </c>
      <c r="AG629" s="158" t="s">
        <v>40</v>
      </c>
      <c r="AH629" s="157"/>
      <c r="AI629" s="163" t="s">
        <v>1</v>
      </c>
      <c r="AJ629" s="20"/>
      <c r="AK629" s="20"/>
      <c r="AL629" s="20"/>
      <c r="AM629" s="20"/>
      <c r="AN629" s="20"/>
      <c r="AO629" s="20"/>
    </row>
    <row r="630" spans="1:41" s="30" customFormat="1" ht="15.75" thickBot="1" x14ac:dyDescent="0.3">
      <c r="A630" s="209"/>
      <c r="B630" s="205"/>
      <c r="C630" s="205"/>
      <c r="D630" s="115" t="s">
        <v>17</v>
      </c>
      <c r="E630" s="115" t="s">
        <v>17</v>
      </c>
      <c r="F630" s="115" t="str">
        <f t="shared" ca="1" si="222"/>
        <v>х</v>
      </c>
      <c r="G630" s="115" t="s">
        <v>17</v>
      </c>
      <c r="H630" s="116" t="s">
        <v>3</v>
      </c>
      <c r="I630" s="117" t="s">
        <v>18</v>
      </c>
      <c r="J630" s="87">
        <f ca="1">IF($T630=0,SUM(J631:J635),IF($T630="",0,IF(ISERROR(OFFSET(ГП!AA521,-$R630-IF($T630=4,1,0),0)),0,OFFSET(ГП!AA521,-$R630-IF($T630=4,1,0),0))))</f>
        <v>0</v>
      </c>
      <c r="K630" s="87">
        <f ca="1">IF($T630=0,SUM(K631:K635),IF($T630="",0,IF(ISERROR(OFFSET(ГП!AB521,-$R630-IF($T630=4,1,0),0)),0,OFFSET(ГП!AB521,-$R630-IF($T630=4,1,0),0))))</f>
        <v>0</v>
      </c>
      <c r="L630" s="87">
        <f ca="1">IF($T630=0,SUM(L631:L635),IF($T630="",0,IF(ISERROR(OFFSET(ГП!AC521,-$R630-IF($T630=4,1,0),0)),0,OFFSET(ГП!AC521,-$R630-IF($T630=4,1,0),0))))</f>
        <v>0</v>
      </c>
      <c r="M630" s="87">
        <f ca="1">IF($T630=0,SUM(M631:M635),IF($T630="",0,IF(ISERROR(OFFSET(ГП!AD521,-$R630-IF($T630=4,1,0),0)),0,OFFSET(ГП!AD521,-$R630-IF($T630=4,1,0),0))))</f>
        <v>0</v>
      </c>
      <c r="N630" s="87">
        <f ca="1">IF($T630=0,SUM(N631:N635),IF($T630="",0,IF(ISERROR(OFFSET(ГП!AE521,-$R630-IF($T630=4,1,0),0)),0,OFFSET(ГП!AE521,-$R630-IF($T630=4,1,0),0))))</f>
        <v>0</v>
      </c>
      <c r="O630" s="87">
        <f ca="1">IF($T630=0,SUM(O631:O635),IF($T630="",0,IF(ISERROR(OFFSET(ГП!AF521,-$R630-IF($T630=4,1,0),0)),0,OFFSET(ГП!AF521,-$R630-IF($T630=4,1,0),0))))</f>
        <v>0</v>
      </c>
      <c r="P630" s="20"/>
      <c r="Q630" s="20">
        <v>4</v>
      </c>
      <c r="R630" s="20">
        <f t="shared" si="223"/>
        <v>8</v>
      </c>
      <c r="S630" s="20">
        <f t="shared" si="218"/>
        <v>3</v>
      </c>
      <c r="T630" s="157">
        <f t="shared" si="219"/>
        <v>3</v>
      </c>
      <c r="U630" s="20" t="str">
        <f t="shared" si="220"/>
        <v>местные бюджеты</v>
      </c>
      <c r="V630" s="20"/>
      <c r="W630" s="20"/>
      <c r="X630" s="20"/>
      <c r="Y630" s="20" t="str">
        <f t="shared" ca="1" si="227"/>
        <v/>
      </c>
      <c r="Z630" s="20"/>
      <c r="AA630" s="20">
        <f t="shared" si="226"/>
        <v>8</v>
      </c>
      <c r="AB630" s="20">
        <f t="shared" si="225"/>
        <v>2</v>
      </c>
      <c r="AC630" s="20" t="str">
        <f t="shared" ca="1" si="228"/>
        <v/>
      </c>
      <c r="AD630" s="20" t="str">
        <f t="shared" ca="1" si="221"/>
        <v/>
      </c>
      <c r="AE630" s="20" t="str">
        <f t="shared" ca="1" si="229"/>
        <v/>
      </c>
      <c r="AF630" s="158" t="s">
        <v>40</v>
      </c>
      <c r="AG630" s="158" t="s">
        <v>40</v>
      </c>
      <c r="AH630" s="157"/>
      <c r="AI630" s="163" t="s">
        <v>2</v>
      </c>
      <c r="AJ630" s="20"/>
      <c r="AK630" s="20"/>
      <c r="AL630" s="20"/>
      <c r="AM630" s="20"/>
      <c r="AN630" s="20"/>
      <c r="AO630" s="20"/>
    </row>
    <row r="631" spans="1:41" s="30" customFormat="1" ht="23.25" thickBot="1" x14ac:dyDescent="0.3">
      <c r="A631" s="209"/>
      <c r="B631" s="205"/>
      <c r="C631" s="205"/>
      <c r="D631" s="115" t="s">
        <v>17</v>
      </c>
      <c r="E631" s="115" t="s">
        <v>17</v>
      </c>
      <c r="F631" s="115" t="str">
        <f t="shared" ca="1" si="222"/>
        <v>х</v>
      </c>
      <c r="G631" s="115" t="s">
        <v>17</v>
      </c>
      <c r="H631" s="116" t="s">
        <v>5</v>
      </c>
      <c r="I631" s="117" t="s">
        <v>18</v>
      </c>
      <c r="J631" s="87">
        <f ca="1">IF($T631=0,SUM(J632:J636),IF($T631="",0,IF(ISERROR(OFFSET(ГП!AA522,-$R631-IF($T631=4,1,0),0)),0,OFFSET(ГП!AA522,-$R631-IF($T631=4,1,0),0))))</f>
        <v>0</v>
      </c>
      <c r="K631" s="87">
        <f ca="1">IF($T631=0,SUM(K632:K636),IF($T631="",0,IF(ISERROR(OFFSET(ГП!AB522,-$R631-IF($T631=4,1,0),0)),0,OFFSET(ГП!AB522,-$R631-IF($T631=4,1,0),0))))</f>
        <v>0</v>
      </c>
      <c r="L631" s="87">
        <f ca="1">IF($T631=0,SUM(L632:L636),IF($T631="",0,IF(ISERROR(OFFSET(ГП!AC522,-$R631-IF($T631=4,1,0),0)),0,OFFSET(ГП!AC522,-$R631-IF($T631=4,1,0),0))))</f>
        <v>0</v>
      </c>
      <c r="M631" s="87">
        <f ca="1">IF($T631=0,SUM(M632:M636),IF($T631="",0,IF(ISERROR(OFFSET(ГП!AD522,-$R631-IF($T631=4,1,0),0)),0,OFFSET(ГП!AD522,-$R631-IF($T631=4,1,0),0))))</f>
        <v>0</v>
      </c>
      <c r="N631" s="87">
        <f ca="1">IF($T631=0,SUM(N632:N636),IF($T631="",0,IF(ISERROR(OFFSET(ГП!AE522,-$R631-IF($T631=4,1,0),0)),0,OFFSET(ГП!AE522,-$R631-IF($T631=4,1,0),0))))</f>
        <v>0</v>
      </c>
      <c r="O631" s="87">
        <f ca="1">IF($T631=0,SUM(O632:O636),IF($T631="",0,IF(ISERROR(OFFSET(ГП!AF522,-$R631-IF($T631=4,1,0),0)),0,OFFSET(ГП!AF522,-$R631-IF($T631=4,1,0),0))))</f>
        <v>0</v>
      </c>
      <c r="P631" s="20"/>
      <c r="Q631" s="20">
        <v>5</v>
      </c>
      <c r="R631" s="20">
        <f t="shared" si="223"/>
        <v>8</v>
      </c>
      <c r="S631" s="20" t="str">
        <f t="shared" si="218"/>
        <v/>
      </c>
      <c r="T631" s="157" t="str">
        <f t="shared" si="219"/>
        <v/>
      </c>
      <c r="U631" s="20" t="str">
        <f t="shared" si="220"/>
        <v>территориальный государственный внебюджетный фонд Чувашской Республики</v>
      </c>
      <c r="V631" s="20"/>
      <c r="W631" s="20"/>
      <c r="X631" s="20"/>
      <c r="Y631" s="20" t="str">
        <f t="shared" ca="1" si="227"/>
        <v/>
      </c>
      <c r="Z631" s="20"/>
      <c r="AA631" s="20">
        <f t="shared" si="226"/>
        <v>8</v>
      </c>
      <c r="AB631" s="20">
        <f t="shared" si="225"/>
        <v>3</v>
      </c>
      <c r="AC631" s="20" t="str">
        <f t="shared" ca="1" si="228"/>
        <v/>
      </c>
      <c r="AD631" s="20" t="str">
        <f t="shared" ca="1" si="221"/>
        <v/>
      </c>
      <c r="AE631" s="20" t="str">
        <f t="shared" ca="1" si="229"/>
        <v/>
      </c>
      <c r="AF631" s="158" t="s">
        <v>581</v>
      </c>
      <c r="AG631" s="158">
        <v>414</v>
      </c>
      <c r="AH631" s="157"/>
      <c r="AI631" s="163" t="s">
        <v>307</v>
      </c>
      <c r="AJ631" s="20"/>
      <c r="AK631" s="20"/>
      <c r="AL631" s="20"/>
      <c r="AM631" s="20"/>
      <c r="AN631" s="20"/>
      <c r="AO631" s="20"/>
    </row>
    <row r="632" spans="1:41" s="30" customFormat="1" ht="15.75" thickBot="1" x14ac:dyDescent="0.3">
      <c r="A632" s="210"/>
      <c r="B632" s="206"/>
      <c r="C632" s="206"/>
      <c r="D632" s="115" t="s">
        <v>17</v>
      </c>
      <c r="E632" s="115" t="s">
        <v>17</v>
      </c>
      <c r="F632" s="115" t="str">
        <f t="shared" ca="1" si="222"/>
        <v>х</v>
      </c>
      <c r="G632" s="115" t="s">
        <v>17</v>
      </c>
      <c r="H632" s="116" t="s">
        <v>6</v>
      </c>
      <c r="I632" s="117" t="s">
        <v>18</v>
      </c>
      <c r="J632" s="87">
        <f ca="1">IF($T632=0,SUM(J633:J637),IF($T632="",0,IF(ISERROR(OFFSET(ГП!AA523,-$R632-IF($T632=4,1,0),0)),0,OFFSET(ГП!AA523,-$R632-IF($T632=4,1,0),0))))</f>
        <v>0</v>
      </c>
      <c r="K632" s="87">
        <f ca="1">IF($T632=0,SUM(K633:K637),IF($T632="",0,IF(ISERROR(OFFSET(ГП!AB523,-$R632-IF($T632=4,1,0),0)),0,OFFSET(ГП!AB523,-$R632-IF($T632=4,1,0),0))))</f>
        <v>0</v>
      </c>
      <c r="L632" s="87">
        <f ca="1">IF($T632=0,SUM(L633:L637),IF($T632="",0,IF(ISERROR(OFFSET(ГП!AC523,-$R632-IF($T632=4,1,0),0)),0,OFFSET(ГП!AC523,-$R632-IF($T632=4,1,0),0))))</f>
        <v>0</v>
      </c>
      <c r="M632" s="87">
        <f ca="1">IF($T632=0,SUM(M633:M637),IF($T632="",0,IF(ISERROR(OFFSET(ГП!AD523,-$R632-IF($T632=4,1,0),0)),0,OFFSET(ГП!AD523,-$R632-IF($T632=4,1,0),0))))</f>
        <v>0</v>
      </c>
      <c r="N632" s="87">
        <f ca="1">IF($T632=0,SUM(N633:N637),IF($T632="",0,IF(ISERROR(OFFSET(ГП!AE523,-$R632-IF($T632=4,1,0),0)),0,OFFSET(ГП!AE523,-$R632-IF($T632=4,1,0),0))))</f>
        <v>0</v>
      </c>
      <c r="O632" s="87">
        <f ca="1">IF($T632=0,SUM(O633:O637),IF($T632="",0,IF(ISERROR(OFFSET(ГП!AF523,-$R632-IF($T632=4,1,0),0)),0,OFFSET(ГП!AF523,-$R632-IF($T632=4,1,0),0))))</f>
        <v>0</v>
      </c>
      <c r="P632" s="20"/>
      <c r="Q632" s="20">
        <v>6</v>
      </c>
      <c r="R632" s="20">
        <f t="shared" si="223"/>
        <v>8</v>
      </c>
      <c r="S632" s="20">
        <f t="shared" si="218"/>
        <v>4</v>
      </c>
      <c r="T632" s="157">
        <f t="shared" si="219"/>
        <v>4</v>
      </c>
      <c r="U632" s="20" t="str">
        <f t="shared" si="220"/>
        <v>внебюджетные источники</v>
      </c>
      <c r="V632" s="20"/>
      <c r="W632" s="20"/>
      <c r="X632" s="20"/>
      <c r="Y632" s="20" t="str">
        <f t="shared" ca="1" si="227"/>
        <v/>
      </c>
      <c r="Z632" s="20"/>
      <c r="AA632" s="20">
        <f t="shared" si="226"/>
        <v>8</v>
      </c>
      <c r="AB632" s="20">
        <f t="shared" si="225"/>
        <v>4</v>
      </c>
      <c r="AC632" s="20" t="str">
        <f t="shared" ca="1" si="228"/>
        <v/>
      </c>
      <c r="AD632" s="20" t="str">
        <f t="shared" ca="1" si="221"/>
        <v/>
      </c>
      <c r="AE632" s="20" t="str">
        <f t="shared" ca="1" si="229"/>
        <v/>
      </c>
      <c r="AF632" s="158" t="s">
        <v>40</v>
      </c>
      <c r="AG632" s="158" t="s">
        <v>40</v>
      </c>
      <c r="AH632" s="157"/>
      <c r="AI632" s="163" t="s">
        <v>3</v>
      </c>
      <c r="AJ632" s="20"/>
      <c r="AK632" s="20"/>
      <c r="AL632" s="20"/>
      <c r="AM632" s="20"/>
      <c r="AN632" s="20"/>
      <c r="AO632" s="20"/>
    </row>
    <row r="633" spans="1:41" s="30" customFormat="1" ht="15.75" thickBot="1" x14ac:dyDescent="0.3">
      <c r="A633" s="207" t="s">
        <v>227</v>
      </c>
      <c r="B633" s="204" t="s">
        <v>228</v>
      </c>
      <c r="C633" s="204" t="s">
        <v>35</v>
      </c>
      <c r="D633" s="115"/>
      <c r="E633" s="115" t="s">
        <v>17</v>
      </c>
      <c r="F633" s="115" t="str">
        <f t="shared" ca="1" si="222"/>
        <v>х</v>
      </c>
      <c r="G633" s="115" t="s">
        <v>17</v>
      </c>
      <c r="H633" s="116" t="s">
        <v>1</v>
      </c>
      <c r="I633" s="117" t="s">
        <v>18</v>
      </c>
      <c r="J633" s="87">
        <f ca="1">IF($T633=0,SUM(J634:J638),IF($T633="",0,IF(ISERROR(OFFSET(ГП!AA524,-$R633-IF($T633=4,1,0),0)),0,OFFSET(ГП!AA524,-$R633-IF($T633=4,1,0),0))))</f>
        <v>3116.1</v>
      </c>
      <c r="K633" s="87">
        <f ca="1">IF($T633=0,SUM(K634:K638),IF($T633="",0,IF(ISERROR(OFFSET(ГП!AB524,-$R633-IF($T633=4,1,0),0)),0,OFFSET(ГП!AB524,-$R633-IF($T633=4,1,0),0))))</f>
        <v>12883.1</v>
      </c>
      <c r="L633" s="87">
        <f ca="1">IF($T633=0,SUM(L634:L638),IF($T633="",0,IF(ISERROR(OFFSET(ГП!AC524,-$R633-IF($T633=4,1,0),0)),0,OFFSET(ГП!AC524,-$R633-IF($T633=4,1,0),0))))</f>
        <v>12883.1</v>
      </c>
      <c r="M633" s="87">
        <f ca="1">IF($T633=0,SUM(M634:M638),IF($T633="",0,IF(ISERROR(OFFSET(ГП!AD524,-$R633-IF($T633=4,1,0),0)),0,OFFSET(ГП!AD524,-$R633-IF($T633=4,1,0),0))))</f>
        <v>12883.1</v>
      </c>
      <c r="N633" s="87">
        <f ca="1">IF($T633=0,SUM(N634:N638),IF($T633="",0,IF(ISERROR(OFFSET(ГП!AE524,-$R633-IF($T633=4,1,0),0)),0,OFFSET(ГП!AE524,-$R633-IF($T633=4,1,0),0))))</f>
        <v>12883.1</v>
      </c>
      <c r="O633" s="87">
        <f ca="1">IF($T633=0,SUM(O634:O638),IF($T633="",0,IF(ISERROR(OFFSET(ГП!AF524,-$R633-IF($T633=4,1,0),0)),0,OFFSET(ГП!AF524,-$R633-IF($T633=4,1,0),0))))</f>
        <v>0</v>
      </c>
      <c r="P633" s="20"/>
      <c r="Q633" s="20">
        <v>1</v>
      </c>
      <c r="R633" s="20">
        <f t="shared" si="223"/>
        <v>9</v>
      </c>
      <c r="S633" s="20" t="str">
        <f t="shared" si="218"/>
        <v/>
      </c>
      <c r="T633" s="157">
        <f t="shared" si="219"/>
        <v>0</v>
      </c>
      <c r="U633" s="20" t="str">
        <f t="shared" si="220"/>
        <v>всего</v>
      </c>
      <c r="V633" s="20"/>
      <c r="W633" s="20"/>
      <c r="X633" s="20"/>
      <c r="Y633" s="20" t="str">
        <f t="shared" ca="1" si="227"/>
        <v/>
      </c>
      <c r="Z633" s="20"/>
      <c r="AA633" s="20">
        <f t="shared" si="226"/>
        <v>8</v>
      </c>
      <c r="AB633" s="20">
        <f t="shared" si="225"/>
        <v>5</v>
      </c>
      <c r="AC633" s="20" t="str">
        <f t="shared" ca="1" si="228"/>
        <v/>
      </c>
      <c r="AD633" s="20" t="str">
        <f t="shared" ca="1" si="221"/>
        <v/>
      </c>
      <c r="AE633" s="20" t="str">
        <f t="shared" ca="1" si="229"/>
        <v/>
      </c>
      <c r="AF633" s="158" t="s">
        <v>40</v>
      </c>
      <c r="AG633" s="158" t="s">
        <v>40</v>
      </c>
      <c r="AH633" s="157"/>
      <c r="AI633" s="163" t="s">
        <v>6</v>
      </c>
      <c r="AJ633" s="20"/>
      <c r="AK633" s="20"/>
      <c r="AL633" s="20"/>
      <c r="AM633" s="20"/>
      <c r="AN633" s="20"/>
      <c r="AO633" s="20"/>
    </row>
    <row r="634" spans="1:41" s="30" customFormat="1" ht="15.75" thickBot="1" x14ac:dyDescent="0.3">
      <c r="A634" s="209"/>
      <c r="B634" s="205"/>
      <c r="C634" s="205"/>
      <c r="D634" s="124"/>
      <c r="E634" s="124"/>
      <c r="F634" s="115" t="str">
        <f t="shared" ca="1" si="222"/>
        <v>х</v>
      </c>
      <c r="G634" s="124"/>
      <c r="H634" s="116" t="s">
        <v>2</v>
      </c>
      <c r="I634" s="117" t="s">
        <v>18</v>
      </c>
      <c r="J634" s="87">
        <f ca="1">IF($T634=0,SUM(J635:J639),IF($T634="",0,IF(ISERROR(OFFSET(ГП!AA525,-$R634-IF($T634=4,1,0),0)),0,OFFSET(ГП!AA525,-$R634-IF($T634=4,1,0),0))))</f>
        <v>0</v>
      </c>
      <c r="K634" s="87">
        <f ca="1">IF($T634=0,SUM(K635:K639),IF($T634="",0,IF(ISERROR(OFFSET(ГП!AB525,-$R634-IF($T634=4,1,0),0)),0,OFFSET(ГП!AB525,-$R634-IF($T634=4,1,0),0))))</f>
        <v>0</v>
      </c>
      <c r="L634" s="87">
        <f ca="1">IF($T634=0,SUM(L635:L639),IF($T634="",0,IF(ISERROR(OFFSET(ГП!AC525,-$R634-IF($T634=4,1,0),0)),0,OFFSET(ГП!AC525,-$R634-IF($T634=4,1,0),0))))</f>
        <v>0</v>
      </c>
      <c r="M634" s="87">
        <f ca="1">IF($T634=0,SUM(M635:M639),IF($T634="",0,IF(ISERROR(OFFSET(ГП!AD525,-$R634-IF($T634=4,1,0),0)),0,OFFSET(ГП!AD525,-$R634-IF($T634=4,1,0),0))))</f>
        <v>0</v>
      </c>
      <c r="N634" s="87">
        <f ca="1">IF($T634=0,SUM(N635:N639),IF($T634="",0,IF(ISERROR(OFFSET(ГП!AE525,-$R634-IF($T634=4,1,0),0)),0,OFFSET(ГП!AE525,-$R634-IF($T634=4,1,0),0))))</f>
        <v>0</v>
      </c>
      <c r="O634" s="87">
        <f ca="1">IF($T634=0,SUM(O635:O639),IF($T634="",0,IF(ISERROR(OFFSET(ГП!AF525,-$R634-IF($T634=4,1,0),0)),0,OFFSET(ГП!AF525,-$R634-IF($T634=4,1,0),0))))</f>
        <v>0</v>
      </c>
      <c r="P634" s="20"/>
      <c r="Q634" s="20">
        <v>2</v>
      </c>
      <c r="R634" s="20">
        <f t="shared" si="223"/>
        <v>9</v>
      </c>
      <c r="S634" s="20" t="str">
        <f t="shared" si="218"/>
        <v/>
      </c>
      <c r="T634" s="157">
        <f t="shared" si="219"/>
        <v>2</v>
      </c>
      <c r="U634" s="20" t="str">
        <f t="shared" si="220"/>
        <v>федеральный бюджет</v>
      </c>
      <c r="V634" s="20"/>
      <c r="W634" s="20"/>
      <c r="X634" s="20"/>
      <c r="Y634" s="20" t="str">
        <f t="shared" ca="1" si="227"/>
        <v/>
      </c>
      <c r="Z634" s="20"/>
      <c r="AA634" s="20">
        <f t="shared" si="226"/>
        <v>8</v>
      </c>
      <c r="AB634" s="20">
        <f t="shared" si="225"/>
        <v>6</v>
      </c>
      <c r="AC634" s="20" t="str">
        <f t="shared" ca="1" si="228"/>
        <v/>
      </c>
      <c r="AD634" s="20" t="str">
        <f t="shared" ca="1" si="221"/>
        <v/>
      </c>
      <c r="AE634" s="20" t="str">
        <f t="shared" ca="1" si="229"/>
        <v/>
      </c>
      <c r="AF634" s="158" t="s">
        <v>40</v>
      </c>
      <c r="AG634" s="158" t="s">
        <v>40</v>
      </c>
      <c r="AH634" s="157"/>
      <c r="AI634" s="163" t="s">
        <v>1</v>
      </c>
      <c r="AJ634" s="20"/>
      <c r="AK634" s="20"/>
      <c r="AL634" s="20"/>
      <c r="AM634" s="20"/>
      <c r="AN634" s="20"/>
      <c r="AO634" s="20"/>
    </row>
    <row r="635" spans="1:41" s="30" customFormat="1" ht="15.75" thickBot="1" x14ac:dyDescent="0.3">
      <c r="A635" s="209"/>
      <c r="B635" s="205"/>
      <c r="C635" s="205"/>
      <c r="D635" s="125">
        <v>832</v>
      </c>
      <c r="E635" s="125">
        <v>502</v>
      </c>
      <c r="F635" s="115" t="str">
        <f t="shared" ca="1" si="222"/>
        <v>A13F55243Н</v>
      </c>
      <c r="G635" s="125">
        <v>414</v>
      </c>
      <c r="H635" s="116" t="s">
        <v>4</v>
      </c>
      <c r="I635" s="117" t="s">
        <v>18</v>
      </c>
      <c r="J635" s="87">
        <f ca="1">IF($T635=0,SUM(J636:J640),IF($T635="",0,IF(ISERROR(OFFSET(ГП!AA526,-$R635-IF($T635=4,1,0),0)),0,OFFSET(ГП!AA526,-$R635-IF($T635=4,1,0),0))))</f>
        <v>3116.1</v>
      </c>
      <c r="K635" s="87">
        <f ca="1">IF($T635=0,SUM(K636:K640),IF($T635="",0,IF(ISERROR(OFFSET(ГП!AB526,-$R635-IF($T635=4,1,0),0)),0,OFFSET(ГП!AB526,-$R635-IF($T635=4,1,0),0))))</f>
        <v>12883.1</v>
      </c>
      <c r="L635" s="87">
        <f ca="1">IF($T635=0,SUM(L636:L640),IF($T635="",0,IF(ISERROR(OFFSET(ГП!AC526,-$R635-IF($T635=4,1,0),0)),0,OFFSET(ГП!AC526,-$R635-IF($T635=4,1,0),0))))</f>
        <v>12883.1</v>
      </c>
      <c r="M635" s="87">
        <f ca="1">IF($T635=0,SUM(M636:M640),IF($T635="",0,IF(ISERROR(OFFSET(ГП!AD526,-$R635-IF($T635=4,1,0),0)),0,OFFSET(ГП!AD526,-$R635-IF($T635=4,1,0),0))))</f>
        <v>12883.1</v>
      </c>
      <c r="N635" s="87">
        <f ca="1">IF($T635=0,SUM(N636:N640),IF($T635="",0,IF(ISERROR(OFFSET(ГП!AE526,-$R635-IF($T635=4,1,0),0)),0,OFFSET(ГП!AE526,-$R635-IF($T635=4,1,0),0))))</f>
        <v>12883.1</v>
      </c>
      <c r="O635" s="87">
        <f ca="1">IF($T635=0,SUM(O636:O640),IF($T635="",0,IF(ISERROR(OFFSET(ГП!AF526,-$R635-IF($T635=4,1,0),0)),0,OFFSET(ГП!AF526,-$R635-IF($T635=4,1,0),0))))</f>
        <v>0</v>
      </c>
      <c r="P635" s="20"/>
      <c r="Q635" s="20">
        <v>3</v>
      </c>
      <c r="R635" s="20">
        <f t="shared" si="223"/>
        <v>9</v>
      </c>
      <c r="S635" s="20" t="str">
        <f t="shared" si="218"/>
        <v/>
      </c>
      <c r="T635" s="157">
        <f t="shared" si="219"/>
        <v>1</v>
      </c>
      <c r="U635" s="20" t="str">
        <f t="shared" si="220"/>
        <v>республииканский бюджет Чувашской Республики</v>
      </c>
      <c r="V635" s="20"/>
      <c r="W635" s="20"/>
      <c r="X635" s="20"/>
      <c r="Y635" s="20" t="str">
        <f t="shared" ca="1" si="227"/>
        <v/>
      </c>
      <c r="Z635" s="20"/>
      <c r="AA635" s="20">
        <f t="shared" si="226"/>
        <v>9</v>
      </c>
      <c r="AB635" s="20">
        <f t="shared" si="225"/>
        <v>1</v>
      </c>
      <c r="AC635" s="20" t="str">
        <f t="shared" ca="1" si="228"/>
        <v>A13F55243Н</v>
      </c>
      <c r="AD635" s="20" t="str">
        <f t="shared" ca="1" si="221"/>
        <v>A13F55243Н</v>
      </c>
      <c r="AE635" s="20" t="str">
        <f t="shared" ca="1" si="229"/>
        <v/>
      </c>
      <c r="AF635" s="158" t="s">
        <v>40</v>
      </c>
      <c r="AG635" s="158" t="s">
        <v>40</v>
      </c>
      <c r="AH635" s="157"/>
      <c r="AI635" s="163" t="s">
        <v>2</v>
      </c>
      <c r="AJ635" s="20"/>
      <c r="AK635" s="20"/>
      <c r="AL635" s="20"/>
      <c r="AM635" s="20"/>
      <c r="AN635" s="20"/>
      <c r="AO635" s="20"/>
    </row>
    <row r="636" spans="1:41" s="30" customFormat="1" ht="23.25" thickBot="1" x14ac:dyDescent="0.3">
      <c r="A636" s="209"/>
      <c r="B636" s="205"/>
      <c r="C636" s="205"/>
      <c r="D636" s="115" t="s">
        <v>17</v>
      </c>
      <c r="E636" s="115" t="s">
        <v>17</v>
      </c>
      <c r="F636" s="115" t="str">
        <f t="shared" ca="1" si="222"/>
        <v>х</v>
      </c>
      <c r="G636" s="115" t="s">
        <v>17</v>
      </c>
      <c r="H636" s="116" t="s">
        <v>3</v>
      </c>
      <c r="I636" s="117" t="s">
        <v>18</v>
      </c>
      <c r="J636" s="87">
        <f ca="1">IF($T636=0,SUM(J637:J641),IF($T636="",0,IF(ISERROR(OFFSET(ГП!AA527,-$R636-IF($T636=4,1,0),0)),0,OFFSET(ГП!AA527,-$R636-IF($T636=4,1,0),0))))</f>
        <v>0</v>
      </c>
      <c r="K636" s="87">
        <f ca="1">IF($T636=0,SUM(K637:K641),IF($T636="",0,IF(ISERROR(OFFSET(ГП!AB527,-$R636-IF($T636=4,1,0),0)),0,OFFSET(ГП!AB527,-$R636-IF($T636=4,1,0),0))))</f>
        <v>0</v>
      </c>
      <c r="L636" s="87">
        <f ca="1">IF($T636=0,SUM(L637:L641),IF($T636="",0,IF(ISERROR(OFFSET(ГП!AC527,-$R636-IF($T636=4,1,0),0)),0,OFFSET(ГП!AC527,-$R636-IF($T636=4,1,0),0))))</f>
        <v>0</v>
      </c>
      <c r="M636" s="87">
        <f ca="1">IF($T636=0,SUM(M637:M641),IF($T636="",0,IF(ISERROR(OFFSET(ГП!AD527,-$R636-IF($T636=4,1,0),0)),0,OFFSET(ГП!AD527,-$R636-IF($T636=4,1,0),0))))</f>
        <v>0</v>
      </c>
      <c r="N636" s="87">
        <f ca="1">IF($T636=0,SUM(N637:N641),IF($T636="",0,IF(ISERROR(OFFSET(ГП!AE527,-$R636-IF($T636=4,1,0),0)),0,OFFSET(ГП!AE527,-$R636-IF($T636=4,1,0),0))))</f>
        <v>0</v>
      </c>
      <c r="O636" s="87">
        <f ca="1">IF($T636=0,SUM(O637:O641),IF($T636="",0,IF(ISERROR(OFFSET(ГП!AF527,-$R636-IF($T636=4,1,0),0)),0,OFFSET(ГП!AF527,-$R636-IF($T636=4,1,0),0))))</f>
        <v>0</v>
      </c>
      <c r="P636" s="20"/>
      <c r="Q636" s="20">
        <v>4</v>
      </c>
      <c r="R636" s="20">
        <f t="shared" si="223"/>
        <v>9</v>
      </c>
      <c r="S636" s="20">
        <f t="shared" si="218"/>
        <v>3</v>
      </c>
      <c r="T636" s="157">
        <f t="shared" si="219"/>
        <v>3</v>
      </c>
      <c r="U636" s="20" t="str">
        <f t="shared" si="220"/>
        <v>местные бюджеты</v>
      </c>
      <c r="V636" s="20"/>
      <c r="W636" s="20"/>
      <c r="X636" s="20"/>
      <c r="Y636" s="20" t="str">
        <f t="shared" ca="1" si="227"/>
        <v/>
      </c>
      <c r="Z636" s="20"/>
      <c r="AA636" s="20">
        <f t="shared" si="226"/>
        <v>9</v>
      </c>
      <c r="AB636" s="20">
        <f t="shared" si="225"/>
        <v>2</v>
      </c>
      <c r="AC636" s="20" t="str">
        <f t="shared" ca="1" si="228"/>
        <v/>
      </c>
      <c r="AD636" s="20" t="str">
        <f t="shared" ca="1" si="221"/>
        <v/>
      </c>
      <c r="AE636" s="20" t="str">
        <f t="shared" ca="1" si="229"/>
        <v/>
      </c>
      <c r="AF636" s="158" t="s">
        <v>579</v>
      </c>
      <c r="AG636" s="158">
        <v>414</v>
      </c>
      <c r="AH636" s="157"/>
      <c r="AI636" s="163" t="s">
        <v>307</v>
      </c>
      <c r="AJ636" s="20"/>
      <c r="AK636" s="20"/>
      <c r="AL636" s="20"/>
      <c r="AM636" s="20"/>
      <c r="AN636" s="20"/>
      <c r="AO636" s="20"/>
    </row>
    <row r="637" spans="1:41" s="30" customFormat="1" ht="15.75" thickBot="1" x14ac:dyDescent="0.3">
      <c r="A637" s="209"/>
      <c r="B637" s="205"/>
      <c r="C637" s="205"/>
      <c r="D637" s="115" t="s">
        <v>17</v>
      </c>
      <c r="E637" s="115" t="s">
        <v>17</v>
      </c>
      <c r="F637" s="115" t="str">
        <f t="shared" ca="1" si="222"/>
        <v>х</v>
      </c>
      <c r="G637" s="115" t="s">
        <v>17</v>
      </c>
      <c r="H637" s="116" t="s">
        <v>5</v>
      </c>
      <c r="I637" s="117" t="s">
        <v>18</v>
      </c>
      <c r="J637" s="87">
        <f ca="1">IF($T637=0,SUM(J638:J642),IF($T637="",0,IF(ISERROR(OFFSET(ГП!AA528,-$R637-IF($T637=4,1,0),0)),0,OFFSET(ГП!AA528,-$R637-IF($T637=4,1,0),0))))</f>
        <v>0</v>
      </c>
      <c r="K637" s="87">
        <f ca="1">IF($T637=0,SUM(K638:K642),IF($T637="",0,IF(ISERROR(OFFSET(ГП!AB528,-$R637-IF($T637=4,1,0),0)),0,OFFSET(ГП!AB528,-$R637-IF($T637=4,1,0),0))))</f>
        <v>0</v>
      </c>
      <c r="L637" s="87">
        <f ca="1">IF($T637=0,SUM(L638:L642),IF($T637="",0,IF(ISERROR(OFFSET(ГП!AC528,-$R637-IF($T637=4,1,0),0)),0,OFFSET(ГП!AC528,-$R637-IF($T637=4,1,0),0))))</f>
        <v>0</v>
      </c>
      <c r="M637" s="87">
        <f ca="1">IF($T637=0,SUM(M638:M642),IF($T637="",0,IF(ISERROR(OFFSET(ГП!AD528,-$R637-IF($T637=4,1,0),0)),0,OFFSET(ГП!AD528,-$R637-IF($T637=4,1,0),0))))</f>
        <v>0</v>
      </c>
      <c r="N637" s="87">
        <f ca="1">IF($T637=0,SUM(N638:N642),IF($T637="",0,IF(ISERROR(OFFSET(ГП!AE528,-$R637-IF($T637=4,1,0),0)),0,OFFSET(ГП!AE528,-$R637-IF($T637=4,1,0),0))))</f>
        <v>0</v>
      </c>
      <c r="O637" s="87">
        <f ca="1">IF($T637=0,SUM(O638:O642),IF($T637="",0,IF(ISERROR(OFFSET(ГП!AF528,-$R637-IF($T637=4,1,0),0)),0,OFFSET(ГП!AF528,-$R637-IF($T637=4,1,0),0))))</f>
        <v>0</v>
      </c>
      <c r="P637" s="20"/>
      <c r="Q637" s="20">
        <v>5</v>
      </c>
      <c r="R637" s="20">
        <f t="shared" si="223"/>
        <v>9</v>
      </c>
      <c r="S637" s="20" t="str">
        <f t="shared" si="218"/>
        <v/>
      </c>
      <c r="T637" s="157" t="str">
        <f t="shared" si="219"/>
        <v/>
      </c>
      <c r="U637" s="20" t="str">
        <f t="shared" si="220"/>
        <v>территориальный государственный внебюджетный фонд Чувашской Республики</v>
      </c>
      <c r="V637" s="20"/>
      <c r="W637" s="20"/>
      <c r="X637" s="20"/>
      <c r="Y637" s="20" t="str">
        <f t="shared" ca="1" si="227"/>
        <v/>
      </c>
      <c r="Z637" s="20"/>
      <c r="AA637" s="20">
        <f t="shared" si="226"/>
        <v>9</v>
      </c>
      <c r="AB637" s="20">
        <f t="shared" si="225"/>
        <v>3</v>
      </c>
      <c r="AC637" s="20" t="str">
        <f t="shared" ca="1" si="228"/>
        <v/>
      </c>
      <c r="AD637" s="20" t="str">
        <f t="shared" ca="1" si="221"/>
        <v/>
      </c>
      <c r="AE637" s="20" t="str">
        <f t="shared" ca="1" si="229"/>
        <v/>
      </c>
      <c r="AF637" s="158" t="s">
        <v>40</v>
      </c>
      <c r="AG637" s="158" t="s">
        <v>40</v>
      </c>
      <c r="AH637" s="157"/>
      <c r="AI637" s="163" t="s">
        <v>3</v>
      </c>
      <c r="AJ637" s="20"/>
      <c r="AK637" s="20"/>
      <c r="AL637" s="20"/>
      <c r="AM637" s="20"/>
      <c r="AN637" s="20"/>
      <c r="AO637" s="20"/>
    </row>
    <row r="638" spans="1:41" s="30" customFormat="1" ht="15.75" thickBot="1" x14ac:dyDescent="0.3">
      <c r="A638" s="210"/>
      <c r="B638" s="206"/>
      <c r="C638" s="206"/>
      <c r="D638" s="115" t="s">
        <v>17</v>
      </c>
      <c r="E638" s="115" t="s">
        <v>17</v>
      </c>
      <c r="F638" s="115" t="str">
        <f t="shared" ca="1" si="222"/>
        <v>х</v>
      </c>
      <c r="G638" s="115" t="s">
        <v>17</v>
      </c>
      <c r="H638" s="116" t="s">
        <v>6</v>
      </c>
      <c r="I638" s="117" t="s">
        <v>18</v>
      </c>
      <c r="J638" s="87">
        <f ca="1">IF($T638=0,SUM(J639:J643),IF($T638="",0,IF(ISERROR(OFFSET(ГП!AA529,-$R638-IF($T638=4,1,0),0)),0,OFFSET(ГП!AA529,-$R638-IF($T638=4,1,0),0))))</f>
        <v>0</v>
      </c>
      <c r="K638" s="87">
        <f ca="1">IF($T638=0,SUM(K639:K643),IF($T638="",0,IF(ISERROR(OFFSET(ГП!AB529,-$R638-IF($T638=4,1,0),0)),0,OFFSET(ГП!AB529,-$R638-IF($T638=4,1,0),0))))</f>
        <v>0</v>
      </c>
      <c r="L638" s="87">
        <f ca="1">IF($T638=0,SUM(L639:L643),IF($T638="",0,IF(ISERROR(OFFSET(ГП!AC529,-$R638-IF($T638=4,1,0),0)),0,OFFSET(ГП!AC529,-$R638-IF($T638=4,1,0),0))))</f>
        <v>0</v>
      </c>
      <c r="M638" s="87">
        <f ca="1">IF($T638=0,SUM(M639:M643),IF($T638="",0,IF(ISERROR(OFFSET(ГП!AD529,-$R638-IF($T638=4,1,0),0)),0,OFFSET(ГП!AD529,-$R638-IF($T638=4,1,0),0))))</f>
        <v>0</v>
      </c>
      <c r="N638" s="87">
        <f ca="1">IF($T638=0,SUM(N639:N643),IF($T638="",0,IF(ISERROR(OFFSET(ГП!AE529,-$R638-IF($T638=4,1,0),0)),0,OFFSET(ГП!AE529,-$R638-IF($T638=4,1,0),0))))</f>
        <v>0</v>
      </c>
      <c r="O638" s="87">
        <f ca="1">IF($T638=0,SUM(O639:O643),IF($T638="",0,IF(ISERROR(OFFSET(ГП!AF529,-$R638-IF($T638=4,1,0),0)),0,OFFSET(ГП!AF529,-$R638-IF($T638=4,1,0),0))))</f>
        <v>0</v>
      </c>
      <c r="P638" s="20"/>
      <c r="Q638" s="20">
        <v>6</v>
      </c>
      <c r="R638" s="20">
        <f t="shared" si="223"/>
        <v>9</v>
      </c>
      <c r="S638" s="20">
        <f t="shared" si="218"/>
        <v>4</v>
      </c>
      <c r="T638" s="157">
        <f t="shared" si="219"/>
        <v>4</v>
      </c>
      <c r="U638" s="20" t="str">
        <f t="shared" si="220"/>
        <v>внебюджетные источники</v>
      </c>
      <c r="V638" s="20"/>
      <c r="W638" s="20"/>
      <c r="X638" s="20"/>
      <c r="Y638" s="20" t="str">
        <f t="shared" ca="1" si="227"/>
        <v/>
      </c>
      <c r="Z638" s="20"/>
      <c r="AA638" s="20">
        <f t="shared" si="226"/>
        <v>9</v>
      </c>
      <c r="AB638" s="20">
        <f t="shared" si="225"/>
        <v>4</v>
      </c>
      <c r="AC638" s="20" t="str">
        <f t="shared" ca="1" si="228"/>
        <v/>
      </c>
      <c r="AD638" s="20" t="str">
        <f t="shared" ca="1" si="221"/>
        <v/>
      </c>
      <c r="AE638" s="20" t="str">
        <f t="shared" ca="1" si="229"/>
        <v/>
      </c>
      <c r="AF638" s="158" t="s">
        <v>40</v>
      </c>
      <c r="AG638" s="158" t="s">
        <v>40</v>
      </c>
      <c r="AH638" s="157"/>
      <c r="AI638" s="163" t="s">
        <v>6</v>
      </c>
      <c r="AJ638" s="20"/>
      <c r="AK638" s="20"/>
      <c r="AL638" s="20"/>
      <c r="AM638" s="20"/>
      <c r="AN638" s="20"/>
      <c r="AO638" s="20"/>
    </row>
    <row r="639" spans="1:41" s="30" customFormat="1" ht="15.75" thickBot="1" x14ac:dyDescent="0.3">
      <c r="A639" s="207" t="s">
        <v>229</v>
      </c>
      <c r="B639" s="204" t="s">
        <v>230</v>
      </c>
      <c r="C639" s="204" t="s">
        <v>35</v>
      </c>
      <c r="D639" s="115"/>
      <c r="E639" s="115" t="s">
        <v>17</v>
      </c>
      <c r="F639" s="115" t="str">
        <f t="shared" ca="1" si="222"/>
        <v>х</v>
      </c>
      <c r="G639" s="115" t="s">
        <v>17</v>
      </c>
      <c r="H639" s="116" t="s">
        <v>1</v>
      </c>
      <c r="I639" s="117" t="s">
        <v>18</v>
      </c>
      <c r="J639" s="87">
        <f ca="1">IF($T639=0,SUM(J640:J644),IF($T639="",0,IF(ISERROR(OFFSET(ГП!AA530,-$R639-IF($T639=4,1,0),0)),0,OFFSET(ГП!AA530,-$R639-IF($T639=4,1,0),0))))</f>
        <v>3432.2</v>
      </c>
      <c r="K639" s="87">
        <f ca="1">IF($T639=0,SUM(K640:K644),IF($T639="",0,IF(ISERROR(OFFSET(ГП!AB530,-$R639-IF($T639=4,1,0),0)),0,OFFSET(ГП!AB530,-$R639-IF($T639=4,1,0),0))))</f>
        <v>14594.7</v>
      </c>
      <c r="L639" s="87">
        <f ca="1">IF($T639=0,SUM(L640:L644),IF($T639="",0,IF(ISERROR(OFFSET(ГП!AC530,-$R639-IF($T639=4,1,0),0)),0,OFFSET(ГП!AC530,-$R639-IF($T639=4,1,0),0))))</f>
        <v>14594.7</v>
      </c>
      <c r="M639" s="87">
        <f ca="1">IF($T639=0,SUM(M640:M644),IF($T639="",0,IF(ISERROR(OFFSET(ГП!AD530,-$R639-IF($T639=4,1,0),0)),0,OFFSET(ГП!AD530,-$R639-IF($T639=4,1,0),0))))</f>
        <v>14594.7</v>
      </c>
      <c r="N639" s="87">
        <f ca="1">IF($T639=0,SUM(N640:N644),IF($T639="",0,IF(ISERROR(OFFSET(ГП!AE530,-$R639-IF($T639=4,1,0),0)),0,OFFSET(ГП!AE530,-$R639-IF($T639=4,1,0),0))))</f>
        <v>14594.7</v>
      </c>
      <c r="O639" s="87">
        <f ca="1">IF($T639=0,SUM(O640:O644),IF($T639="",0,IF(ISERROR(OFFSET(ГП!AF530,-$R639-IF($T639=4,1,0),0)),0,OFFSET(ГП!AF530,-$R639-IF($T639=4,1,0),0))))</f>
        <v>0</v>
      </c>
      <c r="P639" s="20"/>
      <c r="Q639" s="20">
        <v>1</v>
      </c>
      <c r="R639" s="20">
        <f t="shared" si="223"/>
        <v>10</v>
      </c>
      <c r="S639" s="20" t="str">
        <f t="shared" si="218"/>
        <v/>
      </c>
      <c r="T639" s="157">
        <f t="shared" si="219"/>
        <v>0</v>
      </c>
      <c r="U639" s="20" t="str">
        <f t="shared" si="220"/>
        <v>всего</v>
      </c>
      <c r="V639" s="20"/>
      <c r="W639" s="20"/>
      <c r="X639" s="20"/>
      <c r="Y639" s="20" t="str">
        <f t="shared" ca="1" si="227"/>
        <v/>
      </c>
      <c r="Z639" s="20"/>
      <c r="AA639" s="20">
        <f t="shared" si="226"/>
        <v>9</v>
      </c>
      <c r="AB639" s="20">
        <f t="shared" si="225"/>
        <v>5</v>
      </c>
      <c r="AC639" s="20" t="str">
        <f t="shared" ca="1" si="228"/>
        <v/>
      </c>
      <c r="AD639" s="20" t="str">
        <f t="shared" ca="1" si="221"/>
        <v/>
      </c>
      <c r="AE639" s="20" t="str">
        <f t="shared" ca="1" si="229"/>
        <v/>
      </c>
      <c r="AF639" s="158" t="s">
        <v>40</v>
      </c>
      <c r="AG639" s="158" t="s">
        <v>40</v>
      </c>
      <c r="AH639" s="157"/>
      <c r="AI639" s="163" t="s">
        <v>1</v>
      </c>
      <c r="AJ639" s="20"/>
      <c r="AK639" s="20"/>
      <c r="AL639" s="20"/>
      <c r="AM639" s="20"/>
      <c r="AN639" s="20"/>
      <c r="AO639" s="20"/>
    </row>
    <row r="640" spans="1:41" s="30" customFormat="1" ht="15.75" thickBot="1" x14ac:dyDescent="0.3">
      <c r="A640" s="209"/>
      <c r="B640" s="205"/>
      <c r="C640" s="205"/>
      <c r="D640" s="124"/>
      <c r="E640" s="124"/>
      <c r="F640" s="115" t="str">
        <f t="shared" ca="1" si="222"/>
        <v>х</v>
      </c>
      <c r="G640" s="124"/>
      <c r="H640" s="116" t="s">
        <v>2</v>
      </c>
      <c r="I640" s="117" t="s">
        <v>18</v>
      </c>
      <c r="J640" s="87">
        <f ca="1">IF($T640=0,SUM(J641:J645),IF($T640="",0,IF(ISERROR(OFFSET(ГП!AA531,-$R640-IF($T640=4,1,0),0)),0,OFFSET(ГП!AA531,-$R640-IF($T640=4,1,0),0))))</f>
        <v>0</v>
      </c>
      <c r="K640" s="87">
        <f ca="1">IF($T640=0,SUM(K641:K645),IF($T640="",0,IF(ISERROR(OFFSET(ГП!AB531,-$R640-IF($T640=4,1,0),0)),0,OFFSET(ГП!AB531,-$R640-IF($T640=4,1,0),0))))</f>
        <v>0</v>
      </c>
      <c r="L640" s="87">
        <f ca="1">IF($T640=0,SUM(L641:L645),IF($T640="",0,IF(ISERROR(OFFSET(ГП!AC531,-$R640-IF($T640=4,1,0),0)),0,OFFSET(ГП!AC531,-$R640-IF($T640=4,1,0),0))))</f>
        <v>0</v>
      </c>
      <c r="M640" s="87">
        <f ca="1">IF($T640=0,SUM(M641:M645),IF($T640="",0,IF(ISERROR(OFFSET(ГП!AD531,-$R640-IF($T640=4,1,0),0)),0,OFFSET(ГП!AD531,-$R640-IF($T640=4,1,0),0))))</f>
        <v>0</v>
      </c>
      <c r="N640" s="87">
        <f ca="1">IF($T640=0,SUM(N641:N645),IF($T640="",0,IF(ISERROR(OFFSET(ГП!AE531,-$R640-IF($T640=4,1,0),0)),0,OFFSET(ГП!AE531,-$R640-IF($T640=4,1,0),0))))</f>
        <v>0</v>
      </c>
      <c r="O640" s="87">
        <f ca="1">IF($T640=0,SUM(O641:O645),IF($T640="",0,IF(ISERROR(OFFSET(ГП!AF531,-$R640-IF($T640=4,1,0),0)),0,OFFSET(ГП!AF531,-$R640-IF($T640=4,1,0),0))))</f>
        <v>0</v>
      </c>
      <c r="P640" s="20"/>
      <c r="Q640" s="20">
        <v>2</v>
      </c>
      <c r="R640" s="20">
        <f t="shared" si="223"/>
        <v>10</v>
      </c>
      <c r="S640" s="20" t="str">
        <f t="shared" si="218"/>
        <v/>
      </c>
      <c r="T640" s="157">
        <f t="shared" si="219"/>
        <v>2</v>
      </c>
      <c r="U640" s="20" t="str">
        <f t="shared" si="220"/>
        <v>федеральный бюджет</v>
      </c>
      <c r="V640" s="20"/>
      <c r="W640" s="20"/>
      <c r="X640" s="20"/>
      <c r="Y640" s="20" t="str">
        <f t="shared" ca="1" si="227"/>
        <v/>
      </c>
      <c r="Z640" s="20"/>
      <c r="AA640" s="20">
        <f t="shared" si="226"/>
        <v>9</v>
      </c>
      <c r="AB640" s="20">
        <f t="shared" si="225"/>
        <v>6</v>
      </c>
      <c r="AC640" s="20" t="str">
        <f t="shared" ca="1" si="228"/>
        <v/>
      </c>
      <c r="AD640" s="20" t="str">
        <f t="shared" ca="1" si="221"/>
        <v/>
      </c>
      <c r="AE640" s="20" t="str">
        <f t="shared" ca="1" si="229"/>
        <v/>
      </c>
      <c r="AF640" s="158" t="s">
        <v>40</v>
      </c>
      <c r="AG640" s="158" t="s">
        <v>40</v>
      </c>
      <c r="AH640" s="157"/>
      <c r="AI640" s="163" t="s">
        <v>2</v>
      </c>
      <c r="AJ640" s="20"/>
      <c r="AK640" s="20"/>
      <c r="AL640" s="20"/>
      <c r="AM640" s="20"/>
      <c r="AN640" s="20"/>
      <c r="AO640" s="20"/>
    </row>
    <row r="641" spans="1:41" s="30" customFormat="1" ht="23.25" thickBot="1" x14ac:dyDescent="0.3">
      <c r="A641" s="209"/>
      <c r="B641" s="205"/>
      <c r="C641" s="205"/>
      <c r="D641" s="125">
        <v>832</v>
      </c>
      <c r="E641" s="125">
        <v>502</v>
      </c>
      <c r="F641" s="115" t="str">
        <f t="shared" ca="1" si="222"/>
        <v>A13F55243У</v>
      </c>
      <c r="G641" s="125">
        <v>414</v>
      </c>
      <c r="H641" s="116" t="s">
        <v>4</v>
      </c>
      <c r="I641" s="117" t="s">
        <v>18</v>
      </c>
      <c r="J641" s="87">
        <f ca="1">IF($T641=0,SUM(J642:J646),IF($T641="",0,IF(ISERROR(OFFSET(ГП!AA532,-$R641-IF($T641=4,1,0),0)),0,OFFSET(ГП!AA532,-$R641-IF($T641=4,1,0),0))))</f>
        <v>3432.2</v>
      </c>
      <c r="K641" s="87">
        <f ca="1">IF($T641=0,SUM(K642:K646),IF($T641="",0,IF(ISERROR(OFFSET(ГП!AB532,-$R641-IF($T641=4,1,0),0)),0,OFFSET(ГП!AB532,-$R641-IF($T641=4,1,0),0))))</f>
        <v>14594.7</v>
      </c>
      <c r="L641" s="87">
        <f ca="1">IF($T641=0,SUM(L642:L646),IF($T641="",0,IF(ISERROR(OFFSET(ГП!AC532,-$R641-IF($T641=4,1,0),0)),0,OFFSET(ГП!AC532,-$R641-IF($T641=4,1,0),0))))</f>
        <v>14594.7</v>
      </c>
      <c r="M641" s="87">
        <f ca="1">IF($T641=0,SUM(M642:M646),IF($T641="",0,IF(ISERROR(OFFSET(ГП!AD532,-$R641-IF($T641=4,1,0),0)),0,OFFSET(ГП!AD532,-$R641-IF($T641=4,1,0),0))))</f>
        <v>14594.7</v>
      </c>
      <c r="N641" s="87">
        <f ca="1">IF($T641=0,SUM(N642:N646),IF($T641="",0,IF(ISERROR(OFFSET(ГП!AE532,-$R641-IF($T641=4,1,0),0)),0,OFFSET(ГП!AE532,-$R641-IF($T641=4,1,0),0))))</f>
        <v>14594.7</v>
      </c>
      <c r="O641" s="87">
        <f ca="1">IF($T641=0,SUM(O642:O646),IF($T641="",0,IF(ISERROR(OFFSET(ГП!AF532,-$R641-IF($T641=4,1,0),0)),0,OFFSET(ГП!AF532,-$R641-IF($T641=4,1,0),0))))</f>
        <v>0</v>
      </c>
      <c r="P641" s="20"/>
      <c r="Q641" s="20">
        <v>3</v>
      </c>
      <c r="R641" s="20">
        <f t="shared" si="223"/>
        <v>10</v>
      </c>
      <c r="S641" s="20" t="str">
        <f t="shared" si="218"/>
        <v/>
      </c>
      <c r="T641" s="157">
        <f t="shared" si="219"/>
        <v>1</v>
      </c>
      <c r="U641" s="20" t="str">
        <f t="shared" si="220"/>
        <v>республииканский бюджет Чувашской Республики</v>
      </c>
      <c r="V641" s="20"/>
      <c r="W641" s="20"/>
      <c r="X641" s="20"/>
      <c r="Y641" s="20" t="str">
        <f t="shared" ca="1" si="227"/>
        <v/>
      </c>
      <c r="Z641" s="20"/>
      <c r="AA641" s="20">
        <f t="shared" si="226"/>
        <v>10</v>
      </c>
      <c r="AB641" s="20">
        <f t="shared" si="225"/>
        <v>1</v>
      </c>
      <c r="AC641" s="20" t="str">
        <f t="shared" ca="1" si="228"/>
        <v>A13F55243У</v>
      </c>
      <c r="AD641" s="20" t="str">
        <f t="shared" ca="1" si="221"/>
        <v>A13F55243У</v>
      </c>
      <c r="AE641" s="20" t="str">
        <f t="shared" ca="1" si="229"/>
        <v/>
      </c>
      <c r="AF641" s="158" t="s">
        <v>724</v>
      </c>
      <c r="AG641" s="158">
        <v>414</v>
      </c>
      <c r="AH641" s="157"/>
      <c r="AI641" s="163" t="s">
        <v>307</v>
      </c>
      <c r="AJ641" s="20"/>
      <c r="AK641" s="20"/>
      <c r="AL641" s="20"/>
      <c r="AM641" s="20"/>
      <c r="AN641" s="20"/>
      <c r="AO641" s="20"/>
    </row>
    <row r="642" spans="1:41" s="30" customFormat="1" ht="15.75" thickBot="1" x14ac:dyDescent="0.3">
      <c r="A642" s="209"/>
      <c r="B642" s="205"/>
      <c r="C642" s="205"/>
      <c r="D642" s="115" t="s">
        <v>17</v>
      </c>
      <c r="E642" s="115" t="s">
        <v>17</v>
      </c>
      <c r="F642" s="115" t="str">
        <f t="shared" ca="1" si="222"/>
        <v>х</v>
      </c>
      <c r="G642" s="115" t="s">
        <v>17</v>
      </c>
      <c r="H642" s="116" t="s">
        <v>3</v>
      </c>
      <c r="I642" s="117" t="s">
        <v>18</v>
      </c>
      <c r="J642" s="87">
        <f ca="1">IF($T642=0,SUM(J643:J647),IF($T642="",0,IF(ISERROR(OFFSET(ГП!AA533,-$R642-IF($T642=4,1,0),0)),0,OFFSET(ГП!AA533,-$R642-IF($T642=4,1,0),0))))</f>
        <v>0</v>
      </c>
      <c r="K642" s="87">
        <f ca="1">IF($T642=0,SUM(K643:K647),IF($T642="",0,IF(ISERROR(OFFSET(ГП!AB533,-$R642-IF($T642=4,1,0),0)),0,OFFSET(ГП!AB533,-$R642-IF($T642=4,1,0),0))))</f>
        <v>0</v>
      </c>
      <c r="L642" s="87">
        <f ca="1">IF($T642=0,SUM(L643:L647),IF($T642="",0,IF(ISERROR(OFFSET(ГП!AC533,-$R642-IF($T642=4,1,0),0)),0,OFFSET(ГП!AC533,-$R642-IF($T642=4,1,0),0))))</f>
        <v>0</v>
      </c>
      <c r="M642" s="87">
        <f ca="1">IF($T642=0,SUM(M643:M647),IF($T642="",0,IF(ISERROR(OFFSET(ГП!AD533,-$R642-IF($T642=4,1,0),0)),0,OFFSET(ГП!AD533,-$R642-IF($T642=4,1,0),0))))</f>
        <v>0</v>
      </c>
      <c r="N642" s="87">
        <f ca="1">IF($T642=0,SUM(N643:N647),IF($T642="",0,IF(ISERROR(OFFSET(ГП!AE533,-$R642-IF($T642=4,1,0),0)),0,OFFSET(ГП!AE533,-$R642-IF($T642=4,1,0),0))))</f>
        <v>0</v>
      </c>
      <c r="O642" s="87">
        <f ca="1">IF($T642=0,SUM(O643:O647),IF($T642="",0,IF(ISERROR(OFFSET(ГП!AF533,-$R642-IF($T642=4,1,0),0)),0,OFFSET(ГП!AF533,-$R642-IF($T642=4,1,0),0))))</f>
        <v>0</v>
      </c>
      <c r="P642" s="20"/>
      <c r="Q642" s="20">
        <v>4</v>
      </c>
      <c r="R642" s="20">
        <f t="shared" si="223"/>
        <v>10</v>
      </c>
      <c r="S642" s="20">
        <f t="shared" si="218"/>
        <v>3</v>
      </c>
      <c r="T642" s="157">
        <f t="shared" si="219"/>
        <v>3</v>
      </c>
      <c r="U642" s="20" t="str">
        <f t="shared" si="220"/>
        <v>местные бюджеты</v>
      </c>
      <c r="V642" s="20"/>
      <c r="W642" s="20"/>
      <c r="X642" s="20"/>
      <c r="Y642" s="20" t="str">
        <f t="shared" ca="1" si="227"/>
        <v/>
      </c>
      <c r="Z642" s="20"/>
      <c r="AA642" s="20">
        <f t="shared" si="226"/>
        <v>10</v>
      </c>
      <c r="AB642" s="20">
        <f t="shared" si="225"/>
        <v>2</v>
      </c>
      <c r="AC642" s="20" t="str">
        <f t="shared" ca="1" si="228"/>
        <v/>
      </c>
      <c r="AD642" s="20" t="str">
        <f t="shared" ca="1" si="221"/>
        <v/>
      </c>
      <c r="AE642" s="20" t="str">
        <f t="shared" ca="1" si="229"/>
        <v/>
      </c>
      <c r="AF642" s="158" t="s">
        <v>40</v>
      </c>
      <c r="AG642" s="158" t="s">
        <v>40</v>
      </c>
      <c r="AH642" s="157"/>
      <c r="AI642" s="163" t="s">
        <v>3</v>
      </c>
      <c r="AJ642" s="20"/>
      <c r="AK642" s="20"/>
      <c r="AL642" s="20"/>
      <c r="AM642" s="20"/>
      <c r="AN642" s="20"/>
      <c r="AO642" s="20"/>
    </row>
    <row r="643" spans="1:41" s="30" customFormat="1" ht="15.75" thickBot="1" x14ac:dyDescent="0.3">
      <c r="A643" s="209"/>
      <c r="B643" s="205"/>
      <c r="C643" s="205"/>
      <c r="D643" s="115" t="s">
        <v>17</v>
      </c>
      <c r="E643" s="115" t="s">
        <v>17</v>
      </c>
      <c r="F643" s="115" t="str">
        <f t="shared" ca="1" si="222"/>
        <v>х</v>
      </c>
      <c r="G643" s="115" t="s">
        <v>17</v>
      </c>
      <c r="H643" s="116" t="s">
        <v>5</v>
      </c>
      <c r="I643" s="117" t="s">
        <v>18</v>
      </c>
      <c r="J643" s="87">
        <f ca="1">IF($T643=0,SUM(J644:J648),IF($T643="",0,IF(ISERROR(OFFSET(ГП!AA534,-$R643-IF($T643=4,1,0),0)),0,OFFSET(ГП!AA534,-$R643-IF($T643=4,1,0),0))))</f>
        <v>0</v>
      </c>
      <c r="K643" s="87">
        <f ca="1">IF($T643=0,SUM(K644:K648),IF($T643="",0,IF(ISERROR(OFFSET(ГП!AB534,-$R643-IF($T643=4,1,0),0)),0,OFFSET(ГП!AB534,-$R643-IF($T643=4,1,0),0))))</f>
        <v>0</v>
      </c>
      <c r="L643" s="87">
        <f ca="1">IF($T643=0,SUM(L644:L648),IF($T643="",0,IF(ISERROR(OFFSET(ГП!AC534,-$R643-IF($T643=4,1,0),0)),0,OFFSET(ГП!AC534,-$R643-IF($T643=4,1,0),0))))</f>
        <v>0</v>
      </c>
      <c r="M643" s="87">
        <f ca="1">IF($T643=0,SUM(M644:M648),IF($T643="",0,IF(ISERROR(OFFSET(ГП!AD534,-$R643-IF($T643=4,1,0),0)),0,OFFSET(ГП!AD534,-$R643-IF($T643=4,1,0),0))))</f>
        <v>0</v>
      </c>
      <c r="N643" s="87">
        <f ca="1">IF($T643=0,SUM(N644:N648),IF($T643="",0,IF(ISERROR(OFFSET(ГП!AE534,-$R643-IF($T643=4,1,0),0)),0,OFFSET(ГП!AE534,-$R643-IF($T643=4,1,0),0))))</f>
        <v>0</v>
      </c>
      <c r="O643" s="87">
        <f ca="1">IF($T643=0,SUM(O644:O648),IF($T643="",0,IF(ISERROR(OFFSET(ГП!AF534,-$R643-IF($T643=4,1,0),0)),0,OFFSET(ГП!AF534,-$R643-IF($T643=4,1,0),0))))</f>
        <v>0</v>
      </c>
      <c r="P643" s="20"/>
      <c r="Q643" s="20">
        <v>5</v>
      </c>
      <c r="R643" s="20">
        <f t="shared" ref="R643:R706" si="230">IF(Q643=1,R642+1,R642)</f>
        <v>10</v>
      </c>
      <c r="S643" s="20" t="str">
        <f t="shared" ref="S643:S706" si="231">IF(ISERROR(SEARCH("местн",U643,1)),IF(ISERROR(SEARCH("источн",U643,1)),"",4),3)</f>
        <v/>
      </c>
      <c r="T643" s="157" t="str">
        <f t="shared" ref="T643:T706" si="232">IF(S643="",IF(ISERROR(SEARCH("федерал",U643,1)),IF(ISERROR(SEARCH("республ",U643,1)),IF(ISERROR(SEARCH("всег",U643,1)),"",0),IF(ISERROR(SEARCH("террит",U643,1)),1,"")),2),S643)</f>
        <v/>
      </c>
      <c r="U643" s="20" t="str">
        <f t="shared" ref="U643:U706" si="233">H643</f>
        <v>территориальный государственный внебюджетный фонд Чувашской Республики</v>
      </c>
      <c r="V643" s="20"/>
      <c r="W643" s="20"/>
      <c r="X643" s="20"/>
      <c r="Y643" s="20" t="str">
        <f t="shared" ca="1" si="227"/>
        <v/>
      </c>
      <c r="Z643" s="20"/>
      <c r="AA643" s="20">
        <f t="shared" si="226"/>
        <v>10</v>
      </c>
      <c r="AB643" s="20">
        <f t="shared" si="225"/>
        <v>3</v>
      </c>
      <c r="AC643" s="20" t="str">
        <f t="shared" ca="1" si="228"/>
        <v/>
      </c>
      <c r="AD643" s="20" t="str">
        <f t="shared" ref="AD643:AD706" ca="1" si="234">IF(AB643=1,OFFSET(AF643,-AA643,0),"")</f>
        <v/>
      </c>
      <c r="AE643" s="20" t="str">
        <f t="shared" ca="1" si="229"/>
        <v/>
      </c>
      <c r="AF643" s="158" t="s">
        <v>40</v>
      </c>
      <c r="AG643" s="158" t="s">
        <v>40</v>
      </c>
      <c r="AH643" s="157"/>
      <c r="AI643" s="163" t="s">
        <v>6</v>
      </c>
      <c r="AJ643" s="20"/>
      <c r="AK643" s="20"/>
      <c r="AL643" s="20"/>
      <c r="AM643" s="20"/>
      <c r="AN643" s="20"/>
      <c r="AO643" s="20"/>
    </row>
    <row r="644" spans="1:41" s="30" customFormat="1" ht="15.75" thickBot="1" x14ac:dyDescent="0.3">
      <c r="A644" s="210"/>
      <c r="B644" s="206"/>
      <c r="C644" s="206"/>
      <c r="D644" s="115" t="s">
        <v>17</v>
      </c>
      <c r="E644" s="115" t="s">
        <v>17</v>
      </c>
      <c r="F644" s="115" t="str">
        <f t="shared" ref="F644:F707" ca="1" si="235">IF(AD644="","х",AD644)</f>
        <v>х</v>
      </c>
      <c r="G644" s="115" t="s">
        <v>17</v>
      </c>
      <c r="H644" s="116" t="s">
        <v>6</v>
      </c>
      <c r="I644" s="117" t="s">
        <v>18</v>
      </c>
      <c r="J644" s="87">
        <f ca="1">IF($T644=0,SUM(J645:J649),IF($T644="",0,IF(ISERROR(OFFSET(ГП!AA535,-$R644-IF($T644=4,1,0),0)),0,OFFSET(ГП!AA535,-$R644-IF($T644=4,1,0),0))))</f>
        <v>0</v>
      </c>
      <c r="K644" s="87">
        <f ca="1">IF($T644=0,SUM(K645:K649),IF($T644="",0,IF(ISERROR(OFFSET(ГП!AB535,-$R644-IF($T644=4,1,0),0)),0,OFFSET(ГП!AB535,-$R644-IF($T644=4,1,0),0))))</f>
        <v>0</v>
      </c>
      <c r="L644" s="87">
        <f ca="1">IF($T644=0,SUM(L645:L649),IF($T644="",0,IF(ISERROR(OFFSET(ГП!AC535,-$R644-IF($T644=4,1,0),0)),0,OFFSET(ГП!AC535,-$R644-IF($T644=4,1,0),0))))</f>
        <v>0</v>
      </c>
      <c r="M644" s="87">
        <f ca="1">IF($T644=0,SUM(M645:M649),IF($T644="",0,IF(ISERROR(OFFSET(ГП!AD535,-$R644-IF($T644=4,1,0),0)),0,OFFSET(ГП!AD535,-$R644-IF($T644=4,1,0),0))))</f>
        <v>0</v>
      </c>
      <c r="N644" s="87">
        <f ca="1">IF($T644=0,SUM(N645:N649),IF($T644="",0,IF(ISERROR(OFFSET(ГП!AE535,-$R644-IF($T644=4,1,0),0)),0,OFFSET(ГП!AE535,-$R644-IF($T644=4,1,0),0))))</f>
        <v>0</v>
      </c>
      <c r="O644" s="87">
        <f ca="1">IF($T644=0,SUM(O645:O649),IF($T644="",0,IF(ISERROR(OFFSET(ГП!AF535,-$R644-IF($T644=4,1,0),0)),0,OFFSET(ГП!AF535,-$R644-IF($T644=4,1,0),0))))</f>
        <v>0</v>
      </c>
      <c r="P644" s="20"/>
      <c r="Q644" s="20">
        <v>6</v>
      </c>
      <c r="R644" s="20">
        <f t="shared" si="230"/>
        <v>10</v>
      </c>
      <c r="S644" s="20">
        <f t="shared" si="231"/>
        <v>4</v>
      </c>
      <c r="T644" s="157">
        <f t="shared" si="232"/>
        <v>4</v>
      </c>
      <c r="U644" s="20" t="str">
        <f t="shared" si="233"/>
        <v>внебюджетные источники</v>
      </c>
      <c r="V644" s="20"/>
      <c r="W644" s="20"/>
      <c r="X644" s="20"/>
      <c r="Y644" s="20" t="str">
        <f t="shared" ca="1" si="227"/>
        <v/>
      </c>
      <c r="Z644" s="20"/>
      <c r="AA644" s="20">
        <f t="shared" si="226"/>
        <v>10</v>
      </c>
      <c r="AB644" s="20">
        <f t="shared" si="225"/>
        <v>4</v>
      </c>
      <c r="AC644" s="20" t="str">
        <f t="shared" ca="1" si="228"/>
        <v/>
      </c>
      <c r="AD644" s="20" t="str">
        <f t="shared" ca="1" si="234"/>
        <v/>
      </c>
      <c r="AE644" s="20" t="str">
        <f t="shared" ca="1" si="229"/>
        <v/>
      </c>
      <c r="AF644" s="158" t="s">
        <v>40</v>
      </c>
      <c r="AG644" s="158" t="s">
        <v>40</v>
      </c>
      <c r="AH644" s="157"/>
      <c r="AI644" s="163" t="s">
        <v>1</v>
      </c>
      <c r="AJ644" s="20"/>
      <c r="AK644" s="20"/>
      <c r="AL644" s="20"/>
      <c r="AM644" s="20"/>
      <c r="AN644" s="20"/>
      <c r="AO644" s="20"/>
    </row>
    <row r="645" spans="1:41" s="30" customFormat="1" ht="15.75" thickBot="1" x14ac:dyDescent="0.3">
      <c r="A645" s="207" t="s">
        <v>231</v>
      </c>
      <c r="B645" s="204" t="s">
        <v>232</v>
      </c>
      <c r="C645" s="204" t="s">
        <v>35</v>
      </c>
      <c r="D645" s="115"/>
      <c r="E645" s="115" t="s">
        <v>17</v>
      </c>
      <c r="F645" s="115" t="str">
        <f t="shared" ca="1" si="235"/>
        <v>х</v>
      </c>
      <c r="G645" s="115" t="s">
        <v>17</v>
      </c>
      <c r="H645" s="116" t="s">
        <v>1</v>
      </c>
      <c r="I645" s="117" t="s">
        <v>18</v>
      </c>
      <c r="J645" s="87">
        <f ca="1">IF($T645=0,SUM(J646:J650),IF($T645="",0,IF(ISERROR(OFFSET(ГП!AA536,-$R645-IF($T645=4,1,0),0)),0,OFFSET(ГП!AA536,-$R645-IF($T645=4,1,0),0))))</f>
        <v>2391.1</v>
      </c>
      <c r="K645" s="87">
        <f ca="1">IF($T645=0,SUM(K646:K650),IF($T645="",0,IF(ISERROR(OFFSET(ГП!AB536,-$R645-IF($T645=4,1,0),0)),0,OFFSET(ГП!AB536,-$R645-IF($T645=4,1,0),0))))</f>
        <v>9449.5</v>
      </c>
      <c r="L645" s="87">
        <f ca="1">IF($T645=0,SUM(L646:L650),IF($T645="",0,IF(ISERROR(OFFSET(ГП!AC536,-$R645-IF($T645=4,1,0),0)),0,OFFSET(ГП!AC536,-$R645-IF($T645=4,1,0),0))))</f>
        <v>9449.5</v>
      </c>
      <c r="M645" s="87">
        <f ca="1">IF($T645=0,SUM(M646:M650),IF($T645="",0,IF(ISERROR(OFFSET(ГП!AD536,-$R645-IF($T645=4,1,0),0)),0,OFFSET(ГП!AD536,-$R645-IF($T645=4,1,0),0))))</f>
        <v>9449.5</v>
      </c>
      <c r="N645" s="87">
        <f ca="1">IF($T645=0,SUM(N646:N650),IF($T645="",0,IF(ISERROR(OFFSET(ГП!AE536,-$R645-IF($T645=4,1,0),0)),0,OFFSET(ГП!AE536,-$R645-IF($T645=4,1,0),0))))</f>
        <v>9449.5</v>
      </c>
      <c r="O645" s="87">
        <f ca="1">IF($T645=0,SUM(O646:O650),IF($T645="",0,IF(ISERROR(OFFSET(ГП!AF536,-$R645-IF($T645=4,1,0),0)),0,OFFSET(ГП!AF536,-$R645-IF($T645=4,1,0),0))))</f>
        <v>0</v>
      </c>
      <c r="P645" s="20"/>
      <c r="Q645" s="20">
        <v>1</v>
      </c>
      <c r="R645" s="20">
        <f t="shared" si="230"/>
        <v>11</v>
      </c>
      <c r="S645" s="20" t="str">
        <f t="shared" si="231"/>
        <v/>
      </c>
      <c r="T645" s="157">
        <f t="shared" si="232"/>
        <v>0</v>
      </c>
      <c r="U645" s="20" t="str">
        <f t="shared" si="233"/>
        <v>всего</v>
      </c>
      <c r="V645" s="20"/>
      <c r="W645" s="20"/>
      <c r="X645" s="20"/>
      <c r="Y645" s="20" t="str">
        <f t="shared" ca="1" si="227"/>
        <v/>
      </c>
      <c r="Z645" s="20"/>
      <c r="AA645" s="20">
        <f t="shared" si="226"/>
        <v>10</v>
      </c>
      <c r="AB645" s="20">
        <f t="shared" ref="AB645:AB708" si="236">AB639</f>
        <v>5</v>
      </c>
      <c r="AC645" s="20" t="str">
        <f t="shared" ca="1" si="228"/>
        <v/>
      </c>
      <c r="AD645" s="20" t="str">
        <f t="shared" ca="1" si="234"/>
        <v/>
      </c>
      <c r="AE645" s="20" t="str">
        <f t="shared" ca="1" si="229"/>
        <v/>
      </c>
      <c r="AF645" s="158" t="s">
        <v>40</v>
      </c>
      <c r="AG645" s="158" t="s">
        <v>40</v>
      </c>
      <c r="AH645" s="157"/>
      <c r="AI645" s="163" t="s">
        <v>2</v>
      </c>
      <c r="AJ645" s="20"/>
      <c r="AK645" s="20"/>
      <c r="AL645" s="20"/>
      <c r="AM645" s="20"/>
      <c r="AN645" s="20"/>
      <c r="AO645" s="20"/>
    </row>
    <row r="646" spans="1:41" s="30" customFormat="1" ht="23.25" thickBot="1" x14ac:dyDescent="0.3">
      <c r="A646" s="209"/>
      <c r="B646" s="205"/>
      <c r="C646" s="205"/>
      <c r="D646" s="124"/>
      <c r="E646" s="124"/>
      <c r="F646" s="115" t="str">
        <f t="shared" ca="1" si="235"/>
        <v>х</v>
      </c>
      <c r="G646" s="124"/>
      <c r="H646" s="116" t="s">
        <v>2</v>
      </c>
      <c r="I646" s="117" t="s">
        <v>18</v>
      </c>
      <c r="J646" s="87">
        <f ca="1">IF($T646=0,SUM(J647:J651),IF($T646="",0,IF(ISERROR(OFFSET(ГП!AA537,-$R646-IF($T646=4,1,0),0)),0,OFFSET(ГП!AA537,-$R646-IF($T646=4,1,0),0))))</f>
        <v>0</v>
      </c>
      <c r="K646" s="87">
        <f ca="1">IF($T646=0,SUM(K647:K651),IF($T646="",0,IF(ISERROR(OFFSET(ГП!AB537,-$R646-IF($T646=4,1,0),0)),0,OFFSET(ГП!AB537,-$R646-IF($T646=4,1,0),0))))</f>
        <v>0</v>
      </c>
      <c r="L646" s="87">
        <f ca="1">IF($T646=0,SUM(L647:L651),IF($T646="",0,IF(ISERROR(OFFSET(ГП!AC537,-$R646-IF($T646=4,1,0),0)),0,OFFSET(ГП!AC537,-$R646-IF($T646=4,1,0),0))))</f>
        <v>0</v>
      </c>
      <c r="M646" s="87">
        <f ca="1">IF($T646=0,SUM(M647:M651),IF($T646="",0,IF(ISERROR(OFFSET(ГП!AD537,-$R646-IF($T646=4,1,0),0)),0,OFFSET(ГП!AD537,-$R646-IF($T646=4,1,0),0))))</f>
        <v>0</v>
      </c>
      <c r="N646" s="87">
        <f ca="1">IF($T646=0,SUM(N647:N651),IF($T646="",0,IF(ISERROR(OFFSET(ГП!AE537,-$R646-IF($T646=4,1,0),0)),0,OFFSET(ГП!AE537,-$R646-IF($T646=4,1,0),0))))</f>
        <v>0</v>
      </c>
      <c r="O646" s="87">
        <f ca="1">IF($T646=0,SUM(O647:O651),IF($T646="",0,IF(ISERROR(OFFSET(ГП!AF537,-$R646-IF($T646=4,1,0),0)),0,OFFSET(ГП!AF537,-$R646-IF($T646=4,1,0),0))))</f>
        <v>0</v>
      </c>
      <c r="P646" s="20"/>
      <c r="Q646" s="20">
        <v>2</v>
      </c>
      <c r="R646" s="20">
        <f t="shared" si="230"/>
        <v>11</v>
      </c>
      <c r="S646" s="20" t="str">
        <f t="shared" si="231"/>
        <v/>
      </c>
      <c r="T646" s="157">
        <f t="shared" si="232"/>
        <v>2</v>
      </c>
      <c r="U646" s="20" t="str">
        <f t="shared" si="233"/>
        <v>федеральный бюджет</v>
      </c>
      <c r="V646" s="20"/>
      <c r="W646" s="20"/>
      <c r="X646" s="20"/>
      <c r="Y646" s="20" t="str">
        <f t="shared" ca="1" si="227"/>
        <v/>
      </c>
      <c r="Z646" s="20"/>
      <c r="AA646" s="20">
        <f t="shared" si="226"/>
        <v>10</v>
      </c>
      <c r="AB646" s="20">
        <f t="shared" si="236"/>
        <v>6</v>
      </c>
      <c r="AC646" s="20" t="str">
        <f t="shared" ca="1" si="228"/>
        <v/>
      </c>
      <c r="AD646" s="20" t="str">
        <f t="shared" ca="1" si="234"/>
        <v/>
      </c>
      <c r="AE646" s="20" t="str">
        <f t="shared" ca="1" si="229"/>
        <v/>
      </c>
      <c r="AF646" s="158" t="s">
        <v>725</v>
      </c>
      <c r="AG646" s="158">
        <v>414</v>
      </c>
      <c r="AH646" s="157"/>
      <c r="AI646" s="163" t="s">
        <v>307</v>
      </c>
      <c r="AJ646" s="20"/>
      <c r="AK646" s="20"/>
      <c r="AL646" s="20"/>
      <c r="AM646" s="20"/>
      <c r="AN646" s="20"/>
      <c r="AO646" s="20"/>
    </row>
    <row r="647" spans="1:41" s="30" customFormat="1" ht="15.75" thickBot="1" x14ac:dyDescent="0.3">
      <c r="A647" s="209"/>
      <c r="B647" s="205"/>
      <c r="C647" s="205"/>
      <c r="D647" s="125">
        <v>832</v>
      </c>
      <c r="E647" s="125">
        <v>502</v>
      </c>
      <c r="F647" s="115" t="str">
        <f t="shared" ca="1" si="235"/>
        <v>A13F55243П</v>
      </c>
      <c r="G647" s="125">
        <v>414</v>
      </c>
      <c r="H647" s="116" t="s">
        <v>4</v>
      </c>
      <c r="I647" s="117" t="s">
        <v>18</v>
      </c>
      <c r="J647" s="87">
        <f ca="1">IF($T647=0,SUM(J648:J652),IF($T647="",0,IF(ISERROR(OFFSET(ГП!AA538,-$R647-IF($T647=4,1,0),0)),0,OFFSET(ГП!AA538,-$R647-IF($T647=4,1,0),0))))</f>
        <v>2391.1</v>
      </c>
      <c r="K647" s="87">
        <f ca="1">IF($T647=0,SUM(K648:K652),IF($T647="",0,IF(ISERROR(OFFSET(ГП!AB538,-$R647-IF($T647=4,1,0),0)),0,OFFSET(ГП!AB538,-$R647-IF($T647=4,1,0),0))))</f>
        <v>9449.5</v>
      </c>
      <c r="L647" s="87">
        <f ca="1">IF($T647=0,SUM(L648:L652),IF($T647="",0,IF(ISERROR(OFFSET(ГП!AC538,-$R647-IF($T647=4,1,0),0)),0,OFFSET(ГП!AC538,-$R647-IF($T647=4,1,0),0))))</f>
        <v>9449.5</v>
      </c>
      <c r="M647" s="87">
        <f ca="1">IF($T647=0,SUM(M648:M652),IF($T647="",0,IF(ISERROR(OFFSET(ГП!AD538,-$R647-IF($T647=4,1,0),0)),0,OFFSET(ГП!AD538,-$R647-IF($T647=4,1,0),0))))</f>
        <v>9449.5</v>
      </c>
      <c r="N647" s="87">
        <f ca="1">IF($T647=0,SUM(N648:N652),IF($T647="",0,IF(ISERROR(OFFSET(ГП!AE538,-$R647-IF($T647=4,1,0),0)),0,OFFSET(ГП!AE538,-$R647-IF($T647=4,1,0),0))))</f>
        <v>9449.5</v>
      </c>
      <c r="O647" s="87">
        <f ca="1">IF($T647=0,SUM(O648:O652),IF($T647="",0,IF(ISERROR(OFFSET(ГП!AF538,-$R647-IF($T647=4,1,0),0)),0,OFFSET(ГП!AF538,-$R647-IF($T647=4,1,0),0))))</f>
        <v>0</v>
      </c>
      <c r="P647" s="20"/>
      <c r="Q647" s="20">
        <v>3</v>
      </c>
      <c r="R647" s="20">
        <f t="shared" si="230"/>
        <v>11</v>
      </c>
      <c r="S647" s="20" t="str">
        <f t="shared" si="231"/>
        <v/>
      </c>
      <c r="T647" s="157">
        <f t="shared" si="232"/>
        <v>1</v>
      </c>
      <c r="U647" s="20" t="str">
        <f t="shared" si="233"/>
        <v>республииканский бюджет Чувашской Республики</v>
      </c>
      <c r="V647" s="20"/>
      <c r="W647" s="20"/>
      <c r="X647" s="20"/>
      <c r="Y647" s="20" t="str">
        <f t="shared" ca="1" si="227"/>
        <v/>
      </c>
      <c r="Z647" s="20"/>
      <c r="AA647" s="20">
        <f t="shared" si="226"/>
        <v>11</v>
      </c>
      <c r="AB647" s="20">
        <f t="shared" si="236"/>
        <v>1</v>
      </c>
      <c r="AC647" s="20" t="str">
        <f t="shared" ca="1" si="228"/>
        <v>A13F55243П</v>
      </c>
      <c r="AD647" s="20" t="str">
        <f t="shared" ca="1" si="234"/>
        <v>A13F55243П</v>
      </c>
      <c r="AE647" s="20" t="str">
        <f t="shared" ca="1" si="229"/>
        <v/>
      </c>
      <c r="AF647" s="158" t="s">
        <v>40</v>
      </c>
      <c r="AG647" s="158" t="s">
        <v>40</v>
      </c>
      <c r="AH647" s="157"/>
      <c r="AI647" s="163" t="s">
        <v>3</v>
      </c>
      <c r="AJ647" s="20"/>
      <c r="AK647" s="20"/>
      <c r="AL647" s="20"/>
      <c r="AM647" s="20"/>
      <c r="AN647" s="20"/>
      <c r="AO647" s="20"/>
    </row>
    <row r="648" spans="1:41" s="30" customFormat="1" ht="15.75" thickBot="1" x14ac:dyDescent="0.3">
      <c r="A648" s="209"/>
      <c r="B648" s="205"/>
      <c r="C648" s="205"/>
      <c r="D648" s="115" t="s">
        <v>17</v>
      </c>
      <c r="E648" s="115" t="s">
        <v>17</v>
      </c>
      <c r="F648" s="115" t="str">
        <f t="shared" ca="1" si="235"/>
        <v>х</v>
      </c>
      <c r="G648" s="115" t="s">
        <v>17</v>
      </c>
      <c r="H648" s="116" t="s">
        <v>3</v>
      </c>
      <c r="I648" s="117" t="s">
        <v>18</v>
      </c>
      <c r="J648" s="87">
        <f ca="1">IF($T648=0,SUM(J649:J653),IF($T648="",0,IF(ISERROR(OFFSET(ГП!AA539,-$R648-IF($T648=4,1,0),0)),0,OFFSET(ГП!AA539,-$R648-IF($T648=4,1,0),0))))</f>
        <v>0</v>
      </c>
      <c r="K648" s="87">
        <f ca="1">IF($T648=0,SUM(K649:K653),IF($T648="",0,IF(ISERROR(OFFSET(ГП!AB539,-$R648-IF($T648=4,1,0),0)),0,OFFSET(ГП!AB539,-$R648-IF($T648=4,1,0),0))))</f>
        <v>0</v>
      </c>
      <c r="L648" s="87">
        <f ca="1">IF($T648=0,SUM(L649:L653),IF($T648="",0,IF(ISERROR(OFFSET(ГП!AC539,-$R648-IF($T648=4,1,0),0)),0,OFFSET(ГП!AC539,-$R648-IF($T648=4,1,0),0))))</f>
        <v>0</v>
      </c>
      <c r="M648" s="87">
        <f ca="1">IF($T648=0,SUM(M649:M653),IF($T648="",0,IF(ISERROR(OFFSET(ГП!AD539,-$R648-IF($T648=4,1,0),0)),0,OFFSET(ГП!AD539,-$R648-IF($T648=4,1,0),0))))</f>
        <v>0</v>
      </c>
      <c r="N648" s="87">
        <f ca="1">IF($T648=0,SUM(N649:N653),IF($T648="",0,IF(ISERROR(OFFSET(ГП!AE539,-$R648-IF($T648=4,1,0),0)),0,OFFSET(ГП!AE539,-$R648-IF($T648=4,1,0),0))))</f>
        <v>0</v>
      </c>
      <c r="O648" s="87">
        <f ca="1">IF($T648=0,SUM(O649:O653),IF($T648="",0,IF(ISERROR(OFFSET(ГП!AF539,-$R648-IF($T648=4,1,0),0)),0,OFFSET(ГП!AF539,-$R648-IF($T648=4,1,0),0))))</f>
        <v>0</v>
      </c>
      <c r="P648" s="20"/>
      <c r="Q648" s="20">
        <v>4</v>
      </c>
      <c r="R648" s="20">
        <f t="shared" si="230"/>
        <v>11</v>
      </c>
      <c r="S648" s="20">
        <f t="shared" si="231"/>
        <v>3</v>
      </c>
      <c r="T648" s="157">
        <f t="shared" si="232"/>
        <v>3</v>
      </c>
      <c r="U648" s="20" t="str">
        <f t="shared" si="233"/>
        <v>местные бюджеты</v>
      </c>
      <c r="V648" s="20"/>
      <c r="W648" s="20"/>
      <c r="X648" s="20"/>
      <c r="Y648" s="20" t="str">
        <f t="shared" ca="1" si="227"/>
        <v/>
      </c>
      <c r="Z648" s="20"/>
      <c r="AA648" s="20">
        <f t="shared" si="226"/>
        <v>11</v>
      </c>
      <c r="AB648" s="20">
        <f t="shared" si="236"/>
        <v>2</v>
      </c>
      <c r="AC648" s="20" t="str">
        <f t="shared" ca="1" si="228"/>
        <v/>
      </c>
      <c r="AD648" s="20" t="str">
        <f t="shared" ca="1" si="234"/>
        <v/>
      </c>
      <c r="AE648" s="20" t="str">
        <f t="shared" ca="1" si="229"/>
        <v/>
      </c>
      <c r="AF648" s="158" t="s">
        <v>40</v>
      </c>
      <c r="AG648" s="158" t="s">
        <v>40</v>
      </c>
      <c r="AH648" s="157"/>
      <c r="AI648" s="163" t="s">
        <v>6</v>
      </c>
      <c r="AJ648" s="20"/>
      <c r="AK648" s="20"/>
      <c r="AL648" s="20"/>
      <c r="AM648" s="20"/>
      <c r="AN648" s="20"/>
      <c r="AO648" s="20"/>
    </row>
    <row r="649" spans="1:41" s="30" customFormat="1" ht="15.75" thickBot="1" x14ac:dyDescent="0.3">
      <c r="A649" s="209"/>
      <c r="B649" s="205"/>
      <c r="C649" s="205"/>
      <c r="D649" s="115" t="s">
        <v>17</v>
      </c>
      <c r="E649" s="115" t="s">
        <v>17</v>
      </c>
      <c r="F649" s="115" t="str">
        <f t="shared" ca="1" si="235"/>
        <v>х</v>
      </c>
      <c r="G649" s="115" t="s">
        <v>17</v>
      </c>
      <c r="H649" s="116" t="s">
        <v>5</v>
      </c>
      <c r="I649" s="117" t="s">
        <v>18</v>
      </c>
      <c r="J649" s="87">
        <f ca="1">IF($T649=0,SUM(J650:J654),IF($T649="",0,IF(ISERROR(OFFSET(ГП!AA540,-$R649-IF($T649=4,1,0),0)),0,OFFSET(ГП!AA540,-$R649-IF($T649=4,1,0),0))))</f>
        <v>0</v>
      </c>
      <c r="K649" s="87">
        <f ca="1">IF($T649=0,SUM(K650:K654),IF($T649="",0,IF(ISERROR(OFFSET(ГП!AB540,-$R649-IF($T649=4,1,0),0)),0,OFFSET(ГП!AB540,-$R649-IF($T649=4,1,0),0))))</f>
        <v>0</v>
      </c>
      <c r="L649" s="87">
        <f ca="1">IF($T649=0,SUM(L650:L654),IF($T649="",0,IF(ISERROR(OFFSET(ГП!AC540,-$R649-IF($T649=4,1,0),0)),0,OFFSET(ГП!AC540,-$R649-IF($T649=4,1,0),0))))</f>
        <v>0</v>
      </c>
      <c r="M649" s="87">
        <f ca="1">IF($T649=0,SUM(M650:M654),IF($T649="",0,IF(ISERROR(OFFSET(ГП!AD540,-$R649-IF($T649=4,1,0),0)),0,OFFSET(ГП!AD540,-$R649-IF($T649=4,1,0),0))))</f>
        <v>0</v>
      </c>
      <c r="N649" s="87">
        <f ca="1">IF($T649=0,SUM(N650:N654),IF($T649="",0,IF(ISERROR(OFFSET(ГП!AE540,-$R649-IF($T649=4,1,0),0)),0,OFFSET(ГП!AE540,-$R649-IF($T649=4,1,0),0))))</f>
        <v>0</v>
      </c>
      <c r="O649" s="87">
        <f ca="1">IF($T649=0,SUM(O650:O654),IF($T649="",0,IF(ISERROR(OFFSET(ГП!AF540,-$R649-IF($T649=4,1,0),0)),0,OFFSET(ГП!AF540,-$R649-IF($T649=4,1,0),0))))</f>
        <v>0</v>
      </c>
      <c r="P649" s="20"/>
      <c r="Q649" s="20">
        <v>5</v>
      </c>
      <c r="R649" s="20">
        <f t="shared" si="230"/>
        <v>11</v>
      </c>
      <c r="S649" s="20" t="str">
        <f t="shared" si="231"/>
        <v/>
      </c>
      <c r="T649" s="157" t="str">
        <f t="shared" si="232"/>
        <v/>
      </c>
      <c r="U649" s="20" t="str">
        <f t="shared" si="233"/>
        <v>территориальный государственный внебюджетный фонд Чувашской Республики</v>
      </c>
      <c r="V649" s="20"/>
      <c r="W649" s="20"/>
      <c r="X649" s="20"/>
      <c r="Y649" s="20" t="str">
        <f t="shared" ca="1" si="227"/>
        <v/>
      </c>
      <c r="Z649" s="20"/>
      <c r="AA649" s="20">
        <f t="shared" si="226"/>
        <v>11</v>
      </c>
      <c r="AB649" s="20">
        <f t="shared" si="236"/>
        <v>3</v>
      </c>
      <c r="AC649" s="20" t="str">
        <f t="shared" ca="1" si="228"/>
        <v/>
      </c>
      <c r="AD649" s="20" t="str">
        <f t="shared" ca="1" si="234"/>
        <v/>
      </c>
      <c r="AE649" s="20" t="str">
        <f t="shared" ca="1" si="229"/>
        <v/>
      </c>
      <c r="AF649" s="158" t="s">
        <v>40</v>
      </c>
      <c r="AG649" s="158" t="s">
        <v>40</v>
      </c>
      <c r="AH649" s="157"/>
      <c r="AI649" s="163" t="s">
        <v>1</v>
      </c>
      <c r="AJ649" s="20"/>
      <c r="AK649" s="20"/>
      <c r="AL649" s="20"/>
      <c r="AM649" s="20"/>
      <c r="AN649" s="20"/>
      <c r="AO649" s="20"/>
    </row>
    <row r="650" spans="1:41" s="30" customFormat="1" ht="15.75" thickBot="1" x14ac:dyDescent="0.3">
      <c r="A650" s="210"/>
      <c r="B650" s="206"/>
      <c r="C650" s="206"/>
      <c r="D650" s="115" t="s">
        <v>17</v>
      </c>
      <c r="E650" s="115" t="s">
        <v>17</v>
      </c>
      <c r="F650" s="115" t="str">
        <f t="shared" ca="1" si="235"/>
        <v>х</v>
      </c>
      <c r="G650" s="115" t="s">
        <v>17</v>
      </c>
      <c r="H650" s="116" t="s">
        <v>6</v>
      </c>
      <c r="I650" s="117" t="s">
        <v>18</v>
      </c>
      <c r="J650" s="87">
        <f ca="1">IF($T650=0,SUM(J651:J655),IF($T650="",0,IF(ISERROR(OFFSET(ГП!AA541,-$R650-IF($T650=4,1,0),0)),0,OFFSET(ГП!AA541,-$R650-IF($T650=4,1,0),0))))</f>
        <v>0</v>
      </c>
      <c r="K650" s="87">
        <f ca="1">IF($T650=0,SUM(K651:K655),IF($T650="",0,IF(ISERROR(OFFSET(ГП!AB541,-$R650-IF($T650=4,1,0),0)),0,OFFSET(ГП!AB541,-$R650-IF($T650=4,1,0),0))))</f>
        <v>0</v>
      </c>
      <c r="L650" s="87">
        <f ca="1">IF($T650=0,SUM(L651:L655),IF($T650="",0,IF(ISERROR(OFFSET(ГП!AC541,-$R650-IF($T650=4,1,0),0)),0,OFFSET(ГП!AC541,-$R650-IF($T650=4,1,0),0))))</f>
        <v>0</v>
      </c>
      <c r="M650" s="87">
        <f ca="1">IF($T650=0,SUM(M651:M655),IF($T650="",0,IF(ISERROR(OFFSET(ГП!AD541,-$R650-IF($T650=4,1,0),0)),0,OFFSET(ГП!AD541,-$R650-IF($T650=4,1,0),0))))</f>
        <v>0</v>
      </c>
      <c r="N650" s="87">
        <f ca="1">IF($T650=0,SUM(N651:N655),IF($T650="",0,IF(ISERROR(OFFSET(ГП!AE541,-$R650-IF($T650=4,1,0),0)),0,OFFSET(ГП!AE541,-$R650-IF($T650=4,1,0),0))))</f>
        <v>0</v>
      </c>
      <c r="O650" s="87">
        <f ca="1">IF($T650=0,SUM(O651:O655),IF($T650="",0,IF(ISERROR(OFFSET(ГП!AF541,-$R650-IF($T650=4,1,0),0)),0,OFFSET(ГП!AF541,-$R650-IF($T650=4,1,0),0))))</f>
        <v>0</v>
      </c>
      <c r="P650" s="20"/>
      <c r="Q650" s="20">
        <v>6</v>
      </c>
      <c r="R650" s="20">
        <f t="shared" si="230"/>
        <v>11</v>
      </c>
      <c r="S650" s="20">
        <f t="shared" si="231"/>
        <v>4</v>
      </c>
      <c r="T650" s="157">
        <f t="shared" si="232"/>
        <v>4</v>
      </c>
      <c r="U650" s="20" t="str">
        <f t="shared" si="233"/>
        <v>внебюджетные источники</v>
      </c>
      <c r="V650" s="20"/>
      <c r="W650" s="20"/>
      <c r="X650" s="20"/>
      <c r="Y650" s="20" t="str">
        <f t="shared" ca="1" si="227"/>
        <v/>
      </c>
      <c r="Z650" s="20"/>
      <c r="AA650" s="20">
        <f t="shared" si="226"/>
        <v>11</v>
      </c>
      <c r="AB650" s="20">
        <f t="shared" si="236"/>
        <v>4</v>
      </c>
      <c r="AC650" s="20" t="str">
        <f t="shared" ca="1" si="228"/>
        <v/>
      </c>
      <c r="AD650" s="20" t="str">
        <f t="shared" ca="1" si="234"/>
        <v/>
      </c>
      <c r="AE650" s="20" t="str">
        <f t="shared" ca="1" si="229"/>
        <v/>
      </c>
      <c r="AF650" s="158" t="s">
        <v>40</v>
      </c>
      <c r="AG650" s="158" t="s">
        <v>40</v>
      </c>
      <c r="AH650" s="157"/>
      <c r="AI650" s="163" t="s">
        <v>2</v>
      </c>
      <c r="AJ650" s="20"/>
      <c r="AK650" s="20"/>
      <c r="AL650" s="20"/>
      <c r="AM650" s="20"/>
      <c r="AN650" s="20"/>
      <c r="AO650" s="20"/>
    </row>
    <row r="651" spans="1:41" s="30" customFormat="1" ht="23.25" thickBot="1" x14ac:dyDescent="0.3">
      <c r="A651" s="207" t="s">
        <v>233</v>
      </c>
      <c r="B651" s="204" t="s">
        <v>234</v>
      </c>
      <c r="C651" s="204" t="s">
        <v>35</v>
      </c>
      <c r="D651" s="115"/>
      <c r="E651" s="115" t="s">
        <v>17</v>
      </c>
      <c r="F651" s="115" t="str">
        <f t="shared" ca="1" si="235"/>
        <v>х</v>
      </c>
      <c r="G651" s="115" t="s">
        <v>17</v>
      </c>
      <c r="H651" s="116" t="s">
        <v>1</v>
      </c>
      <c r="I651" s="117" t="s">
        <v>18</v>
      </c>
      <c r="J651" s="87">
        <f ca="1">IF($T651=0,SUM(J652:J656),IF($T651="",0,IF(ISERROR(OFFSET(ГП!AA542,-$R651-IF($T651=4,1,0),0)),0,OFFSET(ГП!AA542,-$R651-IF($T651=4,1,0),0))))</f>
        <v>0</v>
      </c>
      <c r="K651" s="87">
        <f ca="1">IF($T651=0,SUM(K652:K656),IF($T651="",0,IF(ISERROR(OFFSET(ГП!AB542,-$R651-IF($T651=4,1,0),0)),0,OFFSET(ГП!AB542,-$R651-IF($T651=4,1,0),0))))</f>
        <v>0</v>
      </c>
      <c r="L651" s="87">
        <f ca="1">IF($T651=0,SUM(L652:L656),IF($T651="",0,IF(ISERROR(OFFSET(ГП!AC542,-$R651-IF($T651=4,1,0),0)),0,OFFSET(ГП!AC542,-$R651-IF($T651=4,1,0),0))))</f>
        <v>0</v>
      </c>
      <c r="M651" s="87">
        <f ca="1">IF($T651=0,SUM(M652:M656),IF($T651="",0,IF(ISERROR(OFFSET(ГП!AD542,-$R651-IF($T651=4,1,0),0)),0,OFFSET(ГП!AD542,-$R651-IF($T651=4,1,0),0))))</f>
        <v>0</v>
      </c>
      <c r="N651" s="87">
        <f ca="1">IF($T651=0,SUM(N652:N656),IF($T651="",0,IF(ISERROR(OFFSET(ГП!AE542,-$R651-IF($T651=4,1,0),0)),0,OFFSET(ГП!AE542,-$R651-IF($T651=4,1,0),0))))</f>
        <v>0</v>
      </c>
      <c r="O651" s="87">
        <f ca="1">IF($T651=0,SUM(O652:O656),IF($T651="",0,IF(ISERROR(OFFSET(ГП!AF542,-$R651-IF($T651=4,1,0),0)),0,OFFSET(ГП!AF542,-$R651-IF($T651=4,1,0),0))))</f>
        <v>0</v>
      </c>
      <c r="P651" s="20"/>
      <c r="Q651" s="20">
        <v>1</v>
      </c>
      <c r="R651" s="20">
        <f t="shared" si="230"/>
        <v>12</v>
      </c>
      <c r="S651" s="20" t="str">
        <f t="shared" si="231"/>
        <v/>
      </c>
      <c r="T651" s="157">
        <f t="shared" si="232"/>
        <v>0</v>
      </c>
      <c r="U651" s="20" t="str">
        <f t="shared" si="233"/>
        <v>всего</v>
      </c>
      <c r="V651" s="20"/>
      <c r="W651" s="20"/>
      <c r="X651" s="20"/>
      <c r="Y651" s="20" t="str">
        <f t="shared" ca="1" si="227"/>
        <v/>
      </c>
      <c r="Z651" s="20"/>
      <c r="AA651" s="20">
        <f t="shared" si="226"/>
        <v>11</v>
      </c>
      <c r="AB651" s="20">
        <f t="shared" si="236"/>
        <v>5</v>
      </c>
      <c r="AC651" s="20" t="str">
        <f t="shared" ca="1" si="228"/>
        <v/>
      </c>
      <c r="AD651" s="20" t="str">
        <f t="shared" ca="1" si="234"/>
        <v/>
      </c>
      <c r="AE651" s="20" t="str">
        <f t="shared" ca="1" si="229"/>
        <v/>
      </c>
      <c r="AF651" s="158" t="s">
        <v>40</v>
      </c>
      <c r="AG651" s="158">
        <v>522</v>
      </c>
      <c r="AH651" s="157"/>
      <c r="AI651" s="163" t="s">
        <v>307</v>
      </c>
      <c r="AJ651" s="20"/>
      <c r="AK651" s="20"/>
      <c r="AL651" s="20"/>
      <c r="AM651" s="20"/>
      <c r="AN651" s="20"/>
      <c r="AO651" s="20"/>
    </row>
    <row r="652" spans="1:41" s="30" customFormat="1" ht="15.75" thickBot="1" x14ac:dyDescent="0.3">
      <c r="A652" s="209"/>
      <c r="B652" s="205"/>
      <c r="C652" s="205"/>
      <c r="D652" s="124"/>
      <c r="E652" s="124"/>
      <c r="F652" s="115" t="str">
        <f t="shared" ca="1" si="235"/>
        <v>х</v>
      </c>
      <c r="G652" s="124"/>
      <c r="H652" s="116" t="s">
        <v>2</v>
      </c>
      <c r="I652" s="117" t="s">
        <v>18</v>
      </c>
      <c r="J652" s="87">
        <f ca="1">IF($T652=0,SUM(J653:J657),IF($T652="",0,IF(ISERROR(OFFSET(ГП!AA543,-$R652-IF($T652=4,1,0),0)),0,OFFSET(ГП!AA543,-$R652-IF($T652=4,1,0),0))))</f>
        <v>0</v>
      </c>
      <c r="K652" s="87">
        <f ca="1">IF($T652=0,SUM(K653:K657),IF($T652="",0,IF(ISERROR(OFFSET(ГП!AB543,-$R652-IF($T652=4,1,0),0)),0,OFFSET(ГП!AB543,-$R652-IF($T652=4,1,0),0))))</f>
        <v>0</v>
      </c>
      <c r="L652" s="87">
        <f ca="1">IF($T652=0,SUM(L653:L657),IF($T652="",0,IF(ISERROR(OFFSET(ГП!AC543,-$R652-IF($T652=4,1,0),0)),0,OFFSET(ГП!AC543,-$R652-IF($T652=4,1,0),0))))</f>
        <v>0</v>
      </c>
      <c r="M652" s="87">
        <f ca="1">IF($T652=0,SUM(M653:M657),IF($T652="",0,IF(ISERROR(OFFSET(ГП!AD543,-$R652-IF($T652=4,1,0),0)),0,OFFSET(ГП!AD543,-$R652-IF($T652=4,1,0),0))))</f>
        <v>0</v>
      </c>
      <c r="N652" s="87">
        <f ca="1">IF($T652=0,SUM(N653:N657),IF($T652="",0,IF(ISERROR(OFFSET(ГП!AE543,-$R652-IF($T652=4,1,0),0)),0,OFFSET(ГП!AE543,-$R652-IF($T652=4,1,0),0))))</f>
        <v>0</v>
      </c>
      <c r="O652" s="87">
        <f ca="1">IF($T652=0,SUM(O653:O657),IF($T652="",0,IF(ISERROR(OFFSET(ГП!AF543,-$R652-IF($T652=4,1,0),0)),0,OFFSET(ГП!AF543,-$R652-IF($T652=4,1,0),0))))</f>
        <v>0</v>
      </c>
      <c r="P652" s="20"/>
      <c r="Q652" s="20">
        <v>2</v>
      </c>
      <c r="R652" s="20">
        <f t="shared" si="230"/>
        <v>12</v>
      </c>
      <c r="S652" s="20" t="str">
        <f t="shared" si="231"/>
        <v/>
      </c>
      <c r="T652" s="157">
        <f t="shared" si="232"/>
        <v>2</v>
      </c>
      <c r="U652" s="20" t="str">
        <f t="shared" si="233"/>
        <v>федеральный бюджет</v>
      </c>
      <c r="V652" s="20"/>
      <c r="W652" s="20"/>
      <c r="X652" s="20"/>
      <c r="Y652" s="20" t="str">
        <f t="shared" ca="1" si="227"/>
        <v/>
      </c>
      <c r="Z652" s="20"/>
      <c r="AA652" s="20">
        <f t="shared" si="226"/>
        <v>11</v>
      </c>
      <c r="AB652" s="20">
        <f t="shared" si="236"/>
        <v>6</v>
      </c>
      <c r="AC652" s="20" t="str">
        <f t="shared" ca="1" si="228"/>
        <v/>
      </c>
      <c r="AD652" s="20" t="str">
        <f t="shared" ca="1" si="234"/>
        <v/>
      </c>
      <c r="AE652" s="20" t="str">
        <f t="shared" ca="1" si="229"/>
        <v/>
      </c>
      <c r="AF652" s="158" t="s">
        <v>40</v>
      </c>
      <c r="AG652" s="158" t="s">
        <v>40</v>
      </c>
      <c r="AH652" s="157"/>
      <c r="AI652" s="163" t="s">
        <v>3</v>
      </c>
      <c r="AJ652" s="20"/>
      <c r="AK652" s="20"/>
      <c r="AL652" s="20"/>
      <c r="AM652" s="20"/>
      <c r="AN652" s="20"/>
      <c r="AO652" s="20"/>
    </row>
    <row r="653" spans="1:41" s="30" customFormat="1" ht="15.75" thickBot="1" x14ac:dyDescent="0.3">
      <c r="A653" s="209"/>
      <c r="B653" s="205"/>
      <c r="C653" s="205"/>
      <c r="D653" s="125">
        <v>832</v>
      </c>
      <c r="E653" s="125">
        <v>502</v>
      </c>
      <c r="F653" s="115" t="str">
        <f t="shared" ca="1" si="235"/>
        <v>A13F55243Т</v>
      </c>
      <c r="G653" s="125">
        <v>414</v>
      </c>
      <c r="H653" s="116" t="s">
        <v>4</v>
      </c>
      <c r="I653" s="117" t="s">
        <v>18</v>
      </c>
      <c r="J653" s="87">
        <f ca="1">IF($T653=0,SUM(J654:J658),IF($T653="",0,IF(ISERROR(OFFSET(ГП!AA544,-$R653-IF($T653=4,1,0),0)),0,OFFSET(ГП!AA544,-$R653-IF($T653=4,1,0),0))))</f>
        <v>0</v>
      </c>
      <c r="K653" s="87">
        <f ca="1">IF($T653=0,SUM(K654:K658),IF($T653="",0,IF(ISERROR(OFFSET(ГП!AB544,-$R653-IF($T653=4,1,0),0)),0,OFFSET(ГП!AB544,-$R653-IF($T653=4,1,0),0))))</f>
        <v>0</v>
      </c>
      <c r="L653" s="87">
        <f ca="1">IF($T653=0,SUM(L654:L658),IF($T653="",0,IF(ISERROR(OFFSET(ГП!AC544,-$R653-IF($T653=4,1,0),0)),0,OFFSET(ГП!AC544,-$R653-IF($T653=4,1,0),0))))</f>
        <v>0</v>
      </c>
      <c r="M653" s="87">
        <f ca="1">IF($T653=0,SUM(M654:M658),IF($T653="",0,IF(ISERROR(OFFSET(ГП!AD544,-$R653-IF($T653=4,1,0),0)),0,OFFSET(ГП!AD544,-$R653-IF($T653=4,1,0),0))))</f>
        <v>0</v>
      </c>
      <c r="N653" s="87">
        <f ca="1">IF($T653=0,SUM(N654:N658),IF($T653="",0,IF(ISERROR(OFFSET(ГП!AE544,-$R653-IF($T653=4,1,0),0)),0,OFFSET(ГП!AE544,-$R653-IF($T653=4,1,0),0))))</f>
        <v>0</v>
      </c>
      <c r="O653" s="87">
        <f ca="1">IF($T653=0,SUM(O654:O658),IF($T653="",0,IF(ISERROR(OFFSET(ГП!AF544,-$R653-IF($T653=4,1,0),0)),0,OFFSET(ГП!AF544,-$R653-IF($T653=4,1,0),0))))</f>
        <v>0</v>
      </c>
      <c r="P653" s="20"/>
      <c r="Q653" s="20">
        <v>3</v>
      </c>
      <c r="R653" s="20">
        <f t="shared" si="230"/>
        <v>12</v>
      </c>
      <c r="S653" s="20" t="str">
        <f t="shared" si="231"/>
        <v/>
      </c>
      <c r="T653" s="157">
        <f t="shared" si="232"/>
        <v>1</v>
      </c>
      <c r="U653" s="20" t="str">
        <f t="shared" si="233"/>
        <v>республииканский бюджет Чувашской Республики</v>
      </c>
      <c r="V653" s="20"/>
      <c r="W653" s="20"/>
      <c r="X653" s="20"/>
      <c r="Y653" s="20" t="str">
        <f t="shared" ca="1" si="227"/>
        <v/>
      </c>
      <c r="Z653" s="20"/>
      <c r="AA653" s="20">
        <f t="shared" si="226"/>
        <v>12</v>
      </c>
      <c r="AB653" s="20">
        <f t="shared" si="236"/>
        <v>1</v>
      </c>
      <c r="AC653" s="20" t="str">
        <f t="shared" ca="1" si="228"/>
        <v>A13F55243Т</v>
      </c>
      <c r="AD653" s="20" t="str">
        <f t="shared" ca="1" si="234"/>
        <v>A13F55243Т</v>
      </c>
      <c r="AE653" s="20" t="str">
        <f t="shared" ca="1" si="229"/>
        <v/>
      </c>
      <c r="AF653" s="158" t="s">
        <v>40</v>
      </c>
      <c r="AG653" s="158" t="s">
        <v>40</v>
      </c>
      <c r="AH653" s="157"/>
      <c r="AI653" s="163" t="s">
        <v>6</v>
      </c>
      <c r="AJ653" s="20"/>
      <c r="AK653" s="20"/>
      <c r="AL653" s="20"/>
      <c r="AM653" s="20"/>
      <c r="AN653" s="20"/>
      <c r="AO653" s="20"/>
    </row>
    <row r="654" spans="1:41" s="30" customFormat="1" ht="15.75" thickBot="1" x14ac:dyDescent="0.3">
      <c r="A654" s="209"/>
      <c r="B654" s="205"/>
      <c r="C654" s="205"/>
      <c r="D654" s="115" t="s">
        <v>17</v>
      </c>
      <c r="E654" s="115" t="s">
        <v>17</v>
      </c>
      <c r="F654" s="115" t="str">
        <f t="shared" ca="1" si="235"/>
        <v>х</v>
      </c>
      <c r="G654" s="115" t="s">
        <v>17</v>
      </c>
      <c r="H654" s="116" t="s">
        <v>3</v>
      </c>
      <c r="I654" s="117" t="s">
        <v>18</v>
      </c>
      <c r="J654" s="87">
        <f ca="1">IF($T654=0,SUM(J655:J659),IF($T654="",0,IF(ISERROR(OFFSET(ГП!AA545,-$R654-IF($T654=4,1,0),0)),0,OFFSET(ГП!AA545,-$R654-IF($T654=4,1,0),0))))</f>
        <v>0</v>
      </c>
      <c r="K654" s="87">
        <f ca="1">IF($T654=0,SUM(K655:K659),IF($T654="",0,IF(ISERROR(OFFSET(ГП!AB545,-$R654-IF($T654=4,1,0),0)),0,OFFSET(ГП!AB545,-$R654-IF($T654=4,1,0),0))))</f>
        <v>0</v>
      </c>
      <c r="L654" s="87">
        <f ca="1">IF($T654=0,SUM(L655:L659),IF($T654="",0,IF(ISERROR(OFFSET(ГП!AC545,-$R654-IF($T654=4,1,0),0)),0,OFFSET(ГП!AC545,-$R654-IF($T654=4,1,0),0))))</f>
        <v>0</v>
      </c>
      <c r="M654" s="87">
        <f ca="1">IF($T654=0,SUM(M655:M659),IF($T654="",0,IF(ISERROR(OFFSET(ГП!AD545,-$R654-IF($T654=4,1,0),0)),0,OFFSET(ГП!AD545,-$R654-IF($T654=4,1,0),0))))</f>
        <v>0</v>
      </c>
      <c r="N654" s="87">
        <f ca="1">IF($T654=0,SUM(N655:N659),IF($T654="",0,IF(ISERROR(OFFSET(ГП!AE545,-$R654-IF($T654=4,1,0),0)),0,OFFSET(ГП!AE545,-$R654-IF($T654=4,1,0),0))))</f>
        <v>0</v>
      </c>
      <c r="O654" s="87">
        <f ca="1">IF($T654=0,SUM(O655:O659),IF($T654="",0,IF(ISERROR(OFFSET(ГП!AF545,-$R654-IF($T654=4,1,0),0)),0,OFFSET(ГП!AF545,-$R654-IF($T654=4,1,0),0))))</f>
        <v>0</v>
      </c>
      <c r="P654" s="20"/>
      <c r="Q654" s="20">
        <v>4</v>
      </c>
      <c r="R654" s="20">
        <f t="shared" si="230"/>
        <v>12</v>
      </c>
      <c r="S654" s="20">
        <f t="shared" si="231"/>
        <v>3</v>
      </c>
      <c r="T654" s="157">
        <f t="shared" si="232"/>
        <v>3</v>
      </c>
      <c r="U654" s="20" t="str">
        <f t="shared" si="233"/>
        <v>местные бюджеты</v>
      </c>
      <c r="V654" s="20"/>
      <c r="W654" s="20"/>
      <c r="X654" s="20"/>
      <c r="Y654" s="20" t="str">
        <f t="shared" ca="1" si="227"/>
        <v/>
      </c>
      <c r="Z654" s="20"/>
      <c r="AA654" s="20">
        <f t="shared" si="226"/>
        <v>12</v>
      </c>
      <c r="AB654" s="20">
        <f t="shared" si="236"/>
        <v>2</v>
      </c>
      <c r="AC654" s="20" t="str">
        <f t="shared" ca="1" si="228"/>
        <v/>
      </c>
      <c r="AD654" s="20" t="str">
        <f t="shared" ca="1" si="234"/>
        <v/>
      </c>
      <c r="AE654" s="20" t="str">
        <f t="shared" ca="1" si="229"/>
        <v/>
      </c>
      <c r="AF654" s="158" t="s">
        <v>40</v>
      </c>
      <c r="AG654" s="158" t="s">
        <v>40</v>
      </c>
      <c r="AH654" s="157"/>
      <c r="AI654" s="163" t="s">
        <v>1</v>
      </c>
      <c r="AJ654" s="20"/>
      <c r="AK654" s="20"/>
      <c r="AL654" s="20"/>
      <c r="AM654" s="20"/>
      <c r="AN654" s="20"/>
      <c r="AO654" s="20"/>
    </row>
    <row r="655" spans="1:41" s="30" customFormat="1" ht="15.75" thickBot="1" x14ac:dyDescent="0.3">
      <c r="A655" s="209"/>
      <c r="B655" s="205"/>
      <c r="C655" s="205"/>
      <c r="D655" s="115" t="s">
        <v>17</v>
      </c>
      <c r="E655" s="115" t="s">
        <v>17</v>
      </c>
      <c r="F655" s="115" t="str">
        <f t="shared" ca="1" si="235"/>
        <v>х</v>
      </c>
      <c r="G655" s="115" t="s">
        <v>17</v>
      </c>
      <c r="H655" s="116" t="s">
        <v>5</v>
      </c>
      <c r="I655" s="117" t="s">
        <v>18</v>
      </c>
      <c r="J655" s="87">
        <f ca="1">IF($T655=0,SUM(J656:J660),IF($T655="",0,IF(ISERROR(OFFSET(ГП!AA546,-$R655-IF($T655=4,1,0),0)),0,OFFSET(ГП!AA546,-$R655-IF($T655=4,1,0),0))))</f>
        <v>0</v>
      </c>
      <c r="K655" s="87">
        <f ca="1">IF($T655=0,SUM(K656:K660),IF($T655="",0,IF(ISERROR(OFFSET(ГП!AB546,-$R655-IF($T655=4,1,0),0)),0,OFFSET(ГП!AB546,-$R655-IF($T655=4,1,0),0))))</f>
        <v>0</v>
      </c>
      <c r="L655" s="87">
        <f ca="1">IF($T655=0,SUM(L656:L660),IF($T655="",0,IF(ISERROR(OFFSET(ГП!AC546,-$R655-IF($T655=4,1,0),0)),0,OFFSET(ГП!AC546,-$R655-IF($T655=4,1,0),0))))</f>
        <v>0</v>
      </c>
      <c r="M655" s="87">
        <f ca="1">IF($T655=0,SUM(M656:M660),IF($T655="",0,IF(ISERROR(OFFSET(ГП!AD546,-$R655-IF($T655=4,1,0),0)),0,OFFSET(ГП!AD546,-$R655-IF($T655=4,1,0),0))))</f>
        <v>0</v>
      </c>
      <c r="N655" s="87">
        <f ca="1">IF($T655=0,SUM(N656:N660),IF($T655="",0,IF(ISERROR(OFFSET(ГП!AE546,-$R655-IF($T655=4,1,0),0)),0,OFFSET(ГП!AE546,-$R655-IF($T655=4,1,0),0))))</f>
        <v>0</v>
      </c>
      <c r="O655" s="87">
        <f ca="1">IF($T655=0,SUM(O656:O660),IF($T655="",0,IF(ISERROR(OFFSET(ГП!AF546,-$R655-IF($T655=4,1,0),0)),0,OFFSET(ГП!AF546,-$R655-IF($T655=4,1,0),0))))</f>
        <v>0</v>
      </c>
      <c r="P655" s="20"/>
      <c r="Q655" s="20">
        <v>5</v>
      </c>
      <c r="R655" s="20">
        <f t="shared" si="230"/>
        <v>12</v>
      </c>
      <c r="S655" s="20" t="str">
        <f t="shared" si="231"/>
        <v/>
      </c>
      <c r="T655" s="157" t="str">
        <f t="shared" si="232"/>
        <v/>
      </c>
      <c r="U655" s="20" t="str">
        <f t="shared" si="233"/>
        <v>территориальный государственный внебюджетный фонд Чувашской Республики</v>
      </c>
      <c r="V655" s="20"/>
      <c r="W655" s="20"/>
      <c r="X655" s="20"/>
      <c r="Y655" s="20" t="str">
        <f t="shared" ca="1" si="227"/>
        <v/>
      </c>
      <c r="Z655" s="20"/>
      <c r="AA655" s="20">
        <f t="shared" si="226"/>
        <v>12</v>
      </c>
      <c r="AB655" s="20">
        <f t="shared" si="236"/>
        <v>3</v>
      </c>
      <c r="AC655" s="20" t="str">
        <f t="shared" ca="1" si="228"/>
        <v/>
      </c>
      <c r="AD655" s="20" t="str">
        <f t="shared" ca="1" si="234"/>
        <v/>
      </c>
      <c r="AE655" s="20" t="str">
        <f t="shared" ca="1" si="229"/>
        <v/>
      </c>
      <c r="AF655" s="158" t="s">
        <v>40</v>
      </c>
      <c r="AG655" s="158" t="s">
        <v>40</v>
      </c>
      <c r="AH655" s="157"/>
      <c r="AI655" s="163" t="s">
        <v>2</v>
      </c>
      <c r="AJ655" s="20"/>
      <c r="AK655" s="20"/>
      <c r="AL655" s="20"/>
      <c r="AM655" s="20"/>
      <c r="AN655" s="20"/>
      <c r="AO655" s="20"/>
    </row>
    <row r="656" spans="1:41" s="30" customFormat="1" ht="23.25" thickBot="1" x14ac:dyDescent="0.3">
      <c r="A656" s="210"/>
      <c r="B656" s="206"/>
      <c r="C656" s="206"/>
      <c r="D656" s="115" t="s">
        <v>17</v>
      </c>
      <c r="E656" s="115" t="s">
        <v>17</v>
      </c>
      <c r="F656" s="115" t="str">
        <f t="shared" ca="1" si="235"/>
        <v>х</v>
      </c>
      <c r="G656" s="115" t="s">
        <v>17</v>
      </c>
      <c r="H656" s="116" t="s">
        <v>6</v>
      </c>
      <c r="I656" s="117" t="s">
        <v>18</v>
      </c>
      <c r="J656" s="87">
        <f ca="1">IF($T656=0,SUM(J657:J661),IF($T656="",0,IF(ISERROR(OFFSET(ГП!AA547,-$R656-IF($T656=4,1,0),0)),0,OFFSET(ГП!AA547,-$R656-IF($T656=4,1,0),0))))</f>
        <v>0</v>
      </c>
      <c r="K656" s="87">
        <f ca="1">IF($T656=0,SUM(K657:K661),IF($T656="",0,IF(ISERROR(OFFSET(ГП!AB547,-$R656-IF($T656=4,1,0),0)),0,OFFSET(ГП!AB547,-$R656-IF($T656=4,1,0),0))))</f>
        <v>0</v>
      </c>
      <c r="L656" s="87">
        <f ca="1">IF($T656=0,SUM(L657:L661),IF($T656="",0,IF(ISERROR(OFFSET(ГП!AC547,-$R656-IF($T656=4,1,0),0)),0,OFFSET(ГП!AC547,-$R656-IF($T656=4,1,0),0))))</f>
        <v>0</v>
      </c>
      <c r="M656" s="87">
        <f ca="1">IF($T656=0,SUM(M657:M661),IF($T656="",0,IF(ISERROR(OFFSET(ГП!AD547,-$R656-IF($T656=4,1,0),0)),0,OFFSET(ГП!AD547,-$R656-IF($T656=4,1,0),0))))</f>
        <v>0</v>
      </c>
      <c r="N656" s="87">
        <f ca="1">IF($T656=0,SUM(N657:N661),IF($T656="",0,IF(ISERROR(OFFSET(ГП!AE547,-$R656-IF($T656=4,1,0),0)),0,OFFSET(ГП!AE547,-$R656-IF($T656=4,1,0),0))))</f>
        <v>0</v>
      </c>
      <c r="O656" s="87">
        <f ca="1">IF($T656=0,SUM(O657:O661),IF($T656="",0,IF(ISERROR(OFFSET(ГП!AF547,-$R656-IF($T656=4,1,0),0)),0,OFFSET(ГП!AF547,-$R656-IF($T656=4,1,0),0))))</f>
        <v>0</v>
      </c>
      <c r="P656" s="20"/>
      <c r="Q656" s="20">
        <v>6</v>
      </c>
      <c r="R656" s="20">
        <f t="shared" si="230"/>
        <v>12</v>
      </c>
      <c r="S656" s="20">
        <f t="shared" si="231"/>
        <v>4</v>
      </c>
      <c r="T656" s="157">
        <f t="shared" si="232"/>
        <v>4</v>
      </c>
      <c r="U656" s="20" t="str">
        <f t="shared" si="233"/>
        <v>внебюджетные источники</v>
      </c>
      <c r="V656" s="20"/>
      <c r="W656" s="20"/>
      <c r="X656" s="20"/>
      <c r="Y656" s="20" t="str">
        <f t="shared" ca="1" si="227"/>
        <v/>
      </c>
      <c r="Z656" s="20"/>
      <c r="AA656" s="20">
        <f t="shared" si="226"/>
        <v>12</v>
      </c>
      <c r="AB656" s="20">
        <f t="shared" si="236"/>
        <v>4</v>
      </c>
      <c r="AC656" s="20" t="str">
        <f t="shared" ca="1" si="228"/>
        <v/>
      </c>
      <c r="AD656" s="20" t="str">
        <f t="shared" ca="1" si="234"/>
        <v/>
      </c>
      <c r="AE656" s="20" t="str">
        <f t="shared" ca="1" si="229"/>
        <v/>
      </c>
      <c r="AF656" s="158" t="s">
        <v>40</v>
      </c>
      <c r="AG656" s="158">
        <v>522</v>
      </c>
      <c r="AH656" s="157"/>
      <c r="AI656" s="163" t="s">
        <v>307</v>
      </c>
      <c r="AJ656" s="20"/>
      <c r="AK656" s="20"/>
      <c r="AL656" s="20"/>
      <c r="AM656" s="20"/>
      <c r="AN656" s="20"/>
      <c r="AO656" s="20"/>
    </row>
    <row r="657" spans="1:41" s="30" customFormat="1" ht="15.75" thickBot="1" x14ac:dyDescent="0.3">
      <c r="A657" s="207" t="s">
        <v>235</v>
      </c>
      <c r="B657" s="204" t="s">
        <v>295</v>
      </c>
      <c r="C657" s="204" t="s">
        <v>35</v>
      </c>
      <c r="D657" s="115"/>
      <c r="E657" s="115" t="s">
        <v>17</v>
      </c>
      <c r="F657" s="115" t="str">
        <f t="shared" ca="1" si="235"/>
        <v>х</v>
      </c>
      <c r="G657" s="115" t="s">
        <v>17</v>
      </c>
      <c r="H657" s="116" t="s">
        <v>1</v>
      </c>
      <c r="I657" s="117" t="s">
        <v>18</v>
      </c>
      <c r="J657" s="87">
        <f ca="1">IF($T657=0,SUM(J658:J662),IF($T657="",0,IF(ISERROR(OFFSET(ГП!AA548,-$R657-IF($T657=4,1,0),0)),0,OFFSET(ГП!AA548,-$R657-IF($T657=4,1,0),0))))</f>
        <v>0</v>
      </c>
      <c r="K657" s="87">
        <f ca="1">IF($T657=0,SUM(K658:K662),IF($T657="",0,IF(ISERROR(OFFSET(ГП!AB548,-$R657-IF($T657=4,1,0),0)),0,OFFSET(ГП!AB548,-$R657-IF($T657=4,1,0),0))))</f>
        <v>17221.599999999999</v>
      </c>
      <c r="L657" s="87">
        <f ca="1">IF($T657=0,SUM(L658:L662),IF($T657="",0,IF(ISERROR(OFFSET(ГП!AC548,-$R657-IF($T657=4,1,0),0)),0,OFFSET(ГП!AC548,-$R657-IF($T657=4,1,0),0))))</f>
        <v>17221.599999999999</v>
      </c>
      <c r="M657" s="87">
        <f ca="1">IF($T657=0,SUM(M658:M662),IF($T657="",0,IF(ISERROR(OFFSET(ГП!AD548,-$R657-IF($T657=4,1,0),0)),0,OFFSET(ГП!AD548,-$R657-IF($T657=4,1,0),0))))</f>
        <v>17221.599999999999</v>
      </c>
      <c r="N657" s="87">
        <f ca="1">IF($T657=0,SUM(N658:N662),IF($T657="",0,IF(ISERROR(OFFSET(ГП!AE548,-$R657-IF($T657=4,1,0),0)),0,OFFSET(ГП!AE548,-$R657-IF($T657=4,1,0),0))))</f>
        <v>17156.400000000001</v>
      </c>
      <c r="O657" s="87">
        <f ca="1">IF($T657=0,SUM(O658:O662),IF($T657="",0,IF(ISERROR(OFFSET(ГП!AF548,-$R657-IF($T657=4,1,0),0)),0,OFFSET(ГП!AF548,-$R657-IF($T657=4,1,0),0))))</f>
        <v>0</v>
      </c>
      <c r="P657" s="20"/>
      <c r="Q657" s="20">
        <v>1</v>
      </c>
      <c r="R657" s="20">
        <f t="shared" si="230"/>
        <v>13</v>
      </c>
      <c r="S657" s="20" t="str">
        <f t="shared" si="231"/>
        <v/>
      </c>
      <c r="T657" s="157">
        <f t="shared" si="232"/>
        <v>0</v>
      </c>
      <c r="U657" s="20" t="str">
        <f t="shared" si="233"/>
        <v>всего</v>
      </c>
      <c r="V657" s="20"/>
      <c r="W657" s="20"/>
      <c r="X657" s="20"/>
      <c r="Y657" s="20" t="str">
        <f t="shared" ca="1" si="227"/>
        <v/>
      </c>
      <c r="Z657" s="20"/>
      <c r="AA657" s="20">
        <f t="shared" ref="AA657:AA720" si="237">IF(AB656="",0,IF(AB656=6,AA656+1,AA656))</f>
        <v>12</v>
      </c>
      <c r="AB657" s="20">
        <f t="shared" si="236"/>
        <v>5</v>
      </c>
      <c r="AC657" s="20" t="str">
        <f t="shared" ca="1" si="228"/>
        <v/>
      </c>
      <c r="AD657" s="20" t="str">
        <f t="shared" ca="1" si="234"/>
        <v/>
      </c>
      <c r="AE657" s="20" t="str">
        <f t="shared" ca="1" si="229"/>
        <v/>
      </c>
      <c r="AF657" s="158" t="s">
        <v>40</v>
      </c>
      <c r="AG657" s="158" t="s">
        <v>40</v>
      </c>
      <c r="AH657" s="157"/>
      <c r="AI657" s="163" t="s">
        <v>3</v>
      </c>
      <c r="AJ657" s="20"/>
      <c r="AK657" s="20"/>
      <c r="AL657" s="20"/>
      <c r="AM657" s="20"/>
      <c r="AN657" s="20"/>
      <c r="AO657" s="20"/>
    </row>
    <row r="658" spans="1:41" s="30" customFormat="1" ht="15.75" thickBot="1" x14ac:dyDescent="0.3">
      <c r="A658" s="209"/>
      <c r="B658" s="205" t="s">
        <v>236</v>
      </c>
      <c r="C658" s="205"/>
      <c r="D658" s="124"/>
      <c r="E658" s="124"/>
      <c r="F658" s="115" t="str">
        <f t="shared" ca="1" si="235"/>
        <v>х</v>
      </c>
      <c r="G658" s="124"/>
      <c r="H658" s="116" t="s">
        <v>2</v>
      </c>
      <c r="I658" s="117" t="s">
        <v>18</v>
      </c>
      <c r="J658" s="87">
        <f ca="1">IF($T658=0,SUM(J659:J663),IF($T658="",0,IF(ISERROR(OFFSET(ГП!AA549,-$R658-IF($T658=4,1,0),0)),0,OFFSET(ГП!AA549,-$R658-IF($T658=4,1,0),0))))</f>
        <v>0</v>
      </c>
      <c r="K658" s="87">
        <f ca="1">IF($T658=0,SUM(K659:K663),IF($T658="",0,IF(ISERROR(OFFSET(ГП!AB549,-$R658-IF($T658=4,1,0),0)),0,OFFSET(ГП!AB549,-$R658-IF($T658=4,1,0),0))))</f>
        <v>16325</v>
      </c>
      <c r="L658" s="87">
        <f ca="1">IF($T658=0,SUM(L659:L663),IF($T658="",0,IF(ISERROR(OFFSET(ГП!AC549,-$R658-IF($T658=4,1,0),0)),0,OFFSET(ГП!AC549,-$R658-IF($T658=4,1,0),0))))</f>
        <v>16325</v>
      </c>
      <c r="M658" s="87">
        <f ca="1">IF($T658=0,SUM(M659:M663),IF($T658="",0,IF(ISERROR(OFFSET(ГП!AD549,-$R658-IF($T658=4,1,0),0)),0,OFFSET(ГП!AD549,-$R658-IF($T658=4,1,0),0))))</f>
        <v>16325</v>
      </c>
      <c r="N658" s="87">
        <v>16325</v>
      </c>
      <c r="O658" s="87">
        <f ca="1">IF($T658=0,SUM(O659:O663),IF($T658="",0,IF(ISERROR(OFFSET(ГП!AF549,-$R658-IF($T658=4,1,0),0)),0,OFFSET(ГП!AF549,-$R658-IF($T658=4,1,0),0))))</f>
        <v>0</v>
      </c>
      <c r="P658" s="20"/>
      <c r="Q658" s="20">
        <v>2</v>
      </c>
      <c r="R658" s="20">
        <f t="shared" si="230"/>
        <v>13</v>
      </c>
      <c r="S658" s="20" t="str">
        <f t="shared" si="231"/>
        <v/>
      </c>
      <c r="T658" s="157">
        <f t="shared" si="232"/>
        <v>2</v>
      </c>
      <c r="U658" s="20" t="str">
        <f t="shared" si="233"/>
        <v>федеральный бюджет</v>
      </c>
      <c r="V658" s="20"/>
      <c r="W658" s="20"/>
      <c r="X658" s="20"/>
      <c r="Y658" s="20" t="str">
        <f t="shared" ca="1" si="227"/>
        <v/>
      </c>
      <c r="Z658" s="20"/>
      <c r="AA658" s="20">
        <f t="shared" si="237"/>
        <v>12</v>
      </c>
      <c r="AB658" s="20">
        <f t="shared" si="236"/>
        <v>6</v>
      </c>
      <c r="AC658" s="20" t="str">
        <f t="shared" ca="1" si="228"/>
        <v/>
      </c>
      <c r="AD658" s="20" t="str">
        <f t="shared" ca="1" si="234"/>
        <v/>
      </c>
      <c r="AE658" s="20" t="str">
        <f t="shared" ca="1" si="229"/>
        <v/>
      </c>
      <c r="AF658" s="158" t="s">
        <v>40</v>
      </c>
      <c r="AG658" s="158" t="s">
        <v>40</v>
      </c>
      <c r="AH658" s="157"/>
      <c r="AI658" s="163" t="s">
        <v>6</v>
      </c>
      <c r="AJ658" s="20"/>
      <c r="AK658" s="20"/>
      <c r="AL658" s="20"/>
      <c r="AM658" s="20"/>
      <c r="AN658" s="20"/>
      <c r="AO658" s="20"/>
    </row>
    <row r="659" spans="1:41" s="30" customFormat="1" ht="15.75" thickBot="1" x14ac:dyDescent="0.3">
      <c r="A659" s="209"/>
      <c r="B659" s="205" t="s">
        <v>236</v>
      </c>
      <c r="C659" s="205"/>
      <c r="D659" s="125">
        <v>832</v>
      </c>
      <c r="E659" s="125">
        <v>502</v>
      </c>
      <c r="F659" s="115" t="str">
        <f t="shared" ca="1" si="235"/>
        <v>A13F55243Р</v>
      </c>
      <c r="G659" s="125">
        <v>414</v>
      </c>
      <c r="H659" s="116" t="s">
        <v>4</v>
      </c>
      <c r="I659" s="117" t="s">
        <v>18</v>
      </c>
      <c r="J659" s="87">
        <f ca="1">IF($T659=0,SUM(J660:J664),IF($T659="",0,IF(ISERROR(OFFSET(ГП!AA550,-$R659-IF($T659=4,1,0),0)),0,OFFSET(ГП!AA550,-$R659-IF($T659=4,1,0),0))))</f>
        <v>0</v>
      </c>
      <c r="K659" s="87">
        <f ca="1">IF($T659=0,SUM(K660:K664),IF($T659="",0,IF(ISERROR(OFFSET(ГП!AB550,-$R659-IF($T659=4,1,0),0)),0,OFFSET(ГП!AB550,-$R659-IF($T659=4,1,0),0))))</f>
        <v>896.6</v>
      </c>
      <c r="L659" s="87">
        <f ca="1">IF($T659=0,SUM(L660:L664),IF($T659="",0,IF(ISERROR(OFFSET(ГП!AC550,-$R659-IF($T659=4,1,0),0)),0,OFFSET(ГП!AC550,-$R659-IF($T659=4,1,0),0))))</f>
        <v>896.6</v>
      </c>
      <c r="M659" s="87">
        <f ca="1">IF($T659=0,SUM(M660:M664),IF($T659="",0,IF(ISERROR(OFFSET(ГП!AD550,-$R659-IF($T659=4,1,0),0)),0,OFFSET(ГП!AD550,-$R659-IF($T659=4,1,0),0))))</f>
        <v>896.6</v>
      </c>
      <c r="N659" s="87">
        <v>831.4</v>
      </c>
      <c r="O659" s="87">
        <f ca="1">IF($T659=0,SUM(O660:O664),IF($T659="",0,IF(ISERROR(OFFSET(ГП!AF550,-$R659-IF($T659=4,1,0),0)),0,OFFSET(ГП!AF550,-$R659-IF($T659=4,1,0),0))))</f>
        <v>0</v>
      </c>
      <c r="P659" s="20"/>
      <c r="Q659" s="20">
        <v>3</v>
      </c>
      <c r="R659" s="20">
        <f t="shared" si="230"/>
        <v>13</v>
      </c>
      <c r="S659" s="20" t="str">
        <f t="shared" si="231"/>
        <v/>
      </c>
      <c r="T659" s="157">
        <f t="shared" si="232"/>
        <v>1</v>
      </c>
      <c r="U659" s="20" t="str">
        <f t="shared" si="233"/>
        <v>республииканский бюджет Чувашской Республики</v>
      </c>
      <c r="V659" s="20"/>
      <c r="W659" s="20"/>
      <c r="X659" s="20"/>
      <c r="Y659" s="20" t="str">
        <f t="shared" ca="1" si="227"/>
        <v/>
      </c>
      <c r="Z659" s="20"/>
      <c r="AA659" s="20">
        <f t="shared" si="237"/>
        <v>13</v>
      </c>
      <c r="AB659" s="20">
        <f t="shared" si="236"/>
        <v>1</v>
      </c>
      <c r="AC659" s="20" t="str">
        <f t="shared" ca="1" si="228"/>
        <v>A13F55243Р</v>
      </c>
      <c r="AD659" s="20" t="str">
        <f t="shared" ca="1" si="234"/>
        <v>A13F55243Р</v>
      </c>
      <c r="AE659" s="20" t="str">
        <f t="shared" ca="1" si="229"/>
        <v/>
      </c>
      <c r="AF659" s="158" t="s">
        <v>40</v>
      </c>
      <c r="AG659" s="158" t="s">
        <v>40</v>
      </c>
      <c r="AH659" s="157"/>
      <c r="AI659" s="163" t="s">
        <v>1</v>
      </c>
      <c r="AJ659" s="20"/>
      <c r="AK659" s="20"/>
      <c r="AL659" s="20"/>
      <c r="AM659" s="20"/>
      <c r="AN659" s="20"/>
      <c r="AO659" s="20"/>
    </row>
    <row r="660" spans="1:41" s="30" customFormat="1" ht="15.75" thickBot="1" x14ac:dyDescent="0.3">
      <c r="A660" s="209"/>
      <c r="B660" s="205" t="s">
        <v>236</v>
      </c>
      <c r="C660" s="205"/>
      <c r="D660" s="115" t="s">
        <v>17</v>
      </c>
      <c r="E660" s="115" t="s">
        <v>17</v>
      </c>
      <c r="F660" s="115" t="str">
        <f t="shared" ca="1" si="235"/>
        <v>х</v>
      </c>
      <c r="G660" s="115" t="s">
        <v>17</v>
      </c>
      <c r="H660" s="116" t="s">
        <v>3</v>
      </c>
      <c r="I660" s="117" t="s">
        <v>18</v>
      </c>
      <c r="J660" s="87">
        <f ca="1">IF($T660=0,SUM(J661:J665),IF($T660="",0,IF(ISERROR(OFFSET(ГП!AA551,-$R660-IF($T660=4,1,0),0)),0,OFFSET(ГП!AA551,-$R660-IF($T660=4,1,0),0))))</f>
        <v>0</v>
      </c>
      <c r="K660" s="87">
        <f ca="1">IF($T660=0,SUM(K661:K665),IF($T660="",0,IF(ISERROR(OFFSET(ГП!AB551,-$R660-IF($T660=4,1,0),0)),0,OFFSET(ГП!AB551,-$R660-IF($T660=4,1,0),0))))</f>
        <v>0</v>
      </c>
      <c r="L660" s="87">
        <f ca="1">IF($T660=0,SUM(L661:L665),IF($T660="",0,IF(ISERROR(OFFSET(ГП!AC551,-$R660-IF($T660=4,1,0),0)),0,OFFSET(ГП!AC551,-$R660-IF($T660=4,1,0),0))))</f>
        <v>0</v>
      </c>
      <c r="M660" s="87">
        <f ca="1">IF($T660=0,SUM(M661:M665),IF($T660="",0,IF(ISERROR(OFFSET(ГП!AD551,-$R660-IF($T660=4,1,0),0)),0,OFFSET(ГП!AD551,-$R660-IF($T660=4,1,0),0))))</f>
        <v>0</v>
      </c>
      <c r="N660" s="87">
        <f ca="1">IF($T660=0,SUM(N661:N665),IF($T660="",0,IF(ISERROR(OFFSET(ГП!AE551,-$R660-IF($T660=4,1,0),0)),0,OFFSET(ГП!AE551,-$R660-IF($T660=4,1,0),0))))</f>
        <v>0</v>
      </c>
      <c r="O660" s="87">
        <f ca="1">IF($T660=0,SUM(O661:O665),IF($T660="",0,IF(ISERROR(OFFSET(ГП!AF551,-$R660-IF($T660=4,1,0),0)),0,OFFSET(ГП!AF551,-$R660-IF($T660=4,1,0),0))))</f>
        <v>0</v>
      </c>
      <c r="P660" s="20"/>
      <c r="Q660" s="20">
        <v>4</v>
      </c>
      <c r="R660" s="20">
        <f t="shared" si="230"/>
        <v>13</v>
      </c>
      <c r="S660" s="20">
        <f t="shared" si="231"/>
        <v>3</v>
      </c>
      <c r="T660" s="157">
        <f t="shared" si="232"/>
        <v>3</v>
      </c>
      <c r="U660" s="20" t="str">
        <f t="shared" si="233"/>
        <v>местные бюджеты</v>
      </c>
      <c r="V660" s="20"/>
      <c r="W660" s="20"/>
      <c r="X660" s="20"/>
      <c r="Y660" s="20" t="str">
        <f t="shared" ca="1" si="227"/>
        <v/>
      </c>
      <c r="Z660" s="20"/>
      <c r="AA660" s="20">
        <f t="shared" si="237"/>
        <v>13</v>
      </c>
      <c r="AB660" s="20">
        <f t="shared" si="236"/>
        <v>2</v>
      </c>
      <c r="AC660" s="20" t="str">
        <f t="shared" ca="1" si="228"/>
        <v/>
      </c>
      <c r="AD660" s="20" t="str">
        <f t="shared" ca="1" si="234"/>
        <v/>
      </c>
      <c r="AE660" s="20" t="str">
        <f t="shared" ca="1" si="229"/>
        <v/>
      </c>
      <c r="AF660" s="158" t="s">
        <v>40</v>
      </c>
      <c r="AG660" s="158" t="s">
        <v>40</v>
      </c>
      <c r="AH660" s="157"/>
      <c r="AI660" s="163" t="s">
        <v>2</v>
      </c>
      <c r="AJ660" s="20"/>
      <c r="AK660" s="20"/>
      <c r="AL660" s="20"/>
      <c r="AM660" s="20"/>
      <c r="AN660" s="20"/>
      <c r="AO660" s="20"/>
    </row>
    <row r="661" spans="1:41" s="30" customFormat="1" ht="23.25" thickBot="1" x14ac:dyDescent="0.3">
      <c r="A661" s="209"/>
      <c r="B661" s="205" t="s">
        <v>236</v>
      </c>
      <c r="C661" s="205"/>
      <c r="D661" s="115" t="s">
        <v>17</v>
      </c>
      <c r="E661" s="115" t="s">
        <v>17</v>
      </c>
      <c r="F661" s="115" t="str">
        <f t="shared" ca="1" si="235"/>
        <v>х</v>
      </c>
      <c r="G661" s="115" t="s">
        <v>17</v>
      </c>
      <c r="H661" s="116" t="s">
        <v>5</v>
      </c>
      <c r="I661" s="117" t="s">
        <v>18</v>
      </c>
      <c r="J661" s="87">
        <f ca="1">IF($T661=0,SUM(J662:J666),IF($T661="",0,IF(ISERROR(OFFSET(ГП!AA552,-$R661-IF($T661=4,1,0),0)),0,OFFSET(ГП!AA552,-$R661-IF($T661=4,1,0),0))))</f>
        <v>0</v>
      </c>
      <c r="K661" s="87">
        <f ca="1">IF($T661=0,SUM(K662:K666),IF($T661="",0,IF(ISERROR(OFFSET(ГП!AB552,-$R661-IF($T661=4,1,0),0)),0,OFFSET(ГП!AB552,-$R661-IF($T661=4,1,0),0))))</f>
        <v>0</v>
      </c>
      <c r="L661" s="87">
        <f ca="1">IF($T661=0,SUM(L662:L666),IF($T661="",0,IF(ISERROR(OFFSET(ГП!AC552,-$R661-IF($T661=4,1,0),0)),0,OFFSET(ГП!AC552,-$R661-IF($T661=4,1,0),0))))</f>
        <v>0</v>
      </c>
      <c r="M661" s="87">
        <f ca="1">IF($T661=0,SUM(M662:M666),IF($T661="",0,IF(ISERROR(OFFSET(ГП!AD552,-$R661-IF($T661=4,1,0),0)),0,OFFSET(ГП!AD552,-$R661-IF($T661=4,1,0),0))))</f>
        <v>0</v>
      </c>
      <c r="N661" s="87">
        <f ca="1">IF($T661=0,SUM(N662:N666),IF($T661="",0,IF(ISERROR(OFFSET(ГП!AE552,-$R661-IF($T661=4,1,0),0)),0,OFFSET(ГП!AE552,-$R661-IF($T661=4,1,0),0))))</f>
        <v>0</v>
      </c>
      <c r="O661" s="87">
        <f ca="1">IF($T661=0,SUM(O662:O666),IF($T661="",0,IF(ISERROR(OFFSET(ГП!AF552,-$R661-IF($T661=4,1,0),0)),0,OFFSET(ГП!AF552,-$R661-IF($T661=4,1,0),0))))</f>
        <v>0</v>
      </c>
      <c r="P661" s="20"/>
      <c r="Q661" s="20">
        <v>5</v>
      </c>
      <c r="R661" s="20">
        <f t="shared" si="230"/>
        <v>13</v>
      </c>
      <c r="S661" s="20" t="str">
        <f t="shared" si="231"/>
        <v/>
      </c>
      <c r="T661" s="157" t="str">
        <f t="shared" si="232"/>
        <v/>
      </c>
      <c r="U661" s="20" t="str">
        <f t="shared" si="233"/>
        <v>территориальный государственный внебюджетный фонд Чувашской Республики</v>
      </c>
      <c r="V661" s="20"/>
      <c r="W661" s="20"/>
      <c r="X661" s="20"/>
      <c r="Y661" s="20" t="str">
        <f t="shared" ref="Y661:Y724" ca="1" si="238">IF(ISERROR(SUM(K661,-L661)),"",IF(SUM(K661,-L661)=0,"",IF(ISERROR(SEARCH("федерал",U661,1)),"",SUM(K661,-L661))))</f>
        <v/>
      </c>
      <c r="Z661" s="20"/>
      <c r="AA661" s="20">
        <f t="shared" si="237"/>
        <v>13</v>
      </c>
      <c r="AB661" s="20">
        <f t="shared" si="236"/>
        <v>3</v>
      </c>
      <c r="AC661" s="20" t="str">
        <f t="shared" ca="1" si="228"/>
        <v/>
      </c>
      <c r="AD661" s="20" t="str">
        <f t="shared" ca="1" si="234"/>
        <v/>
      </c>
      <c r="AE661" s="20" t="str">
        <f t="shared" ca="1" si="229"/>
        <v/>
      </c>
      <c r="AF661" s="158" t="s">
        <v>40</v>
      </c>
      <c r="AG661" s="158">
        <v>522</v>
      </c>
      <c r="AH661" s="157"/>
      <c r="AI661" s="163" t="s">
        <v>307</v>
      </c>
      <c r="AJ661" s="20"/>
      <c r="AK661" s="20"/>
      <c r="AL661" s="20"/>
      <c r="AM661" s="20"/>
      <c r="AN661" s="20"/>
      <c r="AO661" s="20"/>
    </row>
    <row r="662" spans="1:41" s="30" customFormat="1" ht="15.75" thickBot="1" x14ac:dyDescent="0.3">
      <c r="A662" s="210"/>
      <c r="B662" s="206" t="s">
        <v>236</v>
      </c>
      <c r="C662" s="206"/>
      <c r="D662" s="115" t="s">
        <v>17</v>
      </c>
      <c r="E662" s="115" t="s">
        <v>17</v>
      </c>
      <c r="F662" s="115" t="str">
        <f t="shared" ca="1" si="235"/>
        <v>х</v>
      </c>
      <c r="G662" s="115" t="s">
        <v>17</v>
      </c>
      <c r="H662" s="116" t="s">
        <v>6</v>
      </c>
      <c r="I662" s="117" t="s">
        <v>18</v>
      </c>
      <c r="J662" s="87">
        <f ca="1">IF($T662=0,SUM(J663:J667),IF($T662="",0,IF(ISERROR(OFFSET(ГП!AA553,-$R662-IF($T662=4,1,0),0)),0,OFFSET(ГП!AA553,-$R662-IF($T662=4,1,0),0))))</f>
        <v>0</v>
      </c>
      <c r="K662" s="87">
        <f ca="1">IF($T662=0,SUM(K663:K667),IF($T662="",0,IF(ISERROR(OFFSET(ГП!AB553,-$R662-IF($T662=4,1,0),0)),0,OFFSET(ГП!AB553,-$R662-IF($T662=4,1,0),0))))</f>
        <v>0</v>
      </c>
      <c r="L662" s="87">
        <f ca="1">IF($T662=0,SUM(L663:L667),IF($T662="",0,IF(ISERROR(OFFSET(ГП!AC553,-$R662-IF($T662=4,1,0),0)),0,OFFSET(ГП!AC553,-$R662-IF($T662=4,1,0),0))))</f>
        <v>0</v>
      </c>
      <c r="M662" s="87">
        <f ca="1">IF($T662=0,SUM(M663:M667),IF($T662="",0,IF(ISERROR(OFFSET(ГП!AD553,-$R662-IF($T662=4,1,0),0)),0,OFFSET(ГП!AD553,-$R662-IF($T662=4,1,0),0))))</f>
        <v>0</v>
      </c>
      <c r="N662" s="87">
        <f ca="1">IF($T662=0,SUM(N663:N667),IF($T662="",0,IF(ISERROR(OFFSET(ГП!AE553,-$R662-IF($T662=4,1,0),0)),0,OFFSET(ГП!AE553,-$R662-IF($T662=4,1,0),0))))</f>
        <v>0</v>
      </c>
      <c r="O662" s="87">
        <f ca="1">IF($T662=0,SUM(O663:O667),IF($T662="",0,IF(ISERROR(OFFSET(ГП!AF553,-$R662-IF($T662=4,1,0),0)),0,OFFSET(ГП!AF553,-$R662-IF($T662=4,1,0),0))))</f>
        <v>0</v>
      </c>
      <c r="P662" s="20"/>
      <c r="Q662" s="20">
        <v>6</v>
      </c>
      <c r="R662" s="20">
        <f t="shared" si="230"/>
        <v>13</v>
      </c>
      <c r="S662" s="20">
        <f t="shared" si="231"/>
        <v>4</v>
      </c>
      <c r="T662" s="157">
        <f t="shared" si="232"/>
        <v>4</v>
      </c>
      <c r="U662" s="20" t="str">
        <f t="shared" si="233"/>
        <v>внебюджетные источники</v>
      </c>
      <c r="V662" s="20"/>
      <c r="W662" s="20"/>
      <c r="X662" s="20"/>
      <c r="Y662" s="20" t="str">
        <f t="shared" ca="1" si="238"/>
        <v/>
      </c>
      <c r="Z662" s="20"/>
      <c r="AA662" s="20">
        <f t="shared" si="237"/>
        <v>13</v>
      </c>
      <c r="AB662" s="20">
        <f t="shared" si="236"/>
        <v>4</v>
      </c>
      <c r="AC662" s="20" t="str">
        <f t="shared" ca="1" si="228"/>
        <v/>
      </c>
      <c r="AD662" s="20" t="str">
        <f t="shared" ca="1" si="234"/>
        <v/>
      </c>
      <c r="AE662" s="20" t="str">
        <f t="shared" ca="1" si="229"/>
        <v/>
      </c>
      <c r="AF662" s="158" t="s">
        <v>40</v>
      </c>
      <c r="AG662" s="158" t="s">
        <v>40</v>
      </c>
      <c r="AH662" s="157"/>
      <c r="AI662" s="163" t="s">
        <v>3</v>
      </c>
      <c r="AJ662" s="20"/>
      <c r="AK662" s="20"/>
      <c r="AL662" s="20"/>
      <c r="AM662" s="20"/>
      <c r="AN662" s="20"/>
      <c r="AO662" s="20"/>
    </row>
    <row r="663" spans="1:41" s="30" customFormat="1" ht="15.75" thickBot="1" x14ac:dyDescent="0.3">
      <c r="A663" s="207" t="s">
        <v>237</v>
      </c>
      <c r="B663" s="204" t="s">
        <v>296</v>
      </c>
      <c r="C663" s="204" t="s">
        <v>35</v>
      </c>
      <c r="D663" s="115" t="s">
        <v>17</v>
      </c>
      <c r="E663" s="115" t="s">
        <v>17</v>
      </c>
      <c r="F663" s="115" t="str">
        <f t="shared" ca="1" si="235"/>
        <v>х</v>
      </c>
      <c r="G663" s="115" t="s">
        <v>17</v>
      </c>
      <c r="H663" s="116" t="s">
        <v>1</v>
      </c>
      <c r="I663" s="117" t="s">
        <v>18</v>
      </c>
      <c r="J663" s="87">
        <f ca="1">IF($T663=0,SUM(J664:J668),IF($T663="",0,IF(ISERROR(OFFSET(ГП!AA554,-$R663-IF($T663=4,1,0),0)),0,OFFSET(ГП!AA554,-$R663-IF($T663=4,1,0),0))))</f>
        <v>0</v>
      </c>
      <c r="K663" s="87">
        <f ca="1">IF($T663=0,SUM(K664:K668),IF($T663="",0,IF(ISERROR(OFFSET(ГП!AB554,-$R663-IF($T663=4,1,0),0)),0,OFFSET(ГП!AB554,-$R663-IF($T663=4,1,0),0))))</f>
        <v>0</v>
      </c>
      <c r="L663" s="87">
        <f ca="1">IF($T663=0,SUM(L664:L668),IF($T663="",0,IF(ISERROR(OFFSET(ГП!AC554,-$R663-IF($T663=4,1,0),0)),0,OFFSET(ГП!AC554,-$R663-IF($T663=4,1,0),0))))</f>
        <v>0</v>
      </c>
      <c r="M663" s="87">
        <f ca="1">IF($T663=0,SUM(M664:M668),IF($T663="",0,IF(ISERROR(OFFSET(ГП!AD554,-$R663-IF($T663=4,1,0),0)),0,OFFSET(ГП!AD554,-$R663-IF($T663=4,1,0),0))))</f>
        <v>0</v>
      </c>
      <c r="N663" s="87">
        <f ca="1">IF($T663=0,SUM(N664:N668),IF($T663="",0,IF(ISERROR(OFFSET(ГП!AE554,-$R663-IF($T663=4,1,0),0)),0,OFFSET(ГП!AE554,-$R663-IF($T663=4,1,0),0))))</f>
        <v>0</v>
      </c>
      <c r="O663" s="87">
        <f ca="1">IF($T663=0,SUM(O664:O668),IF($T663="",0,IF(ISERROR(OFFSET(ГП!AF554,-$R663-IF($T663=4,1,0),0)),0,OFFSET(ГП!AF554,-$R663-IF($T663=4,1,0),0))))</f>
        <v>0</v>
      </c>
      <c r="P663" s="20"/>
      <c r="Q663" s="20">
        <v>1</v>
      </c>
      <c r="R663" s="20">
        <f t="shared" si="230"/>
        <v>14</v>
      </c>
      <c r="S663" s="20" t="str">
        <f t="shared" si="231"/>
        <v/>
      </c>
      <c r="T663" s="157">
        <f t="shared" si="232"/>
        <v>0</v>
      </c>
      <c r="U663" s="20" t="str">
        <f t="shared" si="233"/>
        <v>всего</v>
      </c>
      <c r="V663" s="20"/>
      <c r="W663" s="20"/>
      <c r="X663" s="20"/>
      <c r="Y663" s="20" t="str">
        <f t="shared" ca="1" si="238"/>
        <v/>
      </c>
      <c r="Z663" s="20"/>
      <c r="AA663" s="20">
        <f t="shared" si="237"/>
        <v>13</v>
      </c>
      <c r="AB663" s="20">
        <f t="shared" si="236"/>
        <v>5</v>
      </c>
      <c r="AC663" s="20" t="str">
        <f t="shared" ca="1" si="228"/>
        <v/>
      </c>
      <c r="AD663" s="20" t="str">
        <f t="shared" ca="1" si="234"/>
        <v/>
      </c>
      <c r="AE663" s="20" t="str">
        <f t="shared" ca="1" si="229"/>
        <v/>
      </c>
      <c r="AF663" s="158" t="s">
        <v>40</v>
      </c>
      <c r="AG663" s="158" t="s">
        <v>40</v>
      </c>
      <c r="AH663" s="157"/>
      <c r="AI663" s="163" t="s">
        <v>6</v>
      </c>
      <c r="AJ663" s="20"/>
      <c r="AK663" s="20"/>
      <c r="AL663" s="20"/>
      <c r="AM663" s="20"/>
      <c r="AN663" s="20"/>
      <c r="AO663" s="20"/>
    </row>
    <row r="664" spans="1:41" s="30" customFormat="1" ht="15.75" thickBot="1" x14ac:dyDescent="0.3">
      <c r="A664" s="209"/>
      <c r="B664" s="205"/>
      <c r="C664" s="205"/>
      <c r="D664" s="115" t="s">
        <v>17</v>
      </c>
      <c r="E664" s="115" t="s">
        <v>17</v>
      </c>
      <c r="F664" s="115" t="str">
        <f t="shared" ca="1" si="235"/>
        <v>х</v>
      </c>
      <c r="G664" s="115" t="s">
        <v>17</v>
      </c>
      <c r="H664" s="116" t="s">
        <v>2</v>
      </c>
      <c r="I664" s="117" t="s">
        <v>18</v>
      </c>
      <c r="J664" s="87">
        <f ca="1">IF($T664=0,SUM(J665:J669),IF($T664="",0,IF(ISERROR(OFFSET(ГП!AA555,-$R664-IF($T664=4,1,0),0)),0,OFFSET(ГП!AA555,-$R664-IF($T664=4,1,0),0))))</f>
        <v>0</v>
      </c>
      <c r="K664" s="87">
        <f ca="1">IF($T664=0,SUM(K665:K669),IF($T664="",0,IF(ISERROR(OFFSET(ГП!AB555,-$R664-IF($T664=4,1,0),0)),0,OFFSET(ГП!AB555,-$R664-IF($T664=4,1,0),0))))</f>
        <v>0</v>
      </c>
      <c r="L664" s="87">
        <f ca="1">IF($T664=0,SUM(L665:L669),IF($T664="",0,IF(ISERROR(OFFSET(ГП!AC555,-$R664-IF($T664=4,1,0),0)),0,OFFSET(ГП!AC555,-$R664-IF($T664=4,1,0),0))))</f>
        <v>0</v>
      </c>
      <c r="M664" s="87">
        <f ca="1">IF($T664=0,SUM(M665:M669),IF($T664="",0,IF(ISERROR(OFFSET(ГП!AD555,-$R664-IF($T664=4,1,0),0)),0,OFFSET(ГП!AD555,-$R664-IF($T664=4,1,0),0))))</f>
        <v>0</v>
      </c>
      <c r="N664" s="87">
        <f ca="1">IF($T664=0,SUM(N665:N669),IF($T664="",0,IF(ISERROR(OFFSET(ГП!AE555,-$R664-IF($T664=4,1,0),0)),0,OFFSET(ГП!AE555,-$R664-IF($T664=4,1,0),0))))</f>
        <v>0</v>
      </c>
      <c r="O664" s="87">
        <f ca="1">IF($T664=0,SUM(O665:O669),IF($T664="",0,IF(ISERROR(OFFSET(ГП!AF555,-$R664-IF($T664=4,1,0),0)),0,OFFSET(ГП!AF555,-$R664-IF($T664=4,1,0),0))))</f>
        <v>0</v>
      </c>
      <c r="P664" s="20"/>
      <c r="Q664" s="20">
        <v>2</v>
      </c>
      <c r="R664" s="20">
        <f t="shared" si="230"/>
        <v>14</v>
      </c>
      <c r="S664" s="20" t="str">
        <f t="shared" si="231"/>
        <v/>
      </c>
      <c r="T664" s="157">
        <f t="shared" si="232"/>
        <v>2</v>
      </c>
      <c r="U664" s="20" t="str">
        <f t="shared" si="233"/>
        <v>федеральный бюджет</v>
      </c>
      <c r="V664" s="20"/>
      <c r="W664" s="20"/>
      <c r="X664" s="20"/>
      <c r="Y664" s="20" t="str">
        <f t="shared" ca="1" si="238"/>
        <v/>
      </c>
      <c r="Z664" s="20"/>
      <c r="AA664" s="20">
        <f t="shared" si="237"/>
        <v>13</v>
      </c>
      <c r="AB664" s="20">
        <f t="shared" si="236"/>
        <v>6</v>
      </c>
      <c r="AC664" s="20" t="str">
        <f t="shared" ca="1" si="228"/>
        <v/>
      </c>
      <c r="AD664" s="20" t="str">
        <f t="shared" ca="1" si="234"/>
        <v/>
      </c>
      <c r="AE664" s="20" t="str">
        <f t="shared" ca="1" si="229"/>
        <v/>
      </c>
      <c r="AF664" s="158" t="s">
        <v>40</v>
      </c>
      <c r="AG664" s="158" t="s">
        <v>40</v>
      </c>
      <c r="AH664" s="157"/>
      <c r="AI664" s="163" t="s">
        <v>1</v>
      </c>
      <c r="AJ664" s="20"/>
      <c r="AK664" s="20"/>
      <c r="AL664" s="20"/>
      <c r="AM664" s="20"/>
      <c r="AN664" s="20"/>
      <c r="AO664" s="20"/>
    </row>
    <row r="665" spans="1:41" s="30" customFormat="1" ht="15.75" thickBot="1" x14ac:dyDescent="0.3">
      <c r="A665" s="209"/>
      <c r="B665" s="205"/>
      <c r="C665" s="205"/>
      <c r="D665" s="125">
        <v>832</v>
      </c>
      <c r="E665" s="125">
        <v>502</v>
      </c>
      <c r="F665" s="115" t="str">
        <f t="shared" ca="1" si="235"/>
        <v>x</v>
      </c>
      <c r="G665" s="125">
        <v>522</v>
      </c>
      <c r="H665" s="116" t="s">
        <v>4</v>
      </c>
      <c r="I665" s="117" t="s">
        <v>18</v>
      </c>
      <c r="J665" s="87">
        <f ca="1">IF($T665=0,SUM(J666:J670),IF($T665="",0,IF(ISERROR(OFFSET(ГП!AA556,-$R665-IF($T665=4,1,0),0)),0,OFFSET(ГП!AA556,-$R665-IF($T665=4,1,0),0))))</f>
        <v>0</v>
      </c>
      <c r="K665" s="87">
        <f ca="1">IF($T665=0,SUM(K666:K670),IF($T665="",0,IF(ISERROR(OFFSET(ГП!AB556,-$R665-IF($T665=4,1,0),0)),0,OFFSET(ГП!AB556,-$R665-IF($T665=4,1,0),0))))</f>
        <v>0</v>
      </c>
      <c r="L665" s="87">
        <f ca="1">IF($T665=0,SUM(L666:L670),IF($T665="",0,IF(ISERROR(OFFSET(ГП!AC556,-$R665-IF($T665=4,1,0),0)),0,OFFSET(ГП!AC556,-$R665-IF($T665=4,1,0),0))))</f>
        <v>0</v>
      </c>
      <c r="M665" s="87">
        <f ca="1">IF($T665=0,SUM(M666:M670),IF($T665="",0,IF(ISERROR(OFFSET(ГП!AD556,-$R665-IF($T665=4,1,0),0)),0,OFFSET(ГП!AD556,-$R665-IF($T665=4,1,0),0))))</f>
        <v>0</v>
      </c>
      <c r="N665" s="87">
        <f ca="1">IF($T665=0,SUM(N666:N670),IF($T665="",0,IF(ISERROR(OFFSET(ГП!AE556,-$R665-IF($T665=4,1,0),0)),0,OFFSET(ГП!AE556,-$R665-IF($T665=4,1,0),0))))</f>
        <v>0</v>
      </c>
      <c r="O665" s="87">
        <f ca="1">IF($T665=0,SUM(O666:O670),IF($T665="",0,IF(ISERROR(OFFSET(ГП!AF556,-$R665-IF($T665=4,1,0),0)),0,OFFSET(ГП!AF556,-$R665-IF($T665=4,1,0),0))))</f>
        <v>0</v>
      </c>
      <c r="P665" s="20"/>
      <c r="Q665" s="20">
        <v>3</v>
      </c>
      <c r="R665" s="20">
        <f t="shared" si="230"/>
        <v>14</v>
      </c>
      <c r="S665" s="20" t="str">
        <f t="shared" si="231"/>
        <v/>
      </c>
      <c r="T665" s="157">
        <f t="shared" si="232"/>
        <v>1</v>
      </c>
      <c r="U665" s="20" t="str">
        <f t="shared" si="233"/>
        <v>республииканский бюджет Чувашской Республики</v>
      </c>
      <c r="V665" s="20"/>
      <c r="W665" s="20"/>
      <c r="X665" s="20"/>
      <c r="Y665" s="20" t="str">
        <f t="shared" ca="1" si="238"/>
        <v/>
      </c>
      <c r="Z665" s="20"/>
      <c r="AA665" s="20">
        <f t="shared" si="237"/>
        <v>14</v>
      </c>
      <c r="AB665" s="20">
        <f t="shared" si="236"/>
        <v>1</v>
      </c>
      <c r="AC665" s="20" t="str">
        <f t="shared" ca="1" si="228"/>
        <v/>
      </c>
      <c r="AD665" s="20" t="str">
        <f t="shared" ca="1" si="234"/>
        <v>x</v>
      </c>
      <c r="AE665" s="20">
        <f t="shared" ca="1" si="229"/>
        <v>1</v>
      </c>
      <c r="AF665" s="158" t="s">
        <v>40</v>
      </c>
      <c r="AG665" s="158" t="s">
        <v>40</v>
      </c>
      <c r="AH665" s="157"/>
      <c r="AI665" s="163" t="s">
        <v>2</v>
      </c>
      <c r="AJ665" s="20"/>
      <c r="AK665" s="20"/>
      <c r="AL665" s="20"/>
      <c r="AM665" s="20"/>
      <c r="AN665" s="20"/>
      <c r="AO665" s="20"/>
    </row>
    <row r="666" spans="1:41" s="30" customFormat="1" ht="23.25" thickBot="1" x14ac:dyDescent="0.3">
      <c r="A666" s="209"/>
      <c r="B666" s="205"/>
      <c r="C666" s="205"/>
      <c r="D666" s="115" t="s">
        <v>17</v>
      </c>
      <c r="E666" s="115" t="s">
        <v>17</v>
      </c>
      <c r="F666" s="115" t="str">
        <f t="shared" ca="1" si="235"/>
        <v>х</v>
      </c>
      <c r="G666" s="115" t="s">
        <v>17</v>
      </c>
      <c r="H666" s="116" t="s">
        <v>3</v>
      </c>
      <c r="I666" s="117" t="s">
        <v>18</v>
      </c>
      <c r="J666" s="87">
        <f ca="1">IF($T666=0,SUM(J667:J671),IF($T666="",0,IF(ISERROR(OFFSET(ГП!AA557,-$R666-IF($T666=4,1,0),0)),0,OFFSET(ГП!AA557,-$R666-IF($T666=4,1,0),0))))</f>
        <v>0</v>
      </c>
      <c r="K666" s="87">
        <f ca="1">IF($T666=0,SUM(K667:K671),IF($T666="",0,IF(ISERROR(OFFSET(ГП!AB557,-$R666-IF($T666=4,1,0),0)),0,OFFSET(ГП!AB557,-$R666-IF($T666=4,1,0),0))))</f>
        <v>0</v>
      </c>
      <c r="L666" s="87">
        <f ca="1">IF($T666=0,SUM(L667:L671),IF($T666="",0,IF(ISERROR(OFFSET(ГП!AC557,-$R666-IF($T666=4,1,0),0)),0,OFFSET(ГП!AC557,-$R666-IF($T666=4,1,0),0))))</f>
        <v>0</v>
      </c>
      <c r="M666" s="87">
        <f ca="1">IF($T666=0,SUM(M667:M671),IF($T666="",0,IF(ISERROR(OFFSET(ГП!AD557,-$R666-IF($T666=4,1,0),0)),0,OFFSET(ГП!AD557,-$R666-IF($T666=4,1,0),0))))</f>
        <v>0</v>
      </c>
      <c r="N666" s="87">
        <f ca="1">IF($T666=0,SUM(N667:N671),IF($T666="",0,IF(ISERROR(OFFSET(ГП!AE557,-$R666-IF($T666=4,1,0),0)),0,OFFSET(ГП!AE557,-$R666-IF($T666=4,1,0),0))))</f>
        <v>0</v>
      </c>
      <c r="O666" s="87">
        <f ca="1">IF($T666=0,SUM(O667:O671),IF($T666="",0,IF(ISERROR(OFFSET(ГП!AF557,-$R666-IF($T666=4,1,0),0)),0,OFFSET(ГП!AF557,-$R666-IF($T666=4,1,0),0))))</f>
        <v>0</v>
      </c>
      <c r="P666" s="20"/>
      <c r="Q666" s="20">
        <v>4</v>
      </c>
      <c r="R666" s="20">
        <f t="shared" si="230"/>
        <v>14</v>
      </c>
      <c r="S666" s="20">
        <f t="shared" si="231"/>
        <v>3</v>
      </c>
      <c r="T666" s="157">
        <f t="shared" si="232"/>
        <v>3</v>
      </c>
      <c r="U666" s="20" t="str">
        <f t="shared" si="233"/>
        <v>местные бюджеты</v>
      </c>
      <c r="V666" s="20"/>
      <c r="W666" s="20"/>
      <c r="X666" s="20"/>
      <c r="Y666" s="20" t="str">
        <f t="shared" ca="1" si="238"/>
        <v/>
      </c>
      <c r="Z666" s="20"/>
      <c r="AA666" s="20">
        <f t="shared" si="237"/>
        <v>14</v>
      </c>
      <c r="AB666" s="20">
        <f t="shared" si="236"/>
        <v>2</v>
      </c>
      <c r="AC666" s="20" t="str">
        <f t="shared" ca="1" si="228"/>
        <v/>
      </c>
      <c r="AD666" s="20" t="str">
        <f t="shared" ca="1" si="234"/>
        <v/>
      </c>
      <c r="AE666" s="20" t="str">
        <f t="shared" ca="1" si="229"/>
        <v/>
      </c>
      <c r="AF666" s="158" t="s">
        <v>728</v>
      </c>
      <c r="AG666" s="158">
        <v>414</v>
      </c>
      <c r="AH666" s="157"/>
      <c r="AI666" s="163" t="s">
        <v>307</v>
      </c>
      <c r="AJ666" s="20"/>
      <c r="AK666" s="20"/>
      <c r="AL666" s="20"/>
      <c r="AM666" s="20"/>
      <c r="AN666" s="20"/>
      <c r="AO666" s="20"/>
    </row>
    <row r="667" spans="1:41" s="30" customFormat="1" ht="15.75" thickBot="1" x14ac:dyDescent="0.3">
      <c r="A667" s="209"/>
      <c r="B667" s="205"/>
      <c r="C667" s="205"/>
      <c r="D667" s="115" t="s">
        <v>17</v>
      </c>
      <c r="E667" s="115" t="s">
        <v>17</v>
      </c>
      <c r="F667" s="115" t="str">
        <f t="shared" ca="1" si="235"/>
        <v>х</v>
      </c>
      <c r="G667" s="115" t="s">
        <v>17</v>
      </c>
      <c r="H667" s="116" t="s">
        <v>5</v>
      </c>
      <c r="I667" s="117" t="s">
        <v>18</v>
      </c>
      <c r="J667" s="87">
        <f ca="1">IF($T667=0,SUM(J668:J672),IF($T667="",0,IF(ISERROR(OFFSET(ГП!AA558,-$R667-IF($T667=4,1,0),0)),0,OFFSET(ГП!AA558,-$R667-IF($T667=4,1,0),0))))</f>
        <v>0</v>
      </c>
      <c r="K667" s="87">
        <f ca="1">IF($T667=0,SUM(K668:K672),IF($T667="",0,IF(ISERROR(OFFSET(ГП!AB558,-$R667-IF($T667=4,1,0),0)),0,OFFSET(ГП!AB558,-$R667-IF($T667=4,1,0),0))))</f>
        <v>0</v>
      </c>
      <c r="L667" s="87">
        <f ca="1">IF($T667=0,SUM(L668:L672),IF($T667="",0,IF(ISERROR(OFFSET(ГП!AC558,-$R667-IF($T667=4,1,0),0)),0,OFFSET(ГП!AC558,-$R667-IF($T667=4,1,0),0))))</f>
        <v>0</v>
      </c>
      <c r="M667" s="87">
        <f ca="1">IF($T667=0,SUM(M668:M672),IF($T667="",0,IF(ISERROR(OFFSET(ГП!AD558,-$R667-IF($T667=4,1,0),0)),0,OFFSET(ГП!AD558,-$R667-IF($T667=4,1,0),0))))</f>
        <v>0</v>
      </c>
      <c r="N667" s="87">
        <f ca="1">IF($T667=0,SUM(N668:N672),IF($T667="",0,IF(ISERROR(OFFSET(ГП!AE558,-$R667-IF($T667=4,1,0),0)),0,OFFSET(ГП!AE558,-$R667-IF($T667=4,1,0),0))))</f>
        <v>0</v>
      </c>
      <c r="O667" s="87">
        <f ca="1">IF($T667=0,SUM(O668:O672),IF($T667="",0,IF(ISERROR(OFFSET(ГП!AF558,-$R667-IF($T667=4,1,0),0)),0,OFFSET(ГП!AF558,-$R667-IF($T667=4,1,0),0))))</f>
        <v>0</v>
      </c>
      <c r="P667" s="20"/>
      <c r="Q667" s="20">
        <v>5</v>
      </c>
      <c r="R667" s="20">
        <f t="shared" si="230"/>
        <v>14</v>
      </c>
      <c r="S667" s="20" t="str">
        <f t="shared" si="231"/>
        <v/>
      </c>
      <c r="T667" s="157" t="str">
        <f t="shared" si="232"/>
        <v/>
      </c>
      <c r="U667" s="20" t="str">
        <f t="shared" si="233"/>
        <v>территориальный государственный внебюджетный фонд Чувашской Республики</v>
      </c>
      <c r="V667" s="20"/>
      <c r="W667" s="20"/>
      <c r="X667" s="20"/>
      <c r="Y667" s="20" t="str">
        <f t="shared" ca="1" si="238"/>
        <v/>
      </c>
      <c r="Z667" s="20"/>
      <c r="AA667" s="20">
        <f t="shared" si="237"/>
        <v>14</v>
      </c>
      <c r="AB667" s="20">
        <f t="shared" si="236"/>
        <v>3</v>
      </c>
      <c r="AC667" s="20" t="str">
        <f t="shared" ca="1" si="228"/>
        <v/>
      </c>
      <c r="AD667" s="20" t="str">
        <f t="shared" ca="1" si="234"/>
        <v/>
      </c>
      <c r="AE667" s="20" t="str">
        <f t="shared" ca="1" si="229"/>
        <v/>
      </c>
      <c r="AF667" s="158" t="s">
        <v>40</v>
      </c>
      <c r="AG667" s="158" t="s">
        <v>40</v>
      </c>
      <c r="AH667" s="157"/>
      <c r="AI667" s="163" t="s">
        <v>3</v>
      </c>
      <c r="AJ667" s="20"/>
      <c r="AK667" s="20"/>
      <c r="AL667" s="20"/>
      <c r="AM667" s="20"/>
      <c r="AN667" s="20"/>
      <c r="AO667" s="20"/>
    </row>
    <row r="668" spans="1:41" s="30" customFormat="1" ht="15.75" thickBot="1" x14ac:dyDescent="0.3">
      <c r="A668" s="210"/>
      <c r="B668" s="206"/>
      <c r="C668" s="206"/>
      <c r="D668" s="115" t="s">
        <v>17</v>
      </c>
      <c r="E668" s="115" t="s">
        <v>17</v>
      </c>
      <c r="F668" s="115" t="str">
        <f t="shared" ca="1" si="235"/>
        <v>х</v>
      </c>
      <c r="G668" s="115" t="s">
        <v>17</v>
      </c>
      <c r="H668" s="116" t="s">
        <v>6</v>
      </c>
      <c r="I668" s="117" t="s">
        <v>18</v>
      </c>
      <c r="J668" s="87">
        <f ca="1">IF($T668=0,SUM(J669:J673),IF($T668="",0,IF(ISERROR(OFFSET(ГП!AA559,-$R668-IF($T668=4,1,0),0)),0,OFFSET(ГП!AA559,-$R668-IF($T668=4,1,0),0))))</f>
        <v>0</v>
      </c>
      <c r="K668" s="87">
        <f ca="1">IF($T668=0,SUM(K669:K673),IF($T668="",0,IF(ISERROR(OFFSET(ГП!AB559,-$R668-IF($T668=4,1,0),0)),0,OFFSET(ГП!AB559,-$R668-IF($T668=4,1,0),0))))</f>
        <v>0</v>
      </c>
      <c r="L668" s="87">
        <f ca="1">IF($T668=0,SUM(L669:L673),IF($T668="",0,IF(ISERROR(OFFSET(ГП!AC559,-$R668-IF($T668=4,1,0),0)),0,OFFSET(ГП!AC559,-$R668-IF($T668=4,1,0),0))))</f>
        <v>0</v>
      </c>
      <c r="M668" s="87">
        <f ca="1">IF($T668=0,SUM(M669:M673),IF($T668="",0,IF(ISERROR(OFFSET(ГП!AD559,-$R668-IF($T668=4,1,0),0)),0,OFFSET(ГП!AD559,-$R668-IF($T668=4,1,0),0))))</f>
        <v>0</v>
      </c>
      <c r="N668" s="87">
        <f ca="1">IF($T668=0,SUM(N669:N673),IF($T668="",0,IF(ISERROR(OFFSET(ГП!AE559,-$R668-IF($T668=4,1,0),0)),0,OFFSET(ГП!AE559,-$R668-IF($T668=4,1,0),0))))</f>
        <v>0</v>
      </c>
      <c r="O668" s="87">
        <f ca="1">IF($T668=0,SUM(O669:O673),IF($T668="",0,IF(ISERROR(OFFSET(ГП!AF559,-$R668-IF($T668=4,1,0),0)),0,OFFSET(ГП!AF559,-$R668-IF($T668=4,1,0),0))))</f>
        <v>0</v>
      </c>
      <c r="P668" s="20"/>
      <c r="Q668" s="20">
        <v>6</v>
      </c>
      <c r="R668" s="20">
        <f t="shared" si="230"/>
        <v>14</v>
      </c>
      <c r="S668" s="20">
        <f t="shared" si="231"/>
        <v>4</v>
      </c>
      <c r="T668" s="157">
        <f t="shared" si="232"/>
        <v>4</v>
      </c>
      <c r="U668" s="20" t="str">
        <f t="shared" si="233"/>
        <v>внебюджетные источники</v>
      </c>
      <c r="V668" s="20"/>
      <c r="W668" s="20"/>
      <c r="X668" s="20"/>
      <c r="Y668" s="20" t="str">
        <f t="shared" ca="1" si="238"/>
        <v/>
      </c>
      <c r="Z668" s="20"/>
      <c r="AA668" s="20">
        <f t="shared" si="237"/>
        <v>14</v>
      </c>
      <c r="AB668" s="20">
        <f t="shared" si="236"/>
        <v>4</v>
      </c>
      <c r="AC668" s="20" t="str">
        <f t="shared" ca="1" si="228"/>
        <v/>
      </c>
      <c r="AD668" s="20" t="str">
        <f t="shared" ca="1" si="234"/>
        <v/>
      </c>
      <c r="AE668" s="20" t="str">
        <f t="shared" ca="1" si="229"/>
        <v/>
      </c>
      <c r="AF668" s="158" t="s">
        <v>40</v>
      </c>
      <c r="AG668" s="158" t="s">
        <v>40</v>
      </c>
      <c r="AH668" s="157"/>
      <c r="AI668" s="163" t="s">
        <v>6</v>
      </c>
      <c r="AJ668" s="20"/>
      <c r="AK668" s="20"/>
      <c r="AL668" s="20"/>
      <c r="AM668" s="20"/>
      <c r="AN668" s="20"/>
      <c r="AO668" s="20"/>
    </row>
    <row r="669" spans="1:41" s="30" customFormat="1" ht="15.75" thickBot="1" x14ac:dyDescent="0.3">
      <c r="A669" s="207" t="s">
        <v>238</v>
      </c>
      <c r="B669" s="204" t="s">
        <v>297</v>
      </c>
      <c r="C669" s="204" t="s">
        <v>35</v>
      </c>
      <c r="D669" s="115" t="s">
        <v>17</v>
      </c>
      <c r="E669" s="115" t="s">
        <v>17</v>
      </c>
      <c r="F669" s="115" t="str">
        <f t="shared" ca="1" si="235"/>
        <v>х</v>
      </c>
      <c r="G669" s="115" t="s">
        <v>17</v>
      </c>
      <c r="H669" s="116" t="s">
        <v>1</v>
      </c>
      <c r="I669" s="117" t="s">
        <v>18</v>
      </c>
      <c r="J669" s="87">
        <f ca="1">IF($T669=0,SUM(J670:J674),IF($T669="",0,IF(ISERROR(OFFSET(ГП!AA560,-$R669-IF($T669=4,1,0),0)),0,OFFSET(ГП!AA560,-$R669-IF($T669=4,1,0),0))))</f>
        <v>0</v>
      </c>
      <c r="K669" s="87">
        <f ca="1">IF($T669=0,SUM(K670:K674),IF($T669="",0,IF(ISERROR(OFFSET(ГП!AB560,-$R669-IF($T669=4,1,0),0)),0,OFFSET(ГП!AB560,-$R669-IF($T669=4,1,0),0))))</f>
        <v>0</v>
      </c>
      <c r="L669" s="87">
        <f ca="1">IF($T669=0,SUM(L670:L674),IF($T669="",0,IF(ISERROR(OFFSET(ГП!AC560,-$R669-IF($T669=4,1,0),0)),0,OFFSET(ГП!AC560,-$R669-IF($T669=4,1,0),0))))</f>
        <v>0</v>
      </c>
      <c r="M669" s="87">
        <f ca="1">IF($T669=0,SUM(M670:M674),IF($T669="",0,IF(ISERROR(OFFSET(ГП!AD560,-$R669-IF($T669=4,1,0),0)),0,OFFSET(ГП!AD560,-$R669-IF($T669=4,1,0),0))))</f>
        <v>0</v>
      </c>
      <c r="N669" s="87">
        <f ca="1">IF($T669=0,SUM(N670:N674),IF($T669="",0,IF(ISERROR(OFFSET(ГП!AE560,-$R669-IF($T669=4,1,0),0)),0,OFFSET(ГП!AE560,-$R669-IF($T669=4,1,0),0))))</f>
        <v>0</v>
      </c>
      <c r="O669" s="87">
        <f ca="1">IF($T669=0,SUM(O670:O674),IF($T669="",0,IF(ISERROR(OFFSET(ГП!AF560,-$R669-IF($T669=4,1,0),0)),0,OFFSET(ГП!AF560,-$R669-IF($T669=4,1,0),0))))</f>
        <v>0</v>
      </c>
      <c r="P669" s="20"/>
      <c r="Q669" s="20">
        <v>1</v>
      </c>
      <c r="R669" s="20">
        <f t="shared" si="230"/>
        <v>15</v>
      </c>
      <c r="S669" s="20" t="str">
        <f t="shared" si="231"/>
        <v/>
      </c>
      <c r="T669" s="157">
        <f t="shared" si="232"/>
        <v>0</v>
      </c>
      <c r="U669" s="20" t="str">
        <f t="shared" si="233"/>
        <v>всего</v>
      </c>
      <c r="V669" s="20"/>
      <c r="W669" s="20"/>
      <c r="X669" s="20"/>
      <c r="Y669" s="20" t="str">
        <f t="shared" ca="1" si="238"/>
        <v/>
      </c>
      <c r="Z669" s="20"/>
      <c r="AA669" s="20">
        <f t="shared" si="237"/>
        <v>14</v>
      </c>
      <c r="AB669" s="20">
        <f t="shared" si="236"/>
        <v>5</v>
      </c>
      <c r="AC669" s="20" t="str">
        <f t="shared" ca="1" si="228"/>
        <v/>
      </c>
      <c r="AD669" s="20" t="str">
        <f t="shared" ca="1" si="234"/>
        <v/>
      </c>
      <c r="AE669" s="20" t="str">
        <f t="shared" ca="1" si="229"/>
        <v/>
      </c>
      <c r="AF669" s="158" t="s">
        <v>40</v>
      </c>
      <c r="AG669" s="158" t="s">
        <v>40</v>
      </c>
      <c r="AH669" s="157"/>
      <c r="AI669" s="163" t="s">
        <v>1</v>
      </c>
      <c r="AJ669" s="20"/>
      <c r="AK669" s="20"/>
      <c r="AL669" s="20"/>
      <c r="AM669" s="20"/>
      <c r="AN669" s="20"/>
      <c r="AO669" s="20"/>
    </row>
    <row r="670" spans="1:41" s="30" customFormat="1" ht="15.75" thickBot="1" x14ac:dyDescent="0.3">
      <c r="A670" s="209"/>
      <c r="B670" s="205"/>
      <c r="C670" s="205"/>
      <c r="D670" s="115" t="s">
        <v>17</v>
      </c>
      <c r="E670" s="115" t="s">
        <v>17</v>
      </c>
      <c r="F670" s="115" t="str">
        <f t="shared" ca="1" si="235"/>
        <v>х</v>
      </c>
      <c r="G670" s="115" t="s">
        <v>17</v>
      </c>
      <c r="H670" s="116" t="s">
        <v>2</v>
      </c>
      <c r="I670" s="117" t="s">
        <v>18</v>
      </c>
      <c r="J670" s="87">
        <f ca="1">IF($T670=0,SUM(J671:J675),IF($T670="",0,IF(ISERROR(OFFSET(ГП!AA561,-$R670-IF($T670=4,1,0),0)),0,OFFSET(ГП!AA561,-$R670-IF($T670=4,1,0),0))))</f>
        <v>0</v>
      </c>
      <c r="K670" s="87">
        <f ca="1">IF($T670=0,SUM(K671:K675),IF($T670="",0,IF(ISERROR(OFFSET(ГП!AB561,-$R670-IF($T670=4,1,0),0)),0,OFFSET(ГП!AB561,-$R670-IF($T670=4,1,0),0))))</f>
        <v>0</v>
      </c>
      <c r="L670" s="87">
        <f ca="1">IF($T670=0,SUM(L671:L675),IF($T670="",0,IF(ISERROR(OFFSET(ГП!AC561,-$R670-IF($T670=4,1,0),0)),0,OFFSET(ГП!AC561,-$R670-IF($T670=4,1,0),0))))</f>
        <v>0</v>
      </c>
      <c r="M670" s="87">
        <f ca="1">IF($T670=0,SUM(M671:M675),IF($T670="",0,IF(ISERROR(OFFSET(ГП!AD561,-$R670-IF($T670=4,1,0),0)),0,OFFSET(ГП!AD561,-$R670-IF($T670=4,1,0),0))))</f>
        <v>0</v>
      </c>
      <c r="N670" s="87">
        <f ca="1">IF($T670=0,SUM(N671:N675),IF($T670="",0,IF(ISERROR(OFFSET(ГП!AE561,-$R670-IF($T670=4,1,0),0)),0,OFFSET(ГП!AE561,-$R670-IF($T670=4,1,0),0))))</f>
        <v>0</v>
      </c>
      <c r="O670" s="87">
        <f ca="1">IF($T670=0,SUM(O671:O675),IF($T670="",0,IF(ISERROR(OFFSET(ГП!AF561,-$R670-IF($T670=4,1,0),0)),0,OFFSET(ГП!AF561,-$R670-IF($T670=4,1,0),0))))</f>
        <v>0</v>
      </c>
      <c r="P670" s="20"/>
      <c r="Q670" s="20">
        <v>2</v>
      </c>
      <c r="R670" s="20">
        <f t="shared" si="230"/>
        <v>15</v>
      </c>
      <c r="S670" s="20" t="str">
        <f t="shared" si="231"/>
        <v/>
      </c>
      <c r="T670" s="157">
        <f t="shared" si="232"/>
        <v>2</v>
      </c>
      <c r="U670" s="20" t="str">
        <f t="shared" si="233"/>
        <v>федеральный бюджет</v>
      </c>
      <c r="V670" s="20"/>
      <c r="W670" s="20"/>
      <c r="X670" s="20"/>
      <c r="Y670" s="20" t="str">
        <f t="shared" ca="1" si="238"/>
        <v/>
      </c>
      <c r="Z670" s="20"/>
      <c r="AA670" s="20">
        <f t="shared" si="237"/>
        <v>14</v>
      </c>
      <c r="AB670" s="20">
        <f t="shared" si="236"/>
        <v>6</v>
      </c>
      <c r="AC670" s="20" t="str">
        <f t="shared" ca="1" si="228"/>
        <v/>
      </c>
      <c r="AD670" s="20" t="str">
        <f t="shared" ca="1" si="234"/>
        <v/>
      </c>
      <c r="AE670" s="20" t="str">
        <f t="shared" ca="1" si="229"/>
        <v/>
      </c>
      <c r="AF670" s="158" t="s">
        <v>40</v>
      </c>
      <c r="AG670" s="158" t="s">
        <v>40</v>
      </c>
      <c r="AH670" s="157"/>
      <c r="AI670" s="163" t="s">
        <v>2</v>
      </c>
      <c r="AJ670" s="20"/>
      <c r="AK670" s="20"/>
      <c r="AL670" s="20"/>
      <c r="AM670" s="20"/>
      <c r="AN670" s="20"/>
      <c r="AO670" s="20"/>
    </row>
    <row r="671" spans="1:41" s="30" customFormat="1" ht="23.25" thickBot="1" x14ac:dyDescent="0.3">
      <c r="A671" s="209"/>
      <c r="B671" s="205"/>
      <c r="C671" s="205"/>
      <c r="D671" s="125">
        <v>832</v>
      </c>
      <c r="E671" s="125">
        <v>502</v>
      </c>
      <c r="F671" s="115" t="str">
        <f t="shared" ca="1" si="235"/>
        <v>x</v>
      </c>
      <c r="G671" s="125">
        <v>522</v>
      </c>
      <c r="H671" s="116" t="s">
        <v>4</v>
      </c>
      <c r="I671" s="117" t="s">
        <v>18</v>
      </c>
      <c r="J671" s="87">
        <f ca="1">IF($T671=0,SUM(J672:J676),IF($T671="",0,IF(ISERROR(OFFSET(ГП!AA562,-$R671-IF($T671=4,1,0),0)),0,OFFSET(ГП!AA562,-$R671-IF($T671=4,1,0),0))))</f>
        <v>0</v>
      </c>
      <c r="K671" s="87">
        <f ca="1">IF($T671=0,SUM(K672:K676),IF($T671="",0,IF(ISERROR(OFFSET(ГП!AB562,-$R671-IF($T671=4,1,0),0)),0,OFFSET(ГП!AB562,-$R671-IF($T671=4,1,0),0))))</f>
        <v>0</v>
      </c>
      <c r="L671" s="87">
        <f ca="1">IF($T671=0,SUM(L672:L676),IF($T671="",0,IF(ISERROR(OFFSET(ГП!AC562,-$R671-IF($T671=4,1,0),0)),0,OFFSET(ГП!AC562,-$R671-IF($T671=4,1,0),0))))</f>
        <v>0</v>
      </c>
      <c r="M671" s="87">
        <f ca="1">IF($T671=0,SUM(M672:M676),IF($T671="",0,IF(ISERROR(OFFSET(ГП!AD562,-$R671-IF($T671=4,1,0),0)),0,OFFSET(ГП!AD562,-$R671-IF($T671=4,1,0),0))))</f>
        <v>0</v>
      </c>
      <c r="N671" s="87">
        <f ca="1">IF($T671=0,SUM(N672:N676),IF($T671="",0,IF(ISERROR(OFFSET(ГП!AE562,-$R671-IF($T671=4,1,0),0)),0,OFFSET(ГП!AE562,-$R671-IF($T671=4,1,0),0))))</f>
        <v>0</v>
      </c>
      <c r="O671" s="87">
        <f ca="1">IF($T671=0,SUM(O672:O676),IF($T671="",0,IF(ISERROR(OFFSET(ГП!AF562,-$R671-IF($T671=4,1,0),0)),0,OFFSET(ГП!AF562,-$R671-IF($T671=4,1,0),0))))</f>
        <v>0</v>
      </c>
      <c r="P671" s="20"/>
      <c r="Q671" s="20">
        <v>3</v>
      </c>
      <c r="R671" s="20">
        <f t="shared" si="230"/>
        <v>15</v>
      </c>
      <c r="S671" s="20" t="str">
        <f t="shared" si="231"/>
        <v/>
      </c>
      <c r="T671" s="157">
        <f t="shared" si="232"/>
        <v>1</v>
      </c>
      <c r="U671" s="20" t="str">
        <f t="shared" si="233"/>
        <v>республииканский бюджет Чувашской Республики</v>
      </c>
      <c r="V671" s="20"/>
      <c r="W671" s="20"/>
      <c r="X671" s="20"/>
      <c r="Y671" s="20" t="str">
        <f t="shared" ca="1" si="238"/>
        <v/>
      </c>
      <c r="Z671" s="20"/>
      <c r="AA671" s="20">
        <f t="shared" si="237"/>
        <v>15</v>
      </c>
      <c r="AB671" s="20">
        <f t="shared" si="236"/>
        <v>1</v>
      </c>
      <c r="AC671" s="20" t="str">
        <f t="shared" ca="1" si="228"/>
        <v/>
      </c>
      <c r="AD671" s="20" t="str">
        <f t="shared" ca="1" si="234"/>
        <v>x</v>
      </c>
      <c r="AE671" s="20">
        <f t="shared" ca="1" si="229"/>
        <v>1</v>
      </c>
      <c r="AF671" s="158" t="s">
        <v>40</v>
      </c>
      <c r="AG671" s="158">
        <v>522</v>
      </c>
      <c r="AH671" s="157"/>
      <c r="AI671" s="163" t="s">
        <v>307</v>
      </c>
      <c r="AJ671" s="20"/>
      <c r="AK671" s="20"/>
      <c r="AL671" s="20"/>
      <c r="AM671" s="20"/>
      <c r="AN671" s="20"/>
      <c r="AO671" s="20"/>
    </row>
    <row r="672" spans="1:41" s="30" customFormat="1" ht="15.75" thickBot="1" x14ac:dyDescent="0.3">
      <c r="A672" s="209"/>
      <c r="B672" s="205"/>
      <c r="C672" s="205"/>
      <c r="D672" s="115" t="s">
        <v>17</v>
      </c>
      <c r="E672" s="115" t="s">
        <v>17</v>
      </c>
      <c r="F672" s="115" t="str">
        <f t="shared" ca="1" si="235"/>
        <v>х</v>
      </c>
      <c r="G672" s="115" t="s">
        <v>17</v>
      </c>
      <c r="H672" s="116" t="s">
        <v>3</v>
      </c>
      <c r="I672" s="117" t="s">
        <v>18</v>
      </c>
      <c r="J672" s="87">
        <f ca="1">IF($T672=0,SUM(J673:J677),IF($T672="",0,IF(ISERROR(OFFSET(ГП!AA563,-$R672-IF($T672=4,1,0),0)),0,OFFSET(ГП!AA563,-$R672-IF($T672=4,1,0),0))))</f>
        <v>0</v>
      </c>
      <c r="K672" s="87">
        <f ca="1">IF($T672=0,SUM(K673:K677),IF($T672="",0,IF(ISERROR(OFFSET(ГП!AB563,-$R672-IF($T672=4,1,0),0)),0,OFFSET(ГП!AB563,-$R672-IF($T672=4,1,0),0))))</f>
        <v>0</v>
      </c>
      <c r="L672" s="87">
        <f ca="1">IF($T672=0,SUM(L673:L677),IF($T672="",0,IF(ISERROR(OFFSET(ГП!AC563,-$R672-IF($T672=4,1,0),0)),0,OFFSET(ГП!AC563,-$R672-IF($T672=4,1,0),0))))</f>
        <v>0</v>
      </c>
      <c r="M672" s="87">
        <f ca="1">IF($T672=0,SUM(M673:M677),IF($T672="",0,IF(ISERROR(OFFSET(ГП!AD563,-$R672-IF($T672=4,1,0),0)),0,OFFSET(ГП!AD563,-$R672-IF($T672=4,1,0),0))))</f>
        <v>0</v>
      </c>
      <c r="N672" s="87">
        <f ca="1">IF($T672=0,SUM(N673:N677),IF($T672="",0,IF(ISERROR(OFFSET(ГП!AE563,-$R672-IF($T672=4,1,0),0)),0,OFFSET(ГП!AE563,-$R672-IF($T672=4,1,0),0))))</f>
        <v>0</v>
      </c>
      <c r="O672" s="87">
        <f ca="1">IF($T672=0,SUM(O673:O677),IF($T672="",0,IF(ISERROR(OFFSET(ГП!AF563,-$R672-IF($T672=4,1,0),0)),0,OFFSET(ГП!AF563,-$R672-IF($T672=4,1,0),0))))</f>
        <v>0</v>
      </c>
      <c r="P672" s="20"/>
      <c r="Q672" s="20">
        <v>4</v>
      </c>
      <c r="R672" s="20">
        <f t="shared" si="230"/>
        <v>15</v>
      </c>
      <c r="S672" s="20">
        <f t="shared" si="231"/>
        <v>3</v>
      </c>
      <c r="T672" s="157">
        <f t="shared" si="232"/>
        <v>3</v>
      </c>
      <c r="U672" s="20" t="str">
        <f t="shared" si="233"/>
        <v>местные бюджеты</v>
      </c>
      <c r="V672" s="20"/>
      <c r="W672" s="20"/>
      <c r="X672" s="20"/>
      <c r="Y672" s="20" t="str">
        <f t="shared" ca="1" si="238"/>
        <v/>
      </c>
      <c r="Z672" s="20"/>
      <c r="AA672" s="20">
        <f t="shared" si="237"/>
        <v>15</v>
      </c>
      <c r="AB672" s="20">
        <f t="shared" si="236"/>
        <v>2</v>
      </c>
      <c r="AC672" s="20" t="str">
        <f t="shared" ca="1" si="228"/>
        <v/>
      </c>
      <c r="AD672" s="20" t="str">
        <f t="shared" ca="1" si="234"/>
        <v/>
      </c>
      <c r="AE672" s="20" t="str">
        <f t="shared" ca="1" si="229"/>
        <v/>
      </c>
      <c r="AF672" s="158" t="s">
        <v>40</v>
      </c>
      <c r="AG672" s="158" t="s">
        <v>40</v>
      </c>
      <c r="AH672" s="157"/>
      <c r="AI672" s="163" t="s">
        <v>3</v>
      </c>
      <c r="AJ672" s="20"/>
      <c r="AK672" s="20"/>
      <c r="AL672" s="20"/>
      <c r="AM672" s="20"/>
      <c r="AN672" s="20"/>
      <c r="AO672" s="20"/>
    </row>
    <row r="673" spans="1:41" s="30" customFormat="1" ht="15.75" thickBot="1" x14ac:dyDescent="0.3">
      <c r="A673" s="209"/>
      <c r="B673" s="205"/>
      <c r="C673" s="205"/>
      <c r="D673" s="115" t="s">
        <v>17</v>
      </c>
      <c r="E673" s="115" t="s">
        <v>17</v>
      </c>
      <c r="F673" s="115" t="str">
        <f t="shared" ca="1" si="235"/>
        <v>х</v>
      </c>
      <c r="G673" s="115" t="s">
        <v>17</v>
      </c>
      <c r="H673" s="116" t="s">
        <v>5</v>
      </c>
      <c r="I673" s="117" t="s">
        <v>18</v>
      </c>
      <c r="J673" s="87">
        <f ca="1">IF($T673=0,SUM(J674:J678),IF($T673="",0,IF(ISERROR(OFFSET(ГП!AA564,-$R673-IF($T673=4,1,0),0)),0,OFFSET(ГП!AA564,-$R673-IF($T673=4,1,0),0))))</f>
        <v>0</v>
      </c>
      <c r="K673" s="87">
        <f ca="1">IF($T673=0,SUM(K674:K678),IF($T673="",0,IF(ISERROR(OFFSET(ГП!AB564,-$R673-IF($T673=4,1,0),0)),0,OFFSET(ГП!AB564,-$R673-IF($T673=4,1,0),0))))</f>
        <v>0</v>
      </c>
      <c r="L673" s="87">
        <f ca="1">IF($T673=0,SUM(L674:L678),IF($T673="",0,IF(ISERROR(OFFSET(ГП!AC564,-$R673-IF($T673=4,1,0),0)),0,OFFSET(ГП!AC564,-$R673-IF($T673=4,1,0),0))))</f>
        <v>0</v>
      </c>
      <c r="M673" s="87">
        <f ca="1">IF($T673=0,SUM(M674:M678),IF($T673="",0,IF(ISERROR(OFFSET(ГП!AD564,-$R673-IF($T673=4,1,0),0)),0,OFFSET(ГП!AD564,-$R673-IF($T673=4,1,0),0))))</f>
        <v>0</v>
      </c>
      <c r="N673" s="87">
        <f ca="1">IF($T673=0,SUM(N674:N678),IF($T673="",0,IF(ISERROR(OFFSET(ГП!AE564,-$R673-IF($T673=4,1,0),0)),0,OFFSET(ГП!AE564,-$R673-IF($T673=4,1,0),0))))</f>
        <v>0</v>
      </c>
      <c r="O673" s="87">
        <f ca="1">IF($T673=0,SUM(O674:O678),IF($T673="",0,IF(ISERROR(OFFSET(ГП!AF564,-$R673-IF($T673=4,1,0),0)),0,OFFSET(ГП!AF564,-$R673-IF($T673=4,1,0),0))))</f>
        <v>0</v>
      </c>
      <c r="P673" s="20"/>
      <c r="Q673" s="20">
        <v>5</v>
      </c>
      <c r="R673" s="20">
        <f t="shared" si="230"/>
        <v>15</v>
      </c>
      <c r="S673" s="20" t="str">
        <f t="shared" si="231"/>
        <v/>
      </c>
      <c r="T673" s="157" t="str">
        <f t="shared" si="232"/>
        <v/>
      </c>
      <c r="U673" s="20" t="str">
        <f t="shared" si="233"/>
        <v>территориальный государственный внебюджетный фонд Чувашской Республики</v>
      </c>
      <c r="V673" s="20"/>
      <c r="W673" s="20"/>
      <c r="X673" s="20"/>
      <c r="Y673" s="20" t="str">
        <f t="shared" ca="1" si="238"/>
        <v/>
      </c>
      <c r="Z673" s="20"/>
      <c r="AA673" s="20">
        <f t="shared" si="237"/>
        <v>15</v>
      </c>
      <c r="AB673" s="20">
        <f t="shared" si="236"/>
        <v>3</v>
      </c>
      <c r="AC673" s="20" t="str">
        <f t="shared" ca="1" si="228"/>
        <v/>
      </c>
      <c r="AD673" s="20" t="str">
        <f t="shared" ca="1" si="234"/>
        <v/>
      </c>
      <c r="AE673" s="20" t="str">
        <f t="shared" ca="1" si="229"/>
        <v/>
      </c>
      <c r="AF673" s="158" t="s">
        <v>40</v>
      </c>
      <c r="AG673" s="158" t="s">
        <v>40</v>
      </c>
      <c r="AH673" s="157"/>
      <c r="AI673" s="163" t="s">
        <v>6</v>
      </c>
      <c r="AJ673" s="20"/>
      <c r="AK673" s="20"/>
      <c r="AL673" s="20"/>
      <c r="AM673" s="20"/>
      <c r="AN673" s="20"/>
      <c r="AO673" s="20"/>
    </row>
    <row r="674" spans="1:41" s="30" customFormat="1" ht="15.75" thickBot="1" x14ac:dyDescent="0.3">
      <c r="A674" s="210"/>
      <c r="B674" s="206"/>
      <c r="C674" s="206"/>
      <c r="D674" s="115" t="s">
        <v>17</v>
      </c>
      <c r="E674" s="115" t="s">
        <v>17</v>
      </c>
      <c r="F674" s="115" t="str">
        <f t="shared" ca="1" si="235"/>
        <v>х</v>
      </c>
      <c r="G674" s="115" t="s">
        <v>17</v>
      </c>
      <c r="H674" s="116" t="s">
        <v>6</v>
      </c>
      <c r="I674" s="117" t="s">
        <v>18</v>
      </c>
      <c r="J674" s="87">
        <f ca="1">IF($T674=0,SUM(J675:J679),IF($T674="",0,IF(ISERROR(OFFSET(ГП!AA565,-$R674-IF($T674=4,1,0),0)),0,OFFSET(ГП!AA565,-$R674-IF($T674=4,1,0),0))))</f>
        <v>0</v>
      </c>
      <c r="K674" s="87">
        <f ca="1">IF($T674=0,SUM(K675:K679),IF($T674="",0,IF(ISERROR(OFFSET(ГП!AB565,-$R674-IF($T674=4,1,0),0)),0,OFFSET(ГП!AB565,-$R674-IF($T674=4,1,0),0))))</f>
        <v>0</v>
      </c>
      <c r="L674" s="87">
        <f ca="1">IF($T674=0,SUM(L675:L679),IF($T674="",0,IF(ISERROR(OFFSET(ГП!AC565,-$R674-IF($T674=4,1,0),0)),0,OFFSET(ГП!AC565,-$R674-IF($T674=4,1,0),0))))</f>
        <v>0</v>
      </c>
      <c r="M674" s="87">
        <f ca="1">IF($T674=0,SUM(M675:M679),IF($T674="",0,IF(ISERROR(OFFSET(ГП!AD565,-$R674-IF($T674=4,1,0),0)),0,OFFSET(ГП!AD565,-$R674-IF($T674=4,1,0),0))))</f>
        <v>0</v>
      </c>
      <c r="N674" s="87">
        <f ca="1">IF($T674=0,SUM(N675:N679),IF($T674="",0,IF(ISERROR(OFFSET(ГП!AE565,-$R674-IF($T674=4,1,0),0)),0,OFFSET(ГП!AE565,-$R674-IF($T674=4,1,0),0))))</f>
        <v>0</v>
      </c>
      <c r="O674" s="87">
        <f ca="1">IF($T674=0,SUM(O675:O679),IF($T674="",0,IF(ISERROR(OFFSET(ГП!AF565,-$R674-IF($T674=4,1,0),0)),0,OFFSET(ГП!AF565,-$R674-IF($T674=4,1,0),0))))</f>
        <v>0</v>
      </c>
      <c r="P674" s="20"/>
      <c r="Q674" s="20">
        <v>6</v>
      </c>
      <c r="R674" s="20">
        <f t="shared" si="230"/>
        <v>15</v>
      </c>
      <c r="S674" s="20">
        <f t="shared" si="231"/>
        <v>4</v>
      </c>
      <c r="T674" s="157">
        <f t="shared" si="232"/>
        <v>4</v>
      </c>
      <c r="U674" s="20" t="str">
        <f t="shared" si="233"/>
        <v>внебюджетные источники</v>
      </c>
      <c r="V674" s="20"/>
      <c r="W674" s="20"/>
      <c r="X674" s="20"/>
      <c r="Y674" s="20" t="str">
        <f t="shared" ca="1" si="238"/>
        <v/>
      </c>
      <c r="Z674" s="20"/>
      <c r="AA674" s="20">
        <f t="shared" si="237"/>
        <v>15</v>
      </c>
      <c r="AB674" s="20">
        <f t="shared" si="236"/>
        <v>4</v>
      </c>
      <c r="AC674" s="20" t="str">
        <f t="shared" ca="1" si="228"/>
        <v/>
      </c>
      <c r="AD674" s="20" t="str">
        <f t="shared" ca="1" si="234"/>
        <v/>
      </c>
      <c r="AE674" s="20" t="str">
        <f t="shared" ca="1" si="229"/>
        <v/>
      </c>
      <c r="AF674" s="158" t="s">
        <v>40</v>
      </c>
      <c r="AG674" s="158" t="s">
        <v>40</v>
      </c>
      <c r="AH674" s="157"/>
      <c r="AI674" s="163" t="s">
        <v>1</v>
      </c>
      <c r="AJ674" s="20"/>
      <c r="AK674" s="20"/>
      <c r="AL674" s="20"/>
      <c r="AM674" s="20"/>
      <c r="AN674" s="20"/>
      <c r="AO674" s="20"/>
    </row>
    <row r="675" spans="1:41" s="30" customFormat="1" ht="15.75" thickBot="1" x14ac:dyDescent="0.3">
      <c r="A675" s="207" t="s">
        <v>239</v>
      </c>
      <c r="B675" s="204" t="s">
        <v>240</v>
      </c>
      <c r="C675" s="204" t="s">
        <v>35</v>
      </c>
      <c r="D675" s="115" t="s">
        <v>17</v>
      </c>
      <c r="E675" s="115" t="s">
        <v>17</v>
      </c>
      <c r="F675" s="115" t="str">
        <f t="shared" ca="1" si="235"/>
        <v>х</v>
      </c>
      <c r="G675" s="115" t="s">
        <v>17</v>
      </c>
      <c r="H675" s="116" t="s">
        <v>1</v>
      </c>
      <c r="I675" s="117" t="s">
        <v>18</v>
      </c>
      <c r="J675" s="87">
        <f ca="1">IF($T675=0,SUM(J676:J680),IF($T675="",0,IF(ISERROR(OFFSET(ГП!AA566,-$R675-IF($T675=4,1,0),0)),0,OFFSET(ГП!AA566,-$R675-IF($T675=4,1,0),0))))</f>
        <v>0</v>
      </c>
      <c r="K675" s="87">
        <f ca="1">IF($T675=0,SUM(K676:K680),IF($T675="",0,IF(ISERROR(OFFSET(ГП!AB566,-$R675-IF($T675=4,1,0),0)),0,OFFSET(ГП!AB566,-$R675-IF($T675=4,1,0),0))))</f>
        <v>0</v>
      </c>
      <c r="L675" s="87">
        <f ca="1">IF($T675=0,SUM(L676:L680),IF($T675="",0,IF(ISERROR(OFFSET(ГП!AC566,-$R675-IF($T675=4,1,0),0)),0,OFFSET(ГП!AC566,-$R675-IF($T675=4,1,0),0))))</f>
        <v>0</v>
      </c>
      <c r="M675" s="87">
        <f ca="1">IF($T675=0,SUM(M676:M680),IF($T675="",0,IF(ISERROR(OFFSET(ГП!AD566,-$R675-IF($T675=4,1,0),0)),0,OFFSET(ГП!AD566,-$R675-IF($T675=4,1,0),0))))</f>
        <v>0</v>
      </c>
      <c r="N675" s="87">
        <f ca="1">IF($T675=0,SUM(N676:N680),IF($T675="",0,IF(ISERROR(OFFSET(ГП!AE566,-$R675-IF($T675=4,1,0),0)),0,OFFSET(ГП!AE566,-$R675-IF($T675=4,1,0),0))))</f>
        <v>0</v>
      </c>
      <c r="O675" s="87">
        <f ca="1">IF($T675=0,SUM(O676:O680),IF($T675="",0,IF(ISERROR(OFFSET(ГП!AF566,-$R675-IF($T675=4,1,0),0)),0,OFFSET(ГП!AF566,-$R675-IF($T675=4,1,0),0))))</f>
        <v>0</v>
      </c>
      <c r="P675" s="20"/>
      <c r="Q675" s="20">
        <v>1</v>
      </c>
      <c r="R675" s="20">
        <f t="shared" si="230"/>
        <v>16</v>
      </c>
      <c r="S675" s="20" t="str">
        <f t="shared" si="231"/>
        <v/>
      </c>
      <c r="T675" s="157">
        <f t="shared" si="232"/>
        <v>0</v>
      </c>
      <c r="U675" s="20" t="str">
        <f t="shared" si="233"/>
        <v>всего</v>
      </c>
      <c r="V675" s="20"/>
      <c r="W675" s="20"/>
      <c r="X675" s="20"/>
      <c r="Y675" s="20" t="str">
        <f t="shared" ca="1" si="238"/>
        <v/>
      </c>
      <c r="Z675" s="20"/>
      <c r="AA675" s="20">
        <f t="shared" si="237"/>
        <v>15</v>
      </c>
      <c r="AB675" s="20">
        <f t="shared" si="236"/>
        <v>5</v>
      </c>
      <c r="AC675" s="20" t="str">
        <f t="shared" ref="AC675:AC736" ca="1" si="239">IF(LEN(F675)&gt;5,F675,"")</f>
        <v/>
      </c>
      <c r="AD675" s="20" t="str">
        <f t="shared" ca="1" si="234"/>
        <v/>
      </c>
      <c r="AE675" s="20" t="str">
        <f t="shared" ca="1" si="229"/>
        <v/>
      </c>
      <c r="AF675" s="158" t="s">
        <v>40</v>
      </c>
      <c r="AG675" s="158" t="s">
        <v>40</v>
      </c>
      <c r="AH675" s="157"/>
      <c r="AI675" s="163" t="s">
        <v>2</v>
      </c>
      <c r="AJ675" s="20"/>
      <c r="AK675" s="20"/>
      <c r="AL675" s="20"/>
      <c r="AM675" s="20"/>
      <c r="AN675" s="20"/>
      <c r="AO675" s="20"/>
    </row>
    <row r="676" spans="1:41" s="30" customFormat="1" ht="23.25" thickBot="1" x14ac:dyDescent="0.3">
      <c r="A676" s="209"/>
      <c r="B676" s="205"/>
      <c r="C676" s="205"/>
      <c r="D676" s="115" t="s">
        <v>17</v>
      </c>
      <c r="E676" s="115" t="s">
        <v>17</v>
      </c>
      <c r="F676" s="115" t="str">
        <f t="shared" ca="1" si="235"/>
        <v>х</v>
      </c>
      <c r="G676" s="115" t="s">
        <v>17</v>
      </c>
      <c r="H676" s="116" t="s">
        <v>2</v>
      </c>
      <c r="I676" s="117" t="s">
        <v>18</v>
      </c>
      <c r="J676" s="87">
        <f ca="1">IF($T676=0,SUM(J677:J681),IF($T676="",0,IF(ISERROR(OFFSET(ГП!AA567,-$R676-IF($T676=4,1,0),0)),0,OFFSET(ГП!AA567,-$R676-IF($T676=4,1,0),0))))</f>
        <v>0</v>
      </c>
      <c r="K676" s="87">
        <f ca="1">IF($T676=0,SUM(K677:K681),IF($T676="",0,IF(ISERROR(OFFSET(ГП!AB567,-$R676-IF($T676=4,1,0),0)),0,OFFSET(ГП!AB567,-$R676-IF($T676=4,1,0),0))))</f>
        <v>0</v>
      </c>
      <c r="L676" s="87">
        <f ca="1">IF($T676=0,SUM(L677:L681),IF($T676="",0,IF(ISERROR(OFFSET(ГП!AC567,-$R676-IF($T676=4,1,0),0)),0,OFFSET(ГП!AC567,-$R676-IF($T676=4,1,0),0))))</f>
        <v>0</v>
      </c>
      <c r="M676" s="87">
        <f ca="1">IF($T676=0,SUM(M677:M681),IF($T676="",0,IF(ISERROR(OFFSET(ГП!AD567,-$R676-IF($T676=4,1,0),0)),0,OFFSET(ГП!AD567,-$R676-IF($T676=4,1,0),0))))</f>
        <v>0</v>
      </c>
      <c r="N676" s="87">
        <f ca="1">IF($T676=0,SUM(N677:N681),IF($T676="",0,IF(ISERROR(OFFSET(ГП!AE567,-$R676-IF($T676=4,1,0),0)),0,OFFSET(ГП!AE567,-$R676-IF($T676=4,1,0),0))))</f>
        <v>0</v>
      </c>
      <c r="O676" s="87">
        <f ca="1">IF($T676=0,SUM(O677:O681),IF($T676="",0,IF(ISERROR(OFFSET(ГП!AF567,-$R676-IF($T676=4,1,0),0)),0,OFFSET(ГП!AF567,-$R676-IF($T676=4,1,0),0))))</f>
        <v>0</v>
      </c>
      <c r="P676" s="20"/>
      <c r="Q676" s="20">
        <v>2</v>
      </c>
      <c r="R676" s="20">
        <f t="shared" si="230"/>
        <v>16</v>
      </c>
      <c r="S676" s="20" t="str">
        <f t="shared" si="231"/>
        <v/>
      </c>
      <c r="T676" s="157">
        <f t="shared" si="232"/>
        <v>2</v>
      </c>
      <c r="U676" s="20" t="str">
        <f t="shared" si="233"/>
        <v>федеральный бюджет</v>
      </c>
      <c r="V676" s="20"/>
      <c r="W676" s="20"/>
      <c r="X676" s="20"/>
      <c r="Y676" s="20" t="str">
        <f t="shared" ca="1" si="238"/>
        <v/>
      </c>
      <c r="Z676" s="20"/>
      <c r="AA676" s="20">
        <f t="shared" si="237"/>
        <v>15</v>
      </c>
      <c r="AB676" s="20">
        <f t="shared" si="236"/>
        <v>6</v>
      </c>
      <c r="AC676" s="20" t="str">
        <f t="shared" ca="1" si="239"/>
        <v/>
      </c>
      <c r="AD676" s="20" t="str">
        <f t="shared" ca="1" si="234"/>
        <v/>
      </c>
      <c r="AE676" s="20" t="str">
        <f t="shared" ca="1" si="229"/>
        <v/>
      </c>
      <c r="AF676" s="158" t="s">
        <v>40</v>
      </c>
      <c r="AG676" s="158">
        <v>522</v>
      </c>
      <c r="AH676" s="157"/>
      <c r="AI676" s="163" t="s">
        <v>307</v>
      </c>
      <c r="AJ676" s="20"/>
      <c r="AK676" s="20"/>
      <c r="AL676" s="20"/>
      <c r="AM676" s="20"/>
      <c r="AN676" s="20"/>
      <c r="AO676" s="20"/>
    </row>
    <row r="677" spans="1:41" s="30" customFormat="1" ht="15.75" thickBot="1" x14ac:dyDescent="0.3">
      <c r="A677" s="209"/>
      <c r="B677" s="205"/>
      <c r="C677" s="205"/>
      <c r="D677" s="125">
        <v>832</v>
      </c>
      <c r="E677" s="125">
        <v>502</v>
      </c>
      <c r="F677" s="115" t="str">
        <f t="shared" ca="1" si="235"/>
        <v>x</v>
      </c>
      <c r="G677" s="125">
        <v>522</v>
      </c>
      <c r="H677" s="116" t="s">
        <v>4</v>
      </c>
      <c r="I677" s="117" t="s">
        <v>18</v>
      </c>
      <c r="J677" s="87">
        <f ca="1">IF($T677=0,SUM(J678:J682),IF($T677="",0,IF(ISERROR(OFFSET(ГП!AA568,-$R677-IF($T677=4,1,0),0)),0,OFFSET(ГП!AA568,-$R677-IF($T677=4,1,0),0))))</f>
        <v>0</v>
      </c>
      <c r="K677" s="87">
        <f ca="1">IF($T677=0,SUM(K678:K682),IF($T677="",0,IF(ISERROR(OFFSET(ГП!AB568,-$R677-IF($T677=4,1,0),0)),0,OFFSET(ГП!AB568,-$R677-IF($T677=4,1,0),0))))</f>
        <v>0</v>
      </c>
      <c r="L677" s="87">
        <f ca="1">IF($T677=0,SUM(L678:L682),IF($T677="",0,IF(ISERROR(OFFSET(ГП!AC568,-$R677-IF($T677=4,1,0),0)),0,OFFSET(ГП!AC568,-$R677-IF($T677=4,1,0),0))))</f>
        <v>0</v>
      </c>
      <c r="M677" s="87">
        <f ca="1">IF($T677=0,SUM(M678:M682),IF($T677="",0,IF(ISERROR(OFFSET(ГП!AD568,-$R677-IF($T677=4,1,0),0)),0,OFFSET(ГП!AD568,-$R677-IF($T677=4,1,0),0))))</f>
        <v>0</v>
      </c>
      <c r="N677" s="87">
        <f ca="1">IF($T677=0,SUM(N678:N682),IF($T677="",0,IF(ISERROR(OFFSET(ГП!AE568,-$R677-IF($T677=4,1,0),0)),0,OFFSET(ГП!AE568,-$R677-IF($T677=4,1,0),0))))</f>
        <v>0</v>
      </c>
      <c r="O677" s="87">
        <f ca="1">IF($T677=0,SUM(O678:O682),IF($T677="",0,IF(ISERROR(OFFSET(ГП!AF568,-$R677-IF($T677=4,1,0),0)),0,OFFSET(ГП!AF568,-$R677-IF($T677=4,1,0),0))))</f>
        <v>0</v>
      </c>
      <c r="P677" s="20"/>
      <c r="Q677" s="20">
        <v>3</v>
      </c>
      <c r="R677" s="20">
        <f t="shared" si="230"/>
        <v>16</v>
      </c>
      <c r="S677" s="20" t="str">
        <f t="shared" si="231"/>
        <v/>
      </c>
      <c r="T677" s="157">
        <f t="shared" si="232"/>
        <v>1</v>
      </c>
      <c r="U677" s="20" t="str">
        <f t="shared" si="233"/>
        <v>республииканский бюджет Чувашской Республики</v>
      </c>
      <c r="V677" s="20"/>
      <c r="W677" s="20"/>
      <c r="X677" s="20"/>
      <c r="Y677" s="20" t="str">
        <f t="shared" ca="1" si="238"/>
        <v/>
      </c>
      <c r="Z677" s="20"/>
      <c r="AA677" s="20">
        <f t="shared" si="237"/>
        <v>16</v>
      </c>
      <c r="AB677" s="20">
        <f t="shared" si="236"/>
        <v>1</v>
      </c>
      <c r="AC677" s="20" t="str">
        <f t="shared" ca="1" si="239"/>
        <v/>
      </c>
      <c r="AD677" s="20" t="str">
        <f t="shared" ca="1" si="234"/>
        <v>x</v>
      </c>
      <c r="AE677" s="20">
        <f t="shared" ca="1" si="229"/>
        <v>1</v>
      </c>
      <c r="AF677" s="158" t="s">
        <v>40</v>
      </c>
      <c r="AG677" s="158" t="s">
        <v>40</v>
      </c>
      <c r="AH677" s="157"/>
      <c r="AI677" s="163" t="s">
        <v>3</v>
      </c>
      <c r="AJ677" s="20"/>
      <c r="AK677" s="20"/>
      <c r="AL677" s="20"/>
      <c r="AM677" s="20"/>
      <c r="AN677" s="20"/>
      <c r="AO677" s="20"/>
    </row>
    <row r="678" spans="1:41" s="30" customFormat="1" ht="15.75" thickBot="1" x14ac:dyDescent="0.3">
      <c r="A678" s="209"/>
      <c r="B678" s="205"/>
      <c r="C678" s="205"/>
      <c r="D678" s="115" t="s">
        <v>17</v>
      </c>
      <c r="E678" s="115" t="s">
        <v>17</v>
      </c>
      <c r="F678" s="115" t="str">
        <f t="shared" ca="1" si="235"/>
        <v>х</v>
      </c>
      <c r="G678" s="115" t="s">
        <v>17</v>
      </c>
      <c r="H678" s="116" t="s">
        <v>3</v>
      </c>
      <c r="I678" s="117" t="s">
        <v>18</v>
      </c>
      <c r="J678" s="87">
        <f ca="1">IF($T678=0,SUM(J679:J683),IF($T678="",0,IF(ISERROR(OFFSET(ГП!AA569,-$R678-IF($T678=4,1,0),0)),0,OFFSET(ГП!AA569,-$R678-IF($T678=4,1,0),0))))</f>
        <v>0</v>
      </c>
      <c r="K678" s="87">
        <f ca="1">IF($T678=0,SUM(K679:K683),IF($T678="",0,IF(ISERROR(OFFSET(ГП!AB569,-$R678-IF($T678=4,1,0),0)),0,OFFSET(ГП!AB569,-$R678-IF($T678=4,1,0),0))))</f>
        <v>0</v>
      </c>
      <c r="L678" s="87">
        <f ca="1">IF($T678=0,SUM(L679:L683),IF($T678="",0,IF(ISERROR(OFFSET(ГП!AC569,-$R678-IF($T678=4,1,0),0)),0,OFFSET(ГП!AC569,-$R678-IF($T678=4,1,0),0))))</f>
        <v>0</v>
      </c>
      <c r="M678" s="87">
        <f ca="1">IF($T678=0,SUM(M679:M683),IF($T678="",0,IF(ISERROR(OFFSET(ГП!AD569,-$R678-IF($T678=4,1,0),0)),0,OFFSET(ГП!AD569,-$R678-IF($T678=4,1,0),0))))</f>
        <v>0</v>
      </c>
      <c r="N678" s="87">
        <f ca="1">IF($T678=0,SUM(N679:N683),IF($T678="",0,IF(ISERROR(OFFSET(ГП!AE569,-$R678-IF($T678=4,1,0),0)),0,OFFSET(ГП!AE569,-$R678-IF($T678=4,1,0),0))))</f>
        <v>0</v>
      </c>
      <c r="O678" s="87">
        <f ca="1">IF($T678=0,SUM(O679:O683),IF($T678="",0,IF(ISERROR(OFFSET(ГП!AF569,-$R678-IF($T678=4,1,0),0)),0,OFFSET(ГП!AF569,-$R678-IF($T678=4,1,0),0))))</f>
        <v>0</v>
      </c>
      <c r="P678" s="20"/>
      <c r="Q678" s="20">
        <v>4</v>
      </c>
      <c r="R678" s="20">
        <f t="shared" si="230"/>
        <v>16</v>
      </c>
      <c r="S678" s="20">
        <f t="shared" si="231"/>
        <v>3</v>
      </c>
      <c r="T678" s="157">
        <f t="shared" si="232"/>
        <v>3</v>
      </c>
      <c r="U678" s="20" t="str">
        <f t="shared" si="233"/>
        <v>местные бюджеты</v>
      </c>
      <c r="V678" s="20"/>
      <c r="W678" s="20"/>
      <c r="X678" s="20"/>
      <c r="Y678" s="20" t="str">
        <f t="shared" ca="1" si="238"/>
        <v/>
      </c>
      <c r="Z678" s="20"/>
      <c r="AA678" s="20">
        <f t="shared" si="237"/>
        <v>16</v>
      </c>
      <c r="AB678" s="20">
        <f t="shared" si="236"/>
        <v>2</v>
      </c>
      <c r="AC678" s="20" t="str">
        <f t="shared" ca="1" si="239"/>
        <v/>
      </c>
      <c r="AD678" s="20" t="str">
        <f t="shared" ca="1" si="234"/>
        <v/>
      </c>
      <c r="AE678" s="20" t="str">
        <f t="shared" ca="1" si="229"/>
        <v/>
      </c>
      <c r="AF678" s="158" t="s">
        <v>40</v>
      </c>
      <c r="AG678" s="158" t="s">
        <v>40</v>
      </c>
      <c r="AH678" s="157"/>
      <c r="AI678" s="163" t="s">
        <v>6</v>
      </c>
      <c r="AJ678" s="20"/>
      <c r="AK678" s="20"/>
      <c r="AL678" s="20"/>
      <c r="AM678" s="20"/>
      <c r="AN678" s="20"/>
      <c r="AO678" s="20"/>
    </row>
    <row r="679" spans="1:41" s="30" customFormat="1" ht="15.75" thickBot="1" x14ac:dyDescent="0.3">
      <c r="A679" s="209"/>
      <c r="B679" s="205"/>
      <c r="C679" s="205"/>
      <c r="D679" s="115" t="s">
        <v>17</v>
      </c>
      <c r="E679" s="115" t="s">
        <v>17</v>
      </c>
      <c r="F679" s="115" t="str">
        <f t="shared" ca="1" si="235"/>
        <v>х</v>
      </c>
      <c r="G679" s="115" t="s">
        <v>17</v>
      </c>
      <c r="H679" s="116" t="s">
        <v>5</v>
      </c>
      <c r="I679" s="117" t="s">
        <v>18</v>
      </c>
      <c r="J679" s="87">
        <f ca="1">IF($T679=0,SUM(J680:J684),IF($T679="",0,IF(ISERROR(OFFSET(ГП!AA570,-$R679-IF($T679=4,1,0),0)),0,OFFSET(ГП!AA570,-$R679-IF($T679=4,1,0),0))))</f>
        <v>0</v>
      </c>
      <c r="K679" s="87">
        <f ca="1">IF($T679=0,SUM(K680:K684),IF($T679="",0,IF(ISERROR(OFFSET(ГП!AB570,-$R679-IF($T679=4,1,0),0)),0,OFFSET(ГП!AB570,-$R679-IF($T679=4,1,0),0))))</f>
        <v>0</v>
      </c>
      <c r="L679" s="87">
        <f ca="1">IF($T679=0,SUM(L680:L684),IF($T679="",0,IF(ISERROR(OFFSET(ГП!AC570,-$R679-IF($T679=4,1,0),0)),0,OFFSET(ГП!AC570,-$R679-IF($T679=4,1,0),0))))</f>
        <v>0</v>
      </c>
      <c r="M679" s="87">
        <f ca="1">IF($T679=0,SUM(M680:M684),IF($T679="",0,IF(ISERROR(OFFSET(ГП!AD570,-$R679-IF($T679=4,1,0),0)),0,OFFSET(ГП!AD570,-$R679-IF($T679=4,1,0),0))))</f>
        <v>0</v>
      </c>
      <c r="N679" s="87">
        <f ca="1">IF($T679=0,SUM(N680:N684),IF($T679="",0,IF(ISERROR(OFFSET(ГП!AE570,-$R679-IF($T679=4,1,0),0)),0,OFFSET(ГП!AE570,-$R679-IF($T679=4,1,0),0))))</f>
        <v>0</v>
      </c>
      <c r="O679" s="87">
        <f ca="1">IF($T679=0,SUM(O680:O684),IF($T679="",0,IF(ISERROR(OFFSET(ГП!AF570,-$R679-IF($T679=4,1,0),0)),0,OFFSET(ГП!AF570,-$R679-IF($T679=4,1,0),0))))</f>
        <v>0</v>
      </c>
      <c r="P679" s="20"/>
      <c r="Q679" s="20">
        <v>5</v>
      </c>
      <c r="R679" s="20">
        <f t="shared" si="230"/>
        <v>16</v>
      </c>
      <c r="S679" s="20" t="str">
        <f t="shared" si="231"/>
        <v/>
      </c>
      <c r="T679" s="157" t="str">
        <f t="shared" si="232"/>
        <v/>
      </c>
      <c r="U679" s="20" t="str">
        <f t="shared" si="233"/>
        <v>территориальный государственный внебюджетный фонд Чувашской Республики</v>
      </c>
      <c r="V679" s="20"/>
      <c r="W679" s="20"/>
      <c r="X679" s="20"/>
      <c r="Y679" s="20" t="str">
        <f t="shared" ca="1" si="238"/>
        <v/>
      </c>
      <c r="Z679" s="20"/>
      <c r="AA679" s="20">
        <f t="shared" si="237"/>
        <v>16</v>
      </c>
      <c r="AB679" s="20">
        <f t="shared" si="236"/>
        <v>3</v>
      </c>
      <c r="AC679" s="20" t="str">
        <f t="shared" ca="1" si="239"/>
        <v/>
      </c>
      <c r="AD679" s="20" t="str">
        <f t="shared" ca="1" si="234"/>
        <v/>
      </c>
      <c r="AE679" s="20" t="str">
        <f t="shared" ca="1" si="229"/>
        <v/>
      </c>
      <c r="AF679" s="158" t="s">
        <v>40</v>
      </c>
      <c r="AG679" s="158" t="s">
        <v>40</v>
      </c>
      <c r="AH679" s="157"/>
      <c r="AI679" s="163" t="s">
        <v>1</v>
      </c>
      <c r="AJ679" s="20"/>
      <c r="AK679" s="20"/>
      <c r="AL679" s="20"/>
      <c r="AM679" s="20"/>
      <c r="AN679" s="20"/>
      <c r="AO679" s="20"/>
    </row>
    <row r="680" spans="1:41" s="30" customFormat="1" ht="15.75" thickBot="1" x14ac:dyDescent="0.3">
      <c r="A680" s="210"/>
      <c r="B680" s="206"/>
      <c r="C680" s="206"/>
      <c r="D680" s="115" t="s">
        <v>17</v>
      </c>
      <c r="E680" s="115" t="s">
        <v>17</v>
      </c>
      <c r="F680" s="115" t="str">
        <f t="shared" ca="1" si="235"/>
        <v>х</v>
      </c>
      <c r="G680" s="115" t="s">
        <v>17</v>
      </c>
      <c r="H680" s="116" t="s">
        <v>6</v>
      </c>
      <c r="I680" s="117" t="s">
        <v>18</v>
      </c>
      <c r="J680" s="87">
        <f ca="1">IF($T680=0,SUM(J681:J685),IF($T680="",0,IF(ISERROR(OFFSET(ГП!AA571,-$R680-IF($T680=4,1,0),0)),0,OFFSET(ГП!AA571,-$R680-IF($T680=4,1,0),0))))</f>
        <v>0</v>
      </c>
      <c r="K680" s="87">
        <f ca="1">IF($T680=0,SUM(K681:K685),IF($T680="",0,IF(ISERROR(OFFSET(ГП!AB571,-$R680-IF($T680=4,1,0),0)),0,OFFSET(ГП!AB571,-$R680-IF($T680=4,1,0),0))))</f>
        <v>0</v>
      </c>
      <c r="L680" s="87">
        <f ca="1">IF($T680=0,SUM(L681:L685),IF($T680="",0,IF(ISERROR(OFFSET(ГП!AC571,-$R680-IF($T680=4,1,0),0)),0,OFFSET(ГП!AC571,-$R680-IF($T680=4,1,0),0))))</f>
        <v>0</v>
      </c>
      <c r="M680" s="87">
        <f ca="1">IF($T680=0,SUM(M681:M685),IF($T680="",0,IF(ISERROR(OFFSET(ГП!AD571,-$R680-IF($T680=4,1,0),0)),0,OFFSET(ГП!AD571,-$R680-IF($T680=4,1,0),0))))</f>
        <v>0</v>
      </c>
      <c r="N680" s="87">
        <f ca="1">IF($T680=0,SUM(N681:N685),IF($T680="",0,IF(ISERROR(OFFSET(ГП!AE571,-$R680-IF($T680=4,1,0),0)),0,OFFSET(ГП!AE571,-$R680-IF($T680=4,1,0),0))))</f>
        <v>0</v>
      </c>
      <c r="O680" s="87">
        <f ca="1">IF($T680=0,SUM(O681:O685),IF($T680="",0,IF(ISERROR(OFFSET(ГП!AF571,-$R680-IF($T680=4,1,0),0)),0,OFFSET(ГП!AF571,-$R680-IF($T680=4,1,0),0))))</f>
        <v>0</v>
      </c>
      <c r="P680" s="20"/>
      <c r="Q680" s="20">
        <v>6</v>
      </c>
      <c r="R680" s="20">
        <f t="shared" si="230"/>
        <v>16</v>
      </c>
      <c r="S680" s="20">
        <f t="shared" si="231"/>
        <v>4</v>
      </c>
      <c r="T680" s="157">
        <f t="shared" si="232"/>
        <v>4</v>
      </c>
      <c r="U680" s="20" t="str">
        <f t="shared" si="233"/>
        <v>внебюджетные источники</v>
      </c>
      <c r="V680" s="20"/>
      <c r="W680" s="20"/>
      <c r="X680" s="20"/>
      <c r="Y680" s="20" t="str">
        <f t="shared" ca="1" si="238"/>
        <v/>
      </c>
      <c r="Z680" s="20"/>
      <c r="AA680" s="20">
        <f t="shared" si="237"/>
        <v>16</v>
      </c>
      <c r="AB680" s="20">
        <f t="shared" si="236"/>
        <v>4</v>
      </c>
      <c r="AC680" s="20" t="str">
        <f t="shared" ca="1" si="239"/>
        <v/>
      </c>
      <c r="AD680" s="20" t="str">
        <f t="shared" ca="1" si="234"/>
        <v/>
      </c>
      <c r="AE680" s="20" t="str">
        <f t="shared" ca="1" si="229"/>
        <v/>
      </c>
      <c r="AF680" s="158" t="s">
        <v>40</v>
      </c>
      <c r="AG680" s="158" t="s">
        <v>40</v>
      </c>
      <c r="AH680" s="157"/>
      <c r="AI680" s="163" t="s">
        <v>2</v>
      </c>
      <c r="AJ680" s="20"/>
      <c r="AK680" s="20"/>
      <c r="AL680" s="20"/>
      <c r="AM680" s="20"/>
      <c r="AN680" s="20"/>
      <c r="AO680" s="20"/>
    </row>
    <row r="681" spans="1:41" s="30" customFormat="1" ht="23.25" thickBot="1" x14ac:dyDescent="0.3">
      <c r="A681" s="207" t="s">
        <v>241</v>
      </c>
      <c r="B681" s="204" t="s">
        <v>242</v>
      </c>
      <c r="C681" s="204" t="s">
        <v>35</v>
      </c>
      <c r="D681" s="115" t="s">
        <v>17</v>
      </c>
      <c r="E681" s="115" t="s">
        <v>17</v>
      </c>
      <c r="F681" s="115" t="str">
        <f t="shared" ca="1" si="235"/>
        <v>х</v>
      </c>
      <c r="G681" s="115" t="s">
        <v>17</v>
      </c>
      <c r="H681" s="116" t="s">
        <v>1</v>
      </c>
      <c r="I681" s="117" t="s">
        <v>18</v>
      </c>
      <c r="J681" s="87">
        <f ca="1">IF($T681=0,SUM(J682:J686),IF($T681="",0,IF(ISERROR(OFFSET(ГП!AA572,-$R681-IF($T681=4,1,0),0)),0,OFFSET(ГП!AA572,-$R681-IF($T681=4,1,0),0))))</f>
        <v>0</v>
      </c>
      <c r="K681" s="87">
        <f ca="1">IF($T681=0,SUM(K682:K686),IF($T681="",0,IF(ISERROR(OFFSET(ГП!AB572,-$R681-IF($T681=4,1,0),0)),0,OFFSET(ГП!AB572,-$R681-IF($T681=4,1,0),0))))</f>
        <v>0</v>
      </c>
      <c r="L681" s="87">
        <f ca="1">IF($T681=0,SUM(L682:L686),IF($T681="",0,IF(ISERROR(OFFSET(ГП!AC572,-$R681-IF($T681=4,1,0),0)),0,OFFSET(ГП!AC572,-$R681-IF($T681=4,1,0),0))))</f>
        <v>0</v>
      </c>
      <c r="M681" s="87">
        <f ca="1">IF($T681=0,SUM(M682:M686),IF($T681="",0,IF(ISERROR(OFFSET(ГП!AD572,-$R681-IF($T681=4,1,0),0)),0,OFFSET(ГП!AD572,-$R681-IF($T681=4,1,0),0))))</f>
        <v>0</v>
      </c>
      <c r="N681" s="87">
        <f ca="1">IF($T681=0,SUM(N682:N686),IF($T681="",0,IF(ISERROR(OFFSET(ГП!AE572,-$R681-IF($T681=4,1,0),0)),0,OFFSET(ГП!AE572,-$R681-IF($T681=4,1,0),0))))</f>
        <v>0</v>
      </c>
      <c r="O681" s="87">
        <f ca="1">IF($T681=0,SUM(O682:O686),IF($T681="",0,IF(ISERROR(OFFSET(ГП!AF572,-$R681-IF($T681=4,1,0),0)),0,OFFSET(ГП!AF572,-$R681-IF($T681=4,1,0),0))))</f>
        <v>0</v>
      </c>
      <c r="P681" s="20"/>
      <c r="Q681" s="20">
        <v>1</v>
      </c>
      <c r="R681" s="20">
        <f t="shared" si="230"/>
        <v>17</v>
      </c>
      <c r="S681" s="20" t="str">
        <f t="shared" si="231"/>
        <v/>
      </c>
      <c r="T681" s="157">
        <f t="shared" si="232"/>
        <v>0</v>
      </c>
      <c r="U681" s="20" t="str">
        <f t="shared" si="233"/>
        <v>всего</v>
      </c>
      <c r="V681" s="20"/>
      <c r="W681" s="20"/>
      <c r="X681" s="20"/>
      <c r="Y681" s="20" t="str">
        <f t="shared" ca="1" si="238"/>
        <v/>
      </c>
      <c r="Z681" s="20"/>
      <c r="AA681" s="20">
        <f t="shared" si="237"/>
        <v>16</v>
      </c>
      <c r="AB681" s="20">
        <f t="shared" si="236"/>
        <v>5</v>
      </c>
      <c r="AC681" s="20" t="str">
        <f t="shared" ca="1" si="239"/>
        <v/>
      </c>
      <c r="AD681" s="20" t="str">
        <f t="shared" ca="1" si="234"/>
        <v/>
      </c>
      <c r="AE681" s="20" t="str">
        <f t="shared" ca="1" si="229"/>
        <v/>
      </c>
      <c r="AF681" s="158" t="s">
        <v>40</v>
      </c>
      <c r="AG681" s="158">
        <v>522</v>
      </c>
      <c r="AH681" s="157"/>
      <c r="AI681" s="163" t="s">
        <v>307</v>
      </c>
      <c r="AJ681" s="20"/>
      <c r="AK681" s="20"/>
      <c r="AL681" s="20"/>
      <c r="AM681" s="20"/>
      <c r="AN681" s="20"/>
      <c r="AO681" s="20"/>
    </row>
    <row r="682" spans="1:41" s="30" customFormat="1" ht="15.75" thickBot="1" x14ac:dyDescent="0.3">
      <c r="A682" s="209"/>
      <c r="B682" s="205"/>
      <c r="C682" s="205"/>
      <c r="D682" s="115" t="s">
        <v>17</v>
      </c>
      <c r="E682" s="115" t="s">
        <v>17</v>
      </c>
      <c r="F682" s="115" t="str">
        <f t="shared" ca="1" si="235"/>
        <v>х</v>
      </c>
      <c r="G682" s="115" t="s">
        <v>17</v>
      </c>
      <c r="H682" s="116" t="s">
        <v>2</v>
      </c>
      <c r="I682" s="117" t="s">
        <v>18</v>
      </c>
      <c r="J682" s="87">
        <f ca="1">IF($T682=0,SUM(J683:J687),IF($T682="",0,IF(ISERROR(OFFSET(ГП!AA573,-$R682-IF($T682=4,1,0),0)),0,OFFSET(ГП!AA573,-$R682-IF($T682=4,1,0),0))))</f>
        <v>0</v>
      </c>
      <c r="K682" s="87">
        <f ca="1">IF($T682=0,SUM(K683:K687),IF($T682="",0,IF(ISERROR(OFFSET(ГП!AB573,-$R682-IF($T682=4,1,0),0)),0,OFFSET(ГП!AB573,-$R682-IF($T682=4,1,0),0))))</f>
        <v>0</v>
      </c>
      <c r="L682" s="87">
        <f ca="1">IF($T682=0,SUM(L683:L687),IF($T682="",0,IF(ISERROR(OFFSET(ГП!AC573,-$R682-IF($T682=4,1,0),0)),0,OFFSET(ГП!AC573,-$R682-IF($T682=4,1,0),0))))</f>
        <v>0</v>
      </c>
      <c r="M682" s="87">
        <f ca="1">IF($T682=0,SUM(M683:M687),IF($T682="",0,IF(ISERROR(OFFSET(ГП!AD573,-$R682-IF($T682=4,1,0),0)),0,OFFSET(ГП!AD573,-$R682-IF($T682=4,1,0),0))))</f>
        <v>0</v>
      </c>
      <c r="N682" s="87">
        <f ca="1">IF($T682=0,SUM(N683:N687),IF($T682="",0,IF(ISERROR(OFFSET(ГП!AE573,-$R682-IF($T682=4,1,0),0)),0,OFFSET(ГП!AE573,-$R682-IF($T682=4,1,0),0))))</f>
        <v>0</v>
      </c>
      <c r="O682" s="87">
        <f ca="1">IF($T682=0,SUM(O683:O687),IF($T682="",0,IF(ISERROR(OFFSET(ГП!AF573,-$R682-IF($T682=4,1,0),0)),0,OFFSET(ГП!AF573,-$R682-IF($T682=4,1,0),0))))</f>
        <v>0</v>
      </c>
      <c r="P682" s="20"/>
      <c r="Q682" s="20">
        <v>2</v>
      </c>
      <c r="R682" s="20">
        <f t="shared" si="230"/>
        <v>17</v>
      </c>
      <c r="S682" s="20" t="str">
        <f t="shared" si="231"/>
        <v/>
      </c>
      <c r="T682" s="157">
        <f t="shared" si="232"/>
        <v>2</v>
      </c>
      <c r="U682" s="20" t="str">
        <f t="shared" si="233"/>
        <v>федеральный бюджет</v>
      </c>
      <c r="V682" s="20"/>
      <c r="W682" s="20"/>
      <c r="X682" s="20"/>
      <c r="Y682" s="20" t="str">
        <f t="shared" ca="1" si="238"/>
        <v/>
      </c>
      <c r="Z682" s="20"/>
      <c r="AA682" s="20">
        <f t="shared" si="237"/>
        <v>16</v>
      </c>
      <c r="AB682" s="20">
        <f t="shared" si="236"/>
        <v>6</v>
      </c>
      <c r="AC682" s="20" t="str">
        <f t="shared" ca="1" si="239"/>
        <v/>
      </c>
      <c r="AD682" s="20" t="str">
        <f t="shared" ca="1" si="234"/>
        <v/>
      </c>
      <c r="AE682" s="20" t="str">
        <f t="shared" ca="1" si="229"/>
        <v/>
      </c>
      <c r="AF682" s="158" t="s">
        <v>40</v>
      </c>
      <c r="AG682" s="158" t="s">
        <v>40</v>
      </c>
      <c r="AH682" s="157"/>
      <c r="AI682" s="163" t="s">
        <v>3</v>
      </c>
      <c r="AJ682" s="20"/>
      <c r="AK682" s="20"/>
      <c r="AL682" s="20"/>
      <c r="AM682" s="20"/>
      <c r="AN682" s="20"/>
      <c r="AO682" s="20"/>
    </row>
    <row r="683" spans="1:41" s="30" customFormat="1" ht="15.75" thickBot="1" x14ac:dyDescent="0.3">
      <c r="A683" s="209"/>
      <c r="B683" s="205"/>
      <c r="C683" s="205"/>
      <c r="D683" s="125">
        <v>832</v>
      </c>
      <c r="E683" s="125">
        <v>502</v>
      </c>
      <c r="F683" s="115" t="str">
        <f t="shared" ca="1" si="235"/>
        <v>A13F55243С</v>
      </c>
      <c r="G683" s="125">
        <v>522</v>
      </c>
      <c r="H683" s="116" t="s">
        <v>4</v>
      </c>
      <c r="I683" s="117" t="s">
        <v>18</v>
      </c>
      <c r="J683" s="87">
        <f ca="1">IF($T683=0,SUM(J684:J688),IF($T683="",0,IF(ISERROR(OFFSET(ГП!AA574,-$R683-IF($T683=4,1,0),0)),0,OFFSET(ГП!AA574,-$R683-IF($T683=4,1,0),0))))</f>
        <v>0</v>
      </c>
      <c r="K683" s="87">
        <f ca="1">IF($T683=0,SUM(K684:K688),IF($T683="",0,IF(ISERROR(OFFSET(ГП!AB574,-$R683-IF($T683=4,1,0),0)),0,OFFSET(ГП!AB574,-$R683-IF($T683=4,1,0),0))))</f>
        <v>0</v>
      </c>
      <c r="L683" s="87">
        <f ca="1">IF($T683=0,SUM(L684:L688),IF($T683="",0,IF(ISERROR(OFFSET(ГП!AC574,-$R683-IF($T683=4,1,0),0)),0,OFFSET(ГП!AC574,-$R683-IF($T683=4,1,0),0))))</f>
        <v>0</v>
      </c>
      <c r="M683" s="87">
        <f ca="1">IF($T683=0,SUM(M684:M688),IF($T683="",0,IF(ISERROR(OFFSET(ГП!AD574,-$R683-IF($T683=4,1,0),0)),0,OFFSET(ГП!AD574,-$R683-IF($T683=4,1,0),0))))</f>
        <v>0</v>
      </c>
      <c r="N683" s="87">
        <f ca="1">IF($T683=0,SUM(N684:N688),IF($T683="",0,IF(ISERROR(OFFSET(ГП!AE574,-$R683-IF($T683=4,1,0),0)),0,OFFSET(ГП!AE574,-$R683-IF($T683=4,1,0),0))))</f>
        <v>0</v>
      </c>
      <c r="O683" s="87">
        <f ca="1">IF($T683=0,SUM(O684:O688),IF($T683="",0,IF(ISERROR(OFFSET(ГП!AF574,-$R683-IF($T683=4,1,0),0)),0,OFFSET(ГП!AF574,-$R683-IF($T683=4,1,0),0))))</f>
        <v>0</v>
      </c>
      <c r="P683" s="20"/>
      <c r="Q683" s="20">
        <v>3</v>
      </c>
      <c r="R683" s="20">
        <f t="shared" si="230"/>
        <v>17</v>
      </c>
      <c r="S683" s="20" t="str">
        <f t="shared" si="231"/>
        <v/>
      </c>
      <c r="T683" s="157">
        <f t="shared" si="232"/>
        <v>1</v>
      </c>
      <c r="U683" s="20" t="str">
        <f t="shared" si="233"/>
        <v>республииканский бюджет Чувашской Республики</v>
      </c>
      <c r="V683" s="20"/>
      <c r="W683" s="20"/>
      <c r="X683" s="20"/>
      <c r="Y683" s="20" t="str">
        <f t="shared" ca="1" si="238"/>
        <v/>
      </c>
      <c r="Z683" s="20"/>
      <c r="AA683" s="20">
        <f t="shared" si="237"/>
        <v>17</v>
      </c>
      <c r="AB683" s="20">
        <f t="shared" si="236"/>
        <v>1</v>
      </c>
      <c r="AC683" s="20" t="str">
        <f t="shared" ca="1" si="239"/>
        <v>A13F55243С</v>
      </c>
      <c r="AD683" s="20" t="str">
        <f t="shared" ca="1" si="234"/>
        <v>A13F55243С</v>
      </c>
      <c r="AE683" s="20" t="str">
        <f t="shared" ca="1" si="229"/>
        <v/>
      </c>
      <c r="AF683" s="158" t="s">
        <v>40</v>
      </c>
      <c r="AG683" s="158" t="s">
        <v>40</v>
      </c>
      <c r="AH683" s="157"/>
      <c r="AI683" s="163" t="s">
        <v>6</v>
      </c>
      <c r="AJ683" s="20"/>
      <c r="AK683" s="20"/>
      <c r="AL683" s="20"/>
      <c r="AM683" s="20"/>
      <c r="AN683" s="20"/>
      <c r="AO683" s="20"/>
    </row>
    <row r="684" spans="1:41" s="30" customFormat="1" ht="15.75" thickBot="1" x14ac:dyDescent="0.3">
      <c r="A684" s="209"/>
      <c r="B684" s="205"/>
      <c r="C684" s="205"/>
      <c r="D684" s="115" t="s">
        <v>17</v>
      </c>
      <c r="E684" s="115" t="s">
        <v>17</v>
      </c>
      <c r="F684" s="115" t="str">
        <f t="shared" ca="1" si="235"/>
        <v>х</v>
      </c>
      <c r="G684" s="115" t="s">
        <v>17</v>
      </c>
      <c r="H684" s="116" t="s">
        <v>3</v>
      </c>
      <c r="I684" s="117" t="s">
        <v>18</v>
      </c>
      <c r="J684" s="87">
        <f ca="1">IF($T684=0,SUM(J685:J689),IF($T684="",0,IF(ISERROR(OFFSET(ГП!AA575,-$R684-IF($T684=4,1,0),0)),0,OFFSET(ГП!AA575,-$R684-IF($T684=4,1,0),0))))</f>
        <v>0</v>
      </c>
      <c r="K684" s="87">
        <f ca="1">IF($T684=0,SUM(K685:K689),IF($T684="",0,IF(ISERROR(OFFSET(ГП!AB575,-$R684-IF($T684=4,1,0),0)),0,OFFSET(ГП!AB575,-$R684-IF($T684=4,1,0),0))))</f>
        <v>0</v>
      </c>
      <c r="L684" s="87">
        <f ca="1">IF($T684=0,SUM(L685:L689),IF($T684="",0,IF(ISERROR(OFFSET(ГП!AC575,-$R684-IF($T684=4,1,0),0)),0,OFFSET(ГП!AC575,-$R684-IF($T684=4,1,0),0))))</f>
        <v>0</v>
      </c>
      <c r="M684" s="87">
        <f ca="1">IF($T684=0,SUM(M685:M689),IF($T684="",0,IF(ISERROR(OFFSET(ГП!AD575,-$R684-IF($T684=4,1,0),0)),0,OFFSET(ГП!AD575,-$R684-IF($T684=4,1,0),0))))</f>
        <v>0</v>
      </c>
      <c r="N684" s="87">
        <f ca="1">IF($T684=0,SUM(N685:N689),IF($T684="",0,IF(ISERROR(OFFSET(ГП!AE575,-$R684-IF($T684=4,1,0),0)),0,OFFSET(ГП!AE575,-$R684-IF($T684=4,1,0),0))))</f>
        <v>0</v>
      </c>
      <c r="O684" s="87">
        <f ca="1">IF($T684=0,SUM(O685:O689),IF($T684="",0,IF(ISERROR(OFFSET(ГП!AF575,-$R684-IF($T684=4,1,0),0)),0,OFFSET(ГП!AF575,-$R684-IF($T684=4,1,0),0))))</f>
        <v>0</v>
      </c>
      <c r="P684" s="20"/>
      <c r="Q684" s="20">
        <v>4</v>
      </c>
      <c r="R684" s="20">
        <f t="shared" si="230"/>
        <v>17</v>
      </c>
      <c r="S684" s="20">
        <f t="shared" si="231"/>
        <v>3</v>
      </c>
      <c r="T684" s="157">
        <f t="shared" si="232"/>
        <v>3</v>
      </c>
      <c r="U684" s="20" t="str">
        <f t="shared" si="233"/>
        <v>местные бюджеты</v>
      </c>
      <c r="V684" s="20"/>
      <c r="W684" s="20"/>
      <c r="X684" s="20"/>
      <c r="Y684" s="20" t="str">
        <f t="shared" ca="1" si="238"/>
        <v/>
      </c>
      <c r="Z684" s="20"/>
      <c r="AA684" s="20">
        <f t="shared" si="237"/>
        <v>17</v>
      </c>
      <c r="AB684" s="20">
        <f t="shared" si="236"/>
        <v>2</v>
      </c>
      <c r="AC684" s="20" t="str">
        <f t="shared" ca="1" si="239"/>
        <v/>
      </c>
      <c r="AD684" s="20" t="str">
        <f t="shared" ca="1" si="234"/>
        <v/>
      </c>
      <c r="AE684" s="20" t="str">
        <f t="shared" ca="1" si="229"/>
        <v/>
      </c>
      <c r="AF684" s="158" t="s">
        <v>40</v>
      </c>
      <c r="AG684" s="158" t="s">
        <v>40</v>
      </c>
      <c r="AH684" s="157"/>
      <c r="AI684" s="163" t="s">
        <v>1</v>
      </c>
      <c r="AJ684" s="20"/>
      <c r="AK684" s="20"/>
      <c r="AL684" s="20"/>
      <c r="AM684" s="20"/>
      <c r="AN684" s="20"/>
      <c r="AO684" s="20"/>
    </row>
    <row r="685" spans="1:41" s="30" customFormat="1" ht="15.75" thickBot="1" x14ac:dyDescent="0.3">
      <c r="A685" s="209"/>
      <c r="B685" s="205"/>
      <c r="C685" s="205"/>
      <c r="D685" s="115" t="s">
        <v>17</v>
      </c>
      <c r="E685" s="115" t="s">
        <v>17</v>
      </c>
      <c r="F685" s="115" t="str">
        <f t="shared" ca="1" si="235"/>
        <v>х</v>
      </c>
      <c r="G685" s="115" t="s">
        <v>17</v>
      </c>
      <c r="H685" s="116" t="s">
        <v>5</v>
      </c>
      <c r="I685" s="117" t="s">
        <v>18</v>
      </c>
      <c r="J685" s="87">
        <f ca="1">IF($T685=0,SUM(J686:J690),IF($T685="",0,IF(ISERROR(OFFSET(ГП!AA576,-$R685-IF($T685=4,1,0),0)),0,OFFSET(ГП!AA576,-$R685-IF($T685=4,1,0),0))))</f>
        <v>0</v>
      </c>
      <c r="K685" s="87">
        <f ca="1">IF($T685=0,SUM(K686:K690),IF($T685="",0,IF(ISERROR(OFFSET(ГП!AB576,-$R685-IF($T685=4,1,0),0)),0,OFFSET(ГП!AB576,-$R685-IF($T685=4,1,0),0))))</f>
        <v>0</v>
      </c>
      <c r="L685" s="87">
        <f ca="1">IF($T685=0,SUM(L686:L690),IF($T685="",0,IF(ISERROR(OFFSET(ГП!AC576,-$R685-IF($T685=4,1,0),0)),0,OFFSET(ГП!AC576,-$R685-IF($T685=4,1,0),0))))</f>
        <v>0</v>
      </c>
      <c r="M685" s="87">
        <f ca="1">IF($T685=0,SUM(M686:M690),IF($T685="",0,IF(ISERROR(OFFSET(ГП!AD576,-$R685-IF($T685=4,1,0),0)),0,OFFSET(ГП!AD576,-$R685-IF($T685=4,1,0),0))))</f>
        <v>0</v>
      </c>
      <c r="N685" s="87">
        <f ca="1">IF($T685=0,SUM(N686:N690),IF($T685="",0,IF(ISERROR(OFFSET(ГП!AE576,-$R685-IF($T685=4,1,0),0)),0,OFFSET(ГП!AE576,-$R685-IF($T685=4,1,0),0))))</f>
        <v>0</v>
      </c>
      <c r="O685" s="87">
        <f ca="1">IF($T685=0,SUM(O686:O690),IF($T685="",0,IF(ISERROR(OFFSET(ГП!AF576,-$R685-IF($T685=4,1,0),0)),0,OFFSET(ГП!AF576,-$R685-IF($T685=4,1,0),0))))</f>
        <v>0</v>
      </c>
      <c r="P685" s="20"/>
      <c r="Q685" s="20">
        <v>5</v>
      </c>
      <c r="R685" s="20">
        <f t="shared" si="230"/>
        <v>17</v>
      </c>
      <c r="S685" s="20" t="str">
        <f t="shared" si="231"/>
        <v/>
      </c>
      <c r="T685" s="157" t="str">
        <f t="shared" si="232"/>
        <v/>
      </c>
      <c r="U685" s="20" t="str">
        <f t="shared" si="233"/>
        <v>территориальный государственный внебюджетный фонд Чувашской Республики</v>
      </c>
      <c r="V685" s="20"/>
      <c r="W685" s="20"/>
      <c r="X685" s="20"/>
      <c r="Y685" s="20" t="str">
        <f t="shared" ca="1" si="238"/>
        <v/>
      </c>
      <c r="Z685" s="20"/>
      <c r="AA685" s="20">
        <f t="shared" si="237"/>
        <v>17</v>
      </c>
      <c r="AB685" s="20">
        <f t="shared" si="236"/>
        <v>3</v>
      </c>
      <c r="AC685" s="20" t="str">
        <f t="shared" ca="1" si="239"/>
        <v/>
      </c>
      <c r="AD685" s="20" t="str">
        <f t="shared" ca="1" si="234"/>
        <v/>
      </c>
      <c r="AE685" s="20" t="str">
        <f t="shared" ca="1" si="229"/>
        <v/>
      </c>
      <c r="AF685" s="158" t="s">
        <v>40</v>
      </c>
      <c r="AG685" s="158" t="s">
        <v>40</v>
      </c>
      <c r="AH685" s="157"/>
      <c r="AI685" s="163" t="s">
        <v>2</v>
      </c>
      <c r="AJ685" s="20"/>
      <c r="AK685" s="20"/>
      <c r="AL685" s="20"/>
      <c r="AM685" s="20"/>
      <c r="AN685" s="20"/>
      <c r="AO685" s="20"/>
    </row>
    <row r="686" spans="1:41" s="30" customFormat="1" ht="23.25" thickBot="1" x14ac:dyDescent="0.3">
      <c r="A686" s="210"/>
      <c r="B686" s="206"/>
      <c r="C686" s="206"/>
      <c r="D686" s="115" t="s">
        <v>17</v>
      </c>
      <c r="E686" s="115" t="s">
        <v>17</v>
      </c>
      <c r="F686" s="115" t="str">
        <f t="shared" ca="1" si="235"/>
        <v>х</v>
      </c>
      <c r="G686" s="115" t="s">
        <v>17</v>
      </c>
      <c r="H686" s="116" t="s">
        <v>6</v>
      </c>
      <c r="I686" s="117" t="s">
        <v>18</v>
      </c>
      <c r="J686" s="87">
        <f ca="1">IF($T686=0,SUM(J687:J691),IF($T686="",0,IF(ISERROR(OFFSET(ГП!AA577,-$R686-IF($T686=4,1,0),0)),0,OFFSET(ГП!AA577,-$R686-IF($T686=4,1,0),0))))</f>
        <v>0</v>
      </c>
      <c r="K686" s="87">
        <f ca="1">IF($T686=0,SUM(K687:K691),IF($T686="",0,IF(ISERROR(OFFSET(ГП!AB577,-$R686-IF($T686=4,1,0),0)),0,OFFSET(ГП!AB577,-$R686-IF($T686=4,1,0),0))))</f>
        <v>0</v>
      </c>
      <c r="L686" s="87">
        <f ca="1">IF($T686=0,SUM(L687:L691),IF($T686="",0,IF(ISERROR(OFFSET(ГП!AC577,-$R686-IF($T686=4,1,0),0)),0,OFFSET(ГП!AC577,-$R686-IF($T686=4,1,0),0))))</f>
        <v>0</v>
      </c>
      <c r="M686" s="87">
        <f ca="1">IF($T686=0,SUM(M687:M691),IF($T686="",0,IF(ISERROR(OFFSET(ГП!AD577,-$R686-IF($T686=4,1,0),0)),0,OFFSET(ГП!AD577,-$R686-IF($T686=4,1,0),0))))</f>
        <v>0</v>
      </c>
      <c r="N686" s="87">
        <f ca="1">IF($T686=0,SUM(N687:N691),IF($T686="",0,IF(ISERROR(OFFSET(ГП!AE577,-$R686-IF($T686=4,1,0),0)),0,OFFSET(ГП!AE577,-$R686-IF($T686=4,1,0),0))))</f>
        <v>0</v>
      </c>
      <c r="O686" s="87">
        <f ca="1">IF($T686=0,SUM(O687:O691),IF($T686="",0,IF(ISERROR(OFFSET(ГП!AF577,-$R686-IF($T686=4,1,0),0)),0,OFFSET(ГП!AF577,-$R686-IF($T686=4,1,0),0))))</f>
        <v>0</v>
      </c>
      <c r="P686" s="20"/>
      <c r="Q686" s="20">
        <v>6</v>
      </c>
      <c r="R686" s="20">
        <f t="shared" si="230"/>
        <v>17</v>
      </c>
      <c r="S686" s="20">
        <f t="shared" si="231"/>
        <v>4</v>
      </c>
      <c r="T686" s="157">
        <f t="shared" si="232"/>
        <v>4</v>
      </c>
      <c r="U686" s="20" t="str">
        <f t="shared" si="233"/>
        <v>внебюджетные источники</v>
      </c>
      <c r="V686" s="20"/>
      <c r="W686" s="20"/>
      <c r="X686" s="20"/>
      <c r="Y686" s="20" t="str">
        <f t="shared" ca="1" si="238"/>
        <v/>
      </c>
      <c r="Z686" s="20"/>
      <c r="AA686" s="20">
        <f t="shared" si="237"/>
        <v>17</v>
      </c>
      <c r="AB686" s="20">
        <f t="shared" si="236"/>
        <v>4</v>
      </c>
      <c r="AC686" s="20" t="str">
        <f t="shared" ca="1" si="239"/>
        <v/>
      </c>
      <c r="AD686" s="20" t="str">
        <f t="shared" ca="1" si="234"/>
        <v/>
      </c>
      <c r="AE686" s="20" t="str">
        <f t="shared" ca="1" si="229"/>
        <v/>
      </c>
      <c r="AF686" s="158" t="s">
        <v>40</v>
      </c>
      <c r="AG686" s="158">
        <v>522</v>
      </c>
      <c r="AH686" s="157"/>
      <c r="AI686" s="163" t="s">
        <v>307</v>
      </c>
      <c r="AJ686" s="20"/>
      <c r="AK686" s="20"/>
      <c r="AL686" s="20"/>
      <c r="AM686" s="20"/>
      <c r="AN686" s="20"/>
      <c r="AO686" s="20"/>
    </row>
    <row r="687" spans="1:41" s="30" customFormat="1" ht="15.75" thickBot="1" x14ac:dyDescent="0.3">
      <c r="A687" s="207" t="s">
        <v>243</v>
      </c>
      <c r="B687" s="204" t="s">
        <v>244</v>
      </c>
      <c r="C687" s="204" t="s">
        <v>35</v>
      </c>
      <c r="D687" s="115" t="s">
        <v>17</v>
      </c>
      <c r="E687" s="115" t="s">
        <v>17</v>
      </c>
      <c r="F687" s="115" t="str">
        <f t="shared" ca="1" si="235"/>
        <v>х</v>
      </c>
      <c r="G687" s="115" t="s">
        <v>17</v>
      </c>
      <c r="H687" s="116" t="s">
        <v>1</v>
      </c>
      <c r="I687" s="117" t="s">
        <v>18</v>
      </c>
      <c r="J687" s="87">
        <f ca="1">IF($T687=0,SUM(J688:J692),IF($T687="",0,IF(ISERROR(OFFSET(ГП!AA578,-$R687-IF($T687=4,1,0),0)),0,OFFSET(ГП!AA578,-$R687-IF($T687=4,1,0),0))))</f>
        <v>0</v>
      </c>
      <c r="K687" s="87">
        <f ca="1">IF($T687=0,SUM(K688:K692),IF($T687="",0,IF(ISERROR(OFFSET(ГП!AB578,-$R687-IF($T687=4,1,0),0)),0,OFFSET(ГП!AB578,-$R687-IF($T687=4,1,0),0))))</f>
        <v>0</v>
      </c>
      <c r="L687" s="87">
        <f ca="1">IF($T687=0,SUM(L688:L692),IF($T687="",0,IF(ISERROR(OFFSET(ГП!AC578,-$R687-IF($T687=4,1,0),0)),0,OFFSET(ГП!AC578,-$R687-IF($T687=4,1,0),0))))</f>
        <v>0</v>
      </c>
      <c r="M687" s="87">
        <f ca="1">IF($T687=0,SUM(M688:M692),IF($T687="",0,IF(ISERROR(OFFSET(ГП!AD578,-$R687-IF($T687=4,1,0),0)),0,OFFSET(ГП!AD578,-$R687-IF($T687=4,1,0),0))))</f>
        <v>0</v>
      </c>
      <c r="N687" s="87">
        <f ca="1">IF($T687=0,SUM(N688:N692),IF($T687="",0,IF(ISERROR(OFFSET(ГП!AE578,-$R687-IF($T687=4,1,0),0)),0,OFFSET(ГП!AE578,-$R687-IF($T687=4,1,0),0))))</f>
        <v>0</v>
      </c>
      <c r="O687" s="87">
        <f ca="1">IF($T687=0,SUM(O688:O692),IF($T687="",0,IF(ISERROR(OFFSET(ГП!AF578,-$R687-IF($T687=4,1,0),0)),0,OFFSET(ГП!AF578,-$R687-IF($T687=4,1,0),0))))</f>
        <v>0</v>
      </c>
      <c r="P687" s="20"/>
      <c r="Q687" s="20">
        <v>1</v>
      </c>
      <c r="R687" s="20">
        <f t="shared" si="230"/>
        <v>18</v>
      </c>
      <c r="S687" s="20" t="str">
        <f t="shared" si="231"/>
        <v/>
      </c>
      <c r="T687" s="157">
        <f t="shared" si="232"/>
        <v>0</v>
      </c>
      <c r="U687" s="20" t="str">
        <f t="shared" si="233"/>
        <v>всего</v>
      </c>
      <c r="V687" s="20"/>
      <c r="W687" s="20"/>
      <c r="X687" s="20"/>
      <c r="Y687" s="20" t="str">
        <f t="shared" ca="1" si="238"/>
        <v/>
      </c>
      <c r="Z687" s="20"/>
      <c r="AA687" s="20">
        <f t="shared" si="237"/>
        <v>17</v>
      </c>
      <c r="AB687" s="20">
        <f t="shared" si="236"/>
        <v>5</v>
      </c>
      <c r="AC687" s="20" t="str">
        <f t="shared" ca="1" si="239"/>
        <v/>
      </c>
      <c r="AD687" s="20" t="str">
        <f t="shared" ca="1" si="234"/>
        <v/>
      </c>
      <c r="AE687" s="20" t="str">
        <f t="shared" ca="1" si="229"/>
        <v/>
      </c>
      <c r="AF687" s="158" t="s">
        <v>40</v>
      </c>
      <c r="AG687" s="158" t="s">
        <v>40</v>
      </c>
      <c r="AH687" s="157"/>
      <c r="AI687" s="163" t="s">
        <v>3</v>
      </c>
      <c r="AJ687" s="20"/>
      <c r="AK687" s="20"/>
      <c r="AL687" s="20"/>
      <c r="AM687" s="20"/>
      <c r="AN687" s="20"/>
      <c r="AO687" s="20"/>
    </row>
    <row r="688" spans="1:41" s="30" customFormat="1" ht="15.75" thickBot="1" x14ac:dyDescent="0.3">
      <c r="A688" s="209"/>
      <c r="B688" s="205"/>
      <c r="C688" s="205"/>
      <c r="D688" s="115" t="s">
        <v>17</v>
      </c>
      <c r="E688" s="115" t="s">
        <v>17</v>
      </c>
      <c r="F688" s="115" t="str">
        <f t="shared" ca="1" si="235"/>
        <v>х</v>
      </c>
      <c r="G688" s="115" t="s">
        <v>17</v>
      </c>
      <c r="H688" s="116" t="s">
        <v>2</v>
      </c>
      <c r="I688" s="117" t="s">
        <v>18</v>
      </c>
      <c r="J688" s="87">
        <f ca="1">IF($T688=0,SUM(J689:J693),IF($T688="",0,IF(ISERROR(OFFSET(ГП!AA579,-$R688-IF($T688=4,1,0),0)),0,OFFSET(ГП!AA579,-$R688-IF($T688=4,1,0),0))))</f>
        <v>0</v>
      </c>
      <c r="K688" s="87">
        <f ca="1">IF($T688=0,SUM(K689:K693),IF($T688="",0,IF(ISERROR(OFFSET(ГП!AB579,-$R688-IF($T688=4,1,0),0)),0,OFFSET(ГП!AB579,-$R688-IF($T688=4,1,0),0))))</f>
        <v>0</v>
      </c>
      <c r="L688" s="87">
        <f ca="1">IF($T688=0,SUM(L689:L693),IF($T688="",0,IF(ISERROR(OFFSET(ГП!AC579,-$R688-IF($T688=4,1,0),0)),0,OFFSET(ГП!AC579,-$R688-IF($T688=4,1,0),0))))</f>
        <v>0</v>
      </c>
      <c r="M688" s="87">
        <f ca="1">IF($T688=0,SUM(M689:M693),IF($T688="",0,IF(ISERROR(OFFSET(ГП!AD579,-$R688-IF($T688=4,1,0),0)),0,OFFSET(ГП!AD579,-$R688-IF($T688=4,1,0),0))))</f>
        <v>0</v>
      </c>
      <c r="N688" s="87">
        <f ca="1">IF($T688=0,SUM(N689:N693),IF($T688="",0,IF(ISERROR(OFFSET(ГП!AE579,-$R688-IF($T688=4,1,0),0)),0,OFFSET(ГП!AE579,-$R688-IF($T688=4,1,0),0))))</f>
        <v>0</v>
      </c>
      <c r="O688" s="87">
        <f ca="1">IF($T688=0,SUM(O689:O693),IF($T688="",0,IF(ISERROR(OFFSET(ГП!AF579,-$R688-IF($T688=4,1,0),0)),0,OFFSET(ГП!AF579,-$R688-IF($T688=4,1,0),0))))</f>
        <v>0</v>
      </c>
      <c r="P688" s="20"/>
      <c r="Q688" s="20">
        <v>2</v>
      </c>
      <c r="R688" s="20">
        <f t="shared" si="230"/>
        <v>18</v>
      </c>
      <c r="S688" s="20" t="str">
        <f t="shared" si="231"/>
        <v/>
      </c>
      <c r="T688" s="157">
        <f t="shared" si="232"/>
        <v>2</v>
      </c>
      <c r="U688" s="20" t="str">
        <f t="shared" si="233"/>
        <v>федеральный бюджет</v>
      </c>
      <c r="V688" s="20"/>
      <c r="W688" s="20"/>
      <c r="X688" s="20"/>
      <c r="Y688" s="20" t="str">
        <f t="shared" ca="1" si="238"/>
        <v/>
      </c>
      <c r="Z688" s="20"/>
      <c r="AA688" s="20">
        <f t="shared" si="237"/>
        <v>17</v>
      </c>
      <c r="AB688" s="20">
        <f t="shared" si="236"/>
        <v>6</v>
      </c>
      <c r="AC688" s="20" t="str">
        <f t="shared" ca="1" si="239"/>
        <v/>
      </c>
      <c r="AD688" s="20" t="str">
        <f t="shared" ca="1" si="234"/>
        <v/>
      </c>
      <c r="AE688" s="20" t="str">
        <f t="shared" ca="1" si="229"/>
        <v/>
      </c>
      <c r="AF688" s="158" t="s">
        <v>40</v>
      </c>
      <c r="AG688" s="158" t="s">
        <v>40</v>
      </c>
      <c r="AH688" s="157"/>
      <c r="AI688" s="163" t="s">
        <v>6</v>
      </c>
      <c r="AJ688" s="20"/>
      <c r="AK688" s="20"/>
      <c r="AL688" s="20"/>
      <c r="AM688" s="20"/>
      <c r="AN688" s="20"/>
      <c r="AO688" s="20"/>
    </row>
    <row r="689" spans="1:41" s="30" customFormat="1" ht="15.75" thickBot="1" x14ac:dyDescent="0.3">
      <c r="A689" s="209"/>
      <c r="B689" s="205"/>
      <c r="C689" s="205"/>
      <c r="D689" s="125">
        <v>832</v>
      </c>
      <c r="E689" s="125">
        <v>502</v>
      </c>
      <c r="F689" s="115" t="str">
        <f t="shared" ca="1" si="235"/>
        <v>x</v>
      </c>
      <c r="G689" s="125">
        <v>522</v>
      </c>
      <c r="H689" s="116" t="s">
        <v>4</v>
      </c>
      <c r="I689" s="117" t="s">
        <v>18</v>
      </c>
      <c r="J689" s="87">
        <f ca="1">IF($T689=0,SUM(J690:J694),IF($T689="",0,IF(ISERROR(OFFSET(ГП!AA580,-$R689-IF($T689=4,1,0),0)),0,OFFSET(ГП!AA580,-$R689-IF($T689=4,1,0),0))))</f>
        <v>0</v>
      </c>
      <c r="K689" s="87">
        <f ca="1">IF($T689=0,SUM(K690:K694),IF($T689="",0,IF(ISERROR(OFFSET(ГП!AB580,-$R689-IF($T689=4,1,0),0)),0,OFFSET(ГП!AB580,-$R689-IF($T689=4,1,0),0))))</f>
        <v>0</v>
      </c>
      <c r="L689" s="87">
        <f ca="1">IF($T689=0,SUM(L690:L694),IF($T689="",0,IF(ISERROR(OFFSET(ГП!AC580,-$R689-IF($T689=4,1,0),0)),0,OFFSET(ГП!AC580,-$R689-IF($T689=4,1,0),0))))</f>
        <v>0</v>
      </c>
      <c r="M689" s="87">
        <f ca="1">IF($T689=0,SUM(M690:M694),IF($T689="",0,IF(ISERROR(OFFSET(ГП!AD580,-$R689-IF($T689=4,1,0),0)),0,OFFSET(ГП!AD580,-$R689-IF($T689=4,1,0),0))))</f>
        <v>0</v>
      </c>
      <c r="N689" s="87">
        <f ca="1">IF($T689=0,SUM(N690:N694),IF($T689="",0,IF(ISERROR(OFFSET(ГП!AE580,-$R689-IF($T689=4,1,0),0)),0,OFFSET(ГП!AE580,-$R689-IF($T689=4,1,0),0))))</f>
        <v>0</v>
      </c>
      <c r="O689" s="87">
        <f ca="1">IF($T689=0,SUM(O690:O694),IF($T689="",0,IF(ISERROR(OFFSET(ГП!AF580,-$R689-IF($T689=4,1,0),0)),0,OFFSET(ГП!AF580,-$R689-IF($T689=4,1,0),0))))</f>
        <v>0</v>
      </c>
      <c r="P689" s="20"/>
      <c r="Q689" s="20">
        <v>3</v>
      </c>
      <c r="R689" s="20">
        <f t="shared" si="230"/>
        <v>18</v>
      </c>
      <c r="S689" s="20" t="str">
        <f t="shared" si="231"/>
        <v/>
      </c>
      <c r="T689" s="157">
        <f t="shared" si="232"/>
        <v>1</v>
      </c>
      <c r="U689" s="20" t="str">
        <f t="shared" si="233"/>
        <v>республииканский бюджет Чувашской Республики</v>
      </c>
      <c r="V689" s="20"/>
      <c r="W689" s="20"/>
      <c r="X689" s="20"/>
      <c r="Y689" s="20" t="str">
        <f t="shared" ca="1" si="238"/>
        <v/>
      </c>
      <c r="Z689" s="20"/>
      <c r="AA689" s="20">
        <f t="shared" si="237"/>
        <v>18</v>
      </c>
      <c r="AB689" s="20">
        <f t="shared" si="236"/>
        <v>1</v>
      </c>
      <c r="AC689" s="20" t="str">
        <f t="shared" ca="1" si="239"/>
        <v/>
      </c>
      <c r="AD689" s="20" t="str">
        <f t="shared" ca="1" si="234"/>
        <v>x</v>
      </c>
      <c r="AE689" s="20">
        <f t="shared" ca="1" si="229"/>
        <v>1</v>
      </c>
      <c r="AF689" s="158" t="s">
        <v>40</v>
      </c>
      <c r="AG689" s="158" t="s">
        <v>40</v>
      </c>
      <c r="AH689" s="157"/>
      <c r="AI689" s="163" t="s">
        <v>1</v>
      </c>
      <c r="AJ689" s="20"/>
      <c r="AK689" s="20"/>
      <c r="AL689" s="20"/>
      <c r="AM689" s="20"/>
      <c r="AN689" s="20"/>
      <c r="AO689" s="20"/>
    </row>
    <row r="690" spans="1:41" s="30" customFormat="1" ht="15.75" thickBot="1" x14ac:dyDescent="0.3">
      <c r="A690" s="209"/>
      <c r="B690" s="205"/>
      <c r="C690" s="205"/>
      <c r="D690" s="115" t="s">
        <v>17</v>
      </c>
      <c r="E690" s="115" t="s">
        <v>17</v>
      </c>
      <c r="F690" s="115" t="str">
        <f t="shared" ca="1" si="235"/>
        <v>х</v>
      </c>
      <c r="G690" s="115" t="s">
        <v>17</v>
      </c>
      <c r="H690" s="116" t="s">
        <v>3</v>
      </c>
      <c r="I690" s="117" t="s">
        <v>18</v>
      </c>
      <c r="J690" s="87">
        <f ca="1">IF($T690=0,SUM(J691:J695),IF($T690="",0,IF(ISERROR(OFFSET(ГП!AA581,-$R690-IF($T690=4,1,0),0)),0,OFFSET(ГП!AA581,-$R690-IF($T690=4,1,0),0))))</f>
        <v>0</v>
      </c>
      <c r="K690" s="87">
        <f ca="1">IF($T690=0,SUM(K691:K695),IF($T690="",0,IF(ISERROR(OFFSET(ГП!AB581,-$R690-IF($T690=4,1,0),0)),0,OFFSET(ГП!AB581,-$R690-IF($T690=4,1,0),0))))</f>
        <v>0</v>
      </c>
      <c r="L690" s="87">
        <f ca="1">IF($T690=0,SUM(L691:L695),IF($T690="",0,IF(ISERROR(OFFSET(ГП!AC581,-$R690-IF($T690=4,1,0),0)),0,OFFSET(ГП!AC581,-$R690-IF($T690=4,1,0),0))))</f>
        <v>0</v>
      </c>
      <c r="M690" s="87">
        <f ca="1">IF($T690=0,SUM(M691:M695),IF($T690="",0,IF(ISERROR(OFFSET(ГП!AD581,-$R690-IF($T690=4,1,0),0)),0,OFFSET(ГП!AD581,-$R690-IF($T690=4,1,0),0))))</f>
        <v>0</v>
      </c>
      <c r="N690" s="87">
        <f ca="1">IF($T690=0,SUM(N691:N695),IF($T690="",0,IF(ISERROR(OFFSET(ГП!AE581,-$R690-IF($T690=4,1,0),0)),0,OFFSET(ГП!AE581,-$R690-IF($T690=4,1,0),0))))</f>
        <v>0</v>
      </c>
      <c r="O690" s="87">
        <f ca="1">IF($T690=0,SUM(O691:O695),IF($T690="",0,IF(ISERROR(OFFSET(ГП!AF581,-$R690-IF($T690=4,1,0),0)),0,OFFSET(ГП!AF581,-$R690-IF($T690=4,1,0),0))))</f>
        <v>0</v>
      </c>
      <c r="P690" s="20"/>
      <c r="Q690" s="20">
        <v>4</v>
      </c>
      <c r="R690" s="20">
        <f t="shared" si="230"/>
        <v>18</v>
      </c>
      <c r="S690" s="20">
        <f t="shared" si="231"/>
        <v>3</v>
      </c>
      <c r="T690" s="157">
        <f t="shared" si="232"/>
        <v>3</v>
      </c>
      <c r="U690" s="20" t="str">
        <f t="shared" si="233"/>
        <v>местные бюджеты</v>
      </c>
      <c r="V690" s="20"/>
      <c r="W690" s="20"/>
      <c r="X690" s="20"/>
      <c r="Y690" s="20" t="str">
        <f t="shared" ca="1" si="238"/>
        <v/>
      </c>
      <c r="Z690" s="20"/>
      <c r="AA690" s="20">
        <f t="shared" si="237"/>
        <v>18</v>
      </c>
      <c r="AB690" s="20">
        <f t="shared" si="236"/>
        <v>2</v>
      </c>
      <c r="AC690" s="20" t="str">
        <f t="shared" ca="1" si="239"/>
        <v/>
      </c>
      <c r="AD690" s="20" t="str">
        <f t="shared" ca="1" si="234"/>
        <v/>
      </c>
      <c r="AE690" s="20" t="str">
        <f t="shared" ca="1" si="229"/>
        <v/>
      </c>
      <c r="AF690" s="158" t="s">
        <v>40</v>
      </c>
      <c r="AG690" s="158" t="s">
        <v>40</v>
      </c>
      <c r="AH690" s="157"/>
      <c r="AI690" s="163" t="s">
        <v>2</v>
      </c>
      <c r="AJ690" s="20"/>
      <c r="AK690" s="20"/>
      <c r="AL690" s="20"/>
      <c r="AM690" s="20"/>
      <c r="AN690" s="20"/>
      <c r="AO690" s="20"/>
    </row>
    <row r="691" spans="1:41" s="30" customFormat="1" ht="23.25" thickBot="1" x14ac:dyDescent="0.3">
      <c r="A691" s="209"/>
      <c r="B691" s="205"/>
      <c r="C691" s="205"/>
      <c r="D691" s="115" t="s">
        <v>17</v>
      </c>
      <c r="E691" s="115" t="s">
        <v>17</v>
      </c>
      <c r="F691" s="115" t="str">
        <f t="shared" ca="1" si="235"/>
        <v>х</v>
      </c>
      <c r="G691" s="115" t="s">
        <v>17</v>
      </c>
      <c r="H691" s="116" t="s">
        <v>5</v>
      </c>
      <c r="I691" s="117" t="s">
        <v>18</v>
      </c>
      <c r="J691" s="87">
        <f ca="1">IF($T691=0,SUM(J692:J696),IF($T691="",0,IF(ISERROR(OFFSET(ГП!AA582,-$R691-IF($T691=4,1,0),0)),0,OFFSET(ГП!AA582,-$R691-IF($T691=4,1,0),0))))</f>
        <v>0</v>
      </c>
      <c r="K691" s="87">
        <f ca="1">IF($T691=0,SUM(K692:K696),IF($T691="",0,IF(ISERROR(OFFSET(ГП!AB582,-$R691-IF($T691=4,1,0),0)),0,OFFSET(ГП!AB582,-$R691-IF($T691=4,1,0),0))))</f>
        <v>0</v>
      </c>
      <c r="L691" s="87">
        <f ca="1">IF($T691=0,SUM(L692:L696),IF($T691="",0,IF(ISERROR(OFFSET(ГП!AC582,-$R691-IF($T691=4,1,0),0)),0,OFFSET(ГП!AC582,-$R691-IF($T691=4,1,0),0))))</f>
        <v>0</v>
      </c>
      <c r="M691" s="87">
        <f ca="1">IF($T691=0,SUM(M692:M696),IF($T691="",0,IF(ISERROR(OFFSET(ГП!AD582,-$R691-IF($T691=4,1,0),0)),0,OFFSET(ГП!AD582,-$R691-IF($T691=4,1,0),0))))</f>
        <v>0</v>
      </c>
      <c r="N691" s="87">
        <f ca="1">IF($T691=0,SUM(N692:N696),IF($T691="",0,IF(ISERROR(OFFSET(ГП!AE582,-$R691-IF($T691=4,1,0),0)),0,OFFSET(ГП!AE582,-$R691-IF($T691=4,1,0),0))))</f>
        <v>0</v>
      </c>
      <c r="O691" s="87">
        <f ca="1">IF($T691=0,SUM(O692:O696),IF($T691="",0,IF(ISERROR(OFFSET(ГП!AF582,-$R691-IF($T691=4,1,0),0)),0,OFFSET(ГП!AF582,-$R691-IF($T691=4,1,0),0))))</f>
        <v>0</v>
      </c>
      <c r="P691" s="20"/>
      <c r="Q691" s="20">
        <v>5</v>
      </c>
      <c r="R691" s="20">
        <f t="shared" si="230"/>
        <v>18</v>
      </c>
      <c r="S691" s="20" t="str">
        <f t="shared" si="231"/>
        <v/>
      </c>
      <c r="T691" s="157" t="str">
        <f t="shared" si="232"/>
        <v/>
      </c>
      <c r="U691" s="20" t="str">
        <f t="shared" si="233"/>
        <v>территориальный государственный внебюджетный фонд Чувашской Республики</v>
      </c>
      <c r="V691" s="20"/>
      <c r="W691" s="20"/>
      <c r="X691" s="20"/>
      <c r="Y691" s="20" t="str">
        <f t="shared" ca="1" si="238"/>
        <v/>
      </c>
      <c r="Z691" s="20"/>
      <c r="AA691" s="20">
        <f t="shared" si="237"/>
        <v>18</v>
      </c>
      <c r="AB691" s="20">
        <f t="shared" si="236"/>
        <v>3</v>
      </c>
      <c r="AC691" s="20" t="str">
        <f t="shared" ca="1" si="239"/>
        <v/>
      </c>
      <c r="AD691" s="20" t="str">
        <f t="shared" ca="1" si="234"/>
        <v/>
      </c>
      <c r="AE691" s="20" t="str">
        <f t="shared" ref="AE691:AE752" ca="1" si="240">IF(AC691=AD691,"",1)</f>
        <v/>
      </c>
      <c r="AF691" s="158" t="s">
        <v>40</v>
      </c>
      <c r="AG691" s="158">
        <v>522</v>
      </c>
      <c r="AH691" s="157"/>
      <c r="AI691" s="163" t="s">
        <v>307</v>
      </c>
      <c r="AJ691" s="20"/>
      <c r="AK691" s="20"/>
      <c r="AL691" s="20"/>
      <c r="AM691" s="20"/>
      <c r="AN691" s="20"/>
      <c r="AO691" s="20"/>
    </row>
    <row r="692" spans="1:41" s="30" customFormat="1" ht="15.75" thickBot="1" x14ac:dyDescent="0.3">
      <c r="A692" s="210"/>
      <c r="B692" s="206"/>
      <c r="C692" s="206"/>
      <c r="D692" s="115" t="s">
        <v>17</v>
      </c>
      <c r="E692" s="115" t="s">
        <v>17</v>
      </c>
      <c r="F692" s="115" t="str">
        <f t="shared" ca="1" si="235"/>
        <v>х</v>
      </c>
      <c r="G692" s="115" t="s">
        <v>17</v>
      </c>
      <c r="H692" s="116" t="s">
        <v>6</v>
      </c>
      <c r="I692" s="117" t="s">
        <v>18</v>
      </c>
      <c r="J692" s="87">
        <f ca="1">IF($T692=0,SUM(J693:J697),IF($T692="",0,IF(ISERROR(OFFSET(ГП!AA583,-$R692-IF($T692=4,1,0),0)),0,OFFSET(ГП!AA583,-$R692-IF($T692=4,1,0),0))))</f>
        <v>0</v>
      </c>
      <c r="K692" s="87">
        <f ca="1">IF($T692=0,SUM(K693:K697),IF($T692="",0,IF(ISERROR(OFFSET(ГП!AB583,-$R692-IF($T692=4,1,0),0)),0,OFFSET(ГП!AB583,-$R692-IF($T692=4,1,0),0))))</f>
        <v>0</v>
      </c>
      <c r="L692" s="87">
        <f ca="1">IF($T692=0,SUM(L693:L697),IF($T692="",0,IF(ISERROR(OFFSET(ГП!AC583,-$R692-IF($T692=4,1,0),0)),0,OFFSET(ГП!AC583,-$R692-IF($T692=4,1,0),0))))</f>
        <v>0</v>
      </c>
      <c r="M692" s="87">
        <f ca="1">IF($T692=0,SUM(M693:M697),IF($T692="",0,IF(ISERROR(OFFSET(ГП!AD583,-$R692-IF($T692=4,1,0),0)),0,OFFSET(ГП!AD583,-$R692-IF($T692=4,1,0),0))))</f>
        <v>0</v>
      </c>
      <c r="N692" s="87">
        <f ca="1">IF($T692=0,SUM(N693:N697),IF($T692="",0,IF(ISERROR(OFFSET(ГП!AE583,-$R692-IF($T692=4,1,0),0)),0,OFFSET(ГП!AE583,-$R692-IF($T692=4,1,0),0))))</f>
        <v>0</v>
      </c>
      <c r="O692" s="87">
        <f ca="1">IF($T692=0,SUM(O693:O697),IF($T692="",0,IF(ISERROR(OFFSET(ГП!AF583,-$R692-IF($T692=4,1,0),0)),0,OFFSET(ГП!AF583,-$R692-IF($T692=4,1,0),0))))</f>
        <v>0</v>
      </c>
      <c r="P692" s="20"/>
      <c r="Q692" s="20">
        <v>6</v>
      </c>
      <c r="R692" s="20">
        <f t="shared" si="230"/>
        <v>18</v>
      </c>
      <c r="S692" s="20">
        <f t="shared" si="231"/>
        <v>4</v>
      </c>
      <c r="T692" s="157">
        <f t="shared" si="232"/>
        <v>4</v>
      </c>
      <c r="U692" s="20" t="str">
        <f t="shared" si="233"/>
        <v>внебюджетные источники</v>
      </c>
      <c r="V692" s="20"/>
      <c r="W692" s="20"/>
      <c r="X692" s="20"/>
      <c r="Y692" s="20" t="str">
        <f t="shared" ca="1" si="238"/>
        <v/>
      </c>
      <c r="Z692" s="20"/>
      <c r="AA692" s="20">
        <f t="shared" si="237"/>
        <v>18</v>
      </c>
      <c r="AB692" s="20">
        <f t="shared" si="236"/>
        <v>4</v>
      </c>
      <c r="AC692" s="20" t="str">
        <f t="shared" ca="1" si="239"/>
        <v/>
      </c>
      <c r="AD692" s="20" t="str">
        <f t="shared" ca="1" si="234"/>
        <v/>
      </c>
      <c r="AE692" s="20" t="str">
        <f t="shared" ca="1" si="240"/>
        <v/>
      </c>
      <c r="AF692" s="158" t="s">
        <v>40</v>
      </c>
      <c r="AG692" s="158" t="s">
        <v>40</v>
      </c>
      <c r="AH692" s="157"/>
      <c r="AI692" s="163" t="s">
        <v>3</v>
      </c>
      <c r="AJ692" s="20"/>
      <c r="AK692" s="20"/>
      <c r="AL692" s="20"/>
      <c r="AM692" s="20"/>
      <c r="AN692" s="20"/>
      <c r="AO692" s="20"/>
    </row>
    <row r="693" spans="1:41" s="30" customFormat="1" ht="15.75" thickBot="1" x14ac:dyDescent="0.3">
      <c r="A693" s="207" t="s">
        <v>245</v>
      </c>
      <c r="B693" s="204" t="s">
        <v>246</v>
      </c>
      <c r="C693" s="204" t="s">
        <v>35</v>
      </c>
      <c r="D693" s="115" t="s">
        <v>17</v>
      </c>
      <c r="E693" s="115" t="s">
        <v>17</v>
      </c>
      <c r="F693" s="115" t="str">
        <f t="shared" ca="1" si="235"/>
        <v>х</v>
      </c>
      <c r="G693" s="115" t="s">
        <v>17</v>
      </c>
      <c r="H693" s="116" t="s">
        <v>1</v>
      </c>
      <c r="I693" s="117" t="s">
        <v>18</v>
      </c>
      <c r="J693" s="87">
        <f ca="1">IF($T693=0,SUM(J694:J698),IF($T693="",0,IF(ISERROR(OFFSET(ГП!AA584,-$R693-IF($T693=4,1,0),0)),0,OFFSET(ГП!AA584,-$R693-IF($T693=4,1,0),0))))</f>
        <v>0</v>
      </c>
      <c r="K693" s="87">
        <f ca="1">IF($T693=0,SUM(K694:K698),IF($T693="",0,IF(ISERROR(OFFSET(ГП!AB584,-$R693-IF($T693=4,1,0),0)),0,OFFSET(ГП!AB584,-$R693-IF($T693=4,1,0),0))))</f>
        <v>0</v>
      </c>
      <c r="L693" s="87">
        <f ca="1">IF($T693=0,SUM(L694:L698),IF($T693="",0,IF(ISERROR(OFFSET(ГП!AC584,-$R693-IF($T693=4,1,0),0)),0,OFFSET(ГП!AC584,-$R693-IF($T693=4,1,0),0))))</f>
        <v>0</v>
      </c>
      <c r="M693" s="87">
        <f ca="1">IF($T693=0,SUM(M694:M698),IF($T693="",0,IF(ISERROR(OFFSET(ГП!AD584,-$R693-IF($T693=4,1,0),0)),0,OFFSET(ГП!AD584,-$R693-IF($T693=4,1,0),0))))</f>
        <v>0</v>
      </c>
      <c r="N693" s="87">
        <f ca="1">IF($T693=0,SUM(N694:N698),IF($T693="",0,IF(ISERROR(OFFSET(ГП!AE584,-$R693-IF($T693=4,1,0),0)),0,OFFSET(ГП!AE584,-$R693-IF($T693=4,1,0),0))))</f>
        <v>0</v>
      </c>
      <c r="O693" s="87">
        <f ca="1">IF($T693=0,SUM(O694:O698),IF($T693="",0,IF(ISERROR(OFFSET(ГП!AF584,-$R693-IF($T693=4,1,0),0)),0,OFFSET(ГП!AF584,-$R693-IF($T693=4,1,0),0))))</f>
        <v>0</v>
      </c>
      <c r="P693" s="20"/>
      <c r="Q693" s="20">
        <v>1</v>
      </c>
      <c r="R693" s="20">
        <f t="shared" si="230"/>
        <v>19</v>
      </c>
      <c r="S693" s="20" t="str">
        <f t="shared" si="231"/>
        <v/>
      </c>
      <c r="T693" s="157">
        <f t="shared" si="232"/>
        <v>0</v>
      </c>
      <c r="U693" s="20" t="str">
        <f t="shared" si="233"/>
        <v>всего</v>
      </c>
      <c r="V693" s="20"/>
      <c r="W693" s="20"/>
      <c r="X693" s="20"/>
      <c r="Y693" s="20" t="str">
        <f t="shared" ca="1" si="238"/>
        <v/>
      </c>
      <c r="Z693" s="20"/>
      <c r="AA693" s="20">
        <f t="shared" si="237"/>
        <v>18</v>
      </c>
      <c r="AB693" s="20">
        <f t="shared" si="236"/>
        <v>5</v>
      </c>
      <c r="AC693" s="20" t="str">
        <f t="shared" ca="1" si="239"/>
        <v/>
      </c>
      <c r="AD693" s="20" t="str">
        <f t="shared" ca="1" si="234"/>
        <v/>
      </c>
      <c r="AE693" s="20" t="str">
        <f t="shared" ca="1" si="240"/>
        <v/>
      </c>
      <c r="AF693" s="158" t="s">
        <v>40</v>
      </c>
      <c r="AG693" s="158" t="s">
        <v>40</v>
      </c>
      <c r="AH693" s="157"/>
      <c r="AI693" s="163" t="s">
        <v>6</v>
      </c>
      <c r="AJ693" s="20"/>
      <c r="AK693" s="20"/>
      <c r="AL693" s="20"/>
      <c r="AM693" s="20"/>
      <c r="AN693" s="20"/>
      <c r="AO693" s="20"/>
    </row>
    <row r="694" spans="1:41" s="30" customFormat="1" ht="15.75" thickBot="1" x14ac:dyDescent="0.3">
      <c r="A694" s="209"/>
      <c r="B694" s="205"/>
      <c r="C694" s="205"/>
      <c r="D694" s="115" t="s">
        <v>17</v>
      </c>
      <c r="E694" s="115" t="s">
        <v>17</v>
      </c>
      <c r="F694" s="115" t="str">
        <f t="shared" ca="1" si="235"/>
        <v>х</v>
      </c>
      <c r="G694" s="115" t="s">
        <v>17</v>
      </c>
      <c r="H694" s="116" t="s">
        <v>2</v>
      </c>
      <c r="I694" s="117" t="s">
        <v>18</v>
      </c>
      <c r="J694" s="87">
        <f ca="1">IF($T694=0,SUM(J695:J699),IF($T694="",0,IF(ISERROR(OFFSET(ГП!AA585,-$R694-IF($T694=4,1,0),0)),0,OFFSET(ГП!AA585,-$R694-IF($T694=4,1,0),0))))</f>
        <v>0</v>
      </c>
      <c r="K694" s="87">
        <f ca="1">IF($T694=0,SUM(K695:K699),IF($T694="",0,IF(ISERROR(OFFSET(ГП!AB585,-$R694-IF($T694=4,1,0),0)),0,OFFSET(ГП!AB585,-$R694-IF($T694=4,1,0),0))))</f>
        <v>0</v>
      </c>
      <c r="L694" s="87">
        <f ca="1">IF($T694=0,SUM(L695:L699),IF($T694="",0,IF(ISERROR(OFFSET(ГП!AC585,-$R694-IF($T694=4,1,0),0)),0,OFFSET(ГП!AC585,-$R694-IF($T694=4,1,0),0))))</f>
        <v>0</v>
      </c>
      <c r="M694" s="87">
        <f ca="1">IF($T694=0,SUM(M695:M699),IF($T694="",0,IF(ISERROR(OFFSET(ГП!AD585,-$R694-IF($T694=4,1,0),0)),0,OFFSET(ГП!AD585,-$R694-IF($T694=4,1,0),0))))</f>
        <v>0</v>
      </c>
      <c r="N694" s="87">
        <f ca="1">IF($T694=0,SUM(N695:N699),IF($T694="",0,IF(ISERROR(OFFSET(ГП!AE585,-$R694-IF($T694=4,1,0),0)),0,OFFSET(ГП!AE585,-$R694-IF($T694=4,1,0),0))))</f>
        <v>0</v>
      </c>
      <c r="O694" s="87">
        <f ca="1">IF($T694=0,SUM(O695:O699),IF($T694="",0,IF(ISERROR(OFFSET(ГП!AF585,-$R694-IF($T694=4,1,0),0)),0,OFFSET(ГП!AF585,-$R694-IF($T694=4,1,0),0))))</f>
        <v>0</v>
      </c>
      <c r="P694" s="20"/>
      <c r="Q694" s="20">
        <v>2</v>
      </c>
      <c r="R694" s="20">
        <f t="shared" si="230"/>
        <v>19</v>
      </c>
      <c r="S694" s="20" t="str">
        <f t="shared" si="231"/>
        <v/>
      </c>
      <c r="T694" s="157">
        <f t="shared" si="232"/>
        <v>2</v>
      </c>
      <c r="U694" s="20" t="str">
        <f t="shared" si="233"/>
        <v>федеральный бюджет</v>
      </c>
      <c r="V694" s="20"/>
      <c r="W694" s="20"/>
      <c r="X694" s="20"/>
      <c r="Y694" s="20" t="str">
        <f t="shared" ca="1" si="238"/>
        <v/>
      </c>
      <c r="Z694" s="20"/>
      <c r="AA694" s="20">
        <f t="shared" si="237"/>
        <v>18</v>
      </c>
      <c r="AB694" s="20">
        <f t="shared" si="236"/>
        <v>6</v>
      </c>
      <c r="AC694" s="20" t="str">
        <f t="shared" ca="1" si="239"/>
        <v/>
      </c>
      <c r="AD694" s="20" t="str">
        <f t="shared" ca="1" si="234"/>
        <v/>
      </c>
      <c r="AE694" s="20" t="str">
        <f t="shared" ca="1" si="240"/>
        <v/>
      </c>
      <c r="AF694" s="158" t="s">
        <v>40</v>
      </c>
      <c r="AG694" s="158" t="s">
        <v>40</v>
      </c>
      <c r="AH694" s="157"/>
      <c r="AI694" s="163" t="s">
        <v>1</v>
      </c>
      <c r="AJ694" s="20"/>
      <c r="AK694" s="20"/>
      <c r="AL694" s="20"/>
      <c r="AM694" s="20"/>
      <c r="AN694" s="20"/>
      <c r="AO694" s="20"/>
    </row>
    <row r="695" spans="1:41" s="30" customFormat="1" ht="15.75" thickBot="1" x14ac:dyDescent="0.3">
      <c r="A695" s="209"/>
      <c r="B695" s="205"/>
      <c r="C695" s="205"/>
      <c r="D695" s="125">
        <v>832</v>
      </c>
      <c r="E695" s="125">
        <v>502</v>
      </c>
      <c r="F695" s="115" t="str">
        <f t="shared" ca="1" si="235"/>
        <v>x</v>
      </c>
      <c r="G695" s="125">
        <v>522</v>
      </c>
      <c r="H695" s="116" t="s">
        <v>4</v>
      </c>
      <c r="I695" s="117" t="s">
        <v>18</v>
      </c>
      <c r="J695" s="87">
        <f ca="1">IF($T695=0,SUM(J696:J700),IF($T695="",0,IF(ISERROR(OFFSET(ГП!AA586,-$R695-IF($T695=4,1,0),0)),0,OFFSET(ГП!AA586,-$R695-IF($T695=4,1,0),0))))</f>
        <v>0</v>
      </c>
      <c r="K695" s="87">
        <f ca="1">IF($T695=0,SUM(K696:K700),IF($T695="",0,IF(ISERROR(OFFSET(ГП!AB586,-$R695-IF($T695=4,1,0),0)),0,OFFSET(ГП!AB586,-$R695-IF($T695=4,1,0),0))))</f>
        <v>0</v>
      </c>
      <c r="L695" s="87">
        <f ca="1">IF($T695=0,SUM(L696:L700),IF($T695="",0,IF(ISERROR(OFFSET(ГП!AC586,-$R695-IF($T695=4,1,0),0)),0,OFFSET(ГП!AC586,-$R695-IF($T695=4,1,0),0))))</f>
        <v>0</v>
      </c>
      <c r="M695" s="87">
        <f ca="1">IF($T695=0,SUM(M696:M700),IF($T695="",0,IF(ISERROR(OFFSET(ГП!AD586,-$R695-IF($T695=4,1,0),0)),0,OFFSET(ГП!AD586,-$R695-IF($T695=4,1,0),0))))</f>
        <v>0</v>
      </c>
      <c r="N695" s="87">
        <f ca="1">IF($T695=0,SUM(N696:N700),IF($T695="",0,IF(ISERROR(OFFSET(ГП!AE586,-$R695-IF($T695=4,1,0),0)),0,OFFSET(ГП!AE586,-$R695-IF($T695=4,1,0),0))))</f>
        <v>0</v>
      </c>
      <c r="O695" s="87">
        <f ca="1">IF($T695=0,SUM(O696:O700),IF($T695="",0,IF(ISERROR(OFFSET(ГП!AF586,-$R695-IF($T695=4,1,0),0)),0,OFFSET(ГП!AF586,-$R695-IF($T695=4,1,0),0))))</f>
        <v>0</v>
      </c>
      <c r="P695" s="20"/>
      <c r="Q695" s="20">
        <v>3</v>
      </c>
      <c r="R695" s="20">
        <f t="shared" si="230"/>
        <v>19</v>
      </c>
      <c r="S695" s="20" t="str">
        <f t="shared" si="231"/>
        <v/>
      </c>
      <c r="T695" s="157">
        <f t="shared" si="232"/>
        <v>1</v>
      </c>
      <c r="U695" s="20" t="str">
        <f t="shared" si="233"/>
        <v>республииканский бюджет Чувашской Республики</v>
      </c>
      <c r="V695" s="20"/>
      <c r="W695" s="20"/>
      <c r="X695" s="20"/>
      <c r="Y695" s="20" t="str">
        <f t="shared" ca="1" si="238"/>
        <v/>
      </c>
      <c r="Z695" s="20"/>
      <c r="AA695" s="20">
        <f t="shared" si="237"/>
        <v>19</v>
      </c>
      <c r="AB695" s="20">
        <f t="shared" si="236"/>
        <v>1</v>
      </c>
      <c r="AC695" s="20" t="str">
        <f t="shared" ca="1" si="239"/>
        <v/>
      </c>
      <c r="AD695" s="20" t="str">
        <f t="shared" ca="1" si="234"/>
        <v>x</v>
      </c>
      <c r="AE695" s="20">
        <f t="shared" ca="1" si="240"/>
        <v>1</v>
      </c>
      <c r="AF695" s="158" t="s">
        <v>40</v>
      </c>
      <c r="AG695" s="158" t="s">
        <v>40</v>
      </c>
      <c r="AH695" s="157"/>
      <c r="AI695" s="163" t="s">
        <v>2</v>
      </c>
      <c r="AJ695" s="20"/>
      <c r="AK695" s="20"/>
      <c r="AL695" s="20"/>
      <c r="AM695" s="20"/>
      <c r="AN695" s="20"/>
      <c r="AO695" s="20"/>
    </row>
    <row r="696" spans="1:41" s="30" customFormat="1" ht="23.25" thickBot="1" x14ac:dyDescent="0.3">
      <c r="A696" s="209"/>
      <c r="B696" s="205"/>
      <c r="C696" s="205"/>
      <c r="D696" s="115" t="s">
        <v>17</v>
      </c>
      <c r="E696" s="115" t="s">
        <v>17</v>
      </c>
      <c r="F696" s="115" t="str">
        <f t="shared" ca="1" si="235"/>
        <v>х</v>
      </c>
      <c r="G696" s="115" t="s">
        <v>17</v>
      </c>
      <c r="H696" s="116" t="s">
        <v>3</v>
      </c>
      <c r="I696" s="117" t="s">
        <v>18</v>
      </c>
      <c r="J696" s="87">
        <f ca="1">IF($T696=0,SUM(J697:J701),IF($T696="",0,IF(ISERROR(OFFSET(ГП!AA587,-$R696-IF($T696=4,1,0),0)),0,OFFSET(ГП!AA587,-$R696-IF($T696=4,1,0),0))))</f>
        <v>0</v>
      </c>
      <c r="K696" s="87">
        <f ca="1">IF($T696=0,SUM(K697:K701),IF($T696="",0,IF(ISERROR(OFFSET(ГП!AB587,-$R696-IF($T696=4,1,0),0)),0,OFFSET(ГП!AB587,-$R696-IF($T696=4,1,0),0))))</f>
        <v>0</v>
      </c>
      <c r="L696" s="87">
        <f ca="1">IF($T696=0,SUM(L697:L701),IF($T696="",0,IF(ISERROR(OFFSET(ГП!AC587,-$R696-IF($T696=4,1,0),0)),0,OFFSET(ГП!AC587,-$R696-IF($T696=4,1,0),0))))</f>
        <v>0</v>
      </c>
      <c r="M696" s="87">
        <f ca="1">IF($T696=0,SUM(M697:M701),IF($T696="",0,IF(ISERROR(OFFSET(ГП!AD587,-$R696-IF($T696=4,1,0),0)),0,OFFSET(ГП!AD587,-$R696-IF($T696=4,1,0),0))))</f>
        <v>0</v>
      </c>
      <c r="N696" s="87">
        <f ca="1">IF($T696=0,SUM(N697:N701),IF($T696="",0,IF(ISERROR(OFFSET(ГП!AE587,-$R696-IF($T696=4,1,0),0)),0,OFFSET(ГП!AE587,-$R696-IF($T696=4,1,0),0))))</f>
        <v>0</v>
      </c>
      <c r="O696" s="87">
        <f ca="1">IF($T696=0,SUM(O697:O701),IF($T696="",0,IF(ISERROR(OFFSET(ГП!AF587,-$R696-IF($T696=4,1,0),0)),0,OFFSET(ГП!AF587,-$R696-IF($T696=4,1,0),0))))</f>
        <v>0</v>
      </c>
      <c r="P696" s="20"/>
      <c r="Q696" s="20">
        <v>4</v>
      </c>
      <c r="R696" s="20">
        <f t="shared" si="230"/>
        <v>19</v>
      </c>
      <c r="S696" s="20">
        <f t="shared" si="231"/>
        <v>3</v>
      </c>
      <c r="T696" s="157">
        <f t="shared" si="232"/>
        <v>3</v>
      </c>
      <c r="U696" s="20" t="str">
        <f t="shared" si="233"/>
        <v>местные бюджеты</v>
      </c>
      <c r="V696" s="20"/>
      <c r="W696" s="20"/>
      <c r="X696" s="20"/>
      <c r="Y696" s="20" t="str">
        <f t="shared" ca="1" si="238"/>
        <v/>
      </c>
      <c r="Z696" s="20"/>
      <c r="AA696" s="20">
        <f t="shared" si="237"/>
        <v>19</v>
      </c>
      <c r="AB696" s="20">
        <f t="shared" si="236"/>
        <v>2</v>
      </c>
      <c r="AC696" s="20" t="str">
        <f t="shared" ca="1" si="239"/>
        <v/>
      </c>
      <c r="AD696" s="20" t="str">
        <f t="shared" ca="1" si="234"/>
        <v/>
      </c>
      <c r="AE696" s="20" t="str">
        <f t="shared" ca="1" si="240"/>
        <v/>
      </c>
      <c r="AF696" s="158" t="s">
        <v>40</v>
      </c>
      <c r="AG696" s="158">
        <v>522</v>
      </c>
      <c r="AH696" s="157"/>
      <c r="AI696" s="163" t="s">
        <v>307</v>
      </c>
      <c r="AJ696" s="20"/>
      <c r="AK696" s="20"/>
      <c r="AL696" s="20"/>
      <c r="AM696" s="20"/>
      <c r="AN696" s="20"/>
      <c r="AO696" s="20"/>
    </row>
    <row r="697" spans="1:41" s="30" customFormat="1" ht="15.75" thickBot="1" x14ac:dyDescent="0.3">
      <c r="A697" s="209"/>
      <c r="B697" s="205"/>
      <c r="C697" s="205"/>
      <c r="D697" s="115" t="s">
        <v>17</v>
      </c>
      <c r="E697" s="115" t="s">
        <v>17</v>
      </c>
      <c r="F697" s="115" t="str">
        <f t="shared" ca="1" si="235"/>
        <v>х</v>
      </c>
      <c r="G697" s="115" t="s">
        <v>17</v>
      </c>
      <c r="H697" s="116" t="s">
        <v>5</v>
      </c>
      <c r="I697" s="117" t="s">
        <v>18</v>
      </c>
      <c r="J697" s="87">
        <f ca="1">IF($T697=0,SUM(J698:J702),IF($T697="",0,IF(ISERROR(OFFSET(ГП!AA588,-$R697-IF($T697=4,1,0),0)),0,OFFSET(ГП!AA588,-$R697-IF($T697=4,1,0),0))))</f>
        <v>0</v>
      </c>
      <c r="K697" s="87">
        <f ca="1">IF($T697=0,SUM(K698:K702),IF($T697="",0,IF(ISERROR(OFFSET(ГП!AB588,-$R697-IF($T697=4,1,0),0)),0,OFFSET(ГП!AB588,-$R697-IF($T697=4,1,0),0))))</f>
        <v>0</v>
      </c>
      <c r="L697" s="87">
        <f ca="1">IF($T697=0,SUM(L698:L702),IF($T697="",0,IF(ISERROR(OFFSET(ГП!AC588,-$R697-IF($T697=4,1,0),0)),0,OFFSET(ГП!AC588,-$R697-IF($T697=4,1,0),0))))</f>
        <v>0</v>
      </c>
      <c r="M697" s="87">
        <f ca="1">IF($T697=0,SUM(M698:M702),IF($T697="",0,IF(ISERROR(OFFSET(ГП!AD588,-$R697-IF($T697=4,1,0),0)),0,OFFSET(ГП!AD588,-$R697-IF($T697=4,1,0),0))))</f>
        <v>0</v>
      </c>
      <c r="N697" s="87">
        <f ca="1">IF($T697=0,SUM(N698:N702),IF($T697="",0,IF(ISERROR(OFFSET(ГП!AE588,-$R697-IF($T697=4,1,0),0)),0,OFFSET(ГП!AE588,-$R697-IF($T697=4,1,0),0))))</f>
        <v>0</v>
      </c>
      <c r="O697" s="87">
        <f ca="1">IF($T697=0,SUM(O698:O702),IF($T697="",0,IF(ISERROR(OFFSET(ГП!AF588,-$R697-IF($T697=4,1,0),0)),0,OFFSET(ГП!AF588,-$R697-IF($T697=4,1,0),0))))</f>
        <v>0</v>
      </c>
      <c r="P697" s="20"/>
      <c r="Q697" s="20">
        <v>5</v>
      </c>
      <c r="R697" s="20">
        <f t="shared" si="230"/>
        <v>19</v>
      </c>
      <c r="S697" s="20" t="str">
        <f t="shared" si="231"/>
        <v/>
      </c>
      <c r="T697" s="157" t="str">
        <f t="shared" si="232"/>
        <v/>
      </c>
      <c r="U697" s="20" t="str">
        <f t="shared" si="233"/>
        <v>территориальный государственный внебюджетный фонд Чувашской Республики</v>
      </c>
      <c r="V697" s="20"/>
      <c r="W697" s="20"/>
      <c r="X697" s="20"/>
      <c r="Y697" s="20" t="str">
        <f t="shared" ca="1" si="238"/>
        <v/>
      </c>
      <c r="Z697" s="20"/>
      <c r="AA697" s="20">
        <f t="shared" si="237"/>
        <v>19</v>
      </c>
      <c r="AB697" s="20">
        <f t="shared" si="236"/>
        <v>3</v>
      </c>
      <c r="AC697" s="20" t="str">
        <f t="shared" ca="1" si="239"/>
        <v/>
      </c>
      <c r="AD697" s="20" t="str">
        <f t="shared" ca="1" si="234"/>
        <v/>
      </c>
      <c r="AE697" s="20" t="str">
        <f t="shared" ca="1" si="240"/>
        <v/>
      </c>
      <c r="AF697" s="158" t="s">
        <v>40</v>
      </c>
      <c r="AG697" s="158" t="s">
        <v>40</v>
      </c>
      <c r="AH697" s="157"/>
      <c r="AI697" s="163" t="s">
        <v>3</v>
      </c>
      <c r="AJ697" s="20"/>
      <c r="AK697" s="20"/>
      <c r="AL697" s="20"/>
      <c r="AM697" s="20"/>
      <c r="AN697" s="20"/>
      <c r="AO697" s="20"/>
    </row>
    <row r="698" spans="1:41" s="30" customFormat="1" ht="15.75" thickBot="1" x14ac:dyDescent="0.3">
      <c r="A698" s="210"/>
      <c r="B698" s="206"/>
      <c r="C698" s="206"/>
      <c r="D698" s="115" t="s">
        <v>17</v>
      </c>
      <c r="E698" s="115" t="s">
        <v>17</v>
      </c>
      <c r="F698" s="115" t="str">
        <f t="shared" ca="1" si="235"/>
        <v>х</v>
      </c>
      <c r="G698" s="115" t="s">
        <v>17</v>
      </c>
      <c r="H698" s="116" t="s">
        <v>6</v>
      </c>
      <c r="I698" s="117" t="s">
        <v>18</v>
      </c>
      <c r="J698" s="87">
        <f ca="1">IF($T698=0,SUM(J699:J703),IF($T698="",0,IF(ISERROR(OFFSET(ГП!AA589,-$R698-IF($T698=4,1,0),0)),0,OFFSET(ГП!AA589,-$R698-IF($T698=4,1,0),0))))</f>
        <v>0</v>
      </c>
      <c r="K698" s="87">
        <f ca="1">IF($T698=0,SUM(K699:K703),IF($T698="",0,IF(ISERROR(OFFSET(ГП!AB589,-$R698-IF($T698=4,1,0),0)),0,OFFSET(ГП!AB589,-$R698-IF($T698=4,1,0),0))))</f>
        <v>0</v>
      </c>
      <c r="L698" s="87">
        <f ca="1">IF($T698=0,SUM(L699:L703),IF($T698="",0,IF(ISERROR(OFFSET(ГП!AC589,-$R698-IF($T698=4,1,0),0)),0,OFFSET(ГП!AC589,-$R698-IF($T698=4,1,0),0))))</f>
        <v>0</v>
      </c>
      <c r="M698" s="87">
        <f ca="1">IF($T698=0,SUM(M699:M703),IF($T698="",0,IF(ISERROR(OFFSET(ГП!AD589,-$R698-IF($T698=4,1,0),0)),0,OFFSET(ГП!AD589,-$R698-IF($T698=4,1,0),0))))</f>
        <v>0</v>
      </c>
      <c r="N698" s="87">
        <f ca="1">IF($T698=0,SUM(N699:N703),IF($T698="",0,IF(ISERROR(OFFSET(ГП!AE589,-$R698-IF($T698=4,1,0),0)),0,OFFSET(ГП!AE589,-$R698-IF($T698=4,1,0),0))))</f>
        <v>0</v>
      </c>
      <c r="O698" s="87">
        <f ca="1">IF($T698=0,SUM(O699:O703),IF($T698="",0,IF(ISERROR(OFFSET(ГП!AF589,-$R698-IF($T698=4,1,0),0)),0,OFFSET(ГП!AF589,-$R698-IF($T698=4,1,0),0))))</f>
        <v>0</v>
      </c>
      <c r="P698" s="20"/>
      <c r="Q698" s="20">
        <v>6</v>
      </c>
      <c r="R698" s="20">
        <f t="shared" si="230"/>
        <v>19</v>
      </c>
      <c r="S698" s="20">
        <f t="shared" si="231"/>
        <v>4</v>
      </c>
      <c r="T698" s="157">
        <f t="shared" si="232"/>
        <v>4</v>
      </c>
      <c r="U698" s="20" t="str">
        <f t="shared" si="233"/>
        <v>внебюджетные источники</v>
      </c>
      <c r="V698" s="20"/>
      <c r="W698" s="20"/>
      <c r="X698" s="20"/>
      <c r="Y698" s="20" t="str">
        <f t="shared" ca="1" si="238"/>
        <v/>
      </c>
      <c r="Z698" s="20"/>
      <c r="AA698" s="20">
        <f t="shared" si="237"/>
        <v>19</v>
      </c>
      <c r="AB698" s="20">
        <f t="shared" si="236"/>
        <v>4</v>
      </c>
      <c r="AC698" s="20" t="str">
        <f t="shared" ca="1" si="239"/>
        <v/>
      </c>
      <c r="AD698" s="20" t="str">
        <f t="shared" ca="1" si="234"/>
        <v/>
      </c>
      <c r="AE698" s="20" t="str">
        <f t="shared" ca="1" si="240"/>
        <v/>
      </c>
      <c r="AF698" s="158" t="s">
        <v>40</v>
      </c>
      <c r="AG698" s="158" t="s">
        <v>40</v>
      </c>
      <c r="AH698" s="157"/>
      <c r="AI698" s="163" t="s">
        <v>6</v>
      </c>
      <c r="AJ698" s="20"/>
      <c r="AK698" s="20"/>
      <c r="AL698" s="20"/>
      <c r="AM698" s="20"/>
      <c r="AN698" s="20"/>
      <c r="AO698" s="20"/>
    </row>
    <row r="699" spans="1:41" s="30" customFormat="1" x14ac:dyDescent="0.25">
      <c r="A699" s="207" t="s">
        <v>247</v>
      </c>
      <c r="B699" s="204" t="s">
        <v>248</v>
      </c>
      <c r="C699" s="204" t="s">
        <v>35</v>
      </c>
      <c r="D699" s="115" t="s">
        <v>17</v>
      </c>
      <c r="E699" s="115" t="s">
        <v>17</v>
      </c>
      <c r="F699" s="115" t="str">
        <f t="shared" ca="1" si="235"/>
        <v>х</v>
      </c>
      <c r="G699" s="115" t="s">
        <v>17</v>
      </c>
      <c r="H699" s="116" t="s">
        <v>1</v>
      </c>
      <c r="I699" s="117" t="s">
        <v>18</v>
      </c>
      <c r="J699" s="87">
        <f ca="1">IF($T699=0,SUM(J700:J704),IF($T699="",0,IF(ISERROR(OFFSET(ГП!AA590,-$R699-IF($T699=4,1,0),0)),0,OFFSET(ГП!AA590,-$R699-IF($T699=4,1,0),0))))</f>
        <v>0</v>
      </c>
      <c r="K699" s="87">
        <f ca="1">IF($T699=0,SUM(K700:K704),IF($T699="",0,IF(ISERROR(OFFSET(ГП!AB590,-$R699-IF($T699=4,1,0),0)),0,OFFSET(ГП!AB590,-$R699-IF($T699=4,1,0),0))))</f>
        <v>0</v>
      </c>
      <c r="L699" s="87">
        <f ca="1">IF($T699=0,SUM(L700:L704),IF($T699="",0,IF(ISERROR(OFFSET(ГП!AC590,-$R699-IF($T699=4,1,0),0)),0,OFFSET(ГП!AC590,-$R699-IF($T699=4,1,0),0))))</f>
        <v>0</v>
      </c>
      <c r="M699" s="87">
        <f ca="1">IF($T699=0,SUM(M700:M704),IF($T699="",0,IF(ISERROR(OFFSET(ГП!AD590,-$R699-IF($T699=4,1,0),0)),0,OFFSET(ГП!AD590,-$R699-IF($T699=4,1,0),0))))</f>
        <v>0</v>
      </c>
      <c r="N699" s="87">
        <f ca="1">IF($T699=0,SUM(N700:N704),IF($T699="",0,IF(ISERROR(OFFSET(ГП!AE590,-$R699-IF($T699=4,1,0),0)),0,OFFSET(ГП!AE590,-$R699-IF($T699=4,1,0),0))))</f>
        <v>0</v>
      </c>
      <c r="O699" s="87">
        <f ca="1">IF($T699=0,SUM(O700:O704),IF($T699="",0,IF(ISERROR(OFFSET(ГП!AF590,-$R699-IF($T699=4,1,0),0)),0,OFFSET(ГП!AF590,-$R699-IF($T699=4,1,0),0))))</f>
        <v>0</v>
      </c>
      <c r="P699" s="20"/>
      <c r="Q699" s="20">
        <v>1</v>
      </c>
      <c r="R699" s="20">
        <f t="shared" si="230"/>
        <v>20</v>
      </c>
      <c r="S699" s="20" t="str">
        <f t="shared" si="231"/>
        <v/>
      </c>
      <c r="T699" s="157">
        <f t="shared" si="232"/>
        <v>0</v>
      </c>
      <c r="U699" s="20" t="str">
        <f t="shared" si="233"/>
        <v>всего</v>
      </c>
      <c r="V699" s="20"/>
      <c r="W699" s="20"/>
      <c r="X699" s="20"/>
      <c r="Y699" s="20" t="str">
        <f t="shared" ca="1" si="238"/>
        <v/>
      </c>
      <c r="Z699" s="20"/>
      <c r="AA699" s="20">
        <f t="shared" si="237"/>
        <v>19</v>
      </c>
      <c r="AB699" s="20">
        <f t="shared" si="236"/>
        <v>5</v>
      </c>
      <c r="AC699" s="20" t="str">
        <f t="shared" ca="1" si="239"/>
        <v/>
      </c>
      <c r="AD699" s="20" t="str">
        <f t="shared" ca="1" si="234"/>
        <v/>
      </c>
      <c r="AE699" s="20" t="str">
        <f t="shared" ca="1" si="240"/>
        <v/>
      </c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</row>
    <row r="700" spans="1:41" s="30" customFormat="1" x14ac:dyDescent="0.25">
      <c r="A700" s="209"/>
      <c r="B700" s="205"/>
      <c r="C700" s="205"/>
      <c r="D700" s="115" t="s">
        <v>17</v>
      </c>
      <c r="E700" s="115" t="s">
        <v>17</v>
      </c>
      <c r="F700" s="115" t="str">
        <f t="shared" ca="1" si="235"/>
        <v>х</v>
      </c>
      <c r="G700" s="115" t="s">
        <v>17</v>
      </c>
      <c r="H700" s="116" t="s">
        <v>2</v>
      </c>
      <c r="I700" s="117" t="s">
        <v>18</v>
      </c>
      <c r="J700" s="87">
        <f ca="1">IF($T700=0,SUM(J701:J705),IF($T700="",0,IF(ISERROR(OFFSET(ГП!AA591,-$R700-IF($T700=4,1,0),0)),0,OFFSET(ГП!AA591,-$R700-IF($T700=4,1,0),0))))</f>
        <v>0</v>
      </c>
      <c r="K700" s="87">
        <f ca="1">IF($T700=0,SUM(K701:K705),IF($T700="",0,IF(ISERROR(OFFSET(ГП!AB591,-$R700-IF($T700=4,1,0),0)),0,OFFSET(ГП!AB591,-$R700-IF($T700=4,1,0),0))))</f>
        <v>0</v>
      </c>
      <c r="L700" s="87">
        <f ca="1">IF($T700=0,SUM(L701:L705),IF($T700="",0,IF(ISERROR(OFFSET(ГП!AC591,-$R700-IF($T700=4,1,0),0)),0,OFFSET(ГП!AC591,-$R700-IF($T700=4,1,0),0))))</f>
        <v>0</v>
      </c>
      <c r="M700" s="87">
        <f ca="1">IF($T700=0,SUM(M701:M705),IF($T700="",0,IF(ISERROR(OFFSET(ГП!AD591,-$R700-IF($T700=4,1,0),0)),0,OFFSET(ГП!AD591,-$R700-IF($T700=4,1,0),0))))</f>
        <v>0</v>
      </c>
      <c r="N700" s="87">
        <f ca="1">IF($T700=0,SUM(N701:N705),IF($T700="",0,IF(ISERROR(OFFSET(ГП!AE591,-$R700-IF($T700=4,1,0),0)),0,OFFSET(ГП!AE591,-$R700-IF($T700=4,1,0),0))))</f>
        <v>0</v>
      </c>
      <c r="O700" s="87">
        <f ca="1">IF($T700=0,SUM(O701:O705),IF($T700="",0,IF(ISERROR(OFFSET(ГП!AF591,-$R700-IF($T700=4,1,0),0)),0,OFFSET(ГП!AF591,-$R700-IF($T700=4,1,0),0))))</f>
        <v>0</v>
      </c>
      <c r="P700" s="20"/>
      <c r="Q700" s="20">
        <v>2</v>
      </c>
      <c r="R700" s="20">
        <f t="shared" si="230"/>
        <v>20</v>
      </c>
      <c r="S700" s="20" t="str">
        <f t="shared" si="231"/>
        <v/>
      </c>
      <c r="T700" s="157">
        <f t="shared" si="232"/>
        <v>2</v>
      </c>
      <c r="U700" s="20" t="str">
        <f t="shared" si="233"/>
        <v>федеральный бюджет</v>
      </c>
      <c r="V700" s="20"/>
      <c r="W700" s="20"/>
      <c r="X700" s="20"/>
      <c r="Y700" s="20" t="str">
        <f t="shared" ca="1" si="238"/>
        <v/>
      </c>
      <c r="Z700" s="20"/>
      <c r="AA700" s="20">
        <f t="shared" si="237"/>
        <v>19</v>
      </c>
      <c r="AB700" s="20">
        <f t="shared" si="236"/>
        <v>6</v>
      </c>
      <c r="AC700" s="20" t="str">
        <f t="shared" ca="1" si="239"/>
        <v/>
      </c>
      <c r="AD700" s="20" t="str">
        <f t="shared" ca="1" si="234"/>
        <v/>
      </c>
      <c r="AE700" s="20" t="str">
        <f t="shared" ca="1" si="240"/>
        <v/>
      </c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</row>
    <row r="701" spans="1:41" s="30" customFormat="1" x14ac:dyDescent="0.25">
      <c r="A701" s="209"/>
      <c r="B701" s="205"/>
      <c r="C701" s="205"/>
      <c r="D701" s="125">
        <v>832</v>
      </c>
      <c r="E701" s="125">
        <v>502</v>
      </c>
      <c r="F701" s="115" t="str">
        <f t="shared" ca="1" si="235"/>
        <v>x</v>
      </c>
      <c r="G701" s="125">
        <v>522</v>
      </c>
      <c r="H701" s="116" t="s">
        <v>4</v>
      </c>
      <c r="I701" s="117" t="s">
        <v>18</v>
      </c>
      <c r="J701" s="87">
        <f ca="1">IF($T701=0,SUM(J702:J706),IF($T701="",0,IF(ISERROR(OFFSET(ГП!AA592,-$R701-IF($T701=4,1,0),0)),0,OFFSET(ГП!AA592,-$R701-IF($T701=4,1,0),0))))</f>
        <v>0</v>
      </c>
      <c r="K701" s="87">
        <f ca="1">IF($T701=0,SUM(K702:K706),IF($T701="",0,IF(ISERROR(OFFSET(ГП!AB592,-$R701-IF($T701=4,1,0),0)),0,OFFSET(ГП!AB592,-$R701-IF($T701=4,1,0),0))))</f>
        <v>0</v>
      </c>
      <c r="L701" s="87">
        <f ca="1">IF($T701=0,SUM(L702:L706),IF($T701="",0,IF(ISERROR(OFFSET(ГП!AC592,-$R701-IF($T701=4,1,0),0)),0,OFFSET(ГП!AC592,-$R701-IF($T701=4,1,0),0))))</f>
        <v>0</v>
      </c>
      <c r="M701" s="87">
        <f ca="1">IF($T701=0,SUM(M702:M706),IF($T701="",0,IF(ISERROR(OFFSET(ГП!AD592,-$R701-IF($T701=4,1,0),0)),0,OFFSET(ГП!AD592,-$R701-IF($T701=4,1,0),0))))</f>
        <v>0</v>
      </c>
      <c r="N701" s="87">
        <f ca="1">IF($T701=0,SUM(N702:N706),IF($T701="",0,IF(ISERROR(OFFSET(ГП!AE592,-$R701-IF($T701=4,1,0),0)),0,OFFSET(ГП!AE592,-$R701-IF($T701=4,1,0),0))))</f>
        <v>0</v>
      </c>
      <c r="O701" s="87">
        <f ca="1">IF($T701=0,SUM(O702:O706),IF($T701="",0,IF(ISERROR(OFFSET(ГП!AF592,-$R701-IF($T701=4,1,0),0)),0,OFFSET(ГП!AF592,-$R701-IF($T701=4,1,0),0))))</f>
        <v>0</v>
      </c>
      <c r="P701" s="20"/>
      <c r="Q701" s="20">
        <v>3</v>
      </c>
      <c r="R701" s="20">
        <f t="shared" si="230"/>
        <v>20</v>
      </c>
      <c r="S701" s="20" t="str">
        <f t="shared" si="231"/>
        <v/>
      </c>
      <c r="T701" s="157">
        <f t="shared" si="232"/>
        <v>1</v>
      </c>
      <c r="U701" s="20" t="str">
        <f t="shared" si="233"/>
        <v>республииканский бюджет Чувашской Республики</v>
      </c>
      <c r="V701" s="20"/>
      <c r="W701" s="20"/>
      <c r="X701" s="20"/>
      <c r="Y701" s="20" t="str">
        <f t="shared" ca="1" si="238"/>
        <v/>
      </c>
      <c r="Z701" s="20"/>
      <c r="AA701" s="20">
        <f t="shared" si="237"/>
        <v>20</v>
      </c>
      <c r="AB701" s="20">
        <f t="shared" si="236"/>
        <v>1</v>
      </c>
      <c r="AC701" s="20" t="str">
        <f t="shared" ca="1" si="239"/>
        <v/>
      </c>
      <c r="AD701" s="20" t="str">
        <f t="shared" ca="1" si="234"/>
        <v>x</v>
      </c>
      <c r="AE701" s="20">
        <f t="shared" ca="1" si="240"/>
        <v>1</v>
      </c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</row>
    <row r="702" spans="1:41" s="30" customFormat="1" x14ac:dyDescent="0.25">
      <c r="A702" s="209"/>
      <c r="B702" s="205"/>
      <c r="C702" s="205"/>
      <c r="D702" s="115" t="s">
        <v>17</v>
      </c>
      <c r="E702" s="115" t="s">
        <v>17</v>
      </c>
      <c r="F702" s="115" t="str">
        <f t="shared" ca="1" si="235"/>
        <v>х</v>
      </c>
      <c r="G702" s="115" t="s">
        <v>17</v>
      </c>
      <c r="H702" s="116" t="s">
        <v>3</v>
      </c>
      <c r="I702" s="117" t="s">
        <v>18</v>
      </c>
      <c r="J702" s="87">
        <f ca="1">IF($T702=0,SUM(J703:J707),IF($T702="",0,IF(ISERROR(OFFSET(ГП!AA593,-$R702-IF($T702=4,1,0),0)),0,OFFSET(ГП!AA593,-$R702-IF($T702=4,1,0),0))))</f>
        <v>0</v>
      </c>
      <c r="K702" s="87">
        <f ca="1">IF($T702=0,SUM(K703:K707),IF($T702="",0,IF(ISERROR(OFFSET(ГП!AB593,-$R702-IF($T702=4,1,0),0)),0,OFFSET(ГП!AB593,-$R702-IF($T702=4,1,0),0))))</f>
        <v>0</v>
      </c>
      <c r="L702" s="87">
        <f ca="1">IF($T702=0,SUM(L703:L707),IF($T702="",0,IF(ISERROR(OFFSET(ГП!AC593,-$R702-IF($T702=4,1,0),0)),0,OFFSET(ГП!AC593,-$R702-IF($T702=4,1,0),0))))</f>
        <v>0</v>
      </c>
      <c r="M702" s="87">
        <f ca="1">IF($T702=0,SUM(M703:M707),IF($T702="",0,IF(ISERROR(OFFSET(ГП!AD593,-$R702-IF($T702=4,1,0),0)),0,OFFSET(ГП!AD593,-$R702-IF($T702=4,1,0),0))))</f>
        <v>0</v>
      </c>
      <c r="N702" s="87">
        <f ca="1">IF($T702=0,SUM(N703:N707),IF($T702="",0,IF(ISERROR(OFFSET(ГП!AE593,-$R702-IF($T702=4,1,0),0)),0,OFFSET(ГП!AE593,-$R702-IF($T702=4,1,0),0))))</f>
        <v>0</v>
      </c>
      <c r="O702" s="87">
        <f ca="1">IF($T702=0,SUM(O703:O707),IF($T702="",0,IF(ISERROR(OFFSET(ГП!AF593,-$R702-IF($T702=4,1,0),0)),0,OFFSET(ГП!AF593,-$R702-IF($T702=4,1,0),0))))</f>
        <v>0</v>
      </c>
      <c r="P702" s="20"/>
      <c r="Q702" s="20">
        <v>4</v>
      </c>
      <c r="R702" s="20">
        <f t="shared" si="230"/>
        <v>20</v>
      </c>
      <c r="S702" s="20">
        <f t="shared" si="231"/>
        <v>3</v>
      </c>
      <c r="T702" s="157">
        <f t="shared" si="232"/>
        <v>3</v>
      </c>
      <c r="U702" s="20" t="str">
        <f t="shared" si="233"/>
        <v>местные бюджеты</v>
      </c>
      <c r="V702" s="20"/>
      <c r="W702" s="20"/>
      <c r="X702" s="20"/>
      <c r="Y702" s="20" t="str">
        <f t="shared" ca="1" si="238"/>
        <v/>
      </c>
      <c r="Z702" s="20"/>
      <c r="AA702" s="20">
        <f t="shared" si="237"/>
        <v>20</v>
      </c>
      <c r="AB702" s="20">
        <f t="shared" si="236"/>
        <v>2</v>
      </c>
      <c r="AC702" s="20" t="str">
        <f t="shared" ca="1" si="239"/>
        <v/>
      </c>
      <c r="AD702" s="20" t="str">
        <f t="shared" ca="1" si="234"/>
        <v/>
      </c>
      <c r="AE702" s="20" t="str">
        <f t="shared" ca="1" si="240"/>
        <v/>
      </c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</row>
    <row r="703" spans="1:41" s="30" customFormat="1" x14ac:dyDescent="0.25">
      <c r="A703" s="209"/>
      <c r="B703" s="205"/>
      <c r="C703" s="205"/>
      <c r="D703" s="115" t="s">
        <v>17</v>
      </c>
      <c r="E703" s="115" t="s">
        <v>17</v>
      </c>
      <c r="F703" s="115" t="str">
        <f t="shared" ca="1" si="235"/>
        <v>х</v>
      </c>
      <c r="G703" s="115" t="s">
        <v>17</v>
      </c>
      <c r="H703" s="116" t="s">
        <v>5</v>
      </c>
      <c r="I703" s="117" t="s">
        <v>18</v>
      </c>
      <c r="J703" s="87">
        <f ca="1">IF($T703=0,SUM(J704:J708),IF($T703="",0,IF(ISERROR(OFFSET(ГП!AA594,-$R703-IF($T703=4,1,0),0)),0,OFFSET(ГП!AA594,-$R703-IF($T703=4,1,0),0))))</f>
        <v>0</v>
      </c>
      <c r="K703" s="87">
        <f ca="1">IF($T703=0,SUM(K704:K708),IF($T703="",0,IF(ISERROR(OFFSET(ГП!AB594,-$R703-IF($T703=4,1,0),0)),0,OFFSET(ГП!AB594,-$R703-IF($T703=4,1,0),0))))</f>
        <v>0</v>
      </c>
      <c r="L703" s="87">
        <f ca="1">IF($T703=0,SUM(L704:L708),IF($T703="",0,IF(ISERROR(OFFSET(ГП!AC594,-$R703-IF($T703=4,1,0),0)),0,OFFSET(ГП!AC594,-$R703-IF($T703=4,1,0),0))))</f>
        <v>0</v>
      </c>
      <c r="M703" s="87">
        <f ca="1">IF($T703=0,SUM(M704:M708),IF($T703="",0,IF(ISERROR(OFFSET(ГП!AD594,-$R703-IF($T703=4,1,0),0)),0,OFFSET(ГП!AD594,-$R703-IF($T703=4,1,0),0))))</f>
        <v>0</v>
      </c>
      <c r="N703" s="87">
        <f ca="1">IF($T703=0,SUM(N704:N708),IF($T703="",0,IF(ISERROR(OFFSET(ГП!AE594,-$R703-IF($T703=4,1,0),0)),0,OFFSET(ГП!AE594,-$R703-IF($T703=4,1,0),0))))</f>
        <v>0</v>
      </c>
      <c r="O703" s="87">
        <f ca="1">IF($T703=0,SUM(O704:O708),IF($T703="",0,IF(ISERROR(OFFSET(ГП!AF594,-$R703-IF($T703=4,1,0),0)),0,OFFSET(ГП!AF594,-$R703-IF($T703=4,1,0),0))))</f>
        <v>0</v>
      </c>
      <c r="P703" s="20"/>
      <c r="Q703" s="20">
        <v>5</v>
      </c>
      <c r="R703" s="20">
        <f t="shared" si="230"/>
        <v>20</v>
      </c>
      <c r="S703" s="20" t="str">
        <f t="shared" si="231"/>
        <v/>
      </c>
      <c r="T703" s="157" t="str">
        <f t="shared" si="232"/>
        <v/>
      </c>
      <c r="U703" s="20" t="str">
        <f t="shared" si="233"/>
        <v>территориальный государственный внебюджетный фонд Чувашской Республики</v>
      </c>
      <c r="V703" s="20"/>
      <c r="W703" s="20"/>
      <c r="X703" s="20"/>
      <c r="Y703" s="20" t="str">
        <f t="shared" ca="1" si="238"/>
        <v/>
      </c>
      <c r="Z703" s="20"/>
      <c r="AA703" s="20">
        <f t="shared" si="237"/>
        <v>20</v>
      </c>
      <c r="AB703" s="20">
        <f t="shared" si="236"/>
        <v>3</v>
      </c>
      <c r="AC703" s="20" t="str">
        <f t="shared" ca="1" si="239"/>
        <v/>
      </c>
      <c r="AD703" s="20" t="str">
        <f t="shared" ca="1" si="234"/>
        <v/>
      </c>
      <c r="AE703" s="20" t="str">
        <f t="shared" ca="1" si="240"/>
        <v/>
      </c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</row>
    <row r="704" spans="1:41" s="30" customFormat="1" x14ac:dyDescent="0.25">
      <c r="A704" s="210"/>
      <c r="B704" s="206"/>
      <c r="C704" s="206"/>
      <c r="D704" s="115" t="s">
        <v>17</v>
      </c>
      <c r="E704" s="115" t="s">
        <v>17</v>
      </c>
      <c r="F704" s="115" t="str">
        <f t="shared" ca="1" si="235"/>
        <v>х</v>
      </c>
      <c r="G704" s="115" t="s">
        <v>17</v>
      </c>
      <c r="H704" s="116" t="s">
        <v>6</v>
      </c>
      <c r="I704" s="117" t="s">
        <v>18</v>
      </c>
      <c r="J704" s="87">
        <f ca="1">IF($T704=0,SUM(J705:J709),IF($T704="",0,IF(ISERROR(OFFSET(ГП!AA595,-$R704-IF($T704=4,1,0),0)),0,OFFSET(ГП!AA595,-$R704-IF($T704=4,1,0),0))))</f>
        <v>0</v>
      </c>
      <c r="K704" s="87">
        <f ca="1">IF($T704=0,SUM(K705:K709),IF($T704="",0,IF(ISERROR(OFFSET(ГП!AB595,-$R704-IF($T704=4,1,0),0)),0,OFFSET(ГП!AB595,-$R704-IF($T704=4,1,0),0))))</f>
        <v>0</v>
      </c>
      <c r="L704" s="87">
        <f ca="1">IF($T704=0,SUM(L705:L709),IF($T704="",0,IF(ISERROR(OFFSET(ГП!AC595,-$R704-IF($T704=4,1,0),0)),0,OFFSET(ГП!AC595,-$R704-IF($T704=4,1,0),0))))</f>
        <v>0</v>
      </c>
      <c r="M704" s="87">
        <f ca="1">IF($T704=0,SUM(M705:M709),IF($T704="",0,IF(ISERROR(OFFSET(ГП!AD595,-$R704-IF($T704=4,1,0),0)),0,OFFSET(ГП!AD595,-$R704-IF($T704=4,1,0),0))))</f>
        <v>0</v>
      </c>
      <c r="N704" s="87">
        <f ca="1">IF($T704=0,SUM(N705:N709),IF($T704="",0,IF(ISERROR(OFFSET(ГП!AE595,-$R704-IF($T704=4,1,0),0)),0,OFFSET(ГП!AE595,-$R704-IF($T704=4,1,0),0))))</f>
        <v>0</v>
      </c>
      <c r="O704" s="87">
        <f ca="1">IF($T704=0,SUM(O705:O709),IF($T704="",0,IF(ISERROR(OFFSET(ГП!AF595,-$R704-IF($T704=4,1,0),0)),0,OFFSET(ГП!AF595,-$R704-IF($T704=4,1,0),0))))</f>
        <v>0</v>
      </c>
      <c r="P704" s="20"/>
      <c r="Q704" s="20">
        <v>6</v>
      </c>
      <c r="R704" s="20">
        <f t="shared" si="230"/>
        <v>20</v>
      </c>
      <c r="S704" s="20">
        <f t="shared" si="231"/>
        <v>4</v>
      </c>
      <c r="T704" s="157">
        <f t="shared" si="232"/>
        <v>4</v>
      </c>
      <c r="U704" s="20" t="str">
        <f t="shared" si="233"/>
        <v>внебюджетные источники</v>
      </c>
      <c r="V704" s="20"/>
      <c r="W704" s="20"/>
      <c r="X704" s="20"/>
      <c r="Y704" s="20" t="str">
        <f t="shared" ca="1" si="238"/>
        <v/>
      </c>
      <c r="Z704" s="20"/>
      <c r="AA704" s="20">
        <f t="shared" si="237"/>
        <v>20</v>
      </c>
      <c r="AB704" s="20">
        <f t="shared" si="236"/>
        <v>4</v>
      </c>
      <c r="AC704" s="20" t="str">
        <f t="shared" ca="1" si="239"/>
        <v/>
      </c>
      <c r="AD704" s="20" t="str">
        <f t="shared" ca="1" si="234"/>
        <v/>
      </c>
      <c r="AE704" s="20" t="str">
        <f t="shared" ca="1" si="240"/>
        <v/>
      </c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</row>
    <row r="705" spans="1:41" s="30" customFormat="1" x14ac:dyDescent="0.25">
      <c r="A705" s="207" t="s">
        <v>249</v>
      </c>
      <c r="B705" s="204" t="s">
        <v>250</v>
      </c>
      <c r="C705" s="204" t="s">
        <v>35</v>
      </c>
      <c r="D705" s="115" t="s">
        <v>17</v>
      </c>
      <c r="E705" s="115" t="s">
        <v>17</v>
      </c>
      <c r="F705" s="115" t="str">
        <f t="shared" ca="1" si="235"/>
        <v>х</v>
      </c>
      <c r="G705" s="115" t="s">
        <v>17</v>
      </c>
      <c r="H705" s="116" t="s">
        <v>1</v>
      </c>
      <c r="I705" s="117" t="s">
        <v>18</v>
      </c>
      <c r="J705" s="87">
        <f ca="1">IF($T705=0,SUM(J706:J710),IF($T705="",0,IF(ISERROR(OFFSET(ГП!AA596,-$R705-IF($T705=4,1,0),0)),0,OFFSET(ГП!AA596,-$R705-IF($T705=4,1,0),0))))</f>
        <v>0</v>
      </c>
      <c r="K705" s="87">
        <f ca="1">IF($T705=0,SUM(K706:K710),IF($T705="",0,IF(ISERROR(OFFSET(ГП!AB596,-$R705-IF($T705=4,1,0),0)),0,OFFSET(ГП!AB596,-$R705-IF($T705=4,1,0),0))))</f>
        <v>0</v>
      </c>
      <c r="L705" s="87">
        <f ca="1">IF($T705=0,SUM(L706:L710),IF($T705="",0,IF(ISERROR(OFFSET(ГП!AC596,-$R705-IF($T705=4,1,0),0)),0,OFFSET(ГП!AC596,-$R705-IF($T705=4,1,0),0))))</f>
        <v>0</v>
      </c>
      <c r="M705" s="87">
        <f ca="1">IF($T705=0,SUM(M706:M710),IF($T705="",0,IF(ISERROR(OFFSET(ГП!AD596,-$R705-IF($T705=4,1,0),0)),0,OFFSET(ГП!AD596,-$R705-IF($T705=4,1,0),0))))</f>
        <v>0</v>
      </c>
      <c r="N705" s="87">
        <f ca="1">IF($T705=0,SUM(N706:N710),IF($T705="",0,IF(ISERROR(OFFSET(ГП!AE596,-$R705-IF($T705=4,1,0),0)),0,OFFSET(ГП!AE596,-$R705-IF($T705=4,1,0),0))))</f>
        <v>0</v>
      </c>
      <c r="O705" s="87">
        <f ca="1">IF($T705=0,SUM(O706:O710),IF($T705="",0,IF(ISERROR(OFFSET(ГП!AF596,-$R705-IF($T705=4,1,0),0)),0,OFFSET(ГП!AF596,-$R705-IF($T705=4,1,0),0))))</f>
        <v>0</v>
      </c>
      <c r="P705" s="20"/>
      <c r="Q705" s="20">
        <v>1</v>
      </c>
      <c r="R705" s="20">
        <f t="shared" si="230"/>
        <v>21</v>
      </c>
      <c r="S705" s="20" t="str">
        <f t="shared" si="231"/>
        <v/>
      </c>
      <c r="T705" s="157">
        <f t="shared" si="232"/>
        <v>0</v>
      </c>
      <c r="U705" s="20" t="str">
        <f t="shared" si="233"/>
        <v>всего</v>
      </c>
      <c r="V705" s="20"/>
      <c r="W705" s="20"/>
      <c r="X705" s="20"/>
      <c r="Y705" s="20" t="str">
        <f t="shared" ca="1" si="238"/>
        <v/>
      </c>
      <c r="Z705" s="20"/>
      <c r="AA705" s="20">
        <f t="shared" si="237"/>
        <v>20</v>
      </c>
      <c r="AB705" s="20">
        <f t="shared" si="236"/>
        <v>5</v>
      </c>
      <c r="AC705" s="20" t="str">
        <f t="shared" ca="1" si="239"/>
        <v/>
      </c>
      <c r="AD705" s="20" t="str">
        <f t="shared" ca="1" si="234"/>
        <v/>
      </c>
      <c r="AE705" s="20" t="str">
        <f t="shared" ca="1" si="240"/>
        <v/>
      </c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</row>
    <row r="706" spans="1:41" s="30" customFormat="1" x14ac:dyDescent="0.25">
      <c r="A706" s="209"/>
      <c r="B706" s="205"/>
      <c r="C706" s="205"/>
      <c r="D706" s="115" t="s">
        <v>17</v>
      </c>
      <c r="E706" s="115" t="s">
        <v>17</v>
      </c>
      <c r="F706" s="115" t="str">
        <f t="shared" ca="1" si="235"/>
        <v>х</v>
      </c>
      <c r="G706" s="115" t="s">
        <v>17</v>
      </c>
      <c r="H706" s="116" t="s">
        <v>2</v>
      </c>
      <c r="I706" s="117" t="s">
        <v>18</v>
      </c>
      <c r="J706" s="87">
        <f ca="1">IF($T706=0,SUM(J707:J711),IF($T706="",0,IF(ISERROR(OFFSET(ГП!AA597,-$R706-IF($T706=4,1,0),0)),0,OFFSET(ГП!AA597,-$R706-IF($T706=4,1,0),0))))</f>
        <v>0</v>
      </c>
      <c r="K706" s="87">
        <f ca="1">IF($T706=0,SUM(K707:K711),IF($T706="",0,IF(ISERROR(OFFSET(ГП!AB597,-$R706-IF($T706=4,1,0),0)),0,OFFSET(ГП!AB597,-$R706-IF($T706=4,1,0),0))))</f>
        <v>0</v>
      </c>
      <c r="L706" s="87">
        <f ca="1">IF($T706=0,SUM(L707:L711),IF($T706="",0,IF(ISERROR(OFFSET(ГП!AC597,-$R706-IF($T706=4,1,0),0)),0,OFFSET(ГП!AC597,-$R706-IF($T706=4,1,0),0))))</f>
        <v>0</v>
      </c>
      <c r="M706" s="87">
        <f ca="1">IF($T706=0,SUM(M707:M711),IF($T706="",0,IF(ISERROR(OFFSET(ГП!AD597,-$R706-IF($T706=4,1,0),0)),0,OFFSET(ГП!AD597,-$R706-IF($T706=4,1,0),0))))</f>
        <v>0</v>
      </c>
      <c r="N706" s="87">
        <f ca="1">IF($T706=0,SUM(N707:N711),IF($T706="",0,IF(ISERROR(OFFSET(ГП!AE597,-$R706-IF($T706=4,1,0),0)),0,OFFSET(ГП!AE597,-$R706-IF($T706=4,1,0),0))))</f>
        <v>0</v>
      </c>
      <c r="O706" s="87">
        <f ca="1">IF($T706=0,SUM(O707:O711),IF($T706="",0,IF(ISERROR(OFFSET(ГП!AF597,-$R706-IF($T706=4,1,0),0)),0,OFFSET(ГП!AF597,-$R706-IF($T706=4,1,0),0))))</f>
        <v>0</v>
      </c>
      <c r="P706" s="20"/>
      <c r="Q706" s="20">
        <v>2</v>
      </c>
      <c r="R706" s="20">
        <f t="shared" si="230"/>
        <v>21</v>
      </c>
      <c r="S706" s="20" t="str">
        <f t="shared" si="231"/>
        <v/>
      </c>
      <c r="T706" s="157">
        <f t="shared" si="232"/>
        <v>2</v>
      </c>
      <c r="U706" s="20" t="str">
        <f t="shared" si="233"/>
        <v>федеральный бюджет</v>
      </c>
      <c r="V706" s="20"/>
      <c r="W706" s="20"/>
      <c r="X706" s="20"/>
      <c r="Y706" s="20" t="str">
        <f t="shared" ca="1" si="238"/>
        <v/>
      </c>
      <c r="Z706" s="20"/>
      <c r="AA706" s="20">
        <f t="shared" si="237"/>
        <v>20</v>
      </c>
      <c r="AB706" s="20">
        <f t="shared" si="236"/>
        <v>6</v>
      </c>
      <c r="AC706" s="20" t="str">
        <f t="shared" ca="1" si="239"/>
        <v/>
      </c>
      <c r="AD706" s="20" t="str">
        <f t="shared" ca="1" si="234"/>
        <v/>
      </c>
      <c r="AE706" s="20" t="str">
        <f t="shared" ca="1" si="240"/>
        <v/>
      </c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</row>
    <row r="707" spans="1:41" s="30" customFormat="1" x14ac:dyDescent="0.25">
      <c r="A707" s="209"/>
      <c r="B707" s="205"/>
      <c r="C707" s="205"/>
      <c r="D707" s="125">
        <v>832</v>
      </c>
      <c r="E707" s="125">
        <v>502</v>
      </c>
      <c r="F707" s="115" t="str">
        <f t="shared" ca="1" si="235"/>
        <v>x</v>
      </c>
      <c r="G707" s="125">
        <v>522</v>
      </c>
      <c r="H707" s="116" t="s">
        <v>4</v>
      </c>
      <c r="I707" s="117" t="s">
        <v>18</v>
      </c>
      <c r="J707" s="87">
        <f ca="1">IF($T707=0,SUM(J708:J712),IF($T707="",0,IF(ISERROR(OFFSET(ГП!AA598,-$R707-IF($T707=4,1,0),0)),0,OFFSET(ГП!AA598,-$R707-IF($T707=4,1,0),0))))</f>
        <v>0</v>
      </c>
      <c r="K707" s="87">
        <f ca="1">IF($T707=0,SUM(K708:K712),IF($T707="",0,IF(ISERROR(OFFSET(ГП!AB598,-$R707-IF($T707=4,1,0),0)),0,OFFSET(ГП!AB598,-$R707-IF($T707=4,1,0),0))))</f>
        <v>0</v>
      </c>
      <c r="L707" s="87">
        <f ca="1">IF($T707=0,SUM(L708:L712),IF($T707="",0,IF(ISERROR(OFFSET(ГП!AC598,-$R707-IF($T707=4,1,0),0)),0,OFFSET(ГП!AC598,-$R707-IF($T707=4,1,0),0))))</f>
        <v>0</v>
      </c>
      <c r="M707" s="87">
        <f ca="1">IF($T707=0,SUM(M708:M712),IF($T707="",0,IF(ISERROR(OFFSET(ГП!AD598,-$R707-IF($T707=4,1,0),0)),0,OFFSET(ГП!AD598,-$R707-IF($T707=4,1,0),0))))</f>
        <v>0</v>
      </c>
      <c r="N707" s="87">
        <f ca="1">IF($T707=0,SUM(N708:N712),IF($T707="",0,IF(ISERROR(OFFSET(ГП!AE598,-$R707-IF($T707=4,1,0),0)),0,OFFSET(ГП!AE598,-$R707-IF($T707=4,1,0),0))))</f>
        <v>0</v>
      </c>
      <c r="O707" s="87">
        <f ca="1">IF($T707=0,SUM(O708:O712),IF($T707="",0,IF(ISERROR(OFFSET(ГП!AF598,-$R707-IF($T707=4,1,0),0)),0,OFFSET(ГП!AF598,-$R707-IF($T707=4,1,0),0))))</f>
        <v>0</v>
      </c>
      <c r="P707" s="20"/>
      <c r="Q707" s="20">
        <v>3</v>
      </c>
      <c r="R707" s="20">
        <f t="shared" ref="R707:R722" si="241">IF(Q707=1,R706+1,R706)</f>
        <v>21</v>
      </c>
      <c r="S707" s="20" t="str">
        <f t="shared" ref="S707:S722" si="242">IF(ISERROR(SEARCH("местн",U707,1)),IF(ISERROR(SEARCH("источн",U707,1)),"",4),3)</f>
        <v/>
      </c>
      <c r="T707" s="157">
        <f t="shared" ref="T707:T722" si="243">IF(S707="",IF(ISERROR(SEARCH("федерал",U707,1)),IF(ISERROR(SEARCH("республ",U707,1)),IF(ISERROR(SEARCH("всег",U707,1)),"",0),IF(ISERROR(SEARCH("террит",U707,1)),1,"")),2),S707)</f>
        <v>1</v>
      </c>
      <c r="U707" s="20" t="str">
        <f t="shared" ref="U707:U722" si="244">H707</f>
        <v>республииканский бюджет Чувашской Республики</v>
      </c>
      <c r="V707" s="20"/>
      <c r="W707" s="20"/>
      <c r="X707" s="20"/>
      <c r="Y707" s="20" t="str">
        <f t="shared" ca="1" si="238"/>
        <v/>
      </c>
      <c r="Z707" s="20"/>
      <c r="AA707" s="20">
        <f t="shared" si="237"/>
        <v>21</v>
      </c>
      <c r="AB707" s="20">
        <f t="shared" si="236"/>
        <v>1</v>
      </c>
      <c r="AC707" s="20" t="str">
        <f t="shared" ca="1" si="239"/>
        <v/>
      </c>
      <c r="AD707" s="20" t="str">
        <f t="shared" ref="AD707:AD768" ca="1" si="245">IF(AB707=1,OFFSET(AF707,-AA707,0),"")</f>
        <v>x</v>
      </c>
      <c r="AE707" s="20">
        <f t="shared" ca="1" si="240"/>
        <v>1</v>
      </c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</row>
    <row r="708" spans="1:41" s="30" customFormat="1" x14ac:dyDescent="0.25">
      <c r="A708" s="209"/>
      <c r="B708" s="205"/>
      <c r="C708" s="205"/>
      <c r="D708" s="115" t="s">
        <v>17</v>
      </c>
      <c r="E708" s="115" t="s">
        <v>17</v>
      </c>
      <c r="F708" s="115" t="str">
        <f t="shared" ref="F708:F722" ca="1" si="246">IF(AD708="","х",AD708)</f>
        <v>х</v>
      </c>
      <c r="G708" s="115" t="s">
        <v>17</v>
      </c>
      <c r="H708" s="116" t="s">
        <v>3</v>
      </c>
      <c r="I708" s="117" t="s">
        <v>18</v>
      </c>
      <c r="J708" s="87">
        <f ca="1">IF($T708=0,SUM(J709:J713),IF($T708="",0,IF(ISERROR(OFFSET(ГП!AA599,-$R708-IF($T708=4,1,0),0)),0,OFFSET(ГП!AA599,-$R708-IF($T708=4,1,0),0))))</f>
        <v>0</v>
      </c>
      <c r="K708" s="87">
        <f ca="1">IF($T708=0,SUM(K709:K713),IF($T708="",0,IF(ISERROR(OFFSET(ГП!AB599,-$R708-IF($T708=4,1,0),0)),0,OFFSET(ГП!AB599,-$R708-IF($T708=4,1,0),0))))</f>
        <v>0</v>
      </c>
      <c r="L708" s="87">
        <f ca="1">IF($T708=0,SUM(L709:L713),IF($T708="",0,IF(ISERROR(OFFSET(ГП!AC599,-$R708-IF($T708=4,1,0),0)),0,OFFSET(ГП!AC599,-$R708-IF($T708=4,1,0),0))))</f>
        <v>0</v>
      </c>
      <c r="M708" s="87">
        <f ca="1">IF($T708=0,SUM(M709:M713),IF($T708="",0,IF(ISERROR(OFFSET(ГП!AD599,-$R708-IF($T708=4,1,0),0)),0,OFFSET(ГП!AD599,-$R708-IF($T708=4,1,0),0))))</f>
        <v>0</v>
      </c>
      <c r="N708" s="87">
        <f ca="1">IF($T708=0,SUM(N709:N713),IF($T708="",0,IF(ISERROR(OFFSET(ГП!AE599,-$R708-IF($T708=4,1,0),0)),0,OFFSET(ГП!AE599,-$R708-IF($T708=4,1,0),0))))</f>
        <v>0</v>
      </c>
      <c r="O708" s="87">
        <f ca="1">IF($T708=0,SUM(O709:O713),IF($T708="",0,IF(ISERROR(OFFSET(ГП!AF599,-$R708-IF($T708=4,1,0),0)),0,OFFSET(ГП!AF599,-$R708-IF($T708=4,1,0),0))))</f>
        <v>0</v>
      </c>
      <c r="P708" s="20"/>
      <c r="Q708" s="20">
        <v>4</v>
      </c>
      <c r="R708" s="20">
        <f t="shared" si="241"/>
        <v>21</v>
      </c>
      <c r="S708" s="20">
        <f t="shared" si="242"/>
        <v>3</v>
      </c>
      <c r="T708" s="157">
        <f t="shared" si="243"/>
        <v>3</v>
      </c>
      <c r="U708" s="20" t="str">
        <f t="shared" si="244"/>
        <v>местные бюджеты</v>
      </c>
      <c r="V708" s="20"/>
      <c r="W708" s="20"/>
      <c r="X708" s="20"/>
      <c r="Y708" s="20" t="str">
        <f t="shared" ca="1" si="238"/>
        <v/>
      </c>
      <c r="Z708" s="20"/>
      <c r="AA708" s="20">
        <f t="shared" si="237"/>
        <v>21</v>
      </c>
      <c r="AB708" s="20">
        <f t="shared" si="236"/>
        <v>2</v>
      </c>
      <c r="AC708" s="20" t="str">
        <f t="shared" ca="1" si="239"/>
        <v/>
      </c>
      <c r="AD708" s="20" t="str">
        <f t="shared" ca="1" si="245"/>
        <v/>
      </c>
      <c r="AE708" s="20" t="str">
        <f t="shared" ca="1" si="240"/>
        <v/>
      </c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</row>
    <row r="709" spans="1:41" s="30" customFormat="1" x14ac:dyDescent="0.25">
      <c r="A709" s="209"/>
      <c r="B709" s="205"/>
      <c r="C709" s="205"/>
      <c r="D709" s="115" t="s">
        <v>17</v>
      </c>
      <c r="E709" s="115" t="s">
        <v>17</v>
      </c>
      <c r="F709" s="115" t="str">
        <f t="shared" ca="1" si="246"/>
        <v>х</v>
      </c>
      <c r="G709" s="115" t="s">
        <v>17</v>
      </c>
      <c r="H709" s="116" t="s">
        <v>5</v>
      </c>
      <c r="I709" s="117" t="s">
        <v>18</v>
      </c>
      <c r="J709" s="87">
        <f ca="1">IF($T709=0,SUM(J710:J714),IF($T709="",0,IF(ISERROR(OFFSET(ГП!AA600,-$R709-IF($T709=4,1,0),0)),0,OFFSET(ГП!AA600,-$R709-IF($T709=4,1,0),0))))</f>
        <v>0</v>
      </c>
      <c r="K709" s="87">
        <f ca="1">IF($T709=0,SUM(K710:K714),IF($T709="",0,IF(ISERROR(OFFSET(ГП!AB600,-$R709-IF($T709=4,1,0),0)),0,OFFSET(ГП!AB600,-$R709-IF($T709=4,1,0),0))))</f>
        <v>0</v>
      </c>
      <c r="L709" s="87">
        <f ca="1">IF($T709=0,SUM(L710:L714),IF($T709="",0,IF(ISERROR(OFFSET(ГП!AC600,-$R709-IF($T709=4,1,0),0)),0,OFFSET(ГП!AC600,-$R709-IF($T709=4,1,0),0))))</f>
        <v>0</v>
      </c>
      <c r="M709" s="87">
        <f ca="1">IF($T709=0,SUM(M710:M714),IF($T709="",0,IF(ISERROR(OFFSET(ГП!AD600,-$R709-IF($T709=4,1,0),0)),0,OFFSET(ГП!AD600,-$R709-IF($T709=4,1,0),0))))</f>
        <v>0</v>
      </c>
      <c r="N709" s="87">
        <f ca="1">IF($T709=0,SUM(N710:N714),IF($T709="",0,IF(ISERROR(OFFSET(ГП!AE600,-$R709-IF($T709=4,1,0),0)),0,OFFSET(ГП!AE600,-$R709-IF($T709=4,1,0),0))))</f>
        <v>0</v>
      </c>
      <c r="O709" s="87">
        <f ca="1">IF($T709=0,SUM(O710:O714),IF($T709="",0,IF(ISERROR(OFFSET(ГП!AF600,-$R709-IF($T709=4,1,0),0)),0,OFFSET(ГП!AF600,-$R709-IF($T709=4,1,0),0))))</f>
        <v>0</v>
      </c>
      <c r="P709" s="20"/>
      <c r="Q709" s="20">
        <v>5</v>
      </c>
      <c r="R709" s="20">
        <f t="shared" si="241"/>
        <v>21</v>
      </c>
      <c r="S709" s="20" t="str">
        <f t="shared" si="242"/>
        <v/>
      </c>
      <c r="T709" s="157" t="str">
        <f t="shared" si="243"/>
        <v/>
      </c>
      <c r="U709" s="20" t="str">
        <f t="shared" si="244"/>
        <v>территориальный государственный внебюджетный фонд Чувашской Республики</v>
      </c>
      <c r="V709" s="20"/>
      <c r="W709" s="20"/>
      <c r="X709" s="20"/>
      <c r="Y709" s="20" t="str">
        <f t="shared" ca="1" si="238"/>
        <v/>
      </c>
      <c r="Z709" s="20"/>
      <c r="AA709" s="20">
        <f t="shared" si="237"/>
        <v>21</v>
      </c>
      <c r="AB709" s="20">
        <f t="shared" ref="AB709:AB730" si="247">AB703</f>
        <v>3</v>
      </c>
      <c r="AC709" s="20" t="str">
        <f t="shared" ca="1" si="239"/>
        <v/>
      </c>
      <c r="AD709" s="20" t="str">
        <f t="shared" ca="1" si="245"/>
        <v/>
      </c>
      <c r="AE709" s="20" t="str">
        <f t="shared" ca="1" si="240"/>
        <v/>
      </c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</row>
    <row r="710" spans="1:41" s="30" customFormat="1" x14ac:dyDescent="0.25">
      <c r="A710" s="210"/>
      <c r="B710" s="206"/>
      <c r="C710" s="206"/>
      <c r="D710" s="115" t="s">
        <v>17</v>
      </c>
      <c r="E710" s="115" t="s">
        <v>17</v>
      </c>
      <c r="F710" s="115" t="str">
        <f t="shared" ca="1" si="246"/>
        <v>х</v>
      </c>
      <c r="G710" s="115" t="s">
        <v>17</v>
      </c>
      <c r="H710" s="116" t="s">
        <v>6</v>
      </c>
      <c r="I710" s="117" t="s">
        <v>18</v>
      </c>
      <c r="J710" s="87">
        <f ca="1">IF($T710=0,SUM(J711:J715),IF($T710="",0,IF(ISERROR(OFFSET(ГП!AA601,-$R710-IF($T710=4,1,0),0)),0,OFFSET(ГП!AA601,-$R710-IF($T710=4,1,0),0))))</f>
        <v>0</v>
      </c>
      <c r="K710" s="87">
        <f ca="1">IF($T710=0,SUM(K711:K715),IF($T710="",0,IF(ISERROR(OFFSET(ГП!AB601,-$R710-IF($T710=4,1,0),0)),0,OFFSET(ГП!AB601,-$R710-IF($T710=4,1,0),0))))</f>
        <v>0</v>
      </c>
      <c r="L710" s="87">
        <f ca="1">IF($T710=0,SUM(L711:L715),IF($T710="",0,IF(ISERROR(OFFSET(ГП!AC601,-$R710-IF($T710=4,1,0),0)),0,OFFSET(ГП!AC601,-$R710-IF($T710=4,1,0),0))))</f>
        <v>0</v>
      </c>
      <c r="M710" s="87">
        <f ca="1">IF($T710=0,SUM(M711:M715),IF($T710="",0,IF(ISERROR(OFFSET(ГП!AD601,-$R710-IF($T710=4,1,0),0)),0,OFFSET(ГП!AD601,-$R710-IF($T710=4,1,0),0))))</f>
        <v>0</v>
      </c>
      <c r="N710" s="87">
        <f ca="1">IF($T710=0,SUM(N711:N715),IF($T710="",0,IF(ISERROR(OFFSET(ГП!AE601,-$R710-IF($T710=4,1,0),0)),0,OFFSET(ГП!AE601,-$R710-IF($T710=4,1,0),0))))</f>
        <v>0</v>
      </c>
      <c r="O710" s="87">
        <f ca="1">IF($T710=0,SUM(O711:O715),IF($T710="",0,IF(ISERROR(OFFSET(ГП!AF601,-$R710-IF($T710=4,1,0),0)),0,OFFSET(ГП!AF601,-$R710-IF($T710=4,1,0),0))))</f>
        <v>0</v>
      </c>
      <c r="P710" s="20"/>
      <c r="Q710" s="20">
        <v>6</v>
      </c>
      <c r="R710" s="20">
        <f t="shared" si="241"/>
        <v>21</v>
      </c>
      <c r="S710" s="20">
        <f t="shared" si="242"/>
        <v>4</v>
      </c>
      <c r="T710" s="157">
        <f t="shared" si="243"/>
        <v>4</v>
      </c>
      <c r="U710" s="20" t="str">
        <f t="shared" si="244"/>
        <v>внебюджетные источники</v>
      </c>
      <c r="V710" s="20"/>
      <c r="W710" s="20"/>
      <c r="X710" s="20"/>
      <c r="Y710" s="20" t="str">
        <f t="shared" ca="1" si="238"/>
        <v/>
      </c>
      <c r="Z710" s="20"/>
      <c r="AA710" s="20">
        <f t="shared" si="237"/>
        <v>21</v>
      </c>
      <c r="AB710" s="20">
        <f t="shared" si="247"/>
        <v>4</v>
      </c>
      <c r="AC710" s="20" t="str">
        <f t="shared" ca="1" si="239"/>
        <v/>
      </c>
      <c r="AD710" s="20" t="str">
        <f t="shared" ca="1" si="245"/>
        <v/>
      </c>
      <c r="AE710" s="20" t="str">
        <f t="shared" ca="1" si="240"/>
        <v/>
      </c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</row>
    <row r="711" spans="1:41" s="30" customFormat="1" x14ac:dyDescent="0.25">
      <c r="A711" s="207" t="s">
        <v>251</v>
      </c>
      <c r="B711" s="204" t="s">
        <v>252</v>
      </c>
      <c r="C711" s="204" t="s">
        <v>35</v>
      </c>
      <c r="D711" s="115" t="s">
        <v>17</v>
      </c>
      <c r="E711" s="115" t="s">
        <v>17</v>
      </c>
      <c r="F711" s="115" t="str">
        <f t="shared" ca="1" si="246"/>
        <v>х</v>
      </c>
      <c r="G711" s="115" t="s">
        <v>17</v>
      </c>
      <c r="H711" s="116" t="s">
        <v>1</v>
      </c>
      <c r="I711" s="117" t="s">
        <v>18</v>
      </c>
      <c r="J711" s="87">
        <f ca="1">IF($T711=0,SUM(J712:J716),IF($T711="",0,IF(ISERROR(OFFSET(ГП!AA602,-$R711-IF($T711=4,1,0),0)),0,OFFSET(ГП!AA602,-$R711-IF($T711=4,1,0),0))))</f>
        <v>0</v>
      </c>
      <c r="K711" s="87">
        <f ca="1">IF($T711=0,SUM(K712:K716),IF($T711="",0,IF(ISERROR(OFFSET(ГП!AB602,-$R711-IF($T711=4,1,0),0)),0,OFFSET(ГП!AB602,-$R711-IF($T711=4,1,0),0))))</f>
        <v>0</v>
      </c>
      <c r="L711" s="87">
        <f ca="1">IF($T711=0,SUM(L712:L716),IF($T711="",0,IF(ISERROR(OFFSET(ГП!AC602,-$R711-IF($T711=4,1,0),0)),0,OFFSET(ГП!AC602,-$R711-IF($T711=4,1,0),0))))</f>
        <v>0</v>
      </c>
      <c r="M711" s="87">
        <f ca="1">IF($T711=0,SUM(M712:M716),IF($T711="",0,IF(ISERROR(OFFSET(ГП!AD602,-$R711-IF($T711=4,1,0),0)),0,OFFSET(ГП!AD602,-$R711-IF($T711=4,1,0),0))))</f>
        <v>0</v>
      </c>
      <c r="N711" s="87">
        <f ca="1">IF($T711=0,SUM(N712:N716),IF($T711="",0,IF(ISERROR(OFFSET(ГП!AE602,-$R711-IF($T711=4,1,0),0)),0,OFFSET(ГП!AE602,-$R711-IF($T711=4,1,0),0))))</f>
        <v>0</v>
      </c>
      <c r="O711" s="87">
        <f ca="1">IF($T711=0,SUM(O712:O716),IF($T711="",0,IF(ISERROR(OFFSET(ГП!AF602,-$R711-IF($T711=4,1,0),0)),0,OFFSET(ГП!AF602,-$R711-IF($T711=4,1,0),0))))</f>
        <v>0</v>
      </c>
      <c r="P711" s="20"/>
      <c r="Q711" s="20">
        <v>1</v>
      </c>
      <c r="R711" s="20">
        <f t="shared" si="241"/>
        <v>22</v>
      </c>
      <c r="S711" s="20" t="str">
        <f t="shared" si="242"/>
        <v/>
      </c>
      <c r="T711" s="157">
        <f t="shared" si="243"/>
        <v>0</v>
      </c>
      <c r="U711" s="20" t="str">
        <f t="shared" si="244"/>
        <v>всего</v>
      </c>
      <c r="V711" s="20"/>
      <c r="W711" s="20"/>
      <c r="X711" s="20"/>
      <c r="Y711" s="20" t="str">
        <f t="shared" ca="1" si="238"/>
        <v/>
      </c>
      <c r="Z711" s="20"/>
      <c r="AA711" s="20">
        <f t="shared" si="237"/>
        <v>21</v>
      </c>
      <c r="AB711" s="20">
        <f t="shared" si="247"/>
        <v>5</v>
      </c>
      <c r="AC711" s="20" t="str">
        <f t="shared" ca="1" si="239"/>
        <v/>
      </c>
      <c r="AD711" s="20" t="str">
        <f t="shared" ca="1" si="245"/>
        <v/>
      </c>
      <c r="AE711" s="20" t="str">
        <f t="shared" ca="1" si="240"/>
        <v/>
      </c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</row>
    <row r="712" spans="1:41" s="30" customFormat="1" x14ac:dyDescent="0.25">
      <c r="A712" s="209"/>
      <c r="B712" s="205"/>
      <c r="C712" s="205"/>
      <c r="D712" s="115" t="s">
        <v>17</v>
      </c>
      <c r="E712" s="115" t="s">
        <v>17</v>
      </c>
      <c r="F712" s="115" t="str">
        <f t="shared" ca="1" si="246"/>
        <v>х</v>
      </c>
      <c r="G712" s="115" t="s">
        <v>17</v>
      </c>
      <c r="H712" s="116" t="s">
        <v>2</v>
      </c>
      <c r="I712" s="117" t="s">
        <v>18</v>
      </c>
      <c r="J712" s="87">
        <f ca="1">IF($T712=0,SUM(J713:J717),IF($T712="",0,IF(ISERROR(OFFSET(ГП!AA603,-$R712-IF($T712=4,1,0),0)),0,OFFSET(ГП!AA603,-$R712-IF($T712=4,1,0),0))))</f>
        <v>0</v>
      </c>
      <c r="K712" s="87">
        <f ca="1">IF($T712=0,SUM(K713:K717),IF($T712="",0,IF(ISERROR(OFFSET(ГП!AB603,-$R712-IF($T712=4,1,0),0)),0,OFFSET(ГП!AB603,-$R712-IF($T712=4,1,0),0))))</f>
        <v>0</v>
      </c>
      <c r="L712" s="87">
        <f ca="1">IF($T712=0,SUM(L713:L717),IF($T712="",0,IF(ISERROR(OFFSET(ГП!AC603,-$R712-IF($T712=4,1,0),0)),0,OFFSET(ГП!AC603,-$R712-IF($T712=4,1,0),0))))</f>
        <v>0</v>
      </c>
      <c r="M712" s="87">
        <f ca="1">IF($T712=0,SUM(M713:M717),IF($T712="",0,IF(ISERROR(OFFSET(ГП!AD603,-$R712-IF($T712=4,1,0),0)),0,OFFSET(ГП!AD603,-$R712-IF($T712=4,1,0),0))))</f>
        <v>0</v>
      </c>
      <c r="N712" s="87">
        <f ca="1">IF($T712=0,SUM(N713:N717),IF($T712="",0,IF(ISERROR(OFFSET(ГП!AE603,-$R712-IF($T712=4,1,0),0)),0,OFFSET(ГП!AE603,-$R712-IF($T712=4,1,0),0))))</f>
        <v>0</v>
      </c>
      <c r="O712" s="87">
        <f ca="1">IF($T712=0,SUM(O713:O717),IF($T712="",0,IF(ISERROR(OFFSET(ГП!AF603,-$R712-IF($T712=4,1,0),0)),0,OFFSET(ГП!AF603,-$R712-IF($T712=4,1,0),0))))</f>
        <v>0</v>
      </c>
      <c r="P712" s="20"/>
      <c r="Q712" s="20">
        <v>2</v>
      </c>
      <c r="R712" s="20">
        <f t="shared" si="241"/>
        <v>22</v>
      </c>
      <c r="S712" s="20" t="str">
        <f t="shared" si="242"/>
        <v/>
      </c>
      <c r="T712" s="157">
        <f t="shared" si="243"/>
        <v>2</v>
      </c>
      <c r="U712" s="20" t="str">
        <f t="shared" si="244"/>
        <v>федеральный бюджет</v>
      </c>
      <c r="V712" s="20"/>
      <c r="W712" s="20"/>
      <c r="X712" s="20"/>
      <c r="Y712" s="20" t="str">
        <f t="shared" ca="1" si="238"/>
        <v/>
      </c>
      <c r="Z712" s="20"/>
      <c r="AA712" s="20">
        <f t="shared" si="237"/>
        <v>21</v>
      </c>
      <c r="AB712" s="20">
        <f t="shared" si="247"/>
        <v>6</v>
      </c>
      <c r="AC712" s="20" t="str">
        <f t="shared" ca="1" si="239"/>
        <v/>
      </c>
      <c r="AD712" s="20" t="str">
        <f t="shared" ca="1" si="245"/>
        <v/>
      </c>
      <c r="AE712" s="20" t="str">
        <f t="shared" ca="1" si="240"/>
        <v/>
      </c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</row>
    <row r="713" spans="1:41" s="30" customFormat="1" x14ac:dyDescent="0.25">
      <c r="A713" s="209"/>
      <c r="B713" s="205"/>
      <c r="C713" s="205"/>
      <c r="D713" s="125">
        <v>832</v>
      </c>
      <c r="E713" s="125">
        <v>502</v>
      </c>
      <c r="F713" s="115" t="str">
        <f t="shared" ca="1" si="246"/>
        <v>x</v>
      </c>
      <c r="G713" s="125">
        <v>522</v>
      </c>
      <c r="H713" s="116" t="s">
        <v>4</v>
      </c>
      <c r="I713" s="117" t="s">
        <v>18</v>
      </c>
      <c r="J713" s="87">
        <f ca="1">IF($T713=0,SUM(J714:J718),IF($T713="",0,IF(ISERROR(OFFSET(ГП!AA604,-$R713-IF($T713=4,1,0),0)),0,OFFSET(ГП!AA604,-$R713-IF($T713=4,1,0),0))))</f>
        <v>0</v>
      </c>
      <c r="K713" s="87">
        <f ca="1">IF($T713=0,SUM(K714:K718),IF($T713="",0,IF(ISERROR(OFFSET(ГП!AB604,-$R713-IF($T713=4,1,0),0)),0,OFFSET(ГП!AB604,-$R713-IF($T713=4,1,0),0))))</f>
        <v>0</v>
      </c>
      <c r="L713" s="87">
        <f ca="1">IF($T713=0,SUM(L714:L718),IF($T713="",0,IF(ISERROR(OFFSET(ГП!AC604,-$R713-IF($T713=4,1,0),0)),0,OFFSET(ГП!AC604,-$R713-IF($T713=4,1,0),0))))</f>
        <v>0</v>
      </c>
      <c r="M713" s="87">
        <f ca="1">IF($T713=0,SUM(M714:M718),IF($T713="",0,IF(ISERROR(OFFSET(ГП!AD604,-$R713-IF($T713=4,1,0),0)),0,OFFSET(ГП!AD604,-$R713-IF($T713=4,1,0),0))))</f>
        <v>0</v>
      </c>
      <c r="N713" s="87">
        <f ca="1">IF($T713=0,SUM(N714:N718),IF($T713="",0,IF(ISERROR(OFFSET(ГП!AE604,-$R713-IF($T713=4,1,0),0)),0,OFFSET(ГП!AE604,-$R713-IF($T713=4,1,0),0))))</f>
        <v>0</v>
      </c>
      <c r="O713" s="87">
        <f ca="1">IF($T713=0,SUM(O714:O718),IF($T713="",0,IF(ISERROR(OFFSET(ГП!AF604,-$R713-IF($T713=4,1,0),0)),0,OFFSET(ГП!AF604,-$R713-IF($T713=4,1,0),0))))</f>
        <v>0</v>
      </c>
      <c r="P713" s="20"/>
      <c r="Q713" s="20">
        <v>3</v>
      </c>
      <c r="R713" s="20">
        <f t="shared" si="241"/>
        <v>22</v>
      </c>
      <c r="S713" s="20" t="str">
        <f t="shared" si="242"/>
        <v/>
      </c>
      <c r="T713" s="157">
        <f t="shared" si="243"/>
        <v>1</v>
      </c>
      <c r="U713" s="20" t="str">
        <f t="shared" si="244"/>
        <v>республииканский бюджет Чувашской Республики</v>
      </c>
      <c r="V713" s="20"/>
      <c r="W713" s="20"/>
      <c r="X713" s="20"/>
      <c r="Y713" s="20" t="str">
        <f t="shared" ca="1" si="238"/>
        <v/>
      </c>
      <c r="Z713" s="20"/>
      <c r="AA713" s="20">
        <f t="shared" si="237"/>
        <v>22</v>
      </c>
      <c r="AB713" s="20">
        <f t="shared" si="247"/>
        <v>1</v>
      </c>
      <c r="AC713" s="20" t="str">
        <f t="shared" ca="1" si="239"/>
        <v/>
      </c>
      <c r="AD713" s="20" t="str">
        <f t="shared" ca="1" si="245"/>
        <v>x</v>
      </c>
      <c r="AE713" s="20">
        <f t="shared" ca="1" si="240"/>
        <v>1</v>
      </c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</row>
    <row r="714" spans="1:41" s="30" customFormat="1" x14ac:dyDescent="0.25">
      <c r="A714" s="209"/>
      <c r="B714" s="205"/>
      <c r="C714" s="205"/>
      <c r="D714" s="115" t="s">
        <v>17</v>
      </c>
      <c r="E714" s="115" t="s">
        <v>17</v>
      </c>
      <c r="F714" s="115" t="str">
        <f t="shared" ca="1" si="246"/>
        <v>х</v>
      </c>
      <c r="G714" s="115" t="s">
        <v>17</v>
      </c>
      <c r="H714" s="116" t="s">
        <v>3</v>
      </c>
      <c r="I714" s="117" t="s">
        <v>18</v>
      </c>
      <c r="J714" s="87">
        <f ca="1">IF($T714=0,SUM(J715:J719),IF($T714="",0,IF(ISERROR(OFFSET(ГП!AA605,-$R714-IF($T714=4,1,0),0)),0,OFFSET(ГП!AA605,-$R714-IF($T714=4,1,0),0))))</f>
        <v>0</v>
      </c>
      <c r="K714" s="87">
        <f ca="1">IF($T714=0,SUM(K715:K719),IF($T714="",0,IF(ISERROR(OFFSET(ГП!AB605,-$R714-IF($T714=4,1,0),0)),0,OFFSET(ГП!AB605,-$R714-IF($T714=4,1,0),0))))</f>
        <v>0</v>
      </c>
      <c r="L714" s="87">
        <f ca="1">IF($T714=0,SUM(L715:L719),IF($T714="",0,IF(ISERROR(OFFSET(ГП!AC605,-$R714-IF($T714=4,1,0),0)),0,OFFSET(ГП!AC605,-$R714-IF($T714=4,1,0),0))))</f>
        <v>0</v>
      </c>
      <c r="M714" s="87">
        <f ca="1">IF($T714=0,SUM(M715:M719),IF($T714="",0,IF(ISERROR(OFFSET(ГП!AD605,-$R714-IF($T714=4,1,0),0)),0,OFFSET(ГП!AD605,-$R714-IF($T714=4,1,0),0))))</f>
        <v>0</v>
      </c>
      <c r="N714" s="87">
        <f ca="1">IF($T714=0,SUM(N715:N719),IF($T714="",0,IF(ISERROR(OFFSET(ГП!AE605,-$R714-IF($T714=4,1,0),0)),0,OFFSET(ГП!AE605,-$R714-IF($T714=4,1,0),0))))</f>
        <v>0</v>
      </c>
      <c r="O714" s="87">
        <f ca="1">IF($T714=0,SUM(O715:O719),IF($T714="",0,IF(ISERROR(OFFSET(ГП!AF605,-$R714-IF($T714=4,1,0),0)),0,OFFSET(ГП!AF605,-$R714-IF($T714=4,1,0),0))))</f>
        <v>0</v>
      </c>
      <c r="P714" s="20"/>
      <c r="Q714" s="20">
        <v>4</v>
      </c>
      <c r="R714" s="20">
        <f t="shared" si="241"/>
        <v>22</v>
      </c>
      <c r="S714" s="20">
        <f t="shared" si="242"/>
        <v>3</v>
      </c>
      <c r="T714" s="157">
        <f t="shared" si="243"/>
        <v>3</v>
      </c>
      <c r="U714" s="20" t="str">
        <f t="shared" si="244"/>
        <v>местные бюджеты</v>
      </c>
      <c r="V714" s="20"/>
      <c r="W714" s="20"/>
      <c r="X714" s="20"/>
      <c r="Y714" s="20" t="str">
        <f t="shared" ca="1" si="238"/>
        <v/>
      </c>
      <c r="Z714" s="20"/>
      <c r="AA714" s="20">
        <f t="shared" si="237"/>
        <v>22</v>
      </c>
      <c r="AB714" s="20">
        <f t="shared" si="247"/>
        <v>2</v>
      </c>
      <c r="AC714" s="20" t="str">
        <f t="shared" ca="1" si="239"/>
        <v/>
      </c>
      <c r="AD714" s="20" t="str">
        <f t="shared" ca="1" si="245"/>
        <v/>
      </c>
      <c r="AE714" s="20" t="str">
        <f t="shared" ca="1" si="240"/>
        <v/>
      </c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</row>
    <row r="715" spans="1:41" s="30" customFormat="1" x14ac:dyDescent="0.25">
      <c r="A715" s="209"/>
      <c r="B715" s="205"/>
      <c r="C715" s="205"/>
      <c r="D715" s="115" t="s">
        <v>17</v>
      </c>
      <c r="E715" s="115" t="s">
        <v>17</v>
      </c>
      <c r="F715" s="115" t="str">
        <f t="shared" ca="1" si="246"/>
        <v>х</v>
      </c>
      <c r="G715" s="115" t="s">
        <v>17</v>
      </c>
      <c r="H715" s="116" t="s">
        <v>5</v>
      </c>
      <c r="I715" s="117" t="s">
        <v>18</v>
      </c>
      <c r="J715" s="87">
        <f ca="1">IF($T715=0,SUM(J716:J720),IF($T715="",0,IF(ISERROR(OFFSET(ГП!AA606,-$R715-IF($T715=4,1,0),0)),0,OFFSET(ГП!AA606,-$R715-IF($T715=4,1,0),0))))</f>
        <v>0</v>
      </c>
      <c r="K715" s="87">
        <f ca="1">IF($T715=0,SUM(K716:K720),IF($T715="",0,IF(ISERROR(OFFSET(ГП!AB606,-$R715-IF($T715=4,1,0),0)),0,OFFSET(ГП!AB606,-$R715-IF($T715=4,1,0),0))))</f>
        <v>0</v>
      </c>
      <c r="L715" s="87">
        <f ca="1">IF($T715=0,SUM(L716:L720),IF($T715="",0,IF(ISERROR(OFFSET(ГП!AC606,-$R715-IF($T715=4,1,0),0)),0,OFFSET(ГП!AC606,-$R715-IF($T715=4,1,0),0))))</f>
        <v>0</v>
      </c>
      <c r="M715" s="87">
        <f ca="1">IF($T715=0,SUM(M716:M720),IF($T715="",0,IF(ISERROR(OFFSET(ГП!AD606,-$R715-IF($T715=4,1,0),0)),0,OFFSET(ГП!AD606,-$R715-IF($T715=4,1,0),0))))</f>
        <v>0</v>
      </c>
      <c r="N715" s="87">
        <f ca="1">IF($T715=0,SUM(N716:N720),IF($T715="",0,IF(ISERROR(OFFSET(ГП!AE606,-$R715-IF($T715=4,1,0),0)),0,OFFSET(ГП!AE606,-$R715-IF($T715=4,1,0),0))))</f>
        <v>0</v>
      </c>
      <c r="O715" s="87">
        <f ca="1">IF($T715=0,SUM(O716:O720),IF($T715="",0,IF(ISERROR(OFFSET(ГП!AF606,-$R715-IF($T715=4,1,0),0)),0,OFFSET(ГП!AF606,-$R715-IF($T715=4,1,0),0))))</f>
        <v>0</v>
      </c>
      <c r="P715" s="20"/>
      <c r="Q715" s="20">
        <v>5</v>
      </c>
      <c r="R715" s="20">
        <f t="shared" si="241"/>
        <v>22</v>
      </c>
      <c r="S715" s="20" t="str">
        <f t="shared" si="242"/>
        <v/>
      </c>
      <c r="T715" s="157" t="str">
        <f t="shared" si="243"/>
        <v/>
      </c>
      <c r="U715" s="20" t="str">
        <f t="shared" si="244"/>
        <v>территориальный государственный внебюджетный фонд Чувашской Республики</v>
      </c>
      <c r="V715" s="20"/>
      <c r="W715" s="20"/>
      <c r="X715" s="20"/>
      <c r="Y715" s="20" t="str">
        <f t="shared" ca="1" si="238"/>
        <v/>
      </c>
      <c r="Z715" s="20"/>
      <c r="AA715" s="20">
        <f t="shared" si="237"/>
        <v>22</v>
      </c>
      <c r="AB715" s="20">
        <f t="shared" si="247"/>
        <v>3</v>
      </c>
      <c r="AC715" s="20" t="str">
        <f t="shared" ca="1" si="239"/>
        <v/>
      </c>
      <c r="AD715" s="20" t="str">
        <f t="shared" ca="1" si="245"/>
        <v/>
      </c>
      <c r="AE715" s="20" t="str">
        <f t="shared" ca="1" si="240"/>
        <v/>
      </c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</row>
    <row r="716" spans="1:41" s="30" customFormat="1" x14ac:dyDescent="0.25">
      <c r="A716" s="210"/>
      <c r="B716" s="206"/>
      <c r="C716" s="206"/>
      <c r="D716" s="115" t="s">
        <v>17</v>
      </c>
      <c r="E716" s="115" t="s">
        <v>17</v>
      </c>
      <c r="F716" s="115" t="str">
        <f t="shared" ca="1" si="246"/>
        <v>х</v>
      </c>
      <c r="G716" s="115" t="s">
        <v>17</v>
      </c>
      <c r="H716" s="116" t="s">
        <v>6</v>
      </c>
      <c r="I716" s="117" t="s">
        <v>18</v>
      </c>
      <c r="J716" s="87">
        <f ca="1">IF($T716=0,SUM(J717:J721),IF($T716="",0,IF(ISERROR(OFFSET(ГП!AA607,-$R716-IF($T716=4,1,0),0)),0,OFFSET(ГП!AA607,-$R716-IF($T716=4,1,0),0))))</f>
        <v>0</v>
      </c>
      <c r="K716" s="87">
        <f ca="1">IF($T716=0,SUM(K717:K721),IF($T716="",0,IF(ISERROR(OFFSET(ГП!AB607,-$R716-IF($T716=4,1,0),0)),0,OFFSET(ГП!AB607,-$R716-IF($T716=4,1,0),0))))</f>
        <v>0</v>
      </c>
      <c r="L716" s="87">
        <f ca="1">IF($T716=0,SUM(L717:L721),IF($T716="",0,IF(ISERROR(OFFSET(ГП!AC607,-$R716-IF($T716=4,1,0),0)),0,OFFSET(ГП!AC607,-$R716-IF($T716=4,1,0),0))))</f>
        <v>0</v>
      </c>
      <c r="M716" s="87">
        <f ca="1">IF($T716=0,SUM(M717:M721),IF($T716="",0,IF(ISERROR(OFFSET(ГП!AD607,-$R716-IF($T716=4,1,0),0)),0,OFFSET(ГП!AD607,-$R716-IF($T716=4,1,0),0))))</f>
        <v>0</v>
      </c>
      <c r="N716" s="87">
        <f ca="1">IF($T716=0,SUM(N717:N721),IF($T716="",0,IF(ISERROR(OFFSET(ГП!AE607,-$R716-IF($T716=4,1,0),0)),0,OFFSET(ГП!AE607,-$R716-IF($T716=4,1,0),0))))</f>
        <v>0</v>
      </c>
      <c r="O716" s="87">
        <f ca="1">IF($T716=0,SUM(O717:O721),IF($T716="",0,IF(ISERROR(OFFSET(ГП!AF607,-$R716-IF($T716=4,1,0),0)),0,OFFSET(ГП!AF607,-$R716-IF($T716=4,1,0),0))))</f>
        <v>0</v>
      </c>
      <c r="P716" s="20"/>
      <c r="Q716" s="20">
        <v>6</v>
      </c>
      <c r="R716" s="20">
        <f t="shared" si="241"/>
        <v>22</v>
      </c>
      <c r="S716" s="20">
        <f t="shared" si="242"/>
        <v>4</v>
      </c>
      <c r="T716" s="157">
        <f t="shared" si="243"/>
        <v>4</v>
      </c>
      <c r="U716" s="20" t="str">
        <f t="shared" si="244"/>
        <v>внебюджетные источники</v>
      </c>
      <c r="V716" s="20"/>
      <c r="W716" s="20"/>
      <c r="X716" s="20"/>
      <c r="Y716" s="20" t="str">
        <f t="shared" ca="1" si="238"/>
        <v/>
      </c>
      <c r="Z716" s="20"/>
      <c r="AA716" s="20">
        <f t="shared" si="237"/>
        <v>22</v>
      </c>
      <c r="AB716" s="20">
        <f t="shared" si="247"/>
        <v>4</v>
      </c>
      <c r="AC716" s="20" t="str">
        <f t="shared" ca="1" si="239"/>
        <v/>
      </c>
      <c r="AD716" s="20" t="str">
        <f t="shared" ca="1" si="245"/>
        <v/>
      </c>
      <c r="AE716" s="20" t="str">
        <f t="shared" ca="1" si="240"/>
        <v/>
      </c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</row>
    <row r="717" spans="1:41" s="30" customFormat="1" x14ac:dyDescent="0.25">
      <c r="A717" s="207" t="s">
        <v>253</v>
      </c>
      <c r="B717" s="204" t="s">
        <v>254</v>
      </c>
      <c r="C717" s="204" t="s">
        <v>35</v>
      </c>
      <c r="D717" s="115" t="s">
        <v>17</v>
      </c>
      <c r="E717" s="115" t="s">
        <v>17</v>
      </c>
      <c r="F717" s="115" t="str">
        <f t="shared" ca="1" si="246"/>
        <v>х</v>
      </c>
      <c r="G717" s="115" t="s">
        <v>17</v>
      </c>
      <c r="H717" s="116" t="s">
        <v>1</v>
      </c>
      <c r="I717" s="117" t="s">
        <v>18</v>
      </c>
      <c r="J717" s="87">
        <f ca="1">IF($T717=0,SUM(J718:J722),IF($T717="",0,IF(ISERROR(OFFSET(ГП!AA608,-$R717-IF($T717=4,1,0),0)),0,OFFSET(ГП!AA608,-$R717-IF($T717=4,1,0),0))))</f>
        <v>0</v>
      </c>
      <c r="K717" s="87">
        <f ca="1">IF($T717=0,SUM(K718:K722),IF($T717="",0,IF(ISERROR(OFFSET(ГП!AB608,-$R717-IF($T717=4,1,0),0)),0,OFFSET(ГП!AB608,-$R717-IF($T717=4,1,0),0))))</f>
        <v>0</v>
      </c>
      <c r="L717" s="87">
        <f ca="1">IF($T717=0,SUM(L718:L722),IF($T717="",0,IF(ISERROR(OFFSET(ГП!AC608,-$R717-IF($T717=4,1,0),0)),0,OFFSET(ГП!AC608,-$R717-IF($T717=4,1,0),0))))</f>
        <v>0</v>
      </c>
      <c r="M717" s="87">
        <f ca="1">IF($T717=0,SUM(M718:M722),IF($T717="",0,IF(ISERROR(OFFSET(ГП!AD608,-$R717-IF($T717=4,1,0),0)),0,OFFSET(ГП!AD608,-$R717-IF($T717=4,1,0),0))))</f>
        <v>0</v>
      </c>
      <c r="N717" s="87">
        <f ca="1">IF($T717=0,SUM(N718:N722),IF($T717="",0,IF(ISERROR(OFFSET(ГП!AE608,-$R717-IF($T717=4,1,0),0)),0,OFFSET(ГП!AE608,-$R717-IF($T717=4,1,0),0))))</f>
        <v>0</v>
      </c>
      <c r="O717" s="87">
        <f ca="1">IF($T717=0,SUM(O718:O722),IF($T717="",0,IF(ISERROR(OFFSET(ГП!AF608,-$R717-IF($T717=4,1,0),0)),0,OFFSET(ГП!AF608,-$R717-IF($T717=4,1,0),0))))</f>
        <v>0</v>
      </c>
      <c r="P717" s="20"/>
      <c r="Q717" s="20">
        <v>1</v>
      </c>
      <c r="R717" s="20">
        <f t="shared" si="241"/>
        <v>23</v>
      </c>
      <c r="S717" s="20" t="str">
        <f t="shared" si="242"/>
        <v/>
      </c>
      <c r="T717" s="157">
        <f t="shared" si="243"/>
        <v>0</v>
      </c>
      <c r="U717" s="20" t="str">
        <f t="shared" si="244"/>
        <v>всего</v>
      </c>
      <c r="V717" s="20"/>
      <c r="W717" s="20"/>
      <c r="X717" s="20"/>
      <c r="Y717" s="20" t="str">
        <f t="shared" ca="1" si="238"/>
        <v/>
      </c>
      <c r="Z717" s="20"/>
      <c r="AA717" s="20">
        <f t="shared" si="237"/>
        <v>22</v>
      </c>
      <c r="AB717" s="20">
        <f t="shared" si="247"/>
        <v>5</v>
      </c>
      <c r="AC717" s="20" t="str">
        <f t="shared" ca="1" si="239"/>
        <v/>
      </c>
      <c r="AD717" s="20" t="str">
        <f t="shared" ca="1" si="245"/>
        <v/>
      </c>
      <c r="AE717" s="20" t="str">
        <f t="shared" ca="1" si="240"/>
        <v/>
      </c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</row>
    <row r="718" spans="1:41" s="30" customFormat="1" x14ac:dyDescent="0.25">
      <c r="A718" s="209"/>
      <c r="B718" s="205"/>
      <c r="C718" s="205"/>
      <c r="D718" s="115" t="s">
        <v>17</v>
      </c>
      <c r="E718" s="115" t="s">
        <v>17</v>
      </c>
      <c r="F718" s="115" t="str">
        <f t="shared" ca="1" si="246"/>
        <v>х</v>
      </c>
      <c r="G718" s="115" t="s">
        <v>17</v>
      </c>
      <c r="H718" s="116" t="s">
        <v>2</v>
      </c>
      <c r="I718" s="117" t="s">
        <v>18</v>
      </c>
      <c r="J718" s="87">
        <f ca="1">IF($T718=0,SUM(J719:J723),IF($T718="",0,IF(ISERROR(OFFSET(ГП!AA609,-$R718-IF($T718=4,1,0),0)),0,OFFSET(ГП!AA609,-$R718-IF($T718=4,1,0),0))))</f>
        <v>0</v>
      </c>
      <c r="K718" s="87">
        <f ca="1">IF($T718=0,SUM(K719:K723),IF($T718="",0,IF(ISERROR(OFFSET(ГП!AB609,-$R718-IF($T718=4,1,0),0)),0,OFFSET(ГП!AB609,-$R718-IF($T718=4,1,0),0))))</f>
        <v>0</v>
      </c>
      <c r="L718" s="87">
        <f ca="1">IF($T718=0,SUM(L719:L723),IF($T718="",0,IF(ISERROR(OFFSET(ГП!AC609,-$R718-IF($T718=4,1,0),0)),0,OFFSET(ГП!AC609,-$R718-IF($T718=4,1,0),0))))</f>
        <v>0</v>
      </c>
      <c r="M718" s="87">
        <f ca="1">IF($T718=0,SUM(M719:M723),IF($T718="",0,IF(ISERROR(OFFSET(ГП!AD609,-$R718-IF($T718=4,1,0),0)),0,OFFSET(ГП!AD609,-$R718-IF($T718=4,1,0),0))))</f>
        <v>0</v>
      </c>
      <c r="N718" s="87">
        <f ca="1">IF($T718=0,SUM(N719:N723),IF($T718="",0,IF(ISERROR(OFFSET(ГП!AE609,-$R718-IF($T718=4,1,0),0)),0,OFFSET(ГП!AE609,-$R718-IF($T718=4,1,0),0))))</f>
        <v>0</v>
      </c>
      <c r="O718" s="87">
        <f ca="1">IF($T718=0,SUM(O719:O723),IF($T718="",0,IF(ISERROR(OFFSET(ГП!AF609,-$R718-IF($T718=4,1,0),0)),0,OFFSET(ГП!AF609,-$R718-IF($T718=4,1,0),0))))</f>
        <v>0</v>
      </c>
      <c r="P718" s="20"/>
      <c r="Q718" s="20">
        <v>2</v>
      </c>
      <c r="R718" s="20">
        <f t="shared" si="241"/>
        <v>23</v>
      </c>
      <c r="S718" s="20" t="str">
        <f t="shared" si="242"/>
        <v/>
      </c>
      <c r="T718" s="157">
        <f t="shared" si="243"/>
        <v>2</v>
      </c>
      <c r="U718" s="20" t="str">
        <f t="shared" si="244"/>
        <v>федеральный бюджет</v>
      </c>
      <c r="V718" s="20"/>
      <c r="W718" s="20"/>
      <c r="X718" s="20"/>
      <c r="Y718" s="20" t="str">
        <f t="shared" ca="1" si="238"/>
        <v/>
      </c>
      <c r="Z718" s="20"/>
      <c r="AA718" s="20">
        <f t="shared" si="237"/>
        <v>22</v>
      </c>
      <c r="AB718" s="20">
        <f t="shared" si="247"/>
        <v>6</v>
      </c>
      <c r="AC718" s="20" t="str">
        <f t="shared" ca="1" si="239"/>
        <v/>
      </c>
      <c r="AD718" s="20" t="str">
        <f t="shared" ca="1" si="245"/>
        <v/>
      </c>
      <c r="AE718" s="20" t="str">
        <f t="shared" ca="1" si="240"/>
        <v/>
      </c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</row>
    <row r="719" spans="1:41" s="30" customFormat="1" x14ac:dyDescent="0.25">
      <c r="A719" s="209"/>
      <c r="B719" s="205"/>
      <c r="C719" s="205"/>
      <c r="D719" s="125">
        <v>832</v>
      </c>
      <c r="E719" s="125">
        <v>502</v>
      </c>
      <c r="F719" s="115" t="str">
        <f t="shared" ca="1" si="246"/>
        <v>x</v>
      </c>
      <c r="G719" s="125">
        <v>522</v>
      </c>
      <c r="H719" s="116" t="s">
        <v>4</v>
      </c>
      <c r="I719" s="117" t="s">
        <v>18</v>
      </c>
      <c r="J719" s="87">
        <f ca="1">IF($T719=0,SUM(J720:J724),IF($T719="",0,IF(ISERROR(OFFSET(ГП!AA610,-$R719-IF($T719=4,1,0),0)),0,OFFSET(ГП!AA610,-$R719-IF($T719=4,1,0),0))))</f>
        <v>0</v>
      </c>
      <c r="K719" s="87">
        <f ca="1">IF($T719=0,SUM(K720:K724),IF($T719="",0,IF(ISERROR(OFFSET(ГП!AB610,-$R719-IF($T719=4,1,0),0)),0,OFFSET(ГП!AB610,-$R719-IF($T719=4,1,0),0))))</f>
        <v>0</v>
      </c>
      <c r="L719" s="87">
        <f ca="1">IF($T719=0,SUM(L720:L724),IF($T719="",0,IF(ISERROR(OFFSET(ГП!AC610,-$R719-IF($T719=4,1,0),0)),0,OFFSET(ГП!AC610,-$R719-IF($T719=4,1,0),0))))</f>
        <v>0</v>
      </c>
      <c r="M719" s="87">
        <f ca="1">IF($T719=0,SUM(M720:M724),IF($T719="",0,IF(ISERROR(OFFSET(ГП!AD610,-$R719-IF($T719=4,1,0),0)),0,OFFSET(ГП!AD610,-$R719-IF($T719=4,1,0),0))))</f>
        <v>0</v>
      </c>
      <c r="N719" s="87">
        <f ca="1">IF($T719=0,SUM(N720:N724),IF($T719="",0,IF(ISERROR(OFFSET(ГП!AE610,-$R719-IF($T719=4,1,0),0)),0,OFFSET(ГП!AE610,-$R719-IF($T719=4,1,0),0))))</f>
        <v>0</v>
      </c>
      <c r="O719" s="87">
        <f ca="1">IF($T719=0,SUM(O720:O724),IF($T719="",0,IF(ISERROR(OFFSET(ГП!AF610,-$R719-IF($T719=4,1,0),0)),0,OFFSET(ГП!AF610,-$R719-IF($T719=4,1,0),0))))</f>
        <v>0</v>
      </c>
      <c r="P719" s="20"/>
      <c r="Q719" s="20">
        <v>3</v>
      </c>
      <c r="R719" s="20">
        <f t="shared" si="241"/>
        <v>23</v>
      </c>
      <c r="S719" s="20" t="str">
        <f t="shared" si="242"/>
        <v/>
      </c>
      <c r="T719" s="157">
        <f t="shared" si="243"/>
        <v>1</v>
      </c>
      <c r="U719" s="20" t="str">
        <f t="shared" si="244"/>
        <v>республииканский бюджет Чувашской Республики</v>
      </c>
      <c r="V719" s="20"/>
      <c r="W719" s="20"/>
      <c r="X719" s="20"/>
      <c r="Y719" s="20" t="str">
        <f t="shared" ca="1" si="238"/>
        <v/>
      </c>
      <c r="Z719" s="20"/>
      <c r="AA719" s="20">
        <f t="shared" si="237"/>
        <v>23</v>
      </c>
      <c r="AB719" s="20">
        <f t="shared" si="247"/>
        <v>1</v>
      </c>
      <c r="AC719" s="20" t="str">
        <f t="shared" ca="1" si="239"/>
        <v/>
      </c>
      <c r="AD719" s="20" t="str">
        <f t="shared" ca="1" si="245"/>
        <v>x</v>
      </c>
      <c r="AE719" s="20">
        <f t="shared" ca="1" si="240"/>
        <v>1</v>
      </c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</row>
    <row r="720" spans="1:41" s="30" customFormat="1" x14ac:dyDescent="0.25">
      <c r="A720" s="209"/>
      <c r="B720" s="205"/>
      <c r="C720" s="205"/>
      <c r="D720" s="115" t="s">
        <v>17</v>
      </c>
      <c r="E720" s="115" t="s">
        <v>17</v>
      </c>
      <c r="F720" s="115" t="str">
        <f t="shared" ca="1" si="246"/>
        <v>х</v>
      </c>
      <c r="G720" s="115" t="s">
        <v>17</v>
      </c>
      <c r="H720" s="116" t="s">
        <v>3</v>
      </c>
      <c r="I720" s="117" t="s">
        <v>18</v>
      </c>
      <c r="J720" s="87">
        <f ca="1">IF($T720=0,SUM(J721:J725),IF($T720="",0,IF(ISERROR(OFFSET(ГП!AA611,-$R720-IF($T720=4,1,0),0)),0,OFFSET(ГП!AA611,-$R720-IF($T720=4,1,0),0))))</f>
        <v>0</v>
      </c>
      <c r="K720" s="87">
        <f ca="1">IF($T720=0,SUM(K721:K725),IF($T720="",0,IF(ISERROR(OFFSET(ГП!AB611,-$R720-IF($T720=4,1,0),0)),0,OFFSET(ГП!AB611,-$R720-IF($T720=4,1,0),0))))</f>
        <v>0</v>
      </c>
      <c r="L720" s="87">
        <f ca="1">IF($T720=0,SUM(L721:L725),IF($T720="",0,IF(ISERROR(OFFSET(ГП!AC611,-$R720-IF($T720=4,1,0),0)),0,OFFSET(ГП!AC611,-$R720-IF($T720=4,1,0),0))))</f>
        <v>0</v>
      </c>
      <c r="M720" s="87">
        <f ca="1">IF($T720=0,SUM(M721:M725),IF($T720="",0,IF(ISERROR(OFFSET(ГП!AD611,-$R720-IF($T720=4,1,0),0)),0,OFFSET(ГП!AD611,-$R720-IF($T720=4,1,0),0))))</f>
        <v>0</v>
      </c>
      <c r="N720" s="87">
        <f ca="1">IF($T720=0,SUM(N721:N725),IF($T720="",0,IF(ISERROR(OFFSET(ГП!AE611,-$R720-IF($T720=4,1,0),0)),0,OFFSET(ГП!AE611,-$R720-IF($T720=4,1,0),0))))</f>
        <v>0</v>
      </c>
      <c r="O720" s="87">
        <f ca="1">IF($T720=0,SUM(O721:O725),IF($T720="",0,IF(ISERROR(OFFSET(ГП!AF611,-$R720-IF($T720=4,1,0),0)),0,OFFSET(ГП!AF611,-$R720-IF($T720=4,1,0),0))))</f>
        <v>0</v>
      </c>
      <c r="P720" s="20"/>
      <c r="Q720" s="20">
        <v>4</v>
      </c>
      <c r="R720" s="20">
        <f t="shared" si="241"/>
        <v>23</v>
      </c>
      <c r="S720" s="20">
        <f t="shared" si="242"/>
        <v>3</v>
      </c>
      <c r="T720" s="157">
        <f t="shared" si="243"/>
        <v>3</v>
      </c>
      <c r="U720" s="20" t="str">
        <f t="shared" si="244"/>
        <v>местные бюджеты</v>
      </c>
      <c r="V720" s="20"/>
      <c r="W720" s="20"/>
      <c r="X720" s="20"/>
      <c r="Y720" s="20" t="str">
        <f t="shared" ca="1" si="238"/>
        <v/>
      </c>
      <c r="Z720" s="20"/>
      <c r="AA720" s="20">
        <f t="shared" si="237"/>
        <v>23</v>
      </c>
      <c r="AB720" s="20">
        <f t="shared" si="247"/>
        <v>2</v>
      </c>
      <c r="AC720" s="20" t="str">
        <f t="shared" ca="1" si="239"/>
        <v/>
      </c>
      <c r="AD720" s="20" t="str">
        <f t="shared" ca="1" si="245"/>
        <v/>
      </c>
      <c r="AE720" s="20" t="str">
        <f t="shared" ca="1" si="240"/>
        <v/>
      </c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</row>
    <row r="721" spans="1:41" s="30" customFormat="1" x14ac:dyDescent="0.25">
      <c r="A721" s="209"/>
      <c r="B721" s="205"/>
      <c r="C721" s="205"/>
      <c r="D721" s="115" t="s">
        <v>17</v>
      </c>
      <c r="E721" s="115" t="s">
        <v>17</v>
      </c>
      <c r="F721" s="115" t="str">
        <f t="shared" ca="1" si="246"/>
        <v>х</v>
      </c>
      <c r="G721" s="115" t="s">
        <v>17</v>
      </c>
      <c r="H721" s="116" t="s">
        <v>5</v>
      </c>
      <c r="I721" s="117" t="s">
        <v>18</v>
      </c>
      <c r="J721" s="87">
        <f ca="1">IF($T721=0,SUM(J722:J726),IF($T721="",0,IF(ISERROR(OFFSET(ГП!AA612,-$R721-IF($T721=4,1,0),0)),0,OFFSET(ГП!AA612,-$R721-IF($T721=4,1,0),0))))</f>
        <v>0</v>
      </c>
      <c r="K721" s="87">
        <f ca="1">IF($T721=0,SUM(K722:K726),IF($T721="",0,IF(ISERROR(OFFSET(ГП!AB612,-$R721-IF($T721=4,1,0),0)),0,OFFSET(ГП!AB612,-$R721-IF($T721=4,1,0),0))))</f>
        <v>0</v>
      </c>
      <c r="L721" s="87">
        <f ca="1">IF($T721=0,SUM(L722:L726),IF($T721="",0,IF(ISERROR(OFFSET(ГП!AC612,-$R721-IF($T721=4,1,0),0)),0,OFFSET(ГП!AC612,-$R721-IF($T721=4,1,0),0))))</f>
        <v>0</v>
      </c>
      <c r="M721" s="87">
        <f ca="1">IF($T721=0,SUM(M722:M726),IF($T721="",0,IF(ISERROR(OFFSET(ГП!AD612,-$R721-IF($T721=4,1,0),0)),0,OFFSET(ГП!AD612,-$R721-IF($T721=4,1,0),0))))</f>
        <v>0</v>
      </c>
      <c r="N721" s="87">
        <f ca="1">IF($T721=0,SUM(N722:N726),IF($T721="",0,IF(ISERROR(OFFSET(ГП!AE612,-$R721-IF($T721=4,1,0),0)),0,OFFSET(ГП!AE612,-$R721-IF($T721=4,1,0),0))))</f>
        <v>0</v>
      </c>
      <c r="O721" s="87">
        <f ca="1">IF($T721=0,SUM(O722:O726),IF($T721="",0,IF(ISERROR(OFFSET(ГП!AF612,-$R721-IF($T721=4,1,0),0)),0,OFFSET(ГП!AF612,-$R721-IF($T721=4,1,0),0))))</f>
        <v>0</v>
      </c>
      <c r="P721" s="20"/>
      <c r="Q721" s="20">
        <v>5</v>
      </c>
      <c r="R721" s="20">
        <f t="shared" si="241"/>
        <v>23</v>
      </c>
      <c r="S721" s="20" t="str">
        <f t="shared" si="242"/>
        <v/>
      </c>
      <c r="T721" s="157" t="str">
        <f t="shared" si="243"/>
        <v/>
      </c>
      <c r="U721" s="20" t="str">
        <f t="shared" si="244"/>
        <v>территориальный государственный внебюджетный фонд Чувашской Республики</v>
      </c>
      <c r="V721" s="20"/>
      <c r="W721" s="20"/>
      <c r="X721" s="20"/>
      <c r="Y721" s="20" t="str">
        <f t="shared" ca="1" si="238"/>
        <v/>
      </c>
      <c r="Z721" s="20"/>
      <c r="AA721" s="20">
        <f t="shared" ref="AA721:AA730" si="248">IF(AB720="",0,IF(AB720=6,AA720+1,AA720))</f>
        <v>23</v>
      </c>
      <c r="AB721" s="20">
        <f t="shared" si="247"/>
        <v>3</v>
      </c>
      <c r="AC721" s="20" t="str">
        <f t="shared" ca="1" si="239"/>
        <v/>
      </c>
      <c r="AD721" s="20" t="str">
        <f t="shared" ca="1" si="245"/>
        <v/>
      </c>
      <c r="AE721" s="20" t="str">
        <f t="shared" ca="1" si="240"/>
        <v/>
      </c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</row>
    <row r="722" spans="1:41" s="30" customFormat="1" x14ac:dyDescent="0.25">
      <c r="A722" s="210"/>
      <c r="B722" s="206"/>
      <c r="C722" s="206"/>
      <c r="D722" s="115" t="s">
        <v>17</v>
      </c>
      <c r="E722" s="115" t="s">
        <v>17</v>
      </c>
      <c r="F722" s="115" t="str">
        <f t="shared" ca="1" si="246"/>
        <v>х</v>
      </c>
      <c r="G722" s="115" t="s">
        <v>17</v>
      </c>
      <c r="H722" s="116" t="s">
        <v>6</v>
      </c>
      <c r="I722" s="117" t="s">
        <v>18</v>
      </c>
      <c r="J722" s="87">
        <f ca="1">IF($T722=0,SUM(J723:J727),IF($T722="",0,IF(ISERROR(OFFSET(ГП!AA613,-$R722-IF($T722=4,1,0),0)),0,OFFSET(ГП!AA613,-$R722-IF($T722=4,1,0),0))))</f>
        <v>0</v>
      </c>
      <c r="K722" s="87">
        <f ca="1">IF($T722=0,SUM(K723:K727),IF($T722="",0,IF(ISERROR(OFFSET(ГП!AB613,-$R722-IF($T722=4,1,0),0)),0,OFFSET(ГП!AB613,-$R722-IF($T722=4,1,0),0))))</f>
        <v>0</v>
      </c>
      <c r="L722" s="87">
        <f ca="1">IF($T722=0,SUM(L723:L727),IF($T722="",0,IF(ISERROR(OFFSET(ГП!AC613,-$R722-IF($T722=4,1,0),0)),0,OFFSET(ГП!AC613,-$R722-IF($T722=4,1,0),0))))</f>
        <v>0</v>
      </c>
      <c r="M722" s="87">
        <f ca="1">IF($T722=0,SUM(M723:M727),IF($T722="",0,IF(ISERROR(OFFSET(ГП!AD613,-$R722-IF($T722=4,1,0),0)),0,OFFSET(ГП!AD613,-$R722-IF($T722=4,1,0),0))))</f>
        <v>0</v>
      </c>
      <c r="N722" s="87">
        <f ca="1">IF($T722=0,SUM(N723:N727),IF($T722="",0,IF(ISERROR(OFFSET(ГП!AE613,-$R722-IF($T722=4,1,0),0)),0,OFFSET(ГП!AE613,-$R722-IF($T722=4,1,0),0))))</f>
        <v>0</v>
      </c>
      <c r="O722" s="87">
        <f ca="1">IF($T722=0,SUM(O723:O727),IF($T722="",0,IF(ISERROR(OFFSET(ГП!AF613,-$R722-IF($T722=4,1,0),0)),0,OFFSET(ГП!AF613,-$R722-IF($T722=4,1,0),0))))</f>
        <v>0</v>
      </c>
      <c r="P722" s="20"/>
      <c r="Q722" s="20">
        <v>6</v>
      </c>
      <c r="R722" s="20">
        <f t="shared" si="241"/>
        <v>23</v>
      </c>
      <c r="S722" s="20">
        <f t="shared" si="242"/>
        <v>4</v>
      </c>
      <c r="T722" s="157">
        <f t="shared" si="243"/>
        <v>4</v>
      </c>
      <c r="U722" s="20" t="str">
        <f t="shared" si="244"/>
        <v>внебюджетные источники</v>
      </c>
      <c r="V722" s="20"/>
      <c r="W722" s="20"/>
      <c r="X722" s="20"/>
      <c r="Y722" s="20" t="str">
        <f t="shared" ca="1" si="238"/>
        <v/>
      </c>
      <c r="Z722" s="20"/>
      <c r="AA722" s="20">
        <f t="shared" si="248"/>
        <v>23</v>
      </c>
      <c r="AB722" s="20">
        <f t="shared" si="247"/>
        <v>4</v>
      </c>
      <c r="AC722" s="20" t="str">
        <f t="shared" ca="1" si="239"/>
        <v/>
      </c>
      <c r="AD722" s="20" t="str">
        <f t="shared" ca="1" si="245"/>
        <v/>
      </c>
      <c r="AE722" s="20" t="str">
        <f t="shared" ca="1" si="240"/>
        <v/>
      </c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</row>
    <row r="723" spans="1:41" s="30" customFormat="1" x14ac:dyDescent="0.25">
      <c r="A723" s="211" t="s">
        <v>39</v>
      </c>
      <c r="B723" s="211" t="s">
        <v>104</v>
      </c>
      <c r="C723" s="211" t="s">
        <v>756</v>
      </c>
      <c r="D723" s="140"/>
      <c r="E723" s="140" t="s">
        <v>17</v>
      </c>
      <c r="F723" s="140"/>
      <c r="G723" s="140" t="s">
        <v>17</v>
      </c>
      <c r="H723" s="141" t="s">
        <v>1</v>
      </c>
      <c r="I723" s="133" t="s">
        <v>18</v>
      </c>
      <c r="J723" s="88">
        <f t="array" aca="1" ref="J723" ca="1">SUM(IF($Q723=$Q$731:$Q$886,J$731:J$886,0))</f>
        <v>383172.7</v>
      </c>
      <c r="K723" s="88">
        <f t="array" aca="1" ref="K723" ca="1">SUM(IF($Q723=$Q$731:$Q$886,K$731:K$886,0))</f>
        <v>264284.79999999999</v>
      </c>
      <c r="L723" s="88">
        <f t="array" aca="1" ref="L723" ca="1">SUM(IF($Q723=$Q$731:$Q$886,L$731:L$886,0))</f>
        <v>124284.19999999998</v>
      </c>
      <c r="M723" s="88">
        <f t="array" aca="1" ref="M723" ca="1">SUM(IF($Q723=$Q$731:$Q$886,M$731:M$886,0))</f>
        <v>122348.49999999999</v>
      </c>
      <c r="N723" s="88">
        <f t="array" aca="1" ref="N723" ca="1">SUM(IF($Q723=$Q$731:$Q$886,N$731:N$886,0))</f>
        <v>115012.69923</v>
      </c>
      <c r="O723" s="88">
        <f t="array" aca="1" ref="O723" ca="1">SUM(IF($Q723=$Q$731:$Q$886,O$731:O$886,0))</f>
        <v>238891.09999999998</v>
      </c>
      <c r="P723" s="20"/>
      <c r="Q723" s="20">
        <v>1</v>
      </c>
      <c r="R723" s="20"/>
      <c r="S723" s="20"/>
      <c r="T723" s="20"/>
      <c r="U723" s="20"/>
      <c r="V723" s="20"/>
      <c r="W723" s="20"/>
      <c r="X723" s="20"/>
      <c r="Y723" s="20" t="str">
        <f t="shared" ca="1" si="238"/>
        <v/>
      </c>
      <c r="Z723" s="20"/>
      <c r="AA723" s="20">
        <f t="shared" si="248"/>
        <v>23</v>
      </c>
      <c r="AB723" s="20">
        <f t="shared" si="247"/>
        <v>5</v>
      </c>
      <c r="AC723" s="20" t="str">
        <f t="shared" si="239"/>
        <v/>
      </c>
      <c r="AD723" s="20" t="str">
        <f t="shared" ca="1" si="245"/>
        <v/>
      </c>
      <c r="AE723" s="20" t="str">
        <f t="shared" ca="1" si="240"/>
        <v/>
      </c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</row>
    <row r="724" spans="1:41" s="30" customFormat="1" x14ac:dyDescent="0.25">
      <c r="A724" s="212"/>
      <c r="B724" s="212"/>
      <c r="C724" s="212"/>
      <c r="D724" s="144"/>
      <c r="E724" s="144"/>
      <c r="F724" s="144"/>
      <c r="G724" s="144"/>
      <c r="H724" s="141" t="s">
        <v>2</v>
      </c>
      <c r="I724" s="133" t="s">
        <v>18</v>
      </c>
      <c r="J724" s="88">
        <f t="array" aca="1" ref="J724" ca="1">SUM(IF($Q724=$Q$731:$Q$886,J$731:J$886,0))</f>
        <v>0</v>
      </c>
      <c r="K724" s="88">
        <f t="array" aca="1" ref="K724" ca="1">SUM(IF($Q724=$Q$731:$Q$886,K$731:K$886,0))</f>
        <v>0</v>
      </c>
      <c r="L724" s="88">
        <f t="array" aca="1" ref="L724" ca="1">SUM(IF($Q724=$Q$731:$Q$886,L$731:L$886,0))</f>
        <v>0</v>
      </c>
      <c r="M724" s="88">
        <f t="array" aca="1" ref="M724" ca="1">SUM(IF($Q724=$Q$731:$Q$886,M$731:M$886,0))</f>
        <v>0</v>
      </c>
      <c r="N724" s="88">
        <f t="array" aca="1" ref="N724" ca="1">SUM(IF($Q724=$Q$731:$Q$886,N$731:N$886,0))</f>
        <v>0</v>
      </c>
      <c r="O724" s="88">
        <f t="array" aca="1" ref="O724" ca="1">SUM(IF($Q724=$Q$731:$Q$886,O$731:O$886,0))</f>
        <v>0</v>
      </c>
      <c r="P724" s="20"/>
      <c r="Q724" s="20">
        <v>2</v>
      </c>
      <c r="R724" s="20"/>
      <c r="S724" s="20"/>
      <c r="T724" s="20"/>
      <c r="U724" s="20"/>
      <c r="V724" s="20"/>
      <c r="W724" s="20"/>
      <c r="X724" s="20"/>
      <c r="Y724" s="20" t="str">
        <f t="shared" ca="1" si="238"/>
        <v/>
      </c>
      <c r="Z724" s="20"/>
      <c r="AA724" s="20">
        <f t="shared" si="248"/>
        <v>23</v>
      </c>
      <c r="AB724" s="20">
        <f t="shared" si="247"/>
        <v>6</v>
      </c>
      <c r="AC724" s="20" t="str">
        <f t="shared" si="239"/>
        <v/>
      </c>
      <c r="AD724" s="20" t="str">
        <f t="shared" ca="1" si="245"/>
        <v/>
      </c>
      <c r="AE724" s="20" t="str">
        <f t="shared" ca="1" si="240"/>
        <v/>
      </c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</row>
    <row r="725" spans="1:41" s="30" customFormat="1" x14ac:dyDescent="0.25">
      <c r="A725" s="212"/>
      <c r="B725" s="212"/>
      <c r="C725" s="212"/>
      <c r="D725" s="134" t="s">
        <v>705</v>
      </c>
      <c r="E725" s="134">
        <v>605</v>
      </c>
      <c r="F725" s="134" t="s">
        <v>734</v>
      </c>
      <c r="G725" s="134">
        <v>522</v>
      </c>
      <c r="H725" s="141" t="s">
        <v>4</v>
      </c>
      <c r="I725" s="133" t="s">
        <v>18</v>
      </c>
      <c r="J725" s="88">
        <f t="array" aca="1" ref="J725" ca="1">SUM(IF($Q725=$Q$731:$Q$886,J$731:J$886,0))</f>
        <v>213770</v>
      </c>
      <c r="K725" s="88">
        <f t="array" aca="1" ref="K725" ca="1">SUM(IF($Q725=$Q$731:$Q$886,K$731:K$886,0))</f>
        <v>124284.19999999998</v>
      </c>
      <c r="L725" s="88">
        <f t="array" aca="1" ref="L725" ca="1">SUM(IF($Q725=$Q$731:$Q$886,L$731:L$886,0))</f>
        <v>124284.19999999998</v>
      </c>
      <c r="M725" s="88">
        <f t="array" aca="1" ref="M725" ca="1">SUM(IF($Q725=$Q$731:$Q$886,M$731:M$886,0))</f>
        <v>122348.49999999999</v>
      </c>
      <c r="N725" s="88">
        <f t="array" aca="1" ref="N725" ca="1">SUM(IF($Q725=$Q$731:$Q$886,N$731:N$886,0))</f>
        <v>109729.99923</v>
      </c>
      <c r="O725" s="88">
        <f t="array" aca="1" ref="O725" ca="1">SUM(IF($Q725=$Q$731:$Q$886,O$731:O$886,0))</f>
        <v>88088.8</v>
      </c>
      <c r="P725" s="20"/>
      <c r="Q725" s="20">
        <v>3</v>
      </c>
      <c r="R725" s="20"/>
      <c r="S725" s="20"/>
      <c r="T725" s="20"/>
      <c r="U725" s="20"/>
      <c r="V725" s="20"/>
      <c r="W725" s="20"/>
      <c r="X725" s="20"/>
      <c r="Y725" s="20" t="str">
        <f t="shared" ref="Y725:Y786" ca="1" si="249">IF(ISERROR(SUM(K725,-L725)),"",IF(SUM(K725,-L725)=0,"",IF(ISERROR(SEARCH("федерал",U725,1)),"",SUM(K725,-L725))))</f>
        <v/>
      </c>
      <c r="Z725" s="20"/>
      <c r="AA725" s="20">
        <f t="shared" si="248"/>
        <v>24</v>
      </c>
      <c r="AB725" s="20">
        <f t="shared" si="247"/>
        <v>1</v>
      </c>
      <c r="AC725" s="20" t="str">
        <f t="shared" si="239"/>
        <v>А130200000</v>
      </c>
      <c r="AD725" s="20">
        <f t="shared" ca="1" si="245"/>
        <v>0</v>
      </c>
      <c r="AE725" s="20">
        <f t="shared" ca="1" si="240"/>
        <v>1</v>
      </c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</row>
    <row r="726" spans="1:41" s="30" customFormat="1" x14ac:dyDescent="0.25">
      <c r="A726" s="212"/>
      <c r="B726" s="212"/>
      <c r="C726" s="212"/>
      <c r="D726" s="140" t="s">
        <v>17</v>
      </c>
      <c r="E726" s="140" t="s">
        <v>17</v>
      </c>
      <c r="F726" s="140" t="s">
        <v>17</v>
      </c>
      <c r="G726" s="140" t="s">
        <v>17</v>
      </c>
      <c r="H726" s="141" t="s">
        <v>3</v>
      </c>
      <c r="I726" s="133" t="s">
        <v>18</v>
      </c>
      <c r="J726" s="88">
        <f t="array" aca="1" ref="J726" ca="1">SUM(IF($Q726=$Q$731:$Q$886,J$731:J$886,0))</f>
        <v>10049.800000000001</v>
      </c>
      <c r="K726" s="88">
        <f t="array" aca="1" ref="K726" ca="1">SUM(IF($Q726=$Q$731:$Q$886,K$731:K$886,0))</f>
        <v>5282.7</v>
      </c>
      <c r="L726" s="88">
        <f t="array" aca="1" ref="L726" ca="1">SUM(IF($Q726=$Q$731:$Q$886,L$731:L$886,0))</f>
        <v>0</v>
      </c>
      <c r="M726" s="88">
        <f t="array" aca="1" ref="M726" ca="1">SUM(IF($Q726=$Q$731:$Q$886,M$731:M$886,0))</f>
        <v>0</v>
      </c>
      <c r="N726" s="88">
        <f t="array" aca="1" ref="N726" ca="1">SUM(IF($Q726=$Q$731:$Q$886,N$731:N$886,0))</f>
        <v>5282.7</v>
      </c>
      <c r="O726" s="88">
        <f t="array" aca="1" ref="O726" ca="1">SUM(IF($Q726=$Q$731:$Q$886,O$731:O$886,0))</f>
        <v>0</v>
      </c>
      <c r="P726" s="20"/>
      <c r="Q726" s="20">
        <v>4</v>
      </c>
      <c r="R726" s="20"/>
      <c r="S726" s="20"/>
      <c r="T726" s="20"/>
      <c r="U726" s="20"/>
      <c r="V726" s="20"/>
      <c r="W726" s="20"/>
      <c r="X726" s="20"/>
      <c r="Y726" s="20" t="str">
        <f t="shared" ca="1" si="249"/>
        <v/>
      </c>
      <c r="Z726" s="20"/>
      <c r="AA726" s="20">
        <f t="shared" si="248"/>
        <v>24</v>
      </c>
      <c r="AB726" s="20">
        <f t="shared" si="247"/>
        <v>2</v>
      </c>
      <c r="AC726" s="20" t="str">
        <f t="shared" si="239"/>
        <v/>
      </c>
      <c r="AD726" s="20" t="str">
        <f t="shared" ca="1" si="245"/>
        <v/>
      </c>
      <c r="AE726" s="20" t="str">
        <f t="shared" ca="1" si="240"/>
        <v/>
      </c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</row>
    <row r="727" spans="1:41" s="30" customFormat="1" x14ac:dyDescent="0.25">
      <c r="A727" s="212"/>
      <c r="B727" s="212"/>
      <c r="C727" s="212"/>
      <c r="D727" s="140" t="s">
        <v>17</v>
      </c>
      <c r="E727" s="140" t="s">
        <v>17</v>
      </c>
      <c r="F727" s="140" t="s">
        <v>17</v>
      </c>
      <c r="G727" s="140" t="s">
        <v>17</v>
      </c>
      <c r="H727" s="141" t="s">
        <v>5</v>
      </c>
      <c r="I727" s="133" t="s">
        <v>18</v>
      </c>
      <c r="J727" s="88">
        <f t="array" aca="1" ref="J727" ca="1">SUM(IF($Q727=$Q$731:$Q$886,J$731:J$886,0))</f>
        <v>0</v>
      </c>
      <c r="K727" s="88">
        <f t="array" aca="1" ref="K727" ca="1">SUM(IF($Q727=$Q$731:$Q$886,K$731:K$886,0))</f>
        <v>0</v>
      </c>
      <c r="L727" s="88">
        <f t="array" aca="1" ref="L727" ca="1">SUM(IF($Q727=$Q$731:$Q$886,L$731:L$886,0))</f>
        <v>0</v>
      </c>
      <c r="M727" s="88">
        <f t="array" aca="1" ref="M727" ca="1">SUM(IF($Q727=$Q$731:$Q$886,M$731:M$886,0))</f>
        <v>0</v>
      </c>
      <c r="N727" s="88">
        <f t="array" aca="1" ref="N727" ca="1">SUM(IF($Q727=$Q$731:$Q$886,N$731:N$886,0))</f>
        <v>0</v>
      </c>
      <c r="O727" s="88">
        <f t="array" aca="1" ref="O727" ca="1">SUM(IF($Q727=$Q$731:$Q$886,O$731:O$886,0))</f>
        <v>0</v>
      </c>
      <c r="P727" s="20"/>
      <c r="Q727" s="20">
        <v>5</v>
      </c>
      <c r="R727" s="20"/>
      <c r="S727" s="20"/>
      <c r="T727" s="20"/>
      <c r="U727" s="20"/>
      <c r="V727" s="20"/>
      <c r="W727" s="20"/>
      <c r="X727" s="20"/>
      <c r="Y727" s="20" t="str">
        <f t="shared" ca="1" si="249"/>
        <v/>
      </c>
      <c r="Z727" s="20"/>
      <c r="AA727" s="20">
        <f t="shared" si="248"/>
        <v>24</v>
      </c>
      <c r="AB727" s="20">
        <f t="shared" si="247"/>
        <v>3</v>
      </c>
      <c r="AC727" s="20" t="str">
        <f t="shared" si="239"/>
        <v/>
      </c>
      <c r="AD727" s="20" t="str">
        <f t="shared" ca="1" si="245"/>
        <v/>
      </c>
      <c r="AE727" s="20" t="str">
        <f t="shared" ca="1" si="240"/>
        <v/>
      </c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</row>
    <row r="728" spans="1:41" s="30" customFormat="1" x14ac:dyDescent="0.25">
      <c r="A728" s="213"/>
      <c r="B728" s="213"/>
      <c r="C728" s="213"/>
      <c r="D728" s="140" t="s">
        <v>17</v>
      </c>
      <c r="E728" s="140" t="s">
        <v>17</v>
      </c>
      <c r="F728" s="140" t="s">
        <v>17</v>
      </c>
      <c r="G728" s="140" t="s">
        <v>17</v>
      </c>
      <c r="H728" s="141" t="s">
        <v>6</v>
      </c>
      <c r="I728" s="133" t="s">
        <v>18</v>
      </c>
      <c r="J728" s="88">
        <f t="array" aca="1" ref="J728" ca="1">SUM(IF($Q728=$Q$731:$Q$886,J$731:J$886,0))</f>
        <v>159352.9</v>
      </c>
      <c r="K728" s="88">
        <f t="array" aca="1" ref="K728" ca="1">SUM(IF($Q728=$Q$731:$Q$886,K$731:K$886,0))</f>
        <v>134717.9</v>
      </c>
      <c r="L728" s="88">
        <f t="array" aca="1" ref="L728" ca="1">SUM(IF($Q728=$Q$731:$Q$886,L$731:L$886,0))</f>
        <v>0</v>
      </c>
      <c r="M728" s="88">
        <f t="array" aca="1" ref="M728" ca="1">SUM(IF($Q728=$Q$731:$Q$886,M$731:M$886,0))</f>
        <v>0</v>
      </c>
      <c r="N728" s="88">
        <f t="array" aca="1" ref="N728" ca="1">SUM(IF($Q728=$Q$731:$Q$886,N$731:N$886,0))</f>
        <v>0</v>
      </c>
      <c r="O728" s="88">
        <f t="array" aca="1" ref="O728" ca="1">SUM(IF($Q728=$Q$731:$Q$886,O$731:O$886,0))</f>
        <v>150802.29999999999</v>
      </c>
      <c r="P728" s="20"/>
      <c r="Q728" s="20">
        <v>6</v>
      </c>
      <c r="R728" s="20"/>
      <c r="S728" s="20"/>
      <c r="T728" s="20"/>
      <c r="U728" s="20"/>
      <c r="V728" s="20"/>
      <c r="W728" s="20"/>
      <c r="X728" s="20"/>
      <c r="Y728" s="20" t="str">
        <f t="shared" ca="1" si="249"/>
        <v/>
      </c>
      <c r="Z728" s="20"/>
      <c r="AA728" s="20">
        <f t="shared" si="248"/>
        <v>24</v>
      </c>
      <c r="AB728" s="20">
        <f t="shared" si="247"/>
        <v>4</v>
      </c>
      <c r="AC728" s="20" t="str">
        <f t="shared" si="239"/>
        <v/>
      </c>
      <c r="AD728" s="20" t="str">
        <f t="shared" ca="1" si="245"/>
        <v/>
      </c>
      <c r="AE728" s="20" t="str">
        <f t="shared" ca="1" si="240"/>
        <v/>
      </c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</row>
    <row r="729" spans="1:41" s="30" customFormat="1" x14ac:dyDescent="0.25">
      <c r="A729" s="242" t="s">
        <v>107</v>
      </c>
      <c r="B729" s="241" t="s">
        <v>105</v>
      </c>
      <c r="C729" s="234"/>
      <c r="D729" s="234"/>
      <c r="E729" s="234"/>
      <c r="F729" s="234"/>
      <c r="G729" s="242"/>
      <c r="H729" s="115" t="s">
        <v>17</v>
      </c>
      <c r="I729" s="117" t="s">
        <v>157</v>
      </c>
      <c r="J729" s="76">
        <v>21.9</v>
      </c>
      <c r="K729" s="76">
        <v>21.9</v>
      </c>
      <c r="L729" s="76">
        <v>21.9</v>
      </c>
      <c r="M729" s="76">
        <v>21.9</v>
      </c>
      <c r="N729" s="76">
        <v>21.9</v>
      </c>
      <c r="O729" s="81">
        <v>21.1</v>
      </c>
      <c r="P729" s="20"/>
      <c r="Q729" s="20"/>
      <c r="R729" s="20"/>
      <c r="S729" s="20"/>
      <c r="T729" s="20"/>
      <c r="U729" s="20"/>
      <c r="V729" s="20"/>
      <c r="W729" s="20"/>
      <c r="X729" s="20"/>
      <c r="Y729" s="20" t="str">
        <f t="shared" si="249"/>
        <v/>
      </c>
      <c r="Z729" s="20"/>
      <c r="AA729" s="20">
        <f t="shared" si="248"/>
        <v>24</v>
      </c>
      <c r="AB729" s="20">
        <f t="shared" si="247"/>
        <v>5</v>
      </c>
      <c r="AC729" s="20" t="str">
        <f t="shared" si="239"/>
        <v/>
      </c>
      <c r="AD729" s="20" t="str">
        <f t="shared" ca="1" si="245"/>
        <v/>
      </c>
      <c r="AE729" s="20" t="str">
        <f t="shared" ca="1" si="240"/>
        <v/>
      </c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</row>
    <row r="730" spans="1:41" s="30" customFormat="1" x14ac:dyDescent="0.25">
      <c r="A730" s="243"/>
      <c r="B730" s="233" t="s">
        <v>106</v>
      </c>
      <c r="C730" s="244"/>
      <c r="D730" s="244"/>
      <c r="E730" s="244"/>
      <c r="F730" s="244"/>
      <c r="G730" s="243"/>
      <c r="H730" s="149" t="s">
        <v>17</v>
      </c>
      <c r="I730" s="93" t="s">
        <v>157</v>
      </c>
      <c r="J730" s="77">
        <v>1.4</v>
      </c>
      <c r="K730" s="77">
        <v>1.4</v>
      </c>
      <c r="L730" s="77">
        <v>1.4</v>
      </c>
      <c r="M730" s="77">
        <v>1.4</v>
      </c>
      <c r="N730" s="77">
        <v>1.4</v>
      </c>
      <c r="O730" s="77">
        <v>1.2</v>
      </c>
      <c r="P730" s="20"/>
      <c r="Q730" s="20"/>
      <c r="R730" s="20"/>
      <c r="S730" s="20"/>
      <c r="T730" s="20"/>
      <c r="U730" s="20"/>
      <c r="V730" s="20"/>
      <c r="W730" s="20"/>
      <c r="X730" s="20"/>
      <c r="Y730" s="20" t="str">
        <f t="shared" si="249"/>
        <v/>
      </c>
      <c r="Z730" s="20"/>
      <c r="AA730" s="20">
        <f t="shared" si="248"/>
        <v>24</v>
      </c>
      <c r="AB730" s="20">
        <f t="shared" si="247"/>
        <v>6</v>
      </c>
      <c r="AC730" s="20" t="str">
        <f t="shared" si="239"/>
        <v/>
      </c>
      <c r="AD730" s="20" t="str">
        <f t="shared" ca="1" si="245"/>
        <v/>
      </c>
      <c r="AE730" s="20" t="str">
        <f t="shared" ca="1" si="240"/>
        <v/>
      </c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</row>
    <row r="731" spans="1:41" s="30" customFormat="1" ht="15.75" thickBot="1" x14ac:dyDescent="0.3">
      <c r="A731" s="207" t="s">
        <v>92</v>
      </c>
      <c r="B731" s="204" t="s">
        <v>108</v>
      </c>
      <c r="C731" s="204" t="s">
        <v>755</v>
      </c>
      <c r="D731" s="123"/>
      <c r="E731" s="123" t="s">
        <v>17</v>
      </c>
      <c r="F731" s="123"/>
      <c r="G731" s="123" t="s">
        <v>17</v>
      </c>
      <c r="H731" s="116" t="s">
        <v>1</v>
      </c>
      <c r="I731" s="117" t="s">
        <v>18</v>
      </c>
      <c r="J731" s="87">
        <f ca="1">IF($T731=0,SUM(J732:J736),IF($T731="",0,IF(ISERROR(OFFSET(ГП!AA595,-$R731-IF($T731=4,1,0),0)),0,OFFSET(ГП!AA595,-$R731-IF($T731=4,1,0),0))))</f>
        <v>699.2</v>
      </c>
      <c r="K731" s="87">
        <f ca="1">IF($T731=0,SUM(K732:K736),IF($T731="",0,IF(ISERROR(OFFSET(ГП!AB595,-$R731-IF($T731=4,1,0),0)),0,OFFSET(ГП!AB595,-$R731-IF($T731=4,1,0),0))))</f>
        <v>709.5</v>
      </c>
      <c r="L731" s="87">
        <f ca="1">IF($T731=0,SUM(L732:L736),IF($T731="",0,IF(ISERROR(OFFSET(ГП!AC595,-$R731-IF($T731=4,1,0),0)),0,OFFSET(ГП!AC595,-$R731-IF($T731=4,1,0),0))))</f>
        <v>709.5</v>
      </c>
      <c r="M731" s="87">
        <f ca="1">IF($T731=0,SUM(M732:M736),IF($T731="",0,IF(ISERROR(OFFSET(ГП!AD595,-$R731-IF($T731=4,1,0),0)),0,OFFSET(ГП!AD595,-$R731-IF($T731=4,1,0),0))))</f>
        <v>709.5</v>
      </c>
      <c r="N731" s="87">
        <f ca="1">IF($T731=0,SUM(N732:N736),IF($T731="",0,IF(ISERROR(OFFSET(ГП!AE595,-$R731-IF($T731=4,1,0),0)),0,OFFSET(ГП!AE595,-$R731-IF($T731=4,1,0),0))))</f>
        <v>0</v>
      </c>
      <c r="O731" s="87">
        <f ca="1">IF($T731=0,SUM(O732:O736),IF($T731="",0,IF(ISERROR(OFFSET(ГП!AF595,-$R731-IF($T731=4,1,0),0)),0,OFFSET(ГП!AF595,-$R731-IF($T731=4,1,0),0))))</f>
        <v>709.5</v>
      </c>
      <c r="P731" s="20"/>
      <c r="Q731" s="20">
        <v>1</v>
      </c>
      <c r="R731" s="20">
        <v>0</v>
      </c>
      <c r="S731" s="20" t="str">
        <f t="shared" ref="S731:S794" si="250">IF(ISERROR(SEARCH("местн",U731,1)),IF(ISERROR(SEARCH("источн",U731,1)),"",4),3)</f>
        <v/>
      </c>
      <c r="T731" s="157">
        <f t="shared" ref="T731:T794" si="251">IF(S731="",IF(ISERROR(SEARCH("федерал",U731,1)),IF(ISERROR(SEARCH("республ",U731,1)),IF(ISERROR(SEARCH("всег",U731,1)),"",0),IF(ISERROR(SEARCH("террит",U731,1)),1,"")),2),S731)</f>
        <v>0</v>
      </c>
      <c r="U731" s="20" t="str">
        <f t="shared" ref="U731:U794" si="252">H731</f>
        <v>всего</v>
      </c>
      <c r="V731" s="20"/>
      <c r="W731" s="20"/>
      <c r="X731" s="20"/>
      <c r="Y731" s="20" t="str">
        <f t="shared" ca="1" si="249"/>
        <v/>
      </c>
      <c r="Z731" s="20"/>
      <c r="AA731" s="20"/>
      <c r="AB731" s="20"/>
      <c r="AC731" s="20" t="str">
        <f t="shared" si="239"/>
        <v/>
      </c>
      <c r="AD731" s="20" t="str">
        <f t="shared" ca="1" si="245"/>
        <v/>
      </c>
      <c r="AE731" s="20" t="str">
        <f t="shared" ca="1" si="240"/>
        <v/>
      </c>
      <c r="AF731" s="158" t="s">
        <v>40</v>
      </c>
      <c r="AG731" s="158" t="s">
        <v>40</v>
      </c>
      <c r="AH731" s="157"/>
      <c r="AI731" s="163" t="s">
        <v>1</v>
      </c>
      <c r="AJ731" s="20"/>
      <c r="AK731" s="20"/>
      <c r="AL731" s="20"/>
      <c r="AM731" s="20"/>
      <c r="AN731" s="20"/>
      <c r="AO731" s="20"/>
    </row>
    <row r="732" spans="1:41" s="30" customFormat="1" ht="15.75" thickBot="1" x14ac:dyDescent="0.3">
      <c r="A732" s="209"/>
      <c r="B732" s="205"/>
      <c r="C732" s="205"/>
      <c r="D732" s="124"/>
      <c r="E732" s="124"/>
      <c r="F732" s="124"/>
      <c r="G732" s="124"/>
      <c r="H732" s="116" t="s">
        <v>2</v>
      </c>
      <c r="I732" s="117" t="s">
        <v>18</v>
      </c>
      <c r="J732" s="87">
        <f ca="1">IF($T732=0,SUM(J733:J737),IF($T732="",0,IF(ISERROR(OFFSET(ГП!AA596,-$R732-IF($T732=4,1,0),0)),0,OFFSET(ГП!AA596,-$R732-IF($T732=4,1,0),0))))</f>
        <v>0</v>
      </c>
      <c r="K732" s="87">
        <f ca="1">IF($T732=0,SUM(K733:K737),IF($T732="",0,IF(ISERROR(OFFSET(ГП!AB596,-$R732-IF($T732=4,1,0),0)),0,OFFSET(ГП!AB596,-$R732-IF($T732=4,1,0),0))))</f>
        <v>0</v>
      </c>
      <c r="L732" s="87">
        <f ca="1">IF($T732=0,SUM(L733:L737),IF($T732="",0,IF(ISERROR(OFFSET(ГП!AC596,-$R732-IF($T732=4,1,0),0)),0,OFFSET(ГП!AC596,-$R732-IF($T732=4,1,0),0))))</f>
        <v>0</v>
      </c>
      <c r="M732" s="87">
        <f ca="1">IF($T732=0,SUM(M733:M737),IF($T732="",0,IF(ISERROR(OFFSET(ГП!AD596,-$R732-IF($T732=4,1,0),0)),0,OFFSET(ГП!AD596,-$R732-IF($T732=4,1,0),0))))</f>
        <v>0</v>
      </c>
      <c r="N732" s="87">
        <f ca="1">IF($T732=0,SUM(N733:N737),IF($T732="",0,IF(ISERROR(OFFSET(ГП!AE596,-$R732-IF($T732=4,1,0),0)),0,OFFSET(ГП!AE596,-$R732-IF($T732=4,1,0),0))))</f>
        <v>0</v>
      </c>
      <c r="O732" s="87">
        <f ca="1">IF($T732=0,SUM(O733:O737),IF($T732="",0,IF(ISERROR(OFFSET(ГП!AF596,-$R732-IF($T732=4,1,0),0)),0,OFFSET(ГП!AF596,-$R732-IF($T732=4,1,0),0))))</f>
        <v>0</v>
      </c>
      <c r="P732" s="20"/>
      <c r="Q732" s="20">
        <v>2</v>
      </c>
      <c r="R732" s="20">
        <f t="shared" ref="R732:R794" si="253">IF(Q732=1,R731+1,R731)</f>
        <v>0</v>
      </c>
      <c r="S732" s="20" t="str">
        <f t="shared" si="250"/>
        <v/>
      </c>
      <c r="T732" s="157">
        <f t="shared" si="251"/>
        <v>2</v>
      </c>
      <c r="U732" s="20" t="str">
        <f t="shared" si="252"/>
        <v>федеральный бюджет</v>
      </c>
      <c r="V732" s="20"/>
      <c r="W732" s="20"/>
      <c r="X732" s="20"/>
      <c r="Y732" s="20" t="str">
        <f t="shared" ca="1" si="249"/>
        <v/>
      </c>
      <c r="Z732" s="20"/>
      <c r="AA732" s="20"/>
      <c r="AB732" s="20"/>
      <c r="AC732" s="20" t="str">
        <f t="shared" si="239"/>
        <v/>
      </c>
      <c r="AD732" s="20" t="str">
        <f t="shared" ca="1" si="245"/>
        <v/>
      </c>
      <c r="AE732" s="20" t="str">
        <f t="shared" ca="1" si="240"/>
        <v/>
      </c>
      <c r="AF732" s="158" t="s">
        <v>40</v>
      </c>
      <c r="AG732" s="158" t="s">
        <v>40</v>
      </c>
      <c r="AH732" s="157"/>
      <c r="AI732" s="163" t="s">
        <v>2</v>
      </c>
      <c r="AJ732" s="20"/>
      <c r="AK732" s="20"/>
      <c r="AL732" s="20"/>
      <c r="AM732" s="20"/>
      <c r="AN732" s="20"/>
      <c r="AO732" s="20"/>
    </row>
    <row r="733" spans="1:41" s="30" customFormat="1" ht="23.25" thickBot="1" x14ac:dyDescent="0.3">
      <c r="A733" s="209"/>
      <c r="B733" s="205"/>
      <c r="C733" s="205"/>
      <c r="D733" s="125">
        <v>850</v>
      </c>
      <c r="E733" s="125">
        <v>605</v>
      </c>
      <c r="F733" s="125" t="s">
        <v>158</v>
      </c>
      <c r="G733" s="125">
        <v>244</v>
      </c>
      <c r="H733" s="116" t="s">
        <v>4</v>
      </c>
      <c r="I733" s="117" t="s">
        <v>18</v>
      </c>
      <c r="J733" s="87">
        <f ca="1">IF($T733=0,SUM(J734:J738),IF($T733="",0,IF(ISERROR(OFFSET(ГП!AA597,-$R733-IF($T733=4,1,0),0)),0,OFFSET(ГП!AA597,-$R733-IF($T733=4,1,0),0))))</f>
        <v>699.2</v>
      </c>
      <c r="K733" s="87">
        <f ca="1">IF($T733=0,SUM(K734:K738),IF($T733="",0,IF(ISERROR(OFFSET(ГП!AB597,-$R733-IF($T733=4,1,0),0)),0,OFFSET(ГП!AB597,-$R733-IF($T733=4,1,0),0))))</f>
        <v>709.5</v>
      </c>
      <c r="L733" s="87">
        <f ca="1">IF($T733=0,SUM(L734:L738),IF($T733="",0,IF(ISERROR(OFFSET(ГП!AC597,-$R733-IF($T733=4,1,0),0)),0,OFFSET(ГП!AC597,-$R733-IF($T733=4,1,0),0))))</f>
        <v>709.5</v>
      </c>
      <c r="M733" s="87">
        <f ca="1">IF($T733=0,SUM(M734:M738),IF($T733="",0,IF(ISERROR(OFFSET(ГП!AD597,-$R733-IF($T733=4,1,0),0)),0,OFFSET(ГП!AD597,-$R733-IF($T733=4,1,0),0))))</f>
        <v>709.5</v>
      </c>
      <c r="N733" s="87">
        <f ca="1">IF($T733=0,SUM(N734:N738),IF($T733="",0,IF(ISERROR(OFFSET(ГП!AE597,-$R733-IF($T733=4,1,0),0)),0,OFFSET(ГП!AE597,-$R733-IF($T733=4,1,0),0))))</f>
        <v>0</v>
      </c>
      <c r="O733" s="87">
        <f ca="1">IF($T733=0,SUM(O734:O738),IF($T733="",0,IF(ISERROR(OFFSET(ГП!AF597,-$R733-IF($T733=4,1,0),0)),0,OFFSET(ГП!AF597,-$R733-IF($T733=4,1,0),0))))</f>
        <v>709.5</v>
      </c>
      <c r="P733" s="20"/>
      <c r="Q733" s="20">
        <v>3</v>
      </c>
      <c r="R733" s="20">
        <f t="shared" si="253"/>
        <v>0</v>
      </c>
      <c r="S733" s="20" t="str">
        <f t="shared" si="250"/>
        <v/>
      </c>
      <c r="T733" s="157">
        <f t="shared" si="251"/>
        <v>1</v>
      </c>
      <c r="U733" s="20" t="str">
        <f t="shared" si="252"/>
        <v>республииканский бюджет Чувашской Республики</v>
      </c>
      <c r="V733" s="20"/>
      <c r="W733" s="20"/>
      <c r="X733" s="20"/>
      <c r="Y733" s="20" t="str">
        <f t="shared" ca="1" si="249"/>
        <v/>
      </c>
      <c r="Z733" s="20"/>
      <c r="AA733" s="20">
        <f t="shared" ref="AA733:AA744" si="254">IF(AB732="",0,IF(AB732=6,AA732+1,AA732))</f>
        <v>0</v>
      </c>
      <c r="AB733" s="20">
        <v>1</v>
      </c>
      <c r="AC733" s="20" t="str">
        <f t="shared" si="239"/>
        <v>А130217050</v>
      </c>
      <c r="AD733" s="20" t="str">
        <f t="shared" ca="1" si="245"/>
        <v>А130217050</v>
      </c>
      <c r="AE733" s="20" t="str">
        <f t="shared" ca="1" si="240"/>
        <v/>
      </c>
      <c r="AF733" s="158" t="s">
        <v>158</v>
      </c>
      <c r="AG733" s="158">
        <v>244</v>
      </c>
      <c r="AH733" s="157"/>
      <c r="AI733" s="163" t="s">
        <v>307</v>
      </c>
      <c r="AJ733" s="20"/>
      <c r="AK733" s="20"/>
      <c r="AL733" s="20"/>
      <c r="AM733" s="20"/>
      <c r="AN733" s="20"/>
      <c r="AO733" s="20"/>
    </row>
    <row r="734" spans="1:41" s="30" customFormat="1" ht="15.75" thickBot="1" x14ac:dyDescent="0.3">
      <c r="A734" s="209"/>
      <c r="B734" s="205"/>
      <c r="C734" s="205"/>
      <c r="D734" s="115" t="s">
        <v>17</v>
      </c>
      <c r="E734" s="115" t="s">
        <v>17</v>
      </c>
      <c r="F734" s="115" t="s">
        <v>17</v>
      </c>
      <c r="G734" s="115" t="s">
        <v>17</v>
      </c>
      <c r="H734" s="116" t="s">
        <v>3</v>
      </c>
      <c r="I734" s="117" t="s">
        <v>18</v>
      </c>
      <c r="J734" s="87">
        <f ca="1">IF($T734=0,SUM(J735:J739),IF($T734="",0,IF(ISERROR(OFFSET(ГП!AA598,-$R734-IF($T734=4,1,0),0)),0,OFFSET(ГП!AA598,-$R734-IF($T734=4,1,0),0))))</f>
        <v>0</v>
      </c>
      <c r="K734" s="87">
        <f ca="1">IF($T734=0,SUM(K735:K739),IF($T734="",0,IF(ISERROR(OFFSET(ГП!AB598,-$R734-IF($T734=4,1,0),0)),0,OFFSET(ГП!AB598,-$R734-IF($T734=4,1,0),0))))</f>
        <v>0</v>
      </c>
      <c r="L734" s="87">
        <f ca="1">IF($T734=0,SUM(L735:L739),IF($T734="",0,IF(ISERROR(OFFSET(ГП!AC598,-$R734-IF($T734=4,1,0),0)),0,OFFSET(ГП!AC598,-$R734-IF($T734=4,1,0),0))))</f>
        <v>0</v>
      </c>
      <c r="M734" s="87">
        <f ca="1">IF($T734=0,SUM(M735:M739),IF($T734="",0,IF(ISERROR(OFFSET(ГП!AD598,-$R734-IF($T734=4,1,0),0)),0,OFFSET(ГП!AD598,-$R734-IF($T734=4,1,0),0))))</f>
        <v>0</v>
      </c>
      <c r="N734" s="87">
        <f ca="1">IF($T734=0,SUM(N735:N739),IF($T734="",0,IF(ISERROR(OFFSET(ГП!AE598,-$R734-IF($T734=4,1,0),0)),0,OFFSET(ГП!AE598,-$R734-IF($T734=4,1,0),0))))</f>
        <v>0</v>
      </c>
      <c r="O734" s="87">
        <f ca="1">IF($T734=0,SUM(O735:O739),IF($T734="",0,IF(ISERROR(OFFSET(ГП!AF598,-$R734-IF($T734=4,1,0),0)),0,OFFSET(ГП!AF598,-$R734-IF($T734=4,1,0),0))))</f>
        <v>0</v>
      </c>
      <c r="P734" s="20"/>
      <c r="Q734" s="20">
        <v>4</v>
      </c>
      <c r="R734" s="20">
        <f t="shared" si="253"/>
        <v>0</v>
      </c>
      <c r="S734" s="20">
        <f t="shared" si="250"/>
        <v>3</v>
      </c>
      <c r="T734" s="157">
        <f t="shared" si="251"/>
        <v>3</v>
      </c>
      <c r="U734" s="20" t="str">
        <f t="shared" si="252"/>
        <v>местные бюджеты</v>
      </c>
      <c r="V734" s="20"/>
      <c r="W734" s="20"/>
      <c r="X734" s="20"/>
      <c r="Y734" s="20" t="str">
        <f t="shared" ca="1" si="249"/>
        <v/>
      </c>
      <c r="Z734" s="20"/>
      <c r="AA734" s="20">
        <f t="shared" si="254"/>
        <v>0</v>
      </c>
      <c r="AB734" s="20">
        <v>2</v>
      </c>
      <c r="AC734" s="20" t="str">
        <f t="shared" si="239"/>
        <v/>
      </c>
      <c r="AD734" s="20" t="str">
        <f t="shared" ca="1" si="245"/>
        <v/>
      </c>
      <c r="AE734" s="20" t="str">
        <f t="shared" ca="1" si="240"/>
        <v/>
      </c>
      <c r="AF734" s="158" t="s">
        <v>40</v>
      </c>
      <c r="AG734" s="158" t="s">
        <v>40</v>
      </c>
      <c r="AH734" s="157"/>
      <c r="AI734" s="163" t="s">
        <v>3</v>
      </c>
      <c r="AJ734" s="20"/>
      <c r="AK734" s="20"/>
      <c r="AL734" s="20"/>
      <c r="AM734" s="20"/>
      <c r="AN734" s="20"/>
      <c r="AO734" s="20"/>
    </row>
    <row r="735" spans="1:41" s="30" customFormat="1" ht="15.75" thickBot="1" x14ac:dyDescent="0.3">
      <c r="A735" s="209"/>
      <c r="B735" s="205"/>
      <c r="C735" s="205"/>
      <c r="D735" s="115" t="s">
        <v>17</v>
      </c>
      <c r="E735" s="115" t="s">
        <v>17</v>
      </c>
      <c r="F735" s="115" t="s">
        <v>17</v>
      </c>
      <c r="G735" s="115" t="s">
        <v>17</v>
      </c>
      <c r="H735" s="116" t="s">
        <v>5</v>
      </c>
      <c r="I735" s="117" t="s">
        <v>18</v>
      </c>
      <c r="J735" s="87">
        <f ca="1">IF($T735=0,SUM(J736:J740),IF($T735="",0,IF(ISERROR(OFFSET(ГП!AA599,-$R735-IF($T735=4,1,0),0)),0,OFFSET(ГП!AA599,-$R735-IF($T735=4,1,0),0))))</f>
        <v>0</v>
      </c>
      <c r="K735" s="87">
        <f ca="1">IF($T735=0,SUM(K736:K740),IF($T735="",0,IF(ISERROR(OFFSET(ГП!AB599,-$R735-IF($T735=4,1,0),0)),0,OFFSET(ГП!AB599,-$R735-IF($T735=4,1,0),0))))</f>
        <v>0</v>
      </c>
      <c r="L735" s="87">
        <f ca="1">IF($T735=0,SUM(L736:L740),IF($T735="",0,IF(ISERROR(OFFSET(ГП!AC599,-$R735-IF($T735=4,1,0),0)),0,OFFSET(ГП!AC599,-$R735-IF($T735=4,1,0),0))))</f>
        <v>0</v>
      </c>
      <c r="M735" s="87">
        <f ca="1">IF($T735=0,SUM(M736:M740),IF($T735="",0,IF(ISERROR(OFFSET(ГП!AD599,-$R735-IF($T735=4,1,0),0)),0,OFFSET(ГП!AD599,-$R735-IF($T735=4,1,0),0))))</f>
        <v>0</v>
      </c>
      <c r="N735" s="87">
        <f ca="1">IF($T735=0,SUM(N736:N740),IF($T735="",0,IF(ISERROR(OFFSET(ГП!AE599,-$R735-IF($T735=4,1,0),0)),0,OFFSET(ГП!AE599,-$R735-IF($T735=4,1,0),0))))</f>
        <v>0</v>
      </c>
      <c r="O735" s="87">
        <f ca="1">IF($T735=0,SUM(O736:O740),IF($T735="",0,IF(ISERROR(OFFSET(ГП!AF599,-$R735-IF($T735=4,1,0),0)),0,OFFSET(ГП!AF599,-$R735-IF($T735=4,1,0),0))))</f>
        <v>0</v>
      </c>
      <c r="P735" s="20"/>
      <c r="Q735" s="20">
        <v>5</v>
      </c>
      <c r="R735" s="20">
        <f t="shared" si="253"/>
        <v>0</v>
      </c>
      <c r="S735" s="20" t="str">
        <f t="shared" si="250"/>
        <v/>
      </c>
      <c r="T735" s="157" t="str">
        <f t="shared" si="251"/>
        <v/>
      </c>
      <c r="U735" s="20" t="str">
        <f t="shared" si="252"/>
        <v>территориальный государственный внебюджетный фонд Чувашской Республики</v>
      </c>
      <c r="V735" s="20"/>
      <c r="W735" s="20"/>
      <c r="X735" s="20"/>
      <c r="Y735" s="20" t="str">
        <f t="shared" ca="1" si="249"/>
        <v/>
      </c>
      <c r="Z735" s="20"/>
      <c r="AA735" s="20">
        <f t="shared" si="254"/>
        <v>0</v>
      </c>
      <c r="AB735" s="20">
        <v>3</v>
      </c>
      <c r="AC735" s="20" t="str">
        <f t="shared" si="239"/>
        <v/>
      </c>
      <c r="AD735" s="20" t="str">
        <f t="shared" ca="1" si="245"/>
        <v/>
      </c>
      <c r="AE735" s="20" t="str">
        <f t="shared" ca="1" si="240"/>
        <v/>
      </c>
      <c r="AF735" s="158" t="s">
        <v>40</v>
      </c>
      <c r="AG735" s="158" t="s">
        <v>40</v>
      </c>
      <c r="AH735" s="157"/>
      <c r="AI735" s="163" t="s">
        <v>6</v>
      </c>
      <c r="AJ735" s="20"/>
      <c r="AK735" s="20"/>
      <c r="AL735" s="20"/>
      <c r="AM735" s="20"/>
      <c r="AN735" s="20"/>
      <c r="AO735" s="20"/>
    </row>
    <row r="736" spans="1:41" s="30" customFormat="1" ht="15.75" thickBot="1" x14ac:dyDescent="0.3">
      <c r="A736" s="210"/>
      <c r="B736" s="206"/>
      <c r="C736" s="206"/>
      <c r="D736" s="115" t="s">
        <v>17</v>
      </c>
      <c r="E736" s="115" t="s">
        <v>17</v>
      </c>
      <c r="F736" s="115" t="s">
        <v>17</v>
      </c>
      <c r="G736" s="115" t="s">
        <v>17</v>
      </c>
      <c r="H736" s="116" t="s">
        <v>6</v>
      </c>
      <c r="I736" s="117" t="s">
        <v>18</v>
      </c>
      <c r="J736" s="87">
        <f ca="1">IF($T736=0,SUM(J737:J741),IF($T736="",0,IF(ISERROR(OFFSET(ГП!AA600,-$R736-IF($T736=4,1,0),0)),0,OFFSET(ГП!AA600,-$R736-IF($T736=4,1,0),0))))</f>
        <v>0</v>
      </c>
      <c r="K736" s="87">
        <f ca="1">IF($T736=0,SUM(K737:K741),IF($T736="",0,IF(ISERROR(OFFSET(ГП!AB600,-$R736-IF($T736=4,1,0),0)),0,OFFSET(ГП!AB600,-$R736-IF($T736=4,1,0),0))))</f>
        <v>0</v>
      </c>
      <c r="L736" s="87">
        <f ca="1">IF($T736=0,SUM(L737:L741),IF($T736="",0,IF(ISERROR(OFFSET(ГП!AC600,-$R736-IF($T736=4,1,0),0)),0,OFFSET(ГП!AC600,-$R736-IF($T736=4,1,0),0))))</f>
        <v>0</v>
      </c>
      <c r="M736" s="87">
        <f ca="1">IF($T736=0,SUM(M737:M741),IF($T736="",0,IF(ISERROR(OFFSET(ГП!AD600,-$R736-IF($T736=4,1,0),0)),0,OFFSET(ГП!AD600,-$R736-IF($T736=4,1,0),0))))</f>
        <v>0</v>
      </c>
      <c r="N736" s="87">
        <f ca="1">IF($T736=0,SUM(N737:N741),IF($T736="",0,IF(ISERROR(OFFSET(ГП!AE600,-$R736-IF($T736=4,1,0),0)),0,OFFSET(ГП!AE600,-$R736-IF($T736=4,1,0),0))))</f>
        <v>0</v>
      </c>
      <c r="O736" s="87">
        <f ca="1">IF($T736=0,SUM(O737:O741),IF($T736="",0,IF(ISERROR(OFFSET(ГП!AF600,-$R736-IF($T736=4,1,0),0)),0,OFFSET(ГП!AF600,-$R736-IF($T736=4,1,0),0))))</f>
        <v>0</v>
      </c>
      <c r="P736" s="20"/>
      <c r="Q736" s="20">
        <v>6</v>
      </c>
      <c r="R736" s="20">
        <f t="shared" si="253"/>
        <v>0</v>
      </c>
      <c r="S736" s="20">
        <f t="shared" si="250"/>
        <v>4</v>
      </c>
      <c r="T736" s="157">
        <f t="shared" si="251"/>
        <v>4</v>
      </c>
      <c r="U736" s="20" t="str">
        <f t="shared" si="252"/>
        <v>внебюджетные источники</v>
      </c>
      <c r="V736" s="20"/>
      <c r="W736" s="20"/>
      <c r="X736" s="20"/>
      <c r="Y736" s="20" t="str">
        <f t="shared" ca="1" si="249"/>
        <v/>
      </c>
      <c r="Z736" s="20"/>
      <c r="AA736" s="20">
        <f t="shared" si="254"/>
        <v>0</v>
      </c>
      <c r="AB736" s="20">
        <v>4</v>
      </c>
      <c r="AC736" s="20" t="str">
        <f t="shared" si="239"/>
        <v/>
      </c>
      <c r="AD736" s="20" t="str">
        <f t="shared" ca="1" si="245"/>
        <v/>
      </c>
      <c r="AE736" s="20" t="str">
        <f t="shared" ca="1" si="240"/>
        <v/>
      </c>
      <c r="AF736" s="158" t="s">
        <v>40</v>
      </c>
      <c r="AG736" s="158" t="s">
        <v>40</v>
      </c>
      <c r="AH736" s="157"/>
      <c r="AI736" s="163" t="s">
        <v>1</v>
      </c>
      <c r="AJ736" s="20"/>
      <c r="AK736" s="20"/>
      <c r="AL736" s="20"/>
      <c r="AM736" s="20"/>
      <c r="AN736" s="20"/>
      <c r="AO736" s="20"/>
    </row>
    <row r="737" spans="1:41" s="30" customFormat="1" ht="15.75" thickBot="1" x14ac:dyDescent="0.3">
      <c r="A737" s="207" t="s">
        <v>93</v>
      </c>
      <c r="B737" s="204" t="s">
        <v>109</v>
      </c>
      <c r="C737" s="204" t="s">
        <v>35</v>
      </c>
      <c r="D737" s="115" t="s">
        <v>17</v>
      </c>
      <c r="E737" s="115" t="s">
        <v>17</v>
      </c>
      <c r="F737" s="115" t="s">
        <v>17</v>
      </c>
      <c r="G737" s="115" t="s">
        <v>17</v>
      </c>
      <c r="H737" s="116" t="s">
        <v>1</v>
      </c>
      <c r="I737" s="117" t="s">
        <v>18</v>
      </c>
      <c r="J737" s="87">
        <f ca="1">IF($T737=0,SUM(J738:J742),IF($T737="",0,IF(ISERROR(OFFSET(ГП!AA601,-$R737-IF($T737=4,1,0),0)),0,OFFSET(ГП!AA601,-$R737-IF($T737=4,1,0),0))))</f>
        <v>30000</v>
      </c>
      <c r="K737" s="87">
        <f ca="1">IF($T737=0,SUM(K738:K742),IF($T737="",0,IF(ISERROR(OFFSET(ГП!AB601,-$R737-IF($T737=4,1,0),0)),0,OFFSET(ГП!AB601,-$R737-IF($T737=4,1,0),0))))</f>
        <v>0</v>
      </c>
      <c r="L737" s="87">
        <f ca="1">IF($T737=0,SUM(L738:L742),IF($T737="",0,IF(ISERROR(OFFSET(ГП!AC601,-$R737-IF($T737=4,1,0),0)),0,OFFSET(ГП!AC601,-$R737-IF($T737=4,1,0),0))))</f>
        <v>0</v>
      </c>
      <c r="M737" s="87">
        <f ca="1">IF($T737=0,SUM(M738:M742),IF($T737="",0,IF(ISERROR(OFFSET(ГП!AD601,-$R737-IF($T737=4,1,0),0)),0,OFFSET(ГП!AD601,-$R737-IF($T737=4,1,0),0))))</f>
        <v>0</v>
      </c>
      <c r="N737" s="87">
        <f ca="1">IF($T737=0,SUM(N738:N742),IF($T737="",0,IF(ISERROR(OFFSET(ГП!AE601,-$R737-IF($T737=4,1,0),0)),0,OFFSET(ГП!AE601,-$R737-IF($T737=4,1,0),0))))</f>
        <v>0</v>
      </c>
      <c r="O737" s="87">
        <f ca="1">IF($T737=0,SUM(O738:O742),IF($T737="",0,IF(ISERROR(OFFSET(ГП!AF601,-$R737-IF($T737=4,1,0),0)),0,OFFSET(ГП!AF601,-$R737-IF($T737=4,1,0),0))))</f>
        <v>0</v>
      </c>
      <c r="P737" s="20"/>
      <c r="Q737" s="20">
        <v>1</v>
      </c>
      <c r="R737" s="20">
        <f t="shared" si="253"/>
        <v>1</v>
      </c>
      <c r="S737" s="20" t="str">
        <f t="shared" si="250"/>
        <v/>
      </c>
      <c r="T737" s="157">
        <f t="shared" si="251"/>
        <v>0</v>
      </c>
      <c r="U737" s="20" t="str">
        <f t="shared" si="252"/>
        <v>всего</v>
      </c>
      <c r="V737" s="20"/>
      <c r="W737" s="20"/>
      <c r="X737" s="20"/>
      <c r="Y737" s="20" t="str">
        <f t="shared" ca="1" si="249"/>
        <v/>
      </c>
      <c r="Z737" s="20"/>
      <c r="AA737" s="20">
        <f t="shared" si="254"/>
        <v>0</v>
      </c>
      <c r="AB737" s="20">
        <v>5</v>
      </c>
      <c r="AC737" s="20" t="str">
        <f t="shared" ref="AC737:AC800" si="255">IF(LEN(F737)&gt;5,F737,"")</f>
        <v/>
      </c>
      <c r="AD737" s="20" t="str">
        <f t="shared" ca="1" si="245"/>
        <v/>
      </c>
      <c r="AE737" s="20" t="str">
        <f t="shared" ca="1" si="240"/>
        <v/>
      </c>
      <c r="AF737" s="158" t="s">
        <v>40</v>
      </c>
      <c r="AG737" s="158" t="s">
        <v>40</v>
      </c>
      <c r="AH737" s="157"/>
      <c r="AI737" s="163" t="s">
        <v>2</v>
      </c>
      <c r="AJ737" s="20"/>
      <c r="AK737" s="20"/>
      <c r="AL737" s="20"/>
      <c r="AM737" s="20"/>
      <c r="AN737" s="20"/>
      <c r="AO737" s="20"/>
    </row>
    <row r="738" spans="1:41" s="30" customFormat="1" ht="23.25" thickBot="1" x14ac:dyDescent="0.3">
      <c r="A738" s="209"/>
      <c r="B738" s="205"/>
      <c r="C738" s="205"/>
      <c r="D738" s="125">
        <v>832</v>
      </c>
      <c r="E738" s="125" t="s">
        <v>17</v>
      </c>
      <c r="F738" s="125" t="s">
        <v>17</v>
      </c>
      <c r="G738" s="125" t="s">
        <v>17</v>
      </c>
      <c r="H738" s="116" t="s">
        <v>2</v>
      </c>
      <c r="I738" s="117" t="s">
        <v>18</v>
      </c>
      <c r="J738" s="87">
        <f ca="1">IF($T738=0,SUM(J739:J743),IF($T738="",0,IF(ISERROR(OFFSET(ГП!AA602,-$R738-IF($T738=4,1,0),0)),0,OFFSET(ГП!AA602,-$R738-IF($T738=4,1,0),0))))</f>
        <v>0</v>
      </c>
      <c r="K738" s="87">
        <f ca="1">IF($T738=0,SUM(K739:K743),IF($T738="",0,IF(ISERROR(OFFSET(ГП!AB602,-$R738-IF($T738=4,1,0),0)),0,OFFSET(ГП!AB602,-$R738-IF($T738=4,1,0),0))))</f>
        <v>0</v>
      </c>
      <c r="L738" s="87">
        <f ca="1">IF($T738=0,SUM(L739:L743),IF($T738="",0,IF(ISERROR(OFFSET(ГП!AC602,-$R738-IF($T738=4,1,0),0)),0,OFFSET(ГП!AC602,-$R738-IF($T738=4,1,0),0))))</f>
        <v>0</v>
      </c>
      <c r="M738" s="87">
        <f ca="1">IF($T738=0,SUM(M739:M743),IF($T738="",0,IF(ISERROR(OFFSET(ГП!AD602,-$R738-IF($T738=4,1,0),0)),0,OFFSET(ГП!AD602,-$R738-IF($T738=4,1,0),0))))</f>
        <v>0</v>
      </c>
      <c r="N738" s="87">
        <f ca="1">IF($T738=0,SUM(N739:N743),IF($T738="",0,IF(ISERROR(OFFSET(ГП!AE602,-$R738-IF($T738=4,1,0),0)),0,OFFSET(ГП!AE602,-$R738-IF($T738=4,1,0),0))))</f>
        <v>0</v>
      </c>
      <c r="O738" s="87">
        <f ca="1">IF($T738=0,SUM(O739:O743),IF($T738="",0,IF(ISERROR(OFFSET(ГП!AF602,-$R738-IF($T738=4,1,0),0)),0,OFFSET(ГП!AF602,-$R738-IF($T738=4,1,0),0))))</f>
        <v>0</v>
      </c>
      <c r="P738" s="20"/>
      <c r="Q738" s="20">
        <v>2</v>
      </c>
      <c r="R738" s="20">
        <f t="shared" si="253"/>
        <v>1</v>
      </c>
      <c r="S738" s="20" t="str">
        <f t="shared" si="250"/>
        <v/>
      </c>
      <c r="T738" s="157">
        <f t="shared" si="251"/>
        <v>2</v>
      </c>
      <c r="U738" s="20" t="str">
        <f t="shared" si="252"/>
        <v>федеральный бюджет</v>
      </c>
      <c r="V738" s="20"/>
      <c r="W738" s="20"/>
      <c r="X738" s="20"/>
      <c r="Y738" s="20" t="str">
        <f t="shared" ca="1" si="249"/>
        <v/>
      </c>
      <c r="Z738" s="20"/>
      <c r="AA738" s="20">
        <f t="shared" si="254"/>
        <v>0</v>
      </c>
      <c r="AB738" s="20">
        <v>6</v>
      </c>
      <c r="AC738" s="20" t="str">
        <f t="shared" si="255"/>
        <v/>
      </c>
      <c r="AD738" s="20" t="str">
        <f t="shared" ca="1" si="245"/>
        <v/>
      </c>
      <c r="AE738" s="20" t="str">
        <f t="shared" ca="1" si="240"/>
        <v/>
      </c>
      <c r="AF738" s="158" t="s">
        <v>40</v>
      </c>
      <c r="AG738" s="158" t="s">
        <v>40</v>
      </c>
      <c r="AH738" s="157"/>
      <c r="AI738" s="163" t="s">
        <v>307</v>
      </c>
      <c r="AJ738" s="20"/>
      <c r="AK738" s="20"/>
      <c r="AL738" s="20"/>
      <c r="AM738" s="20"/>
      <c r="AN738" s="20"/>
      <c r="AO738" s="20"/>
    </row>
    <row r="739" spans="1:41" s="30" customFormat="1" ht="15.75" thickBot="1" x14ac:dyDescent="0.3">
      <c r="A739" s="209"/>
      <c r="B739" s="205"/>
      <c r="C739" s="205"/>
      <c r="D739" s="115" t="s">
        <v>17</v>
      </c>
      <c r="E739" s="115" t="s">
        <v>17</v>
      </c>
      <c r="F739" s="115" t="s">
        <v>17</v>
      </c>
      <c r="G739" s="115" t="s">
        <v>17</v>
      </c>
      <c r="H739" s="116" t="s">
        <v>4</v>
      </c>
      <c r="I739" s="117" t="s">
        <v>18</v>
      </c>
      <c r="J739" s="87">
        <f ca="1">IF($T739=0,SUM(J740:J744),IF($T739="",0,IF(ISERROR(OFFSET(ГП!AA603,-$R739-IF($T739=4,1,0),0)),0,OFFSET(ГП!AA603,-$R739-IF($T739=4,1,0),0))))</f>
        <v>0</v>
      </c>
      <c r="K739" s="87">
        <f ca="1">IF($T739=0,SUM(K740:K744),IF($T739="",0,IF(ISERROR(OFFSET(ГП!AB603,-$R739-IF($T739=4,1,0),0)),0,OFFSET(ГП!AB603,-$R739-IF($T739=4,1,0),0))))</f>
        <v>0</v>
      </c>
      <c r="L739" s="87">
        <f ca="1">IF($T739=0,SUM(L740:L744),IF($T739="",0,IF(ISERROR(OFFSET(ГП!AC603,-$R739-IF($T739=4,1,0),0)),0,OFFSET(ГП!AC603,-$R739-IF($T739=4,1,0),0))))</f>
        <v>0</v>
      </c>
      <c r="M739" s="87">
        <f ca="1">IF($T739=0,SUM(M740:M744),IF($T739="",0,IF(ISERROR(OFFSET(ГП!AD603,-$R739-IF($T739=4,1,0),0)),0,OFFSET(ГП!AD603,-$R739-IF($T739=4,1,0),0))))</f>
        <v>0</v>
      </c>
      <c r="N739" s="87">
        <f ca="1">IF($T739=0,SUM(N740:N744),IF($T739="",0,IF(ISERROR(OFFSET(ГП!AE603,-$R739-IF($T739=4,1,0),0)),0,OFFSET(ГП!AE603,-$R739-IF($T739=4,1,0),0))))</f>
        <v>0</v>
      </c>
      <c r="O739" s="87">
        <f ca="1">IF($T739=0,SUM(O740:O744),IF($T739="",0,IF(ISERROR(OFFSET(ГП!AF603,-$R739-IF($T739=4,1,0),0)),0,OFFSET(ГП!AF603,-$R739-IF($T739=4,1,0),0))))</f>
        <v>0</v>
      </c>
      <c r="P739" s="20"/>
      <c r="Q739" s="20">
        <v>3</v>
      </c>
      <c r="R739" s="20">
        <f t="shared" si="253"/>
        <v>1</v>
      </c>
      <c r="S739" s="20" t="str">
        <f t="shared" si="250"/>
        <v/>
      </c>
      <c r="T739" s="157">
        <f t="shared" si="251"/>
        <v>1</v>
      </c>
      <c r="U739" s="20" t="str">
        <f t="shared" si="252"/>
        <v>республииканский бюджет Чувашской Республики</v>
      </c>
      <c r="V739" s="20"/>
      <c r="W739" s="20"/>
      <c r="X739" s="20"/>
      <c r="Y739" s="20" t="str">
        <f t="shared" ca="1" si="249"/>
        <v/>
      </c>
      <c r="Z739" s="20"/>
      <c r="AA739" s="20">
        <f t="shared" si="254"/>
        <v>1</v>
      </c>
      <c r="AB739" s="20">
        <f t="shared" ref="AB739:AB802" si="256">AB733</f>
        <v>1</v>
      </c>
      <c r="AC739" s="20" t="str">
        <f t="shared" si="255"/>
        <v/>
      </c>
      <c r="AD739" s="20" t="str">
        <f t="shared" ca="1" si="245"/>
        <v>x</v>
      </c>
      <c r="AE739" s="20">
        <f t="shared" ca="1" si="240"/>
        <v>1</v>
      </c>
      <c r="AF739" s="158" t="s">
        <v>40</v>
      </c>
      <c r="AG739" s="158" t="s">
        <v>40</v>
      </c>
      <c r="AH739" s="157"/>
      <c r="AI739" s="163" t="s">
        <v>3</v>
      </c>
      <c r="AJ739" s="20"/>
      <c r="AK739" s="20"/>
      <c r="AL739" s="20"/>
      <c r="AM739" s="20"/>
      <c r="AN739" s="20"/>
      <c r="AO739" s="20"/>
    </row>
    <row r="740" spans="1:41" s="30" customFormat="1" ht="15.75" thickBot="1" x14ac:dyDescent="0.3">
      <c r="A740" s="209"/>
      <c r="B740" s="205"/>
      <c r="C740" s="205"/>
      <c r="D740" s="115" t="s">
        <v>17</v>
      </c>
      <c r="E740" s="115" t="s">
        <v>17</v>
      </c>
      <c r="F740" s="115" t="s">
        <v>17</v>
      </c>
      <c r="G740" s="115" t="s">
        <v>17</v>
      </c>
      <c r="H740" s="116" t="s">
        <v>3</v>
      </c>
      <c r="I740" s="117" t="s">
        <v>18</v>
      </c>
      <c r="J740" s="87">
        <f ca="1">IF($T740=0,SUM(J741:J745),IF($T740="",0,IF(ISERROR(OFFSET(ГП!AA604,-$R740-IF($T740=4,1,0),0)),0,OFFSET(ГП!AA604,-$R740-IF($T740=4,1,0),0))))</f>
        <v>0</v>
      </c>
      <c r="K740" s="87">
        <f ca="1">IF($T740=0,SUM(K741:K745),IF($T740="",0,IF(ISERROR(OFFSET(ГП!AB604,-$R740-IF($T740=4,1,0),0)),0,OFFSET(ГП!AB604,-$R740-IF($T740=4,1,0),0))))</f>
        <v>0</v>
      </c>
      <c r="L740" s="87">
        <f ca="1">IF($T740=0,SUM(L741:L745),IF($T740="",0,IF(ISERROR(OFFSET(ГП!AC604,-$R740-IF($T740=4,1,0),0)),0,OFFSET(ГП!AC604,-$R740-IF($T740=4,1,0),0))))</f>
        <v>0</v>
      </c>
      <c r="M740" s="87">
        <f ca="1">IF($T740=0,SUM(M741:M745),IF($T740="",0,IF(ISERROR(OFFSET(ГП!AD604,-$R740-IF($T740=4,1,0),0)),0,OFFSET(ГП!AD604,-$R740-IF($T740=4,1,0),0))))</f>
        <v>0</v>
      </c>
      <c r="N740" s="87">
        <f ca="1">IF($T740=0,SUM(N741:N745),IF($T740="",0,IF(ISERROR(OFFSET(ГП!AE604,-$R740-IF($T740=4,1,0),0)),0,OFFSET(ГП!AE604,-$R740-IF($T740=4,1,0),0))))</f>
        <v>0</v>
      </c>
      <c r="O740" s="87">
        <f ca="1">IF($T740=0,SUM(O741:O745),IF($T740="",0,IF(ISERROR(OFFSET(ГП!AF604,-$R740-IF($T740=4,1,0),0)),0,OFFSET(ГП!AF604,-$R740-IF($T740=4,1,0),0))))</f>
        <v>0</v>
      </c>
      <c r="P740" s="20"/>
      <c r="Q740" s="20">
        <v>4</v>
      </c>
      <c r="R740" s="20">
        <f t="shared" si="253"/>
        <v>1</v>
      </c>
      <c r="S740" s="20">
        <f t="shared" si="250"/>
        <v>3</v>
      </c>
      <c r="T740" s="157">
        <f t="shared" si="251"/>
        <v>3</v>
      </c>
      <c r="U740" s="20" t="str">
        <f t="shared" si="252"/>
        <v>местные бюджеты</v>
      </c>
      <c r="V740" s="20"/>
      <c r="W740" s="20"/>
      <c r="X740" s="20"/>
      <c r="Y740" s="20" t="str">
        <f t="shared" ca="1" si="249"/>
        <v/>
      </c>
      <c r="Z740" s="20"/>
      <c r="AA740" s="20">
        <f t="shared" si="254"/>
        <v>1</v>
      </c>
      <c r="AB740" s="20">
        <f t="shared" si="256"/>
        <v>2</v>
      </c>
      <c r="AC740" s="20" t="str">
        <f t="shared" si="255"/>
        <v/>
      </c>
      <c r="AD740" s="20" t="str">
        <f t="shared" ca="1" si="245"/>
        <v/>
      </c>
      <c r="AE740" s="20" t="str">
        <f t="shared" ca="1" si="240"/>
        <v/>
      </c>
      <c r="AF740" s="158" t="s">
        <v>40</v>
      </c>
      <c r="AG740" s="158" t="s">
        <v>40</v>
      </c>
      <c r="AH740" s="157"/>
      <c r="AI740" s="163" t="s">
        <v>6</v>
      </c>
      <c r="AJ740" s="20"/>
      <c r="AK740" s="20"/>
      <c r="AL740" s="20"/>
      <c r="AM740" s="20"/>
      <c r="AN740" s="20"/>
      <c r="AO740" s="20"/>
    </row>
    <row r="741" spans="1:41" s="30" customFormat="1" ht="15.75" thickBot="1" x14ac:dyDescent="0.3">
      <c r="A741" s="209"/>
      <c r="B741" s="205"/>
      <c r="C741" s="205"/>
      <c r="D741" s="115" t="s">
        <v>17</v>
      </c>
      <c r="E741" s="115" t="s">
        <v>17</v>
      </c>
      <c r="F741" s="115" t="s">
        <v>17</v>
      </c>
      <c r="G741" s="115" t="s">
        <v>17</v>
      </c>
      <c r="H741" s="116" t="s">
        <v>5</v>
      </c>
      <c r="I741" s="117" t="s">
        <v>18</v>
      </c>
      <c r="J741" s="87">
        <f ca="1">IF($T741=0,SUM(J742:J746),IF($T741="",0,IF(ISERROR(OFFSET(ГП!AA605,-$R741-IF($T741=4,1,0),0)),0,OFFSET(ГП!AA605,-$R741-IF($T741=4,1,0),0))))</f>
        <v>0</v>
      </c>
      <c r="K741" s="87">
        <f ca="1">IF($T741=0,SUM(K742:K746),IF($T741="",0,IF(ISERROR(OFFSET(ГП!AB605,-$R741-IF($T741=4,1,0),0)),0,OFFSET(ГП!AB605,-$R741-IF($T741=4,1,0),0))))</f>
        <v>0</v>
      </c>
      <c r="L741" s="87">
        <f ca="1">IF($T741=0,SUM(L742:L746),IF($T741="",0,IF(ISERROR(OFFSET(ГП!AC605,-$R741-IF($T741=4,1,0),0)),0,OFFSET(ГП!AC605,-$R741-IF($T741=4,1,0),0))))</f>
        <v>0</v>
      </c>
      <c r="M741" s="87">
        <f ca="1">IF($T741=0,SUM(M742:M746),IF($T741="",0,IF(ISERROR(OFFSET(ГП!AD605,-$R741-IF($T741=4,1,0),0)),0,OFFSET(ГП!AD605,-$R741-IF($T741=4,1,0),0))))</f>
        <v>0</v>
      </c>
      <c r="N741" s="87">
        <f ca="1">IF($T741=0,SUM(N742:N746),IF($T741="",0,IF(ISERROR(OFFSET(ГП!AE605,-$R741-IF($T741=4,1,0),0)),0,OFFSET(ГП!AE605,-$R741-IF($T741=4,1,0),0))))</f>
        <v>0</v>
      </c>
      <c r="O741" s="87">
        <f ca="1">IF($T741=0,SUM(O742:O746),IF($T741="",0,IF(ISERROR(OFFSET(ГП!AF605,-$R741-IF($T741=4,1,0),0)),0,OFFSET(ГП!AF605,-$R741-IF($T741=4,1,0),0))))</f>
        <v>0</v>
      </c>
      <c r="P741" s="20"/>
      <c r="Q741" s="20">
        <v>5</v>
      </c>
      <c r="R741" s="20">
        <f t="shared" si="253"/>
        <v>1</v>
      </c>
      <c r="S741" s="20" t="str">
        <f t="shared" si="250"/>
        <v/>
      </c>
      <c r="T741" s="157" t="str">
        <f t="shared" si="251"/>
        <v/>
      </c>
      <c r="U741" s="20" t="str">
        <f t="shared" si="252"/>
        <v>территориальный государственный внебюджетный фонд Чувашской Республики</v>
      </c>
      <c r="V741" s="20"/>
      <c r="W741" s="20"/>
      <c r="X741" s="20"/>
      <c r="Y741" s="20" t="str">
        <f t="shared" ca="1" si="249"/>
        <v/>
      </c>
      <c r="Z741" s="20"/>
      <c r="AA741" s="20">
        <f t="shared" si="254"/>
        <v>1</v>
      </c>
      <c r="AB741" s="20">
        <f t="shared" si="256"/>
        <v>3</v>
      </c>
      <c r="AC741" s="20" t="str">
        <f t="shared" si="255"/>
        <v/>
      </c>
      <c r="AD741" s="20" t="str">
        <f t="shared" ca="1" si="245"/>
        <v/>
      </c>
      <c r="AE741" s="20" t="str">
        <f t="shared" ca="1" si="240"/>
        <v/>
      </c>
      <c r="AF741" s="158" t="s">
        <v>40</v>
      </c>
      <c r="AG741" s="158" t="s">
        <v>40</v>
      </c>
      <c r="AH741" s="157"/>
      <c r="AI741" s="163" t="s">
        <v>1</v>
      </c>
      <c r="AJ741" s="20"/>
      <c r="AK741" s="20"/>
      <c r="AL741" s="20"/>
      <c r="AM741" s="20"/>
      <c r="AN741" s="20"/>
      <c r="AO741" s="20"/>
    </row>
    <row r="742" spans="1:41" s="30" customFormat="1" ht="15.75" thickBot="1" x14ac:dyDescent="0.3">
      <c r="A742" s="210"/>
      <c r="B742" s="206"/>
      <c r="C742" s="206"/>
      <c r="D742" s="115" t="s">
        <v>17</v>
      </c>
      <c r="E742" s="115" t="s">
        <v>17</v>
      </c>
      <c r="F742" s="115" t="s">
        <v>17</v>
      </c>
      <c r="G742" s="115" t="s">
        <v>17</v>
      </c>
      <c r="H742" s="116" t="s">
        <v>6</v>
      </c>
      <c r="I742" s="117" t="s">
        <v>18</v>
      </c>
      <c r="J742" s="87">
        <f ca="1">IF($T742=0,SUM(J743:J747),IF($T742="",0,IF(ISERROR(OFFSET(ГП!AA606,-$R742-IF($T742=4,1,0),0)),0,OFFSET(ГП!AA606,-$R742-IF($T742=4,1,0),0))))</f>
        <v>30000</v>
      </c>
      <c r="K742" s="87">
        <f ca="1">IF($T742=0,SUM(K743:K747),IF($T742="",0,IF(ISERROR(OFFSET(ГП!AB606,-$R742-IF($T742=4,1,0),0)),0,OFFSET(ГП!AB606,-$R742-IF($T742=4,1,0),0))))</f>
        <v>0</v>
      </c>
      <c r="L742" s="87">
        <f ca="1">IF($T742=0,SUM(L743:L747),IF($T742="",0,IF(ISERROR(OFFSET(ГП!AC606,-$R742-IF($T742=4,1,0),0)),0,OFFSET(ГП!AC606,-$R742-IF($T742=4,1,0),0))))</f>
        <v>0</v>
      </c>
      <c r="M742" s="87">
        <f ca="1">IF($T742=0,SUM(M743:M747),IF($T742="",0,IF(ISERROR(OFFSET(ГП!AD606,-$R742-IF($T742=4,1,0),0)),0,OFFSET(ГП!AD606,-$R742-IF($T742=4,1,0),0))))</f>
        <v>0</v>
      </c>
      <c r="N742" s="87">
        <f ca="1">IF($T742=0,SUM(N743:N747),IF($T742="",0,IF(ISERROR(OFFSET(ГП!AE606,-$R742-IF($T742=4,1,0),0)),0,OFFSET(ГП!AE606,-$R742-IF($T742=4,1,0),0))))</f>
        <v>0</v>
      </c>
      <c r="O742" s="87">
        <f ca="1">IF($T742=0,SUM(O743:O747),IF($T742="",0,IF(ISERROR(OFFSET(ГП!AF606,-$R742-IF($T742=4,1,0),0)),0,OFFSET(ГП!AF606,-$R742-IF($T742=4,1,0),0))))</f>
        <v>0</v>
      </c>
      <c r="P742" s="20"/>
      <c r="Q742" s="20">
        <v>6</v>
      </c>
      <c r="R742" s="20">
        <f t="shared" si="253"/>
        <v>1</v>
      </c>
      <c r="S742" s="20">
        <f t="shared" si="250"/>
        <v>4</v>
      </c>
      <c r="T742" s="157">
        <f t="shared" si="251"/>
        <v>4</v>
      </c>
      <c r="U742" s="20" t="str">
        <f t="shared" si="252"/>
        <v>внебюджетные источники</v>
      </c>
      <c r="V742" s="20"/>
      <c r="W742" s="20"/>
      <c r="X742" s="20"/>
      <c r="Y742" s="20" t="str">
        <f t="shared" ca="1" si="249"/>
        <v/>
      </c>
      <c r="Z742" s="20"/>
      <c r="AA742" s="20">
        <f t="shared" si="254"/>
        <v>1</v>
      </c>
      <c r="AB742" s="20">
        <f t="shared" si="256"/>
        <v>4</v>
      </c>
      <c r="AC742" s="20" t="str">
        <f t="shared" si="255"/>
        <v/>
      </c>
      <c r="AD742" s="20" t="str">
        <f t="shared" ca="1" si="245"/>
        <v/>
      </c>
      <c r="AE742" s="20" t="str">
        <f t="shared" ca="1" si="240"/>
        <v/>
      </c>
      <c r="AF742" s="158" t="s">
        <v>40</v>
      </c>
      <c r="AG742" s="158" t="s">
        <v>40</v>
      </c>
      <c r="AH742" s="157"/>
      <c r="AI742" s="163" t="s">
        <v>2</v>
      </c>
      <c r="AJ742" s="20"/>
      <c r="AK742" s="20"/>
      <c r="AL742" s="20"/>
      <c r="AM742" s="20"/>
      <c r="AN742" s="20"/>
      <c r="AO742" s="20"/>
    </row>
    <row r="743" spans="1:41" s="30" customFormat="1" ht="23.25" thickBot="1" x14ac:dyDescent="0.3">
      <c r="A743" s="207" t="s">
        <v>94</v>
      </c>
      <c r="B743" s="204" t="s">
        <v>110</v>
      </c>
      <c r="C743" s="204" t="s">
        <v>35</v>
      </c>
      <c r="D743" s="115" t="s">
        <v>17</v>
      </c>
      <c r="E743" s="115" t="s">
        <v>17</v>
      </c>
      <c r="F743" s="115" t="s">
        <v>17</v>
      </c>
      <c r="G743" s="115" t="s">
        <v>17</v>
      </c>
      <c r="H743" s="116" t="s">
        <v>1</v>
      </c>
      <c r="I743" s="117" t="s">
        <v>18</v>
      </c>
      <c r="J743" s="87">
        <f ca="1">IF($T743=0,SUM(J744:J748),IF($T743="",0,IF(ISERROR(OFFSET(ГП!AA607,-$R743-IF($T743=4,1,0),0)),0,OFFSET(ГП!AA607,-$R743-IF($T743=4,1,0),0))))</f>
        <v>0</v>
      </c>
      <c r="K743" s="87">
        <f ca="1">IF($T743=0,SUM(K744:K748),IF($T743="",0,IF(ISERROR(OFFSET(ГП!AB607,-$R743-IF($T743=4,1,0),0)),0,OFFSET(ГП!AB607,-$R743-IF($T743=4,1,0),0))))</f>
        <v>0</v>
      </c>
      <c r="L743" s="87">
        <f ca="1">IF($T743=0,SUM(L744:L748),IF($T743="",0,IF(ISERROR(OFFSET(ГП!AC607,-$R743-IF($T743=4,1,0),0)),0,OFFSET(ГП!AC607,-$R743-IF($T743=4,1,0),0))))</f>
        <v>0</v>
      </c>
      <c r="M743" s="87">
        <f ca="1">IF($T743=0,SUM(M744:M748),IF($T743="",0,IF(ISERROR(OFFSET(ГП!AD607,-$R743-IF($T743=4,1,0),0)),0,OFFSET(ГП!AD607,-$R743-IF($T743=4,1,0),0))))</f>
        <v>0</v>
      </c>
      <c r="N743" s="87">
        <f ca="1">IF($T743=0,SUM(N744:N748),IF($T743="",0,IF(ISERROR(OFFSET(ГП!AE607,-$R743-IF($T743=4,1,0),0)),0,OFFSET(ГП!AE607,-$R743-IF($T743=4,1,0),0))))</f>
        <v>0</v>
      </c>
      <c r="O743" s="87">
        <f ca="1">IF($T743=0,SUM(O744:O748),IF($T743="",0,IF(ISERROR(OFFSET(ГП!AF607,-$R743-IF($T743=4,1,0),0)),0,OFFSET(ГП!AF607,-$R743-IF($T743=4,1,0),0))))</f>
        <v>0</v>
      </c>
      <c r="P743" s="20"/>
      <c r="Q743" s="20">
        <v>1</v>
      </c>
      <c r="R743" s="20">
        <f t="shared" si="253"/>
        <v>2</v>
      </c>
      <c r="S743" s="20" t="str">
        <f t="shared" si="250"/>
        <v/>
      </c>
      <c r="T743" s="157">
        <f t="shared" si="251"/>
        <v>0</v>
      </c>
      <c r="U743" s="20" t="str">
        <f t="shared" si="252"/>
        <v>всего</v>
      </c>
      <c r="V743" s="20"/>
      <c r="W743" s="20"/>
      <c r="X743" s="20"/>
      <c r="Y743" s="20" t="str">
        <f t="shared" ca="1" si="249"/>
        <v/>
      </c>
      <c r="Z743" s="20"/>
      <c r="AA743" s="20">
        <f t="shared" si="254"/>
        <v>1</v>
      </c>
      <c r="AB743" s="20">
        <f t="shared" si="256"/>
        <v>5</v>
      </c>
      <c r="AC743" s="20" t="str">
        <f t="shared" si="255"/>
        <v/>
      </c>
      <c r="AD743" s="20" t="str">
        <f t="shared" ca="1" si="245"/>
        <v/>
      </c>
      <c r="AE743" s="20" t="str">
        <f t="shared" ca="1" si="240"/>
        <v/>
      </c>
      <c r="AF743" s="158" t="s">
        <v>40</v>
      </c>
      <c r="AG743" s="158" t="s">
        <v>40</v>
      </c>
      <c r="AH743" s="157"/>
      <c r="AI743" s="163" t="s">
        <v>307</v>
      </c>
      <c r="AJ743" s="20"/>
      <c r="AK743" s="20"/>
      <c r="AL743" s="20"/>
      <c r="AM743" s="20"/>
      <c r="AN743" s="20"/>
      <c r="AO743" s="20"/>
    </row>
    <row r="744" spans="1:41" s="30" customFormat="1" ht="15.75" thickBot="1" x14ac:dyDescent="0.3">
      <c r="A744" s="209"/>
      <c r="B744" s="205"/>
      <c r="C744" s="205"/>
      <c r="D744" s="125">
        <v>832</v>
      </c>
      <c r="E744" s="125" t="s">
        <v>17</v>
      </c>
      <c r="F744" s="125" t="s">
        <v>17</v>
      </c>
      <c r="G744" s="125" t="s">
        <v>17</v>
      </c>
      <c r="H744" s="116" t="s">
        <v>2</v>
      </c>
      <c r="I744" s="117" t="s">
        <v>18</v>
      </c>
      <c r="J744" s="87">
        <f ca="1">IF($T744=0,SUM(J745:J749),IF($T744="",0,IF(ISERROR(OFFSET(ГП!AA608,-$R744-IF($T744=4,1,0),0)),0,OFFSET(ГП!AA608,-$R744-IF($T744=4,1,0),0))))</f>
        <v>0</v>
      </c>
      <c r="K744" s="87">
        <f ca="1">IF($T744=0,SUM(K745:K749),IF($T744="",0,IF(ISERROR(OFFSET(ГП!AB608,-$R744-IF($T744=4,1,0),0)),0,OFFSET(ГП!AB608,-$R744-IF($T744=4,1,0),0))))</f>
        <v>0</v>
      </c>
      <c r="L744" s="87">
        <f ca="1">IF($T744=0,SUM(L745:L749),IF($T744="",0,IF(ISERROR(OFFSET(ГП!AC608,-$R744-IF($T744=4,1,0),0)),0,OFFSET(ГП!AC608,-$R744-IF($T744=4,1,0),0))))</f>
        <v>0</v>
      </c>
      <c r="M744" s="87">
        <f ca="1">IF($T744=0,SUM(M745:M749),IF($T744="",0,IF(ISERROR(OFFSET(ГП!AD608,-$R744-IF($T744=4,1,0),0)),0,OFFSET(ГП!AD608,-$R744-IF($T744=4,1,0),0))))</f>
        <v>0</v>
      </c>
      <c r="N744" s="87">
        <f ca="1">IF($T744=0,SUM(N745:N749),IF($T744="",0,IF(ISERROR(OFFSET(ГП!AE608,-$R744-IF($T744=4,1,0),0)),0,OFFSET(ГП!AE608,-$R744-IF($T744=4,1,0),0))))</f>
        <v>0</v>
      </c>
      <c r="O744" s="87">
        <f ca="1">IF($T744=0,SUM(O745:O749),IF($T744="",0,IF(ISERROR(OFFSET(ГП!AF608,-$R744-IF($T744=4,1,0),0)),0,OFFSET(ГП!AF608,-$R744-IF($T744=4,1,0),0))))</f>
        <v>0</v>
      </c>
      <c r="P744" s="20"/>
      <c r="Q744" s="20">
        <v>2</v>
      </c>
      <c r="R744" s="20">
        <f t="shared" si="253"/>
        <v>2</v>
      </c>
      <c r="S744" s="20" t="str">
        <f t="shared" si="250"/>
        <v/>
      </c>
      <c r="T744" s="157">
        <f t="shared" si="251"/>
        <v>2</v>
      </c>
      <c r="U744" s="20" t="str">
        <f t="shared" si="252"/>
        <v>федеральный бюджет</v>
      </c>
      <c r="V744" s="20"/>
      <c r="W744" s="20"/>
      <c r="X744" s="20"/>
      <c r="Y744" s="20" t="str">
        <f t="shared" ca="1" si="249"/>
        <v/>
      </c>
      <c r="Z744" s="20"/>
      <c r="AA744" s="20">
        <f t="shared" si="254"/>
        <v>1</v>
      </c>
      <c r="AB744" s="20">
        <f t="shared" si="256"/>
        <v>6</v>
      </c>
      <c r="AC744" s="20" t="str">
        <f t="shared" si="255"/>
        <v/>
      </c>
      <c r="AD744" s="20" t="str">
        <f t="shared" ca="1" si="245"/>
        <v/>
      </c>
      <c r="AE744" s="20" t="str">
        <f t="shared" ca="1" si="240"/>
        <v/>
      </c>
      <c r="AF744" s="158" t="s">
        <v>40</v>
      </c>
      <c r="AG744" s="158" t="s">
        <v>40</v>
      </c>
      <c r="AH744" s="157"/>
      <c r="AI744" s="163" t="s">
        <v>3</v>
      </c>
      <c r="AJ744" s="20"/>
      <c r="AK744" s="20"/>
      <c r="AL744" s="20"/>
      <c r="AM744" s="20"/>
      <c r="AN744" s="20"/>
      <c r="AO744" s="20"/>
    </row>
    <row r="745" spans="1:41" s="30" customFormat="1" ht="15.75" thickBot="1" x14ac:dyDescent="0.3">
      <c r="A745" s="209"/>
      <c r="B745" s="205"/>
      <c r="C745" s="205"/>
      <c r="D745" s="115" t="s">
        <v>17</v>
      </c>
      <c r="E745" s="115" t="s">
        <v>17</v>
      </c>
      <c r="F745" s="115" t="s">
        <v>17</v>
      </c>
      <c r="G745" s="115" t="s">
        <v>17</v>
      </c>
      <c r="H745" s="116" t="s">
        <v>4</v>
      </c>
      <c r="I745" s="117" t="s">
        <v>18</v>
      </c>
      <c r="J745" s="87">
        <f ca="1">IF($T745=0,SUM(J746:J750),IF($T745="",0,IF(ISERROR(OFFSET(ГП!AA609,-$R745-IF($T745=4,1,0),0)),0,OFFSET(ГП!AA609,-$R745-IF($T745=4,1,0),0))))</f>
        <v>0</v>
      </c>
      <c r="K745" s="87">
        <f ca="1">IF($T745=0,SUM(K746:K750),IF($T745="",0,IF(ISERROR(OFFSET(ГП!AB609,-$R745-IF($T745=4,1,0),0)),0,OFFSET(ГП!AB609,-$R745-IF($T745=4,1,0),0))))</f>
        <v>0</v>
      </c>
      <c r="L745" s="87">
        <f ca="1">IF($T745=0,SUM(L746:L750),IF($T745="",0,IF(ISERROR(OFFSET(ГП!AC609,-$R745-IF($T745=4,1,0),0)),0,OFFSET(ГП!AC609,-$R745-IF($T745=4,1,0),0))))</f>
        <v>0</v>
      </c>
      <c r="M745" s="87">
        <f ca="1">IF($T745=0,SUM(M746:M750),IF($T745="",0,IF(ISERROR(OFFSET(ГП!AD609,-$R745-IF($T745=4,1,0),0)),0,OFFSET(ГП!AD609,-$R745-IF($T745=4,1,0),0))))</f>
        <v>0</v>
      </c>
      <c r="N745" s="87">
        <f ca="1">IF($T745=0,SUM(N746:N750),IF($T745="",0,IF(ISERROR(OFFSET(ГП!AE609,-$R745-IF($T745=4,1,0),0)),0,OFFSET(ГП!AE609,-$R745-IF($T745=4,1,0),0))))</f>
        <v>0</v>
      </c>
      <c r="O745" s="87">
        <f ca="1">IF($T745=0,SUM(O746:O750),IF($T745="",0,IF(ISERROR(OFFSET(ГП!AF609,-$R745-IF($T745=4,1,0),0)),0,OFFSET(ГП!AF609,-$R745-IF($T745=4,1,0),0))))</f>
        <v>0</v>
      </c>
      <c r="P745" s="20"/>
      <c r="Q745" s="20">
        <v>3</v>
      </c>
      <c r="R745" s="20">
        <f t="shared" si="253"/>
        <v>2</v>
      </c>
      <c r="S745" s="20" t="str">
        <f t="shared" si="250"/>
        <v/>
      </c>
      <c r="T745" s="157">
        <f t="shared" si="251"/>
        <v>1</v>
      </c>
      <c r="U745" s="20" t="str">
        <f t="shared" si="252"/>
        <v>республииканский бюджет Чувашской Республики</v>
      </c>
      <c r="V745" s="20"/>
      <c r="W745" s="20"/>
      <c r="X745" s="20"/>
      <c r="Y745" s="20" t="str">
        <f t="shared" ca="1" si="249"/>
        <v/>
      </c>
      <c r="Z745" s="20"/>
      <c r="AA745" s="20">
        <f t="shared" ref="AA745:AA808" si="257">IF(AB744="",0,IF(AB744=6,AA744+1,AA744))</f>
        <v>2</v>
      </c>
      <c r="AB745" s="20">
        <f t="shared" si="256"/>
        <v>1</v>
      </c>
      <c r="AC745" s="20" t="str">
        <f t="shared" si="255"/>
        <v/>
      </c>
      <c r="AD745" s="20" t="str">
        <f t="shared" ca="1" si="245"/>
        <v>x</v>
      </c>
      <c r="AE745" s="20">
        <f t="shared" ca="1" si="240"/>
        <v>1</v>
      </c>
      <c r="AF745" s="158" t="s">
        <v>40</v>
      </c>
      <c r="AG745" s="158" t="s">
        <v>40</v>
      </c>
      <c r="AH745" s="157"/>
      <c r="AI745" s="163" t="s">
        <v>6</v>
      </c>
      <c r="AJ745" s="20"/>
      <c r="AK745" s="20"/>
      <c r="AL745" s="20"/>
      <c r="AM745" s="20"/>
      <c r="AN745" s="20"/>
      <c r="AO745" s="20"/>
    </row>
    <row r="746" spans="1:41" s="30" customFormat="1" ht="15.75" thickBot="1" x14ac:dyDescent="0.3">
      <c r="A746" s="209"/>
      <c r="B746" s="205"/>
      <c r="C746" s="205"/>
      <c r="D746" s="115" t="s">
        <v>17</v>
      </c>
      <c r="E746" s="115" t="s">
        <v>17</v>
      </c>
      <c r="F746" s="115" t="s">
        <v>17</v>
      </c>
      <c r="G746" s="115" t="s">
        <v>17</v>
      </c>
      <c r="H746" s="116" t="s">
        <v>3</v>
      </c>
      <c r="I746" s="117" t="s">
        <v>18</v>
      </c>
      <c r="J746" s="87">
        <f ca="1">IF($T746=0,SUM(J747:J751),IF($T746="",0,IF(ISERROR(OFFSET(ГП!AA610,-$R746-IF($T746=4,1,0),0)),0,OFFSET(ГП!AA610,-$R746-IF($T746=4,1,0),0))))</f>
        <v>0</v>
      </c>
      <c r="K746" s="87">
        <f ca="1">IF($T746=0,SUM(K747:K751),IF($T746="",0,IF(ISERROR(OFFSET(ГП!AB610,-$R746-IF($T746=4,1,0),0)),0,OFFSET(ГП!AB610,-$R746-IF($T746=4,1,0),0))))</f>
        <v>0</v>
      </c>
      <c r="L746" s="87">
        <f ca="1">IF($T746=0,SUM(L747:L751),IF($T746="",0,IF(ISERROR(OFFSET(ГП!AC610,-$R746-IF($T746=4,1,0),0)),0,OFFSET(ГП!AC610,-$R746-IF($T746=4,1,0),0))))</f>
        <v>0</v>
      </c>
      <c r="M746" s="87">
        <f ca="1">IF($T746=0,SUM(M747:M751),IF($T746="",0,IF(ISERROR(OFFSET(ГП!AD610,-$R746-IF($T746=4,1,0),0)),0,OFFSET(ГП!AD610,-$R746-IF($T746=4,1,0),0))))</f>
        <v>0</v>
      </c>
      <c r="N746" s="87">
        <f ca="1">IF($T746=0,SUM(N747:N751),IF($T746="",0,IF(ISERROR(OFFSET(ГП!AE610,-$R746-IF($T746=4,1,0),0)),0,OFFSET(ГП!AE610,-$R746-IF($T746=4,1,0),0))))</f>
        <v>0</v>
      </c>
      <c r="O746" s="87">
        <f ca="1">IF($T746=0,SUM(O747:O751),IF($T746="",0,IF(ISERROR(OFFSET(ГП!AF610,-$R746-IF($T746=4,1,0),0)),0,OFFSET(ГП!AF610,-$R746-IF($T746=4,1,0),0))))</f>
        <v>0</v>
      </c>
      <c r="P746" s="20"/>
      <c r="Q746" s="20">
        <v>4</v>
      </c>
      <c r="R746" s="20">
        <f t="shared" si="253"/>
        <v>2</v>
      </c>
      <c r="S746" s="20">
        <f t="shared" si="250"/>
        <v>3</v>
      </c>
      <c r="T746" s="157">
        <f t="shared" si="251"/>
        <v>3</v>
      </c>
      <c r="U746" s="20" t="str">
        <f t="shared" si="252"/>
        <v>местные бюджеты</v>
      </c>
      <c r="V746" s="20"/>
      <c r="W746" s="20"/>
      <c r="X746" s="20"/>
      <c r="Y746" s="20" t="str">
        <f t="shared" ca="1" si="249"/>
        <v/>
      </c>
      <c r="Z746" s="20"/>
      <c r="AA746" s="20">
        <f t="shared" si="257"/>
        <v>2</v>
      </c>
      <c r="AB746" s="20">
        <f t="shared" si="256"/>
        <v>2</v>
      </c>
      <c r="AC746" s="20" t="str">
        <f t="shared" si="255"/>
        <v/>
      </c>
      <c r="AD746" s="20" t="str">
        <f t="shared" ca="1" si="245"/>
        <v/>
      </c>
      <c r="AE746" s="20" t="str">
        <f t="shared" ca="1" si="240"/>
        <v/>
      </c>
      <c r="AF746" s="158" t="s">
        <v>40</v>
      </c>
      <c r="AG746" s="158" t="s">
        <v>40</v>
      </c>
      <c r="AH746" s="157"/>
      <c r="AI746" s="163" t="s">
        <v>1</v>
      </c>
      <c r="AJ746" s="20"/>
      <c r="AK746" s="20"/>
      <c r="AL746" s="20"/>
      <c r="AM746" s="20"/>
      <c r="AN746" s="20"/>
      <c r="AO746" s="20"/>
    </row>
    <row r="747" spans="1:41" s="30" customFormat="1" ht="15.75" thickBot="1" x14ac:dyDescent="0.3">
      <c r="A747" s="209"/>
      <c r="B747" s="205"/>
      <c r="C747" s="205"/>
      <c r="D747" s="115" t="s">
        <v>17</v>
      </c>
      <c r="E747" s="115" t="s">
        <v>17</v>
      </c>
      <c r="F747" s="115" t="s">
        <v>17</v>
      </c>
      <c r="G747" s="115" t="s">
        <v>17</v>
      </c>
      <c r="H747" s="116" t="s">
        <v>5</v>
      </c>
      <c r="I747" s="117" t="s">
        <v>18</v>
      </c>
      <c r="J747" s="87">
        <f ca="1">IF($T747=0,SUM(J748:J752),IF($T747="",0,IF(ISERROR(OFFSET(ГП!AA611,-$R747-IF($T747=4,1,0),0)),0,OFFSET(ГП!AA611,-$R747-IF($T747=4,1,0),0))))</f>
        <v>0</v>
      </c>
      <c r="K747" s="87">
        <f ca="1">IF($T747=0,SUM(K748:K752),IF($T747="",0,IF(ISERROR(OFFSET(ГП!AB611,-$R747-IF($T747=4,1,0),0)),0,OFFSET(ГП!AB611,-$R747-IF($T747=4,1,0),0))))</f>
        <v>0</v>
      </c>
      <c r="L747" s="87">
        <f ca="1">IF($T747=0,SUM(L748:L752),IF($T747="",0,IF(ISERROR(OFFSET(ГП!AC611,-$R747-IF($T747=4,1,0),0)),0,OFFSET(ГП!AC611,-$R747-IF($T747=4,1,0),0))))</f>
        <v>0</v>
      </c>
      <c r="M747" s="87">
        <f ca="1">IF($T747=0,SUM(M748:M752),IF($T747="",0,IF(ISERROR(OFFSET(ГП!AD611,-$R747-IF($T747=4,1,0),0)),0,OFFSET(ГП!AD611,-$R747-IF($T747=4,1,0),0))))</f>
        <v>0</v>
      </c>
      <c r="N747" s="87">
        <f ca="1">IF($T747=0,SUM(N748:N752),IF($T747="",0,IF(ISERROR(OFFSET(ГП!AE611,-$R747-IF($T747=4,1,0),0)),0,OFFSET(ГП!AE611,-$R747-IF($T747=4,1,0),0))))</f>
        <v>0</v>
      </c>
      <c r="O747" s="87">
        <f ca="1">IF($T747=0,SUM(O748:O752),IF($T747="",0,IF(ISERROR(OFFSET(ГП!AF611,-$R747-IF($T747=4,1,0),0)),0,OFFSET(ГП!AF611,-$R747-IF($T747=4,1,0),0))))</f>
        <v>0</v>
      </c>
      <c r="P747" s="20"/>
      <c r="Q747" s="20">
        <v>5</v>
      </c>
      <c r="R747" s="20">
        <f t="shared" si="253"/>
        <v>2</v>
      </c>
      <c r="S747" s="20" t="str">
        <f t="shared" si="250"/>
        <v/>
      </c>
      <c r="T747" s="157" t="str">
        <f t="shared" si="251"/>
        <v/>
      </c>
      <c r="U747" s="20" t="str">
        <f t="shared" si="252"/>
        <v>территориальный государственный внебюджетный фонд Чувашской Республики</v>
      </c>
      <c r="V747" s="20"/>
      <c r="W747" s="20"/>
      <c r="X747" s="20"/>
      <c r="Y747" s="20" t="str">
        <f t="shared" ca="1" si="249"/>
        <v/>
      </c>
      <c r="Z747" s="20"/>
      <c r="AA747" s="20">
        <f t="shared" si="257"/>
        <v>2</v>
      </c>
      <c r="AB747" s="20">
        <f t="shared" si="256"/>
        <v>3</v>
      </c>
      <c r="AC747" s="20" t="str">
        <f t="shared" si="255"/>
        <v/>
      </c>
      <c r="AD747" s="20" t="str">
        <f t="shared" ca="1" si="245"/>
        <v/>
      </c>
      <c r="AE747" s="20" t="str">
        <f t="shared" ca="1" si="240"/>
        <v/>
      </c>
      <c r="AF747" s="158" t="s">
        <v>40</v>
      </c>
      <c r="AG747" s="158" t="s">
        <v>40</v>
      </c>
      <c r="AH747" s="157"/>
      <c r="AI747" s="163" t="s">
        <v>2</v>
      </c>
      <c r="AJ747" s="20"/>
      <c r="AK747" s="20"/>
      <c r="AL747" s="20"/>
      <c r="AM747" s="20"/>
      <c r="AN747" s="20"/>
      <c r="AO747" s="20"/>
    </row>
    <row r="748" spans="1:41" s="30" customFormat="1" ht="23.25" thickBot="1" x14ac:dyDescent="0.3">
      <c r="A748" s="210"/>
      <c r="B748" s="206"/>
      <c r="C748" s="206"/>
      <c r="D748" s="115" t="s">
        <v>17</v>
      </c>
      <c r="E748" s="115" t="s">
        <v>17</v>
      </c>
      <c r="F748" s="115" t="s">
        <v>17</v>
      </c>
      <c r="G748" s="115" t="s">
        <v>17</v>
      </c>
      <c r="H748" s="116" t="s">
        <v>6</v>
      </c>
      <c r="I748" s="117" t="s">
        <v>18</v>
      </c>
      <c r="J748" s="87">
        <f ca="1">IF($T748=0,SUM(J749:J753),IF($T748="",0,IF(ISERROR(OFFSET(ГП!AA612,-$R748-IF($T748=4,1,0),0)),0,OFFSET(ГП!AA612,-$R748-IF($T748=4,1,0),0))))</f>
        <v>0</v>
      </c>
      <c r="K748" s="87">
        <f ca="1">IF($T748=0,SUM(K749:K753),IF($T748="",0,IF(ISERROR(OFFSET(ГП!AB612,-$R748-IF($T748=4,1,0),0)),0,OFFSET(ГП!AB612,-$R748-IF($T748=4,1,0),0))))</f>
        <v>0</v>
      </c>
      <c r="L748" s="87">
        <f ca="1">IF($T748=0,SUM(L749:L753),IF($T748="",0,IF(ISERROR(OFFSET(ГП!AC612,-$R748-IF($T748=4,1,0),0)),0,OFFSET(ГП!AC612,-$R748-IF($T748=4,1,0),0))))</f>
        <v>0</v>
      </c>
      <c r="M748" s="87">
        <f ca="1">IF($T748=0,SUM(M749:M753),IF($T748="",0,IF(ISERROR(OFFSET(ГП!AD612,-$R748-IF($T748=4,1,0),0)),0,OFFSET(ГП!AD612,-$R748-IF($T748=4,1,0),0))))</f>
        <v>0</v>
      </c>
      <c r="N748" s="87">
        <f ca="1">IF($T748=0,SUM(N749:N753),IF($T748="",0,IF(ISERROR(OFFSET(ГП!AE612,-$R748-IF($T748=4,1,0),0)),0,OFFSET(ГП!AE612,-$R748-IF($T748=4,1,0),0))))</f>
        <v>0</v>
      </c>
      <c r="O748" s="87">
        <f ca="1">IF($T748=0,SUM(O749:O753),IF($T748="",0,IF(ISERROR(OFFSET(ГП!AF612,-$R748-IF($T748=4,1,0),0)),0,OFFSET(ГП!AF612,-$R748-IF($T748=4,1,0),0))))</f>
        <v>0</v>
      </c>
      <c r="P748" s="20"/>
      <c r="Q748" s="20">
        <v>6</v>
      </c>
      <c r="R748" s="20">
        <f t="shared" si="253"/>
        <v>2</v>
      </c>
      <c r="S748" s="20">
        <f t="shared" si="250"/>
        <v>4</v>
      </c>
      <c r="T748" s="157">
        <f t="shared" si="251"/>
        <v>4</v>
      </c>
      <c r="U748" s="20" t="str">
        <f t="shared" si="252"/>
        <v>внебюджетные источники</v>
      </c>
      <c r="V748" s="20"/>
      <c r="W748" s="20"/>
      <c r="X748" s="20"/>
      <c r="Y748" s="20" t="str">
        <f t="shared" ca="1" si="249"/>
        <v/>
      </c>
      <c r="Z748" s="20"/>
      <c r="AA748" s="20">
        <f t="shared" si="257"/>
        <v>2</v>
      </c>
      <c r="AB748" s="20">
        <f t="shared" si="256"/>
        <v>4</v>
      </c>
      <c r="AC748" s="20" t="str">
        <f t="shared" si="255"/>
        <v/>
      </c>
      <c r="AD748" s="20" t="str">
        <f t="shared" ca="1" si="245"/>
        <v/>
      </c>
      <c r="AE748" s="20" t="str">
        <f t="shared" ca="1" si="240"/>
        <v/>
      </c>
      <c r="AF748" s="158" t="s">
        <v>40</v>
      </c>
      <c r="AG748" s="158" t="s">
        <v>40</v>
      </c>
      <c r="AH748" s="157"/>
      <c r="AI748" s="163" t="s">
        <v>307</v>
      </c>
      <c r="AJ748" s="20"/>
      <c r="AK748" s="20"/>
      <c r="AL748" s="20"/>
      <c r="AM748" s="20"/>
      <c r="AN748" s="20"/>
      <c r="AO748" s="20"/>
    </row>
    <row r="749" spans="1:41" s="30" customFormat="1" ht="15.75" thickBot="1" x14ac:dyDescent="0.3">
      <c r="A749" s="207" t="s">
        <v>95</v>
      </c>
      <c r="B749" s="204" t="s">
        <v>736</v>
      </c>
      <c r="C749" s="204" t="s">
        <v>35</v>
      </c>
      <c r="D749" s="115" t="s">
        <v>17</v>
      </c>
      <c r="E749" s="115" t="s">
        <v>17</v>
      </c>
      <c r="F749" s="115" t="s">
        <v>17</v>
      </c>
      <c r="G749" s="115" t="s">
        <v>17</v>
      </c>
      <c r="H749" s="116" t="s">
        <v>1</v>
      </c>
      <c r="I749" s="117" t="s">
        <v>18</v>
      </c>
      <c r="J749" s="87">
        <f ca="1">IF($T749=0,SUM(J750:J754),IF($T749="",0,IF(ISERROR(OFFSET(ГП!AA613,-$R749-IF($T749=4,1,0),0)),0,OFFSET(ГП!AA613,-$R749-IF($T749=4,1,0),0))))</f>
        <v>102270</v>
      </c>
      <c r="K749" s="87">
        <f ca="1">IF($T749=0,SUM(K750:K754),IF($T749="",0,IF(ISERROR(OFFSET(ГП!AB613,-$R749-IF($T749=4,1,0),0)),0,OFFSET(ГП!AB613,-$R749-IF($T749=4,1,0),0))))</f>
        <v>107380</v>
      </c>
      <c r="L749" s="87">
        <f ca="1">IF($T749=0,SUM(L750:L754),IF($T749="",0,IF(ISERROR(OFFSET(ГП!AC613,-$R749-IF($T749=4,1,0),0)),0,OFFSET(ГП!AC613,-$R749-IF($T749=4,1,0),0))))</f>
        <v>0</v>
      </c>
      <c r="M749" s="87">
        <f ca="1">IF($T749=0,SUM(M750:M754),IF($T749="",0,IF(ISERROR(OFFSET(ГП!AD613,-$R749-IF($T749=4,1,0),0)),0,OFFSET(ГП!AD613,-$R749-IF($T749=4,1,0),0))))</f>
        <v>0</v>
      </c>
      <c r="N749" s="87">
        <f ca="1">IF($T749=0,SUM(N750:N754),IF($T749="",0,IF(ISERROR(OFFSET(ГП!AE613,-$R749-IF($T749=4,1,0),0)),0,OFFSET(ГП!AE613,-$R749-IF($T749=4,1,0),0))))</f>
        <v>0</v>
      </c>
      <c r="O749" s="87">
        <f ca="1">IF($T749=0,SUM(O750:O754),IF($T749="",0,IF(ISERROR(OFFSET(ГП!AF613,-$R749-IF($T749=4,1,0),0)),0,OFFSET(ГП!AF613,-$R749-IF($T749=4,1,0),0))))</f>
        <v>112750</v>
      </c>
      <c r="P749" s="20"/>
      <c r="Q749" s="20">
        <v>1</v>
      </c>
      <c r="R749" s="20">
        <f t="shared" si="253"/>
        <v>3</v>
      </c>
      <c r="S749" s="20" t="str">
        <f t="shared" si="250"/>
        <v/>
      </c>
      <c r="T749" s="157">
        <f t="shared" si="251"/>
        <v>0</v>
      </c>
      <c r="U749" s="20" t="str">
        <f t="shared" si="252"/>
        <v>всего</v>
      </c>
      <c r="V749" s="20"/>
      <c r="W749" s="20"/>
      <c r="X749" s="20"/>
      <c r="Y749" s="20" t="str">
        <f t="shared" ca="1" si="249"/>
        <v/>
      </c>
      <c r="Z749" s="20"/>
      <c r="AA749" s="20">
        <f t="shared" si="257"/>
        <v>2</v>
      </c>
      <c r="AB749" s="20">
        <f t="shared" si="256"/>
        <v>5</v>
      </c>
      <c r="AC749" s="20" t="str">
        <f t="shared" si="255"/>
        <v/>
      </c>
      <c r="AD749" s="20" t="str">
        <f t="shared" ca="1" si="245"/>
        <v/>
      </c>
      <c r="AE749" s="20" t="str">
        <f t="shared" ca="1" si="240"/>
        <v/>
      </c>
      <c r="AF749" s="158" t="s">
        <v>40</v>
      </c>
      <c r="AG749" s="158" t="s">
        <v>40</v>
      </c>
      <c r="AH749" s="157"/>
      <c r="AI749" s="163" t="s">
        <v>3</v>
      </c>
      <c r="AJ749" s="20"/>
      <c r="AK749" s="20"/>
      <c r="AL749" s="20"/>
      <c r="AM749" s="20"/>
      <c r="AN749" s="20"/>
      <c r="AO749" s="20"/>
    </row>
    <row r="750" spans="1:41" s="30" customFormat="1" ht="15.75" thickBot="1" x14ac:dyDescent="0.3">
      <c r="A750" s="209"/>
      <c r="B750" s="205"/>
      <c r="C750" s="205"/>
      <c r="D750" s="125">
        <v>832</v>
      </c>
      <c r="E750" s="125" t="s">
        <v>17</v>
      </c>
      <c r="F750" s="125" t="s">
        <v>17</v>
      </c>
      <c r="G750" s="125" t="s">
        <v>17</v>
      </c>
      <c r="H750" s="116" t="s">
        <v>2</v>
      </c>
      <c r="I750" s="117" t="s">
        <v>18</v>
      </c>
      <c r="J750" s="87">
        <f ca="1">IF($T750=0,SUM(J751:J755),IF($T750="",0,IF(ISERROR(OFFSET(ГП!AA614,-$R750-IF($T750=4,1,0),0)),0,OFFSET(ГП!AA614,-$R750-IF($T750=4,1,0),0))))</f>
        <v>0</v>
      </c>
      <c r="K750" s="87">
        <f ca="1">IF($T750=0,SUM(K751:K755),IF($T750="",0,IF(ISERROR(OFFSET(ГП!AB614,-$R750-IF($T750=4,1,0),0)),0,OFFSET(ГП!AB614,-$R750-IF($T750=4,1,0),0))))</f>
        <v>0</v>
      </c>
      <c r="L750" s="87">
        <f ca="1">IF($T750=0,SUM(L751:L755),IF($T750="",0,IF(ISERROR(OFFSET(ГП!AC614,-$R750-IF($T750=4,1,0),0)),0,OFFSET(ГП!AC614,-$R750-IF($T750=4,1,0),0))))</f>
        <v>0</v>
      </c>
      <c r="M750" s="87">
        <f ca="1">IF($T750=0,SUM(M751:M755),IF($T750="",0,IF(ISERROR(OFFSET(ГП!AD614,-$R750-IF($T750=4,1,0),0)),0,OFFSET(ГП!AD614,-$R750-IF($T750=4,1,0),0))))</f>
        <v>0</v>
      </c>
      <c r="N750" s="87">
        <f ca="1">IF($T750=0,SUM(N751:N755),IF($T750="",0,IF(ISERROR(OFFSET(ГП!AE614,-$R750-IF($T750=4,1,0),0)),0,OFFSET(ГП!AE614,-$R750-IF($T750=4,1,0),0))))</f>
        <v>0</v>
      </c>
      <c r="O750" s="87">
        <f ca="1">IF($T750=0,SUM(O751:O755),IF($T750="",0,IF(ISERROR(OFFSET(ГП!AF614,-$R750-IF($T750=4,1,0),0)),0,OFFSET(ГП!AF614,-$R750-IF($T750=4,1,0),0))))</f>
        <v>0</v>
      </c>
      <c r="P750" s="20"/>
      <c r="Q750" s="20">
        <v>2</v>
      </c>
      <c r="R750" s="20">
        <f t="shared" si="253"/>
        <v>3</v>
      </c>
      <c r="S750" s="20" t="str">
        <f t="shared" si="250"/>
        <v/>
      </c>
      <c r="T750" s="157">
        <f t="shared" si="251"/>
        <v>2</v>
      </c>
      <c r="U750" s="20" t="str">
        <f t="shared" si="252"/>
        <v>федеральный бюджет</v>
      </c>
      <c r="V750" s="20"/>
      <c r="W750" s="20"/>
      <c r="X750" s="20"/>
      <c r="Y750" s="20" t="str">
        <f t="shared" ca="1" si="249"/>
        <v/>
      </c>
      <c r="Z750" s="20"/>
      <c r="AA750" s="20">
        <f t="shared" si="257"/>
        <v>2</v>
      </c>
      <c r="AB750" s="20">
        <f t="shared" si="256"/>
        <v>6</v>
      </c>
      <c r="AC750" s="20" t="str">
        <f t="shared" si="255"/>
        <v/>
      </c>
      <c r="AD750" s="20" t="str">
        <f t="shared" ca="1" si="245"/>
        <v/>
      </c>
      <c r="AE750" s="20" t="str">
        <f t="shared" ca="1" si="240"/>
        <v/>
      </c>
      <c r="AF750" s="158" t="s">
        <v>40</v>
      </c>
      <c r="AG750" s="158" t="s">
        <v>40</v>
      </c>
      <c r="AH750" s="157"/>
      <c r="AI750" s="163" t="s">
        <v>6</v>
      </c>
      <c r="AJ750" s="20"/>
      <c r="AK750" s="20"/>
      <c r="AL750" s="20"/>
      <c r="AM750" s="20"/>
      <c r="AN750" s="20"/>
      <c r="AO750" s="20"/>
    </row>
    <row r="751" spans="1:41" s="30" customFormat="1" ht="15.75" thickBot="1" x14ac:dyDescent="0.3">
      <c r="A751" s="209"/>
      <c r="B751" s="205"/>
      <c r="C751" s="205"/>
      <c r="D751" s="115" t="s">
        <v>17</v>
      </c>
      <c r="E751" s="115" t="s">
        <v>17</v>
      </c>
      <c r="F751" s="115" t="s">
        <v>17</v>
      </c>
      <c r="G751" s="115" t="s">
        <v>17</v>
      </c>
      <c r="H751" s="116" t="s">
        <v>4</v>
      </c>
      <c r="I751" s="117" t="s">
        <v>18</v>
      </c>
      <c r="J751" s="87">
        <f ca="1">IF($T751=0,SUM(J752:J756),IF($T751="",0,IF(ISERROR(OFFSET(ГП!AA615,-$R751-IF($T751=4,1,0),0)),0,OFFSET(ГП!AA615,-$R751-IF($T751=4,1,0),0))))</f>
        <v>0</v>
      </c>
      <c r="K751" s="87">
        <f ca="1">IF($T751=0,SUM(K752:K756),IF($T751="",0,IF(ISERROR(OFFSET(ГП!AB615,-$R751-IF($T751=4,1,0),0)),0,OFFSET(ГП!AB615,-$R751-IF($T751=4,1,0),0))))</f>
        <v>0</v>
      </c>
      <c r="L751" s="87">
        <f ca="1">IF($T751=0,SUM(L752:L756),IF($T751="",0,IF(ISERROR(OFFSET(ГП!AC615,-$R751-IF($T751=4,1,0),0)),0,OFFSET(ГП!AC615,-$R751-IF($T751=4,1,0),0))))</f>
        <v>0</v>
      </c>
      <c r="M751" s="87">
        <f ca="1">IF($T751=0,SUM(M752:M756),IF($T751="",0,IF(ISERROR(OFFSET(ГП!AD615,-$R751-IF($T751=4,1,0),0)),0,OFFSET(ГП!AD615,-$R751-IF($T751=4,1,0),0))))</f>
        <v>0</v>
      </c>
      <c r="N751" s="87">
        <f ca="1">IF($T751=0,SUM(N752:N756),IF($T751="",0,IF(ISERROR(OFFSET(ГП!AE615,-$R751-IF($T751=4,1,0),0)),0,OFFSET(ГП!AE615,-$R751-IF($T751=4,1,0),0))))</f>
        <v>0</v>
      </c>
      <c r="O751" s="87">
        <f ca="1">IF($T751=0,SUM(O752:O756),IF($T751="",0,IF(ISERROR(OFFSET(ГП!AF615,-$R751-IF($T751=4,1,0),0)),0,OFFSET(ГП!AF615,-$R751-IF($T751=4,1,0),0))))</f>
        <v>0</v>
      </c>
      <c r="P751" s="20"/>
      <c r="Q751" s="20">
        <v>3</v>
      </c>
      <c r="R751" s="20">
        <f t="shared" si="253"/>
        <v>3</v>
      </c>
      <c r="S751" s="20" t="str">
        <f t="shared" si="250"/>
        <v/>
      </c>
      <c r="T751" s="157">
        <f t="shared" si="251"/>
        <v>1</v>
      </c>
      <c r="U751" s="20" t="str">
        <f t="shared" si="252"/>
        <v>республииканский бюджет Чувашской Республики</v>
      </c>
      <c r="V751" s="20"/>
      <c r="W751" s="20"/>
      <c r="X751" s="20"/>
      <c r="Y751" s="20" t="str">
        <f t="shared" ca="1" si="249"/>
        <v/>
      </c>
      <c r="Z751" s="20"/>
      <c r="AA751" s="20">
        <f t="shared" si="257"/>
        <v>3</v>
      </c>
      <c r="AB751" s="20">
        <f t="shared" si="256"/>
        <v>1</v>
      </c>
      <c r="AC751" s="20" t="str">
        <f t="shared" si="255"/>
        <v/>
      </c>
      <c r="AD751" s="20" t="str">
        <f t="shared" ca="1" si="245"/>
        <v>x</v>
      </c>
      <c r="AE751" s="20">
        <f t="shared" ca="1" si="240"/>
        <v>1</v>
      </c>
      <c r="AF751" s="158" t="s">
        <v>40</v>
      </c>
      <c r="AG751" s="158" t="s">
        <v>40</v>
      </c>
      <c r="AH751" s="157"/>
      <c r="AI751" s="163" t="s">
        <v>1</v>
      </c>
      <c r="AJ751" s="20"/>
      <c r="AK751" s="20"/>
      <c r="AL751" s="20"/>
      <c r="AM751" s="20"/>
      <c r="AN751" s="20"/>
      <c r="AO751" s="20"/>
    </row>
    <row r="752" spans="1:41" s="30" customFormat="1" ht="15.75" thickBot="1" x14ac:dyDescent="0.3">
      <c r="A752" s="209"/>
      <c r="B752" s="205"/>
      <c r="C752" s="205"/>
      <c r="D752" s="115" t="s">
        <v>17</v>
      </c>
      <c r="E752" s="115" t="s">
        <v>17</v>
      </c>
      <c r="F752" s="115" t="s">
        <v>17</v>
      </c>
      <c r="G752" s="115" t="s">
        <v>17</v>
      </c>
      <c r="H752" s="116" t="s">
        <v>3</v>
      </c>
      <c r="I752" s="117" t="s">
        <v>18</v>
      </c>
      <c r="J752" s="87">
        <f ca="1">IF($T752=0,SUM(J753:J757),IF($T752="",0,IF(ISERROR(OFFSET(ГП!AA616,-$R752-IF($T752=4,1,0),0)),0,OFFSET(ГП!AA616,-$R752-IF($T752=4,1,0),0))))</f>
        <v>0</v>
      </c>
      <c r="K752" s="87">
        <f ca="1">IF($T752=0,SUM(K753:K757),IF($T752="",0,IF(ISERROR(OFFSET(ГП!AB616,-$R752-IF($T752=4,1,0),0)),0,OFFSET(ГП!AB616,-$R752-IF($T752=4,1,0),0))))</f>
        <v>0</v>
      </c>
      <c r="L752" s="87">
        <f ca="1">IF($T752=0,SUM(L753:L757),IF($T752="",0,IF(ISERROR(OFFSET(ГП!AC616,-$R752-IF($T752=4,1,0),0)),0,OFFSET(ГП!AC616,-$R752-IF($T752=4,1,0),0))))</f>
        <v>0</v>
      </c>
      <c r="M752" s="87">
        <f ca="1">IF($T752=0,SUM(M753:M757),IF($T752="",0,IF(ISERROR(OFFSET(ГП!AD616,-$R752-IF($T752=4,1,0),0)),0,OFFSET(ГП!AD616,-$R752-IF($T752=4,1,0),0))))</f>
        <v>0</v>
      </c>
      <c r="N752" s="87">
        <f ca="1">IF($T752=0,SUM(N753:N757),IF($T752="",0,IF(ISERROR(OFFSET(ГП!AE616,-$R752-IF($T752=4,1,0),0)),0,OFFSET(ГП!AE616,-$R752-IF($T752=4,1,0),0))))</f>
        <v>0</v>
      </c>
      <c r="O752" s="87">
        <f ca="1">IF($T752=0,SUM(O753:O757),IF($T752="",0,IF(ISERROR(OFFSET(ГП!AF616,-$R752-IF($T752=4,1,0),0)),0,OFFSET(ГП!AF616,-$R752-IF($T752=4,1,0),0))))</f>
        <v>0</v>
      </c>
      <c r="P752" s="20"/>
      <c r="Q752" s="20">
        <v>4</v>
      </c>
      <c r="R752" s="20">
        <f t="shared" si="253"/>
        <v>3</v>
      </c>
      <c r="S752" s="20">
        <f t="shared" si="250"/>
        <v>3</v>
      </c>
      <c r="T752" s="157">
        <f t="shared" si="251"/>
        <v>3</v>
      </c>
      <c r="U752" s="20" t="str">
        <f t="shared" si="252"/>
        <v>местные бюджеты</v>
      </c>
      <c r="V752" s="20"/>
      <c r="W752" s="20"/>
      <c r="X752" s="20"/>
      <c r="Y752" s="20" t="str">
        <f t="shared" ca="1" si="249"/>
        <v/>
      </c>
      <c r="Z752" s="20"/>
      <c r="AA752" s="20">
        <f t="shared" si="257"/>
        <v>3</v>
      </c>
      <c r="AB752" s="20">
        <f t="shared" si="256"/>
        <v>2</v>
      </c>
      <c r="AC752" s="20" t="str">
        <f t="shared" si="255"/>
        <v/>
      </c>
      <c r="AD752" s="20" t="str">
        <f t="shared" ca="1" si="245"/>
        <v/>
      </c>
      <c r="AE752" s="20" t="str">
        <f t="shared" ca="1" si="240"/>
        <v/>
      </c>
      <c r="AF752" s="158" t="s">
        <v>40</v>
      </c>
      <c r="AG752" s="158" t="s">
        <v>40</v>
      </c>
      <c r="AH752" s="157"/>
      <c r="AI752" s="163" t="s">
        <v>2</v>
      </c>
      <c r="AJ752" s="20"/>
      <c r="AK752" s="20"/>
      <c r="AL752" s="20"/>
      <c r="AM752" s="20"/>
      <c r="AN752" s="20"/>
      <c r="AO752" s="20"/>
    </row>
    <row r="753" spans="1:41" s="30" customFormat="1" ht="23.25" thickBot="1" x14ac:dyDescent="0.3">
      <c r="A753" s="209"/>
      <c r="B753" s="205"/>
      <c r="C753" s="205"/>
      <c r="D753" s="115" t="s">
        <v>17</v>
      </c>
      <c r="E753" s="115" t="s">
        <v>17</v>
      </c>
      <c r="F753" s="115" t="s">
        <v>17</v>
      </c>
      <c r="G753" s="115" t="s">
        <v>17</v>
      </c>
      <c r="H753" s="116" t="s">
        <v>5</v>
      </c>
      <c r="I753" s="117" t="s">
        <v>18</v>
      </c>
      <c r="J753" s="87">
        <f ca="1">IF($T753=0,SUM(J754:J758),IF($T753="",0,IF(ISERROR(OFFSET(ГП!AA617,-$R753-IF($T753=4,1,0),0)),0,OFFSET(ГП!AA617,-$R753-IF($T753=4,1,0),0))))</f>
        <v>0</v>
      </c>
      <c r="K753" s="87">
        <f ca="1">IF($T753=0,SUM(K754:K758),IF($T753="",0,IF(ISERROR(OFFSET(ГП!AB617,-$R753-IF($T753=4,1,0),0)),0,OFFSET(ГП!AB617,-$R753-IF($T753=4,1,0),0))))</f>
        <v>0</v>
      </c>
      <c r="L753" s="87">
        <f ca="1">IF($T753=0,SUM(L754:L758),IF($T753="",0,IF(ISERROR(OFFSET(ГП!AC617,-$R753-IF($T753=4,1,0),0)),0,OFFSET(ГП!AC617,-$R753-IF($T753=4,1,0),0))))</f>
        <v>0</v>
      </c>
      <c r="M753" s="87">
        <f ca="1">IF($T753=0,SUM(M754:M758),IF($T753="",0,IF(ISERROR(OFFSET(ГП!AD617,-$R753-IF($T753=4,1,0),0)),0,OFFSET(ГП!AD617,-$R753-IF($T753=4,1,0),0))))</f>
        <v>0</v>
      </c>
      <c r="N753" s="87">
        <f ca="1">IF($T753=0,SUM(N754:N758),IF($T753="",0,IF(ISERROR(OFFSET(ГП!AE617,-$R753-IF($T753=4,1,0),0)),0,OFFSET(ГП!AE617,-$R753-IF($T753=4,1,0),0))))</f>
        <v>0</v>
      </c>
      <c r="O753" s="87">
        <f ca="1">IF($T753=0,SUM(O754:O758),IF($T753="",0,IF(ISERROR(OFFSET(ГП!AF617,-$R753-IF($T753=4,1,0),0)),0,OFFSET(ГП!AF617,-$R753-IF($T753=4,1,0),0))))</f>
        <v>0</v>
      </c>
      <c r="P753" s="20"/>
      <c r="Q753" s="20">
        <v>5</v>
      </c>
      <c r="R753" s="20">
        <f t="shared" si="253"/>
        <v>3</v>
      </c>
      <c r="S753" s="20" t="str">
        <f t="shared" si="250"/>
        <v/>
      </c>
      <c r="T753" s="157" t="str">
        <f t="shared" si="251"/>
        <v/>
      </c>
      <c r="U753" s="20" t="str">
        <f t="shared" si="252"/>
        <v>территориальный государственный внебюджетный фонд Чувашской Республики</v>
      </c>
      <c r="V753" s="20"/>
      <c r="W753" s="20"/>
      <c r="X753" s="20"/>
      <c r="Y753" s="20" t="str">
        <f t="shared" ca="1" si="249"/>
        <v/>
      </c>
      <c r="Z753" s="20"/>
      <c r="AA753" s="20">
        <f t="shared" si="257"/>
        <v>3</v>
      </c>
      <c r="AB753" s="20">
        <f t="shared" si="256"/>
        <v>3</v>
      </c>
      <c r="AC753" s="20" t="str">
        <f t="shared" si="255"/>
        <v/>
      </c>
      <c r="AD753" s="20" t="str">
        <f t="shared" ca="1" si="245"/>
        <v/>
      </c>
      <c r="AE753" s="20" t="str">
        <f t="shared" ref="AE753:AE816" ca="1" si="258">IF(AC753=AD753,"",1)</f>
        <v/>
      </c>
      <c r="AF753" s="158" t="s">
        <v>40</v>
      </c>
      <c r="AG753" s="158" t="s">
        <v>40</v>
      </c>
      <c r="AH753" s="157"/>
      <c r="AI753" s="163" t="s">
        <v>307</v>
      </c>
      <c r="AJ753" s="20"/>
      <c r="AK753" s="20"/>
      <c r="AL753" s="20"/>
      <c r="AM753" s="20"/>
      <c r="AN753" s="20"/>
      <c r="AO753" s="20"/>
    </row>
    <row r="754" spans="1:41" s="30" customFormat="1" ht="15.75" thickBot="1" x14ac:dyDescent="0.3">
      <c r="A754" s="210"/>
      <c r="B754" s="206"/>
      <c r="C754" s="206"/>
      <c r="D754" s="115" t="s">
        <v>17</v>
      </c>
      <c r="E754" s="115" t="s">
        <v>17</v>
      </c>
      <c r="F754" s="115" t="s">
        <v>17</v>
      </c>
      <c r="G754" s="115" t="s">
        <v>17</v>
      </c>
      <c r="H754" s="116" t="s">
        <v>6</v>
      </c>
      <c r="I754" s="117" t="s">
        <v>18</v>
      </c>
      <c r="J754" s="87">
        <f ca="1">IF($T754=0,SUM(J755:J759),IF($T754="",0,IF(ISERROR(OFFSET(ГП!AA618,-$R754-IF($T754=4,1,0),0)),0,OFFSET(ГП!AA618,-$R754-IF($T754=4,1,0),0))))</f>
        <v>102270</v>
      </c>
      <c r="K754" s="87">
        <f ca="1">IF($T754=0,SUM(K755:K759),IF($T754="",0,IF(ISERROR(OFFSET(ГП!AB618,-$R754-IF($T754=4,1,0),0)),0,OFFSET(ГП!AB618,-$R754-IF($T754=4,1,0),0))))</f>
        <v>107380</v>
      </c>
      <c r="L754" s="87">
        <f ca="1">IF($T754=0,SUM(L755:L759),IF($T754="",0,IF(ISERROR(OFFSET(ГП!AC618,-$R754-IF($T754=4,1,0),0)),0,OFFSET(ГП!AC618,-$R754-IF($T754=4,1,0),0))))</f>
        <v>0</v>
      </c>
      <c r="M754" s="87">
        <f ca="1">IF($T754=0,SUM(M755:M759),IF($T754="",0,IF(ISERROR(OFFSET(ГП!AD618,-$R754-IF($T754=4,1,0),0)),0,OFFSET(ГП!AD618,-$R754-IF($T754=4,1,0),0))))</f>
        <v>0</v>
      </c>
      <c r="N754" s="87">
        <f ca="1">IF($T754=0,SUM(N755:N759),IF($T754="",0,IF(ISERROR(OFFSET(ГП!AE618,-$R754-IF($T754=4,1,0),0)),0,OFFSET(ГП!AE618,-$R754-IF($T754=4,1,0),0))))</f>
        <v>0</v>
      </c>
      <c r="O754" s="87">
        <f ca="1">IF($T754=0,SUM(O755:O759),IF($T754="",0,IF(ISERROR(OFFSET(ГП!AF618,-$R754-IF($T754=4,1,0),0)),0,OFFSET(ГП!AF618,-$R754-IF($T754=4,1,0),0))))</f>
        <v>112750</v>
      </c>
      <c r="P754" s="20"/>
      <c r="Q754" s="20">
        <v>6</v>
      </c>
      <c r="R754" s="20">
        <f t="shared" si="253"/>
        <v>3</v>
      </c>
      <c r="S754" s="20">
        <f t="shared" si="250"/>
        <v>4</v>
      </c>
      <c r="T754" s="157">
        <f t="shared" si="251"/>
        <v>4</v>
      </c>
      <c r="U754" s="20" t="str">
        <f t="shared" si="252"/>
        <v>внебюджетные источники</v>
      </c>
      <c r="V754" s="20"/>
      <c r="W754" s="20"/>
      <c r="X754" s="20"/>
      <c r="Y754" s="20" t="str">
        <f t="shared" ca="1" si="249"/>
        <v/>
      </c>
      <c r="Z754" s="20"/>
      <c r="AA754" s="20">
        <f t="shared" si="257"/>
        <v>3</v>
      </c>
      <c r="AB754" s="20">
        <f t="shared" si="256"/>
        <v>4</v>
      </c>
      <c r="AC754" s="20" t="str">
        <f t="shared" si="255"/>
        <v/>
      </c>
      <c r="AD754" s="20" t="str">
        <f t="shared" ca="1" si="245"/>
        <v/>
      </c>
      <c r="AE754" s="20" t="str">
        <f t="shared" ca="1" si="258"/>
        <v/>
      </c>
      <c r="AF754" s="158" t="s">
        <v>40</v>
      </c>
      <c r="AG754" s="158" t="s">
        <v>40</v>
      </c>
      <c r="AH754" s="157"/>
      <c r="AI754" s="163" t="s">
        <v>3</v>
      </c>
      <c r="AJ754" s="20"/>
      <c r="AK754" s="20"/>
      <c r="AL754" s="20"/>
      <c r="AM754" s="20"/>
      <c r="AN754" s="20"/>
      <c r="AO754" s="20"/>
    </row>
    <row r="755" spans="1:41" s="30" customFormat="1" ht="15.75" thickBot="1" x14ac:dyDescent="0.3">
      <c r="A755" s="207" t="s">
        <v>186</v>
      </c>
      <c r="B755" s="204" t="s">
        <v>255</v>
      </c>
      <c r="C755" s="204" t="s">
        <v>35</v>
      </c>
      <c r="D755" s="123" t="s">
        <v>17</v>
      </c>
      <c r="E755" s="123" t="s">
        <v>17</v>
      </c>
      <c r="F755" s="123" t="s">
        <v>17</v>
      </c>
      <c r="G755" s="123" t="s">
        <v>17</v>
      </c>
      <c r="H755" s="116" t="s">
        <v>1</v>
      </c>
      <c r="I755" s="117" t="s">
        <v>18</v>
      </c>
      <c r="J755" s="87">
        <f ca="1">IF($T755=0,SUM(J756:J760),IF($T755="",0,IF(ISERROR(OFFSET(ГП!AA619,-$R755-IF($T755=4,1,0),0)),0,OFFSET(ГП!AA619,-$R755-IF($T755=4,1,0),0))))</f>
        <v>22117.9</v>
      </c>
      <c r="K755" s="87">
        <f ca="1">IF($T755=0,SUM(K756:K760),IF($T755="",0,IF(ISERROR(OFFSET(ГП!AB619,-$R755-IF($T755=4,1,0),0)),0,OFFSET(ГП!AB619,-$R755-IF($T755=4,1,0),0))))</f>
        <v>22117.9</v>
      </c>
      <c r="L755" s="87">
        <f ca="1">IF($T755=0,SUM(L756:L760),IF($T755="",0,IF(ISERROR(OFFSET(ГП!AC619,-$R755-IF($T755=4,1,0),0)),0,OFFSET(ГП!AC619,-$R755-IF($T755=4,1,0),0))))</f>
        <v>0</v>
      </c>
      <c r="M755" s="87">
        <f ca="1">IF($T755=0,SUM(M756:M760),IF($T755="",0,IF(ISERROR(OFFSET(ГП!AD619,-$R755-IF($T755=4,1,0),0)),0,OFFSET(ГП!AD619,-$R755-IF($T755=4,1,0),0))))</f>
        <v>0</v>
      </c>
      <c r="N755" s="87">
        <f ca="1">IF($T755=0,SUM(N756:N760),IF($T755="",0,IF(ISERROR(OFFSET(ГП!AE619,-$R755-IF($T755=4,1,0),0)),0,OFFSET(ГП!AE619,-$R755-IF($T755=4,1,0),0))))</f>
        <v>0</v>
      </c>
      <c r="O755" s="87">
        <f ca="1">IF($T755=0,SUM(O756:O760),IF($T755="",0,IF(ISERROR(OFFSET(ГП!AF619,-$R755-IF($T755=4,1,0),0)),0,OFFSET(ГП!AF619,-$R755-IF($T755=4,1,0),0))))</f>
        <v>32578.3</v>
      </c>
      <c r="P755" s="20"/>
      <c r="Q755" s="20">
        <v>1</v>
      </c>
      <c r="R755" s="20">
        <f t="shared" si="253"/>
        <v>4</v>
      </c>
      <c r="S755" s="20" t="str">
        <f t="shared" si="250"/>
        <v/>
      </c>
      <c r="T755" s="157">
        <f t="shared" si="251"/>
        <v>0</v>
      </c>
      <c r="U755" s="20" t="str">
        <f t="shared" si="252"/>
        <v>всего</v>
      </c>
      <c r="V755" s="20"/>
      <c r="W755" s="20"/>
      <c r="X755" s="20"/>
      <c r="Y755" s="20" t="str">
        <f t="shared" ca="1" si="249"/>
        <v/>
      </c>
      <c r="Z755" s="20"/>
      <c r="AA755" s="20">
        <f t="shared" si="257"/>
        <v>3</v>
      </c>
      <c r="AB755" s="20">
        <f t="shared" si="256"/>
        <v>5</v>
      </c>
      <c r="AC755" s="20" t="str">
        <f t="shared" si="255"/>
        <v/>
      </c>
      <c r="AD755" s="20" t="str">
        <f t="shared" ca="1" si="245"/>
        <v/>
      </c>
      <c r="AE755" s="20" t="str">
        <f t="shared" ca="1" si="258"/>
        <v/>
      </c>
      <c r="AF755" s="158" t="s">
        <v>40</v>
      </c>
      <c r="AG755" s="158" t="s">
        <v>40</v>
      </c>
      <c r="AH755" s="157"/>
      <c r="AI755" s="163" t="s">
        <v>6</v>
      </c>
      <c r="AJ755" s="20"/>
      <c r="AK755" s="20"/>
      <c r="AL755" s="20"/>
      <c r="AM755" s="20"/>
      <c r="AN755" s="20"/>
      <c r="AO755" s="20"/>
    </row>
    <row r="756" spans="1:41" s="30" customFormat="1" ht="15.75" thickBot="1" x14ac:dyDescent="0.3">
      <c r="A756" s="209"/>
      <c r="B756" s="205"/>
      <c r="C756" s="205"/>
      <c r="D756" s="123">
        <v>832</v>
      </c>
      <c r="E756" s="123" t="s">
        <v>17</v>
      </c>
      <c r="F756" s="123" t="s">
        <v>17</v>
      </c>
      <c r="G756" s="123" t="s">
        <v>17</v>
      </c>
      <c r="H756" s="116" t="s">
        <v>2</v>
      </c>
      <c r="I756" s="117" t="s">
        <v>18</v>
      </c>
      <c r="J756" s="87">
        <f ca="1">IF($T756=0,SUM(J757:J761),IF($T756="",0,IF(ISERROR(OFFSET(ГП!AA620,-$R756-IF($T756=4,1,0),0)),0,OFFSET(ГП!AA620,-$R756-IF($T756=4,1,0),0))))</f>
        <v>0</v>
      </c>
      <c r="K756" s="87">
        <f ca="1">IF($T756=0,SUM(K757:K761),IF($T756="",0,IF(ISERROR(OFFSET(ГП!AB620,-$R756-IF($T756=4,1,0),0)),0,OFFSET(ГП!AB620,-$R756-IF($T756=4,1,0),0))))</f>
        <v>0</v>
      </c>
      <c r="L756" s="87">
        <f ca="1">IF($T756=0,SUM(L757:L761),IF($T756="",0,IF(ISERROR(OFFSET(ГП!AC620,-$R756-IF($T756=4,1,0),0)),0,OFFSET(ГП!AC620,-$R756-IF($T756=4,1,0),0))))</f>
        <v>0</v>
      </c>
      <c r="M756" s="87">
        <f ca="1">IF($T756=0,SUM(M757:M761),IF($T756="",0,IF(ISERROR(OFFSET(ГП!AD620,-$R756-IF($T756=4,1,0),0)),0,OFFSET(ГП!AD620,-$R756-IF($T756=4,1,0),0))))</f>
        <v>0</v>
      </c>
      <c r="N756" s="87">
        <f ca="1">IF($T756=0,SUM(N757:N761),IF($T756="",0,IF(ISERROR(OFFSET(ГП!AE620,-$R756-IF($T756=4,1,0),0)),0,OFFSET(ГП!AE620,-$R756-IF($T756=4,1,0),0))))</f>
        <v>0</v>
      </c>
      <c r="O756" s="87">
        <f ca="1">IF($T756=0,SUM(O757:O761),IF($T756="",0,IF(ISERROR(OFFSET(ГП!AF620,-$R756-IF($T756=4,1,0),0)),0,OFFSET(ГП!AF620,-$R756-IF($T756=4,1,0),0))))</f>
        <v>0</v>
      </c>
      <c r="P756" s="20"/>
      <c r="Q756" s="20">
        <v>2</v>
      </c>
      <c r="R756" s="20">
        <f t="shared" si="253"/>
        <v>4</v>
      </c>
      <c r="S756" s="20" t="str">
        <f t="shared" si="250"/>
        <v/>
      </c>
      <c r="T756" s="157">
        <f t="shared" si="251"/>
        <v>2</v>
      </c>
      <c r="U756" s="20" t="str">
        <f t="shared" si="252"/>
        <v>федеральный бюджет</v>
      </c>
      <c r="V756" s="20"/>
      <c r="W756" s="20"/>
      <c r="X756" s="20"/>
      <c r="Y756" s="20" t="str">
        <f t="shared" ca="1" si="249"/>
        <v/>
      </c>
      <c r="Z756" s="20"/>
      <c r="AA756" s="20">
        <f t="shared" si="257"/>
        <v>3</v>
      </c>
      <c r="AB756" s="20">
        <f t="shared" si="256"/>
        <v>6</v>
      </c>
      <c r="AC756" s="20" t="str">
        <f t="shared" si="255"/>
        <v/>
      </c>
      <c r="AD756" s="20" t="str">
        <f t="shared" ca="1" si="245"/>
        <v/>
      </c>
      <c r="AE756" s="20" t="str">
        <f t="shared" ca="1" si="258"/>
        <v/>
      </c>
      <c r="AF756" s="158" t="s">
        <v>40</v>
      </c>
      <c r="AG756" s="158" t="s">
        <v>40</v>
      </c>
      <c r="AH756" s="157"/>
      <c r="AI756" s="163" t="s">
        <v>1</v>
      </c>
      <c r="AJ756" s="20"/>
      <c r="AK756" s="20"/>
      <c r="AL756" s="20"/>
      <c r="AM756" s="20"/>
      <c r="AN756" s="20"/>
      <c r="AO756" s="20"/>
    </row>
    <row r="757" spans="1:41" s="30" customFormat="1" ht="15.75" thickBot="1" x14ac:dyDescent="0.3">
      <c r="A757" s="209"/>
      <c r="B757" s="205"/>
      <c r="C757" s="205"/>
      <c r="D757" s="123" t="s">
        <v>17</v>
      </c>
      <c r="E757" s="123" t="s">
        <v>17</v>
      </c>
      <c r="F757" s="123" t="s">
        <v>17</v>
      </c>
      <c r="G757" s="123" t="s">
        <v>17</v>
      </c>
      <c r="H757" s="116" t="s">
        <v>4</v>
      </c>
      <c r="I757" s="117" t="s">
        <v>18</v>
      </c>
      <c r="J757" s="87">
        <f ca="1">IF($T757=0,SUM(J758:J762),IF($T757="",0,IF(ISERROR(OFFSET(ГП!AA621,-$R757-IF($T757=4,1,0),0)),0,OFFSET(ГП!AA621,-$R757-IF($T757=4,1,0),0))))</f>
        <v>0</v>
      </c>
      <c r="K757" s="87">
        <f ca="1">IF($T757=0,SUM(K758:K762),IF($T757="",0,IF(ISERROR(OFFSET(ГП!AB621,-$R757-IF($T757=4,1,0),0)),0,OFFSET(ГП!AB621,-$R757-IF($T757=4,1,0),0))))</f>
        <v>0</v>
      </c>
      <c r="L757" s="87">
        <f ca="1">IF($T757=0,SUM(L758:L762),IF($T757="",0,IF(ISERROR(OFFSET(ГП!AC621,-$R757-IF($T757=4,1,0),0)),0,OFFSET(ГП!AC621,-$R757-IF($T757=4,1,0),0))))</f>
        <v>0</v>
      </c>
      <c r="M757" s="87">
        <f ca="1">IF($T757=0,SUM(M758:M762),IF($T757="",0,IF(ISERROR(OFFSET(ГП!AD621,-$R757-IF($T757=4,1,0),0)),0,OFFSET(ГП!AD621,-$R757-IF($T757=4,1,0),0))))</f>
        <v>0</v>
      </c>
      <c r="N757" s="87">
        <f ca="1">IF($T757=0,SUM(N758:N762),IF($T757="",0,IF(ISERROR(OFFSET(ГП!AE621,-$R757-IF($T757=4,1,0),0)),0,OFFSET(ГП!AE621,-$R757-IF($T757=4,1,0),0))))</f>
        <v>0</v>
      </c>
      <c r="O757" s="87">
        <f ca="1">IF($T757=0,SUM(O758:O762),IF($T757="",0,IF(ISERROR(OFFSET(ГП!AF621,-$R757-IF($T757=4,1,0),0)),0,OFFSET(ГП!AF621,-$R757-IF($T757=4,1,0),0))))</f>
        <v>0</v>
      </c>
      <c r="P757" s="20"/>
      <c r="Q757" s="20">
        <v>3</v>
      </c>
      <c r="R757" s="20">
        <f t="shared" si="253"/>
        <v>4</v>
      </c>
      <c r="S757" s="20" t="str">
        <f t="shared" si="250"/>
        <v/>
      </c>
      <c r="T757" s="157">
        <f t="shared" si="251"/>
        <v>1</v>
      </c>
      <c r="U757" s="20" t="str">
        <f t="shared" si="252"/>
        <v>республииканский бюджет Чувашской Республики</v>
      </c>
      <c r="V757" s="20"/>
      <c r="W757" s="20"/>
      <c r="X757" s="20"/>
      <c r="Y757" s="20" t="str">
        <f t="shared" ca="1" si="249"/>
        <v/>
      </c>
      <c r="Z757" s="20"/>
      <c r="AA757" s="20">
        <f t="shared" si="257"/>
        <v>4</v>
      </c>
      <c r="AB757" s="20">
        <f t="shared" si="256"/>
        <v>1</v>
      </c>
      <c r="AC757" s="20" t="str">
        <f t="shared" si="255"/>
        <v/>
      </c>
      <c r="AD757" s="20" t="str">
        <f t="shared" ca="1" si="245"/>
        <v>x</v>
      </c>
      <c r="AE757" s="20">
        <f t="shared" ca="1" si="258"/>
        <v>1</v>
      </c>
      <c r="AF757" s="158" t="s">
        <v>40</v>
      </c>
      <c r="AG757" s="158" t="s">
        <v>40</v>
      </c>
      <c r="AH757" s="157"/>
      <c r="AI757" s="163" t="s">
        <v>2</v>
      </c>
      <c r="AJ757" s="20"/>
      <c r="AK757" s="20"/>
      <c r="AL757" s="20"/>
      <c r="AM757" s="20"/>
      <c r="AN757" s="20"/>
      <c r="AO757" s="20"/>
    </row>
    <row r="758" spans="1:41" s="30" customFormat="1" ht="23.25" thickBot="1" x14ac:dyDescent="0.3">
      <c r="A758" s="209"/>
      <c r="B758" s="205"/>
      <c r="C758" s="205"/>
      <c r="D758" s="123" t="s">
        <v>17</v>
      </c>
      <c r="E758" s="123" t="s">
        <v>17</v>
      </c>
      <c r="F758" s="123" t="s">
        <v>17</v>
      </c>
      <c r="G758" s="123" t="s">
        <v>17</v>
      </c>
      <c r="H758" s="116" t="s">
        <v>3</v>
      </c>
      <c r="I758" s="117" t="s">
        <v>18</v>
      </c>
      <c r="J758" s="87">
        <f ca="1">IF($T758=0,SUM(J759:J763),IF($T758="",0,IF(ISERROR(OFFSET(ГП!AA622,-$R758-IF($T758=4,1,0),0)),0,OFFSET(ГП!AA622,-$R758-IF($T758=4,1,0),0))))</f>
        <v>0</v>
      </c>
      <c r="K758" s="87">
        <f ca="1">IF($T758=0,SUM(K759:K763),IF($T758="",0,IF(ISERROR(OFFSET(ГП!AB622,-$R758-IF($T758=4,1,0),0)),0,OFFSET(ГП!AB622,-$R758-IF($T758=4,1,0),0))))</f>
        <v>0</v>
      </c>
      <c r="L758" s="87">
        <f ca="1">IF($T758=0,SUM(L759:L763),IF($T758="",0,IF(ISERROR(OFFSET(ГП!AC622,-$R758-IF($T758=4,1,0),0)),0,OFFSET(ГП!AC622,-$R758-IF($T758=4,1,0),0))))</f>
        <v>0</v>
      </c>
      <c r="M758" s="87">
        <f ca="1">IF($T758=0,SUM(M759:M763),IF($T758="",0,IF(ISERROR(OFFSET(ГП!AD622,-$R758-IF($T758=4,1,0),0)),0,OFFSET(ГП!AD622,-$R758-IF($T758=4,1,0),0))))</f>
        <v>0</v>
      </c>
      <c r="N758" s="87">
        <f ca="1">IF($T758=0,SUM(N759:N763),IF($T758="",0,IF(ISERROR(OFFSET(ГП!AE622,-$R758-IF($T758=4,1,0),0)),0,OFFSET(ГП!AE622,-$R758-IF($T758=4,1,0),0))))</f>
        <v>0</v>
      </c>
      <c r="O758" s="87">
        <f ca="1">IF($T758=0,SUM(O759:O763),IF($T758="",0,IF(ISERROR(OFFSET(ГП!AF622,-$R758-IF($T758=4,1,0),0)),0,OFFSET(ГП!AF622,-$R758-IF($T758=4,1,0),0))))</f>
        <v>0</v>
      </c>
      <c r="P758" s="20"/>
      <c r="Q758" s="20">
        <v>4</v>
      </c>
      <c r="R758" s="20">
        <f t="shared" si="253"/>
        <v>4</v>
      </c>
      <c r="S758" s="20">
        <f t="shared" si="250"/>
        <v>3</v>
      </c>
      <c r="T758" s="157">
        <f t="shared" si="251"/>
        <v>3</v>
      </c>
      <c r="U758" s="20" t="str">
        <f t="shared" si="252"/>
        <v>местные бюджеты</v>
      </c>
      <c r="V758" s="20"/>
      <c r="W758" s="20"/>
      <c r="X758" s="20"/>
      <c r="Y758" s="20" t="str">
        <f t="shared" ca="1" si="249"/>
        <v/>
      </c>
      <c r="Z758" s="20"/>
      <c r="AA758" s="20">
        <f t="shared" si="257"/>
        <v>4</v>
      </c>
      <c r="AB758" s="20">
        <f t="shared" si="256"/>
        <v>2</v>
      </c>
      <c r="AC758" s="20" t="str">
        <f t="shared" si="255"/>
        <v/>
      </c>
      <c r="AD758" s="20" t="str">
        <f t="shared" ca="1" si="245"/>
        <v/>
      </c>
      <c r="AE758" s="20" t="str">
        <f t="shared" ca="1" si="258"/>
        <v/>
      </c>
      <c r="AF758" s="158" t="s">
        <v>40</v>
      </c>
      <c r="AG758" s="158" t="s">
        <v>40</v>
      </c>
      <c r="AH758" s="157"/>
      <c r="AI758" s="163" t="s">
        <v>307</v>
      </c>
      <c r="AJ758" s="20"/>
      <c r="AK758" s="20"/>
      <c r="AL758" s="20"/>
      <c r="AM758" s="20"/>
      <c r="AN758" s="20"/>
      <c r="AO758" s="20"/>
    </row>
    <row r="759" spans="1:41" s="30" customFormat="1" ht="15.75" thickBot="1" x14ac:dyDescent="0.3">
      <c r="A759" s="209"/>
      <c r="B759" s="205"/>
      <c r="C759" s="205"/>
      <c r="D759" s="123" t="s">
        <v>17</v>
      </c>
      <c r="E759" s="123" t="s">
        <v>17</v>
      </c>
      <c r="F759" s="123" t="s">
        <v>17</v>
      </c>
      <c r="G759" s="123" t="s">
        <v>17</v>
      </c>
      <c r="H759" s="116" t="s">
        <v>5</v>
      </c>
      <c r="I759" s="117" t="s">
        <v>18</v>
      </c>
      <c r="J759" s="87">
        <f ca="1">IF($T759=0,SUM(J760:J764),IF($T759="",0,IF(ISERROR(OFFSET(ГП!AA623,-$R759-IF($T759=4,1,0),0)),0,OFFSET(ГП!AA623,-$R759-IF($T759=4,1,0),0))))</f>
        <v>0</v>
      </c>
      <c r="K759" s="87">
        <f ca="1">IF($T759=0,SUM(K760:K764),IF($T759="",0,IF(ISERROR(OFFSET(ГП!AB623,-$R759-IF($T759=4,1,0),0)),0,OFFSET(ГП!AB623,-$R759-IF($T759=4,1,0),0))))</f>
        <v>0</v>
      </c>
      <c r="L759" s="87">
        <f ca="1">IF($T759=0,SUM(L760:L764),IF($T759="",0,IF(ISERROR(OFFSET(ГП!AC623,-$R759-IF($T759=4,1,0),0)),0,OFFSET(ГП!AC623,-$R759-IF($T759=4,1,0),0))))</f>
        <v>0</v>
      </c>
      <c r="M759" s="87">
        <f ca="1">IF($T759=0,SUM(M760:M764),IF($T759="",0,IF(ISERROR(OFFSET(ГП!AD623,-$R759-IF($T759=4,1,0),0)),0,OFFSET(ГП!AD623,-$R759-IF($T759=4,1,0),0))))</f>
        <v>0</v>
      </c>
      <c r="N759" s="87">
        <f ca="1">IF($T759=0,SUM(N760:N764),IF($T759="",0,IF(ISERROR(OFFSET(ГП!AE623,-$R759-IF($T759=4,1,0),0)),0,OFFSET(ГП!AE623,-$R759-IF($T759=4,1,0),0))))</f>
        <v>0</v>
      </c>
      <c r="O759" s="87">
        <f ca="1">IF($T759=0,SUM(O760:O764),IF($T759="",0,IF(ISERROR(OFFSET(ГП!AF623,-$R759-IF($T759=4,1,0),0)),0,OFFSET(ГП!AF623,-$R759-IF($T759=4,1,0),0))))</f>
        <v>0</v>
      </c>
      <c r="P759" s="20"/>
      <c r="Q759" s="20">
        <v>5</v>
      </c>
      <c r="R759" s="20">
        <f t="shared" si="253"/>
        <v>4</v>
      </c>
      <c r="S759" s="20" t="str">
        <f t="shared" si="250"/>
        <v/>
      </c>
      <c r="T759" s="157" t="str">
        <f t="shared" si="251"/>
        <v/>
      </c>
      <c r="U759" s="20" t="str">
        <f t="shared" si="252"/>
        <v>территориальный государственный внебюджетный фонд Чувашской Республики</v>
      </c>
      <c r="V759" s="20"/>
      <c r="W759" s="20"/>
      <c r="X759" s="20"/>
      <c r="Y759" s="20" t="str">
        <f t="shared" ca="1" si="249"/>
        <v/>
      </c>
      <c r="Z759" s="20"/>
      <c r="AA759" s="20">
        <f t="shared" si="257"/>
        <v>4</v>
      </c>
      <c r="AB759" s="20">
        <f t="shared" si="256"/>
        <v>3</v>
      </c>
      <c r="AC759" s="20" t="str">
        <f t="shared" si="255"/>
        <v/>
      </c>
      <c r="AD759" s="20" t="str">
        <f t="shared" ca="1" si="245"/>
        <v/>
      </c>
      <c r="AE759" s="20" t="str">
        <f t="shared" ca="1" si="258"/>
        <v/>
      </c>
      <c r="AF759" s="158" t="s">
        <v>40</v>
      </c>
      <c r="AG759" s="158" t="s">
        <v>40</v>
      </c>
      <c r="AH759" s="157"/>
      <c r="AI759" s="163" t="s">
        <v>3</v>
      </c>
      <c r="AJ759" s="20"/>
      <c r="AK759" s="20"/>
      <c r="AL759" s="20"/>
      <c r="AM759" s="20"/>
      <c r="AN759" s="20"/>
      <c r="AO759" s="20"/>
    </row>
    <row r="760" spans="1:41" s="30" customFormat="1" ht="15.75" thickBot="1" x14ac:dyDescent="0.3">
      <c r="A760" s="210"/>
      <c r="B760" s="206"/>
      <c r="C760" s="206"/>
      <c r="D760" s="123" t="s">
        <v>17</v>
      </c>
      <c r="E760" s="123" t="s">
        <v>17</v>
      </c>
      <c r="F760" s="123" t="s">
        <v>17</v>
      </c>
      <c r="G760" s="123" t="s">
        <v>17</v>
      </c>
      <c r="H760" s="116" t="s">
        <v>6</v>
      </c>
      <c r="I760" s="117" t="s">
        <v>18</v>
      </c>
      <c r="J760" s="87">
        <f ca="1">IF($T760=0,SUM(J761:J765),IF($T760="",0,IF(ISERROR(OFFSET(ГП!AA624,-$R760-IF($T760=4,1,0),0)),0,OFFSET(ГП!AA624,-$R760-IF($T760=4,1,0),0))))</f>
        <v>22117.9</v>
      </c>
      <c r="K760" s="87">
        <f ca="1">IF($T760=0,SUM(K761:K765),IF($T760="",0,IF(ISERROR(OFFSET(ГП!AB624,-$R760-IF($T760=4,1,0),0)),0,OFFSET(ГП!AB624,-$R760-IF($T760=4,1,0),0))))</f>
        <v>22117.9</v>
      </c>
      <c r="L760" s="87">
        <f ca="1">IF($T760=0,SUM(L761:L765),IF($T760="",0,IF(ISERROR(OFFSET(ГП!AC624,-$R760-IF($T760=4,1,0),0)),0,OFFSET(ГП!AC624,-$R760-IF($T760=4,1,0),0))))</f>
        <v>0</v>
      </c>
      <c r="M760" s="87">
        <f ca="1">IF($T760=0,SUM(M761:M765),IF($T760="",0,IF(ISERROR(OFFSET(ГП!AD624,-$R760-IF($T760=4,1,0),0)),0,OFFSET(ГП!AD624,-$R760-IF($T760=4,1,0),0))))</f>
        <v>0</v>
      </c>
      <c r="N760" s="87">
        <f ca="1">IF($T760=0,SUM(N761:N765),IF($T760="",0,IF(ISERROR(OFFSET(ГП!AE624,-$R760-IF($T760=4,1,0),0)),0,OFFSET(ГП!AE624,-$R760-IF($T760=4,1,0),0))))</f>
        <v>0</v>
      </c>
      <c r="O760" s="87">
        <f ca="1">IF($T760=0,SUM(O761:O765),IF($T760="",0,IF(ISERROR(OFFSET(ГП!AF624,-$R760-IF($T760=4,1,0),0)),0,OFFSET(ГП!AF624,-$R760-IF($T760=4,1,0),0))))</f>
        <v>32578.3</v>
      </c>
      <c r="P760" s="20"/>
      <c r="Q760" s="20">
        <v>6</v>
      </c>
      <c r="R760" s="20">
        <f t="shared" si="253"/>
        <v>4</v>
      </c>
      <c r="S760" s="20">
        <f t="shared" si="250"/>
        <v>4</v>
      </c>
      <c r="T760" s="157">
        <f t="shared" si="251"/>
        <v>4</v>
      </c>
      <c r="U760" s="20" t="str">
        <f t="shared" si="252"/>
        <v>внебюджетные источники</v>
      </c>
      <c r="V760" s="20"/>
      <c r="W760" s="20"/>
      <c r="X760" s="20"/>
      <c r="Y760" s="20" t="str">
        <f t="shared" ca="1" si="249"/>
        <v/>
      </c>
      <c r="Z760" s="20"/>
      <c r="AA760" s="20">
        <f t="shared" si="257"/>
        <v>4</v>
      </c>
      <c r="AB760" s="20">
        <f t="shared" si="256"/>
        <v>4</v>
      </c>
      <c r="AC760" s="20" t="str">
        <f t="shared" si="255"/>
        <v/>
      </c>
      <c r="AD760" s="20" t="str">
        <f t="shared" ca="1" si="245"/>
        <v/>
      </c>
      <c r="AE760" s="20" t="str">
        <f t="shared" ca="1" si="258"/>
        <v/>
      </c>
      <c r="AF760" s="158" t="s">
        <v>40</v>
      </c>
      <c r="AG760" s="158" t="s">
        <v>40</v>
      </c>
      <c r="AH760" s="157"/>
      <c r="AI760" s="163" t="s">
        <v>6</v>
      </c>
      <c r="AJ760" s="20"/>
      <c r="AK760" s="20"/>
      <c r="AL760" s="20"/>
      <c r="AM760" s="20"/>
      <c r="AN760" s="20"/>
      <c r="AO760" s="20"/>
    </row>
    <row r="761" spans="1:41" s="30" customFormat="1" ht="15.75" thickBot="1" x14ac:dyDescent="0.3">
      <c r="A761" s="207" t="s">
        <v>190</v>
      </c>
      <c r="B761" s="204" t="s">
        <v>256</v>
      </c>
      <c r="C761" s="204" t="s">
        <v>35</v>
      </c>
      <c r="D761" s="123" t="s">
        <v>17</v>
      </c>
      <c r="E761" s="123" t="s">
        <v>17</v>
      </c>
      <c r="F761" s="123" t="s">
        <v>17</v>
      </c>
      <c r="G761" s="123" t="s">
        <v>17</v>
      </c>
      <c r="H761" s="116" t="s">
        <v>1</v>
      </c>
      <c r="I761" s="117" t="s">
        <v>18</v>
      </c>
      <c r="J761" s="87">
        <f ca="1">IF($T761=0,SUM(J762:J766),IF($T761="",0,IF(ISERROR(OFFSET(ГП!AA625,-$R761-IF($T761=4,1,0),0)),0,OFFSET(ГП!AA625,-$R761-IF($T761=4,1,0),0))))</f>
        <v>4965</v>
      </c>
      <c r="K761" s="87">
        <f ca="1">IF($T761=0,SUM(K762:K766),IF($T761="",0,IF(ISERROR(OFFSET(ГП!AB625,-$R761-IF($T761=4,1,0),0)),0,OFFSET(ГП!AB625,-$R761-IF($T761=4,1,0),0))))</f>
        <v>5220</v>
      </c>
      <c r="L761" s="87">
        <f ca="1">IF($T761=0,SUM(L762:L766),IF($T761="",0,IF(ISERROR(OFFSET(ГП!AC625,-$R761-IF($T761=4,1,0),0)),0,OFFSET(ГП!AC625,-$R761-IF($T761=4,1,0),0))))</f>
        <v>0</v>
      </c>
      <c r="M761" s="87">
        <f ca="1">IF($T761=0,SUM(M762:M766),IF($T761="",0,IF(ISERROR(OFFSET(ГП!AD625,-$R761-IF($T761=4,1,0),0)),0,OFFSET(ГП!AD625,-$R761-IF($T761=4,1,0),0))))</f>
        <v>0</v>
      </c>
      <c r="N761" s="87">
        <f ca="1">IF($T761=0,SUM(N762:N766),IF($T761="",0,IF(ISERROR(OFFSET(ГП!AE625,-$R761-IF($T761=4,1,0),0)),0,OFFSET(ГП!AE625,-$R761-IF($T761=4,1,0),0))))</f>
        <v>0</v>
      </c>
      <c r="O761" s="87">
        <f ca="1">IF($T761=0,SUM(O762:O766),IF($T761="",0,IF(ISERROR(OFFSET(ГП!AF625,-$R761-IF($T761=4,1,0),0)),0,OFFSET(ГП!AF625,-$R761-IF($T761=4,1,0),0))))</f>
        <v>5474</v>
      </c>
      <c r="P761" s="20"/>
      <c r="Q761" s="20">
        <v>1</v>
      </c>
      <c r="R761" s="20">
        <f t="shared" si="253"/>
        <v>5</v>
      </c>
      <c r="S761" s="20" t="str">
        <f t="shared" si="250"/>
        <v/>
      </c>
      <c r="T761" s="157">
        <f t="shared" si="251"/>
        <v>0</v>
      </c>
      <c r="U761" s="20" t="str">
        <f t="shared" si="252"/>
        <v>всего</v>
      </c>
      <c r="V761" s="20"/>
      <c r="W761" s="20"/>
      <c r="X761" s="20"/>
      <c r="Y761" s="20" t="str">
        <f t="shared" ca="1" si="249"/>
        <v/>
      </c>
      <c r="Z761" s="20"/>
      <c r="AA761" s="20">
        <f t="shared" si="257"/>
        <v>4</v>
      </c>
      <c r="AB761" s="20">
        <f t="shared" si="256"/>
        <v>5</v>
      </c>
      <c r="AC761" s="20" t="str">
        <f t="shared" si="255"/>
        <v/>
      </c>
      <c r="AD761" s="20" t="str">
        <f t="shared" ca="1" si="245"/>
        <v/>
      </c>
      <c r="AE761" s="20" t="str">
        <f t="shared" ca="1" si="258"/>
        <v/>
      </c>
      <c r="AF761" s="158" t="s">
        <v>40</v>
      </c>
      <c r="AG761" s="158" t="s">
        <v>40</v>
      </c>
      <c r="AH761" s="157"/>
      <c r="AI761" s="163" t="s">
        <v>1</v>
      </c>
      <c r="AJ761" s="20"/>
      <c r="AK761" s="20"/>
      <c r="AL761" s="20"/>
      <c r="AM761" s="20"/>
      <c r="AN761" s="20"/>
      <c r="AO761" s="20"/>
    </row>
    <row r="762" spans="1:41" s="30" customFormat="1" ht="15.75" thickBot="1" x14ac:dyDescent="0.3">
      <c r="A762" s="209"/>
      <c r="B762" s="205"/>
      <c r="C762" s="205"/>
      <c r="D762" s="123">
        <v>832</v>
      </c>
      <c r="E762" s="123" t="s">
        <v>17</v>
      </c>
      <c r="F762" s="123" t="s">
        <v>17</v>
      </c>
      <c r="G762" s="123" t="s">
        <v>17</v>
      </c>
      <c r="H762" s="116" t="s">
        <v>2</v>
      </c>
      <c r="I762" s="117" t="s">
        <v>18</v>
      </c>
      <c r="J762" s="87">
        <f ca="1">IF($T762=0,SUM(J763:J767),IF($T762="",0,IF(ISERROR(OFFSET(ГП!AA626,-$R762-IF($T762=4,1,0),0)),0,OFFSET(ГП!AA626,-$R762-IF($T762=4,1,0),0))))</f>
        <v>0</v>
      </c>
      <c r="K762" s="87">
        <f ca="1">IF($T762=0,SUM(K763:K767),IF($T762="",0,IF(ISERROR(OFFSET(ГП!AB626,-$R762-IF($T762=4,1,0),0)),0,OFFSET(ГП!AB626,-$R762-IF($T762=4,1,0),0))))</f>
        <v>0</v>
      </c>
      <c r="L762" s="87">
        <f ca="1">IF($T762=0,SUM(L763:L767),IF($T762="",0,IF(ISERROR(OFFSET(ГП!AC626,-$R762-IF($T762=4,1,0),0)),0,OFFSET(ГП!AC626,-$R762-IF($T762=4,1,0),0))))</f>
        <v>0</v>
      </c>
      <c r="M762" s="87">
        <f ca="1">IF($T762=0,SUM(M763:M767),IF($T762="",0,IF(ISERROR(OFFSET(ГП!AD626,-$R762-IF($T762=4,1,0),0)),0,OFFSET(ГП!AD626,-$R762-IF($T762=4,1,0),0))))</f>
        <v>0</v>
      </c>
      <c r="N762" s="87">
        <f ca="1">IF($T762=0,SUM(N763:N767),IF($T762="",0,IF(ISERROR(OFFSET(ГП!AE626,-$R762-IF($T762=4,1,0),0)),0,OFFSET(ГП!AE626,-$R762-IF($T762=4,1,0),0))))</f>
        <v>0</v>
      </c>
      <c r="O762" s="87">
        <f ca="1">IF($T762=0,SUM(O763:O767),IF($T762="",0,IF(ISERROR(OFFSET(ГП!AF626,-$R762-IF($T762=4,1,0),0)),0,OFFSET(ГП!AF626,-$R762-IF($T762=4,1,0),0))))</f>
        <v>0</v>
      </c>
      <c r="P762" s="20"/>
      <c r="Q762" s="20">
        <v>2</v>
      </c>
      <c r="R762" s="20">
        <f t="shared" si="253"/>
        <v>5</v>
      </c>
      <c r="S762" s="20" t="str">
        <f t="shared" si="250"/>
        <v/>
      </c>
      <c r="T762" s="157">
        <f t="shared" si="251"/>
        <v>2</v>
      </c>
      <c r="U762" s="20" t="str">
        <f t="shared" si="252"/>
        <v>федеральный бюджет</v>
      </c>
      <c r="V762" s="20"/>
      <c r="W762" s="20"/>
      <c r="X762" s="20"/>
      <c r="Y762" s="20" t="str">
        <f t="shared" ca="1" si="249"/>
        <v/>
      </c>
      <c r="Z762" s="20"/>
      <c r="AA762" s="20">
        <f t="shared" si="257"/>
        <v>4</v>
      </c>
      <c r="AB762" s="20">
        <f t="shared" si="256"/>
        <v>6</v>
      </c>
      <c r="AC762" s="20" t="str">
        <f t="shared" si="255"/>
        <v/>
      </c>
      <c r="AD762" s="20" t="str">
        <f t="shared" ca="1" si="245"/>
        <v/>
      </c>
      <c r="AE762" s="20" t="str">
        <f t="shared" ca="1" si="258"/>
        <v/>
      </c>
      <c r="AF762" s="158" t="s">
        <v>40</v>
      </c>
      <c r="AG762" s="158" t="s">
        <v>40</v>
      </c>
      <c r="AH762" s="157"/>
      <c r="AI762" s="163" t="s">
        <v>2</v>
      </c>
      <c r="AJ762" s="20"/>
      <c r="AK762" s="20"/>
      <c r="AL762" s="20"/>
      <c r="AM762" s="20"/>
      <c r="AN762" s="20"/>
      <c r="AO762" s="20"/>
    </row>
    <row r="763" spans="1:41" s="30" customFormat="1" ht="23.25" thickBot="1" x14ac:dyDescent="0.3">
      <c r="A763" s="209"/>
      <c r="B763" s="205"/>
      <c r="C763" s="205"/>
      <c r="D763" s="123" t="s">
        <v>17</v>
      </c>
      <c r="E763" s="123" t="s">
        <v>17</v>
      </c>
      <c r="F763" s="123" t="s">
        <v>17</v>
      </c>
      <c r="G763" s="123" t="s">
        <v>17</v>
      </c>
      <c r="H763" s="116" t="s">
        <v>4</v>
      </c>
      <c r="I763" s="117" t="s">
        <v>18</v>
      </c>
      <c r="J763" s="87">
        <f ca="1">IF($T763=0,SUM(J764:J768),IF($T763="",0,IF(ISERROR(OFFSET(ГП!AA627,-$R763-IF($T763=4,1,0),0)),0,OFFSET(ГП!AA627,-$R763-IF($T763=4,1,0),0))))</f>
        <v>0</v>
      </c>
      <c r="K763" s="87">
        <f ca="1">IF($T763=0,SUM(K764:K768),IF($T763="",0,IF(ISERROR(OFFSET(ГП!AB627,-$R763-IF($T763=4,1,0),0)),0,OFFSET(ГП!AB627,-$R763-IF($T763=4,1,0),0))))</f>
        <v>0</v>
      </c>
      <c r="L763" s="87">
        <f ca="1">IF($T763=0,SUM(L764:L768),IF($T763="",0,IF(ISERROR(OFFSET(ГП!AC627,-$R763-IF($T763=4,1,0),0)),0,OFFSET(ГП!AC627,-$R763-IF($T763=4,1,0),0))))</f>
        <v>0</v>
      </c>
      <c r="M763" s="87">
        <f ca="1">IF($T763=0,SUM(M764:M768),IF($T763="",0,IF(ISERROR(OFFSET(ГП!AD627,-$R763-IF($T763=4,1,0),0)),0,OFFSET(ГП!AD627,-$R763-IF($T763=4,1,0),0))))</f>
        <v>0</v>
      </c>
      <c r="N763" s="87">
        <f ca="1">IF($T763=0,SUM(N764:N768),IF($T763="",0,IF(ISERROR(OFFSET(ГП!AE627,-$R763-IF($T763=4,1,0),0)),0,OFFSET(ГП!AE627,-$R763-IF($T763=4,1,0),0))))</f>
        <v>0</v>
      </c>
      <c r="O763" s="87">
        <f ca="1">IF($T763=0,SUM(O764:O768),IF($T763="",0,IF(ISERROR(OFFSET(ГП!AF627,-$R763-IF($T763=4,1,0),0)),0,OFFSET(ГП!AF627,-$R763-IF($T763=4,1,0),0))))</f>
        <v>0</v>
      </c>
      <c r="P763" s="20"/>
      <c r="Q763" s="20">
        <v>3</v>
      </c>
      <c r="R763" s="20">
        <f t="shared" si="253"/>
        <v>5</v>
      </c>
      <c r="S763" s="20" t="str">
        <f t="shared" si="250"/>
        <v/>
      </c>
      <c r="T763" s="157">
        <f t="shared" si="251"/>
        <v>1</v>
      </c>
      <c r="U763" s="20" t="str">
        <f t="shared" si="252"/>
        <v>республииканский бюджет Чувашской Республики</v>
      </c>
      <c r="V763" s="20"/>
      <c r="W763" s="20"/>
      <c r="X763" s="20"/>
      <c r="Y763" s="20" t="str">
        <f t="shared" ca="1" si="249"/>
        <v/>
      </c>
      <c r="Z763" s="20"/>
      <c r="AA763" s="20">
        <f t="shared" si="257"/>
        <v>5</v>
      </c>
      <c r="AB763" s="20">
        <f t="shared" si="256"/>
        <v>1</v>
      </c>
      <c r="AC763" s="20" t="str">
        <f t="shared" si="255"/>
        <v/>
      </c>
      <c r="AD763" s="20" t="str">
        <f t="shared" ca="1" si="245"/>
        <v>x</v>
      </c>
      <c r="AE763" s="20">
        <f t="shared" ca="1" si="258"/>
        <v>1</v>
      </c>
      <c r="AF763" s="158" t="s">
        <v>40</v>
      </c>
      <c r="AG763" s="158" t="s">
        <v>40</v>
      </c>
      <c r="AH763" s="157"/>
      <c r="AI763" s="163" t="s">
        <v>307</v>
      </c>
      <c r="AJ763" s="20"/>
      <c r="AK763" s="20"/>
      <c r="AL763" s="20"/>
      <c r="AM763" s="20"/>
      <c r="AN763" s="20"/>
      <c r="AO763" s="20"/>
    </row>
    <row r="764" spans="1:41" s="30" customFormat="1" ht="15.75" thickBot="1" x14ac:dyDescent="0.3">
      <c r="A764" s="209"/>
      <c r="B764" s="205"/>
      <c r="C764" s="205"/>
      <c r="D764" s="123" t="s">
        <v>17</v>
      </c>
      <c r="E764" s="123" t="s">
        <v>17</v>
      </c>
      <c r="F764" s="123" t="s">
        <v>17</v>
      </c>
      <c r="G764" s="123" t="s">
        <v>17</v>
      </c>
      <c r="H764" s="116" t="s">
        <v>3</v>
      </c>
      <c r="I764" s="117" t="s">
        <v>18</v>
      </c>
      <c r="J764" s="87">
        <f ca="1">IF($T764=0,SUM(J765:J769),IF($T764="",0,IF(ISERROR(OFFSET(ГП!AA628,-$R764-IF($T764=4,1,0),0)),0,OFFSET(ГП!AA628,-$R764-IF($T764=4,1,0),0))))</f>
        <v>0</v>
      </c>
      <c r="K764" s="87">
        <f ca="1">IF($T764=0,SUM(K765:K769),IF($T764="",0,IF(ISERROR(OFFSET(ГП!AB628,-$R764-IF($T764=4,1,0),0)),0,OFFSET(ГП!AB628,-$R764-IF($T764=4,1,0),0))))</f>
        <v>0</v>
      </c>
      <c r="L764" s="87">
        <f ca="1">IF($T764=0,SUM(L765:L769),IF($T764="",0,IF(ISERROR(OFFSET(ГП!AC628,-$R764-IF($T764=4,1,0),0)),0,OFFSET(ГП!AC628,-$R764-IF($T764=4,1,0),0))))</f>
        <v>0</v>
      </c>
      <c r="M764" s="87">
        <f ca="1">IF($T764=0,SUM(M765:M769),IF($T764="",0,IF(ISERROR(OFFSET(ГП!AD628,-$R764-IF($T764=4,1,0),0)),0,OFFSET(ГП!AD628,-$R764-IF($T764=4,1,0),0))))</f>
        <v>0</v>
      </c>
      <c r="N764" s="87">
        <f ca="1">IF($T764=0,SUM(N765:N769),IF($T764="",0,IF(ISERROR(OFFSET(ГП!AE628,-$R764-IF($T764=4,1,0),0)),0,OFFSET(ГП!AE628,-$R764-IF($T764=4,1,0),0))))</f>
        <v>0</v>
      </c>
      <c r="O764" s="87">
        <f ca="1">IF($T764=0,SUM(O765:O769),IF($T764="",0,IF(ISERROR(OFFSET(ГП!AF628,-$R764-IF($T764=4,1,0),0)),0,OFFSET(ГП!AF628,-$R764-IF($T764=4,1,0),0))))</f>
        <v>0</v>
      </c>
      <c r="P764" s="20"/>
      <c r="Q764" s="20">
        <v>4</v>
      </c>
      <c r="R764" s="20">
        <f t="shared" si="253"/>
        <v>5</v>
      </c>
      <c r="S764" s="20">
        <f t="shared" si="250"/>
        <v>3</v>
      </c>
      <c r="T764" s="157">
        <f t="shared" si="251"/>
        <v>3</v>
      </c>
      <c r="U764" s="20" t="str">
        <f t="shared" si="252"/>
        <v>местные бюджеты</v>
      </c>
      <c r="V764" s="20"/>
      <c r="W764" s="20"/>
      <c r="X764" s="20"/>
      <c r="Y764" s="20" t="str">
        <f t="shared" ca="1" si="249"/>
        <v/>
      </c>
      <c r="Z764" s="20"/>
      <c r="AA764" s="20">
        <f t="shared" si="257"/>
        <v>5</v>
      </c>
      <c r="AB764" s="20">
        <f t="shared" si="256"/>
        <v>2</v>
      </c>
      <c r="AC764" s="20" t="str">
        <f t="shared" si="255"/>
        <v/>
      </c>
      <c r="AD764" s="20" t="str">
        <f t="shared" ca="1" si="245"/>
        <v/>
      </c>
      <c r="AE764" s="20" t="str">
        <f t="shared" ca="1" si="258"/>
        <v/>
      </c>
      <c r="AF764" s="158" t="s">
        <v>40</v>
      </c>
      <c r="AG764" s="158" t="s">
        <v>40</v>
      </c>
      <c r="AH764" s="157"/>
      <c r="AI764" s="163" t="s">
        <v>3</v>
      </c>
      <c r="AJ764" s="20"/>
      <c r="AK764" s="20"/>
      <c r="AL764" s="20"/>
      <c r="AM764" s="20"/>
      <c r="AN764" s="20"/>
      <c r="AO764" s="20"/>
    </row>
    <row r="765" spans="1:41" s="30" customFormat="1" ht="15.75" thickBot="1" x14ac:dyDescent="0.3">
      <c r="A765" s="209"/>
      <c r="B765" s="205"/>
      <c r="C765" s="205"/>
      <c r="D765" s="123" t="s">
        <v>17</v>
      </c>
      <c r="E765" s="123" t="s">
        <v>17</v>
      </c>
      <c r="F765" s="123" t="s">
        <v>17</v>
      </c>
      <c r="G765" s="123" t="s">
        <v>17</v>
      </c>
      <c r="H765" s="116" t="s">
        <v>5</v>
      </c>
      <c r="I765" s="117" t="s">
        <v>18</v>
      </c>
      <c r="J765" s="87">
        <f ca="1">IF($T765=0,SUM(J766:J770),IF($T765="",0,IF(ISERROR(OFFSET(ГП!AA629,-$R765-IF($T765=4,1,0),0)),0,OFFSET(ГП!AA629,-$R765-IF($T765=4,1,0),0))))</f>
        <v>0</v>
      </c>
      <c r="K765" s="87">
        <f ca="1">IF($T765=0,SUM(K766:K770),IF($T765="",0,IF(ISERROR(OFFSET(ГП!AB629,-$R765-IF($T765=4,1,0),0)),0,OFFSET(ГП!AB629,-$R765-IF($T765=4,1,0),0))))</f>
        <v>0</v>
      </c>
      <c r="L765" s="87">
        <f ca="1">IF($T765=0,SUM(L766:L770),IF($T765="",0,IF(ISERROR(OFFSET(ГП!AC629,-$R765-IF($T765=4,1,0),0)),0,OFFSET(ГП!AC629,-$R765-IF($T765=4,1,0),0))))</f>
        <v>0</v>
      </c>
      <c r="M765" s="87">
        <f ca="1">IF($T765=0,SUM(M766:M770),IF($T765="",0,IF(ISERROR(OFFSET(ГП!AD629,-$R765-IF($T765=4,1,0),0)),0,OFFSET(ГП!AD629,-$R765-IF($T765=4,1,0),0))))</f>
        <v>0</v>
      </c>
      <c r="N765" s="87">
        <f ca="1">IF($T765=0,SUM(N766:N770),IF($T765="",0,IF(ISERROR(OFFSET(ГП!AE629,-$R765-IF($T765=4,1,0),0)),0,OFFSET(ГП!AE629,-$R765-IF($T765=4,1,0),0))))</f>
        <v>0</v>
      </c>
      <c r="O765" s="87">
        <f ca="1">IF($T765=0,SUM(O766:O770),IF($T765="",0,IF(ISERROR(OFFSET(ГП!AF629,-$R765-IF($T765=4,1,0),0)),0,OFFSET(ГП!AF629,-$R765-IF($T765=4,1,0),0))))</f>
        <v>0</v>
      </c>
      <c r="P765" s="20"/>
      <c r="Q765" s="20">
        <v>5</v>
      </c>
      <c r="R765" s="20">
        <f t="shared" si="253"/>
        <v>5</v>
      </c>
      <c r="S765" s="20" t="str">
        <f t="shared" si="250"/>
        <v/>
      </c>
      <c r="T765" s="157" t="str">
        <f t="shared" si="251"/>
        <v/>
      </c>
      <c r="U765" s="20" t="str">
        <f t="shared" si="252"/>
        <v>территориальный государственный внебюджетный фонд Чувашской Республики</v>
      </c>
      <c r="V765" s="20"/>
      <c r="W765" s="20"/>
      <c r="X765" s="20"/>
      <c r="Y765" s="20" t="str">
        <f t="shared" ca="1" si="249"/>
        <v/>
      </c>
      <c r="Z765" s="20"/>
      <c r="AA765" s="20">
        <f t="shared" si="257"/>
        <v>5</v>
      </c>
      <c r="AB765" s="20">
        <f t="shared" si="256"/>
        <v>3</v>
      </c>
      <c r="AC765" s="20" t="str">
        <f t="shared" si="255"/>
        <v/>
      </c>
      <c r="AD765" s="20" t="str">
        <f t="shared" ca="1" si="245"/>
        <v/>
      </c>
      <c r="AE765" s="20" t="str">
        <f t="shared" ca="1" si="258"/>
        <v/>
      </c>
      <c r="AF765" s="158" t="s">
        <v>40</v>
      </c>
      <c r="AG765" s="158" t="s">
        <v>40</v>
      </c>
      <c r="AH765" s="157"/>
      <c r="AI765" s="163" t="s">
        <v>6</v>
      </c>
      <c r="AJ765" s="20"/>
      <c r="AK765" s="20"/>
      <c r="AL765" s="20"/>
      <c r="AM765" s="20"/>
      <c r="AN765" s="20"/>
      <c r="AO765" s="20"/>
    </row>
    <row r="766" spans="1:41" s="30" customFormat="1" ht="15.75" thickBot="1" x14ac:dyDescent="0.3">
      <c r="A766" s="210"/>
      <c r="B766" s="206"/>
      <c r="C766" s="206"/>
      <c r="D766" s="123" t="s">
        <v>17</v>
      </c>
      <c r="E766" s="123" t="s">
        <v>17</v>
      </c>
      <c r="F766" s="123" t="s">
        <v>17</v>
      </c>
      <c r="G766" s="123" t="s">
        <v>17</v>
      </c>
      <c r="H766" s="116" t="s">
        <v>6</v>
      </c>
      <c r="I766" s="117" t="s">
        <v>18</v>
      </c>
      <c r="J766" s="87">
        <f ca="1">IF($T766=0,SUM(J767:J771),IF($T766="",0,IF(ISERROR(OFFSET(ГП!AA630,-$R766-IF($T766=4,1,0),0)),0,OFFSET(ГП!AA630,-$R766-IF($T766=4,1,0),0))))</f>
        <v>4965</v>
      </c>
      <c r="K766" s="87">
        <f ca="1">IF($T766=0,SUM(K767:K771),IF($T766="",0,IF(ISERROR(OFFSET(ГП!AB630,-$R766-IF($T766=4,1,0),0)),0,OFFSET(ГП!AB630,-$R766-IF($T766=4,1,0),0))))</f>
        <v>5220</v>
      </c>
      <c r="L766" s="87">
        <f ca="1">IF($T766=0,SUM(L767:L771),IF($T766="",0,IF(ISERROR(OFFSET(ГП!AC630,-$R766-IF($T766=4,1,0),0)),0,OFFSET(ГП!AC630,-$R766-IF($T766=4,1,0),0))))</f>
        <v>0</v>
      </c>
      <c r="M766" s="87">
        <f ca="1">IF($T766=0,SUM(M767:M771),IF($T766="",0,IF(ISERROR(OFFSET(ГП!AD630,-$R766-IF($T766=4,1,0),0)),0,OFFSET(ГП!AD630,-$R766-IF($T766=4,1,0),0))))</f>
        <v>0</v>
      </c>
      <c r="N766" s="87">
        <v>0</v>
      </c>
      <c r="O766" s="87">
        <f ca="1">IF($T766=0,SUM(O767:O771),IF($T766="",0,IF(ISERROR(OFFSET(ГП!AF630,-$R766-IF($T766=4,1,0),0)),0,OFFSET(ГП!AF630,-$R766-IF($T766=4,1,0),0))))</f>
        <v>5474</v>
      </c>
      <c r="P766" s="20"/>
      <c r="Q766" s="20">
        <v>6</v>
      </c>
      <c r="R766" s="20">
        <f t="shared" si="253"/>
        <v>5</v>
      </c>
      <c r="S766" s="20">
        <f t="shared" si="250"/>
        <v>4</v>
      </c>
      <c r="T766" s="157">
        <f t="shared" si="251"/>
        <v>4</v>
      </c>
      <c r="U766" s="20" t="str">
        <f t="shared" si="252"/>
        <v>внебюджетные источники</v>
      </c>
      <c r="V766" s="20"/>
      <c r="W766" s="20"/>
      <c r="X766" s="20"/>
      <c r="Y766" s="20" t="str">
        <f t="shared" ca="1" si="249"/>
        <v/>
      </c>
      <c r="Z766" s="20"/>
      <c r="AA766" s="20">
        <f t="shared" si="257"/>
        <v>5</v>
      </c>
      <c r="AB766" s="20">
        <f t="shared" si="256"/>
        <v>4</v>
      </c>
      <c r="AC766" s="20" t="str">
        <f t="shared" si="255"/>
        <v/>
      </c>
      <c r="AD766" s="20" t="str">
        <f t="shared" ca="1" si="245"/>
        <v/>
      </c>
      <c r="AE766" s="20" t="str">
        <f t="shared" ca="1" si="258"/>
        <v/>
      </c>
      <c r="AF766" s="158" t="s">
        <v>40</v>
      </c>
      <c r="AG766" s="158" t="s">
        <v>40</v>
      </c>
      <c r="AH766" s="157"/>
      <c r="AI766" s="163" t="s">
        <v>1</v>
      </c>
      <c r="AJ766" s="20"/>
      <c r="AK766" s="20"/>
      <c r="AL766" s="20"/>
      <c r="AM766" s="20"/>
      <c r="AN766" s="20"/>
      <c r="AO766" s="20"/>
    </row>
    <row r="767" spans="1:41" s="30" customFormat="1" ht="15.75" thickBot="1" x14ac:dyDescent="0.3">
      <c r="A767" s="207" t="s">
        <v>192</v>
      </c>
      <c r="B767" s="204" t="s">
        <v>257</v>
      </c>
      <c r="C767" s="204" t="s">
        <v>35</v>
      </c>
      <c r="D767" s="123" t="s">
        <v>17</v>
      </c>
      <c r="E767" s="123" t="s">
        <v>17</v>
      </c>
      <c r="F767" s="123" t="s">
        <v>17</v>
      </c>
      <c r="G767" s="123" t="s">
        <v>17</v>
      </c>
      <c r="H767" s="116" t="s">
        <v>1</v>
      </c>
      <c r="I767" s="117" t="s">
        <v>18</v>
      </c>
      <c r="J767" s="87">
        <f ca="1">IF($T767=0,SUM(J768:J772),IF($T767="",0,IF(ISERROR(OFFSET(ГП!AA631,-$R767-IF($T767=4,1,0),0)),0,OFFSET(ГП!AA631,-$R767-IF($T767=4,1,0),0))))</f>
        <v>0</v>
      </c>
      <c r="K767" s="87">
        <f ca="1">IF($T767=0,SUM(K768:K772),IF($T767="",0,IF(ISERROR(OFFSET(ГП!AB631,-$R767-IF($T767=4,1,0),0)),0,OFFSET(ГП!AB631,-$R767-IF($T767=4,1,0),0))))</f>
        <v>15765.900000000001</v>
      </c>
      <c r="L767" s="87">
        <f ca="1">IF($T767=0,SUM(L768:L772),IF($T767="",0,IF(ISERROR(OFFSET(ГП!AC631,-$R767-IF($T767=4,1,0),0)),0,OFFSET(ГП!AC631,-$R767-IF($T767=4,1,0),0))))</f>
        <v>14763.7</v>
      </c>
      <c r="M767" s="87">
        <f ca="1">IF($T767=0,SUM(M768:M772),IF($T767="",0,IF(ISERROR(OFFSET(ГП!AD631,-$R767-IF($T767=4,1,0),0)),0,OFFSET(ГП!AD631,-$R767-IF($T767=4,1,0),0))))</f>
        <v>14763.7</v>
      </c>
      <c r="N767" s="87">
        <f ca="1">IF($T767=0,SUM(N768:N772),IF($T767="",0,IF(ISERROR(OFFSET(ГП!AE631,-$R767-IF($T767=4,1,0),0)),0,OFFSET(ГП!AE631,-$R767-IF($T767=4,1,0),0))))</f>
        <v>15765.900000000001</v>
      </c>
      <c r="O767" s="87">
        <f ca="1">IF($T767=0,SUM(O768:O772),IF($T767="",0,IF(ISERROR(OFFSET(ГП!AF631,-$R767-IF($T767=4,1,0),0)),0,OFFSET(ГП!AF631,-$R767-IF($T767=4,1,0),0))))</f>
        <v>0</v>
      </c>
      <c r="P767" s="20"/>
      <c r="Q767" s="20">
        <v>1</v>
      </c>
      <c r="R767" s="20">
        <f t="shared" si="253"/>
        <v>6</v>
      </c>
      <c r="S767" s="20" t="str">
        <f t="shared" si="250"/>
        <v/>
      </c>
      <c r="T767" s="157">
        <f t="shared" si="251"/>
        <v>0</v>
      </c>
      <c r="U767" s="20" t="str">
        <f t="shared" si="252"/>
        <v>всего</v>
      </c>
      <c r="V767" s="20"/>
      <c r="W767" s="20"/>
      <c r="X767" s="20"/>
      <c r="Y767" s="20" t="str">
        <f t="shared" ca="1" si="249"/>
        <v/>
      </c>
      <c r="Z767" s="20"/>
      <c r="AA767" s="20">
        <f t="shared" si="257"/>
        <v>5</v>
      </c>
      <c r="AB767" s="20">
        <f t="shared" si="256"/>
        <v>5</v>
      </c>
      <c r="AC767" s="20" t="str">
        <f t="shared" si="255"/>
        <v/>
      </c>
      <c r="AD767" s="20" t="str">
        <f t="shared" ca="1" si="245"/>
        <v/>
      </c>
      <c r="AE767" s="20" t="str">
        <f t="shared" ca="1" si="258"/>
        <v/>
      </c>
      <c r="AF767" s="158" t="s">
        <v>40</v>
      </c>
      <c r="AG767" s="158" t="s">
        <v>40</v>
      </c>
      <c r="AH767" s="157"/>
      <c r="AI767" s="163" t="s">
        <v>2</v>
      </c>
      <c r="AJ767" s="20"/>
      <c r="AK767" s="20"/>
      <c r="AL767" s="20"/>
      <c r="AM767" s="20"/>
      <c r="AN767" s="20"/>
      <c r="AO767" s="20"/>
    </row>
    <row r="768" spans="1:41" s="30" customFormat="1" ht="23.25" thickBot="1" x14ac:dyDescent="0.3">
      <c r="A768" s="209"/>
      <c r="B768" s="205"/>
      <c r="C768" s="205"/>
      <c r="D768" s="123">
        <v>832</v>
      </c>
      <c r="E768" s="123" t="s">
        <v>17</v>
      </c>
      <c r="F768" s="123" t="s">
        <v>17</v>
      </c>
      <c r="G768" s="123" t="s">
        <v>17</v>
      </c>
      <c r="H768" s="116" t="s">
        <v>2</v>
      </c>
      <c r="I768" s="117" t="s">
        <v>18</v>
      </c>
      <c r="J768" s="87">
        <f ca="1">IF($T768=0,SUM(J769:J773),IF($T768="",0,IF(ISERROR(OFFSET(ГП!AA632,-$R768-IF($T768=4,1,0),0)),0,OFFSET(ГП!AA632,-$R768-IF($T768=4,1,0),0))))</f>
        <v>0</v>
      </c>
      <c r="K768" s="87">
        <f ca="1">IF($T768=0,SUM(K769:K773),IF($T768="",0,IF(ISERROR(OFFSET(ГП!AB632,-$R768-IF($T768=4,1,0),0)),0,OFFSET(ГП!AB632,-$R768-IF($T768=4,1,0),0))))</f>
        <v>0</v>
      </c>
      <c r="L768" s="87">
        <f ca="1">IF($T768=0,SUM(L769:L773),IF($T768="",0,IF(ISERROR(OFFSET(ГП!AC632,-$R768-IF($T768=4,1,0),0)),0,OFFSET(ГП!AC632,-$R768-IF($T768=4,1,0),0))))</f>
        <v>0</v>
      </c>
      <c r="M768" s="87">
        <f ca="1">IF($T768=0,SUM(M769:M773),IF($T768="",0,IF(ISERROR(OFFSET(ГП!AD632,-$R768-IF($T768=4,1,0),0)),0,OFFSET(ГП!AD632,-$R768-IF($T768=4,1,0),0))))</f>
        <v>0</v>
      </c>
      <c r="N768" s="87">
        <f ca="1">IF($T768=0,SUM(N769:N773),IF($T768="",0,IF(ISERROR(OFFSET(ГП!AE632,-$R768-IF($T768=4,1,0),0)),0,OFFSET(ГП!AE632,-$R768-IF($T768=4,1,0),0))))</f>
        <v>0</v>
      </c>
      <c r="O768" s="87">
        <f ca="1">IF($T768=0,SUM(O769:O773),IF($T768="",0,IF(ISERROR(OFFSET(ГП!AF632,-$R768-IF($T768=4,1,0),0)),0,OFFSET(ГП!AF632,-$R768-IF($T768=4,1,0),0))))</f>
        <v>0</v>
      </c>
      <c r="P768" s="20"/>
      <c r="Q768" s="20">
        <v>2</v>
      </c>
      <c r="R768" s="20">
        <f t="shared" si="253"/>
        <v>6</v>
      </c>
      <c r="S768" s="20" t="str">
        <f t="shared" si="250"/>
        <v/>
      </c>
      <c r="T768" s="157">
        <f t="shared" si="251"/>
        <v>2</v>
      </c>
      <c r="U768" s="20" t="str">
        <f t="shared" si="252"/>
        <v>федеральный бюджет</v>
      </c>
      <c r="V768" s="20"/>
      <c r="W768" s="20"/>
      <c r="X768" s="20"/>
      <c r="Y768" s="20" t="str">
        <f t="shared" ca="1" si="249"/>
        <v/>
      </c>
      <c r="Z768" s="20"/>
      <c r="AA768" s="20">
        <f t="shared" si="257"/>
        <v>5</v>
      </c>
      <c r="AB768" s="20">
        <f t="shared" si="256"/>
        <v>6</v>
      </c>
      <c r="AC768" s="20" t="str">
        <f t="shared" si="255"/>
        <v/>
      </c>
      <c r="AD768" s="20" t="str">
        <f t="shared" ca="1" si="245"/>
        <v/>
      </c>
      <c r="AE768" s="20" t="str">
        <f t="shared" ca="1" si="258"/>
        <v/>
      </c>
      <c r="AF768" s="158" t="s">
        <v>593</v>
      </c>
      <c r="AG768" s="158">
        <v>522</v>
      </c>
      <c r="AH768" s="157"/>
      <c r="AI768" s="163" t="s">
        <v>307</v>
      </c>
      <c r="AJ768" s="20"/>
      <c r="AK768" s="20"/>
      <c r="AL768" s="20"/>
      <c r="AM768" s="20"/>
      <c r="AN768" s="20"/>
      <c r="AO768" s="20"/>
    </row>
    <row r="769" spans="1:41" s="30" customFormat="1" ht="15.75" thickBot="1" x14ac:dyDescent="0.3">
      <c r="A769" s="209"/>
      <c r="B769" s="205"/>
      <c r="C769" s="205"/>
      <c r="D769" s="123" t="s">
        <v>17</v>
      </c>
      <c r="E769" s="123" t="s">
        <v>17</v>
      </c>
      <c r="F769" s="123" t="s">
        <v>17</v>
      </c>
      <c r="G769" s="123" t="s">
        <v>17</v>
      </c>
      <c r="H769" s="116" t="s">
        <v>4</v>
      </c>
      <c r="I769" s="117" t="s">
        <v>18</v>
      </c>
      <c r="J769" s="87">
        <f ca="1">IF($T769=0,SUM(J770:J774),IF($T769="",0,IF(ISERROR(OFFSET(ГП!AA633,-$R769-IF($T769=4,1,0),0)),0,OFFSET(ГП!AA633,-$R769-IF($T769=4,1,0),0))))</f>
        <v>0</v>
      </c>
      <c r="K769" s="87">
        <f ca="1">IF($T769=0,SUM(K770:K774),IF($T769="",0,IF(ISERROR(OFFSET(ГП!AB633,-$R769-IF($T769=4,1,0),0)),0,OFFSET(ГП!AB633,-$R769-IF($T769=4,1,0),0))))</f>
        <v>14763.7</v>
      </c>
      <c r="L769" s="87">
        <f ca="1">IF($T769=0,SUM(L770:L774),IF($T769="",0,IF(ISERROR(OFFSET(ГП!AC633,-$R769-IF($T769=4,1,0),0)),0,OFFSET(ГП!AC633,-$R769-IF($T769=4,1,0),0))))</f>
        <v>14763.7</v>
      </c>
      <c r="M769" s="87">
        <f ca="1">IF($T769=0,SUM(M770:M774),IF($T769="",0,IF(ISERROR(OFFSET(ГП!AD633,-$R769-IF($T769=4,1,0),0)),0,OFFSET(ГП!AD633,-$R769-IF($T769=4,1,0),0))))</f>
        <v>14763.7</v>
      </c>
      <c r="N769" s="87">
        <f ca="1">IF($T769=0,SUM(N770:N774),IF($T769="",0,IF(ISERROR(OFFSET(ГП!AE633,-$R769-IF($T769=4,1,0),0)),0,OFFSET(ГП!AE633,-$R769-IF($T769=4,1,0),0))))</f>
        <v>14763.7</v>
      </c>
      <c r="O769" s="87">
        <f ca="1">IF($T769=0,SUM(O770:O774),IF($T769="",0,IF(ISERROR(OFFSET(ГП!AF633,-$R769-IF($T769=4,1,0),0)),0,OFFSET(ГП!AF633,-$R769-IF($T769=4,1,0),0))))</f>
        <v>0</v>
      </c>
      <c r="P769" s="20"/>
      <c r="Q769" s="20">
        <v>3</v>
      </c>
      <c r="R769" s="20">
        <f t="shared" si="253"/>
        <v>6</v>
      </c>
      <c r="S769" s="20" t="str">
        <f t="shared" si="250"/>
        <v/>
      </c>
      <c r="T769" s="157">
        <f t="shared" si="251"/>
        <v>1</v>
      </c>
      <c r="U769" s="20" t="str">
        <f t="shared" si="252"/>
        <v>республииканский бюджет Чувашской Республики</v>
      </c>
      <c r="V769" s="20"/>
      <c r="W769" s="20"/>
      <c r="X769" s="20"/>
      <c r="Y769" s="20" t="str">
        <f t="shared" ca="1" si="249"/>
        <v/>
      </c>
      <c r="Z769" s="20"/>
      <c r="AA769" s="20">
        <f t="shared" si="257"/>
        <v>6</v>
      </c>
      <c r="AB769" s="20">
        <f t="shared" si="256"/>
        <v>1</v>
      </c>
      <c r="AC769" s="20" t="str">
        <f t="shared" si="255"/>
        <v/>
      </c>
      <c r="AD769" s="20" t="str">
        <f t="shared" ref="AD769:AD832" ca="1" si="259">IF(AB769=1,OFFSET(AF769,-AA769,0),"")</f>
        <v>x</v>
      </c>
      <c r="AE769" s="20">
        <f t="shared" ca="1" si="258"/>
        <v>1</v>
      </c>
      <c r="AF769" s="158" t="s">
        <v>40</v>
      </c>
      <c r="AG769" s="158" t="s">
        <v>40</v>
      </c>
      <c r="AH769" s="157"/>
      <c r="AI769" s="163" t="s">
        <v>3</v>
      </c>
      <c r="AJ769" s="20"/>
      <c r="AK769" s="20"/>
      <c r="AL769" s="20"/>
      <c r="AM769" s="20"/>
      <c r="AN769" s="20"/>
      <c r="AO769" s="20"/>
    </row>
    <row r="770" spans="1:41" s="30" customFormat="1" ht="15.75" thickBot="1" x14ac:dyDescent="0.3">
      <c r="A770" s="209"/>
      <c r="B770" s="205"/>
      <c r="C770" s="205"/>
      <c r="D770" s="123" t="s">
        <v>17</v>
      </c>
      <c r="E770" s="123" t="s">
        <v>17</v>
      </c>
      <c r="F770" s="123" t="s">
        <v>17</v>
      </c>
      <c r="G770" s="123" t="s">
        <v>17</v>
      </c>
      <c r="H770" s="116" t="s">
        <v>3</v>
      </c>
      <c r="I770" s="117" t="s">
        <v>18</v>
      </c>
      <c r="J770" s="87">
        <f ca="1">IF($T770=0,SUM(J771:J775),IF($T770="",0,IF(ISERROR(OFFSET(ГП!AA634,-$R770-IF($T770=4,1,0),0)),0,OFFSET(ГП!AA634,-$R770-IF($T770=4,1,0),0))))</f>
        <v>0</v>
      </c>
      <c r="K770" s="87">
        <f ca="1">IF($T770=0,SUM(K771:K775),IF($T770="",0,IF(ISERROR(OFFSET(ГП!AB634,-$R770-IF($T770=4,1,0),0)),0,OFFSET(ГП!AB634,-$R770-IF($T770=4,1,0),0))))</f>
        <v>1002.2</v>
      </c>
      <c r="L770" s="87">
        <f ca="1">IF($T770=0,SUM(L771:L775),IF($T770="",0,IF(ISERROR(OFFSET(ГП!AC634,-$R770-IF($T770=4,1,0),0)),0,OFFSET(ГП!AC634,-$R770-IF($T770=4,1,0),0))))</f>
        <v>0</v>
      </c>
      <c r="M770" s="87">
        <f ca="1">IF($T770=0,SUM(M771:M775),IF($T770="",0,IF(ISERROR(OFFSET(ГП!AD634,-$R770-IF($T770=4,1,0),0)),0,OFFSET(ГП!AD634,-$R770-IF($T770=4,1,0),0))))</f>
        <v>0</v>
      </c>
      <c r="N770" s="87">
        <v>1002.2</v>
      </c>
      <c r="O770" s="87">
        <f ca="1">IF($T770=0,SUM(O771:O775),IF($T770="",0,IF(ISERROR(OFFSET(ГП!AF634,-$R770-IF($T770=4,1,0),0)),0,OFFSET(ГП!AF634,-$R770-IF($T770=4,1,0),0))))</f>
        <v>0</v>
      </c>
      <c r="P770" s="20"/>
      <c r="Q770" s="20">
        <v>4</v>
      </c>
      <c r="R770" s="20">
        <f t="shared" si="253"/>
        <v>6</v>
      </c>
      <c r="S770" s="20">
        <f t="shared" si="250"/>
        <v>3</v>
      </c>
      <c r="T770" s="157">
        <f t="shared" si="251"/>
        <v>3</v>
      </c>
      <c r="U770" s="20" t="str">
        <f t="shared" si="252"/>
        <v>местные бюджеты</v>
      </c>
      <c r="V770" s="20"/>
      <c r="W770" s="20"/>
      <c r="X770" s="20"/>
      <c r="Y770" s="20" t="str">
        <f t="shared" ca="1" si="249"/>
        <v/>
      </c>
      <c r="Z770" s="20"/>
      <c r="AA770" s="20">
        <f t="shared" si="257"/>
        <v>6</v>
      </c>
      <c r="AB770" s="20">
        <f t="shared" si="256"/>
        <v>2</v>
      </c>
      <c r="AC770" s="20" t="str">
        <f t="shared" si="255"/>
        <v/>
      </c>
      <c r="AD770" s="20" t="str">
        <f t="shared" ca="1" si="259"/>
        <v/>
      </c>
      <c r="AE770" s="20" t="str">
        <f t="shared" ca="1" si="258"/>
        <v/>
      </c>
      <c r="AF770" s="158" t="s">
        <v>40</v>
      </c>
      <c r="AG770" s="158" t="s">
        <v>40</v>
      </c>
      <c r="AH770" s="157"/>
      <c r="AI770" s="163" t="s">
        <v>6</v>
      </c>
      <c r="AJ770" s="20"/>
      <c r="AK770" s="20"/>
      <c r="AL770" s="20"/>
      <c r="AM770" s="20"/>
      <c r="AN770" s="20"/>
      <c r="AO770" s="20"/>
    </row>
    <row r="771" spans="1:41" s="30" customFormat="1" ht="15.75" thickBot="1" x14ac:dyDescent="0.3">
      <c r="A771" s="209"/>
      <c r="B771" s="205"/>
      <c r="C771" s="205"/>
      <c r="D771" s="123" t="s">
        <v>17</v>
      </c>
      <c r="E771" s="123" t="s">
        <v>17</v>
      </c>
      <c r="F771" s="123" t="s">
        <v>17</v>
      </c>
      <c r="G771" s="123" t="s">
        <v>17</v>
      </c>
      <c r="H771" s="116" t="s">
        <v>5</v>
      </c>
      <c r="I771" s="117" t="s">
        <v>18</v>
      </c>
      <c r="J771" s="87">
        <f ca="1">IF($T771=0,SUM(J772:J776),IF($T771="",0,IF(ISERROR(OFFSET(ГП!AA635,-$R771-IF($T771=4,1,0),0)),0,OFFSET(ГП!AA635,-$R771-IF($T771=4,1,0),0))))</f>
        <v>0</v>
      </c>
      <c r="K771" s="87">
        <f ca="1">IF($T771=0,SUM(K772:K776),IF($T771="",0,IF(ISERROR(OFFSET(ГП!AB635,-$R771-IF($T771=4,1,0),0)),0,OFFSET(ГП!AB635,-$R771-IF($T771=4,1,0),0))))</f>
        <v>0</v>
      </c>
      <c r="L771" s="87">
        <f ca="1">IF($T771=0,SUM(L772:L776),IF($T771="",0,IF(ISERROR(OFFSET(ГП!AC635,-$R771-IF($T771=4,1,0),0)),0,OFFSET(ГП!AC635,-$R771-IF($T771=4,1,0),0))))</f>
        <v>0</v>
      </c>
      <c r="M771" s="87">
        <f ca="1">IF($T771=0,SUM(M772:M776),IF($T771="",0,IF(ISERROR(OFFSET(ГП!AD635,-$R771-IF($T771=4,1,0),0)),0,OFFSET(ГП!AD635,-$R771-IF($T771=4,1,0),0))))</f>
        <v>0</v>
      </c>
      <c r="N771" s="87">
        <f ca="1">IF($T771=0,SUM(N772:N776),IF($T771="",0,IF(ISERROR(OFFSET(ГП!AE635,-$R771-IF($T771=4,1,0),0)),0,OFFSET(ГП!AE635,-$R771-IF($T771=4,1,0),0))))</f>
        <v>0</v>
      </c>
      <c r="O771" s="87">
        <f ca="1">IF($T771=0,SUM(O772:O776),IF($T771="",0,IF(ISERROR(OFFSET(ГП!AF635,-$R771-IF($T771=4,1,0),0)),0,OFFSET(ГП!AF635,-$R771-IF($T771=4,1,0),0))))</f>
        <v>0</v>
      </c>
      <c r="P771" s="20"/>
      <c r="Q771" s="20">
        <v>5</v>
      </c>
      <c r="R771" s="20">
        <f t="shared" si="253"/>
        <v>6</v>
      </c>
      <c r="S771" s="20" t="str">
        <f t="shared" si="250"/>
        <v/>
      </c>
      <c r="T771" s="157" t="str">
        <f t="shared" si="251"/>
        <v/>
      </c>
      <c r="U771" s="20" t="str">
        <f t="shared" si="252"/>
        <v>территориальный государственный внебюджетный фонд Чувашской Республики</v>
      </c>
      <c r="V771" s="20"/>
      <c r="W771" s="20"/>
      <c r="X771" s="20"/>
      <c r="Y771" s="20" t="str">
        <f t="shared" ca="1" si="249"/>
        <v/>
      </c>
      <c r="Z771" s="20"/>
      <c r="AA771" s="20">
        <f t="shared" si="257"/>
        <v>6</v>
      </c>
      <c r="AB771" s="20">
        <f t="shared" si="256"/>
        <v>3</v>
      </c>
      <c r="AC771" s="20" t="str">
        <f t="shared" si="255"/>
        <v/>
      </c>
      <c r="AD771" s="20" t="str">
        <f t="shared" ca="1" si="259"/>
        <v/>
      </c>
      <c r="AE771" s="20" t="str">
        <f t="shared" ca="1" si="258"/>
        <v/>
      </c>
      <c r="AF771" s="158" t="s">
        <v>40</v>
      </c>
      <c r="AG771" s="158" t="s">
        <v>40</v>
      </c>
      <c r="AH771" s="157"/>
      <c r="AI771" s="163" t="s">
        <v>1</v>
      </c>
      <c r="AJ771" s="20"/>
      <c r="AK771" s="20"/>
      <c r="AL771" s="20"/>
      <c r="AM771" s="20"/>
      <c r="AN771" s="20"/>
      <c r="AO771" s="20"/>
    </row>
    <row r="772" spans="1:41" s="30" customFormat="1" ht="15.75" thickBot="1" x14ac:dyDescent="0.3">
      <c r="A772" s="210"/>
      <c r="B772" s="206"/>
      <c r="C772" s="206"/>
      <c r="D772" s="123" t="s">
        <v>17</v>
      </c>
      <c r="E772" s="123" t="s">
        <v>17</v>
      </c>
      <c r="F772" s="123" t="s">
        <v>17</v>
      </c>
      <c r="G772" s="123" t="s">
        <v>17</v>
      </c>
      <c r="H772" s="116" t="s">
        <v>6</v>
      </c>
      <c r="I772" s="117" t="s">
        <v>18</v>
      </c>
      <c r="J772" s="87">
        <f ca="1">IF($T772=0,SUM(J773:J777),IF($T772="",0,IF(ISERROR(OFFSET(ГП!AA636,-$R772-IF($T772=4,1,0),0)),0,OFFSET(ГП!AA636,-$R772-IF($T772=4,1,0),0))))</f>
        <v>0</v>
      </c>
      <c r="K772" s="87">
        <f ca="1">IF($T772=0,SUM(K773:K777),IF($T772="",0,IF(ISERROR(OFFSET(ГП!AB636,-$R772-IF($T772=4,1,0),0)),0,OFFSET(ГП!AB636,-$R772-IF($T772=4,1,0),0))))</f>
        <v>0</v>
      </c>
      <c r="L772" s="87">
        <f ca="1">IF($T772=0,SUM(L773:L777),IF($T772="",0,IF(ISERROR(OFFSET(ГП!AC636,-$R772-IF($T772=4,1,0),0)),0,OFFSET(ГП!AC636,-$R772-IF($T772=4,1,0),0))))</f>
        <v>0</v>
      </c>
      <c r="M772" s="87">
        <f ca="1">IF($T772=0,SUM(M773:M777),IF($T772="",0,IF(ISERROR(OFFSET(ГП!AD636,-$R772-IF($T772=4,1,0),0)),0,OFFSET(ГП!AD636,-$R772-IF($T772=4,1,0),0))))</f>
        <v>0</v>
      </c>
      <c r="N772" s="87">
        <f ca="1">IF($T772=0,SUM(N773:N777),IF($T772="",0,IF(ISERROR(OFFSET(ГП!AE636,-$R772-IF($T772=4,1,0),0)),0,OFFSET(ГП!AE636,-$R772-IF($T772=4,1,0),0))))</f>
        <v>0</v>
      </c>
      <c r="O772" s="87">
        <f ca="1">IF($T772=0,SUM(O773:O777),IF($T772="",0,IF(ISERROR(OFFSET(ГП!AF636,-$R772-IF($T772=4,1,0),0)),0,OFFSET(ГП!AF636,-$R772-IF($T772=4,1,0),0))))</f>
        <v>0</v>
      </c>
      <c r="P772" s="20"/>
      <c r="Q772" s="20">
        <v>6</v>
      </c>
      <c r="R772" s="20">
        <f t="shared" si="253"/>
        <v>6</v>
      </c>
      <c r="S772" s="20">
        <f t="shared" si="250"/>
        <v>4</v>
      </c>
      <c r="T772" s="157">
        <f t="shared" si="251"/>
        <v>4</v>
      </c>
      <c r="U772" s="20" t="str">
        <f t="shared" si="252"/>
        <v>внебюджетные источники</v>
      </c>
      <c r="V772" s="20"/>
      <c r="W772" s="20"/>
      <c r="X772" s="20"/>
      <c r="Y772" s="20" t="str">
        <f t="shared" ca="1" si="249"/>
        <v/>
      </c>
      <c r="Z772" s="20"/>
      <c r="AA772" s="20">
        <f t="shared" si="257"/>
        <v>6</v>
      </c>
      <c r="AB772" s="20">
        <f t="shared" si="256"/>
        <v>4</v>
      </c>
      <c r="AC772" s="20" t="str">
        <f t="shared" si="255"/>
        <v/>
      </c>
      <c r="AD772" s="20" t="str">
        <f t="shared" ca="1" si="259"/>
        <v/>
      </c>
      <c r="AE772" s="20" t="str">
        <f t="shared" ca="1" si="258"/>
        <v/>
      </c>
      <c r="AF772" s="158" t="s">
        <v>40</v>
      </c>
      <c r="AG772" s="158" t="s">
        <v>40</v>
      </c>
      <c r="AH772" s="157"/>
      <c r="AI772" s="163" t="s">
        <v>2</v>
      </c>
      <c r="AJ772" s="20"/>
      <c r="AK772" s="20"/>
      <c r="AL772" s="20"/>
      <c r="AM772" s="20"/>
      <c r="AN772" s="20"/>
      <c r="AO772" s="20"/>
    </row>
    <row r="773" spans="1:41" s="30" customFormat="1" ht="23.25" thickBot="1" x14ac:dyDescent="0.3">
      <c r="A773" s="207" t="s">
        <v>194</v>
      </c>
      <c r="B773" s="204" t="s">
        <v>258</v>
      </c>
      <c r="C773" s="204" t="s">
        <v>35</v>
      </c>
      <c r="D773" s="123" t="s">
        <v>17</v>
      </c>
      <c r="E773" s="123" t="s">
        <v>17</v>
      </c>
      <c r="F773" s="123" t="s">
        <v>17</v>
      </c>
      <c r="G773" s="123" t="s">
        <v>17</v>
      </c>
      <c r="H773" s="116" t="s">
        <v>1</v>
      </c>
      <c r="I773" s="117" t="s">
        <v>18</v>
      </c>
      <c r="J773" s="87">
        <f ca="1">IF($T773=0,SUM(J774:J778),IF($T773="",0,IF(ISERROR(OFFSET(ГП!AA637,-$R773-IF($T773=4,1,0),0)),0,OFFSET(ГП!AA637,-$R773-IF($T773=4,1,0),0))))</f>
        <v>9568.4</v>
      </c>
      <c r="K773" s="87">
        <f ca="1">IF($T773=0,SUM(K774:K778),IF($T773="",0,IF(ISERROR(OFFSET(ГП!AB637,-$R773-IF($T773=4,1,0),0)),0,OFFSET(ГП!AB637,-$R773-IF($T773=4,1,0),0))))</f>
        <v>9568.4</v>
      </c>
      <c r="L773" s="87">
        <f ca="1">IF($T773=0,SUM(L774:L778),IF($T773="",0,IF(ISERROR(OFFSET(ГП!AC637,-$R773-IF($T773=4,1,0),0)),0,OFFSET(ГП!AC637,-$R773-IF($T773=4,1,0),0))))</f>
        <v>9090</v>
      </c>
      <c r="M773" s="87">
        <f ca="1">IF($T773=0,SUM(M774:M778),IF($T773="",0,IF(ISERROR(OFFSET(ГП!AD637,-$R773-IF($T773=4,1,0),0)),0,OFFSET(ГП!AD637,-$R773-IF($T773=4,1,0),0))))</f>
        <v>9090</v>
      </c>
      <c r="N773" s="87">
        <f ca="1">IF($T773=0,SUM(N774:N778),IF($T773="",0,IF(ISERROR(OFFSET(ГП!AE637,-$R773-IF($T773=4,1,0),0)),0,OFFSET(ГП!AE637,-$R773-IF($T773=4,1,0),0))))</f>
        <v>9568.4</v>
      </c>
      <c r="O773" s="87">
        <f ca="1">IF($T773=0,SUM(O774:O778),IF($T773="",0,IF(ISERROR(OFFSET(ГП!AF637,-$R773-IF($T773=4,1,0),0)),0,OFFSET(ГП!AF637,-$R773-IF($T773=4,1,0),0))))</f>
        <v>0</v>
      </c>
      <c r="P773" s="20"/>
      <c r="Q773" s="20">
        <v>1</v>
      </c>
      <c r="R773" s="20">
        <f t="shared" si="253"/>
        <v>7</v>
      </c>
      <c r="S773" s="20" t="str">
        <f t="shared" si="250"/>
        <v/>
      </c>
      <c r="T773" s="157">
        <f t="shared" si="251"/>
        <v>0</v>
      </c>
      <c r="U773" s="20" t="str">
        <f t="shared" si="252"/>
        <v>всего</v>
      </c>
      <c r="V773" s="20"/>
      <c r="W773" s="20"/>
      <c r="X773" s="20"/>
      <c r="Y773" s="20" t="str">
        <f t="shared" ca="1" si="249"/>
        <v/>
      </c>
      <c r="Z773" s="20"/>
      <c r="AA773" s="20">
        <f t="shared" si="257"/>
        <v>6</v>
      </c>
      <c r="AB773" s="20">
        <f t="shared" si="256"/>
        <v>5</v>
      </c>
      <c r="AC773" s="20" t="str">
        <f t="shared" si="255"/>
        <v/>
      </c>
      <c r="AD773" s="20" t="str">
        <f t="shared" ca="1" si="259"/>
        <v/>
      </c>
      <c r="AE773" s="20" t="str">
        <f t="shared" ca="1" si="258"/>
        <v/>
      </c>
      <c r="AF773" s="158" t="s">
        <v>598</v>
      </c>
      <c r="AG773" s="158">
        <v>522</v>
      </c>
      <c r="AH773" s="157"/>
      <c r="AI773" s="163" t="s">
        <v>307</v>
      </c>
      <c r="AJ773" s="20"/>
      <c r="AK773" s="20"/>
      <c r="AL773" s="20"/>
      <c r="AM773" s="20"/>
      <c r="AN773" s="20"/>
      <c r="AO773" s="20"/>
    </row>
    <row r="774" spans="1:41" s="30" customFormat="1" ht="15.75" thickBot="1" x14ac:dyDescent="0.3">
      <c r="A774" s="209"/>
      <c r="B774" s="205"/>
      <c r="C774" s="205"/>
      <c r="D774" s="123">
        <v>832</v>
      </c>
      <c r="E774" s="123" t="s">
        <v>17</v>
      </c>
      <c r="F774" s="123" t="s">
        <v>17</v>
      </c>
      <c r="G774" s="123" t="s">
        <v>17</v>
      </c>
      <c r="H774" s="116" t="s">
        <v>2</v>
      </c>
      <c r="I774" s="117" t="s">
        <v>18</v>
      </c>
      <c r="J774" s="87">
        <f ca="1">IF($T774=0,SUM(J775:J779),IF($T774="",0,IF(ISERROR(OFFSET(ГП!AA638,-$R774-IF($T774=4,1,0),0)),0,OFFSET(ГП!AA638,-$R774-IF($T774=4,1,0),0))))</f>
        <v>0</v>
      </c>
      <c r="K774" s="87">
        <f ca="1">IF($T774=0,SUM(K775:K779),IF($T774="",0,IF(ISERROR(OFFSET(ГП!AB638,-$R774-IF($T774=4,1,0),0)),0,OFFSET(ГП!AB638,-$R774-IF($T774=4,1,0),0))))</f>
        <v>0</v>
      </c>
      <c r="L774" s="87">
        <f ca="1">IF($T774=0,SUM(L775:L779),IF($T774="",0,IF(ISERROR(OFFSET(ГП!AC638,-$R774-IF($T774=4,1,0),0)),0,OFFSET(ГП!AC638,-$R774-IF($T774=4,1,0),0))))</f>
        <v>0</v>
      </c>
      <c r="M774" s="87">
        <f ca="1">IF($T774=0,SUM(M775:M779),IF($T774="",0,IF(ISERROR(OFFSET(ГП!AD638,-$R774-IF($T774=4,1,0),0)),0,OFFSET(ГП!AD638,-$R774-IF($T774=4,1,0),0))))</f>
        <v>0</v>
      </c>
      <c r="N774" s="87">
        <f ca="1">IF($T774=0,SUM(N775:N779),IF($T774="",0,IF(ISERROR(OFFSET(ГП!AE638,-$R774-IF($T774=4,1,0),0)),0,OFFSET(ГП!AE638,-$R774-IF($T774=4,1,0),0))))</f>
        <v>0</v>
      </c>
      <c r="O774" s="87">
        <f ca="1">IF($T774=0,SUM(O775:O779),IF($T774="",0,IF(ISERROR(OFFSET(ГП!AF638,-$R774-IF($T774=4,1,0),0)),0,OFFSET(ГП!AF638,-$R774-IF($T774=4,1,0),0))))</f>
        <v>0</v>
      </c>
      <c r="P774" s="20"/>
      <c r="Q774" s="20">
        <v>2</v>
      </c>
      <c r="R774" s="20">
        <f t="shared" si="253"/>
        <v>7</v>
      </c>
      <c r="S774" s="20" t="str">
        <f t="shared" si="250"/>
        <v/>
      </c>
      <c r="T774" s="157">
        <f t="shared" si="251"/>
        <v>2</v>
      </c>
      <c r="U774" s="20" t="str">
        <f t="shared" si="252"/>
        <v>федеральный бюджет</v>
      </c>
      <c r="V774" s="20"/>
      <c r="W774" s="20"/>
      <c r="X774" s="20"/>
      <c r="Y774" s="20" t="str">
        <f t="shared" ca="1" si="249"/>
        <v/>
      </c>
      <c r="Z774" s="20"/>
      <c r="AA774" s="20">
        <f t="shared" si="257"/>
        <v>6</v>
      </c>
      <c r="AB774" s="20">
        <f t="shared" si="256"/>
        <v>6</v>
      </c>
      <c r="AC774" s="20" t="str">
        <f t="shared" si="255"/>
        <v/>
      </c>
      <c r="AD774" s="20" t="str">
        <f t="shared" ca="1" si="259"/>
        <v/>
      </c>
      <c r="AE774" s="20" t="str">
        <f t="shared" ca="1" si="258"/>
        <v/>
      </c>
      <c r="AF774" s="158" t="s">
        <v>40</v>
      </c>
      <c r="AG774" s="158" t="s">
        <v>40</v>
      </c>
      <c r="AH774" s="157"/>
      <c r="AI774" s="163" t="s">
        <v>3</v>
      </c>
      <c r="AJ774" s="20"/>
      <c r="AK774" s="20"/>
      <c r="AL774" s="20"/>
      <c r="AM774" s="20"/>
      <c r="AN774" s="20"/>
      <c r="AO774" s="20"/>
    </row>
    <row r="775" spans="1:41" s="30" customFormat="1" ht="15.75" thickBot="1" x14ac:dyDescent="0.3">
      <c r="A775" s="209"/>
      <c r="B775" s="205"/>
      <c r="C775" s="205"/>
      <c r="D775" s="123">
        <v>832</v>
      </c>
      <c r="E775" s="123">
        <v>502</v>
      </c>
      <c r="F775" s="123" t="s">
        <v>593</v>
      </c>
      <c r="G775" s="123" t="s">
        <v>17</v>
      </c>
      <c r="H775" s="116" t="s">
        <v>4</v>
      </c>
      <c r="I775" s="117" t="s">
        <v>18</v>
      </c>
      <c r="J775" s="87">
        <f ca="1">IF($T775=0,SUM(J776:J780),IF($T775="",0,IF(ISERROR(OFFSET(ГП!AA639,-$R775-IF($T775=4,1,0),0)),0,OFFSET(ГП!AA639,-$R775-IF($T775=4,1,0),0))))</f>
        <v>9090</v>
      </c>
      <c r="K775" s="87">
        <f ca="1">IF($T775=0,SUM(K776:K780),IF($T775="",0,IF(ISERROR(OFFSET(ГП!AB639,-$R775-IF($T775=4,1,0),0)),0,OFFSET(ГП!AB639,-$R775-IF($T775=4,1,0),0))))</f>
        <v>9090</v>
      </c>
      <c r="L775" s="87">
        <f ca="1">IF($T775=0,SUM(L776:L780),IF($T775="",0,IF(ISERROR(OFFSET(ГП!AC639,-$R775-IF($T775=4,1,0),0)),0,OFFSET(ГП!AC639,-$R775-IF($T775=4,1,0),0))))</f>
        <v>9090</v>
      </c>
      <c r="M775" s="87">
        <f ca="1">IF($T775=0,SUM(M776:M780),IF($T775="",0,IF(ISERROR(OFFSET(ГП!AD639,-$R775-IF($T775=4,1,0),0)),0,OFFSET(ГП!AD639,-$R775-IF($T775=4,1,0),0))))</f>
        <v>9090</v>
      </c>
      <c r="N775" s="87">
        <f ca="1">IF($T775=0,SUM(N776:N780),IF($T775="",0,IF(ISERROR(OFFSET(ГП!AE639,-$R775-IF($T775=4,1,0),0)),0,OFFSET(ГП!AE639,-$R775-IF($T775=4,1,0),0))))</f>
        <v>9090</v>
      </c>
      <c r="O775" s="87">
        <f ca="1">IF($T775=0,SUM(O776:O780),IF($T775="",0,IF(ISERROR(OFFSET(ГП!AF639,-$R775-IF($T775=4,1,0),0)),0,OFFSET(ГП!AF639,-$R775-IF($T775=4,1,0),0))))</f>
        <v>0</v>
      </c>
      <c r="P775" s="20"/>
      <c r="Q775" s="20">
        <v>3</v>
      </c>
      <c r="R775" s="20">
        <f t="shared" si="253"/>
        <v>7</v>
      </c>
      <c r="S775" s="20" t="str">
        <f t="shared" si="250"/>
        <v/>
      </c>
      <c r="T775" s="157">
        <f t="shared" si="251"/>
        <v>1</v>
      </c>
      <c r="U775" s="20" t="str">
        <f t="shared" si="252"/>
        <v>республииканский бюджет Чувашской Республики</v>
      </c>
      <c r="V775" s="20"/>
      <c r="W775" s="20"/>
      <c r="X775" s="20"/>
      <c r="Y775" s="20" t="str">
        <f t="shared" ca="1" si="249"/>
        <v/>
      </c>
      <c r="Z775" s="20"/>
      <c r="AA775" s="20">
        <f t="shared" si="257"/>
        <v>7</v>
      </c>
      <c r="AB775" s="20">
        <f t="shared" si="256"/>
        <v>1</v>
      </c>
      <c r="AC775" s="20" t="str">
        <f t="shared" si="255"/>
        <v>A130200170</v>
      </c>
      <c r="AD775" s="20" t="str">
        <f t="shared" ca="1" si="259"/>
        <v>A130200170</v>
      </c>
      <c r="AE775" s="20" t="str">
        <f t="shared" ca="1" si="258"/>
        <v/>
      </c>
      <c r="AF775" s="158" t="s">
        <v>40</v>
      </c>
      <c r="AG775" s="158" t="s">
        <v>40</v>
      </c>
      <c r="AH775" s="157"/>
      <c r="AI775" s="163" t="s">
        <v>6</v>
      </c>
      <c r="AJ775" s="20"/>
      <c r="AK775" s="20"/>
      <c r="AL775" s="20"/>
      <c r="AM775" s="20"/>
      <c r="AN775" s="20"/>
      <c r="AO775" s="20"/>
    </row>
    <row r="776" spans="1:41" s="30" customFormat="1" ht="15.75" thickBot="1" x14ac:dyDescent="0.3">
      <c r="A776" s="209"/>
      <c r="B776" s="205"/>
      <c r="C776" s="205"/>
      <c r="D776" s="123" t="s">
        <v>17</v>
      </c>
      <c r="E776" s="123" t="s">
        <v>17</v>
      </c>
      <c r="F776" s="123" t="s">
        <v>17</v>
      </c>
      <c r="G776" s="123" t="s">
        <v>17</v>
      </c>
      <c r="H776" s="116" t="s">
        <v>3</v>
      </c>
      <c r="I776" s="117" t="s">
        <v>18</v>
      </c>
      <c r="J776" s="87">
        <f ca="1">IF($T776=0,SUM(J777:J781),IF($T776="",0,IF(ISERROR(OFFSET(ГП!AA640,-$R776-IF($T776=4,1,0),0)),0,OFFSET(ГП!AA640,-$R776-IF($T776=4,1,0),0))))</f>
        <v>478.4</v>
      </c>
      <c r="K776" s="87">
        <f ca="1">IF($T776=0,SUM(K777:K781),IF($T776="",0,IF(ISERROR(OFFSET(ГП!AB640,-$R776-IF($T776=4,1,0),0)),0,OFFSET(ГП!AB640,-$R776-IF($T776=4,1,0),0))))</f>
        <v>478.4</v>
      </c>
      <c r="L776" s="87">
        <f ca="1">IF($T776=0,SUM(L777:L781),IF($T776="",0,IF(ISERROR(OFFSET(ГП!AC640,-$R776-IF($T776=4,1,0),0)),0,OFFSET(ГП!AC640,-$R776-IF($T776=4,1,0),0))))</f>
        <v>0</v>
      </c>
      <c r="M776" s="87">
        <f ca="1">IF($T776=0,SUM(M777:M781),IF($T776="",0,IF(ISERROR(OFFSET(ГП!AD640,-$R776-IF($T776=4,1,0),0)),0,OFFSET(ГП!AD640,-$R776-IF($T776=4,1,0),0))))</f>
        <v>0</v>
      </c>
      <c r="N776" s="87">
        <v>478.4</v>
      </c>
      <c r="O776" s="87">
        <f ca="1">IF($T776=0,SUM(O777:O781),IF($T776="",0,IF(ISERROR(OFFSET(ГП!AF640,-$R776-IF($T776=4,1,0),0)),0,OFFSET(ГП!AF640,-$R776-IF($T776=4,1,0),0))))</f>
        <v>0</v>
      </c>
      <c r="P776" s="20"/>
      <c r="Q776" s="20">
        <v>4</v>
      </c>
      <c r="R776" s="20">
        <f t="shared" si="253"/>
        <v>7</v>
      </c>
      <c r="S776" s="20">
        <f t="shared" si="250"/>
        <v>3</v>
      </c>
      <c r="T776" s="157">
        <f t="shared" si="251"/>
        <v>3</v>
      </c>
      <c r="U776" s="20" t="str">
        <f t="shared" si="252"/>
        <v>местные бюджеты</v>
      </c>
      <c r="V776" s="20"/>
      <c r="W776" s="20"/>
      <c r="X776" s="20"/>
      <c r="Y776" s="20" t="str">
        <f t="shared" ca="1" si="249"/>
        <v/>
      </c>
      <c r="Z776" s="20"/>
      <c r="AA776" s="20">
        <f t="shared" si="257"/>
        <v>7</v>
      </c>
      <c r="AB776" s="20">
        <f t="shared" si="256"/>
        <v>2</v>
      </c>
      <c r="AC776" s="20" t="str">
        <f t="shared" si="255"/>
        <v/>
      </c>
      <c r="AD776" s="20" t="str">
        <f t="shared" ca="1" si="259"/>
        <v/>
      </c>
      <c r="AE776" s="20" t="str">
        <f t="shared" ca="1" si="258"/>
        <v/>
      </c>
      <c r="AF776" s="158" t="s">
        <v>40</v>
      </c>
      <c r="AG776" s="158" t="s">
        <v>40</v>
      </c>
      <c r="AH776" s="157"/>
      <c r="AI776" s="163" t="s">
        <v>1</v>
      </c>
      <c r="AJ776" s="20"/>
      <c r="AK776" s="20"/>
      <c r="AL776" s="20"/>
      <c r="AM776" s="20"/>
      <c r="AN776" s="20"/>
      <c r="AO776" s="20"/>
    </row>
    <row r="777" spans="1:41" s="30" customFormat="1" ht="15.75" thickBot="1" x14ac:dyDescent="0.3">
      <c r="A777" s="209"/>
      <c r="B777" s="205"/>
      <c r="C777" s="205"/>
      <c r="D777" s="123" t="s">
        <v>17</v>
      </c>
      <c r="E777" s="123" t="s">
        <v>17</v>
      </c>
      <c r="F777" s="123" t="s">
        <v>17</v>
      </c>
      <c r="G777" s="123" t="s">
        <v>17</v>
      </c>
      <c r="H777" s="116" t="s">
        <v>5</v>
      </c>
      <c r="I777" s="117" t="s">
        <v>18</v>
      </c>
      <c r="J777" s="87">
        <f ca="1">IF($T777=0,SUM(J778:J782),IF($T777="",0,IF(ISERROR(OFFSET(ГП!AA641,-$R777-IF($T777=4,1,0),0)),0,OFFSET(ГП!AA641,-$R777-IF($T777=4,1,0),0))))</f>
        <v>0</v>
      </c>
      <c r="K777" s="87">
        <f ca="1">IF($T777=0,SUM(K778:K782),IF($T777="",0,IF(ISERROR(OFFSET(ГП!AB641,-$R777-IF($T777=4,1,0),0)),0,OFFSET(ГП!AB641,-$R777-IF($T777=4,1,0),0))))</f>
        <v>0</v>
      </c>
      <c r="L777" s="87">
        <f ca="1">IF($T777=0,SUM(L778:L782),IF($T777="",0,IF(ISERROR(OFFSET(ГП!AC641,-$R777-IF($T777=4,1,0),0)),0,OFFSET(ГП!AC641,-$R777-IF($T777=4,1,0),0))))</f>
        <v>0</v>
      </c>
      <c r="M777" s="87">
        <f ca="1">IF($T777=0,SUM(M778:M782),IF($T777="",0,IF(ISERROR(OFFSET(ГП!AD641,-$R777-IF($T777=4,1,0),0)),0,OFFSET(ГП!AD641,-$R777-IF($T777=4,1,0),0))))</f>
        <v>0</v>
      </c>
      <c r="N777" s="87">
        <f ca="1">IF($T777=0,SUM(N778:N782),IF($T777="",0,IF(ISERROR(OFFSET(ГП!AE641,-$R777-IF($T777=4,1,0),0)),0,OFFSET(ГП!AE641,-$R777-IF($T777=4,1,0),0))))</f>
        <v>0</v>
      </c>
      <c r="O777" s="87">
        <f ca="1">IF($T777=0,SUM(O778:O782),IF($T777="",0,IF(ISERROR(OFFSET(ГП!AF641,-$R777-IF($T777=4,1,0),0)),0,OFFSET(ГП!AF641,-$R777-IF($T777=4,1,0),0))))</f>
        <v>0</v>
      </c>
      <c r="P777" s="20"/>
      <c r="Q777" s="20">
        <v>5</v>
      </c>
      <c r="R777" s="20">
        <f t="shared" si="253"/>
        <v>7</v>
      </c>
      <c r="S777" s="20" t="str">
        <f t="shared" si="250"/>
        <v/>
      </c>
      <c r="T777" s="157" t="str">
        <f t="shared" si="251"/>
        <v/>
      </c>
      <c r="U777" s="20" t="str">
        <f t="shared" si="252"/>
        <v>территориальный государственный внебюджетный фонд Чувашской Республики</v>
      </c>
      <c r="V777" s="20"/>
      <c r="W777" s="20"/>
      <c r="X777" s="20"/>
      <c r="Y777" s="20" t="str">
        <f t="shared" ca="1" si="249"/>
        <v/>
      </c>
      <c r="Z777" s="20"/>
      <c r="AA777" s="20">
        <f t="shared" si="257"/>
        <v>7</v>
      </c>
      <c r="AB777" s="20">
        <f t="shared" si="256"/>
        <v>3</v>
      </c>
      <c r="AC777" s="20" t="str">
        <f t="shared" si="255"/>
        <v/>
      </c>
      <c r="AD777" s="20" t="str">
        <f t="shared" ca="1" si="259"/>
        <v/>
      </c>
      <c r="AE777" s="20" t="str">
        <f t="shared" ca="1" si="258"/>
        <v/>
      </c>
      <c r="AF777" s="158" t="s">
        <v>40</v>
      </c>
      <c r="AG777" s="158" t="s">
        <v>40</v>
      </c>
      <c r="AH777" s="157"/>
      <c r="AI777" s="163" t="s">
        <v>2</v>
      </c>
      <c r="AJ777" s="20"/>
      <c r="AK777" s="20"/>
      <c r="AL777" s="20"/>
      <c r="AM777" s="20"/>
      <c r="AN777" s="20"/>
      <c r="AO777" s="20"/>
    </row>
    <row r="778" spans="1:41" s="30" customFormat="1" ht="23.25" thickBot="1" x14ac:dyDescent="0.3">
      <c r="A778" s="210"/>
      <c r="B778" s="206"/>
      <c r="C778" s="206"/>
      <c r="D778" s="123" t="s">
        <v>17</v>
      </c>
      <c r="E778" s="123" t="s">
        <v>17</v>
      </c>
      <c r="F778" s="123" t="s">
        <v>17</v>
      </c>
      <c r="G778" s="123" t="s">
        <v>17</v>
      </c>
      <c r="H778" s="116" t="s">
        <v>6</v>
      </c>
      <c r="I778" s="117" t="s">
        <v>18</v>
      </c>
      <c r="J778" s="87">
        <f ca="1">IF($T778=0,SUM(J779:J783),IF($T778="",0,IF(ISERROR(OFFSET(ГП!AA642,-$R778-IF($T778=4,1,0),0)),0,OFFSET(ГП!AA642,-$R778-IF($T778=4,1,0),0))))</f>
        <v>0</v>
      </c>
      <c r="K778" s="87">
        <f ca="1">IF($T778=0,SUM(K779:K783),IF($T778="",0,IF(ISERROR(OFFSET(ГП!AB642,-$R778-IF($T778=4,1,0),0)),0,OFFSET(ГП!AB642,-$R778-IF($T778=4,1,0),0))))</f>
        <v>0</v>
      </c>
      <c r="L778" s="87">
        <f ca="1">IF($T778=0,SUM(L779:L783),IF($T778="",0,IF(ISERROR(OFFSET(ГП!AC642,-$R778-IF($T778=4,1,0),0)),0,OFFSET(ГП!AC642,-$R778-IF($T778=4,1,0),0))))</f>
        <v>0</v>
      </c>
      <c r="M778" s="87">
        <f ca="1">IF($T778=0,SUM(M779:M783),IF($T778="",0,IF(ISERROR(OFFSET(ГП!AD642,-$R778-IF($T778=4,1,0),0)),0,OFFSET(ГП!AD642,-$R778-IF($T778=4,1,0),0))))</f>
        <v>0</v>
      </c>
      <c r="N778" s="87">
        <f ca="1">IF($T778=0,SUM(N779:N783),IF($T778="",0,IF(ISERROR(OFFSET(ГП!AE642,-$R778-IF($T778=4,1,0),0)),0,OFFSET(ГП!AE642,-$R778-IF($T778=4,1,0),0))))</f>
        <v>0</v>
      </c>
      <c r="O778" s="87">
        <f ca="1">IF($T778=0,SUM(O779:O783),IF($T778="",0,IF(ISERROR(OFFSET(ГП!AF642,-$R778-IF($T778=4,1,0),0)),0,OFFSET(ГП!AF642,-$R778-IF($T778=4,1,0),0))))</f>
        <v>0</v>
      </c>
      <c r="P778" s="20"/>
      <c r="Q778" s="20">
        <v>6</v>
      </c>
      <c r="R778" s="20">
        <f t="shared" si="253"/>
        <v>7</v>
      </c>
      <c r="S778" s="20">
        <f t="shared" si="250"/>
        <v>4</v>
      </c>
      <c r="T778" s="157">
        <f t="shared" si="251"/>
        <v>4</v>
      </c>
      <c r="U778" s="20" t="str">
        <f t="shared" si="252"/>
        <v>внебюджетные источники</v>
      </c>
      <c r="V778" s="20"/>
      <c r="W778" s="20"/>
      <c r="X778" s="20"/>
      <c r="Y778" s="20" t="str">
        <f t="shared" ca="1" si="249"/>
        <v/>
      </c>
      <c r="Z778" s="20"/>
      <c r="AA778" s="20">
        <f t="shared" si="257"/>
        <v>7</v>
      </c>
      <c r="AB778" s="20">
        <f t="shared" si="256"/>
        <v>4</v>
      </c>
      <c r="AC778" s="20" t="str">
        <f t="shared" si="255"/>
        <v/>
      </c>
      <c r="AD778" s="20" t="str">
        <f t="shared" ca="1" si="259"/>
        <v/>
      </c>
      <c r="AE778" s="20" t="str">
        <f t="shared" ca="1" si="258"/>
        <v/>
      </c>
      <c r="AF778" s="158" t="s">
        <v>40</v>
      </c>
      <c r="AG778" s="158" t="s">
        <v>40</v>
      </c>
      <c r="AH778" s="157"/>
      <c r="AI778" s="163" t="s">
        <v>307</v>
      </c>
      <c r="AJ778" s="20"/>
      <c r="AK778" s="20"/>
      <c r="AL778" s="20"/>
      <c r="AM778" s="20"/>
      <c r="AN778" s="20"/>
      <c r="AO778" s="20"/>
    </row>
    <row r="779" spans="1:41" s="30" customFormat="1" ht="15.75" thickBot="1" x14ac:dyDescent="0.3">
      <c r="A779" s="207" t="s">
        <v>199</v>
      </c>
      <c r="B779" s="204" t="s">
        <v>259</v>
      </c>
      <c r="C779" s="204" t="s">
        <v>35</v>
      </c>
      <c r="D779" s="123" t="s">
        <v>17</v>
      </c>
      <c r="E779" s="123" t="s">
        <v>17</v>
      </c>
      <c r="F779" s="123" t="s">
        <v>17</v>
      </c>
      <c r="G779" s="123" t="s">
        <v>17</v>
      </c>
      <c r="H779" s="116" t="s">
        <v>1</v>
      </c>
      <c r="I779" s="117" t="s">
        <v>18</v>
      </c>
      <c r="J779" s="87">
        <f ca="1">IF($T779=0,SUM(J780:J784),IF($T779="",0,IF(ISERROR(OFFSET(ГП!AA643,-$R779-IF($T779=4,1,0),0)),0,OFFSET(ГП!AA643,-$R779-IF($T779=4,1,0),0))))</f>
        <v>16680.2</v>
      </c>
      <c r="K779" s="87">
        <f ca="1">IF($T779=0,SUM(K780:K784),IF($T779="",0,IF(ISERROR(OFFSET(ГП!AB643,-$R779-IF($T779=4,1,0),0)),0,OFFSET(ГП!AB643,-$R779-IF($T779=4,1,0),0))))</f>
        <v>0</v>
      </c>
      <c r="L779" s="87">
        <f ca="1">IF($T779=0,SUM(L780:L784),IF($T779="",0,IF(ISERROR(OFFSET(ГП!AC643,-$R779-IF($T779=4,1,0),0)),0,OFFSET(ГП!AC643,-$R779-IF($T779=4,1,0),0))))</f>
        <v>0</v>
      </c>
      <c r="M779" s="87">
        <f ca="1">IF($T779=0,SUM(M780:M784),IF($T779="",0,IF(ISERROR(OFFSET(ГП!AD643,-$R779-IF($T779=4,1,0),0)),0,OFFSET(ГП!AD643,-$R779-IF($T779=4,1,0),0))))</f>
        <v>0</v>
      </c>
      <c r="N779" s="87">
        <f ca="1">IF($T779=0,SUM(N780:N784),IF($T779="",0,IF(ISERROR(OFFSET(ГП!AE643,-$R779-IF($T779=4,1,0),0)),0,OFFSET(ГП!AE643,-$R779-IF($T779=4,1,0),0))))</f>
        <v>0</v>
      </c>
      <c r="O779" s="87">
        <f ca="1">IF($T779=0,SUM(O780:O784),IF($T779="",0,IF(ISERROR(OFFSET(ГП!AF643,-$R779-IF($T779=4,1,0),0)),0,OFFSET(ГП!AF643,-$R779-IF($T779=4,1,0),0))))</f>
        <v>0</v>
      </c>
      <c r="P779" s="20"/>
      <c r="Q779" s="20">
        <v>1</v>
      </c>
      <c r="R779" s="20">
        <f t="shared" si="253"/>
        <v>8</v>
      </c>
      <c r="S779" s="20" t="str">
        <f t="shared" si="250"/>
        <v/>
      </c>
      <c r="T779" s="157">
        <f t="shared" si="251"/>
        <v>0</v>
      </c>
      <c r="U779" s="20" t="str">
        <f t="shared" si="252"/>
        <v>всего</v>
      </c>
      <c r="V779" s="20"/>
      <c r="W779" s="20"/>
      <c r="X779" s="20"/>
      <c r="Y779" s="20" t="str">
        <f t="shared" ca="1" si="249"/>
        <v/>
      </c>
      <c r="Z779" s="20"/>
      <c r="AA779" s="20">
        <f t="shared" si="257"/>
        <v>7</v>
      </c>
      <c r="AB779" s="20">
        <f t="shared" si="256"/>
        <v>5</v>
      </c>
      <c r="AC779" s="20" t="str">
        <f t="shared" si="255"/>
        <v/>
      </c>
      <c r="AD779" s="20" t="str">
        <f t="shared" ca="1" si="259"/>
        <v/>
      </c>
      <c r="AE779" s="20" t="str">
        <f t="shared" ca="1" si="258"/>
        <v/>
      </c>
      <c r="AF779" s="158" t="s">
        <v>40</v>
      </c>
      <c r="AG779" s="158" t="s">
        <v>40</v>
      </c>
      <c r="AH779" s="157"/>
      <c r="AI779" s="163" t="s">
        <v>3</v>
      </c>
      <c r="AJ779" s="20"/>
      <c r="AK779" s="20"/>
      <c r="AL779" s="20"/>
      <c r="AM779" s="20"/>
      <c r="AN779" s="20"/>
      <c r="AO779" s="20"/>
    </row>
    <row r="780" spans="1:41" s="30" customFormat="1" ht="15.75" thickBot="1" x14ac:dyDescent="0.3">
      <c r="A780" s="209"/>
      <c r="B780" s="205"/>
      <c r="C780" s="205"/>
      <c r="D780" s="123">
        <v>832</v>
      </c>
      <c r="E780" s="123" t="s">
        <v>17</v>
      </c>
      <c r="F780" s="123" t="s">
        <v>17</v>
      </c>
      <c r="G780" s="123" t="s">
        <v>17</v>
      </c>
      <c r="H780" s="116" t="s">
        <v>2</v>
      </c>
      <c r="I780" s="117" t="s">
        <v>18</v>
      </c>
      <c r="J780" s="87">
        <f ca="1">IF($T780=0,SUM(J781:J785),IF($T780="",0,IF(ISERROR(OFFSET(ГП!AA644,-$R780-IF($T780=4,1,0),0)),0,OFFSET(ГП!AA644,-$R780-IF($T780=4,1,0),0))))</f>
        <v>0</v>
      </c>
      <c r="K780" s="87">
        <f ca="1">IF($T780=0,SUM(K781:K785),IF($T780="",0,IF(ISERROR(OFFSET(ГП!AB644,-$R780-IF($T780=4,1,0),0)),0,OFFSET(ГП!AB644,-$R780-IF($T780=4,1,0),0))))</f>
        <v>0</v>
      </c>
      <c r="L780" s="87">
        <f ca="1">IF($T780=0,SUM(L781:L785),IF($T780="",0,IF(ISERROR(OFFSET(ГП!AC644,-$R780-IF($T780=4,1,0),0)),0,OFFSET(ГП!AC644,-$R780-IF($T780=4,1,0),0))))</f>
        <v>0</v>
      </c>
      <c r="M780" s="87">
        <f ca="1">IF($T780=0,SUM(M781:M785),IF($T780="",0,IF(ISERROR(OFFSET(ГП!AD644,-$R780-IF($T780=4,1,0),0)),0,OFFSET(ГП!AD644,-$R780-IF($T780=4,1,0),0))))</f>
        <v>0</v>
      </c>
      <c r="N780" s="87">
        <f ca="1">IF($T780=0,SUM(N781:N785),IF($T780="",0,IF(ISERROR(OFFSET(ГП!AE644,-$R780-IF($T780=4,1,0),0)),0,OFFSET(ГП!AE644,-$R780-IF($T780=4,1,0),0))))</f>
        <v>0</v>
      </c>
      <c r="O780" s="87">
        <f ca="1">IF($T780=0,SUM(O781:O785),IF($T780="",0,IF(ISERROR(OFFSET(ГП!AF644,-$R780-IF($T780=4,1,0),0)),0,OFFSET(ГП!AF644,-$R780-IF($T780=4,1,0),0))))</f>
        <v>0</v>
      </c>
      <c r="P780" s="20"/>
      <c r="Q780" s="20">
        <v>2</v>
      </c>
      <c r="R780" s="20">
        <f t="shared" si="253"/>
        <v>8</v>
      </c>
      <c r="S780" s="20" t="str">
        <f t="shared" si="250"/>
        <v/>
      </c>
      <c r="T780" s="157">
        <f t="shared" si="251"/>
        <v>2</v>
      </c>
      <c r="U780" s="20" t="str">
        <f t="shared" si="252"/>
        <v>федеральный бюджет</v>
      </c>
      <c r="V780" s="20"/>
      <c r="W780" s="20"/>
      <c r="X780" s="20"/>
      <c r="Y780" s="20" t="str">
        <f t="shared" ca="1" si="249"/>
        <v/>
      </c>
      <c r="Z780" s="20"/>
      <c r="AA780" s="20">
        <f t="shared" si="257"/>
        <v>7</v>
      </c>
      <c r="AB780" s="20">
        <f t="shared" si="256"/>
        <v>6</v>
      </c>
      <c r="AC780" s="20" t="str">
        <f t="shared" si="255"/>
        <v/>
      </c>
      <c r="AD780" s="20" t="str">
        <f t="shared" ca="1" si="259"/>
        <v/>
      </c>
      <c r="AE780" s="20" t="str">
        <f t="shared" ca="1" si="258"/>
        <v/>
      </c>
      <c r="AF780" s="158" t="s">
        <v>40</v>
      </c>
      <c r="AG780" s="158" t="s">
        <v>40</v>
      </c>
      <c r="AH780" s="157"/>
      <c r="AI780" s="163" t="s">
        <v>6</v>
      </c>
      <c r="AJ780" s="20"/>
      <c r="AK780" s="20"/>
      <c r="AL780" s="20"/>
      <c r="AM780" s="20"/>
      <c r="AN780" s="20"/>
      <c r="AO780" s="20"/>
    </row>
    <row r="781" spans="1:41" s="30" customFormat="1" ht="15.75" thickBot="1" x14ac:dyDescent="0.3">
      <c r="A781" s="209"/>
      <c r="B781" s="205"/>
      <c r="C781" s="205"/>
      <c r="D781" s="123">
        <v>832</v>
      </c>
      <c r="E781" s="123">
        <v>502</v>
      </c>
      <c r="F781" s="123" t="s">
        <v>598</v>
      </c>
      <c r="G781" s="123" t="s">
        <v>17</v>
      </c>
      <c r="H781" s="116" t="s">
        <v>4</v>
      </c>
      <c r="I781" s="117" t="s">
        <v>18</v>
      </c>
      <c r="J781" s="87">
        <f ca="1">IF($T781=0,SUM(J782:J786),IF($T781="",0,IF(ISERROR(OFFSET(ГП!AA645,-$R781-IF($T781=4,1,0),0)),0,OFFSET(ГП!AA645,-$R781-IF($T781=4,1,0),0))))</f>
        <v>15679.4</v>
      </c>
      <c r="K781" s="87">
        <f ca="1">IF($T781=0,SUM(K782:K786),IF($T781="",0,IF(ISERROR(OFFSET(ГП!AB645,-$R781-IF($T781=4,1,0),0)),0,OFFSET(ГП!AB645,-$R781-IF($T781=4,1,0),0))))</f>
        <v>0</v>
      </c>
      <c r="L781" s="87">
        <f ca="1">IF($T781=0,SUM(L782:L786),IF($T781="",0,IF(ISERROR(OFFSET(ГП!AC645,-$R781-IF($T781=4,1,0),0)),0,OFFSET(ГП!AC645,-$R781-IF($T781=4,1,0),0))))</f>
        <v>0</v>
      </c>
      <c r="M781" s="87">
        <f ca="1">IF($T781=0,SUM(M782:M786),IF($T781="",0,IF(ISERROR(OFFSET(ГП!AD645,-$R781-IF($T781=4,1,0),0)),0,OFFSET(ГП!AD645,-$R781-IF($T781=4,1,0),0))))</f>
        <v>0</v>
      </c>
      <c r="N781" s="87">
        <f ca="1">IF($T781=0,SUM(N782:N786),IF($T781="",0,IF(ISERROR(OFFSET(ГП!AE645,-$R781-IF($T781=4,1,0),0)),0,OFFSET(ГП!AE645,-$R781-IF($T781=4,1,0),0))))</f>
        <v>0</v>
      </c>
      <c r="O781" s="87">
        <f ca="1">IF($T781=0,SUM(O782:O786),IF($T781="",0,IF(ISERROR(OFFSET(ГП!AF645,-$R781-IF($T781=4,1,0),0)),0,OFFSET(ГП!AF645,-$R781-IF($T781=4,1,0),0))))</f>
        <v>0</v>
      </c>
      <c r="P781" s="20"/>
      <c r="Q781" s="20">
        <v>3</v>
      </c>
      <c r="R781" s="20">
        <f t="shared" si="253"/>
        <v>8</v>
      </c>
      <c r="S781" s="20" t="str">
        <f t="shared" si="250"/>
        <v/>
      </c>
      <c r="T781" s="157">
        <f t="shared" si="251"/>
        <v>1</v>
      </c>
      <c r="U781" s="20" t="str">
        <f t="shared" si="252"/>
        <v>республииканский бюджет Чувашской Республики</v>
      </c>
      <c r="V781" s="20"/>
      <c r="W781" s="20"/>
      <c r="X781" s="20"/>
      <c r="Y781" s="20" t="str">
        <f t="shared" ca="1" si="249"/>
        <v/>
      </c>
      <c r="Z781" s="20"/>
      <c r="AA781" s="20">
        <f t="shared" si="257"/>
        <v>8</v>
      </c>
      <c r="AB781" s="20">
        <f t="shared" si="256"/>
        <v>1</v>
      </c>
      <c r="AC781" s="20" t="str">
        <f t="shared" si="255"/>
        <v>A130200180</v>
      </c>
      <c r="AD781" s="20" t="str">
        <f t="shared" ca="1" si="259"/>
        <v>A130200180</v>
      </c>
      <c r="AE781" s="20" t="str">
        <f t="shared" ca="1" si="258"/>
        <v/>
      </c>
      <c r="AF781" s="158" t="s">
        <v>40</v>
      </c>
      <c r="AG781" s="158" t="s">
        <v>40</v>
      </c>
      <c r="AH781" s="157"/>
      <c r="AI781" s="163" t="s">
        <v>1</v>
      </c>
      <c r="AJ781" s="20"/>
      <c r="AK781" s="20"/>
      <c r="AL781" s="20"/>
      <c r="AM781" s="20"/>
      <c r="AN781" s="20"/>
      <c r="AO781" s="20"/>
    </row>
    <row r="782" spans="1:41" s="30" customFormat="1" ht="15.75" thickBot="1" x14ac:dyDescent="0.3">
      <c r="A782" s="209"/>
      <c r="B782" s="205"/>
      <c r="C782" s="205"/>
      <c r="D782" s="123" t="s">
        <v>17</v>
      </c>
      <c r="E782" s="123" t="s">
        <v>17</v>
      </c>
      <c r="F782" s="123" t="s">
        <v>17</v>
      </c>
      <c r="G782" s="123" t="s">
        <v>17</v>
      </c>
      <c r="H782" s="116" t="s">
        <v>3</v>
      </c>
      <c r="I782" s="117" t="s">
        <v>18</v>
      </c>
      <c r="J782" s="87">
        <f ca="1">IF($T782=0,SUM(J783:J787),IF($T782="",0,IF(ISERROR(OFFSET(ГП!AA646,-$R782-IF($T782=4,1,0),0)),0,OFFSET(ГП!AA646,-$R782-IF($T782=4,1,0),0))))</f>
        <v>1000.8</v>
      </c>
      <c r="K782" s="87">
        <f ca="1">IF($T782=0,SUM(K783:K787),IF($T782="",0,IF(ISERROR(OFFSET(ГП!AB646,-$R782-IF($T782=4,1,0),0)),0,OFFSET(ГП!AB646,-$R782-IF($T782=4,1,0),0))))</f>
        <v>0</v>
      </c>
      <c r="L782" s="87">
        <f ca="1">IF($T782=0,SUM(L783:L787),IF($T782="",0,IF(ISERROR(OFFSET(ГП!AC646,-$R782-IF($T782=4,1,0),0)),0,OFFSET(ГП!AC646,-$R782-IF($T782=4,1,0),0))))</f>
        <v>0</v>
      </c>
      <c r="M782" s="87">
        <f ca="1">IF($T782=0,SUM(M783:M787),IF($T782="",0,IF(ISERROR(OFFSET(ГП!AD646,-$R782-IF($T782=4,1,0),0)),0,OFFSET(ГП!AD646,-$R782-IF($T782=4,1,0),0))))</f>
        <v>0</v>
      </c>
      <c r="N782" s="87">
        <f ca="1">IF($T782=0,SUM(N783:N787),IF($T782="",0,IF(ISERROR(OFFSET(ГП!AE646,-$R782-IF($T782=4,1,0),0)),0,OFFSET(ГП!AE646,-$R782-IF($T782=4,1,0),0))))</f>
        <v>0</v>
      </c>
      <c r="O782" s="87">
        <f ca="1">IF($T782=0,SUM(O783:O787),IF($T782="",0,IF(ISERROR(OFFSET(ГП!AF646,-$R782-IF($T782=4,1,0),0)),0,OFFSET(ГП!AF646,-$R782-IF($T782=4,1,0),0))))</f>
        <v>0</v>
      </c>
      <c r="P782" s="20"/>
      <c r="Q782" s="20">
        <v>4</v>
      </c>
      <c r="R782" s="20">
        <f t="shared" si="253"/>
        <v>8</v>
      </c>
      <c r="S782" s="20">
        <f t="shared" si="250"/>
        <v>3</v>
      </c>
      <c r="T782" s="157">
        <f t="shared" si="251"/>
        <v>3</v>
      </c>
      <c r="U782" s="20" t="str">
        <f t="shared" si="252"/>
        <v>местные бюджеты</v>
      </c>
      <c r="V782" s="20"/>
      <c r="W782" s="20"/>
      <c r="X782" s="20"/>
      <c r="Y782" s="20" t="str">
        <f t="shared" ca="1" si="249"/>
        <v/>
      </c>
      <c r="Z782" s="20"/>
      <c r="AA782" s="20">
        <f t="shared" si="257"/>
        <v>8</v>
      </c>
      <c r="AB782" s="20">
        <f t="shared" si="256"/>
        <v>2</v>
      </c>
      <c r="AC782" s="20" t="str">
        <f t="shared" si="255"/>
        <v/>
      </c>
      <c r="AD782" s="20" t="str">
        <f t="shared" ca="1" si="259"/>
        <v/>
      </c>
      <c r="AE782" s="20" t="str">
        <f t="shared" ca="1" si="258"/>
        <v/>
      </c>
      <c r="AF782" s="158" t="s">
        <v>40</v>
      </c>
      <c r="AG782" s="158" t="s">
        <v>40</v>
      </c>
      <c r="AH782" s="157"/>
      <c r="AI782" s="163" t="s">
        <v>2</v>
      </c>
      <c r="AJ782" s="20"/>
      <c r="AK782" s="20"/>
      <c r="AL782" s="20"/>
      <c r="AM782" s="20"/>
      <c r="AN782" s="20"/>
      <c r="AO782" s="20"/>
    </row>
    <row r="783" spans="1:41" s="30" customFormat="1" ht="23.25" thickBot="1" x14ac:dyDescent="0.3">
      <c r="A783" s="209"/>
      <c r="B783" s="205"/>
      <c r="C783" s="205"/>
      <c r="D783" s="123" t="s">
        <v>17</v>
      </c>
      <c r="E783" s="123" t="s">
        <v>17</v>
      </c>
      <c r="F783" s="123" t="s">
        <v>17</v>
      </c>
      <c r="G783" s="123" t="s">
        <v>17</v>
      </c>
      <c r="H783" s="116" t="s">
        <v>5</v>
      </c>
      <c r="I783" s="117" t="s">
        <v>18</v>
      </c>
      <c r="J783" s="87">
        <f ca="1">IF($T783=0,SUM(J784:J788),IF($T783="",0,IF(ISERROR(OFFSET(ГП!AA647,-$R783-IF($T783=4,1,0),0)),0,OFFSET(ГП!AA647,-$R783-IF($T783=4,1,0),0))))</f>
        <v>0</v>
      </c>
      <c r="K783" s="87">
        <f ca="1">IF($T783=0,SUM(K784:K788),IF($T783="",0,IF(ISERROR(OFFSET(ГП!AB647,-$R783-IF($T783=4,1,0),0)),0,OFFSET(ГП!AB647,-$R783-IF($T783=4,1,0),0))))</f>
        <v>0</v>
      </c>
      <c r="L783" s="87">
        <f ca="1">IF($T783=0,SUM(L784:L788),IF($T783="",0,IF(ISERROR(OFFSET(ГП!AC647,-$R783-IF($T783=4,1,0),0)),0,OFFSET(ГП!AC647,-$R783-IF($T783=4,1,0),0))))</f>
        <v>0</v>
      </c>
      <c r="M783" s="87">
        <f ca="1">IF($T783=0,SUM(M784:M788),IF($T783="",0,IF(ISERROR(OFFSET(ГП!AD647,-$R783-IF($T783=4,1,0),0)),0,OFFSET(ГП!AD647,-$R783-IF($T783=4,1,0),0))))</f>
        <v>0</v>
      </c>
      <c r="N783" s="87">
        <f ca="1">IF($T783=0,SUM(N784:N788),IF($T783="",0,IF(ISERROR(OFFSET(ГП!AE647,-$R783-IF($T783=4,1,0),0)),0,OFFSET(ГП!AE647,-$R783-IF($T783=4,1,0),0))))</f>
        <v>0</v>
      </c>
      <c r="O783" s="87">
        <f ca="1">IF($T783=0,SUM(O784:O788),IF($T783="",0,IF(ISERROR(OFFSET(ГП!AF647,-$R783-IF($T783=4,1,0),0)),0,OFFSET(ГП!AF647,-$R783-IF($T783=4,1,0),0))))</f>
        <v>0</v>
      </c>
      <c r="P783" s="20"/>
      <c r="Q783" s="20">
        <v>5</v>
      </c>
      <c r="R783" s="20">
        <f t="shared" si="253"/>
        <v>8</v>
      </c>
      <c r="S783" s="20" t="str">
        <f t="shared" si="250"/>
        <v/>
      </c>
      <c r="T783" s="157" t="str">
        <f t="shared" si="251"/>
        <v/>
      </c>
      <c r="U783" s="20" t="str">
        <f t="shared" si="252"/>
        <v>территориальный государственный внебюджетный фонд Чувашской Республики</v>
      </c>
      <c r="V783" s="20"/>
      <c r="W783" s="20"/>
      <c r="X783" s="20"/>
      <c r="Y783" s="20" t="str">
        <f t="shared" ca="1" si="249"/>
        <v/>
      </c>
      <c r="Z783" s="20"/>
      <c r="AA783" s="20">
        <f t="shared" si="257"/>
        <v>8</v>
      </c>
      <c r="AB783" s="20">
        <f t="shared" si="256"/>
        <v>3</v>
      </c>
      <c r="AC783" s="20" t="str">
        <f t="shared" si="255"/>
        <v/>
      </c>
      <c r="AD783" s="20" t="str">
        <f t="shared" ca="1" si="259"/>
        <v/>
      </c>
      <c r="AE783" s="20" t="str">
        <f t="shared" ca="1" si="258"/>
        <v/>
      </c>
      <c r="AF783" s="158" t="s">
        <v>608</v>
      </c>
      <c r="AG783" s="158">
        <v>522</v>
      </c>
      <c r="AH783" s="157"/>
      <c r="AI783" s="163" t="s">
        <v>307</v>
      </c>
      <c r="AJ783" s="20"/>
      <c r="AK783" s="20"/>
      <c r="AL783" s="20"/>
      <c r="AM783" s="20"/>
      <c r="AN783" s="20"/>
      <c r="AO783" s="20"/>
    </row>
    <row r="784" spans="1:41" s="30" customFormat="1" ht="15.75" thickBot="1" x14ac:dyDescent="0.3">
      <c r="A784" s="210"/>
      <c r="B784" s="206"/>
      <c r="C784" s="206"/>
      <c r="D784" s="123" t="s">
        <v>17</v>
      </c>
      <c r="E784" s="123" t="s">
        <v>17</v>
      </c>
      <c r="F784" s="123" t="s">
        <v>17</v>
      </c>
      <c r="G784" s="123" t="s">
        <v>17</v>
      </c>
      <c r="H784" s="116" t="s">
        <v>6</v>
      </c>
      <c r="I784" s="117" t="s">
        <v>18</v>
      </c>
      <c r="J784" s="87">
        <f ca="1">IF($T784=0,SUM(J785:J789),IF($T784="",0,IF(ISERROR(OFFSET(ГП!AA648,-$R784-IF($T784=4,1,0),0)),0,OFFSET(ГП!AA648,-$R784-IF($T784=4,1,0),0))))</f>
        <v>0</v>
      </c>
      <c r="K784" s="87">
        <f ca="1">IF($T784=0,SUM(K785:K789),IF($T784="",0,IF(ISERROR(OFFSET(ГП!AB648,-$R784-IF($T784=4,1,0),0)),0,OFFSET(ГП!AB648,-$R784-IF($T784=4,1,0),0))))</f>
        <v>0</v>
      </c>
      <c r="L784" s="87">
        <f ca="1">IF($T784=0,SUM(L785:L789),IF($T784="",0,IF(ISERROR(OFFSET(ГП!AC648,-$R784-IF($T784=4,1,0),0)),0,OFFSET(ГП!AC648,-$R784-IF($T784=4,1,0),0))))</f>
        <v>0</v>
      </c>
      <c r="M784" s="87">
        <f ca="1">IF($T784=0,SUM(M785:M789),IF($T784="",0,IF(ISERROR(OFFSET(ГП!AD648,-$R784-IF($T784=4,1,0),0)),0,OFFSET(ГП!AD648,-$R784-IF($T784=4,1,0),0))))</f>
        <v>0</v>
      </c>
      <c r="N784" s="87">
        <f ca="1">IF($T784=0,SUM(N785:N789),IF($T784="",0,IF(ISERROR(OFFSET(ГП!AE648,-$R784-IF($T784=4,1,0),0)),0,OFFSET(ГП!AE648,-$R784-IF($T784=4,1,0),0))))</f>
        <v>0</v>
      </c>
      <c r="O784" s="87">
        <f ca="1">IF($T784=0,SUM(O785:O789),IF($T784="",0,IF(ISERROR(OFFSET(ГП!AF648,-$R784-IF($T784=4,1,0),0)),0,OFFSET(ГП!AF648,-$R784-IF($T784=4,1,0),0))))</f>
        <v>0</v>
      </c>
      <c r="P784" s="20"/>
      <c r="Q784" s="20">
        <v>6</v>
      </c>
      <c r="R784" s="20">
        <f t="shared" si="253"/>
        <v>8</v>
      </c>
      <c r="S784" s="20">
        <f t="shared" si="250"/>
        <v>4</v>
      </c>
      <c r="T784" s="157">
        <f t="shared" si="251"/>
        <v>4</v>
      </c>
      <c r="U784" s="20" t="str">
        <f t="shared" si="252"/>
        <v>внебюджетные источники</v>
      </c>
      <c r="V784" s="20"/>
      <c r="W784" s="20"/>
      <c r="X784" s="20"/>
      <c r="Y784" s="20" t="str">
        <f t="shared" ca="1" si="249"/>
        <v/>
      </c>
      <c r="Z784" s="20"/>
      <c r="AA784" s="20">
        <f t="shared" si="257"/>
        <v>8</v>
      </c>
      <c r="AB784" s="20">
        <f t="shared" si="256"/>
        <v>4</v>
      </c>
      <c r="AC784" s="20" t="str">
        <f t="shared" si="255"/>
        <v/>
      </c>
      <c r="AD784" s="20" t="str">
        <f t="shared" ca="1" si="259"/>
        <v/>
      </c>
      <c r="AE784" s="20" t="str">
        <f t="shared" ca="1" si="258"/>
        <v/>
      </c>
      <c r="AF784" s="158" t="s">
        <v>40</v>
      </c>
      <c r="AG784" s="158" t="s">
        <v>40</v>
      </c>
      <c r="AH784" s="157"/>
      <c r="AI784" s="163" t="s">
        <v>3</v>
      </c>
      <c r="AJ784" s="20"/>
      <c r="AK784" s="20"/>
      <c r="AL784" s="20"/>
      <c r="AM784" s="20"/>
      <c r="AN784" s="20"/>
      <c r="AO784" s="20"/>
    </row>
    <row r="785" spans="1:41" s="30" customFormat="1" ht="15.75" thickBot="1" x14ac:dyDescent="0.3">
      <c r="A785" s="207" t="s">
        <v>202</v>
      </c>
      <c r="B785" s="204" t="s">
        <v>260</v>
      </c>
      <c r="C785" s="204" t="s">
        <v>35</v>
      </c>
      <c r="D785" s="123" t="s">
        <v>17</v>
      </c>
      <c r="E785" s="123" t="s">
        <v>17</v>
      </c>
      <c r="F785" s="123" t="s">
        <v>17</v>
      </c>
      <c r="G785" s="123" t="s">
        <v>17</v>
      </c>
      <c r="H785" s="116" t="s">
        <v>1</v>
      </c>
      <c r="I785" s="117" t="s">
        <v>18</v>
      </c>
      <c r="J785" s="87">
        <f ca="1">IF($T785=0,SUM(J786:J790),IF($T785="",0,IF(ISERROR(OFFSET(ГП!AA649,-$R785-IF($T785=4,1,0),0)),0,OFFSET(ГП!AA649,-$R785-IF($T785=4,1,0),0))))</f>
        <v>0</v>
      </c>
      <c r="K785" s="87">
        <f ca="1">IF($T785=0,SUM(K786:K790),IF($T785="",0,IF(ISERROR(OFFSET(ГП!AB649,-$R785-IF($T785=4,1,0),0)),0,OFFSET(ГП!AB649,-$R785-IF($T785=4,1,0),0))))</f>
        <v>0</v>
      </c>
      <c r="L785" s="87">
        <f ca="1">IF($T785=0,SUM(L786:L790),IF($T785="",0,IF(ISERROR(OFFSET(ГП!AC649,-$R785-IF($T785=4,1,0),0)),0,OFFSET(ГП!AC649,-$R785-IF($T785=4,1,0),0))))</f>
        <v>0</v>
      </c>
      <c r="M785" s="87">
        <f ca="1">IF($T785=0,SUM(M786:M790),IF($T785="",0,IF(ISERROR(OFFSET(ГП!AD649,-$R785-IF($T785=4,1,0),0)),0,OFFSET(ГП!AD649,-$R785-IF($T785=4,1,0),0))))</f>
        <v>0</v>
      </c>
      <c r="N785" s="87">
        <f ca="1">IF($T785=0,SUM(N786:N790),IF($T785="",0,IF(ISERROR(OFFSET(ГП!AE649,-$R785-IF($T785=4,1,0),0)),0,OFFSET(ГП!AE649,-$R785-IF($T785=4,1,0),0))))</f>
        <v>0</v>
      </c>
      <c r="O785" s="87">
        <f ca="1">IF($T785=0,SUM(O786:O790),IF($T785="",0,IF(ISERROR(OFFSET(ГП!AF649,-$R785-IF($T785=4,1,0),0)),0,OFFSET(ГП!AF649,-$R785-IF($T785=4,1,0),0))))</f>
        <v>0</v>
      </c>
      <c r="P785" s="20"/>
      <c r="Q785" s="20">
        <v>1</v>
      </c>
      <c r="R785" s="20">
        <f t="shared" si="253"/>
        <v>9</v>
      </c>
      <c r="S785" s="20" t="str">
        <f t="shared" si="250"/>
        <v/>
      </c>
      <c r="T785" s="157">
        <f t="shared" si="251"/>
        <v>0</v>
      </c>
      <c r="U785" s="20" t="str">
        <f t="shared" si="252"/>
        <v>всего</v>
      </c>
      <c r="V785" s="20"/>
      <c r="W785" s="20"/>
      <c r="X785" s="20"/>
      <c r="Y785" s="20" t="str">
        <f t="shared" ca="1" si="249"/>
        <v/>
      </c>
      <c r="Z785" s="20"/>
      <c r="AA785" s="20">
        <f t="shared" si="257"/>
        <v>8</v>
      </c>
      <c r="AB785" s="20">
        <f t="shared" si="256"/>
        <v>5</v>
      </c>
      <c r="AC785" s="20" t="str">
        <f t="shared" si="255"/>
        <v/>
      </c>
      <c r="AD785" s="20" t="str">
        <f t="shared" ca="1" si="259"/>
        <v/>
      </c>
      <c r="AE785" s="20" t="str">
        <f t="shared" ca="1" si="258"/>
        <v/>
      </c>
      <c r="AF785" s="158" t="s">
        <v>40</v>
      </c>
      <c r="AG785" s="158" t="s">
        <v>40</v>
      </c>
      <c r="AH785" s="157"/>
      <c r="AI785" s="163" t="s">
        <v>6</v>
      </c>
      <c r="AJ785" s="20"/>
      <c r="AK785" s="20"/>
      <c r="AL785" s="20"/>
      <c r="AM785" s="20"/>
      <c r="AN785" s="20"/>
      <c r="AO785" s="20"/>
    </row>
    <row r="786" spans="1:41" s="30" customFormat="1" ht="15.75" thickBot="1" x14ac:dyDescent="0.3">
      <c r="A786" s="209"/>
      <c r="B786" s="205"/>
      <c r="C786" s="205"/>
      <c r="D786" s="123" t="s">
        <v>17</v>
      </c>
      <c r="E786" s="123" t="s">
        <v>17</v>
      </c>
      <c r="F786" s="123" t="s">
        <v>17</v>
      </c>
      <c r="G786" s="123" t="s">
        <v>17</v>
      </c>
      <c r="H786" s="116" t="s">
        <v>2</v>
      </c>
      <c r="I786" s="117" t="s">
        <v>18</v>
      </c>
      <c r="J786" s="87">
        <f ca="1">IF($T786=0,SUM(J787:J791),IF($T786="",0,IF(ISERROR(OFFSET(ГП!AA650,-$R786-IF($T786=4,1,0),0)),0,OFFSET(ГП!AA650,-$R786-IF($T786=4,1,0),0))))</f>
        <v>0</v>
      </c>
      <c r="K786" s="87">
        <f ca="1">IF($T786=0,SUM(K787:K791),IF($T786="",0,IF(ISERROR(OFFSET(ГП!AB650,-$R786-IF($T786=4,1,0),0)),0,OFFSET(ГП!AB650,-$R786-IF($T786=4,1,0),0))))</f>
        <v>0</v>
      </c>
      <c r="L786" s="87">
        <f ca="1">IF($T786=0,SUM(L787:L791),IF($T786="",0,IF(ISERROR(OFFSET(ГП!AC650,-$R786-IF($T786=4,1,0),0)),0,OFFSET(ГП!AC650,-$R786-IF($T786=4,1,0),0))))</f>
        <v>0</v>
      </c>
      <c r="M786" s="87">
        <f ca="1">IF($T786=0,SUM(M787:M791),IF($T786="",0,IF(ISERROR(OFFSET(ГП!AD650,-$R786-IF($T786=4,1,0),0)),0,OFFSET(ГП!AD650,-$R786-IF($T786=4,1,0),0))))</f>
        <v>0</v>
      </c>
      <c r="N786" s="87">
        <f ca="1">IF($T786=0,SUM(N787:N791),IF($T786="",0,IF(ISERROR(OFFSET(ГП!AE650,-$R786-IF($T786=4,1,0),0)),0,OFFSET(ГП!AE650,-$R786-IF($T786=4,1,0),0))))</f>
        <v>0</v>
      </c>
      <c r="O786" s="87">
        <f ca="1">IF($T786=0,SUM(O787:O791),IF($T786="",0,IF(ISERROR(OFFSET(ГП!AF650,-$R786-IF($T786=4,1,0),0)),0,OFFSET(ГП!AF650,-$R786-IF($T786=4,1,0),0))))</f>
        <v>0</v>
      </c>
      <c r="P786" s="20"/>
      <c r="Q786" s="20">
        <v>2</v>
      </c>
      <c r="R786" s="20">
        <f t="shared" si="253"/>
        <v>9</v>
      </c>
      <c r="S786" s="20" t="str">
        <f t="shared" si="250"/>
        <v/>
      </c>
      <c r="T786" s="157">
        <f t="shared" si="251"/>
        <v>2</v>
      </c>
      <c r="U786" s="20" t="str">
        <f t="shared" si="252"/>
        <v>федеральный бюджет</v>
      </c>
      <c r="V786" s="20"/>
      <c r="W786" s="20"/>
      <c r="X786" s="20"/>
      <c r="Y786" s="20" t="str">
        <f t="shared" ca="1" si="249"/>
        <v/>
      </c>
      <c r="Z786" s="20"/>
      <c r="AA786" s="20">
        <f t="shared" si="257"/>
        <v>8</v>
      </c>
      <c r="AB786" s="20">
        <f t="shared" si="256"/>
        <v>6</v>
      </c>
      <c r="AC786" s="20" t="str">
        <f t="shared" si="255"/>
        <v/>
      </c>
      <c r="AD786" s="20" t="str">
        <f t="shared" ca="1" si="259"/>
        <v/>
      </c>
      <c r="AE786" s="20" t="str">
        <f t="shared" ca="1" si="258"/>
        <v/>
      </c>
      <c r="AF786" s="158" t="s">
        <v>40</v>
      </c>
      <c r="AG786" s="158" t="s">
        <v>40</v>
      </c>
      <c r="AH786" s="157"/>
      <c r="AI786" s="163" t="s">
        <v>1</v>
      </c>
      <c r="AJ786" s="20"/>
      <c r="AK786" s="20"/>
      <c r="AL786" s="20"/>
      <c r="AM786" s="20"/>
      <c r="AN786" s="20"/>
      <c r="AO786" s="20"/>
    </row>
    <row r="787" spans="1:41" s="30" customFormat="1" ht="15.75" thickBot="1" x14ac:dyDescent="0.3">
      <c r="A787" s="209"/>
      <c r="B787" s="205"/>
      <c r="C787" s="205"/>
      <c r="D787" s="123">
        <v>832</v>
      </c>
      <c r="E787" s="123" t="s">
        <v>17</v>
      </c>
      <c r="F787" s="123" t="s">
        <v>17</v>
      </c>
      <c r="G787" s="123" t="s">
        <v>17</v>
      </c>
      <c r="H787" s="116" t="s">
        <v>4</v>
      </c>
      <c r="I787" s="117" t="s">
        <v>18</v>
      </c>
      <c r="J787" s="87">
        <f ca="1">IF($T787=0,SUM(J788:J792),IF($T787="",0,IF(ISERROR(OFFSET(ГП!AA651,-$R787-IF($T787=4,1,0),0)),0,OFFSET(ГП!AA651,-$R787-IF($T787=4,1,0),0))))</f>
        <v>0</v>
      </c>
      <c r="K787" s="87">
        <f ca="1">IF($T787=0,SUM(K788:K792),IF($T787="",0,IF(ISERROR(OFFSET(ГП!AB651,-$R787-IF($T787=4,1,0),0)),0,OFFSET(ГП!AB651,-$R787-IF($T787=4,1,0),0))))</f>
        <v>0</v>
      </c>
      <c r="L787" s="87">
        <f ca="1">IF($T787=0,SUM(L788:L792),IF($T787="",0,IF(ISERROR(OFFSET(ГП!AC651,-$R787-IF($T787=4,1,0),0)),0,OFFSET(ГП!AC651,-$R787-IF($T787=4,1,0),0))))</f>
        <v>0</v>
      </c>
      <c r="M787" s="87">
        <f ca="1">IF($T787=0,SUM(M788:M792),IF($T787="",0,IF(ISERROR(OFFSET(ГП!AD651,-$R787-IF($T787=4,1,0),0)),0,OFFSET(ГП!AD651,-$R787-IF($T787=4,1,0),0))))</f>
        <v>0</v>
      </c>
      <c r="N787" s="87">
        <f ca="1">IF($T787=0,SUM(N788:N792),IF($T787="",0,IF(ISERROR(OFFSET(ГП!AE651,-$R787-IF($T787=4,1,0),0)),0,OFFSET(ГП!AE651,-$R787-IF($T787=4,1,0),0))))</f>
        <v>0</v>
      </c>
      <c r="O787" s="87">
        <f ca="1">IF($T787=0,SUM(O788:O792),IF($T787="",0,IF(ISERROR(OFFSET(ГП!AF651,-$R787-IF($T787=4,1,0),0)),0,OFFSET(ГП!AF651,-$R787-IF($T787=4,1,0),0))))</f>
        <v>0</v>
      </c>
      <c r="P787" s="20"/>
      <c r="Q787" s="20">
        <v>3</v>
      </c>
      <c r="R787" s="20">
        <f t="shared" si="253"/>
        <v>9</v>
      </c>
      <c r="S787" s="20" t="str">
        <f t="shared" si="250"/>
        <v/>
      </c>
      <c r="T787" s="157">
        <f t="shared" si="251"/>
        <v>1</v>
      </c>
      <c r="U787" s="20" t="str">
        <f t="shared" si="252"/>
        <v>республииканский бюджет Чувашской Республики</v>
      </c>
      <c r="V787" s="20"/>
      <c r="W787" s="20"/>
      <c r="X787" s="20"/>
      <c r="Y787" s="20" t="str">
        <f t="shared" ref="Y787:Y850" ca="1" si="260">IF(ISERROR(SUM(K787,-L787)),"",IF(SUM(K787,-L787)=0,"",IF(ISERROR(SEARCH("федерал",U787,1)),"",SUM(K787,-L787))))</f>
        <v/>
      </c>
      <c r="Z787" s="20"/>
      <c r="AA787" s="20">
        <f t="shared" si="257"/>
        <v>9</v>
      </c>
      <c r="AB787" s="20">
        <f t="shared" si="256"/>
        <v>1</v>
      </c>
      <c r="AC787" s="20" t="str">
        <f t="shared" si="255"/>
        <v/>
      </c>
      <c r="AD787" s="20" t="str">
        <f t="shared" ca="1" si="259"/>
        <v>x</v>
      </c>
      <c r="AE787" s="20">
        <f t="shared" ca="1" si="258"/>
        <v>1</v>
      </c>
      <c r="AF787" s="158" t="s">
        <v>40</v>
      </c>
      <c r="AG787" s="158" t="s">
        <v>40</v>
      </c>
      <c r="AH787" s="157"/>
      <c r="AI787" s="163" t="s">
        <v>2</v>
      </c>
      <c r="AJ787" s="20"/>
      <c r="AK787" s="20"/>
      <c r="AL787" s="20"/>
      <c r="AM787" s="20"/>
      <c r="AN787" s="20"/>
      <c r="AO787" s="20"/>
    </row>
    <row r="788" spans="1:41" s="30" customFormat="1" ht="23.25" thickBot="1" x14ac:dyDescent="0.3">
      <c r="A788" s="209"/>
      <c r="B788" s="205"/>
      <c r="C788" s="205"/>
      <c r="D788" s="123" t="s">
        <v>17</v>
      </c>
      <c r="E788" s="123" t="s">
        <v>17</v>
      </c>
      <c r="F788" s="123" t="s">
        <v>17</v>
      </c>
      <c r="G788" s="123" t="s">
        <v>17</v>
      </c>
      <c r="H788" s="116" t="s">
        <v>3</v>
      </c>
      <c r="I788" s="117" t="s">
        <v>18</v>
      </c>
      <c r="J788" s="87">
        <f ca="1">IF($T788=0,SUM(J789:J793),IF($T788="",0,IF(ISERROR(OFFSET(ГП!AA652,-$R788-IF($T788=4,1,0),0)),0,OFFSET(ГП!AA652,-$R788-IF($T788=4,1,0),0))))</f>
        <v>0</v>
      </c>
      <c r="K788" s="87">
        <f ca="1">IF($T788=0,SUM(K789:K793),IF($T788="",0,IF(ISERROR(OFFSET(ГП!AB652,-$R788-IF($T788=4,1,0),0)),0,OFFSET(ГП!AB652,-$R788-IF($T788=4,1,0),0))))</f>
        <v>0</v>
      </c>
      <c r="L788" s="87">
        <f ca="1">IF($T788=0,SUM(L789:L793),IF($T788="",0,IF(ISERROR(OFFSET(ГП!AC652,-$R788-IF($T788=4,1,0),0)),0,OFFSET(ГП!AC652,-$R788-IF($T788=4,1,0),0))))</f>
        <v>0</v>
      </c>
      <c r="M788" s="87">
        <f ca="1">IF($T788=0,SUM(M789:M793),IF($T788="",0,IF(ISERROR(OFFSET(ГП!AD652,-$R788-IF($T788=4,1,0),0)),0,OFFSET(ГП!AD652,-$R788-IF($T788=4,1,0),0))))</f>
        <v>0</v>
      </c>
      <c r="N788" s="87">
        <f ca="1">IF($T788=0,SUM(N789:N793),IF($T788="",0,IF(ISERROR(OFFSET(ГП!AE652,-$R788-IF($T788=4,1,0),0)),0,OFFSET(ГП!AE652,-$R788-IF($T788=4,1,0),0))))</f>
        <v>0</v>
      </c>
      <c r="O788" s="87">
        <f ca="1">IF($T788=0,SUM(O789:O793),IF($T788="",0,IF(ISERROR(OFFSET(ГП!AF652,-$R788-IF($T788=4,1,0),0)),0,OFFSET(ГП!AF652,-$R788-IF($T788=4,1,0),0))))</f>
        <v>0</v>
      </c>
      <c r="P788" s="20"/>
      <c r="Q788" s="20">
        <v>4</v>
      </c>
      <c r="R788" s="20">
        <f t="shared" si="253"/>
        <v>9</v>
      </c>
      <c r="S788" s="20">
        <f t="shared" si="250"/>
        <v>3</v>
      </c>
      <c r="T788" s="157">
        <f t="shared" si="251"/>
        <v>3</v>
      </c>
      <c r="U788" s="20" t="str">
        <f t="shared" si="252"/>
        <v>местные бюджеты</v>
      </c>
      <c r="V788" s="20"/>
      <c r="W788" s="20"/>
      <c r="X788" s="20"/>
      <c r="Y788" s="20" t="str">
        <f t="shared" ca="1" si="260"/>
        <v/>
      </c>
      <c r="Z788" s="20"/>
      <c r="AA788" s="20">
        <f t="shared" si="257"/>
        <v>9</v>
      </c>
      <c r="AB788" s="20">
        <f t="shared" si="256"/>
        <v>2</v>
      </c>
      <c r="AC788" s="20" t="str">
        <f t="shared" si="255"/>
        <v/>
      </c>
      <c r="AD788" s="20" t="str">
        <f t="shared" ca="1" si="259"/>
        <v/>
      </c>
      <c r="AE788" s="20" t="str">
        <f t="shared" ca="1" si="258"/>
        <v/>
      </c>
      <c r="AF788" s="158" t="s">
        <v>606</v>
      </c>
      <c r="AG788" s="158">
        <v>522</v>
      </c>
      <c r="AH788" s="157"/>
      <c r="AI788" s="163" t="s">
        <v>307</v>
      </c>
      <c r="AJ788" s="20"/>
      <c r="AK788" s="20"/>
      <c r="AL788" s="20"/>
      <c r="AM788" s="20"/>
      <c r="AN788" s="20"/>
      <c r="AO788" s="20"/>
    </row>
    <row r="789" spans="1:41" s="30" customFormat="1" ht="15.75" thickBot="1" x14ac:dyDescent="0.3">
      <c r="A789" s="209"/>
      <c r="B789" s="205"/>
      <c r="C789" s="205"/>
      <c r="D789" s="123" t="s">
        <v>17</v>
      </c>
      <c r="E789" s="123" t="s">
        <v>17</v>
      </c>
      <c r="F789" s="123" t="s">
        <v>17</v>
      </c>
      <c r="G789" s="123" t="s">
        <v>17</v>
      </c>
      <c r="H789" s="116" t="s">
        <v>5</v>
      </c>
      <c r="I789" s="117" t="s">
        <v>18</v>
      </c>
      <c r="J789" s="87">
        <f ca="1">IF($T789=0,SUM(J790:J794),IF($T789="",0,IF(ISERROR(OFFSET(ГП!AA653,-$R789-IF($T789=4,1,0),0)),0,OFFSET(ГП!AA653,-$R789-IF($T789=4,1,0),0))))</f>
        <v>0</v>
      </c>
      <c r="K789" s="87">
        <f ca="1">IF($T789=0,SUM(K790:K794),IF($T789="",0,IF(ISERROR(OFFSET(ГП!AB653,-$R789-IF($T789=4,1,0),0)),0,OFFSET(ГП!AB653,-$R789-IF($T789=4,1,0),0))))</f>
        <v>0</v>
      </c>
      <c r="L789" s="87">
        <f ca="1">IF($T789=0,SUM(L790:L794),IF($T789="",0,IF(ISERROR(OFFSET(ГП!AC653,-$R789-IF($T789=4,1,0),0)),0,OFFSET(ГП!AC653,-$R789-IF($T789=4,1,0),0))))</f>
        <v>0</v>
      </c>
      <c r="M789" s="87">
        <f ca="1">IF($T789=0,SUM(M790:M794),IF($T789="",0,IF(ISERROR(OFFSET(ГП!AD653,-$R789-IF($T789=4,1,0),0)),0,OFFSET(ГП!AD653,-$R789-IF($T789=4,1,0),0))))</f>
        <v>0</v>
      </c>
      <c r="N789" s="87">
        <f ca="1">IF($T789=0,SUM(N790:N794),IF($T789="",0,IF(ISERROR(OFFSET(ГП!AE653,-$R789-IF($T789=4,1,0),0)),0,OFFSET(ГП!AE653,-$R789-IF($T789=4,1,0),0))))</f>
        <v>0</v>
      </c>
      <c r="O789" s="87">
        <f ca="1">IF($T789=0,SUM(O790:O794),IF($T789="",0,IF(ISERROR(OFFSET(ГП!AF653,-$R789-IF($T789=4,1,0),0)),0,OFFSET(ГП!AF653,-$R789-IF($T789=4,1,0),0))))</f>
        <v>0</v>
      </c>
      <c r="P789" s="20"/>
      <c r="Q789" s="20">
        <v>5</v>
      </c>
      <c r="R789" s="20">
        <f t="shared" si="253"/>
        <v>9</v>
      </c>
      <c r="S789" s="20" t="str">
        <f t="shared" si="250"/>
        <v/>
      </c>
      <c r="T789" s="157" t="str">
        <f t="shared" si="251"/>
        <v/>
      </c>
      <c r="U789" s="20" t="str">
        <f t="shared" si="252"/>
        <v>территориальный государственный внебюджетный фонд Чувашской Республики</v>
      </c>
      <c r="V789" s="20"/>
      <c r="W789" s="20"/>
      <c r="X789" s="20"/>
      <c r="Y789" s="20" t="str">
        <f t="shared" ca="1" si="260"/>
        <v/>
      </c>
      <c r="Z789" s="20"/>
      <c r="AA789" s="20">
        <f t="shared" si="257"/>
        <v>9</v>
      </c>
      <c r="AB789" s="20">
        <f t="shared" si="256"/>
        <v>3</v>
      </c>
      <c r="AC789" s="20" t="str">
        <f t="shared" si="255"/>
        <v/>
      </c>
      <c r="AD789" s="20" t="str">
        <f t="shared" ca="1" si="259"/>
        <v/>
      </c>
      <c r="AE789" s="20" t="str">
        <f t="shared" ca="1" si="258"/>
        <v/>
      </c>
      <c r="AF789" s="158" t="s">
        <v>40</v>
      </c>
      <c r="AG789" s="158" t="s">
        <v>40</v>
      </c>
      <c r="AH789" s="157"/>
      <c r="AI789" s="163" t="s">
        <v>3</v>
      </c>
      <c r="AJ789" s="20"/>
      <c r="AK789" s="20"/>
      <c r="AL789" s="20"/>
      <c r="AM789" s="20"/>
      <c r="AN789" s="20"/>
      <c r="AO789" s="20"/>
    </row>
    <row r="790" spans="1:41" s="30" customFormat="1" ht="15.75" thickBot="1" x14ac:dyDescent="0.3">
      <c r="A790" s="210"/>
      <c r="B790" s="206"/>
      <c r="C790" s="206"/>
      <c r="D790" s="123" t="s">
        <v>17</v>
      </c>
      <c r="E790" s="123" t="s">
        <v>17</v>
      </c>
      <c r="F790" s="123" t="s">
        <v>17</v>
      </c>
      <c r="G790" s="123" t="s">
        <v>17</v>
      </c>
      <c r="H790" s="116" t="s">
        <v>6</v>
      </c>
      <c r="I790" s="117" t="s">
        <v>18</v>
      </c>
      <c r="J790" s="87">
        <f ca="1">IF($T790=0,SUM(J791:J795),IF($T790="",0,IF(ISERROR(OFFSET(ГП!AA654,-$R790-IF($T790=4,1,0),0)),0,OFFSET(ГП!AA654,-$R790-IF($T790=4,1,0),0))))</f>
        <v>0</v>
      </c>
      <c r="K790" s="87">
        <f ca="1">IF($T790=0,SUM(K791:K795),IF($T790="",0,IF(ISERROR(OFFSET(ГП!AB654,-$R790-IF($T790=4,1,0),0)),0,OFFSET(ГП!AB654,-$R790-IF($T790=4,1,0),0))))</f>
        <v>0</v>
      </c>
      <c r="L790" s="87">
        <f ca="1">IF($T790=0,SUM(L791:L795),IF($T790="",0,IF(ISERROR(OFFSET(ГП!AC654,-$R790-IF($T790=4,1,0),0)),0,OFFSET(ГП!AC654,-$R790-IF($T790=4,1,0),0))))</f>
        <v>0</v>
      </c>
      <c r="M790" s="87">
        <f ca="1">IF($T790=0,SUM(M791:M795),IF($T790="",0,IF(ISERROR(OFFSET(ГП!AD654,-$R790-IF($T790=4,1,0),0)),0,OFFSET(ГП!AD654,-$R790-IF($T790=4,1,0),0))))</f>
        <v>0</v>
      </c>
      <c r="N790" s="87">
        <f ca="1">IF($T790=0,SUM(N791:N795),IF($T790="",0,IF(ISERROR(OFFSET(ГП!AE654,-$R790-IF($T790=4,1,0),0)),0,OFFSET(ГП!AE654,-$R790-IF($T790=4,1,0),0))))</f>
        <v>0</v>
      </c>
      <c r="O790" s="87">
        <f ca="1">IF($T790=0,SUM(O791:O795),IF($T790="",0,IF(ISERROR(OFFSET(ГП!AF654,-$R790-IF($T790=4,1,0),0)),0,OFFSET(ГП!AF654,-$R790-IF($T790=4,1,0),0))))</f>
        <v>0</v>
      </c>
      <c r="P790" s="20"/>
      <c r="Q790" s="20">
        <v>6</v>
      </c>
      <c r="R790" s="20">
        <f t="shared" si="253"/>
        <v>9</v>
      </c>
      <c r="S790" s="20">
        <f t="shared" si="250"/>
        <v>4</v>
      </c>
      <c r="T790" s="157">
        <f t="shared" si="251"/>
        <v>4</v>
      </c>
      <c r="U790" s="20" t="str">
        <f t="shared" si="252"/>
        <v>внебюджетные источники</v>
      </c>
      <c r="V790" s="20"/>
      <c r="W790" s="20"/>
      <c r="X790" s="20"/>
      <c r="Y790" s="20" t="str">
        <f t="shared" ca="1" si="260"/>
        <v/>
      </c>
      <c r="Z790" s="20"/>
      <c r="AA790" s="20">
        <f t="shared" si="257"/>
        <v>9</v>
      </c>
      <c r="AB790" s="20">
        <f t="shared" si="256"/>
        <v>4</v>
      </c>
      <c r="AC790" s="20" t="str">
        <f t="shared" si="255"/>
        <v/>
      </c>
      <c r="AD790" s="20" t="str">
        <f t="shared" ca="1" si="259"/>
        <v/>
      </c>
      <c r="AE790" s="20" t="str">
        <f t="shared" ca="1" si="258"/>
        <v/>
      </c>
      <c r="AF790" s="158" t="s">
        <v>40</v>
      </c>
      <c r="AG790" s="158" t="s">
        <v>40</v>
      </c>
      <c r="AH790" s="157"/>
      <c r="AI790" s="163" t="s">
        <v>6</v>
      </c>
      <c r="AJ790" s="20"/>
      <c r="AK790" s="20"/>
      <c r="AL790" s="20"/>
      <c r="AM790" s="20"/>
      <c r="AN790" s="20"/>
      <c r="AO790" s="20"/>
    </row>
    <row r="791" spans="1:41" s="30" customFormat="1" ht="15.75" thickBot="1" x14ac:dyDescent="0.3">
      <c r="A791" s="207" t="s">
        <v>204</v>
      </c>
      <c r="B791" s="204" t="s">
        <v>261</v>
      </c>
      <c r="C791" s="204" t="s">
        <v>35</v>
      </c>
      <c r="D791" s="123" t="s">
        <v>17</v>
      </c>
      <c r="E791" s="123" t="s">
        <v>17</v>
      </c>
      <c r="F791" s="123" t="s">
        <v>17</v>
      </c>
      <c r="G791" s="123" t="s">
        <v>17</v>
      </c>
      <c r="H791" s="116" t="s">
        <v>1</v>
      </c>
      <c r="I791" s="117" t="s">
        <v>18</v>
      </c>
      <c r="J791" s="87">
        <f ca="1">IF($T791=0,SUM(J792:J796),IF($T791="",0,IF(ISERROR(OFFSET(ГП!AA655,-$R791-IF($T791=4,1,0),0)),0,OFFSET(ГП!AA655,-$R791-IF($T791=4,1,0),0))))</f>
        <v>17785.7</v>
      </c>
      <c r="K791" s="87">
        <f ca="1">IF($T791=0,SUM(K792:K796),IF($T791="",0,IF(ISERROR(OFFSET(ГП!AB655,-$R791-IF($T791=4,1,0),0)),0,OFFSET(ГП!AB655,-$R791-IF($T791=4,1,0),0))))</f>
        <v>0</v>
      </c>
      <c r="L791" s="87">
        <f ca="1">IF($T791=0,SUM(L792:L796),IF($T791="",0,IF(ISERROR(OFFSET(ГП!AC655,-$R791-IF($T791=4,1,0),0)),0,OFFSET(ГП!AC655,-$R791-IF($T791=4,1,0),0))))</f>
        <v>0</v>
      </c>
      <c r="M791" s="87">
        <f ca="1">IF($T791=0,SUM(M792:M796),IF($T791="",0,IF(ISERROR(OFFSET(ГП!AD655,-$R791-IF($T791=4,1,0),0)),0,OFFSET(ГП!AD655,-$R791-IF($T791=4,1,0),0))))</f>
        <v>0</v>
      </c>
      <c r="N791" s="87">
        <f ca="1">IF($T791=0,SUM(N792:N796),IF($T791="",0,IF(ISERROR(OFFSET(ГП!AE655,-$R791-IF($T791=4,1,0),0)),0,OFFSET(ГП!AE655,-$R791-IF($T791=4,1,0),0))))</f>
        <v>0</v>
      </c>
      <c r="O791" s="87">
        <f ca="1">IF($T791=0,SUM(O792:O796),IF($T791="",0,IF(ISERROR(OFFSET(ГП!AF655,-$R791-IF($T791=4,1,0),0)),0,OFFSET(ГП!AF655,-$R791-IF($T791=4,1,0),0))))</f>
        <v>0</v>
      </c>
      <c r="P791" s="20"/>
      <c r="Q791" s="20">
        <v>1</v>
      </c>
      <c r="R791" s="20">
        <f t="shared" si="253"/>
        <v>10</v>
      </c>
      <c r="S791" s="20" t="str">
        <f t="shared" si="250"/>
        <v/>
      </c>
      <c r="T791" s="157">
        <f t="shared" si="251"/>
        <v>0</v>
      </c>
      <c r="U791" s="20" t="str">
        <f t="shared" si="252"/>
        <v>всего</v>
      </c>
      <c r="V791" s="20"/>
      <c r="W791" s="20"/>
      <c r="X791" s="20"/>
      <c r="Y791" s="20" t="str">
        <f t="shared" ca="1" si="260"/>
        <v/>
      </c>
      <c r="Z791" s="20"/>
      <c r="AA791" s="20">
        <f t="shared" si="257"/>
        <v>9</v>
      </c>
      <c r="AB791" s="20">
        <f t="shared" si="256"/>
        <v>5</v>
      </c>
      <c r="AC791" s="20" t="str">
        <f t="shared" si="255"/>
        <v/>
      </c>
      <c r="AD791" s="20" t="str">
        <f t="shared" ca="1" si="259"/>
        <v/>
      </c>
      <c r="AE791" s="20" t="str">
        <f t="shared" ca="1" si="258"/>
        <v/>
      </c>
      <c r="AF791" s="158" t="s">
        <v>40</v>
      </c>
      <c r="AG791" s="158" t="s">
        <v>40</v>
      </c>
      <c r="AH791" s="157"/>
      <c r="AI791" s="163" t="s">
        <v>1</v>
      </c>
      <c r="AJ791" s="20"/>
      <c r="AK791" s="20"/>
      <c r="AL791" s="20"/>
      <c r="AM791" s="20"/>
      <c r="AN791" s="20"/>
      <c r="AO791" s="20"/>
    </row>
    <row r="792" spans="1:41" s="30" customFormat="1" ht="15.75" thickBot="1" x14ac:dyDescent="0.3">
      <c r="A792" s="209"/>
      <c r="B792" s="205"/>
      <c r="C792" s="205"/>
      <c r="D792" s="123" t="s">
        <v>17</v>
      </c>
      <c r="E792" s="123" t="s">
        <v>17</v>
      </c>
      <c r="F792" s="123" t="s">
        <v>17</v>
      </c>
      <c r="G792" s="123" t="s">
        <v>17</v>
      </c>
      <c r="H792" s="116" t="s">
        <v>2</v>
      </c>
      <c r="I792" s="117" t="s">
        <v>18</v>
      </c>
      <c r="J792" s="87">
        <f ca="1">IF($T792=0,SUM(J793:J797),IF($T792="",0,IF(ISERROR(OFFSET(ГП!AA656,-$R792-IF($T792=4,1,0),0)),0,OFFSET(ГП!AA656,-$R792-IF($T792=4,1,0),0))))</f>
        <v>0</v>
      </c>
      <c r="K792" s="87">
        <f ca="1">IF($T792=0,SUM(K793:K797),IF($T792="",0,IF(ISERROR(OFFSET(ГП!AB656,-$R792-IF($T792=4,1,0),0)),0,OFFSET(ГП!AB656,-$R792-IF($T792=4,1,0),0))))</f>
        <v>0</v>
      </c>
      <c r="L792" s="87">
        <f ca="1">IF($T792=0,SUM(L793:L797),IF($T792="",0,IF(ISERROR(OFFSET(ГП!AC656,-$R792-IF($T792=4,1,0),0)),0,OFFSET(ГП!AC656,-$R792-IF($T792=4,1,0),0))))</f>
        <v>0</v>
      </c>
      <c r="M792" s="87">
        <f ca="1">IF($T792=0,SUM(M793:M797),IF($T792="",0,IF(ISERROR(OFFSET(ГП!AD656,-$R792-IF($T792=4,1,0),0)),0,OFFSET(ГП!AD656,-$R792-IF($T792=4,1,0),0))))</f>
        <v>0</v>
      </c>
      <c r="N792" s="87">
        <f ca="1">IF($T792=0,SUM(N793:N797),IF($T792="",0,IF(ISERROR(OFFSET(ГП!AE656,-$R792-IF($T792=4,1,0),0)),0,OFFSET(ГП!AE656,-$R792-IF($T792=4,1,0),0))))</f>
        <v>0</v>
      </c>
      <c r="O792" s="87">
        <f ca="1">IF($T792=0,SUM(O793:O797),IF($T792="",0,IF(ISERROR(OFFSET(ГП!AF656,-$R792-IF($T792=4,1,0),0)),0,OFFSET(ГП!AF656,-$R792-IF($T792=4,1,0),0))))</f>
        <v>0</v>
      </c>
      <c r="P792" s="20"/>
      <c r="Q792" s="20">
        <v>2</v>
      </c>
      <c r="R792" s="20">
        <f t="shared" si="253"/>
        <v>10</v>
      </c>
      <c r="S792" s="20" t="str">
        <f t="shared" si="250"/>
        <v/>
      </c>
      <c r="T792" s="157">
        <f t="shared" si="251"/>
        <v>2</v>
      </c>
      <c r="U792" s="20" t="str">
        <f t="shared" si="252"/>
        <v>федеральный бюджет</v>
      </c>
      <c r="V792" s="20"/>
      <c r="W792" s="20"/>
      <c r="X792" s="20"/>
      <c r="Y792" s="20" t="str">
        <f t="shared" ca="1" si="260"/>
        <v/>
      </c>
      <c r="Z792" s="20"/>
      <c r="AA792" s="20">
        <f t="shared" si="257"/>
        <v>9</v>
      </c>
      <c r="AB792" s="20">
        <f t="shared" si="256"/>
        <v>6</v>
      </c>
      <c r="AC792" s="20" t="str">
        <f t="shared" si="255"/>
        <v/>
      </c>
      <c r="AD792" s="20" t="str">
        <f t="shared" ca="1" si="259"/>
        <v/>
      </c>
      <c r="AE792" s="20" t="str">
        <f t="shared" ca="1" si="258"/>
        <v/>
      </c>
      <c r="AF792" s="158" t="s">
        <v>40</v>
      </c>
      <c r="AG792" s="158" t="s">
        <v>40</v>
      </c>
      <c r="AH792" s="157"/>
      <c r="AI792" s="163" t="s">
        <v>2</v>
      </c>
      <c r="AJ792" s="20"/>
      <c r="AK792" s="20"/>
      <c r="AL792" s="20"/>
      <c r="AM792" s="20"/>
      <c r="AN792" s="20"/>
      <c r="AO792" s="20"/>
    </row>
    <row r="793" spans="1:41" s="30" customFormat="1" ht="23.25" thickBot="1" x14ac:dyDescent="0.3">
      <c r="A793" s="209"/>
      <c r="B793" s="205"/>
      <c r="C793" s="205"/>
      <c r="D793" s="123">
        <v>832</v>
      </c>
      <c r="E793" s="123">
        <v>502</v>
      </c>
      <c r="F793" s="123" t="s">
        <v>608</v>
      </c>
      <c r="G793" s="123">
        <v>522</v>
      </c>
      <c r="H793" s="116" t="s">
        <v>4</v>
      </c>
      <c r="I793" s="117" t="s">
        <v>18</v>
      </c>
      <c r="J793" s="87">
        <f ca="1">IF($T793=0,SUM(J794:J798),IF($T793="",0,IF(ISERROR(OFFSET(ГП!AA657,-$R793-IF($T793=4,1,0),0)),0,OFFSET(ГП!AA657,-$R793-IF($T793=4,1,0),0))))</f>
        <v>16540.7</v>
      </c>
      <c r="K793" s="87">
        <f ca="1">IF($T793=0,SUM(K794:K798),IF($T793="",0,IF(ISERROR(OFFSET(ГП!AB657,-$R793-IF($T793=4,1,0),0)),0,OFFSET(ГП!AB657,-$R793-IF($T793=4,1,0),0))))</f>
        <v>0</v>
      </c>
      <c r="L793" s="87">
        <f ca="1">IF($T793=0,SUM(L794:L798),IF($T793="",0,IF(ISERROR(OFFSET(ГП!AC657,-$R793-IF($T793=4,1,0),0)),0,OFFSET(ГП!AC657,-$R793-IF($T793=4,1,0),0))))</f>
        <v>0</v>
      </c>
      <c r="M793" s="87">
        <f ca="1">IF($T793=0,SUM(M794:M798),IF($T793="",0,IF(ISERROR(OFFSET(ГП!AD657,-$R793-IF($T793=4,1,0),0)),0,OFFSET(ГП!AD657,-$R793-IF($T793=4,1,0),0))))</f>
        <v>0</v>
      </c>
      <c r="N793" s="87">
        <f ca="1">IF($T793=0,SUM(N794:N798),IF($T793="",0,IF(ISERROR(OFFSET(ГП!AE657,-$R793-IF($T793=4,1,0),0)),0,OFFSET(ГП!AE657,-$R793-IF($T793=4,1,0),0))))</f>
        <v>0</v>
      </c>
      <c r="O793" s="87">
        <f ca="1">IF($T793=0,SUM(O794:O798),IF($T793="",0,IF(ISERROR(OFFSET(ГП!AF657,-$R793-IF($T793=4,1,0),0)),0,OFFSET(ГП!AF657,-$R793-IF($T793=4,1,0),0))))</f>
        <v>0</v>
      </c>
      <c r="P793" s="20"/>
      <c r="Q793" s="20">
        <v>3</v>
      </c>
      <c r="R793" s="20">
        <f t="shared" si="253"/>
        <v>10</v>
      </c>
      <c r="S793" s="20" t="str">
        <f t="shared" si="250"/>
        <v/>
      </c>
      <c r="T793" s="157">
        <f t="shared" si="251"/>
        <v>1</v>
      </c>
      <c r="U793" s="20" t="str">
        <f t="shared" si="252"/>
        <v>республииканский бюджет Чувашской Республики</v>
      </c>
      <c r="V793" s="20"/>
      <c r="W793" s="20"/>
      <c r="X793" s="20"/>
      <c r="Y793" s="20" t="str">
        <f t="shared" ca="1" si="260"/>
        <v/>
      </c>
      <c r="Z793" s="20"/>
      <c r="AA793" s="20">
        <f t="shared" si="257"/>
        <v>10</v>
      </c>
      <c r="AB793" s="20">
        <f t="shared" si="256"/>
        <v>1</v>
      </c>
      <c r="AC793" s="20" t="str">
        <f t="shared" si="255"/>
        <v>A130201450</v>
      </c>
      <c r="AD793" s="20" t="str">
        <f t="shared" ca="1" si="259"/>
        <v>A130201450</v>
      </c>
      <c r="AE793" s="20" t="str">
        <f t="shared" ca="1" si="258"/>
        <v/>
      </c>
      <c r="AF793" s="158" t="s">
        <v>605</v>
      </c>
      <c r="AG793" s="158">
        <v>522</v>
      </c>
      <c r="AH793" s="157"/>
      <c r="AI793" s="163" t="s">
        <v>307</v>
      </c>
      <c r="AJ793" s="20"/>
      <c r="AK793" s="20"/>
      <c r="AL793" s="20"/>
      <c r="AM793" s="20"/>
      <c r="AN793" s="20"/>
      <c r="AO793" s="20"/>
    </row>
    <row r="794" spans="1:41" s="30" customFormat="1" ht="15.75" thickBot="1" x14ac:dyDescent="0.3">
      <c r="A794" s="209"/>
      <c r="B794" s="205"/>
      <c r="C794" s="205"/>
      <c r="D794" s="123" t="s">
        <v>17</v>
      </c>
      <c r="E794" s="123" t="s">
        <v>17</v>
      </c>
      <c r="F794" s="123" t="s">
        <v>17</v>
      </c>
      <c r="G794" s="123" t="s">
        <v>17</v>
      </c>
      <c r="H794" s="116" t="s">
        <v>3</v>
      </c>
      <c r="I794" s="117" t="s">
        <v>18</v>
      </c>
      <c r="J794" s="87">
        <f ca="1">IF($T794=0,SUM(J795:J799),IF($T794="",0,IF(ISERROR(OFFSET(ГП!AA658,-$R794-IF($T794=4,1,0),0)),0,OFFSET(ГП!AA658,-$R794-IF($T794=4,1,0),0))))</f>
        <v>1245</v>
      </c>
      <c r="K794" s="87">
        <f ca="1">IF($T794=0,SUM(K795:K799),IF($T794="",0,IF(ISERROR(OFFSET(ГП!AB658,-$R794-IF($T794=4,1,0),0)),0,OFFSET(ГП!AB658,-$R794-IF($T794=4,1,0),0))))</f>
        <v>0</v>
      </c>
      <c r="L794" s="87">
        <f ca="1">IF($T794=0,SUM(L795:L799),IF($T794="",0,IF(ISERROR(OFFSET(ГП!AC658,-$R794-IF($T794=4,1,0),0)),0,OFFSET(ГП!AC658,-$R794-IF($T794=4,1,0),0))))</f>
        <v>0</v>
      </c>
      <c r="M794" s="87">
        <f ca="1">IF($T794=0,SUM(M795:M799),IF($T794="",0,IF(ISERROR(OFFSET(ГП!AD658,-$R794-IF($T794=4,1,0),0)),0,OFFSET(ГП!AD658,-$R794-IF($T794=4,1,0),0))))</f>
        <v>0</v>
      </c>
      <c r="N794" s="87">
        <f ca="1">IF($T794=0,SUM(N795:N799),IF($T794="",0,IF(ISERROR(OFFSET(ГП!AE658,-$R794-IF($T794=4,1,0),0)),0,OFFSET(ГП!AE658,-$R794-IF($T794=4,1,0),0))))</f>
        <v>0</v>
      </c>
      <c r="O794" s="87">
        <f ca="1">IF($T794=0,SUM(O795:O799),IF($T794="",0,IF(ISERROR(OFFSET(ГП!AF658,-$R794-IF($T794=4,1,0),0)),0,OFFSET(ГП!AF658,-$R794-IF($T794=4,1,0),0))))</f>
        <v>0</v>
      </c>
      <c r="P794" s="20"/>
      <c r="Q794" s="20">
        <v>4</v>
      </c>
      <c r="R794" s="20">
        <f t="shared" si="253"/>
        <v>10</v>
      </c>
      <c r="S794" s="20">
        <f t="shared" si="250"/>
        <v>3</v>
      </c>
      <c r="T794" s="157">
        <f t="shared" si="251"/>
        <v>3</v>
      </c>
      <c r="U794" s="20" t="str">
        <f t="shared" si="252"/>
        <v>местные бюджеты</v>
      </c>
      <c r="V794" s="20"/>
      <c r="W794" s="20"/>
      <c r="X794" s="20"/>
      <c r="Y794" s="20" t="str">
        <f t="shared" ca="1" si="260"/>
        <v/>
      </c>
      <c r="Z794" s="20"/>
      <c r="AA794" s="20">
        <f t="shared" si="257"/>
        <v>10</v>
      </c>
      <c r="AB794" s="20">
        <f t="shared" si="256"/>
        <v>2</v>
      </c>
      <c r="AC794" s="20" t="str">
        <f t="shared" si="255"/>
        <v/>
      </c>
      <c r="AD794" s="20" t="str">
        <f t="shared" ca="1" si="259"/>
        <v/>
      </c>
      <c r="AE794" s="20" t="str">
        <f t="shared" ca="1" si="258"/>
        <v/>
      </c>
      <c r="AF794" s="158" t="s">
        <v>40</v>
      </c>
      <c r="AG794" s="158" t="s">
        <v>40</v>
      </c>
      <c r="AH794" s="157"/>
      <c r="AI794" s="163" t="s">
        <v>3</v>
      </c>
      <c r="AJ794" s="20"/>
      <c r="AK794" s="20"/>
      <c r="AL794" s="20"/>
      <c r="AM794" s="20"/>
      <c r="AN794" s="20"/>
      <c r="AO794" s="20"/>
    </row>
    <row r="795" spans="1:41" s="30" customFormat="1" ht="15.75" thickBot="1" x14ac:dyDescent="0.3">
      <c r="A795" s="209"/>
      <c r="B795" s="205"/>
      <c r="C795" s="205"/>
      <c r="D795" s="123" t="s">
        <v>17</v>
      </c>
      <c r="E795" s="123" t="s">
        <v>17</v>
      </c>
      <c r="F795" s="123" t="s">
        <v>17</v>
      </c>
      <c r="G795" s="123" t="s">
        <v>17</v>
      </c>
      <c r="H795" s="116" t="s">
        <v>5</v>
      </c>
      <c r="I795" s="117" t="s">
        <v>18</v>
      </c>
      <c r="J795" s="87">
        <f ca="1">IF($T795=0,SUM(J796:J800),IF($T795="",0,IF(ISERROR(OFFSET(ГП!AA659,-$R795-IF($T795=4,1,0),0)),0,OFFSET(ГП!AA659,-$R795-IF($T795=4,1,0),0))))</f>
        <v>0</v>
      </c>
      <c r="K795" s="87">
        <f ca="1">IF($T795=0,SUM(K796:K800),IF($T795="",0,IF(ISERROR(OFFSET(ГП!AB659,-$R795-IF($T795=4,1,0),0)),0,OFFSET(ГП!AB659,-$R795-IF($T795=4,1,0),0))))</f>
        <v>0</v>
      </c>
      <c r="L795" s="87">
        <f ca="1">IF($T795=0,SUM(L796:L800),IF($T795="",0,IF(ISERROR(OFFSET(ГП!AC659,-$R795-IF($T795=4,1,0),0)),0,OFFSET(ГП!AC659,-$R795-IF($T795=4,1,0),0))))</f>
        <v>0</v>
      </c>
      <c r="M795" s="87">
        <f ca="1">IF($T795=0,SUM(M796:M800),IF($T795="",0,IF(ISERROR(OFFSET(ГП!AD659,-$R795-IF($T795=4,1,0),0)),0,OFFSET(ГП!AD659,-$R795-IF($T795=4,1,0),0))))</f>
        <v>0</v>
      </c>
      <c r="N795" s="87">
        <f ca="1">IF($T795=0,SUM(N796:N800),IF($T795="",0,IF(ISERROR(OFFSET(ГП!AE659,-$R795-IF($T795=4,1,0),0)),0,OFFSET(ГП!AE659,-$R795-IF($T795=4,1,0),0))))</f>
        <v>0</v>
      </c>
      <c r="O795" s="87">
        <f ca="1">IF($T795=0,SUM(O796:O800),IF($T795="",0,IF(ISERROR(OFFSET(ГП!AF659,-$R795-IF($T795=4,1,0),0)),0,OFFSET(ГП!AF659,-$R795-IF($T795=4,1,0),0))))</f>
        <v>0</v>
      </c>
      <c r="P795" s="20"/>
      <c r="Q795" s="20">
        <v>5</v>
      </c>
      <c r="R795" s="20">
        <f t="shared" ref="R795:R858" si="261">IF(Q795=1,R794+1,R794)</f>
        <v>10</v>
      </c>
      <c r="S795" s="20" t="str">
        <f t="shared" ref="S795:S858" si="262">IF(ISERROR(SEARCH("местн",U795,1)),IF(ISERROR(SEARCH("источн",U795,1)),"",4),3)</f>
        <v/>
      </c>
      <c r="T795" s="157" t="str">
        <f t="shared" ref="T795:T858" si="263">IF(S795="",IF(ISERROR(SEARCH("федерал",U795,1)),IF(ISERROR(SEARCH("республ",U795,1)),IF(ISERROR(SEARCH("всег",U795,1)),"",0),IF(ISERROR(SEARCH("террит",U795,1)),1,"")),2),S795)</f>
        <v/>
      </c>
      <c r="U795" s="20" t="str">
        <f t="shared" ref="U795:U858" si="264">H795</f>
        <v>территориальный государственный внебюджетный фонд Чувашской Республики</v>
      </c>
      <c r="V795" s="20"/>
      <c r="W795" s="20"/>
      <c r="X795" s="20"/>
      <c r="Y795" s="20" t="str">
        <f t="shared" ca="1" si="260"/>
        <v/>
      </c>
      <c r="Z795" s="20"/>
      <c r="AA795" s="20">
        <f t="shared" si="257"/>
        <v>10</v>
      </c>
      <c r="AB795" s="20">
        <f t="shared" si="256"/>
        <v>3</v>
      </c>
      <c r="AC795" s="20" t="str">
        <f t="shared" si="255"/>
        <v/>
      </c>
      <c r="AD795" s="20" t="str">
        <f t="shared" ca="1" si="259"/>
        <v/>
      </c>
      <c r="AE795" s="20" t="str">
        <f t="shared" ca="1" si="258"/>
        <v/>
      </c>
      <c r="AF795" s="158" t="s">
        <v>40</v>
      </c>
      <c r="AG795" s="158" t="s">
        <v>40</v>
      </c>
      <c r="AH795" s="157"/>
      <c r="AI795" s="163" t="s">
        <v>6</v>
      </c>
      <c r="AJ795" s="20"/>
      <c r="AK795" s="20"/>
      <c r="AL795" s="20"/>
      <c r="AM795" s="20"/>
      <c r="AN795" s="20"/>
      <c r="AO795" s="20"/>
    </row>
    <row r="796" spans="1:41" s="30" customFormat="1" ht="15.75" thickBot="1" x14ac:dyDescent="0.3">
      <c r="A796" s="210"/>
      <c r="B796" s="206"/>
      <c r="C796" s="206"/>
      <c r="D796" s="123" t="s">
        <v>17</v>
      </c>
      <c r="E796" s="123" t="s">
        <v>17</v>
      </c>
      <c r="F796" s="123" t="s">
        <v>17</v>
      </c>
      <c r="G796" s="123" t="s">
        <v>17</v>
      </c>
      <c r="H796" s="116" t="s">
        <v>6</v>
      </c>
      <c r="I796" s="117" t="s">
        <v>18</v>
      </c>
      <c r="J796" s="87">
        <f ca="1">IF($T796=0,SUM(J797:J801),IF($T796="",0,IF(ISERROR(OFFSET(ГП!AA660,-$R796-IF($T796=4,1,0),0)),0,OFFSET(ГП!AA660,-$R796-IF($T796=4,1,0),0))))</f>
        <v>0</v>
      </c>
      <c r="K796" s="87">
        <f ca="1">IF($T796=0,SUM(K797:K801),IF($T796="",0,IF(ISERROR(OFFSET(ГП!AB660,-$R796-IF($T796=4,1,0),0)),0,OFFSET(ГП!AB660,-$R796-IF($T796=4,1,0),0))))</f>
        <v>0</v>
      </c>
      <c r="L796" s="87">
        <f ca="1">IF($T796=0,SUM(L797:L801),IF($T796="",0,IF(ISERROR(OFFSET(ГП!AC660,-$R796-IF($T796=4,1,0),0)),0,OFFSET(ГП!AC660,-$R796-IF($T796=4,1,0),0))))</f>
        <v>0</v>
      </c>
      <c r="M796" s="87">
        <f ca="1">IF($T796=0,SUM(M797:M801),IF($T796="",0,IF(ISERROR(OFFSET(ГП!AD660,-$R796-IF($T796=4,1,0),0)),0,OFFSET(ГП!AD660,-$R796-IF($T796=4,1,0),0))))</f>
        <v>0</v>
      </c>
      <c r="N796" s="87">
        <f ca="1">IF($T796=0,SUM(N797:N801),IF($T796="",0,IF(ISERROR(OFFSET(ГП!AE660,-$R796-IF($T796=4,1,0),0)),0,OFFSET(ГП!AE660,-$R796-IF($T796=4,1,0),0))))</f>
        <v>0</v>
      </c>
      <c r="O796" s="87">
        <f ca="1">IF($T796=0,SUM(O797:O801),IF($T796="",0,IF(ISERROR(OFFSET(ГП!AF660,-$R796-IF($T796=4,1,0),0)),0,OFFSET(ГП!AF660,-$R796-IF($T796=4,1,0),0))))</f>
        <v>0</v>
      </c>
      <c r="P796" s="20"/>
      <c r="Q796" s="20">
        <v>6</v>
      </c>
      <c r="R796" s="20">
        <f t="shared" si="261"/>
        <v>10</v>
      </c>
      <c r="S796" s="20">
        <f t="shared" si="262"/>
        <v>4</v>
      </c>
      <c r="T796" s="157">
        <f t="shared" si="263"/>
        <v>4</v>
      </c>
      <c r="U796" s="20" t="str">
        <f t="shared" si="264"/>
        <v>внебюджетные источники</v>
      </c>
      <c r="V796" s="20"/>
      <c r="W796" s="20"/>
      <c r="X796" s="20"/>
      <c r="Y796" s="20" t="str">
        <f t="shared" ca="1" si="260"/>
        <v/>
      </c>
      <c r="Z796" s="20"/>
      <c r="AA796" s="20">
        <f t="shared" si="257"/>
        <v>10</v>
      </c>
      <c r="AB796" s="20">
        <f t="shared" si="256"/>
        <v>4</v>
      </c>
      <c r="AC796" s="20" t="str">
        <f t="shared" si="255"/>
        <v/>
      </c>
      <c r="AD796" s="20" t="str">
        <f t="shared" ca="1" si="259"/>
        <v/>
      </c>
      <c r="AE796" s="20" t="str">
        <f t="shared" ca="1" si="258"/>
        <v/>
      </c>
      <c r="AF796" s="158" t="s">
        <v>40</v>
      </c>
      <c r="AG796" s="158" t="s">
        <v>40</v>
      </c>
      <c r="AH796" s="157"/>
      <c r="AI796" s="163" t="s">
        <v>1</v>
      </c>
      <c r="AJ796" s="20"/>
      <c r="AK796" s="20"/>
      <c r="AL796" s="20"/>
      <c r="AM796" s="20"/>
      <c r="AN796" s="20"/>
      <c r="AO796" s="20"/>
    </row>
    <row r="797" spans="1:41" s="30" customFormat="1" ht="15.75" thickBot="1" x14ac:dyDescent="0.3">
      <c r="A797" s="207" t="s">
        <v>208</v>
      </c>
      <c r="B797" s="204" t="s">
        <v>262</v>
      </c>
      <c r="C797" s="204" t="s">
        <v>35</v>
      </c>
      <c r="D797" s="123" t="s">
        <v>17</v>
      </c>
      <c r="E797" s="123" t="s">
        <v>17</v>
      </c>
      <c r="F797" s="123" t="s">
        <v>17</v>
      </c>
      <c r="G797" s="123" t="s">
        <v>17</v>
      </c>
      <c r="H797" s="116" t="s">
        <v>1</v>
      </c>
      <c r="I797" s="117" t="s">
        <v>18</v>
      </c>
      <c r="J797" s="87">
        <f ca="1">IF($T797=0,SUM(J798:J802),IF($T797="",0,IF(ISERROR(OFFSET(ГП!AA661,-$R797-IF($T797=4,1,0),0)),0,OFFSET(ГП!AA661,-$R797-IF($T797=4,1,0),0))))</f>
        <v>11168.8</v>
      </c>
      <c r="K797" s="87">
        <f ca="1">IF($T797=0,SUM(K798:K802),IF($T797="",0,IF(ISERROR(OFFSET(ГП!AB661,-$R797-IF($T797=4,1,0),0)),0,OFFSET(ГП!AB661,-$R797-IF($T797=4,1,0),0))))</f>
        <v>0</v>
      </c>
      <c r="L797" s="87">
        <f ca="1">IF($T797=0,SUM(L798:L802),IF($T797="",0,IF(ISERROR(OFFSET(ГП!AC661,-$R797-IF($T797=4,1,0),0)),0,OFFSET(ГП!AC661,-$R797-IF($T797=4,1,0),0))))</f>
        <v>0</v>
      </c>
      <c r="M797" s="87">
        <f ca="1">IF($T797=0,SUM(M798:M802),IF($T797="",0,IF(ISERROR(OFFSET(ГП!AD661,-$R797-IF($T797=4,1,0),0)),0,OFFSET(ГП!AD661,-$R797-IF($T797=4,1,0),0))))</f>
        <v>0</v>
      </c>
      <c r="N797" s="87">
        <f ca="1">IF($T797=0,SUM(N798:N802),IF($T797="",0,IF(ISERROR(OFFSET(ГП!AE661,-$R797-IF($T797=4,1,0),0)),0,OFFSET(ГП!AE661,-$R797-IF($T797=4,1,0),0))))</f>
        <v>0</v>
      </c>
      <c r="O797" s="87">
        <f ca="1">IF($T797=0,SUM(O798:O802),IF($T797="",0,IF(ISERROR(OFFSET(ГП!AF661,-$R797-IF($T797=4,1,0),0)),0,OFFSET(ГП!AF661,-$R797-IF($T797=4,1,0),0))))</f>
        <v>0</v>
      </c>
      <c r="P797" s="20"/>
      <c r="Q797" s="20">
        <v>1</v>
      </c>
      <c r="R797" s="20">
        <f t="shared" si="261"/>
        <v>11</v>
      </c>
      <c r="S797" s="20" t="str">
        <f t="shared" si="262"/>
        <v/>
      </c>
      <c r="T797" s="157">
        <f t="shared" si="263"/>
        <v>0</v>
      </c>
      <c r="U797" s="20" t="str">
        <f t="shared" si="264"/>
        <v>всего</v>
      </c>
      <c r="V797" s="20"/>
      <c r="W797" s="20"/>
      <c r="X797" s="20"/>
      <c r="Y797" s="20" t="str">
        <f t="shared" ca="1" si="260"/>
        <v/>
      </c>
      <c r="Z797" s="20"/>
      <c r="AA797" s="20">
        <f t="shared" si="257"/>
        <v>10</v>
      </c>
      <c r="AB797" s="20">
        <f t="shared" si="256"/>
        <v>5</v>
      </c>
      <c r="AC797" s="20" t="str">
        <f t="shared" si="255"/>
        <v/>
      </c>
      <c r="AD797" s="20" t="str">
        <f t="shared" ca="1" si="259"/>
        <v/>
      </c>
      <c r="AE797" s="20" t="str">
        <f t="shared" ca="1" si="258"/>
        <v/>
      </c>
      <c r="AF797" s="158" t="s">
        <v>40</v>
      </c>
      <c r="AG797" s="158" t="s">
        <v>40</v>
      </c>
      <c r="AH797" s="157"/>
      <c r="AI797" s="163" t="s">
        <v>2</v>
      </c>
      <c r="AJ797" s="20"/>
      <c r="AK797" s="20"/>
      <c r="AL797" s="20"/>
      <c r="AM797" s="20"/>
      <c r="AN797" s="20"/>
      <c r="AO797" s="20"/>
    </row>
    <row r="798" spans="1:41" s="30" customFormat="1" ht="23.25" thickBot="1" x14ac:dyDescent="0.3">
      <c r="A798" s="209"/>
      <c r="B798" s="205"/>
      <c r="C798" s="205"/>
      <c r="D798" s="123" t="s">
        <v>17</v>
      </c>
      <c r="E798" s="123" t="s">
        <v>17</v>
      </c>
      <c r="F798" s="123" t="s">
        <v>17</v>
      </c>
      <c r="G798" s="123" t="s">
        <v>17</v>
      </c>
      <c r="H798" s="116" t="s">
        <v>2</v>
      </c>
      <c r="I798" s="117" t="s">
        <v>18</v>
      </c>
      <c r="J798" s="87">
        <f ca="1">IF($T798=0,SUM(J799:J803),IF($T798="",0,IF(ISERROR(OFFSET(ГП!AA662,-$R798-IF($T798=4,1,0),0)),0,OFFSET(ГП!AA662,-$R798-IF($T798=4,1,0),0))))</f>
        <v>0</v>
      </c>
      <c r="K798" s="87">
        <f ca="1">IF($T798=0,SUM(K799:K803),IF($T798="",0,IF(ISERROR(OFFSET(ГП!AB662,-$R798-IF($T798=4,1,0),0)),0,OFFSET(ГП!AB662,-$R798-IF($T798=4,1,0),0))))</f>
        <v>0</v>
      </c>
      <c r="L798" s="87">
        <f ca="1">IF($T798=0,SUM(L799:L803),IF($T798="",0,IF(ISERROR(OFFSET(ГП!AC662,-$R798-IF($T798=4,1,0),0)),0,OFFSET(ГП!AC662,-$R798-IF($T798=4,1,0),0))))</f>
        <v>0</v>
      </c>
      <c r="M798" s="87">
        <f ca="1">IF($T798=0,SUM(M799:M803),IF($T798="",0,IF(ISERROR(OFFSET(ГП!AD662,-$R798-IF($T798=4,1,0),0)),0,OFFSET(ГП!AD662,-$R798-IF($T798=4,1,0),0))))</f>
        <v>0</v>
      </c>
      <c r="N798" s="87">
        <f ca="1">IF($T798=0,SUM(N799:N803),IF($T798="",0,IF(ISERROR(OFFSET(ГП!AE662,-$R798-IF($T798=4,1,0),0)),0,OFFSET(ГП!AE662,-$R798-IF($T798=4,1,0),0))))</f>
        <v>0</v>
      </c>
      <c r="O798" s="87">
        <f ca="1">IF($T798=0,SUM(O799:O803),IF($T798="",0,IF(ISERROR(OFFSET(ГП!AF662,-$R798-IF($T798=4,1,0),0)),0,OFFSET(ГП!AF662,-$R798-IF($T798=4,1,0),0))))</f>
        <v>0</v>
      </c>
      <c r="P798" s="20"/>
      <c r="Q798" s="20">
        <v>2</v>
      </c>
      <c r="R798" s="20">
        <f t="shared" si="261"/>
        <v>11</v>
      </c>
      <c r="S798" s="20" t="str">
        <f t="shared" si="262"/>
        <v/>
      </c>
      <c r="T798" s="157">
        <f t="shared" si="263"/>
        <v>2</v>
      </c>
      <c r="U798" s="20" t="str">
        <f t="shared" si="264"/>
        <v>федеральный бюджет</v>
      </c>
      <c r="V798" s="20"/>
      <c r="W798" s="20"/>
      <c r="X798" s="20"/>
      <c r="Y798" s="20" t="str">
        <f t="shared" ca="1" si="260"/>
        <v/>
      </c>
      <c r="Z798" s="20"/>
      <c r="AA798" s="20">
        <f t="shared" si="257"/>
        <v>10</v>
      </c>
      <c r="AB798" s="20">
        <f t="shared" si="256"/>
        <v>6</v>
      </c>
      <c r="AC798" s="20" t="str">
        <f t="shared" si="255"/>
        <v/>
      </c>
      <c r="AD798" s="20" t="str">
        <f t="shared" ca="1" si="259"/>
        <v/>
      </c>
      <c r="AE798" s="20" t="str">
        <f t="shared" ca="1" si="258"/>
        <v/>
      </c>
      <c r="AF798" s="158" t="s">
        <v>616</v>
      </c>
      <c r="AG798" s="158">
        <v>522</v>
      </c>
      <c r="AH798" s="157"/>
      <c r="AI798" s="163" t="s">
        <v>307</v>
      </c>
      <c r="AJ798" s="20"/>
      <c r="AK798" s="20"/>
      <c r="AL798" s="20"/>
      <c r="AM798" s="20"/>
      <c r="AN798" s="20"/>
      <c r="AO798" s="20"/>
    </row>
    <row r="799" spans="1:41" s="30" customFormat="1" ht="15.75" thickBot="1" x14ac:dyDescent="0.3">
      <c r="A799" s="209"/>
      <c r="B799" s="205"/>
      <c r="C799" s="205"/>
      <c r="D799" s="123">
        <v>832</v>
      </c>
      <c r="E799" s="123">
        <v>502</v>
      </c>
      <c r="F799" s="123" t="s">
        <v>606</v>
      </c>
      <c r="G799" s="123">
        <v>522</v>
      </c>
      <c r="H799" s="116" t="s">
        <v>4</v>
      </c>
      <c r="I799" s="117" t="s">
        <v>18</v>
      </c>
      <c r="J799" s="87">
        <f ca="1">IF($T799=0,SUM(J800:J804),IF($T799="",0,IF(ISERROR(OFFSET(ГП!AA663,-$R799-IF($T799=4,1,0),0)),0,OFFSET(ГП!AA663,-$R799-IF($T799=4,1,0),0))))</f>
        <v>10387</v>
      </c>
      <c r="K799" s="87">
        <f ca="1">IF($T799=0,SUM(K800:K804),IF($T799="",0,IF(ISERROR(OFFSET(ГП!AB663,-$R799-IF($T799=4,1,0),0)),0,OFFSET(ГП!AB663,-$R799-IF($T799=4,1,0),0))))</f>
        <v>0</v>
      </c>
      <c r="L799" s="87">
        <f ca="1">IF($T799=0,SUM(L800:L804),IF($T799="",0,IF(ISERROR(OFFSET(ГП!AC663,-$R799-IF($T799=4,1,0),0)),0,OFFSET(ГП!AC663,-$R799-IF($T799=4,1,0),0))))</f>
        <v>0</v>
      </c>
      <c r="M799" s="87">
        <f ca="1">IF($T799=0,SUM(M800:M804),IF($T799="",0,IF(ISERROR(OFFSET(ГП!AD663,-$R799-IF($T799=4,1,0),0)),0,OFFSET(ГП!AD663,-$R799-IF($T799=4,1,0),0))))</f>
        <v>0</v>
      </c>
      <c r="N799" s="87">
        <f ca="1">IF($T799=0,SUM(N800:N804),IF($T799="",0,IF(ISERROR(OFFSET(ГП!AE663,-$R799-IF($T799=4,1,0),0)),0,OFFSET(ГП!AE663,-$R799-IF($T799=4,1,0),0))))</f>
        <v>0</v>
      </c>
      <c r="O799" s="87">
        <f ca="1">IF($T799=0,SUM(O800:O804),IF($T799="",0,IF(ISERROR(OFFSET(ГП!AF663,-$R799-IF($T799=4,1,0),0)),0,OFFSET(ГП!AF663,-$R799-IF($T799=4,1,0),0))))</f>
        <v>0</v>
      </c>
      <c r="P799" s="20"/>
      <c r="Q799" s="20">
        <v>3</v>
      </c>
      <c r="R799" s="20">
        <f t="shared" si="261"/>
        <v>11</v>
      </c>
      <c r="S799" s="20" t="str">
        <f t="shared" si="262"/>
        <v/>
      </c>
      <c r="T799" s="157">
        <f t="shared" si="263"/>
        <v>1</v>
      </c>
      <c r="U799" s="20" t="str">
        <f t="shared" si="264"/>
        <v>республииканский бюджет Чувашской Республики</v>
      </c>
      <c r="V799" s="20"/>
      <c r="W799" s="20"/>
      <c r="X799" s="20"/>
      <c r="Y799" s="20" t="str">
        <f t="shared" ca="1" si="260"/>
        <v/>
      </c>
      <c r="Z799" s="20"/>
      <c r="AA799" s="20">
        <f t="shared" si="257"/>
        <v>11</v>
      </c>
      <c r="AB799" s="20">
        <f t="shared" si="256"/>
        <v>1</v>
      </c>
      <c r="AC799" s="20" t="str">
        <f t="shared" si="255"/>
        <v>A130201440</v>
      </c>
      <c r="AD799" s="20" t="str">
        <f t="shared" ca="1" si="259"/>
        <v>A130201440</v>
      </c>
      <c r="AE799" s="20" t="str">
        <f t="shared" ca="1" si="258"/>
        <v/>
      </c>
      <c r="AF799" s="158" t="s">
        <v>40</v>
      </c>
      <c r="AG799" s="158" t="s">
        <v>40</v>
      </c>
      <c r="AH799" s="157"/>
      <c r="AI799" s="163" t="s">
        <v>3</v>
      </c>
      <c r="AJ799" s="20"/>
      <c r="AK799" s="20"/>
      <c r="AL799" s="20"/>
      <c r="AM799" s="20"/>
      <c r="AN799" s="20"/>
      <c r="AO799" s="20"/>
    </row>
    <row r="800" spans="1:41" s="30" customFormat="1" ht="15.75" thickBot="1" x14ac:dyDescent="0.3">
      <c r="A800" s="209"/>
      <c r="B800" s="205"/>
      <c r="C800" s="205"/>
      <c r="D800" s="123" t="s">
        <v>17</v>
      </c>
      <c r="E800" s="123" t="s">
        <v>17</v>
      </c>
      <c r="F800" s="123" t="s">
        <v>17</v>
      </c>
      <c r="G800" s="123" t="s">
        <v>17</v>
      </c>
      <c r="H800" s="116" t="s">
        <v>3</v>
      </c>
      <c r="I800" s="117" t="s">
        <v>18</v>
      </c>
      <c r="J800" s="87">
        <f ca="1">IF($T800=0,SUM(J801:J805),IF($T800="",0,IF(ISERROR(OFFSET(ГП!AA664,-$R800-IF($T800=4,1,0),0)),0,OFFSET(ГП!AA664,-$R800-IF($T800=4,1,0),0))))</f>
        <v>781.8</v>
      </c>
      <c r="K800" s="87">
        <f ca="1">IF($T800=0,SUM(K801:K805),IF($T800="",0,IF(ISERROR(OFFSET(ГП!AB664,-$R800-IF($T800=4,1,0),0)),0,OFFSET(ГП!AB664,-$R800-IF($T800=4,1,0),0))))</f>
        <v>0</v>
      </c>
      <c r="L800" s="87">
        <f ca="1">IF($T800=0,SUM(L801:L805),IF($T800="",0,IF(ISERROR(OFFSET(ГП!AC664,-$R800-IF($T800=4,1,0),0)),0,OFFSET(ГП!AC664,-$R800-IF($T800=4,1,0),0))))</f>
        <v>0</v>
      </c>
      <c r="M800" s="87">
        <f ca="1">IF($T800=0,SUM(M801:M805),IF($T800="",0,IF(ISERROR(OFFSET(ГП!AD664,-$R800-IF($T800=4,1,0),0)),0,OFFSET(ГП!AD664,-$R800-IF($T800=4,1,0),0))))</f>
        <v>0</v>
      </c>
      <c r="N800" s="87">
        <f ca="1">IF($T800=0,SUM(N801:N805),IF($T800="",0,IF(ISERROR(OFFSET(ГП!AE664,-$R800-IF($T800=4,1,0),0)),0,OFFSET(ГП!AE664,-$R800-IF($T800=4,1,0),0))))</f>
        <v>0</v>
      </c>
      <c r="O800" s="87">
        <f ca="1">IF($T800=0,SUM(O801:O805),IF($T800="",0,IF(ISERROR(OFFSET(ГП!AF664,-$R800-IF($T800=4,1,0),0)),0,OFFSET(ГП!AF664,-$R800-IF($T800=4,1,0),0))))</f>
        <v>0</v>
      </c>
      <c r="P800" s="20"/>
      <c r="Q800" s="20">
        <v>4</v>
      </c>
      <c r="R800" s="20">
        <f t="shared" si="261"/>
        <v>11</v>
      </c>
      <c r="S800" s="20">
        <f t="shared" si="262"/>
        <v>3</v>
      </c>
      <c r="T800" s="157">
        <f t="shared" si="263"/>
        <v>3</v>
      </c>
      <c r="U800" s="20" t="str">
        <f t="shared" si="264"/>
        <v>местные бюджеты</v>
      </c>
      <c r="V800" s="20"/>
      <c r="W800" s="20"/>
      <c r="X800" s="20"/>
      <c r="Y800" s="20" t="str">
        <f t="shared" ca="1" si="260"/>
        <v/>
      </c>
      <c r="Z800" s="20"/>
      <c r="AA800" s="20">
        <f t="shared" si="257"/>
        <v>11</v>
      </c>
      <c r="AB800" s="20">
        <f t="shared" si="256"/>
        <v>2</v>
      </c>
      <c r="AC800" s="20" t="str">
        <f t="shared" si="255"/>
        <v/>
      </c>
      <c r="AD800" s="20" t="str">
        <f t="shared" ca="1" si="259"/>
        <v/>
      </c>
      <c r="AE800" s="20" t="str">
        <f t="shared" ca="1" si="258"/>
        <v/>
      </c>
      <c r="AF800" s="158" t="s">
        <v>40</v>
      </c>
      <c r="AG800" s="158" t="s">
        <v>40</v>
      </c>
      <c r="AH800" s="157"/>
      <c r="AI800" s="163" t="s">
        <v>6</v>
      </c>
      <c r="AJ800" s="20"/>
      <c r="AK800" s="20"/>
      <c r="AL800" s="20"/>
      <c r="AM800" s="20"/>
      <c r="AN800" s="20"/>
      <c r="AO800" s="20"/>
    </row>
    <row r="801" spans="1:41" s="30" customFormat="1" ht="15.75" thickBot="1" x14ac:dyDescent="0.3">
      <c r="A801" s="209"/>
      <c r="B801" s="205"/>
      <c r="C801" s="205"/>
      <c r="D801" s="123" t="s">
        <v>17</v>
      </c>
      <c r="E801" s="123" t="s">
        <v>17</v>
      </c>
      <c r="F801" s="123" t="s">
        <v>17</v>
      </c>
      <c r="G801" s="123" t="s">
        <v>17</v>
      </c>
      <c r="H801" s="116" t="s">
        <v>5</v>
      </c>
      <c r="I801" s="117" t="s">
        <v>18</v>
      </c>
      <c r="J801" s="87">
        <f ca="1">IF($T801=0,SUM(J802:J806),IF($T801="",0,IF(ISERROR(OFFSET(ГП!AA665,-$R801-IF($T801=4,1,0),0)),0,OFFSET(ГП!AA665,-$R801-IF($T801=4,1,0),0))))</f>
        <v>0</v>
      </c>
      <c r="K801" s="87">
        <f ca="1">IF($T801=0,SUM(K802:K806),IF($T801="",0,IF(ISERROR(OFFSET(ГП!AB665,-$R801-IF($T801=4,1,0),0)),0,OFFSET(ГП!AB665,-$R801-IF($T801=4,1,0),0))))</f>
        <v>0</v>
      </c>
      <c r="L801" s="87">
        <f ca="1">IF($T801=0,SUM(L802:L806),IF($T801="",0,IF(ISERROR(OFFSET(ГП!AC665,-$R801-IF($T801=4,1,0),0)),0,OFFSET(ГП!AC665,-$R801-IF($T801=4,1,0),0))))</f>
        <v>0</v>
      </c>
      <c r="M801" s="87">
        <f ca="1">IF($T801=0,SUM(M802:M806),IF($T801="",0,IF(ISERROR(OFFSET(ГП!AD665,-$R801-IF($T801=4,1,0),0)),0,OFFSET(ГП!AD665,-$R801-IF($T801=4,1,0),0))))</f>
        <v>0</v>
      </c>
      <c r="N801" s="87">
        <f ca="1">IF($T801=0,SUM(N802:N806),IF($T801="",0,IF(ISERROR(OFFSET(ГП!AE665,-$R801-IF($T801=4,1,0),0)),0,OFFSET(ГП!AE665,-$R801-IF($T801=4,1,0),0))))</f>
        <v>0</v>
      </c>
      <c r="O801" s="87">
        <f ca="1">IF($T801=0,SUM(O802:O806),IF($T801="",0,IF(ISERROR(OFFSET(ГП!AF665,-$R801-IF($T801=4,1,0),0)),0,OFFSET(ГП!AF665,-$R801-IF($T801=4,1,0),0))))</f>
        <v>0</v>
      </c>
      <c r="P801" s="20"/>
      <c r="Q801" s="20">
        <v>5</v>
      </c>
      <c r="R801" s="20">
        <f t="shared" si="261"/>
        <v>11</v>
      </c>
      <c r="S801" s="20" t="str">
        <f t="shared" si="262"/>
        <v/>
      </c>
      <c r="T801" s="157" t="str">
        <f t="shared" si="263"/>
        <v/>
      </c>
      <c r="U801" s="20" t="str">
        <f t="shared" si="264"/>
        <v>территориальный государственный внебюджетный фонд Чувашской Республики</v>
      </c>
      <c r="V801" s="20"/>
      <c r="W801" s="20"/>
      <c r="X801" s="20"/>
      <c r="Y801" s="20" t="str">
        <f t="shared" ca="1" si="260"/>
        <v/>
      </c>
      <c r="Z801" s="20"/>
      <c r="AA801" s="20">
        <f t="shared" si="257"/>
        <v>11</v>
      </c>
      <c r="AB801" s="20">
        <f t="shared" si="256"/>
        <v>3</v>
      </c>
      <c r="AC801" s="20" t="str">
        <f t="shared" ref="AC801:AC864" si="265">IF(LEN(F801)&gt;5,F801,"")</f>
        <v/>
      </c>
      <c r="AD801" s="20" t="str">
        <f t="shared" ca="1" si="259"/>
        <v/>
      </c>
      <c r="AE801" s="20" t="str">
        <f t="shared" ca="1" si="258"/>
        <v/>
      </c>
      <c r="AF801" s="158" t="s">
        <v>40</v>
      </c>
      <c r="AG801" s="158" t="s">
        <v>40</v>
      </c>
      <c r="AH801" s="157"/>
      <c r="AI801" s="163" t="s">
        <v>1</v>
      </c>
      <c r="AJ801" s="20"/>
      <c r="AK801" s="20"/>
      <c r="AL801" s="20"/>
      <c r="AM801" s="20"/>
      <c r="AN801" s="20"/>
      <c r="AO801" s="20"/>
    </row>
    <row r="802" spans="1:41" s="30" customFormat="1" ht="15.75" thickBot="1" x14ac:dyDescent="0.3">
      <c r="A802" s="210"/>
      <c r="B802" s="206"/>
      <c r="C802" s="206"/>
      <c r="D802" s="123" t="s">
        <v>17</v>
      </c>
      <c r="E802" s="123" t="s">
        <v>17</v>
      </c>
      <c r="F802" s="123" t="s">
        <v>17</v>
      </c>
      <c r="G802" s="123" t="s">
        <v>17</v>
      </c>
      <c r="H802" s="116" t="s">
        <v>6</v>
      </c>
      <c r="I802" s="117" t="s">
        <v>18</v>
      </c>
      <c r="J802" s="87">
        <f ca="1">IF($T802=0,SUM(J803:J807),IF($T802="",0,IF(ISERROR(OFFSET(ГП!AA666,-$R802-IF($T802=4,1,0),0)),0,OFFSET(ГП!AA666,-$R802-IF($T802=4,1,0),0))))</f>
        <v>0</v>
      </c>
      <c r="K802" s="87">
        <f ca="1">IF($T802=0,SUM(K803:K807),IF($T802="",0,IF(ISERROR(OFFSET(ГП!AB666,-$R802-IF($T802=4,1,0),0)),0,OFFSET(ГП!AB666,-$R802-IF($T802=4,1,0),0))))</f>
        <v>0</v>
      </c>
      <c r="L802" s="87">
        <f ca="1">IF($T802=0,SUM(L803:L807),IF($T802="",0,IF(ISERROR(OFFSET(ГП!AC666,-$R802-IF($T802=4,1,0),0)),0,OFFSET(ГП!AC666,-$R802-IF($T802=4,1,0),0))))</f>
        <v>0</v>
      </c>
      <c r="M802" s="87">
        <f ca="1">IF($T802=0,SUM(M803:M807),IF($T802="",0,IF(ISERROR(OFFSET(ГП!AD666,-$R802-IF($T802=4,1,0),0)),0,OFFSET(ГП!AD666,-$R802-IF($T802=4,1,0),0))))</f>
        <v>0</v>
      </c>
      <c r="N802" s="87">
        <f ca="1">IF($T802=0,SUM(N803:N807),IF($T802="",0,IF(ISERROR(OFFSET(ГП!AE666,-$R802-IF($T802=4,1,0),0)),0,OFFSET(ГП!AE666,-$R802-IF($T802=4,1,0),0))))</f>
        <v>0</v>
      </c>
      <c r="O802" s="87">
        <f ca="1">IF($T802=0,SUM(O803:O807),IF($T802="",0,IF(ISERROR(OFFSET(ГП!AF666,-$R802-IF($T802=4,1,0),0)),0,OFFSET(ГП!AF666,-$R802-IF($T802=4,1,0),0))))</f>
        <v>0</v>
      </c>
      <c r="P802" s="20"/>
      <c r="Q802" s="20">
        <v>6</v>
      </c>
      <c r="R802" s="20">
        <f t="shared" si="261"/>
        <v>11</v>
      </c>
      <c r="S802" s="20">
        <f t="shared" si="262"/>
        <v>4</v>
      </c>
      <c r="T802" s="157">
        <f t="shared" si="263"/>
        <v>4</v>
      </c>
      <c r="U802" s="20" t="str">
        <f t="shared" si="264"/>
        <v>внебюджетные источники</v>
      </c>
      <c r="V802" s="20"/>
      <c r="W802" s="20"/>
      <c r="X802" s="20"/>
      <c r="Y802" s="20" t="str">
        <f t="shared" ca="1" si="260"/>
        <v/>
      </c>
      <c r="Z802" s="20"/>
      <c r="AA802" s="20">
        <f t="shared" si="257"/>
        <v>11</v>
      </c>
      <c r="AB802" s="20">
        <f t="shared" si="256"/>
        <v>4</v>
      </c>
      <c r="AC802" s="20" t="str">
        <f t="shared" si="265"/>
        <v/>
      </c>
      <c r="AD802" s="20" t="str">
        <f t="shared" ca="1" si="259"/>
        <v/>
      </c>
      <c r="AE802" s="20" t="str">
        <f t="shared" ca="1" si="258"/>
        <v/>
      </c>
      <c r="AF802" s="158" t="s">
        <v>40</v>
      </c>
      <c r="AG802" s="158" t="s">
        <v>40</v>
      </c>
      <c r="AH802" s="157"/>
      <c r="AI802" s="163" t="s">
        <v>2</v>
      </c>
      <c r="AJ802" s="20"/>
      <c r="AK802" s="20"/>
      <c r="AL802" s="20"/>
      <c r="AM802" s="20"/>
      <c r="AN802" s="20"/>
      <c r="AO802" s="20"/>
    </row>
    <row r="803" spans="1:41" s="30" customFormat="1" ht="23.25" thickBot="1" x14ac:dyDescent="0.3">
      <c r="A803" s="207" t="s">
        <v>209</v>
      </c>
      <c r="B803" s="204" t="s">
        <v>263</v>
      </c>
      <c r="C803" s="204" t="s">
        <v>35</v>
      </c>
      <c r="D803" s="123" t="s">
        <v>17</v>
      </c>
      <c r="E803" s="123" t="s">
        <v>17</v>
      </c>
      <c r="F803" s="123" t="s">
        <v>17</v>
      </c>
      <c r="G803" s="123" t="s">
        <v>17</v>
      </c>
      <c r="H803" s="116" t="s">
        <v>1</v>
      </c>
      <c r="I803" s="117" t="s">
        <v>18</v>
      </c>
      <c r="J803" s="87">
        <f ca="1">IF($T803=0,SUM(J804:J808),IF($T803="",0,IF(ISERROR(OFFSET(ГП!AA667,-$R803-IF($T803=4,1,0),0)),0,OFFSET(ГП!AA667,-$R803-IF($T803=4,1,0),0))))</f>
        <v>8347.2999999999993</v>
      </c>
      <c r="K803" s="87">
        <f ca="1">IF($T803=0,SUM(K804:K808),IF($T803="",0,IF(ISERROR(OFFSET(ГП!AB667,-$R803-IF($T803=4,1,0),0)),0,OFFSET(ГП!AB667,-$R803-IF($T803=4,1,0),0))))</f>
        <v>0</v>
      </c>
      <c r="L803" s="87">
        <f ca="1">IF($T803=0,SUM(L804:L808),IF($T803="",0,IF(ISERROR(OFFSET(ГП!AC667,-$R803-IF($T803=4,1,0),0)),0,OFFSET(ГП!AC667,-$R803-IF($T803=4,1,0),0))))</f>
        <v>0</v>
      </c>
      <c r="M803" s="87">
        <f ca="1">IF($T803=0,SUM(M804:M808),IF($T803="",0,IF(ISERROR(OFFSET(ГП!AD667,-$R803-IF($T803=4,1,0),0)),0,OFFSET(ГП!AD667,-$R803-IF($T803=4,1,0),0))))</f>
        <v>0</v>
      </c>
      <c r="N803" s="87">
        <f ca="1">IF($T803=0,SUM(N804:N808),IF($T803="",0,IF(ISERROR(OFFSET(ГП!AE667,-$R803-IF($T803=4,1,0),0)),0,OFFSET(ГП!AE667,-$R803-IF($T803=4,1,0),0))))</f>
        <v>0</v>
      </c>
      <c r="O803" s="87">
        <f ca="1">IF($T803=0,SUM(O804:O808),IF($T803="",0,IF(ISERROR(OFFSET(ГП!AF667,-$R803-IF($T803=4,1,0),0)),0,OFFSET(ГП!AF667,-$R803-IF($T803=4,1,0),0))))</f>
        <v>0</v>
      </c>
      <c r="P803" s="20"/>
      <c r="Q803" s="20">
        <v>1</v>
      </c>
      <c r="R803" s="20">
        <f t="shared" si="261"/>
        <v>12</v>
      </c>
      <c r="S803" s="20" t="str">
        <f t="shared" si="262"/>
        <v/>
      </c>
      <c r="T803" s="157">
        <f t="shared" si="263"/>
        <v>0</v>
      </c>
      <c r="U803" s="20" t="str">
        <f t="shared" si="264"/>
        <v>всего</v>
      </c>
      <c r="V803" s="20"/>
      <c r="W803" s="20"/>
      <c r="X803" s="20"/>
      <c r="Y803" s="20" t="str">
        <f t="shared" ca="1" si="260"/>
        <v/>
      </c>
      <c r="Z803" s="20"/>
      <c r="AA803" s="20">
        <f t="shared" si="257"/>
        <v>11</v>
      </c>
      <c r="AB803" s="20">
        <f t="shared" ref="AB803:AB866" si="266">AB797</f>
        <v>5</v>
      </c>
      <c r="AC803" s="20" t="str">
        <f t="shared" si="265"/>
        <v/>
      </c>
      <c r="AD803" s="20" t="str">
        <f t="shared" ca="1" si="259"/>
        <v/>
      </c>
      <c r="AE803" s="20" t="str">
        <f t="shared" ca="1" si="258"/>
        <v/>
      </c>
      <c r="AF803" s="158" t="s">
        <v>615</v>
      </c>
      <c r="AG803" s="158">
        <v>522</v>
      </c>
      <c r="AH803" s="157"/>
      <c r="AI803" s="163" t="s">
        <v>307</v>
      </c>
      <c r="AJ803" s="20"/>
      <c r="AK803" s="20"/>
      <c r="AL803" s="20"/>
      <c r="AM803" s="20"/>
      <c r="AN803" s="20"/>
      <c r="AO803" s="20"/>
    </row>
    <row r="804" spans="1:41" s="30" customFormat="1" ht="15.75" thickBot="1" x14ac:dyDescent="0.3">
      <c r="A804" s="209"/>
      <c r="B804" s="205"/>
      <c r="C804" s="205"/>
      <c r="D804" s="123" t="s">
        <v>17</v>
      </c>
      <c r="E804" s="123" t="s">
        <v>17</v>
      </c>
      <c r="F804" s="123" t="s">
        <v>17</v>
      </c>
      <c r="G804" s="123" t="s">
        <v>17</v>
      </c>
      <c r="H804" s="116" t="s">
        <v>2</v>
      </c>
      <c r="I804" s="117" t="s">
        <v>18</v>
      </c>
      <c r="J804" s="87">
        <f ca="1">IF($T804=0,SUM(J805:J809),IF($T804="",0,IF(ISERROR(OFFSET(ГП!AA668,-$R804-IF($T804=4,1,0),0)),0,OFFSET(ГП!AA668,-$R804-IF($T804=4,1,0),0))))</f>
        <v>0</v>
      </c>
      <c r="K804" s="87">
        <f ca="1">IF($T804=0,SUM(K805:K809),IF($T804="",0,IF(ISERROR(OFFSET(ГП!AB668,-$R804-IF($T804=4,1,0),0)),0,OFFSET(ГП!AB668,-$R804-IF($T804=4,1,0),0))))</f>
        <v>0</v>
      </c>
      <c r="L804" s="87">
        <f ca="1">IF($T804=0,SUM(L805:L809),IF($T804="",0,IF(ISERROR(OFFSET(ГП!AC668,-$R804-IF($T804=4,1,0),0)),0,OFFSET(ГП!AC668,-$R804-IF($T804=4,1,0),0))))</f>
        <v>0</v>
      </c>
      <c r="M804" s="87">
        <f ca="1">IF($T804=0,SUM(M805:M809),IF($T804="",0,IF(ISERROR(OFFSET(ГП!AD668,-$R804-IF($T804=4,1,0),0)),0,OFFSET(ГП!AD668,-$R804-IF($T804=4,1,0),0))))</f>
        <v>0</v>
      </c>
      <c r="N804" s="87">
        <f ca="1">IF($T804=0,SUM(N805:N809),IF($T804="",0,IF(ISERROR(OFFSET(ГП!AE668,-$R804-IF($T804=4,1,0),0)),0,OFFSET(ГП!AE668,-$R804-IF($T804=4,1,0),0))))</f>
        <v>0</v>
      </c>
      <c r="O804" s="87">
        <f ca="1">IF($T804=0,SUM(O805:O809),IF($T804="",0,IF(ISERROR(OFFSET(ГП!AF668,-$R804-IF($T804=4,1,0),0)),0,OFFSET(ГП!AF668,-$R804-IF($T804=4,1,0),0))))</f>
        <v>0</v>
      </c>
      <c r="P804" s="20"/>
      <c r="Q804" s="20">
        <v>2</v>
      </c>
      <c r="R804" s="20">
        <f t="shared" si="261"/>
        <v>12</v>
      </c>
      <c r="S804" s="20" t="str">
        <f t="shared" si="262"/>
        <v/>
      </c>
      <c r="T804" s="157">
        <f t="shared" si="263"/>
        <v>2</v>
      </c>
      <c r="U804" s="20" t="str">
        <f t="shared" si="264"/>
        <v>федеральный бюджет</v>
      </c>
      <c r="V804" s="20"/>
      <c r="W804" s="20"/>
      <c r="X804" s="20"/>
      <c r="Y804" s="20" t="str">
        <f t="shared" ca="1" si="260"/>
        <v/>
      </c>
      <c r="Z804" s="20"/>
      <c r="AA804" s="20">
        <f t="shared" si="257"/>
        <v>11</v>
      </c>
      <c r="AB804" s="20">
        <f t="shared" si="266"/>
        <v>6</v>
      </c>
      <c r="AC804" s="20" t="str">
        <f t="shared" si="265"/>
        <v/>
      </c>
      <c r="AD804" s="20" t="str">
        <f t="shared" ca="1" si="259"/>
        <v/>
      </c>
      <c r="AE804" s="20" t="str">
        <f t="shared" ca="1" si="258"/>
        <v/>
      </c>
      <c r="AF804" s="158" t="s">
        <v>40</v>
      </c>
      <c r="AG804" s="158" t="s">
        <v>40</v>
      </c>
      <c r="AH804" s="157"/>
      <c r="AI804" s="163" t="s">
        <v>3</v>
      </c>
      <c r="AJ804" s="20"/>
      <c r="AK804" s="20"/>
      <c r="AL804" s="20"/>
      <c r="AM804" s="20"/>
      <c r="AN804" s="20"/>
      <c r="AO804" s="20"/>
    </row>
    <row r="805" spans="1:41" s="30" customFormat="1" ht="15.75" thickBot="1" x14ac:dyDescent="0.3">
      <c r="A805" s="209"/>
      <c r="B805" s="205"/>
      <c r="C805" s="205"/>
      <c r="D805" s="123">
        <v>832</v>
      </c>
      <c r="E805" s="123">
        <v>502</v>
      </c>
      <c r="F805" s="123" t="s">
        <v>605</v>
      </c>
      <c r="G805" s="123">
        <v>522</v>
      </c>
      <c r="H805" s="116" t="s">
        <v>4</v>
      </c>
      <c r="I805" s="117" t="s">
        <v>18</v>
      </c>
      <c r="J805" s="87">
        <f ca="1">IF($T805=0,SUM(J806:J810),IF($T805="",0,IF(ISERROR(OFFSET(ГП!AA669,-$R805-IF($T805=4,1,0),0)),0,OFFSET(ГП!AA669,-$R805-IF($T805=4,1,0),0))))</f>
        <v>7763</v>
      </c>
      <c r="K805" s="87">
        <f ca="1">IF($T805=0,SUM(K806:K810),IF($T805="",0,IF(ISERROR(OFFSET(ГП!AB669,-$R805-IF($T805=4,1,0),0)),0,OFFSET(ГП!AB669,-$R805-IF($T805=4,1,0),0))))</f>
        <v>0</v>
      </c>
      <c r="L805" s="87">
        <f ca="1">IF($T805=0,SUM(L806:L810),IF($T805="",0,IF(ISERROR(OFFSET(ГП!AC669,-$R805-IF($T805=4,1,0),0)),0,OFFSET(ГП!AC669,-$R805-IF($T805=4,1,0),0))))</f>
        <v>0</v>
      </c>
      <c r="M805" s="87">
        <f ca="1">IF($T805=0,SUM(M806:M810),IF($T805="",0,IF(ISERROR(OFFSET(ГП!AD669,-$R805-IF($T805=4,1,0),0)),0,OFFSET(ГП!AD669,-$R805-IF($T805=4,1,0),0))))</f>
        <v>0</v>
      </c>
      <c r="N805" s="87">
        <f ca="1">IF($T805=0,SUM(N806:N810),IF($T805="",0,IF(ISERROR(OFFSET(ГП!AE669,-$R805-IF($T805=4,1,0),0)),0,OFFSET(ГП!AE669,-$R805-IF($T805=4,1,0),0))))</f>
        <v>0</v>
      </c>
      <c r="O805" s="87">
        <f ca="1">IF($T805=0,SUM(O806:O810),IF($T805="",0,IF(ISERROR(OFFSET(ГП!AF669,-$R805-IF($T805=4,1,0),0)),0,OFFSET(ГП!AF669,-$R805-IF($T805=4,1,0),0))))</f>
        <v>0</v>
      </c>
      <c r="P805" s="20"/>
      <c r="Q805" s="20">
        <v>3</v>
      </c>
      <c r="R805" s="20">
        <f t="shared" si="261"/>
        <v>12</v>
      </c>
      <c r="S805" s="20" t="str">
        <f t="shared" si="262"/>
        <v/>
      </c>
      <c r="T805" s="157">
        <f t="shared" si="263"/>
        <v>1</v>
      </c>
      <c r="U805" s="20" t="str">
        <f t="shared" si="264"/>
        <v>республииканский бюджет Чувашской Республики</v>
      </c>
      <c r="V805" s="20"/>
      <c r="W805" s="20"/>
      <c r="X805" s="20"/>
      <c r="Y805" s="20" t="str">
        <f t="shared" ca="1" si="260"/>
        <v/>
      </c>
      <c r="Z805" s="20"/>
      <c r="AA805" s="20">
        <f t="shared" si="257"/>
        <v>12</v>
      </c>
      <c r="AB805" s="20">
        <f t="shared" si="266"/>
        <v>1</v>
      </c>
      <c r="AC805" s="20" t="str">
        <f t="shared" si="265"/>
        <v>A130201430</v>
      </c>
      <c r="AD805" s="20" t="str">
        <f t="shared" ca="1" si="259"/>
        <v>A130201430</v>
      </c>
      <c r="AE805" s="20" t="str">
        <f t="shared" ca="1" si="258"/>
        <v/>
      </c>
      <c r="AF805" s="158" t="s">
        <v>40</v>
      </c>
      <c r="AG805" s="158" t="s">
        <v>40</v>
      </c>
      <c r="AH805" s="157"/>
      <c r="AI805" s="163" t="s">
        <v>6</v>
      </c>
      <c r="AJ805" s="20"/>
      <c r="AK805" s="20"/>
      <c r="AL805" s="20"/>
      <c r="AM805" s="20"/>
      <c r="AN805" s="20"/>
      <c r="AO805" s="20"/>
    </row>
    <row r="806" spans="1:41" s="30" customFormat="1" ht="15.75" thickBot="1" x14ac:dyDescent="0.3">
      <c r="A806" s="209"/>
      <c r="B806" s="205"/>
      <c r="C806" s="205"/>
      <c r="D806" s="123" t="s">
        <v>17</v>
      </c>
      <c r="E806" s="123" t="s">
        <v>17</v>
      </c>
      <c r="F806" s="123" t="s">
        <v>17</v>
      </c>
      <c r="G806" s="123" t="s">
        <v>17</v>
      </c>
      <c r="H806" s="116" t="s">
        <v>3</v>
      </c>
      <c r="I806" s="117" t="s">
        <v>18</v>
      </c>
      <c r="J806" s="87">
        <f ca="1">IF($T806=0,SUM(J807:J811),IF($T806="",0,IF(ISERROR(OFFSET(ГП!AA670,-$R806-IF($T806=4,1,0),0)),0,OFFSET(ГП!AA670,-$R806-IF($T806=4,1,0),0))))</f>
        <v>584.29999999999995</v>
      </c>
      <c r="K806" s="87">
        <f ca="1">IF($T806=0,SUM(K807:K811),IF($T806="",0,IF(ISERROR(OFFSET(ГП!AB670,-$R806-IF($T806=4,1,0),0)),0,OFFSET(ГП!AB670,-$R806-IF($T806=4,1,0),0))))</f>
        <v>0</v>
      </c>
      <c r="L806" s="87">
        <f ca="1">IF($T806=0,SUM(L807:L811),IF($T806="",0,IF(ISERROR(OFFSET(ГП!AC670,-$R806-IF($T806=4,1,0),0)),0,OFFSET(ГП!AC670,-$R806-IF($T806=4,1,0),0))))</f>
        <v>0</v>
      </c>
      <c r="M806" s="87">
        <f ca="1">IF($T806=0,SUM(M807:M811),IF($T806="",0,IF(ISERROR(OFFSET(ГП!AD670,-$R806-IF($T806=4,1,0),0)),0,OFFSET(ГП!AD670,-$R806-IF($T806=4,1,0),0))))</f>
        <v>0</v>
      </c>
      <c r="N806" s="87">
        <f ca="1">IF($T806=0,SUM(N807:N811),IF($T806="",0,IF(ISERROR(OFFSET(ГП!AE670,-$R806-IF($T806=4,1,0),0)),0,OFFSET(ГП!AE670,-$R806-IF($T806=4,1,0),0))))</f>
        <v>0</v>
      </c>
      <c r="O806" s="87">
        <f ca="1">IF($T806=0,SUM(O807:O811),IF($T806="",0,IF(ISERROR(OFFSET(ГП!AF670,-$R806-IF($T806=4,1,0),0)),0,OFFSET(ГП!AF670,-$R806-IF($T806=4,1,0),0))))</f>
        <v>0</v>
      </c>
      <c r="P806" s="20"/>
      <c r="Q806" s="20">
        <v>4</v>
      </c>
      <c r="R806" s="20">
        <f t="shared" si="261"/>
        <v>12</v>
      </c>
      <c r="S806" s="20">
        <f t="shared" si="262"/>
        <v>3</v>
      </c>
      <c r="T806" s="157">
        <f t="shared" si="263"/>
        <v>3</v>
      </c>
      <c r="U806" s="20" t="str">
        <f t="shared" si="264"/>
        <v>местные бюджеты</v>
      </c>
      <c r="V806" s="20"/>
      <c r="W806" s="20"/>
      <c r="X806" s="20"/>
      <c r="Y806" s="20" t="str">
        <f t="shared" ca="1" si="260"/>
        <v/>
      </c>
      <c r="Z806" s="20"/>
      <c r="AA806" s="20">
        <f t="shared" si="257"/>
        <v>12</v>
      </c>
      <c r="AB806" s="20">
        <f t="shared" si="266"/>
        <v>2</v>
      </c>
      <c r="AC806" s="20" t="str">
        <f t="shared" si="265"/>
        <v/>
      </c>
      <c r="AD806" s="20" t="str">
        <f t="shared" ca="1" si="259"/>
        <v/>
      </c>
      <c r="AE806" s="20" t="str">
        <f t="shared" ca="1" si="258"/>
        <v/>
      </c>
      <c r="AF806" s="158" t="s">
        <v>40</v>
      </c>
      <c r="AG806" s="158" t="s">
        <v>40</v>
      </c>
      <c r="AH806" s="157"/>
      <c r="AI806" s="163" t="s">
        <v>1</v>
      </c>
      <c r="AJ806" s="20"/>
      <c r="AK806" s="20"/>
      <c r="AL806" s="20"/>
      <c r="AM806" s="20"/>
      <c r="AN806" s="20"/>
      <c r="AO806" s="20"/>
    </row>
    <row r="807" spans="1:41" s="30" customFormat="1" ht="15.75" thickBot="1" x14ac:dyDescent="0.3">
      <c r="A807" s="209"/>
      <c r="B807" s="205"/>
      <c r="C807" s="205"/>
      <c r="D807" s="123" t="s">
        <v>17</v>
      </c>
      <c r="E807" s="123" t="s">
        <v>17</v>
      </c>
      <c r="F807" s="123" t="s">
        <v>17</v>
      </c>
      <c r="G807" s="123" t="s">
        <v>17</v>
      </c>
      <c r="H807" s="116" t="s">
        <v>5</v>
      </c>
      <c r="I807" s="117" t="s">
        <v>18</v>
      </c>
      <c r="J807" s="87">
        <f ca="1">IF($T807=0,SUM(J808:J812),IF($T807="",0,IF(ISERROR(OFFSET(ГП!AA671,-$R807-IF($T807=4,1,0),0)),0,OFFSET(ГП!AA671,-$R807-IF($T807=4,1,0),0))))</f>
        <v>0</v>
      </c>
      <c r="K807" s="87">
        <f ca="1">IF($T807=0,SUM(K808:K812),IF($T807="",0,IF(ISERROR(OFFSET(ГП!AB671,-$R807-IF($T807=4,1,0),0)),0,OFFSET(ГП!AB671,-$R807-IF($T807=4,1,0),0))))</f>
        <v>0</v>
      </c>
      <c r="L807" s="87">
        <f ca="1">IF($T807=0,SUM(L808:L812),IF($T807="",0,IF(ISERROR(OFFSET(ГП!AC671,-$R807-IF($T807=4,1,0),0)),0,OFFSET(ГП!AC671,-$R807-IF($T807=4,1,0),0))))</f>
        <v>0</v>
      </c>
      <c r="M807" s="87">
        <f ca="1">IF($T807=0,SUM(M808:M812),IF($T807="",0,IF(ISERROR(OFFSET(ГП!AD671,-$R807-IF($T807=4,1,0),0)),0,OFFSET(ГП!AD671,-$R807-IF($T807=4,1,0),0))))</f>
        <v>0</v>
      </c>
      <c r="N807" s="87">
        <f ca="1">IF($T807=0,SUM(N808:N812),IF($T807="",0,IF(ISERROR(OFFSET(ГП!AE671,-$R807-IF($T807=4,1,0),0)),0,OFFSET(ГП!AE671,-$R807-IF($T807=4,1,0),0))))</f>
        <v>0</v>
      </c>
      <c r="O807" s="87">
        <f ca="1">IF($T807=0,SUM(O808:O812),IF($T807="",0,IF(ISERROR(OFFSET(ГП!AF671,-$R807-IF($T807=4,1,0),0)),0,OFFSET(ГП!AF671,-$R807-IF($T807=4,1,0),0))))</f>
        <v>0</v>
      </c>
      <c r="P807" s="20"/>
      <c r="Q807" s="20">
        <v>5</v>
      </c>
      <c r="R807" s="20">
        <f t="shared" si="261"/>
        <v>12</v>
      </c>
      <c r="S807" s="20" t="str">
        <f t="shared" si="262"/>
        <v/>
      </c>
      <c r="T807" s="157" t="str">
        <f t="shared" si="263"/>
        <v/>
      </c>
      <c r="U807" s="20" t="str">
        <f t="shared" si="264"/>
        <v>территориальный государственный внебюджетный фонд Чувашской Республики</v>
      </c>
      <c r="V807" s="20"/>
      <c r="W807" s="20"/>
      <c r="X807" s="20"/>
      <c r="Y807" s="20" t="str">
        <f t="shared" ca="1" si="260"/>
        <v/>
      </c>
      <c r="Z807" s="20"/>
      <c r="AA807" s="20">
        <f t="shared" si="257"/>
        <v>12</v>
      </c>
      <c r="AB807" s="20">
        <f t="shared" si="266"/>
        <v>3</v>
      </c>
      <c r="AC807" s="20" t="str">
        <f t="shared" si="265"/>
        <v/>
      </c>
      <c r="AD807" s="20" t="str">
        <f t="shared" ca="1" si="259"/>
        <v/>
      </c>
      <c r="AE807" s="20" t="str">
        <f t="shared" ca="1" si="258"/>
        <v/>
      </c>
      <c r="AF807" s="158" t="s">
        <v>40</v>
      </c>
      <c r="AG807" s="158" t="s">
        <v>40</v>
      </c>
      <c r="AH807" s="157"/>
      <c r="AI807" s="163" t="s">
        <v>2</v>
      </c>
      <c r="AJ807" s="20"/>
      <c r="AK807" s="20"/>
      <c r="AL807" s="20"/>
      <c r="AM807" s="20"/>
      <c r="AN807" s="20"/>
      <c r="AO807" s="20"/>
    </row>
    <row r="808" spans="1:41" s="30" customFormat="1" ht="23.25" thickBot="1" x14ac:dyDescent="0.3">
      <c r="A808" s="210"/>
      <c r="B808" s="206"/>
      <c r="C808" s="206"/>
      <c r="D808" s="123" t="s">
        <v>17</v>
      </c>
      <c r="E808" s="123" t="s">
        <v>17</v>
      </c>
      <c r="F808" s="123" t="s">
        <v>17</v>
      </c>
      <c r="G808" s="123" t="s">
        <v>17</v>
      </c>
      <c r="H808" s="116" t="s">
        <v>6</v>
      </c>
      <c r="I808" s="117" t="s">
        <v>18</v>
      </c>
      <c r="J808" s="87">
        <f ca="1">IF($T808=0,SUM(J809:J813),IF($T808="",0,IF(ISERROR(OFFSET(ГП!AA672,-$R808-IF($T808=4,1,0),0)),0,OFFSET(ГП!AA672,-$R808-IF($T808=4,1,0),0))))</f>
        <v>0</v>
      </c>
      <c r="K808" s="87">
        <f ca="1">IF($T808=0,SUM(K809:K813),IF($T808="",0,IF(ISERROR(OFFSET(ГП!AB672,-$R808-IF($T808=4,1,0),0)),0,OFFSET(ГП!AB672,-$R808-IF($T808=4,1,0),0))))</f>
        <v>0</v>
      </c>
      <c r="L808" s="87">
        <f ca="1">IF($T808=0,SUM(L809:L813),IF($T808="",0,IF(ISERROR(OFFSET(ГП!AC672,-$R808-IF($T808=4,1,0),0)),0,OFFSET(ГП!AC672,-$R808-IF($T808=4,1,0),0))))</f>
        <v>0</v>
      </c>
      <c r="M808" s="87">
        <f ca="1">IF($T808=0,SUM(M809:M813),IF($T808="",0,IF(ISERROR(OFFSET(ГП!AD672,-$R808-IF($T808=4,1,0),0)),0,OFFSET(ГП!AD672,-$R808-IF($T808=4,1,0),0))))</f>
        <v>0</v>
      </c>
      <c r="N808" s="87">
        <f ca="1">IF($T808=0,SUM(N809:N813),IF($T808="",0,IF(ISERROR(OFFSET(ГП!AE672,-$R808-IF($T808=4,1,0),0)),0,OFFSET(ГП!AE672,-$R808-IF($T808=4,1,0),0))))</f>
        <v>0</v>
      </c>
      <c r="O808" s="87">
        <f ca="1">IF($T808=0,SUM(O809:O813),IF($T808="",0,IF(ISERROR(OFFSET(ГП!AF672,-$R808-IF($T808=4,1,0),0)),0,OFFSET(ГП!AF672,-$R808-IF($T808=4,1,0),0))))</f>
        <v>0</v>
      </c>
      <c r="P808" s="20"/>
      <c r="Q808" s="20">
        <v>6</v>
      </c>
      <c r="R808" s="20">
        <f t="shared" si="261"/>
        <v>12</v>
      </c>
      <c r="S808" s="20">
        <f t="shared" si="262"/>
        <v>4</v>
      </c>
      <c r="T808" s="157">
        <f t="shared" si="263"/>
        <v>4</v>
      </c>
      <c r="U808" s="20" t="str">
        <f t="shared" si="264"/>
        <v>внебюджетные источники</v>
      </c>
      <c r="V808" s="20"/>
      <c r="W808" s="20"/>
      <c r="X808" s="20"/>
      <c r="Y808" s="20" t="str">
        <f t="shared" ca="1" si="260"/>
        <v/>
      </c>
      <c r="Z808" s="20"/>
      <c r="AA808" s="20">
        <f t="shared" si="257"/>
        <v>12</v>
      </c>
      <c r="AB808" s="20">
        <f t="shared" si="266"/>
        <v>4</v>
      </c>
      <c r="AC808" s="20" t="str">
        <f t="shared" si="265"/>
        <v/>
      </c>
      <c r="AD808" s="20" t="str">
        <f t="shared" ca="1" si="259"/>
        <v/>
      </c>
      <c r="AE808" s="20" t="str">
        <f t="shared" ca="1" si="258"/>
        <v/>
      </c>
      <c r="AF808" s="158" t="s">
        <v>268</v>
      </c>
      <c r="AG808" s="158">
        <v>522</v>
      </c>
      <c r="AH808" s="157"/>
      <c r="AI808" s="163" t="s">
        <v>307</v>
      </c>
      <c r="AJ808" s="20"/>
      <c r="AK808" s="20"/>
      <c r="AL808" s="20"/>
      <c r="AM808" s="20"/>
      <c r="AN808" s="20"/>
      <c r="AO808" s="20"/>
    </row>
    <row r="809" spans="1:41" s="30" customFormat="1" ht="15.75" thickBot="1" x14ac:dyDescent="0.3">
      <c r="A809" s="207" t="s">
        <v>213</v>
      </c>
      <c r="B809" s="204" t="s">
        <v>264</v>
      </c>
      <c r="C809" s="204" t="s">
        <v>35</v>
      </c>
      <c r="D809" s="123" t="s">
        <v>17</v>
      </c>
      <c r="E809" s="123" t="s">
        <v>17</v>
      </c>
      <c r="F809" s="123" t="s">
        <v>17</v>
      </c>
      <c r="G809" s="123" t="s">
        <v>17</v>
      </c>
      <c r="H809" s="116" t="s">
        <v>1</v>
      </c>
      <c r="I809" s="117" t="s">
        <v>18</v>
      </c>
      <c r="J809" s="87">
        <f ca="1">IF($T809=0,SUM(J810:J814),IF($T809="",0,IF(ISERROR(OFFSET(ГП!AA673,-$R809-IF($T809=4,1,0),0)),0,OFFSET(ГП!AA673,-$R809-IF($T809=4,1,0),0))))</f>
        <v>16552.5</v>
      </c>
      <c r="K809" s="87">
        <f ca="1">IF($T809=0,SUM(K810:K814),IF($T809="",0,IF(ISERROR(OFFSET(ГП!AB673,-$R809-IF($T809=4,1,0),0)),0,OFFSET(ГП!AB673,-$R809-IF($T809=4,1,0),0))))</f>
        <v>0</v>
      </c>
      <c r="L809" s="87">
        <f ca="1">IF($T809=0,SUM(L810:L814),IF($T809="",0,IF(ISERROR(OFFSET(ГП!AC673,-$R809-IF($T809=4,1,0),0)),0,OFFSET(ГП!AC673,-$R809-IF($T809=4,1,0),0))))</f>
        <v>0</v>
      </c>
      <c r="M809" s="87">
        <f ca="1">IF($T809=0,SUM(M810:M814),IF($T809="",0,IF(ISERROR(OFFSET(ГП!AD673,-$R809-IF($T809=4,1,0),0)),0,OFFSET(ГП!AD673,-$R809-IF($T809=4,1,0),0))))</f>
        <v>0</v>
      </c>
      <c r="N809" s="87">
        <f ca="1">IF($T809=0,SUM(N810:N814),IF($T809="",0,IF(ISERROR(OFFSET(ГП!AE673,-$R809-IF($T809=4,1,0),0)),0,OFFSET(ГП!AE673,-$R809-IF($T809=4,1,0),0))))</f>
        <v>0</v>
      </c>
      <c r="O809" s="87">
        <f ca="1">IF($T809=0,SUM(O810:O814),IF($T809="",0,IF(ISERROR(OFFSET(ГП!AF673,-$R809-IF($T809=4,1,0),0)),0,OFFSET(ГП!AF673,-$R809-IF($T809=4,1,0),0))))</f>
        <v>0</v>
      </c>
      <c r="P809" s="20"/>
      <c r="Q809" s="20">
        <v>1</v>
      </c>
      <c r="R809" s="20">
        <f t="shared" si="261"/>
        <v>13</v>
      </c>
      <c r="S809" s="20" t="str">
        <f t="shared" si="262"/>
        <v/>
      </c>
      <c r="T809" s="157">
        <f t="shared" si="263"/>
        <v>0</v>
      </c>
      <c r="U809" s="20" t="str">
        <f t="shared" si="264"/>
        <v>всего</v>
      </c>
      <c r="V809" s="20"/>
      <c r="W809" s="20"/>
      <c r="X809" s="20"/>
      <c r="Y809" s="20" t="str">
        <f t="shared" ca="1" si="260"/>
        <v/>
      </c>
      <c r="Z809" s="20"/>
      <c r="AA809" s="20">
        <f t="shared" ref="AA809:AA888" si="267">IF(AB808="",0,IF(AB808=6,AA808+1,AA808))</f>
        <v>12</v>
      </c>
      <c r="AB809" s="20">
        <f t="shared" si="266"/>
        <v>5</v>
      </c>
      <c r="AC809" s="20" t="str">
        <f t="shared" si="265"/>
        <v/>
      </c>
      <c r="AD809" s="20" t="str">
        <f t="shared" ca="1" si="259"/>
        <v/>
      </c>
      <c r="AE809" s="20" t="str">
        <f t="shared" ca="1" si="258"/>
        <v/>
      </c>
      <c r="AF809" s="158" t="s">
        <v>40</v>
      </c>
      <c r="AG809" s="158" t="s">
        <v>40</v>
      </c>
      <c r="AH809" s="157"/>
      <c r="AI809" s="163" t="s">
        <v>3</v>
      </c>
      <c r="AJ809" s="20"/>
      <c r="AK809" s="20"/>
      <c r="AL809" s="20"/>
      <c r="AM809" s="20"/>
      <c r="AN809" s="20"/>
      <c r="AO809" s="20"/>
    </row>
    <row r="810" spans="1:41" s="30" customFormat="1" ht="15.75" thickBot="1" x14ac:dyDescent="0.3">
      <c r="A810" s="209"/>
      <c r="B810" s="205"/>
      <c r="C810" s="205"/>
      <c r="D810" s="123" t="s">
        <v>17</v>
      </c>
      <c r="E810" s="123" t="s">
        <v>17</v>
      </c>
      <c r="F810" s="123" t="s">
        <v>17</v>
      </c>
      <c r="G810" s="123" t="s">
        <v>17</v>
      </c>
      <c r="H810" s="116" t="s">
        <v>2</v>
      </c>
      <c r="I810" s="117" t="s">
        <v>18</v>
      </c>
      <c r="J810" s="87">
        <f ca="1">IF($T810=0,SUM(J811:J815),IF($T810="",0,IF(ISERROR(OFFSET(ГП!AA674,-$R810-IF($T810=4,1,0),0)),0,OFFSET(ГП!AA674,-$R810-IF($T810=4,1,0),0))))</f>
        <v>0</v>
      </c>
      <c r="K810" s="87">
        <f ca="1">IF($T810=0,SUM(K811:K815),IF($T810="",0,IF(ISERROR(OFFSET(ГП!AB674,-$R810-IF($T810=4,1,0),0)),0,OFFSET(ГП!AB674,-$R810-IF($T810=4,1,0),0))))</f>
        <v>0</v>
      </c>
      <c r="L810" s="87">
        <f ca="1">IF($T810=0,SUM(L811:L815),IF($T810="",0,IF(ISERROR(OFFSET(ГП!AC674,-$R810-IF($T810=4,1,0),0)),0,OFFSET(ГП!AC674,-$R810-IF($T810=4,1,0),0))))</f>
        <v>0</v>
      </c>
      <c r="M810" s="87">
        <f ca="1">IF($T810=0,SUM(M811:M815),IF($T810="",0,IF(ISERROR(OFFSET(ГП!AD674,-$R810-IF($T810=4,1,0),0)),0,OFFSET(ГП!AD674,-$R810-IF($T810=4,1,0),0))))</f>
        <v>0</v>
      </c>
      <c r="N810" s="87">
        <f ca="1">IF($T810=0,SUM(N811:N815),IF($T810="",0,IF(ISERROR(OFFSET(ГП!AE674,-$R810-IF($T810=4,1,0),0)),0,OFFSET(ГП!AE674,-$R810-IF($T810=4,1,0),0))))</f>
        <v>0</v>
      </c>
      <c r="O810" s="87">
        <f ca="1">IF($T810=0,SUM(O811:O815),IF($T810="",0,IF(ISERROR(OFFSET(ГП!AF674,-$R810-IF($T810=4,1,0),0)),0,OFFSET(ГП!AF674,-$R810-IF($T810=4,1,0),0))))</f>
        <v>0</v>
      </c>
      <c r="P810" s="20"/>
      <c r="Q810" s="20">
        <v>2</v>
      </c>
      <c r="R810" s="20">
        <f t="shared" si="261"/>
        <v>13</v>
      </c>
      <c r="S810" s="20" t="str">
        <f t="shared" si="262"/>
        <v/>
      </c>
      <c r="T810" s="157">
        <f t="shared" si="263"/>
        <v>2</v>
      </c>
      <c r="U810" s="20" t="str">
        <f t="shared" si="264"/>
        <v>федеральный бюджет</v>
      </c>
      <c r="V810" s="20"/>
      <c r="W810" s="20"/>
      <c r="X810" s="20"/>
      <c r="Y810" s="20" t="str">
        <f t="shared" ca="1" si="260"/>
        <v/>
      </c>
      <c r="Z810" s="20"/>
      <c r="AA810" s="20">
        <f t="shared" si="267"/>
        <v>12</v>
      </c>
      <c r="AB810" s="20">
        <f t="shared" si="266"/>
        <v>6</v>
      </c>
      <c r="AC810" s="20" t="str">
        <f t="shared" si="265"/>
        <v/>
      </c>
      <c r="AD810" s="20" t="str">
        <f t="shared" ca="1" si="259"/>
        <v/>
      </c>
      <c r="AE810" s="20" t="str">
        <f t="shared" ca="1" si="258"/>
        <v/>
      </c>
      <c r="AF810" s="158" t="s">
        <v>40</v>
      </c>
      <c r="AG810" s="158" t="s">
        <v>40</v>
      </c>
      <c r="AH810" s="157"/>
      <c r="AI810" s="163" t="s">
        <v>6</v>
      </c>
      <c r="AJ810" s="20"/>
      <c r="AK810" s="20"/>
      <c r="AL810" s="20"/>
      <c r="AM810" s="20"/>
      <c r="AN810" s="20"/>
      <c r="AO810" s="20"/>
    </row>
    <row r="811" spans="1:41" s="30" customFormat="1" ht="15.75" thickBot="1" x14ac:dyDescent="0.3">
      <c r="A811" s="209"/>
      <c r="B811" s="205"/>
      <c r="C811" s="205"/>
      <c r="D811" s="123">
        <v>832</v>
      </c>
      <c r="E811" s="123">
        <v>502</v>
      </c>
      <c r="F811" s="123" t="s">
        <v>616</v>
      </c>
      <c r="G811" s="123">
        <v>522</v>
      </c>
      <c r="H811" s="116" t="s">
        <v>4</v>
      </c>
      <c r="I811" s="117" t="s">
        <v>18</v>
      </c>
      <c r="J811" s="87">
        <f ca="1">IF($T811=0,SUM(J812:J816),IF($T811="",0,IF(ISERROR(OFFSET(ГП!AA675,-$R811-IF($T811=4,1,0),0)),0,OFFSET(ГП!AA675,-$R811-IF($T811=4,1,0),0))))</f>
        <v>15724.9</v>
      </c>
      <c r="K811" s="87">
        <f ca="1">IF($T811=0,SUM(K812:K816),IF($T811="",0,IF(ISERROR(OFFSET(ГП!AB675,-$R811-IF($T811=4,1,0),0)),0,OFFSET(ГП!AB675,-$R811-IF($T811=4,1,0),0))))</f>
        <v>0</v>
      </c>
      <c r="L811" s="87">
        <f ca="1">IF($T811=0,SUM(L812:L816),IF($T811="",0,IF(ISERROR(OFFSET(ГП!AC675,-$R811-IF($T811=4,1,0),0)),0,OFFSET(ГП!AC675,-$R811-IF($T811=4,1,0),0))))</f>
        <v>0</v>
      </c>
      <c r="M811" s="87">
        <f ca="1">IF($T811=0,SUM(M812:M816),IF($T811="",0,IF(ISERROR(OFFSET(ГП!AD675,-$R811-IF($T811=4,1,0),0)),0,OFFSET(ГП!AD675,-$R811-IF($T811=4,1,0),0))))</f>
        <v>0</v>
      </c>
      <c r="N811" s="87">
        <f ca="1">IF($T811=0,SUM(N812:N816),IF($T811="",0,IF(ISERROR(OFFSET(ГП!AE675,-$R811-IF($T811=4,1,0),0)),0,OFFSET(ГП!AE675,-$R811-IF($T811=4,1,0),0))))</f>
        <v>0</v>
      </c>
      <c r="O811" s="87">
        <f ca="1">IF($T811=0,SUM(O812:O816),IF($T811="",0,IF(ISERROR(OFFSET(ГП!AF675,-$R811-IF($T811=4,1,0),0)),0,OFFSET(ГП!AF675,-$R811-IF($T811=4,1,0),0))))</f>
        <v>0</v>
      </c>
      <c r="P811" s="20"/>
      <c r="Q811" s="20">
        <v>3</v>
      </c>
      <c r="R811" s="20">
        <f t="shared" si="261"/>
        <v>13</v>
      </c>
      <c r="S811" s="20" t="str">
        <f t="shared" si="262"/>
        <v/>
      </c>
      <c r="T811" s="157">
        <f t="shared" si="263"/>
        <v>1</v>
      </c>
      <c r="U811" s="20" t="str">
        <f t="shared" si="264"/>
        <v>республииканский бюджет Чувашской Республики</v>
      </c>
      <c r="V811" s="20"/>
      <c r="W811" s="20"/>
      <c r="X811" s="20"/>
      <c r="Y811" s="20" t="str">
        <f t="shared" ca="1" si="260"/>
        <v/>
      </c>
      <c r="Z811" s="20"/>
      <c r="AA811" s="20">
        <f t="shared" si="267"/>
        <v>13</v>
      </c>
      <c r="AB811" s="20">
        <f t="shared" si="266"/>
        <v>1</v>
      </c>
      <c r="AC811" s="20" t="str">
        <f t="shared" si="265"/>
        <v>A130201500</v>
      </c>
      <c r="AD811" s="20" t="str">
        <f t="shared" ca="1" si="259"/>
        <v>A130201500</v>
      </c>
      <c r="AE811" s="20" t="str">
        <f t="shared" ca="1" si="258"/>
        <v/>
      </c>
      <c r="AF811" s="158" t="s">
        <v>40</v>
      </c>
      <c r="AG811" s="158" t="s">
        <v>40</v>
      </c>
      <c r="AH811" s="157"/>
      <c r="AI811" s="163" t="s">
        <v>1</v>
      </c>
      <c r="AJ811" s="20"/>
      <c r="AK811" s="20"/>
      <c r="AL811" s="20"/>
      <c r="AM811" s="20"/>
      <c r="AN811" s="20"/>
      <c r="AO811" s="20"/>
    </row>
    <row r="812" spans="1:41" s="30" customFormat="1" ht="15.75" thickBot="1" x14ac:dyDescent="0.3">
      <c r="A812" s="209"/>
      <c r="B812" s="205"/>
      <c r="C812" s="205"/>
      <c r="D812" s="123" t="s">
        <v>17</v>
      </c>
      <c r="E812" s="123" t="s">
        <v>17</v>
      </c>
      <c r="F812" s="123" t="s">
        <v>17</v>
      </c>
      <c r="G812" s="123" t="s">
        <v>17</v>
      </c>
      <c r="H812" s="116" t="s">
        <v>3</v>
      </c>
      <c r="I812" s="117" t="s">
        <v>18</v>
      </c>
      <c r="J812" s="87">
        <f ca="1">IF($T812=0,SUM(J813:J817),IF($T812="",0,IF(ISERROR(OFFSET(ГП!AA676,-$R812-IF($T812=4,1,0),0)),0,OFFSET(ГП!AA676,-$R812-IF($T812=4,1,0),0))))</f>
        <v>827.6</v>
      </c>
      <c r="K812" s="87">
        <f ca="1">IF($T812=0,SUM(K813:K817),IF($T812="",0,IF(ISERROR(OFFSET(ГП!AB676,-$R812-IF($T812=4,1,0),0)),0,OFFSET(ГП!AB676,-$R812-IF($T812=4,1,0),0))))</f>
        <v>0</v>
      </c>
      <c r="L812" s="87">
        <f ca="1">IF($T812=0,SUM(L813:L817),IF($T812="",0,IF(ISERROR(OFFSET(ГП!AC676,-$R812-IF($T812=4,1,0),0)),0,OFFSET(ГП!AC676,-$R812-IF($T812=4,1,0),0))))</f>
        <v>0</v>
      </c>
      <c r="M812" s="87">
        <f ca="1">IF($T812=0,SUM(M813:M817),IF($T812="",0,IF(ISERROR(OFFSET(ГП!AD676,-$R812-IF($T812=4,1,0),0)),0,OFFSET(ГП!AD676,-$R812-IF($T812=4,1,0),0))))</f>
        <v>0</v>
      </c>
      <c r="N812" s="87">
        <f ca="1">IF($T812=0,SUM(N813:N817),IF($T812="",0,IF(ISERROR(OFFSET(ГП!AE676,-$R812-IF($T812=4,1,0),0)),0,OFFSET(ГП!AE676,-$R812-IF($T812=4,1,0),0))))</f>
        <v>0</v>
      </c>
      <c r="O812" s="87">
        <f ca="1">IF($T812=0,SUM(O813:O817),IF($T812="",0,IF(ISERROR(OFFSET(ГП!AF676,-$R812-IF($T812=4,1,0),0)),0,OFFSET(ГП!AF676,-$R812-IF($T812=4,1,0),0))))</f>
        <v>0</v>
      </c>
      <c r="P812" s="20"/>
      <c r="Q812" s="20">
        <v>4</v>
      </c>
      <c r="R812" s="20">
        <f t="shared" si="261"/>
        <v>13</v>
      </c>
      <c r="S812" s="20">
        <f t="shared" si="262"/>
        <v>3</v>
      </c>
      <c r="T812" s="157">
        <f t="shared" si="263"/>
        <v>3</v>
      </c>
      <c r="U812" s="20" t="str">
        <f t="shared" si="264"/>
        <v>местные бюджеты</v>
      </c>
      <c r="V812" s="20"/>
      <c r="W812" s="20"/>
      <c r="X812" s="20"/>
      <c r="Y812" s="20" t="str">
        <f t="shared" ca="1" si="260"/>
        <v/>
      </c>
      <c r="Z812" s="20"/>
      <c r="AA812" s="20">
        <f t="shared" si="267"/>
        <v>13</v>
      </c>
      <c r="AB812" s="20">
        <f t="shared" si="266"/>
        <v>2</v>
      </c>
      <c r="AC812" s="20" t="str">
        <f t="shared" si="265"/>
        <v/>
      </c>
      <c r="AD812" s="20" t="str">
        <f t="shared" ca="1" si="259"/>
        <v/>
      </c>
      <c r="AE812" s="20" t="str">
        <f t="shared" ca="1" si="258"/>
        <v/>
      </c>
      <c r="AF812" s="158" t="s">
        <v>40</v>
      </c>
      <c r="AG812" s="158" t="s">
        <v>40</v>
      </c>
      <c r="AH812" s="157"/>
      <c r="AI812" s="163" t="s">
        <v>2</v>
      </c>
      <c r="AJ812" s="20"/>
      <c r="AK812" s="20"/>
      <c r="AL812" s="20"/>
      <c r="AM812" s="20"/>
      <c r="AN812" s="20"/>
      <c r="AO812" s="20"/>
    </row>
    <row r="813" spans="1:41" s="30" customFormat="1" ht="23.25" thickBot="1" x14ac:dyDescent="0.3">
      <c r="A813" s="209"/>
      <c r="B813" s="205"/>
      <c r="C813" s="205"/>
      <c r="D813" s="123" t="s">
        <v>17</v>
      </c>
      <c r="E813" s="123" t="s">
        <v>17</v>
      </c>
      <c r="F813" s="123" t="s">
        <v>17</v>
      </c>
      <c r="G813" s="123" t="s">
        <v>17</v>
      </c>
      <c r="H813" s="116" t="s">
        <v>5</v>
      </c>
      <c r="I813" s="117" t="s">
        <v>18</v>
      </c>
      <c r="J813" s="87">
        <f ca="1">IF($T813=0,SUM(J814:J818),IF($T813="",0,IF(ISERROR(OFFSET(ГП!AA677,-$R813-IF($T813=4,1,0),0)),0,OFFSET(ГП!AA677,-$R813-IF($T813=4,1,0),0))))</f>
        <v>0</v>
      </c>
      <c r="K813" s="87">
        <f ca="1">IF($T813=0,SUM(K814:K818),IF($T813="",0,IF(ISERROR(OFFSET(ГП!AB677,-$R813-IF($T813=4,1,0),0)),0,OFFSET(ГП!AB677,-$R813-IF($T813=4,1,0),0))))</f>
        <v>0</v>
      </c>
      <c r="L813" s="87">
        <f ca="1">IF($T813=0,SUM(L814:L818),IF($T813="",0,IF(ISERROR(OFFSET(ГП!AC677,-$R813-IF($T813=4,1,0),0)),0,OFFSET(ГП!AC677,-$R813-IF($T813=4,1,0),0))))</f>
        <v>0</v>
      </c>
      <c r="M813" s="87">
        <f ca="1">IF($T813=0,SUM(M814:M818),IF($T813="",0,IF(ISERROR(OFFSET(ГП!AD677,-$R813-IF($T813=4,1,0),0)),0,OFFSET(ГП!AD677,-$R813-IF($T813=4,1,0),0))))</f>
        <v>0</v>
      </c>
      <c r="N813" s="87">
        <f ca="1">IF($T813=0,SUM(N814:N818),IF($T813="",0,IF(ISERROR(OFFSET(ГП!AE677,-$R813-IF($T813=4,1,0),0)),0,OFFSET(ГП!AE677,-$R813-IF($T813=4,1,0),0))))</f>
        <v>0</v>
      </c>
      <c r="O813" s="87">
        <f ca="1">IF($T813=0,SUM(O814:O818),IF($T813="",0,IF(ISERROR(OFFSET(ГП!AF677,-$R813-IF($T813=4,1,0),0)),0,OFFSET(ГП!AF677,-$R813-IF($T813=4,1,0),0))))</f>
        <v>0</v>
      </c>
      <c r="P813" s="20"/>
      <c r="Q813" s="20">
        <v>5</v>
      </c>
      <c r="R813" s="20">
        <f t="shared" si="261"/>
        <v>13</v>
      </c>
      <c r="S813" s="20" t="str">
        <f t="shared" si="262"/>
        <v/>
      </c>
      <c r="T813" s="157" t="str">
        <f t="shared" si="263"/>
        <v/>
      </c>
      <c r="U813" s="20" t="str">
        <f t="shared" si="264"/>
        <v>территориальный государственный внебюджетный фонд Чувашской Республики</v>
      </c>
      <c r="V813" s="20"/>
      <c r="W813" s="20"/>
      <c r="X813" s="20"/>
      <c r="Y813" s="20" t="str">
        <f t="shared" ca="1" si="260"/>
        <v/>
      </c>
      <c r="Z813" s="20"/>
      <c r="AA813" s="20">
        <f t="shared" si="267"/>
        <v>13</v>
      </c>
      <c r="AB813" s="20">
        <f t="shared" si="266"/>
        <v>3</v>
      </c>
      <c r="AC813" s="20" t="str">
        <f t="shared" si="265"/>
        <v/>
      </c>
      <c r="AD813" s="20" t="str">
        <f t="shared" ca="1" si="259"/>
        <v/>
      </c>
      <c r="AE813" s="20" t="str">
        <f t="shared" ca="1" si="258"/>
        <v/>
      </c>
      <c r="AF813" s="158" t="s">
        <v>271</v>
      </c>
      <c r="AG813" s="158">
        <v>522</v>
      </c>
      <c r="AH813" s="157"/>
      <c r="AI813" s="163" t="s">
        <v>307</v>
      </c>
      <c r="AJ813" s="20"/>
      <c r="AK813" s="20"/>
      <c r="AL813" s="20"/>
      <c r="AM813" s="20"/>
      <c r="AN813" s="20"/>
      <c r="AO813" s="20"/>
    </row>
    <row r="814" spans="1:41" s="30" customFormat="1" ht="15.75" thickBot="1" x14ac:dyDescent="0.3">
      <c r="A814" s="210"/>
      <c r="B814" s="206"/>
      <c r="C814" s="206"/>
      <c r="D814" s="123" t="s">
        <v>17</v>
      </c>
      <c r="E814" s="123" t="s">
        <v>17</v>
      </c>
      <c r="F814" s="123" t="s">
        <v>17</v>
      </c>
      <c r="G814" s="123" t="s">
        <v>17</v>
      </c>
      <c r="H814" s="116" t="s">
        <v>6</v>
      </c>
      <c r="I814" s="117" t="s">
        <v>18</v>
      </c>
      <c r="J814" s="87">
        <f ca="1">IF($T814=0,SUM(J815:J819),IF($T814="",0,IF(ISERROR(OFFSET(ГП!AA678,-$R814-IF($T814=4,1,0),0)),0,OFFSET(ГП!AA678,-$R814-IF($T814=4,1,0),0))))</f>
        <v>0</v>
      </c>
      <c r="K814" s="87">
        <f ca="1">IF($T814=0,SUM(K815:K819),IF($T814="",0,IF(ISERROR(OFFSET(ГП!AB678,-$R814-IF($T814=4,1,0),0)),0,OFFSET(ГП!AB678,-$R814-IF($T814=4,1,0),0))))</f>
        <v>0</v>
      </c>
      <c r="L814" s="87">
        <f ca="1">IF($T814=0,SUM(L815:L819),IF($T814="",0,IF(ISERROR(OFFSET(ГП!AC678,-$R814-IF($T814=4,1,0),0)),0,OFFSET(ГП!AC678,-$R814-IF($T814=4,1,0),0))))</f>
        <v>0</v>
      </c>
      <c r="M814" s="87">
        <f ca="1">IF($T814=0,SUM(M815:M819),IF($T814="",0,IF(ISERROR(OFFSET(ГП!AD678,-$R814-IF($T814=4,1,0),0)),0,OFFSET(ГП!AD678,-$R814-IF($T814=4,1,0),0))))</f>
        <v>0</v>
      </c>
      <c r="N814" s="87">
        <f ca="1">IF($T814=0,SUM(N815:N819),IF($T814="",0,IF(ISERROR(OFFSET(ГП!AE678,-$R814-IF($T814=4,1,0),0)),0,OFFSET(ГП!AE678,-$R814-IF($T814=4,1,0),0))))</f>
        <v>0</v>
      </c>
      <c r="O814" s="87">
        <f ca="1">IF($T814=0,SUM(O815:O819),IF($T814="",0,IF(ISERROR(OFFSET(ГП!AF678,-$R814-IF($T814=4,1,0),0)),0,OFFSET(ГП!AF678,-$R814-IF($T814=4,1,0),0))))</f>
        <v>0</v>
      </c>
      <c r="P814" s="20"/>
      <c r="Q814" s="20">
        <v>6</v>
      </c>
      <c r="R814" s="20">
        <f t="shared" si="261"/>
        <v>13</v>
      </c>
      <c r="S814" s="20">
        <f t="shared" si="262"/>
        <v>4</v>
      </c>
      <c r="T814" s="157">
        <f t="shared" si="263"/>
        <v>4</v>
      </c>
      <c r="U814" s="20" t="str">
        <f t="shared" si="264"/>
        <v>внебюджетные источники</v>
      </c>
      <c r="V814" s="20"/>
      <c r="W814" s="20"/>
      <c r="X814" s="20"/>
      <c r="Y814" s="20" t="str">
        <f t="shared" ca="1" si="260"/>
        <v/>
      </c>
      <c r="Z814" s="20"/>
      <c r="AA814" s="20">
        <f t="shared" si="267"/>
        <v>13</v>
      </c>
      <c r="AB814" s="20">
        <f t="shared" si="266"/>
        <v>4</v>
      </c>
      <c r="AC814" s="20" t="str">
        <f t="shared" si="265"/>
        <v/>
      </c>
      <c r="AD814" s="20" t="str">
        <f t="shared" ca="1" si="259"/>
        <v/>
      </c>
      <c r="AE814" s="20" t="str">
        <f t="shared" ca="1" si="258"/>
        <v/>
      </c>
      <c r="AF814" s="158" t="s">
        <v>40</v>
      </c>
      <c r="AG814" s="158" t="s">
        <v>40</v>
      </c>
      <c r="AH814" s="157"/>
      <c r="AI814" s="163" t="s">
        <v>3</v>
      </c>
      <c r="AJ814" s="20"/>
      <c r="AK814" s="20"/>
      <c r="AL814" s="20"/>
      <c r="AM814" s="20"/>
      <c r="AN814" s="20"/>
      <c r="AO814" s="20"/>
    </row>
    <row r="815" spans="1:41" s="30" customFormat="1" ht="15.75" thickBot="1" x14ac:dyDescent="0.3">
      <c r="A815" s="207" t="s">
        <v>214</v>
      </c>
      <c r="B815" s="204" t="s">
        <v>265</v>
      </c>
      <c r="C815" s="204" t="s">
        <v>35</v>
      </c>
      <c r="D815" s="123" t="s">
        <v>17</v>
      </c>
      <c r="E815" s="123" t="s">
        <v>17</v>
      </c>
      <c r="F815" s="123" t="s">
        <v>17</v>
      </c>
      <c r="G815" s="123" t="s">
        <v>17</v>
      </c>
      <c r="H815" s="116" t="s">
        <v>1</v>
      </c>
      <c r="I815" s="117" t="s">
        <v>18</v>
      </c>
      <c r="J815" s="87">
        <f ca="1">IF($T815=0,SUM(J816:J820),IF($T815="",0,IF(ISERROR(OFFSET(ГП!AA679,-$R815-IF($T815=4,1,0),0)),0,OFFSET(ГП!AA679,-$R815-IF($T815=4,1,0),0))))</f>
        <v>29645.899999999998</v>
      </c>
      <c r="K815" s="87">
        <f ca="1">IF($T815=0,SUM(K816:K820),IF($T815="",0,IF(ISERROR(OFFSET(ГП!AB679,-$R815-IF($T815=4,1,0),0)),0,OFFSET(ГП!AB679,-$R815-IF($T815=4,1,0),0))))</f>
        <v>0</v>
      </c>
      <c r="L815" s="87">
        <f ca="1">IF($T815=0,SUM(L816:L820),IF($T815="",0,IF(ISERROR(OFFSET(ГП!AC679,-$R815-IF($T815=4,1,0),0)),0,OFFSET(ГП!AC679,-$R815-IF($T815=4,1,0),0))))</f>
        <v>0</v>
      </c>
      <c r="M815" s="87">
        <f ca="1">IF($T815=0,SUM(M816:M820),IF($T815="",0,IF(ISERROR(OFFSET(ГП!AD679,-$R815-IF($T815=4,1,0),0)),0,OFFSET(ГП!AD679,-$R815-IF($T815=4,1,0),0))))</f>
        <v>0</v>
      </c>
      <c r="N815" s="87">
        <f ca="1">IF($T815=0,SUM(N816:N820),IF($T815="",0,IF(ISERROR(OFFSET(ГП!AE679,-$R815-IF($T815=4,1,0),0)),0,OFFSET(ГП!AE679,-$R815-IF($T815=4,1,0),0))))</f>
        <v>0</v>
      </c>
      <c r="O815" s="87">
        <f ca="1">IF($T815=0,SUM(O816:O820),IF($T815="",0,IF(ISERROR(OFFSET(ГП!AF679,-$R815-IF($T815=4,1,0),0)),0,OFFSET(ГП!AF679,-$R815-IF($T815=4,1,0),0))))</f>
        <v>0</v>
      </c>
      <c r="P815" s="20"/>
      <c r="Q815" s="20">
        <v>1</v>
      </c>
      <c r="R815" s="20">
        <f t="shared" si="261"/>
        <v>14</v>
      </c>
      <c r="S815" s="20" t="str">
        <f t="shared" si="262"/>
        <v/>
      </c>
      <c r="T815" s="157">
        <f t="shared" si="263"/>
        <v>0</v>
      </c>
      <c r="U815" s="20" t="str">
        <f t="shared" si="264"/>
        <v>всего</v>
      </c>
      <c r="V815" s="20"/>
      <c r="W815" s="20"/>
      <c r="X815" s="20"/>
      <c r="Y815" s="20" t="str">
        <f t="shared" ca="1" si="260"/>
        <v/>
      </c>
      <c r="Z815" s="20"/>
      <c r="AA815" s="20">
        <f t="shared" si="267"/>
        <v>13</v>
      </c>
      <c r="AB815" s="20">
        <f t="shared" si="266"/>
        <v>5</v>
      </c>
      <c r="AC815" s="20" t="str">
        <f t="shared" si="265"/>
        <v/>
      </c>
      <c r="AD815" s="20" t="str">
        <f t="shared" ca="1" si="259"/>
        <v/>
      </c>
      <c r="AE815" s="20" t="str">
        <f t="shared" ca="1" si="258"/>
        <v/>
      </c>
      <c r="AF815" s="158" t="s">
        <v>40</v>
      </c>
      <c r="AG815" s="158" t="s">
        <v>40</v>
      </c>
      <c r="AH815" s="157"/>
      <c r="AI815" s="163" t="s">
        <v>6</v>
      </c>
      <c r="AJ815" s="20"/>
      <c r="AK815" s="20"/>
      <c r="AL815" s="20"/>
      <c r="AM815" s="20"/>
      <c r="AN815" s="20"/>
      <c r="AO815" s="20"/>
    </row>
    <row r="816" spans="1:41" s="30" customFormat="1" ht="15.75" thickBot="1" x14ac:dyDescent="0.3">
      <c r="A816" s="209"/>
      <c r="B816" s="205"/>
      <c r="C816" s="205"/>
      <c r="D816" s="123" t="s">
        <v>17</v>
      </c>
      <c r="E816" s="123" t="s">
        <v>17</v>
      </c>
      <c r="F816" s="123" t="s">
        <v>17</v>
      </c>
      <c r="G816" s="123" t="s">
        <v>17</v>
      </c>
      <c r="H816" s="116" t="s">
        <v>2</v>
      </c>
      <c r="I816" s="117" t="s">
        <v>18</v>
      </c>
      <c r="J816" s="87">
        <f ca="1">IF($T816=0,SUM(J817:J821),IF($T816="",0,IF(ISERROR(OFFSET(ГП!AA680,-$R816-IF($T816=4,1,0),0)),0,OFFSET(ГП!AA680,-$R816-IF($T816=4,1,0),0))))</f>
        <v>0</v>
      </c>
      <c r="K816" s="87">
        <f ca="1">IF($T816=0,SUM(K817:K821),IF($T816="",0,IF(ISERROR(OFFSET(ГП!AB680,-$R816-IF($T816=4,1,0),0)),0,OFFSET(ГП!AB680,-$R816-IF($T816=4,1,0),0))))</f>
        <v>0</v>
      </c>
      <c r="L816" s="87">
        <f ca="1">IF($T816=0,SUM(L817:L821),IF($T816="",0,IF(ISERROR(OFFSET(ГП!AC680,-$R816-IF($T816=4,1,0),0)),0,OFFSET(ГП!AC680,-$R816-IF($T816=4,1,0),0))))</f>
        <v>0</v>
      </c>
      <c r="M816" s="87">
        <f ca="1">IF($T816=0,SUM(M817:M821),IF($T816="",0,IF(ISERROR(OFFSET(ГП!AD680,-$R816-IF($T816=4,1,0),0)),0,OFFSET(ГП!AD680,-$R816-IF($T816=4,1,0),0))))</f>
        <v>0</v>
      </c>
      <c r="N816" s="87">
        <f ca="1">IF($T816=0,SUM(N817:N821),IF($T816="",0,IF(ISERROR(OFFSET(ГП!AE680,-$R816-IF($T816=4,1,0),0)),0,OFFSET(ГП!AE680,-$R816-IF($T816=4,1,0),0))))</f>
        <v>0</v>
      </c>
      <c r="O816" s="87">
        <f ca="1">IF($T816=0,SUM(O817:O821),IF($T816="",0,IF(ISERROR(OFFSET(ГП!AF680,-$R816-IF($T816=4,1,0),0)),0,OFFSET(ГП!AF680,-$R816-IF($T816=4,1,0),0))))</f>
        <v>0</v>
      </c>
      <c r="P816" s="20"/>
      <c r="Q816" s="20">
        <v>2</v>
      </c>
      <c r="R816" s="20">
        <f t="shared" si="261"/>
        <v>14</v>
      </c>
      <c r="S816" s="20" t="str">
        <f t="shared" si="262"/>
        <v/>
      </c>
      <c r="T816" s="157">
        <f t="shared" si="263"/>
        <v>2</v>
      </c>
      <c r="U816" s="20" t="str">
        <f t="shared" si="264"/>
        <v>федеральный бюджет</v>
      </c>
      <c r="V816" s="20"/>
      <c r="W816" s="20"/>
      <c r="X816" s="20"/>
      <c r="Y816" s="20" t="str">
        <f t="shared" ca="1" si="260"/>
        <v/>
      </c>
      <c r="Z816" s="20"/>
      <c r="AA816" s="20">
        <f t="shared" si="267"/>
        <v>13</v>
      </c>
      <c r="AB816" s="20">
        <f t="shared" si="266"/>
        <v>6</v>
      </c>
      <c r="AC816" s="20" t="str">
        <f t="shared" si="265"/>
        <v/>
      </c>
      <c r="AD816" s="20" t="str">
        <f t="shared" ca="1" si="259"/>
        <v/>
      </c>
      <c r="AE816" s="20" t="str">
        <f t="shared" ca="1" si="258"/>
        <v/>
      </c>
      <c r="AF816" s="158" t="s">
        <v>40</v>
      </c>
      <c r="AG816" s="158" t="s">
        <v>40</v>
      </c>
      <c r="AH816" s="157"/>
      <c r="AI816" s="163" t="s">
        <v>1</v>
      </c>
      <c r="AJ816" s="20"/>
      <c r="AK816" s="20"/>
      <c r="AL816" s="20"/>
      <c r="AM816" s="20"/>
      <c r="AN816" s="20"/>
      <c r="AO816" s="20"/>
    </row>
    <row r="817" spans="1:41" s="30" customFormat="1" ht="15.75" thickBot="1" x14ac:dyDescent="0.3">
      <c r="A817" s="209"/>
      <c r="B817" s="205"/>
      <c r="C817" s="205"/>
      <c r="D817" s="123">
        <v>832</v>
      </c>
      <c r="E817" s="123">
        <v>502</v>
      </c>
      <c r="F817" s="123" t="s">
        <v>615</v>
      </c>
      <c r="G817" s="123">
        <v>522</v>
      </c>
      <c r="H817" s="116" t="s">
        <v>4</v>
      </c>
      <c r="I817" s="117" t="s">
        <v>18</v>
      </c>
      <c r="J817" s="87">
        <f ca="1">IF($T817=0,SUM(J818:J822),IF($T817="",0,IF(ISERROR(OFFSET(ГП!AA681,-$R817-IF($T817=4,1,0),0)),0,OFFSET(ГП!AA681,-$R817-IF($T817=4,1,0),0))))</f>
        <v>28163.599999999999</v>
      </c>
      <c r="K817" s="87">
        <f ca="1">IF($T817=0,SUM(K818:K822),IF($T817="",0,IF(ISERROR(OFFSET(ГП!AB681,-$R817-IF($T817=4,1,0),0)),0,OFFSET(ГП!AB681,-$R817-IF($T817=4,1,0),0))))</f>
        <v>0</v>
      </c>
      <c r="L817" s="87">
        <f ca="1">IF($T817=0,SUM(L818:L822),IF($T817="",0,IF(ISERROR(OFFSET(ГП!AC681,-$R817-IF($T817=4,1,0),0)),0,OFFSET(ГП!AC681,-$R817-IF($T817=4,1,0),0))))</f>
        <v>0</v>
      </c>
      <c r="M817" s="87">
        <f ca="1">IF($T817=0,SUM(M818:M822),IF($T817="",0,IF(ISERROR(OFFSET(ГП!AD681,-$R817-IF($T817=4,1,0),0)),0,OFFSET(ГП!AD681,-$R817-IF($T817=4,1,0),0))))</f>
        <v>0</v>
      </c>
      <c r="N817" s="87">
        <f ca="1">IF($T817=0,SUM(N818:N822),IF($T817="",0,IF(ISERROR(OFFSET(ГП!AE681,-$R817-IF($T817=4,1,0),0)),0,OFFSET(ГП!AE681,-$R817-IF($T817=4,1,0),0))))</f>
        <v>0</v>
      </c>
      <c r="O817" s="87">
        <f ca="1">IF($T817=0,SUM(O818:O822),IF($T817="",0,IF(ISERROR(OFFSET(ГП!AF681,-$R817-IF($T817=4,1,0),0)),0,OFFSET(ГП!AF681,-$R817-IF($T817=4,1,0),0))))</f>
        <v>0</v>
      </c>
      <c r="P817" s="20"/>
      <c r="Q817" s="20">
        <v>3</v>
      </c>
      <c r="R817" s="20">
        <f t="shared" si="261"/>
        <v>14</v>
      </c>
      <c r="S817" s="20" t="str">
        <f t="shared" si="262"/>
        <v/>
      </c>
      <c r="T817" s="157">
        <f t="shared" si="263"/>
        <v>1</v>
      </c>
      <c r="U817" s="20" t="str">
        <f t="shared" si="264"/>
        <v>республииканский бюджет Чувашской Республики</v>
      </c>
      <c r="V817" s="20"/>
      <c r="W817" s="20"/>
      <c r="X817" s="20"/>
      <c r="Y817" s="20" t="str">
        <f t="shared" ca="1" si="260"/>
        <v/>
      </c>
      <c r="Z817" s="20"/>
      <c r="AA817" s="20">
        <f t="shared" si="267"/>
        <v>14</v>
      </c>
      <c r="AB817" s="20">
        <f t="shared" si="266"/>
        <v>1</v>
      </c>
      <c r="AC817" s="20" t="str">
        <f t="shared" si="265"/>
        <v>A130201490</v>
      </c>
      <c r="AD817" s="20" t="str">
        <f t="shared" ca="1" si="259"/>
        <v>A130201490</v>
      </c>
      <c r="AE817" s="20" t="str">
        <f t="shared" ref="AE817:AE904" ca="1" si="268">IF(AC817=AD817,"",1)</f>
        <v/>
      </c>
      <c r="AF817" s="158" t="s">
        <v>40</v>
      </c>
      <c r="AG817" s="158" t="s">
        <v>40</v>
      </c>
      <c r="AH817" s="157"/>
      <c r="AI817" s="163" t="s">
        <v>2</v>
      </c>
      <c r="AJ817" s="20"/>
      <c r="AK817" s="20"/>
      <c r="AL817" s="20"/>
      <c r="AM817" s="20"/>
      <c r="AN817" s="20"/>
      <c r="AO817" s="20"/>
    </row>
    <row r="818" spans="1:41" s="30" customFormat="1" ht="23.25" thickBot="1" x14ac:dyDescent="0.3">
      <c r="A818" s="209"/>
      <c r="B818" s="205"/>
      <c r="C818" s="205"/>
      <c r="D818" s="123" t="s">
        <v>17</v>
      </c>
      <c r="E818" s="123" t="s">
        <v>17</v>
      </c>
      <c r="F818" s="123" t="s">
        <v>17</v>
      </c>
      <c r="G818" s="123" t="s">
        <v>17</v>
      </c>
      <c r="H818" s="116" t="s">
        <v>3</v>
      </c>
      <c r="I818" s="117" t="s">
        <v>18</v>
      </c>
      <c r="J818" s="87">
        <f ca="1">IF($T818=0,SUM(J819:J823),IF($T818="",0,IF(ISERROR(OFFSET(ГП!AA682,-$R818-IF($T818=4,1,0),0)),0,OFFSET(ГП!AA682,-$R818-IF($T818=4,1,0),0))))</f>
        <v>1482.3</v>
      </c>
      <c r="K818" s="87">
        <f ca="1">IF($T818=0,SUM(K819:K823),IF($T818="",0,IF(ISERROR(OFFSET(ГП!AB682,-$R818-IF($T818=4,1,0),0)),0,OFFSET(ГП!AB682,-$R818-IF($T818=4,1,0),0))))</f>
        <v>0</v>
      </c>
      <c r="L818" s="87">
        <f ca="1">IF($T818=0,SUM(L819:L823),IF($T818="",0,IF(ISERROR(OFFSET(ГП!AC682,-$R818-IF($T818=4,1,0),0)),0,OFFSET(ГП!AC682,-$R818-IF($T818=4,1,0),0))))</f>
        <v>0</v>
      </c>
      <c r="M818" s="87">
        <f ca="1">IF($T818=0,SUM(M819:M823),IF($T818="",0,IF(ISERROR(OFFSET(ГП!AD682,-$R818-IF($T818=4,1,0),0)),0,OFFSET(ГП!AD682,-$R818-IF($T818=4,1,0),0))))</f>
        <v>0</v>
      </c>
      <c r="N818" s="87">
        <f ca="1">IF($T818=0,SUM(N819:N823),IF($T818="",0,IF(ISERROR(OFFSET(ГП!AE682,-$R818-IF($T818=4,1,0),0)),0,OFFSET(ГП!AE682,-$R818-IF($T818=4,1,0),0))))</f>
        <v>0</v>
      </c>
      <c r="O818" s="87">
        <f ca="1">IF($T818=0,SUM(O819:O823),IF($T818="",0,IF(ISERROR(OFFSET(ГП!AF682,-$R818-IF($T818=4,1,0),0)),0,OFFSET(ГП!AF682,-$R818-IF($T818=4,1,0),0))))</f>
        <v>0</v>
      </c>
      <c r="P818" s="20"/>
      <c r="Q818" s="20">
        <v>4</v>
      </c>
      <c r="R818" s="20">
        <f t="shared" si="261"/>
        <v>14</v>
      </c>
      <c r="S818" s="20">
        <f t="shared" si="262"/>
        <v>3</v>
      </c>
      <c r="T818" s="157">
        <f t="shared" si="263"/>
        <v>3</v>
      </c>
      <c r="U818" s="20" t="str">
        <f t="shared" si="264"/>
        <v>местные бюджеты</v>
      </c>
      <c r="V818" s="20"/>
      <c r="W818" s="20"/>
      <c r="X818" s="20"/>
      <c r="Y818" s="20" t="str">
        <f t="shared" ca="1" si="260"/>
        <v/>
      </c>
      <c r="Z818" s="20"/>
      <c r="AA818" s="20">
        <f t="shared" si="267"/>
        <v>14</v>
      </c>
      <c r="AB818" s="20">
        <f t="shared" si="266"/>
        <v>2</v>
      </c>
      <c r="AC818" s="20" t="str">
        <f t="shared" si="265"/>
        <v/>
      </c>
      <c r="AD818" s="20" t="str">
        <f t="shared" ca="1" si="259"/>
        <v/>
      </c>
      <c r="AE818" s="20" t="str">
        <f t="shared" ca="1" si="268"/>
        <v/>
      </c>
      <c r="AF818" s="158" t="s">
        <v>595</v>
      </c>
      <c r="AG818" s="158">
        <v>522</v>
      </c>
      <c r="AH818" s="157"/>
      <c r="AI818" s="163" t="s">
        <v>307</v>
      </c>
      <c r="AJ818" s="20"/>
      <c r="AK818" s="20"/>
      <c r="AL818" s="20"/>
      <c r="AM818" s="20"/>
      <c r="AN818" s="20"/>
      <c r="AO818" s="20"/>
    </row>
    <row r="819" spans="1:41" s="30" customFormat="1" ht="15.75" thickBot="1" x14ac:dyDescent="0.3">
      <c r="A819" s="209"/>
      <c r="B819" s="205"/>
      <c r="C819" s="205"/>
      <c r="D819" s="123" t="s">
        <v>17</v>
      </c>
      <c r="E819" s="123" t="s">
        <v>17</v>
      </c>
      <c r="F819" s="123" t="s">
        <v>17</v>
      </c>
      <c r="G819" s="123" t="s">
        <v>17</v>
      </c>
      <c r="H819" s="116" t="s">
        <v>5</v>
      </c>
      <c r="I819" s="117" t="s">
        <v>18</v>
      </c>
      <c r="J819" s="87">
        <f ca="1">IF($T819=0,SUM(J820:J824),IF($T819="",0,IF(ISERROR(OFFSET(ГП!AA683,-$R819-IF($T819=4,1,0),0)),0,OFFSET(ГП!AA683,-$R819-IF($T819=4,1,0),0))))</f>
        <v>0</v>
      </c>
      <c r="K819" s="87">
        <f ca="1">IF($T819=0,SUM(K820:K824),IF($T819="",0,IF(ISERROR(OFFSET(ГП!AB683,-$R819-IF($T819=4,1,0),0)),0,OFFSET(ГП!AB683,-$R819-IF($T819=4,1,0),0))))</f>
        <v>0</v>
      </c>
      <c r="L819" s="87">
        <f ca="1">IF($T819=0,SUM(L820:L824),IF($T819="",0,IF(ISERROR(OFFSET(ГП!AC683,-$R819-IF($T819=4,1,0),0)),0,OFFSET(ГП!AC683,-$R819-IF($T819=4,1,0),0))))</f>
        <v>0</v>
      </c>
      <c r="M819" s="87">
        <f ca="1">IF($T819=0,SUM(M820:M824),IF($T819="",0,IF(ISERROR(OFFSET(ГП!AD683,-$R819-IF($T819=4,1,0),0)),0,OFFSET(ГП!AD683,-$R819-IF($T819=4,1,0),0))))</f>
        <v>0</v>
      </c>
      <c r="N819" s="87">
        <f ca="1">IF($T819=0,SUM(N820:N824),IF($T819="",0,IF(ISERROR(OFFSET(ГП!AE683,-$R819-IF($T819=4,1,0),0)),0,OFFSET(ГП!AE683,-$R819-IF($T819=4,1,0),0))))</f>
        <v>0</v>
      </c>
      <c r="O819" s="87">
        <f ca="1">IF($T819=0,SUM(O820:O824),IF($T819="",0,IF(ISERROR(OFFSET(ГП!AF683,-$R819-IF($T819=4,1,0),0)),0,OFFSET(ГП!AF683,-$R819-IF($T819=4,1,0),0))))</f>
        <v>0</v>
      </c>
      <c r="P819" s="20"/>
      <c r="Q819" s="20">
        <v>5</v>
      </c>
      <c r="R819" s="20">
        <f t="shared" si="261"/>
        <v>14</v>
      </c>
      <c r="S819" s="20" t="str">
        <f t="shared" si="262"/>
        <v/>
      </c>
      <c r="T819" s="157" t="str">
        <f t="shared" si="263"/>
        <v/>
      </c>
      <c r="U819" s="20" t="str">
        <f t="shared" si="264"/>
        <v>территориальный государственный внебюджетный фонд Чувашской Республики</v>
      </c>
      <c r="V819" s="20"/>
      <c r="W819" s="20"/>
      <c r="X819" s="20"/>
      <c r="Y819" s="20" t="str">
        <f t="shared" ca="1" si="260"/>
        <v/>
      </c>
      <c r="Z819" s="20"/>
      <c r="AA819" s="20">
        <f t="shared" si="267"/>
        <v>14</v>
      </c>
      <c r="AB819" s="20">
        <f t="shared" si="266"/>
        <v>3</v>
      </c>
      <c r="AC819" s="20" t="str">
        <f t="shared" si="265"/>
        <v/>
      </c>
      <c r="AD819" s="20" t="str">
        <f t="shared" ca="1" si="259"/>
        <v/>
      </c>
      <c r="AE819" s="20" t="str">
        <f t="shared" ca="1" si="268"/>
        <v/>
      </c>
      <c r="AF819" s="158" t="s">
        <v>40</v>
      </c>
      <c r="AG819" s="158" t="s">
        <v>40</v>
      </c>
      <c r="AH819" s="157"/>
      <c r="AI819" s="163" t="s">
        <v>3</v>
      </c>
      <c r="AJ819" s="20"/>
      <c r="AK819" s="20"/>
      <c r="AL819" s="20"/>
      <c r="AM819" s="20"/>
      <c r="AN819" s="20"/>
      <c r="AO819" s="20"/>
    </row>
    <row r="820" spans="1:41" s="30" customFormat="1" ht="15.75" thickBot="1" x14ac:dyDescent="0.3">
      <c r="A820" s="210"/>
      <c r="B820" s="206"/>
      <c r="C820" s="206"/>
      <c r="D820" s="123" t="s">
        <v>17</v>
      </c>
      <c r="E820" s="123" t="s">
        <v>17</v>
      </c>
      <c r="F820" s="123" t="s">
        <v>17</v>
      </c>
      <c r="G820" s="123" t="s">
        <v>17</v>
      </c>
      <c r="H820" s="116" t="s">
        <v>6</v>
      </c>
      <c r="I820" s="117" t="s">
        <v>18</v>
      </c>
      <c r="J820" s="87">
        <f ca="1">IF($T820=0,SUM(J821:J825),IF($T820="",0,IF(ISERROR(OFFSET(ГП!AA684,-$R820-IF($T820=4,1,0),0)),0,OFFSET(ГП!AA684,-$R820-IF($T820=4,1,0),0))))</f>
        <v>0</v>
      </c>
      <c r="K820" s="87">
        <f ca="1">IF($T820=0,SUM(K821:K825),IF($T820="",0,IF(ISERROR(OFFSET(ГП!AB684,-$R820-IF($T820=4,1,0),0)),0,OFFSET(ГП!AB684,-$R820-IF($T820=4,1,0),0))))</f>
        <v>0</v>
      </c>
      <c r="L820" s="87">
        <f ca="1">IF($T820=0,SUM(L821:L825),IF($T820="",0,IF(ISERROR(OFFSET(ГП!AC684,-$R820-IF($T820=4,1,0),0)),0,OFFSET(ГП!AC684,-$R820-IF($T820=4,1,0),0))))</f>
        <v>0</v>
      </c>
      <c r="M820" s="87">
        <f ca="1">IF($T820=0,SUM(M821:M825),IF($T820="",0,IF(ISERROR(OFFSET(ГП!AD684,-$R820-IF($T820=4,1,0),0)),0,OFFSET(ГП!AD684,-$R820-IF($T820=4,1,0),0))))</f>
        <v>0</v>
      </c>
      <c r="N820" s="87">
        <f ca="1">IF($T820=0,SUM(N821:N825),IF($T820="",0,IF(ISERROR(OFFSET(ГП!AE684,-$R820-IF($T820=4,1,0),0)),0,OFFSET(ГП!AE684,-$R820-IF($T820=4,1,0),0))))</f>
        <v>0</v>
      </c>
      <c r="O820" s="87">
        <f ca="1">IF($T820=0,SUM(O821:O825),IF($T820="",0,IF(ISERROR(OFFSET(ГП!AF684,-$R820-IF($T820=4,1,0),0)),0,OFFSET(ГП!AF684,-$R820-IF($T820=4,1,0),0))))</f>
        <v>0</v>
      </c>
      <c r="P820" s="20"/>
      <c r="Q820" s="20">
        <v>6</v>
      </c>
      <c r="R820" s="20">
        <f t="shared" si="261"/>
        <v>14</v>
      </c>
      <c r="S820" s="20">
        <f t="shared" si="262"/>
        <v>4</v>
      </c>
      <c r="T820" s="157">
        <f t="shared" si="263"/>
        <v>4</v>
      </c>
      <c r="U820" s="20" t="str">
        <f t="shared" si="264"/>
        <v>внебюджетные источники</v>
      </c>
      <c r="V820" s="20"/>
      <c r="W820" s="20"/>
      <c r="X820" s="20"/>
      <c r="Y820" s="20" t="str">
        <f t="shared" ca="1" si="260"/>
        <v/>
      </c>
      <c r="Z820" s="20"/>
      <c r="AA820" s="20">
        <f t="shared" si="267"/>
        <v>14</v>
      </c>
      <c r="AB820" s="20">
        <f t="shared" si="266"/>
        <v>4</v>
      </c>
      <c r="AC820" s="20" t="str">
        <f t="shared" si="265"/>
        <v/>
      </c>
      <c r="AD820" s="20" t="str">
        <f t="shared" ca="1" si="259"/>
        <v/>
      </c>
      <c r="AE820" s="20" t="str">
        <f t="shared" ca="1" si="268"/>
        <v/>
      </c>
      <c r="AF820" s="158" t="s">
        <v>40</v>
      </c>
      <c r="AG820" s="158" t="s">
        <v>40</v>
      </c>
      <c r="AH820" s="157"/>
      <c r="AI820" s="163" t="s">
        <v>6</v>
      </c>
      <c r="AJ820" s="20"/>
      <c r="AK820" s="20"/>
      <c r="AL820" s="20"/>
      <c r="AM820" s="20"/>
      <c r="AN820" s="20"/>
      <c r="AO820" s="20"/>
    </row>
    <row r="821" spans="1:41" s="30" customFormat="1" ht="15.75" thickBot="1" x14ac:dyDescent="0.3">
      <c r="A821" s="207" t="s">
        <v>266</v>
      </c>
      <c r="B821" s="204" t="s">
        <v>267</v>
      </c>
      <c r="C821" s="204" t="s">
        <v>35</v>
      </c>
      <c r="D821" s="123" t="s">
        <v>17</v>
      </c>
      <c r="E821" s="123" t="s">
        <v>17</v>
      </c>
      <c r="F821" s="123" t="s">
        <v>17</v>
      </c>
      <c r="G821" s="123" t="s">
        <v>17</v>
      </c>
      <c r="H821" s="116" t="s">
        <v>1</v>
      </c>
      <c r="I821" s="117" t="s">
        <v>18</v>
      </c>
      <c r="J821" s="87">
        <f ca="1">IF($T821=0,SUM(J822:J826),IF($T821="",0,IF(ISERROR(OFFSET(ГП!AA685,-$R821-IF($T821=4,1,0),0)),0,OFFSET(ГП!AA685,-$R821-IF($T821=4,1,0),0))))</f>
        <v>28000</v>
      </c>
      <c r="K821" s="87">
        <f ca="1">IF($T821=0,SUM(K822:K826),IF($T821="",0,IF(ISERROR(OFFSET(ГП!AB685,-$R821-IF($T821=4,1,0),0)),0,OFFSET(ГП!AB685,-$R821-IF($T821=4,1,0),0))))</f>
        <v>30434.799999999999</v>
      </c>
      <c r="L821" s="87">
        <f ca="1">IF($T821=0,SUM(L822:L826),IF($T821="",0,IF(ISERROR(OFFSET(ГП!AC685,-$R821-IF($T821=4,1,0),0)),0,OFFSET(ГП!AC685,-$R821-IF($T821=4,1,0),0))))</f>
        <v>28000</v>
      </c>
      <c r="M821" s="87">
        <f ca="1">IF($T821=0,SUM(M822:M826),IF($T821="",0,IF(ISERROR(OFFSET(ГП!AD685,-$R821-IF($T821=4,1,0),0)),0,OFFSET(ГП!AD685,-$R821-IF($T821=4,1,0),0))))</f>
        <v>28000</v>
      </c>
      <c r="N821" s="87">
        <f ca="1">IF($T821=0,SUM(N822:N826),IF($T821="",0,IF(ISERROR(OFFSET(ГП!AE685,-$R821-IF($T821=4,1,0),0)),0,OFFSET(ГП!AE685,-$R821-IF($T821=4,1,0),0))))</f>
        <v>30434.799999999999</v>
      </c>
      <c r="O821" s="87">
        <f ca="1">IF($T821=0,SUM(O822:O826),IF($T821="",0,IF(ISERROR(OFFSET(ГП!AF685,-$R821-IF($T821=4,1,0),0)),0,OFFSET(ГП!AF685,-$R821-IF($T821=4,1,0),0))))</f>
        <v>0</v>
      </c>
      <c r="P821" s="20"/>
      <c r="Q821" s="20">
        <v>1</v>
      </c>
      <c r="R821" s="20">
        <f t="shared" si="261"/>
        <v>15</v>
      </c>
      <c r="S821" s="20" t="str">
        <f t="shared" si="262"/>
        <v/>
      </c>
      <c r="T821" s="157">
        <f t="shared" si="263"/>
        <v>0</v>
      </c>
      <c r="U821" s="20" t="str">
        <f t="shared" si="264"/>
        <v>всего</v>
      </c>
      <c r="V821" s="20"/>
      <c r="W821" s="20"/>
      <c r="X821" s="20"/>
      <c r="Y821" s="20" t="str">
        <f t="shared" ca="1" si="260"/>
        <v/>
      </c>
      <c r="Z821" s="20"/>
      <c r="AA821" s="20">
        <f t="shared" si="267"/>
        <v>14</v>
      </c>
      <c r="AB821" s="20">
        <f t="shared" si="266"/>
        <v>5</v>
      </c>
      <c r="AC821" s="20" t="str">
        <f t="shared" si="265"/>
        <v/>
      </c>
      <c r="AD821" s="20" t="str">
        <f t="shared" ca="1" si="259"/>
        <v/>
      </c>
      <c r="AE821" s="20" t="str">
        <f t="shared" ca="1" si="268"/>
        <v/>
      </c>
      <c r="AF821" s="158" t="s">
        <v>40</v>
      </c>
      <c r="AG821" s="158" t="s">
        <v>40</v>
      </c>
      <c r="AH821" s="157"/>
      <c r="AI821" s="163" t="s">
        <v>1</v>
      </c>
      <c r="AJ821" s="20"/>
      <c r="AK821" s="20"/>
      <c r="AL821" s="20"/>
      <c r="AM821" s="20"/>
      <c r="AN821" s="20"/>
      <c r="AO821" s="20"/>
    </row>
    <row r="822" spans="1:41" s="30" customFormat="1" ht="15.75" thickBot="1" x14ac:dyDescent="0.3">
      <c r="A822" s="209"/>
      <c r="B822" s="205"/>
      <c r="C822" s="205"/>
      <c r="D822" s="123" t="s">
        <v>17</v>
      </c>
      <c r="E822" s="123" t="s">
        <v>17</v>
      </c>
      <c r="F822" s="123" t="s">
        <v>17</v>
      </c>
      <c r="G822" s="123" t="s">
        <v>17</v>
      </c>
      <c r="H822" s="116" t="s">
        <v>2</v>
      </c>
      <c r="I822" s="117" t="s">
        <v>18</v>
      </c>
      <c r="J822" s="87">
        <f ca="1">IF($T822=0,SUM(J823:J827),IF($T822="",0,IF(ISERROR(OFFSET(ГП!AA686,-$R822-IF($T822=4,1,0),0)),0,OFFSET(ГП!AA686,-$R822-IF($T822=4,1,0),0))))</f>
        <v>0</v>
      </c>
      <c r="K822" s="87">
        <f ca="1">IF($T822=0,SUM(K823:K827),IF($T822="",0,IF(ISERROR(OFFSET(ГП!AB686,-$R822-IF($T822=4,1,0),0)),0,OFFSET(ГП!AB686,-$R822-IF($T822=4,1,0),0))))</f>
        <v>0</v>
      </c>
      <c r="L822" s="87">
        <f ca="1">IF($T822=0,SUM(L823:L827),IF($T822="",0,IF(ISERROR(OFFSET(ГП!AC686,-$R822-IF($T822=4,1,0),0)),0,OFFSET(ГП!AC686,-$R822-IF($T822=4,1,0),0))))</f>
        <v>0</v>
      </c>
      <c r="M822" s="87">
        <f ca="1">IF($T822=0,SUM(M823:M827),IF($T822="",0,IF(ISERROR(OFFSET(ГП!AD686,-$R822-IF($T822=4,1,0),0)),0,OFFSET(ГП!AD686,-$R822-IF($T822=4,1,0),0))))</f>
        <v>0</v>
      </c>
      <c r="N822" s="87">
        <f ca="1">IF($T822=0,SUM(N823:N827),IF($T822="",0,IF(ISERROR(OFFSET(ГП!AE686,-$R822-IF($T822=4,1,0),0)),0,OFFSET(ГП!AE686,-$R822-IF($T822=4,1,0),0))))</f>
        <v>0</v>
      </c>
      <c r="O822" s="87">
        <f ca="1">IF($T822=0,SUM(O823:O827),IF($T822="",0,IF(ISERROR(OFFSET(ГП!AF686,-$R822-IF($T822=4,1,0),0)),0,OFFSET(ГП!AF686,-$R822-IF($T822=4,1,0),0))))</f>
        <v>0</v>
      </c>
      <c r="P822" s="20"/>
      <c r="Q822" s="20">
        <v>2</v>
      </c>
      <c r="R822" s="20">
        <f t="shared" si="261"/>
        <v>15</v>
      </c>
      <c r="S822" s="20" t="str">
        <f t="shared" si="262"/>
        <v/>
      </c>
      <c r="T822" s="157">
        <f t="shared" si="263"/>
        <v>2</v>
      </c>
      <c r="U822" s="20" t="str">
        <f t="shared" si="264"/>
        <v>федеральный бюджет</v>
      </c>
      <c r="V822" s="20"/>
      <c r="W822" s="20"/>
      <c r="X822" s="20"/>
      <c r="Y822" s="20" t="str">
        <f t="shared" ca="1" si="260"/>
        <v/>
      </c>
      <c r="Z822" s="20"/>
      <c r="AA822" s="20">
        <f t="shared" si="267"/>
        <v>14</v>
      </c>
      <c r="AB822" s="20">
        <f t="shared" si="266"/>
        <v>6</v>
      </c>
      <c r="AC822" s="20" t="str">
        <f t="shared" si="265"/>
        <v/>
      </c>
      <c r="AD822" s="20" t="str">
        <f t="shared" ca="1" si="259"/>
        <v/>
      </c>
      <c r="AE822" s="20" t="str">
        <f t="shared" ca="1" si="268"/>
        <v/>
      </c>
      <c r="AF822" s="158" t="s">
        <v>40</v>
      </c>
      <c r="AG822" s="158" t="s">
        <v>40</v>
      </c>
      <c r="AH822" s="157"/>
      <c r="AI822" s="163" t="s">
        <v>2</v>
      </c>
      <c r="AJ822" s="20"/>
      <c r="AK822" s="20"/>
      <c r="AL822" s="20"/>
      <c r="AM822" s="20"/>
      <c r="AN822" s="20"/>
      <c r="AO822" s="20"/>
    </row>
    <row r="823" spans="1:41" s="30" customFormat="1" ht="23.25" thickBot="1" x14ac:dyDescent="0.3">
      <c r="A823" s="209"/>
      <c r="B823" s="205"/>
      <c r="C823" s="205"/>
      <c r="D823" s="123">
        <v>832</v>
      </c>
      <c r="E823" s="123" t="s">
        <v>17</v>
      </c>
      <c r="F823" s="123" t="s">
        <v>268</v>
      </c>
      <c r="G823" s="123">
        <v>522</v>
      </c>
      <c r="H823" s="116" t="s">
        <v>4</v>
      </c>
      <c r="I823" s="117" t="s">
        <v>18</v>
      </c>
      <c r="J823" s="87">
        <f ca="1">IF($T823=0,SUM(J824:J828),IF($T823="",0,IF(ISERROR(OFFSET(ГП!AA687,-$R823-IF($T823=4,1,0),0)),0,OFFSET(ГП!AA687,-$R823-IF($T823=4,1,0),0))))</f>
        <v>28000</v>
      </c>
      <c r="K823" s="87">
        <f ca="1">IF($T823=0,SUM(K824:K828),IF($T823="",0,IF(ISERROR(OFFSET(ГП!AB687,-$R823-IF($T823=4,1,0),0)),0,OFFSET(ГП!AB687,-$R823-IF($T823=4,1,0),0))))</f>
        <v>28000</v>
      </c>
      <c r="L823" s="87">
        <f ca="1">IF($T823=0,SUM(L824:L828),IF($T823="",0,IF(ISERROR(OFFSET(ГП!AC687,-$R823-IF($T823=4,1,0),0)),0,OFFSET(ГП!AC687,-$R823-IF($T823=4,1,0),0))))</f>
        <v>28000</v>
      </c>
      <c r="M823" s="87">
        <f ca="1">IF($T823=0,SUM(M824:M828),IF($T823="",0,IF(ISERROR(OFFSET(ГП!AD687,-$R823-IF($T823=4,1,0),0)),0,OFFSET(ГП!AD687,-$R823-IF($T823=4,1,0),0))))</f>
        <v>28000</v>
      </c>
      <c r="N823" s="87">
        <f ca="1">IF($T823=0,SUM(N824:N828),IF($T823="",0,IF(ISERROR(OFFSET(ГП!AE687,-$R823-IF($T823=4,1,0),0)),0,OFFSET(ГП!AE687,-$R823-IF($T823=4,1,0),0))))</f>
        <v>28000</v>
      </c>
      <c r="O823" s="87">
        <f ca="1">IF($T823=0,SUM(O824:O828),IF($T823="",0,IF(ISERROR(OFFSET(ГП!AF687,-$R823-IF($T823=4,1,0),0)),0,OFFSET(ГП!AF687,-$R823-IF($T823=4,1,0),0))))</f>
        <v>0</v>
      </c>
      <c r="P823" s="20"/>
      <c r="Q823" s="20">
        <v>3</v>
      </c>
      <c r="R823" s="20">
        <f t="shared" si="261"/>
        <v>15</v>
      </c>
      <c r="S823" s="20" t="str">
        <f t="shared" si="262"/>
        <v/>
      </c>
      <c r="T823" s="157">
        <f t="shared" si="263"/>
        <v>1</v>
      </c>
      <c r="U823" s="20" t="str">
        <f t="shared" si="264"/>
        <v>республииканский бюджет Чувашской Республики</v>
      </c>
      <c r="V823" s="20"/>
      <c r="W823" s="20"/>
      <c r="X823" s="20"/>
      <c r="Y823" s="20" t="str">
        <f t="shared" ca="1" si="260"/>
        <v/>
      </c>
      <c r="Z823" s="20"/>
      <c r="AA823" s="20">
        <f t="shared" si="267"/>
        <v>15</v>
      </c>
      <c r="AB823" s="20">
        <f t="shared" si="266"/>
        <v>1</v>
      </c>
      <c r="AC823" s="20" t="str">
        <f t="shared" si="265"/>
        <v>A130200310</v>
      </c>
      <c r="AD823" s="20" t="str">
        <f t="shared" ca="1" si="259"/>
        <v>A130200310</v>
      </c>
      <c r="AE823" s="20" t="str">
        <f t="shared" ca="1" si="268"/>
        <v/>
      </c>
      <c r="AF823" s="158" t="s">
        <v>596</v>
      </c>
      <c r="AG823" s="158">
        <v>522</v>
      </c>
      <c r="AH823" s="157"/>
      <c r="AI823" s="163" t="s">
        <v>307</v>
      </c>
      <c r="AJ823" s="20"/>
      <c r="AK823" s="20"/>
      <c r="AL823" s="20"/>
      <c r="AM823" s="20"/>
      <c r="AN823" s="20"/>
      <c r="AO823" s="20"/>
    </row>
    <row r="824" spans="1:41" s="30" customFormat="1" ht="15.75" thickBot="1" x14ac:dyDescent="0.3">
      <c r="A824" s="209"/>
      <c r="B824" s="205"/>
      <c r="C824" s="205"/>
      <c r="D824" s="123" t="s">
        <v>17</v>
      </c>
      <c r="E824" s="123" t="s">
        <v>17</v>
      </c>
      <c r="F824" s="123" t="s">
        <v>17</v>
      </c>
      <c r="G824" s="123" t="s">
        <v>17</v>
      </c>
      <c r="H824" s="116" t="s">
        <v>3</v>
      </c>
      <c r="I824" s="117" t="s">
        <v>18</v>
      </c>
      <c r="J824" s="87">
        <f ca="1">IF($T824=0,SUM(J825:J829),IF($T824="",0,IF(ISERROR(OFFSET(ГП!AA688,-$R824-IF($T824=4,1,0),0)),0,OFFSET(ГП!AA688,-$R824-IF($T824=4,1,0),0))))</f>
        <v>0</v>
      </c>
      <c r="K824" s="87">
        <f ca="1">IF($T824=0,SUM(K825:K829),IF($T824="",0,IF(ISERROR(OFFSET(ГП!AB688,-$R824-IF($T824=4,1,0),0)),0,OFFSET(ГП!AB688,-$R824-IF($T824=4,1,0),0))))</f>
        <v>2434.8000000000002</v>
      </c>
      <c r="L824" s="87">
        <f ca="1">IF($T824=0,SUM(L825:L829),IF($T824="",0,IF(ISERROR(OFFSET(ГП!AC688,-$R824-IF($T824=4,1,0),0)),0,OFFSET(ГП!AC688,-$R824-IF($T824=4,1,0),0))))</f>
        <v>0</v>
      </c>
      <c r="M824" s="87">
        <f ca="1">IF($T824=0,SUM(M825:M829),IF($T824="",0,IF(ISERROR(OFFSET(ГП!AD688,-$R824-IF($T824=4,1,0),0)),0,OFFSET(ГП!AD688,-$R824-IF($T824=4,1,0),0))))</f>
        <v>0</v>
      </c>
      <c r="N824" s="87">
        <v>2434.8000000000002</v>
      </c>
      <c r="O824" s="87">
        <f ca="1">IF($T824=0,SUM(O825:O829),IF($T824="",0,IF(ISERROR(OFFSET(ГП!AF688,-$R824-IF($T824=4,1,0),0)),0,OFFSET(ГП!AF688,-$R824-IF($T824=4,1,0),0))))</f>
        <v>0</v>
      </c>
      <c r="P824" s="20"/>
      <c r="Q824" s="20">
        <v>4</v>
      </c>
      <c r="R824" s="20">
        <f t="shared" si="261"/>
        <v>15</v>
      </c>
      <c r="S824" s="20">
        <f t="shared" si="262"/>
        <v>3</v>
      </c>
      <c r="T824" s="157">
        <f t="shared" si="263"/>
        <v>3</v>
      </c>
      <c r="U824" s="20" t="str">
        <f t="shared" si="264"/>
        <v>местные бюджеты</v>
      </c>
      <c r="V824" s="20"/>
      <c r="W824" s="20"/>
      <c r="X824" s="20"/>
      <c r="Y824" s="20" t="str">
        <f t="shared" ca="1" si="260"/>
        <v/>
      </c>
      <c r="Z824" s="20"/>
      <c r="AA824" s="20">
        <f t="shared" si="267"/>
        <v>15</v>
      </c>
      <c r="AB824" s="20">
        <f t="shared" si="266"/>
        <v>2</v>
      </c>
      <c r="AC824" s="20" t="str">
        <f t="shared" si="265"/>
        <v/>
      </c>
      <c r="AD824" s="20" t="str">
        <f t="shared" ca="1" si="259"/>
        <v/>
      </c>
      <c r="AE824" s="20" t="str">
        <f t="shared" ca="1" si="268"/>
        <v/>
      </c>
      <c r="AF824" s="158" t="s">
        <v>40</v>
      </c>
      <c r="AG824" s="158" t="s">
        <v>40</v>
      </c>
      <c r="AH824" s="157"/>
      <c r="AI824" s="163" t="s">
        <v>3</v>
      </c>
      <c r="AJ824" s="20"/>
      <c r="AK824" s="20"/>
      <c r="AL824" s="20"/>
      <c r="AM824" s="20"/>
      <c r="AN824" s="20"/>
      <c r="AO824" s="20"/>
    </row>
    <row r="825" spans="1:41" s="30" customFormat="1" ht="15.75" thickBot="1" x14ac:dyDescent="0.3">
      <c r="A825" s="209"/>
      <c r="B825" s="205"/>
      <c r="C825" s="205"/>
      <c r="D825" s="123" t="s">
        <v>17</v>
      </c>
      <c r="E825" s="123" t="s">
        <v>17</v>
      </c>
      <c r="F825" s="123" t="s">
        <v>17</v>
      </c>
      <c r="G825" s="123" t="s">
        <v>17</v>
      </c>
      <c r="H825" s="116" t="s">
        <v>5</v>
      </c>
      <c r="I825" s="117" t="s">
        <v>18</v>
      </c>
      <c r="J825" s="87">
        <f ca="1">IF($T825=0,SUM(J826:J830),IF($T825="",0,IF(ISERROR(OFFSET(ГП!AA689,-$R825-IF($T825=4,1,0),0)),0,OFFSET(ГП!AA689,-$R825-IF($T825=4,1,0),0))))</f>
        <v>0</v>
      </c>
      <c r="K825" s="87">
        <f ca="1">IF($T825=0,SUM(K826:K830),IF($T825="",0,IF(ISERROR(OFFSET(ГП!AB689,-$R825-IF($T825=4,1,0),0)),0,OFFSET(ГП!AB689,-$R825-IF($T825=4,1,0),0))))</f>
        <v>0</v>
      </c>
      <c r="L825" s="87">
        <f ca="1">IF($T825=0,SUM(L826:L830),IF($T825="",0,IF(ISERROR(OFFSET(ГП!AC689,-$R825-IF($T825=4,1,0),0)),0,OFFSET(ГП!AC689,-$R825-IF($T825=4,1,0),0))))</f>
        <v>0</v>
      </c>
      <c r="M825" s="87">
        <f ca="1">IF($T825=0,SUM(M826:M830),IF($T825="",0,IF(ISERROR(OFFSET(ГП!AD689,-$R825-IF($T825=4,1,0),0)),0,OFFSET(ГП!AD689,-$R825-IF($T825=4,1,0),0))))</f>
        <v>0</v>
      </c>
      <c r="N825" s="87">
        <f ca="1">IF($T825=0,SUM(N826:N830),IF($T825="",0,IF(ISERROR(OFFSET(ГП!AE689,-$R825-IF($T825=4,1,0),0)),0,OFFSET(ГП!AE689,-$R825-IF($T825=4,1,0),0))))</f>
        <v>0</v>
      </c>
      <c r="O825" s="87">
        <f ca="1">IF($T825=0,SUM(O826:O830),IF($T825="",0,IF(ISERROR(OFFSET(ГП!AF689,-$R825-IF($T825=4,1,0),0)),0,OFFSET(ГП!AF689,-$R825-IF($T825=4,1,0),0))))</f>
        <v>0</v>
      </c>
      <c r="P825" s="20"/>
      <c r="Q825" s="20">
        <v>5</v>
      </c>
      <c r="R825" s="20">
        <f t="shared" si="261"/>
        <v>15</v>
      </c>
      <c r="S825" s="20" t="str">
        <f t="shared" si="262"/>
        <v/>
      </c>
      <c r="T825" s="157" t="str">
        <f t="shared" si="263"/>
        <v/>
      </c>
      <c r="U825" s="20" t="str">
        <f t="shared" si="264"/>
        <v>территориальный государственный внебюджетный фонд Чувашской Республики</v>
      </c>
      <c r="V825" s="20"/>
      <c r="W825" s="20"/>
      <c r="X825" s="20"/>
      <c r="Y825" s="20" t="str">
        <f t="shared" ca="1" si="260"/>
        <v/>
      </c>
      <c r="Z825" s="20"/>
      <c r="AA825" s="20">
        <f t="shared" si="267"/>
        <v>15</v>
      </c>
      <c r="AB825" s="20">
        <f t="shared" si="266"/>
        <v>3</v>
      </c>
      <c r="AC825" s="20" t="str">
        <f t="shared" si="265"/>
        <v/>
      </c>
      <c r="AD825" s="20" t="str">
        <f t="shared" ca="1" si="259"/>
        <v/>
      </c>
      <c r="AE825" s="20" t="str">
        <f t="shared" ca="1" si="268"/>
        <v/>
      </c>
      <c r="AF825" s="158" t="s">
        <v>40</v>
      </c>
      <c r="AG825" s="158" t="s">
        <v>40</v>
      </c>
      <c r="AH825" s="157"/>
      <c r="AI825" s="163" t="s">
        <v>6</v>
      </c>
      <c r="AJ825" s="20"/>
      <c r="AK825" s="20"/>
      <c r="AL825" s="20"/>
      <c r="AM825" s="20"/>
      <c r="AN825" s="20"/>
      <c r="AO825" s="20"/>
    </row>
    <row r="826" spans="1:41" s="30" customFormat="1" ht="15.75" thickBot="1" x14ac:dyDescent="0.3">
      <c r="A826" s="210"/>
      <c r="B826" s="206"/>
      <c r="C826" s="206"/>
      <c r="D826" s="123" t="s">
        <v>17</v>
      </c>
      <c r="E826" s="123" t="s">
        <v>17</v>
      </c>
      <c r="F826" s="123" t="s">
        <v>17</v>
      </c>
      <c r="G826" s="123" t="s">
        <v>17</v>
      </c>
      <c r="H826" s="116" t="s">
        <v>6</v>
      </c>
      <c r="I826" s="117" t="s">
        <v>18</v>
      </c>
      <c r="J826" s="87">
        <f ca="1">IF($T826=0,SUM(J827:J831),IF($T826="",0,IF(ISERROR(OFFSET(ГП!AA690,-$R826-IF($T826=4,1,0),0)),0,OFFSET(ГП!AA690,-$R826-IF($T826=4,1,0),0))))</f>
        <v>0</v>
      </c>
      <c r="K826" s="87">
        <f ca="1">IF($T826=0,SUM(K827:K831),IF($T826="",0,IF(ISERROR(OFFSET(ГП!AB690,-$R826-IF($T826=4,1,0),0)),0,OFFSET(ГП!AB690,-$R826-IF($T826=4,1,0),0))))</f>
        <v>0</v>
      </c>
      <c r="L826" s="87">
        <f ca="1">IF($T826=0,SUM(L827:L831),IF($T826="",0,IF(ISERROR(OFFSET(ГП!AC690,-$R826-IF($T826=4,1,0),0)),0,OFFSET(ГП!AC690,-$R826-IF($T826=4,1,0),0))))</f>
        <v>0</v>
      </c>
      <c r="M826" s="87">
        <f ca="1">IF($T826=0,SUM(M827:M831),IF($T826="",0,IF(ISERROR(OFFSET(ГП!AD690,-$R826-IF($T826=4,1,0),0)),0,OFFSET(ГП!AD690,-$R826-IF($T826=4,1,0),0))))</f>
        <v>0</v>
      </c>
      <c r="N826" s="87">
        <f ca="1">IF($T826=0,SUM(N827:N831),IF($T826="",0,IF(ISERROR(OFFSET(ГП!AE690,-$R826-IF($T826=4,1,0),0)),0,OFFSET(ГП!AE690,-$R826-IF($T826=4,1,0),0))))</f>
        <v>0</v>
      </c>
      <c r="O826" s="87">
        <f ca="1">IF($T826=0,SUM(O827:O831),IF($T826="",0,IF(ISERROR(OFFSET(ГП!AF690,-$R826-IF($T826=4,1,0),0)),0,OFFSET(ГП!AF690,-$R826-IF($T826=4,1,0),0))))</f>
        <v>0</v>
      </c>
      <c r="P826" s="20"/>
      <c r="Q826" s="20">
        <v>6</v>
      </c>
      <c r="R826" s="20">
        <f t="shared" si="261"/>
        <v>15</v>
      </c>
      <c r="S826" s="20">
        <f t="shared" si="262"/>
        <v>4</v>
      </c>
      <c r="T826" s="157">
        <f t="shared" si="263"/>
        <v>4</v>
      </c>
      <c r="U826" s="20" t="str">
        <f t="shared" si="264"/>
        <v>внебюджетные источники</v>
      </c>
      <c r="V826" s="20"/>
      <c r="W826" s="20"/>
      <c r="X826" s="20"/>
      <c r="Y826" s="20" t="str">
        <f t="shared" ca="1" si="260"/>
        <v/>
      </c>
      <c r="Z826" s="20"/>
      <c r="AA826" s="20">
        <f t="shared" si="267"/>
        <v>15</v>
      </c>
      <c r="AB826" s="20">
        <f t="shared" si="266"/>
        <v>4</v>
      </c>
      <c r="AC826" s="20" t="str">
        <f t="shared" si="265"/>
        <v/>
      </c>
      <c r="AD826" s="20" t="str">
        <f t="shared" ca="1" si="259"/>
        <v/>
      </c>
      <c r="AE826" s="20" t="str">
        <f t="shared" ca="1" si="268"/>
        <v/>
      </c>
      <c r="AF826" s="158" t="s">
        <v>40</v>
      </c>
      <c r="AG826" s="158" t="s">
        <v>40</v>
      </c>
      <c r="AH826" s="157"/>
      <c r="AI826" s="163" t="s">
        <v>1</v>
      </c>
      <c r="AJ826" s="20"/>
      <c r="AK826" s="20"/>
      <c r="AL826" s="20"/>
      <c r="AM826" s="20"/>
      <c r="AN826" s="20"/>
      <c r="AO826" s="20"/>
    </row>
    <row r="827" spans="1:41" s="30" customFormat="1" ht="15.75" thickBot="1" x14ac:dyDescent="0.3">
      <c r="A827" s="207" t="s">
        <v>269</v>
      </c>
      <c r="B827" s="204" t="s">
        <v>270</v>
      </c>
      <c r="C827" s="204" t="s">
        <v>35</v>
      </c>
      <c r="D827" s="123" t="s">
        <v>17</v>
      </c>
      <c r="E827" s="123" t="s">
        <v>17</v>
      </c>
      <c r="F827" s="123" t="s">
        <v>17</v>
      </c>
      <c r="G827" s="123" t="s">
        <v>17</v>
      </c>
      <c r="H827" s="116" t="s">
        <v>1</v>
      </c>
      <c r="I827" s="117" t="s">
        <v>18</v>
      </c>
      <c r="J827" s="87">
        <f ca="1">IF($T827=0,SUM(J828:J832),IF($T827="",0,IF(ISERROR(OFFSET(ГП!AA691,-$R827-IF($T827=4,1,0),0)),0,OFFSET(ГП!AA691,-$R827-IF($T827=4,1,0),0))))</f>
        <v>0</v>
      </c>
      <c r="K827" s="87">
        <f ca="1">IF($T827=0,SUM(K828:K832),IF($T827="",0,IF(ISERROR(OFFSET(ГП!AB691,-$R827-IF($T827=4,1,0),0)),0,OFFSET(ГП!AB691,-$R827-IF($T827=4,1,0),0))))</f>
        <v>16213.8</v>
      </c>
      <c r="L827" s="87">
        <f ca="1">IF($T827=0,SUM(L828:L832),IF($T827="",0,IF(ISERROR(OFFSET(ГП!AC691,-$R827-IF($T827=4,1,0),0)),0,OFFSET(ГП!AC691,-$R827-IF($T827=4,1,0),0))))</f>
        <v>14846.5</v>
      </c>
      <c r="M827" s="87">
        <f ca="1">IF($T827=0,SUM(M828:M832),IF($T827="",0,IF(ISERROR(OFFSET(ГП!AD691,-$R827-IF($T827=4,1,0),0)),0,OFFSET(ГП!AD691,-$R827-IF($T827=4,1,0),0))))</f>
        <v>14846.5</v>
      </c>
      <c r="N827" s="87">
        <f ca="1">IF($T827=0,SUM(N828:N832),IF($T827="",0,IF(ISERROR(OFFSET(ГП!AE691,-$R827-IF($T827=4,1,0),0)),0,OFFSET(ГП!AE691,-$R827-IF($T827=4,1,0),0))))</f>
        <v>15758.352069999999</v>
      </c>
      <c r="O827" s="87">
        <f ca="1">IF($T827=0,SUM(O828:O832),IF($T827="",0,IF(ISERROR(OFFSET(ГП!AF691,-$R827-IF($T827=4,1,0),0)),0,OFFSET(ГП!AF691,-$R827-IF($T827=4,1,0),0))))</f>
        <v>0</v>
      </c>
      <c r="P827" s="20"/>
      <c r="Q827" s="20">
        <v>1</v>
      </c>
      <c r="R827" s="20">
        <f t="shared" si="261"/>
        <v>16</v>
      </c>
      <c r="S827" s="20" t="str">
        <f t="shared" si="262"/>
        <v/>
      </c>
      <c r="T827" s="157">
        <f t="shared" si="263"/>
        <v>0</v>
      </c>
      <c r="U827" s="20" t="str">
        <f t="shared" si="264"/>
        <v>всего</v>
      </c>
      <c r="V827" s="20"/>
      <c r="W827" s="20"/>
      <c r="X827" s="20"/>
      <c r="Y827" s="20" t="str">
        <f t="shared" ca="1" si="260"/>
        <v/>
      </c>
      <c r="Z827" s="20"/>
      <c r="AA827" s="20">
        <f t="shared" si="267"/>
        <v>15</v>
      </c>
      <c r="AB827" s="20">
        <f t="shared" si="266"/>
        <v>5</v>
      </c>
      <c r="AC827" s="20" t="str">
        <f t="shared" si="265"/>
        <v/>
      </c>
      <c r="AD827" s="20" t="str">
        <f t="shared" ca="1" si="259"/>
        <v/>
      </c>
      <c r="AE827" s="20" t="str">
        <f t="shared" ca="1" si="268"/>
        <v/>
      </c>
      <c r="AF827" s="158" t="s">
        <v>40</v>
      </c>
      <c r="AG827" s="158" t="s">
        <v>40</v>
      </c>
      <c r="AH827" s="157"/>
      <c r="AI827" s="163" t="s">
        <v>2</v>
      </c>
      <c r="AJ827" s="20"/>
      <c r="AK827" s="20"/>
      <c r="AL827" s="20"/>
      <c r="AM827" s="20"/>
      <c r="AN827" s="20"/>
      <c r="AO827" s="20"/>
    </row>
    <row r="828" spans="1:41" s="30" customFormat="1" ht="23.25" thickBot="1" x14ac:dyDescent="0.3">
      <c r="A828" s="209"/>
      <c r="B828" s="205"/>
      <c r="C828" s="205"/>
      <c r="D828" s="123" t="s">
        <v>17</v>
      </c>
      <c r="E828" s="123" t="s">
        <v>17</v>
      </c>
      <c r="F828" s="123" t="s">
        <v>17</v>
      </c>
      <c r="G828" s="123" t="s">
        <v>17</v>
      </c>
      <c r="H828" s="116" t="s">
        <v>2</v>
      </c>
      <c r="I828" s="117" t="s">
        <v>18</v>
      </c>
      <c r="J828" s="87">
        <f ca="1">IF($T828=0,SUM(J829:J833),IF($T828="",0,IF(ISERROR(OFFSET(ГП!AA692,-$R828-IF($T828=4,1,0),0)),0,OFFSET(ГП!AA692,-$R828-IF($T828=4,1,0),0))))</f>
        <v>0</v>
      </c>
      <c r="K828" s="87">
        <f ca="1">IF($T828=0,SUM(K829:K833),IF($T828="",0,IF(ISERROR(OFFSET(ГП!AB692,-$R828-IF($T828=4,1,0),0)),0,OFFSET(ГП!AB692,-$R828-IF($T828=4,1,0),0))))</f>
        <v>0</v>
      </c>
      <c r="L828" s="87">
        <f ca="1">IF($T828=0,SUM(L829:L833),IF($T828="",0,IF(ISERROR(OFFSET(ГП!AC692,-$R828-IF($T828=4,1,0),0)),0,OFFSET(ГП!AC692,-$R828-IF($T828=4,1,0),0))))</f>
        <v>0</v>
      </c>
      <c r="M828" s="87">
        <f ca="1">IF($T828=0,SUM(M829:M833),IF($T828="",0,IF(ISERROR(OFFSET(ГП!AD692,-$R828-IF($T828=4,1,0),0)),0,OFFSET(ГП!AD692,-$R828-IF($T828=4,1,0),0))))</f>
        <v>0</v>
      </c>
      <c r="N828" s="87">
        <f ca="1">IF($T828=0,SUM(N829:N833),IF($T828="",0,IF(ISERROR(OFFSET(ГП!AE692,-$R828-IF($T828=4,1,0),0)),0,OFFSET(ГП!AE692,-$R828-IF($T828=4,1,0),0))))</f>
        <v>0</v>
      </c>
      <c r="O828" s="87">
        <f ca="1">IF($T828=0,SUM(O829:O833),IF($T828="",0,IF(ISERROR(OFFSET(ГП!AF692,-$R828-IF($T828=4,1,0),0)),0,OFFSET(ГП!AF692,-$R828-IF($T828=4,1,0),0))))</f>
        <v>0</v>
      </c>
      <c r="P828" s="20"/>
      <c r="Q828" s="20">
        <v>2</v>
      </c>
      <c r="R828" s="20">
        <f t="shared" si="261"/>
        <v>16</v>
      </c>
      <c r="S828" s="20" t="str">
        <f t="shared" si="262"/>
        <v/>
      </c>
      <c r="T828" s="157">
        <f t="shared" si="263"/>
        <v>2</v>
      </c>
      <c r="U828" s="20" t="str">
        <f t="shared" si="264"/>
        <v>федеральный бюджет</v>
      </c>
      <c r="V828" s="20"/>
      <c r="W828" s="20"/>
      <c r="X828" s="20"/>
      <c r="Y828" s="20" t="str">
        <f t="shared" ca="1" si="260"/>
        <v/>
      </c>
      <c r="Z828" s="20"/>
      <c r="AA828" s="20">
        <f t="shared" si="267"/>
        <v>15</v>
      </c>
      <c r="AB828" s="20">
        <f t="shared" si="266"/>
        <v>6</v>
      </c>
      <c r="AC828" s="20" t="str">
        <f t="shared" si="265"/>
        <v/>
      </c>
      <c r="AD828" s="20" t="str">
        <f t="shared" ca="1" si="259"/>
        <v/>
      </c>
      <c r="AE828" s="20" t="str">
        <f t="shared" ca="1" si="268"/>
        <v/>
      </c>
      <c r="AF828" s="158" t="s">
        <v>612</v>
      </c>
      <c r="AG828" s="158">
        <v>522</v>
      </c>
      <c r="AH828" s="157"/>
      <c r="AI828" s="163" t="s">
        <v>307</v>
      </c>
      <c r="AJ828" s="20"/>
      <c r="AK828" s="20"/>
      <c r="AL828" s="20"/>
      <c r="AM828" s="20"/>
      <c r="AN828" s="20"/>
      <c r="AO828" s="20"/>
    </row>
    <row r="829" spans="1:41" s="30" customFormat="1" ht="15.75" thickBot="1" x14ac:dyDescent="0.3">
      <c r="A829" s="209"/>
      <c r="B829" s="205"/>
      <c r="C829" s="205"/>
      <c r="D829" s="123">
        <v>832</v>
      </c>
      <c r="E829" s="123" t="s">
        <v>17</v>
      </c>
      <c r="F829" s="123" t="s">
        <v>271</v>
      </c>
      <c r="G829" s="123">
        <v>522</v>
      </c>
      <c r="H829" s="116" t="s">
        <v>4</v>
      </c>
      <c r="I829" s="117" t="s">
        <v>18</v>
      </c>
      <c r="J829" s="87">
        <f ca="1">IF($T829=0,SUM(J830:J834),IF($T829="",0,IF(ISERROR(OFFSET(ГП!AA693,-$R829-IF($T829=4,1,0),0)),0,OFFSET(ГП!AA693,-$R829-IF($T829=4,1,0),0))))</f>
        <v>0</v>
      </c>
      <c r="K829" s="87">
        <f ca="1">IF($T829=0,SUM(K830:K834),IF($T829="",0,IF(ISERROR(OFFSET(ГП!AB693,-$R829-IF($T829=4,1,0),0)),0,OFFSET(ГП!AB693,-$R829-IF($T829=4,1,0),0))))</f>
        <v>14846.5</v>
      </c>
      <c r="L829" s="87">
        <f ca="1">IF($T829=0,SUM(L830:L834),IF($T829="",0,IF(ISERROR(OFFSET(ГП!AC693,-$R829-IF($T829=4,1,0),0)),0,OFFSET(ГП!AC693,-$R829-IF($T829=4,1,0),0))))</f>
        <v>14846.5</v>
      </c>
      <c r="M829" s="87">
        <f ca="1">IF($T829=0,SUM(M830:M834),IF($T829="",0,IF(ISERROR(OFFSET(ГП!AD693,-$R829-IF($T829=4,1,0),0)),0,OFFSET(ГП!AD693,-$R829-IF($T829=4,1,0),0))))</f>
        <v>14846.5</v>
      </c>
      <c r="N829" s="87">
        <f ca="1">IF($T829=0,SUM(N830:N834),IF($T829="",0,IF(ISERROR(OFFSET(ГП!AE693,-$R829-IF($T829=4,1,0),0)),0,OFFSET(ГП!AE693,-$R829-IF($T829=4,1,0),0))))</f>
        <v>14391.05207</v>
      </c>
      <c r="O829" s="87">
        <f ca="1">IF($T829=0,SUM(O830:O834),IF($T829="",0,IF(ISERROR(OFFSET(ГП!AF693,-$R829-IF($T829=4,1,0),0)),0,OFFSET(ГП!AF693,-$R829-IF($T829=4,1,0),0))))</f>
        <v>0</v>
      </c>
      <c r="P829" s="20"/>
      <c r="Q829" s="20">
        <v>3</v>
      </c>
      <c r="R829" s="20">
        <f t="shared" si="261"/>
        <v>16</v>
      </c>
      <c r="S829" s="20" t="str">
        <f t="shared" si="262"/>
        <v/>
      </c>
      <c r="T829" s="157">
        <f t="shared" si="263"/>
        <v>1</v>
      </c>
      <c r="U829" s="20" t="str">
        <f t="shared" si="264"/>
        <v>республииканский бюджет Чувашской Республики</v>
      </c>
      <c r="V829" s="20"/>
      <c r="W829" s="20"/>
      <c r="X829" s="20"/>
      <c r="Y829" s="20" t="str">
        <f t="shared" ca="1" si="260"/>
        <v/>
      </c>
      <c r="Z829" s="20"/>
      <c r="AA829" s="20">
        <f t="shared" si="267"/>
        <v>16</v>
      </c>
      <c r="AB829" s="20">
        <f t="shared" si="266"/>
        <v>1</v>
      </c>
      <c r="AC829" s="20" t="str">
        <f t="shared" si="265"/>
        <v>A130200311</v>
      </c>
      <c r="AD829" s="20" t="str">
        <f t="shared" ca="1" si="259"/>
        <v>A130200311</v>
      </c>
      <c r="AE829" s="20" t="str">
        <f t="shared" ca="1" si="268"/>
        <v/>
      </c>
      <c r="AF829" s="158" t="s">
        <v>40</v>
      </c>
      <c r="AG829" s="158" t="s">
        <v>40</v>
      </c>
      <c r="AH829" s="157"/>
      <c r="AI829" s="163" t="s">
        <v>3</v>
      </c>
      <c r="AJ829" s="20"/>
      <c r="AK829" s="20"/>
      <c r="AL829" s="20"/>
      <c r="AM829" s="20"/>
      <c r="AN829" s="20"/>
      <c r="AO829" s="20"/>
    </row>
    <row r="830" spans="1:41" s="30" customFormat="1" ht="15.75" thickBot="1" x14ac:dyDescent="0.3">
      <c r="A830" s="209"/>
      <c r="B830" s="205"/>
      <c r="C830" s="205"/>
      <c r="D830" s="123" t="s">
        <v>17</v>
      </c>
      <c r="E830" s="123" t="s">
        <v>17</v>
      </c>
      <c r="F830" s="123" t="s">
        <v>17</v>
      </c>
      <c r="G830" s="123" t="s">
        <v>17</v>
      </c>
      <c r="H830" s="116" t="s">
        <v>3</v>
      </c>
      <c r="I830" s="117" t="s">
        <v>18</v>
      </c>
      <c r="J830" s="87">
        <f ca="1">IF($T830=0,SUM(J831:J835),IF($T830="",0,IF(ISERROR(OFFSET(ГП!AA694,-$R830-IF($T830=4,1,0),0)),0,OFFSET(ГП!AA694,-$R830-IF($T830=4,1,0),0))))</f>
        <v>0</v>
      </c>
      <c r="K830" s="87">
        <f ca="1">IF($T830=0,SUM(K831:K835),IF($T830="",0,IF(ISERROR(OFFSET(ГП!AB694,-$R830-IF($T830=4,1,0),0)),0,OFFSET(ГП!AB694,-$R830-IF($T830=4,1,0),0))))</f>
        <v>1367.3</v>
      </c>
      <c r="L830" s="87">
        <f ca="1">IF($T830=0,SUM(L831:L835),IF($T830="",0,IF(ISERROR(OFFSET(ГП!AC694,-$R830-IF($T830=4,1,0),0)),0,OFFSET(ГП!AC694,-$R830-IF($T830=4,1,0),0))))</f>
        <v>0</v>
      </c>
      <c r="M830" s="87">
        <f ca="1">IF($T830=0,SUM(M831:M835),IF($T830="",0,IF(ISERROR(OFFSET(ГП!AD694,-$R830-IF($T830=4,1,0),0)),0,OFFSET(ГП!AD694,-$R830-IF($T830=4,1,0),0))))</f>
        <v>0</v>
      </c>
      <c r="N830" s="87">
        <v>1367.3</v>
      </c>
      <c r="O830" s="87">
        <f ca="1">IF($T830=0,SUM(O831:O835),IF($T830="",0,IF(ISERROR(OFFSET(ГП!AF694,-$R830-IF($T830=4,1,0),0)),0,OFFSET(ГП!AF694,-$R830-IF($T830=4,1,0),0))))</f>
        <v>0</v>
      </c>
      <c r="P830" s="20"/>
      <c r="Q830" s="20">
        <v>4</v>
      </c>
      <c r="R830" s="20">
        <f t="shared" si="261"/>
        <v>16</v>
      </c>
      <c r="S830" s="20">
        <f t="shared" si="262"/>
        <v>3</v>
      </c>
      <c r="T830" s="157">
        <f t="shared" si="263"/>
        <v>3</v>
      </c>
      <c r="U830" s="20" t="str">
        <f t="shared" si="264"/>
        <v>местные бюджеты</v>
      </c>
      <c r="V830" s="20"/>
      <c r="W830" s="20"/>
      <c r="X830" s="20"/>
      <c r="Y830" s="20" t="str">
        <f t="shared" ca="1" si="260"/>
        <v/>
      </c>
      <c r="Z830" s="20"/>
      <c r="AA830" s="20">
        <f t="shared" si="267"/>
        <v>16</v>
      </c>
      <c r="AB830" s="20">
        <f t="shared" si="266"/>
        <v>2</v>
      </c>
      <c r="AC830" s="20" t="str">
        <f t="shared" si="265"/>
        <v/>
      </c>
      <c r="AD830" s="20" t="str">
        <f t="shared" ca="1" si="259"/>
        <v/>
      </c>
      <c r="AE830" s="20" t="str">
        <f t="shared" ca="1" si="268"/>
        <v/>
      </c>
      <c r="AF830" s="158" t="s">
        <v>40</v>
      </c>
      <c r="AG830" s="158" t="s">
        <v>40</v>
      </c>
      <c r="AH830" s="157"/>
      <c r="AI830" s="163" t="s">
        <v>6</v>
      </c>
      <c r="AJ830" s="20"/>
      <c r="AK830" s="20"/>
      <c r="AL830" s="20"/>
      <c r="AM830" s="20"/>
      <c r="AN830" s="20"/>
      <c r="AO830" s="20"/>
    </row>
    <row r="831" spans="1:41" s="30" customFormat="1" ht="15.75" thickBot="1" x14ac:dyDescent="0.3">
      <c r="A831" s="209"/>
      <c r="B831" s="205"/>
      <c r="C831" s="205"/>
      <c r="D831" s="123" t="s">
        <v>17</v>
      </c>
      <c r="E831" s="123" t="s">
        <v>17</v>
      </c>
      <c r="F831" s="123" t="s">
        <v>17</v>
      </c>
      <c r="G831" s="123" t="s">
        <v>17</v>
      </c>
      <c r="H831" s="116" t="s">
        <v>5</v>
      </c>
      <c r="I831" s="117" t="s">
        <v>18</v>
      </c>
      <c r="J831" s="87">
        <f ca="1">IF($T831=0,SUM(J832:J836),IF($T831="",0,IF(ISERROR(OFFSET(ГП!AA695,-$R831-IF($T831=4,1,0),0)),0,OFFSET(ГП!AA695,-$R831-IF($T831=4,1,0),0))))</f>
        <v>0</v>
      </c>
      <c r="K831" s="87">
        <f ca="1">IF($T831=0,SUM(K832:K836),IF($T831="",0,IF(ISERROR(OFFSET(ГП!AB695,-$R831-IF($T831=4,1,0),0)),0,OFFSET(ГП!AB695,-$R831-IF($T831=4,1,0),0))))</f>
        <v>0</v>
      </c>
      <c r="L831" s="87">
        <f ca="1">IF($T831=0,SUM(L832:L836),IF($T831="",0,IF(ISERROR(OFFSET(ГП!AC695,-$R831-IF($T831=4,1,0),0)),0,OFFSET(ГП!AC695,-$R831-IF($T831=4,1,0),0))))</f>
        <v>0</v>
      </c>
      <c r="M831" s="87">
        <f ca="1">IF($T831=0,SUM(M832:M836),IF($T831="",0,IF(ISERROR(OFFSET(ГП!AD695,-$R831-IF($T831=4,1,0),0)),0,OFFSET(ГП!AD695,-$R831-IF($T831=4,1,0),0))))</f>
        <v>0</v>
      </c>
      <c r="N831" s="87">
        <f ca="1">IF($T831=0,SUM(N832:N836),IF($T831="",0,IF(ISERROR(OFFSET(ГП!AE695,-$R831-IF($T831=4,1,0),0)),0,OFFSET(ГП!AE695,-$R831-IF($T831=4,1,0),0))))</f>
        <v>0</v>
      </c>
      <c r="O831" s="87">
        <f ca="1">IF($T831=0,SUM(O832:O836),IF($T831="",0,IF(ISERROR(OFFSET(ГП!AF695,-$R831-IF($T831=4,1,0),0)),0,OFFSET(ГП!AF695,-$R831-IF($T831=4,1,0),0))))</f>
        <v>0</v>
      </c>
      <c r="P831" s="20"/>
      <c r="Q831" s="20">
        <v>5</v>
      </c>
      <c r="R831" s="20">
        <f t="shared" si="261"/>
        <v>16</v>
      </c>
      <c r="S831" s="20" t="str">
        <f t="shared" si="262"/>
        <v/>
      </c>
      <c r="T831" s="157" t="str">
        <f t="shared" si="263"/>
        <v/>
      </c>
      <c r="U831" s="20" t="str">
        <f t="shared" si="264"/>
        <v>территориальный государственный внебюджетный фонд Чувашской Республики</v>
      </c>
      <c r="V831" s="20"/>
      <c r="W831" s="20"/>
      <c r="X831" s="20"/>
      <c r="Y831" s="20" t="str">
        <f t="shared" ca="1" si="260"/>
        <v/>
      </c>
      <c r="Z831" s="20"/>
      <c r="AA831" s="20">
        <f t="shared" si="267"/>
        <v>16</v>
      </c>
      <c r="AB831" s="20">
        <f t="shared" si="266"/>
        <v>3</v>
      </c>
      <c r="AC831" s="20" t="str">
        <f t="shared" si="265"/>
        <v/>
      </c>
      <c r="AD831" s="20" t="str">
        <f t="shared" ca="1" si="259"/>
        <v/>
      </c>
      <c r="AE831" s="20" t="str">
        <f t="shared" ca="1" si="268"/>
        <v/>
      </c>
      <c r="AF831" s="158" t="s">
        <v>40</v>
      </c>
      <c r="AG831" s="158" t="s">
        <v>40</v>
      </c>
      <c r="AH831" s="157"/>
      <c r="AI831" s="163" t="s">
        <v>1</v>
      </c>
      <c r="AJ831" s="20"/>
      <c r="AK831" s="20"/>
      <c r="AL831" s="20"/>
      <c r="AM831" s="20"/>
      <c r="AN831" s="20"/>
      <c r="AO831" s="20"/>
    </row>
    <row r="832" spans="1:41" s="30" customFormat="1" ht="15.75" thickBot="1" x14ac:dyDescent="0.3">
      <c r="A832" s="210"/>
      <c r="B832" s="206"/>
      <c r="C832" s="206"/>
      <c r="D832" s="123" t="s">
        <v>17</v>
      </c>
      <c r="E832" s="123" t="s">
        <v>17</v>
      </c>
      <c r="F832" s="123" t="s">
        <v>17</v>
      </c>
      <c r="G832" s="123" t="s">
        <v>17</v>
      </c>
      <c r="H832" s="116" t="s">
        <v>6</v>
      </c>
      <c r="I832" s="117" t="s">
        <v>18</v>
      </c>
      <c r="J832" s="87">
        <f ca="1">IF($T832=0,SUM(J833:J837),IF($T832="",0,IF(ISERROR(OFFSET(ГП!AA696,-$R832-IF($T832=4,1,0),0)),0,OFFSET(ГП!AA696,-$R832-IF($T832=4,1,0),0))))</f>
        <v>0</v>
      </c>
      <c r="K832" s="87">
        <f ca="1">IF($T832=0,SUM(K833:K837),IF($T832="",0,IF(ISERROR(OFFSET(ГП!AB696,-$R832-IF($T832=4,1,0),0)),0,OFFSET(ГП!AB696,-$R832-IF($T832=4,1,0),0))))</f>
        <v>0</v>
      </c>
      <c r="L832" s="87">
        <f ca="1">IF($T832=0,SUM(L833:L837),IF($T832="",0,IF(ISERROR(OFFSET(ГП!AC696,-$R832-IF($T832=4,1,0),0)),0,OFFSET(ГП!AC696,-$R832-IF($T832=4,1,0),0))))</f>
        <v>0</v>
      </c>
      <c r="M832" s="87">
        <f ca="1">IF($T832=0,SUM(M833:M837),IF($T832="",0,IF(ISERROR(OFFSET(ГП!AD696,-$R832-IF($T832=4,1,0),0)),0,OFFSET(ГП!AD696,-$R832-IF($T832=4,1,0),0))))</f>
        <v>0</v>
      </c>
      <c r="N832" s="87">
        <f ca="1">IF($T832=0,SUM(N833:N837),IF($T832="",0,IF(ISERROR(OFFSET(ГП!AE696,-$R832-IF($T832=4,1,0),0)),0,OFFSET(ГП!AE696,-$R832-IF($T832=4,1,0),0))))</f>
        <v>0</v>
      </c>
      <c r="O832" s="87">
        <f ca="1">IF($T832=0,SUM(O833:O837),IF($T832="",0,IF(ISERROR(OFFSET(ГП!AF696,-$R832-IF($T832=4,1,0),0)),0,OFFSET(ГП!AF696,-$R832-IF($T832=4,1,0),0))))</f>
        <v>0</v>
      </c>
      <c r="P832" s="20"/>
      <c r="Q832" s="20">
        <v>6</v>
      </c>
      <c r="R832" s="20">
        <f t="shared" si="261"/>
        <v>16</v>
      </c>
      <c r="S832" s="20">
        <f t="shared" si="262"/>
        <v>4</v>
      </c>
      <c r="T832" s="157">
        <f t="shared" si="263"/>
        <v>4</v>
      </c>
      <c r="U832" s="20" t="str">
        <f t="shared" si="264"/>
        <v>внебюджетные источники</v>
      </c>
      <c r="V832" s="20"/>
      <c r="W832" s="20"/>
      <c r="X832" s="20"/>
      <c r="Y832" s="20" t="str">
        <f t="shared" ca="1" si="260"/>
        <v/>
      </c>
      <c r="Z832" s="20"/>
      <c r="AA832" s="20">
        <f t="shared" si="267"/>
        <v>16</v>
      </c>
      <c r="AB832" s="20">
        <f t="shared" si="266"/>
        <v>4</v>
      </c>
      <c r="AC832" s="20" t="str">
        <f t="shared" si="265"/>
        <v/>
      </c>
      <c r="AD832" s="20" t="str">
        <f t="shared" ca="1" si="259"/>
        <v/>
      </c>
      <c r="AE832" s="20" t="str">
        <f t="shared" ca="1" si="268"/>
        <v/>
      </c>
      <c r="AF832" s="158" t="s">
        <v>40</v>
      </c>
      <c r="AG832" s="158" t="s">
        <v>40</v>
      </c>
      <c r="AH832" s="157"/>
      <c r="AI832" s="163" t="s">
        <v>2</v>
      </c>
      <c r="AJ832" s="20"/>
      <c r="AK832" s="20"/>
      <c r="AL832" s="20"/>
      <c r="AM832" s="20"/>
      <c r="AN832" s="20"/>
      <c r="AO832" s="20"/>
    </row>
    <row r="833" spans="1:41" s="30" customFormat="1" ht="23.25" thickBot="1" x14ac:dyDescent="0.3">
      <c r="A833" s="207" t="s">
        <v>298</v>
      </c>
      <c r="B833" s="204" t="s">
        <v>299</v>
      </c>
      <c r="C833" s="204" t="s">
        <v>35</v>
      </c>
      <c r="D833" s="123" t="s">
        <v>17</v>
      </c>
      <c r="E833" s="123" t="s">
        <v>17</v>
      </c>
      <c r="F833" s="123" t="s">
        <v>17</v>
      </c>
      <c r="G833" s="123" t="s">
        <v>17</v>
      </c>
      <c r="H833" s="116" t="s">
        <v>1</v>
      </c>
      <c r="I833" s="117" t="s">
        <v>18</v>
      </c>
      <c r="J833" s="87">
        <f ca="1">IF($T833=0,SUM(J834:J838),IF($T833="",0,IF(ISERROR(OFFSET(ГП!AA697,-$R833-IF($T833=4,1,0),0)),0,OFFSET(ГП!AA697,-$R833-IF($T833=4,1,0),0))))</f>
        <v>23031.599999999999</v>
      </c>
      <c r="K833" s="87">
        <f ca="1">IF($T833=0,SUM(K834:K838),IF($T833="",0,IF(ISERROR(OFFSET(ГП!AB697,-$R833-IF($T833=4,1,0),0)),0,OFFSET(ГП!AB697,-$R833-IF($T833=4,1,0),0))))</f>
        <v>0</v>
      </c>
      <c r="L833" s="87">
        <f ca="1">IF($T833=0,SUM(L834:L838),IF($T833="",0,IF(ISERROR(OFFSET(ГП!AC697,-$R833-IF($T833=4,1,0),0)),0,OFFSET(ГП!AC697,-$R833-IF($T833=4,1,0),0))))</f>
        <v>0</v>
      </c>
      <c r="M833" s="87">
        <f ca="1">IF($T833=0,SUM(M834:M838),IF($T833="",0,IF(ISERROR(OFFSET(ГП!AD697,-$R833-IF($T833=4,1,0),0)),0,OFFSET(ГП!AD697,-$R833-IF($T833=4,1,0),0))))</f>
        <v>0</v>
      </c>
      <c r="N833" s="87">
        <f ca="1">IF($T833=0,SUM(N834:N838),IF($T833="",0,IF(ISERROR(OFFSET(ГП!AE697,-$R833-IF($T833=4,1,0),0)),0,OFFSET(ГП!AE697,-$R833-IF($T833=4,1,0),0))))</f>
        <v>0</v>
      </c>
      <c r="O833" s="87">
        <f ca="1">IF($T833=0,SUM(O834:O838),IF($T833="",0,IF(ISERROR(OFFSET(ГП!AF697,-$R833-IF($T833=4,1,0),0)),0,OFFSET(ГП!AF697,-$R833-IF($T833=4,1,0),0))))</f>
        <v>0</v>
      </c>
      <c r="P833" s="20"/>
      <c r="Q833" s="20">
        <v>1</v>
      </c>
      <c r="R833" s="20">
        <f t="shared" si="261"/>
        <v>17</v>
      </c>
      <c r="S833" s="20" t="str">
        <f t="shared" si="262"/>
        <v/>
      </c>
      <c r="T833" s="157">
        <f t="shared" si="263"/>
        <v>0</v>
      </c>
      <c r="U833" s="20" t="str">
        <f t="shared" si="264"/>
        <v>всего</v>
      </c>
      <c r="V833" s="20"/>
      <c r="W833" s="20"/>
      <c r="X833" s="20"/>
      <c r="Y833" s="20" t="str">
        <f t="shared" ca="1" si="260"/>
        <v/>
      </c>
      <c r="Z833" s="20"/>
      <c r="AA833" s="20">
        <f t="shared" si="267"/>
        <v>16</v>
      </c>
      <c r="AB833" s="20">
        <f t="shared" si="266"/>
        <v>5</v>
      </c>
      <c r="AC833" s="20" t="str">
        <f t="shared" si="265"/>
        <v/>
      </c>
      <c r="AD833" s="20" t="str">
        <f t="shared" ref="AD833:AD861" ca="1" si="269">IF(AB833=1,OFFSET(AF833,-AA833,0),"")</f>
        <v/>
      </c>
      <c r="AE833" s="20" t="str">
        <f t="shared" ca="1" si="268"/>
        <v/>
      </c>
      <c r="AF833" s="158" t="s">
        <v>569</v>
      </c>
      <c r="AG833" s="158" t="s">
        <v>40</v>
      </c>
      <c r="AH833" s="157"/>
      <c r="AI833" s="163" t="s">
        <v>307</v>
      </c>
      <c r="AJ833" s="20"/>
      <c r="AK833" s="20"/>
      <c r="AL833" s="20"/>
      <c r="AM833" s="20"/>
      <c r="AN833" s="20"/>
      <c r="AO833" s="20"/>
    </row>
    <row r="834" spans="1:41" s="30" customFormat="1" ht="15.75" thickBot="1" x14ac:dyDescent="0.3">
      <c r="A834" s="209"/>
      <c r="B834" s="205"/>
      <c r="C834" s="205"/>
      <c r="D834" s="123" t="s">
        <v>17</v>
      </c>
      <c r="E834" s="123" t="s">
        <v>17</v>
      </c>
      <c r="F834" s="123" t="s">
        <v>17</v>
      </c>
      <c r="G834" s="123" t="s">
        <v>17</v>
      </c>
      <c r="H834" s="116" t="s">
        <v>2</v>
      </c>
      <c r="I834" s="117" t="s">
        <v>18</v>
      </c>
      <c r="J834" s="87">
        <f ca="1">IF($T834=0,SUM(J835:J839),IF($T834="",0,IF(ISERROR(OFFSET(ГП!AA698,-$R834-IF($T834=4,1,0),0)),0,OFFSET(ГП!AA698,-$R834-IF($T834=4,1,0),0))))</f>
        <v>0</v>
      </c>
      <c r="K834" s="87">
        <f ca="1">IF($T834=0,SUM(K835:K839),IF($T834="",0,IF(ISERROR(OFFSET(ГП!AB698,-$R834-IF($T834=4,1,0),0)),0,OFFSET(ГП!AB698,-$R834-IF($T834=4,1,0),0))))</f>
        <v>0</v>
      </c>
      <c r="L834" s="87">
        <f ca="1">IF($T834=0,SUM(L835:L839),IF($T834="",0,IF(ISERROR(OFFSET(ГП!AC698,-$R834-IF($T834=4,1,0),0)),0,OFFSET(ГП!AC698,-$R834-IF($T834=4,1,0),0))))</f>
        <v>0</v>
      </c>
      <c r="M834" s="87">
        <f ca="1">IF($T834=0,SUM(M835:M839),IF($T834="",0,IF(ISERROR(OFFSET(ГП!AD698,-$R834-IF($T834=4,1,0),0)),0,OFFSET(ГП!AD698,-$R834-IF($T834=4,1,0),0))))</f>
        <v>0</v>
      </c>
      <c r="N834" s="87">
        <f ca="1">IF($T834=0,SUM(N835:N839),IF($T834="",0,IF(ISERROR(OFFSET(ГП!AE698,-$R834-IF($T834=4,1,0),0)),0,OFFSET(ГП!AE698,-$R834-IF($T834=4,1,0),0))))</f>
        <v>0</v>
      </c>
      <c r="O834" s="87">
        <f ca="1">IF($T834=0,SUM(O835:O839),IF($T834="",0,IF(ISERROR(OFFSET(ГП!AF698,-$R834-IF($T834=4,1,0),0)),0,OFFSET(ГП!AF698,-$R834-IF($T834=4,1,0),0))))</f>
        <v>0</v>
      </c>
      <c r="P834" s="20"/>
      <c r="Q834" s="20">
        <v>2</v>
      </c>
      <c r="R834" s="20">
        <f t="shared" si="261"/>
        <v>17</v>
      </c>
      <c r="S834" s="20" t="str">
        <f t="shared" si="262"/>
        <v/>
      </c>
      <c r="T834" s="157">
        <f t="shared" si="263"/>
        <v>2</v>
      </c>
      <c r="U834" s="20" t="str">
        <f t="shared" si="264"/>
        <v>федеральный бюджет</v>
      </c>
      <c r="V834" s="20"/>
      <c r="W834" s="20"/>
      <c r="X834" s="20"/>
      <c r="Y834" s="20" t="str">
        <f t="shared" ca="1" si="260"/>
        <v/>
      </c>
      <c r="Z834" s="20"/>
      <c r="AA834" s="20">
        <f t="shared" si="267"/>
        <v>16</v>
      </c>
      <c r="AB834" s="20">
        <f t="shared" si="266"/>
        <v>6</v>
      </c>
      <c r="AC834" s="20" t="str">
        <f t="shared" si="265"/>
        <v/>
      </c>
      <c r="AD834" s="20" t="str">
        <f t="shared" ca="1" si="269"/>
        <v/>
      </c>
      <c r="AE834" s="20" t="str">
        <f t="shared" ca="1" si="268"/>
        <v/>
      </c>
      <c r="AF834" s="158" t="s">
        <v>40</v>
      </c>
      <c r="AG834" s="158" t="s">
        <v>40</v>
      </c>
      <c r="AH834" s="157"/>
      <c r="AI834" s="163" t="s">
        <v>3</v>
      </c>
      <c r="AJ834" s="20"/>
      <c r="AK834" s="20"/>
      <c r="AL834" s="20"/>
      <c r="AM834" s="20"/>
      <c r="AN834" s="20"/>
      <c r="AO834" s="20"/>
    </row>
    <row r="835" spans="1:41" s="30" customFormat="1" ht="15.75" thickBot="1" x14ac:dyDescent="0.3">
      <c r="A835" s="209"/>
      <c r="B835" s="205"/>
      <c r="C835" s="205"/>
      <c r="D835" s="123">
        <v>832</v>
      </c>
      <c r="E835" s="123">
        <v>502</v>
      </c>
      <c r="F835" s="123" t="s">
        <v>595</v>
      </c>
      <c r="G835" s="123">
        <v>522</v>
      </c>
      <c r="H835" s="116" t="s">
        <v>4</v>
      </c>
      <c r="I835" s="117" t="s">
        <v>18</v>
      </c>
      <c r="J835" s="87">
        <f ca="1">IF($T835=0,SUM(J836:J840),IF($T835="",0,IF(ISERROR(OFFSET(ГП!AA699,-$R835-IF($T835=4,1,0),0)),0,OFFSET(ГП!AA699,-$R835-IF($T835=4,1,0),0))))</f>
        <v>21880</v>
      </c>
      <c r="K835" s="87">
        <f ca="1">IF($T835=0,SUM(K836:K840),IF($T835="",0,IF(ISERROR(OFFSET(ГП!AB699,-$R835-IF($T835=4,1,0),0)),0,OFFSET(ГП!AB699,-$R835-IF($T835=4,1,0),0))))</f>
        <v>0</v>
      </c>
      <c r="L835" s="87">
        <f ca="1">IF($T835=0,SUM(L836:L840),IF($T835="",0,IF(ISERROR(OFFSET(ГП!AC699,-$R835-IF($T835=4,1,0),0)),0,OFFSET(ГП!AC699,-$R835-IF($T835=4,1,0),0))))</f>
        <v>0</v>
      </c>
      <c r="M835" s="87">
        <f ca="1">IF($T835=0,SUM(M836:M840),IF($T835="",0,IF(ISERROR(OFFSET(ГП!AD699,-$R835-IF($T835=4,1,0),0)),0,OFFSET(ГП!AD699,-$R835-IF($T835=4,1,0),0))))</f>
        <v>0</v>
      </c>
      <c r="N835" s="87">
        <f ca="1">IF($T835=0,SUM(N836:N840),IF($T835="",0,IF(ISERROR(OFFSET(ГП!AE699,-$R835-IF($T835=4,1,0),0)),0,OFFSET(ГП!AE699,-$R835-IF($T835=4,1,0),0))))</f>
        <v>0</v>
      </c>
      <c r="O835" s="87">
        <f ca="1">IF($T835=0,SUM(O836:O840),IF($T835="",0,IF(ISERROR(OFFSET(ГП!AF699,-$R835-IF($T835=4,1,0),0)),0,OFFSET(ГП!AF699,-$R835-IF($T835=4,1,0),0))))</f>
        <v>0</v>
      </c>
      <c r="P835" s="20"/>
      <c r="Q835" s="20">
        <v>3</v>
      </c>
      <c r="R835" s="20">
        <f t="shared" si="261"/>
        <v>17</v>
      </c>
      <c r="S835" s="20" t="str">
        <f t="shared" si="262"/>
        <v/>
      </c>
      <c r="T835" s="157">
        <f t="shared" si="263"/>
        <v>1</v>
      </c>
      <c r="U835" s="20" t="str">
        <f t="shared" si="264"/>
        <v>республииканский бюджет Чувашской Республики</v>
      </c>
      <c r="V835" s="20"/>
      <c r="W835" s="20"/>
      <c r="X835" s="20"/>
      <c r="Y835" s="20" t="str">
        <f t="shared" ca="1" si="260"/>
        <v/>
      </c>
      <c r="Z835" s="20"/>
      <c r="AA835" s="20">
        <f t="shared" si="267"/>
        <v>17</v>
      </c>
      <c r="AB835" s="20">
        <f t="shared" si="266"/>
        <v>1</v>
      </c>
      <c r="AC835" s="20" t="str">
        <f t="shared" si="265"/>
        <v>A130200171</v>
      </c>
      <c r="AD835" s="20" t="str">
        <f t="shared" ca="1" si="269"/>
        <v>A130200171</v>
      </c>
      <c r="AE835" s="20" t="str">
        <f t="shared" ca="1" si="268"/>
        <v/>
      </c>
      <c r="AF835" s="158" t="s">
        <v>40</v>
      </c>
      <c r="AG835" s="158" t="s">
        <v>40</v>
      </c>
      <c r="AH835" s="157"/>
      <c r="AI835" s="163" t="s">
        <v>6</v>
      </c>
      <c r="AJ835" s="20"/>
      <c r="AK835" s="20"/>
      <c r="AL835" s="20"/>
      <c r="AM835" s="20"/>
      <c r="AN835" s="20"/>
      <c r="AO835" s="20"/>
    </row>
    <row r="836" spans="1:41" s="30" customFormat="1" ht="15.75" thickBot="1" x14ac:dyDescent="0.3">
      <c r="A836" s="209"/>
      <c r="B836" s="205"/>
      <c r="C836" s="205"/>
      <c r="D836" s="123" t="s">
        <v>17</v>
      </c>
      <c r="E836" s="123" t="s">
        <v>17</v>
      </c>
      <c r="F836" s="123" t="s">
        <v>17</v>
      </c>
      <c r="G836" s="123" t="s">
        <v>17</v>
      </c>
      <c r="H836" s="116" t="s">
        <v>3</v>
      </c>
      <c r="I836" s="117" t="s">
        <v>18</v>
      </c>
      <c r="J836" s="87">
        <f ca="1">IF($T836=0,SUM(J837:J841),IF($T836="",0,IF(ISERROR(OFFSET(ГП!AA700,-$R836-IF($T836=4,1,0),0)),0,OFFSET(ГП!AA700,-$R836-IF($T836=4,1,0),0))))</f>
        <v>1151.5999999999999</v>
      </c>
      <c r="K836" s="87">
        <f ca="1">IF($T836=0,SUM(K837:K841),IF($T836="",0,IF(ISERROR(OFFSET(ГП!AB700,-$R836-IF($T836=4,1,0),0)),0,OFFSET(ГП!AB700,-$R836-IF($T836=4,1,0),0))))</f>
        <v>0</v>
      </c>
      <c r="L836" s="87">
        <f ca="1">IF($T836=0,SUM(L837:L841),IF($T836="",0,IF(ISERROR(OFFSET(ГП!AC700,-$R836-IF($T836=4,1,0),0)),0,OFFSET(ГП!AC700,-$R836-IF($T836=4,1,0),0))))</f>
        <v>0</v>
      </c>
      <c r="M836" s="87">
        <f ca="1">IF($T836=0,SUM(M837:M841),IF($T836="",0,IF(ISERROR(OFFSET(ГП!AD700,-$R836-IF($T836=4,1,0),0)),0,OFFSET(ГП!AD700,-$R836-IF($T836=4,1,0),0))))</f>
        <v>0</v>
      </c>
      <c r="N836" s="87">
        <f ca="1">IF($T836=0,SUM(N837:N841),IF($T836="",0,IF(ISERROR(OFFSET(ГП!AE700,-$R836-IF($T836=4,1,0),0)),0,OFFSET(ГП!AE700,-$R836-IF($T836=4,1,0),0))))</f>
        <v>0</v>
      </c>
      <c r="O836" s="87">
        <f ca="1">IF($T836=0,SUM(O837:O841),IF($T836="",0,IF(ISERROR(OFFSET(ГП!AF700,-$R836-IF($T836=4,1,0),0)),0,OFFSET(ГП!AF700,-$R836-IF($T836=4,1,0),0))))</f>
        <v>0</v>
      </c>
      <c r="P836" s="20"/>
      <c r="Q836" s="20">
        <v>4</v>
      </c>
      <c r="R836" s="20">
        <f t="shared" si="261"/>
        <v>17</v>
      </c>
      <c r="S836" s="20">
        <f t="shared" si="262"/>
        <v>3</v>
      </c>
      <c r="T836" s="157">
        <f t="shared" si="263"/>
        <v>3</v>
      </c>
      <c r="U836" s="20" t="str">
        <f t="shared" si="264"/>
        <v>местные бюджеты</v>
      </c>
      <c r="V836" s="20"/>
      <c r="W836" s="20"/>
      <c r="X836" s="20"/>
      <c r="Y836" s="20" t="str">
        <f t="shared" ca="1" si="260"/>
        <v/>
      </c>
      <c r="Z836" s="20"/>
      <c r="AA836" s="20">
        <f t="shared" si="267"/>
        <v>17</v>
      </c>
      <c r="AB836" s="20">
        <f t="shared" si="266"/>
        <v>2</v>
      </c>
      <c r="AC836" s="20" t="str">
        <f t="shared" si="265"/>
        <v/>
      </c>
      <c r="AD836" s="20" t="str">
        <f t="shared" ca="1" si="269"/>
        <v/>
      </c>
      <c r="AE836" s="20" t="str">
        <f t="shared" ca="1" si="268"/>
        <v/>
      </c>
      <c r="AF836" s="158" t="s">
        <v>40</v>
      </c>
      <c r="AG836" s="158" t="s">
        <v>40</v>
      </c>
      <c r="AH836" s="157"/>
      <c r="AI836" s="163" t="s">
        <v>1</v>
      </c>
      <c r="AJ836" s="20"/>
      <c r="AK836" s="20"/>
      <c r="AL836" s="20"/>
      <c r="AM836" s="20"/>
      <c r="AN836" s="20"/>
      <c r="AO836" s="20"/>
    </row>
    <row r="837" spans="1:41" s="30" customFormat="1" ht="15.75" thickBot="1" x14ac:dyDescent="0.3">
      <c r="A837" s="209"/>
      <c r="B837" s="205"/>
      <c r="C837" s="205"/>
      <c r="D837" s="123" t="s">
        <v>17</v>
      </c>
      <c r="E837" s="123" t="s">
        <v>17</v>
      </c>
      <c r="F837" s="123" t="s">
        <v>17</v>
      </c>
      <c r="G837" s="123" t="s">
        <v>17</v>
      </c>
      <c r="H837" s="116" t="s">
        <v>5</v>
      </c>
      <c r="I837" s="117" t="s">
        <v>18</v>
      </c>
      <c r="J837" s="87">
        <f ca="1">IF($T837=0,SUM(J838:J842),IF($T837="",0,IF(ISERROR(OFFSET(ГП!AA701,-$R837-IF($T837=4,1,0),0)),0,OFFSET(ГП!AA701,-$R837-IF($T837=4,1,0),0))))</f>
        <v>0</v>
      </c>
      <c r="K837" s="87">
        <f ca="1">IF($T837=0,SUM(K838:K842),IF($T837="",0,IF(ISERROR(OFFSET(ГП!AB701,-$R837-IF($T837=4,1,0),0)),0,OFFSET(ГП!AB701,-$R837-IF($T837=4,1,0),0))))</f>
        <v>0</v>
      </c>
      <c r="L837" s="87">
        <f ca="1">IF($T837=0,SUM(L838:L842),IF($T837="",0,IF(ISERROR(OFFSET(ГП!AC701,-$R837-IF($T837=4,1,0),0)),0,OFFSET(ГП!AC701,-$R837-IF($T837=4,1,0),0))))</f>
        <v>0</v>
      </c>
      <c r="M837" s="87">
        <f ca="1">IF($T837=0,SUM(M838:M842),IF($T837="",0,IF(ISERROR(OFFSET(ГП!AD701,-$R837-IF($T837=4,1,0),0)),0,OFFSET(ГП!AD701,-$R837-IF($T837=4,1,0),0))))</f>
        <v>0</v>
      </c>
      <c r="N837" s="87">
        <f ca="1">IF($T837=0,SUM(N838:N842),IF($T837="",0,IF(ISERROR(OFFSET(ГП!AE701,-$R837-IF($T837=4,1,0),0)),0,OFFSET(ГП!AE701,-$R837-IF($T837=4,1,0),0))))</f>
        <v>0</v>
      </c>
      <c r="O837" s="87">
        <f ca="1">IF($T837=0,SUM(O838:O842),IF($T837="",0,IF(ISERROR(OFFSET(ГП!AF701,-$R837-IF($T837=4,1,0),0)),0,OFFSET(ГП!AF701,-$R837-IF($T837=4,1,0),0))))</f>
        <v>0</v>
      </c>
      <c r="P837" s="20"/>
      <c r="Q837" s="20">
        <v>5</v>
      </c>
      <c r="R837" s="20">
        <f t="shared" si="261"/>
        <v>17</v>
      </c>
      <c r="S837" s="20" t="str">
        <f t="shared" si="262"/>
        <v/>
      </c>
      <c r="T837" s="157" t="str">
        <f t="shared" si="263"/>
        <v/>
      </c>
      <c r="U837" s="20" t="str">
        <f t="shared" si="264"/>
        <v>территориальный государственный внебюджетный фонд Чувашской Республики</v>
      </c>
      <c r="V837" s="20"/>
      <c r="W837" s="20"/>
      <c r="X837" s="20"/>
      <c r="Y837" s="20" t="str">
        <f t="shared" ca="1" si="260"/>
        <v/>
      </c>
      <c r="Z837" s="20"/>
      <c r="AA837" s="20">
        <f t="shared" si="267"/>
        <v>17</v>
      </c>
      <c r="AB837" s="20">
        <f t="shared" si="266"/>
        <v>3</v>
      </c>
      <c r="AC837" s="20" t="str">
        <f t="shared" si="265"/>
        <v/>
      </c>
      <c r="AD837" s="20" t="str">
        <f t="shared" ca="1" si="269"/>
        <v/>
      </c>
      <c r="AE837" s="20" t="str">
        <f t="shared" ca="1" si="268"/>
        <v/>
      </c>
      <c r="AF837" s="158" t="s">
        <v>40</v>
      </c>
      <c r="AG837" s="158" t="s">
        <v>40</v>
      </c>
      <c r="AH837" s="157"/>
      <c r="AI837" s="163" t="s">
        <v>2</v>
      </c>
      <c r="AJ837" s="20"/>
      <c r="AK837" s="20"/>
      <c r="AL837" s="20"/>
      <c r="AM837" s="20"/>
      <c r="AN837" s="20"/>
      <c r="AO837" s="20"/>
    </row>
    <row r="838" spans="1:41" s="30" customFormat="1" ht="23.25" thickBot="1" x14ac:dyDescent="0.3">
      <c r="A838" s="210"/>
      <c r="B838" s="206"/>
      <c r="C838" s="206"/>
      <c r="D838" s="123" t="s">
        <v>17</v>
      </c>
      <c r="E838" s="123" t="s">
        <v>17</v>
      </c>
      <c r="F838" s="123" t="s">
        <v>17</v>
      </c>
      <c r="G838" s="123" t="s">
        <v>17</v>
      </c>
      <c r="H838" s="116" t="s">
        <v>6</v>
      </c>
      <c r="I838" s="117" t="s">
        <v>18</v>
      </c>
      <c r="J838" s="87">
        <f ca="1">IF($T838=0,SUM(J839:J843),IF($T838="",0,IF(ISERROR(OFFSET(ГП!AA702,-$R838-IF($T838=4,1,0),0)),0,OFFSET(ГП!AA702,-$R838-IF($T838=4,1,0),0))))</f>
        <v>0</v>
      </c>
      <c r="K838" s="87">
        <f ca="1">IF($T838=0,SUM(K839:K843),IF($T838="",0,IF(ISERROR(OFFSET(ГП!AB702,-$R838-IF($T838=4,1,0),0)),0,OFFSET(ГП!AB702,-$R838-IF($T838=4,1,0),0))))</f>
        <v>0</v>
      </c>
      <c r="L838" s="87">
        <f ca="1">IF($T838=0,SUM(L839:L843),IF($T838="",0,IF(ISERROR(OFFSET(ГП!AC702,-$R838-IF($T838=4,1,0),0)),0,OFFSET(ГП!AC702,-$R838-IF($T838=4,1,0),0))))</f>
        <v>0</v>
      </c>
      <c r="M838" s="87">
        <f ca="1">IF($T838=0,SUM(M839:M843),IF($T838="",0,IF(ISERROR(OFFSET(ГП!AD702,-$R838-IF($T838=4,1,0),0)),0,OFFSET(ГП!AD702,-$R838-IF($T838=4,1,0),0))))</f>
        <v>0</v>
      </c>
      <c r="N838" s="87">
        <f ca="1">IF($T838=0,SUM(N839:N843),IF($T838="",0,IF(ISERROR(OFFSET(ГП!AE702,-$R838-IF($T838=4,1,0),0)),0,OFFSET(ГП!AE702,-$R838-IF($T838=4,1,0),0))))</f>
        <v>0</v>
      </c>
      <c r="O838" s="87">
        <f ca="1">IF($T838=0,SUM(O839:O843),IF($T838="",0,IF(ISERROR(OFFSET(ГП!AF702,-$R838-IF($T838=4,1,0),0)),0,OFFSET(ГП!AF702,-$R838-IF($T838=4,1,0),0))))</f>
        <v>0</v>
      </c>
      <c r="P838" s="20"/>
      <c r="Q838" s="20">
        <v>6</v>
      </c>
      <c r="R838" s="20">
        <f t="shared" si="261"/>
        <v>17</v>
      </c>
      <c r="S838" s="20">
        <f t="shared" si="262"/>
        <v>4</v>
      </c>
      <c r="T838" s="157">
        <f t="shared" si="263"/>
        <v>4</v>
      </c>
      <c r="U838" s="20" t="str">
        <f t="shared" si="264"/>
        <v>внебюджетные источники</v>
      </c>
      <c r="V838" s="20"/>
      <c r="W838" s="20"/>
      <c r="X838" s="20"/>
      <c r="Y838" s="20" t="str">
        <f t="shared" ca="1" si="260"/>
        <v/>
      </c>
      <c r="Z838" s="20"/>
      <c r="AA838" s="20">
        <f t="shared" si="267"/>
        <v>17</v>
      </c>
      <c r="AB838" s="20">
        <f t="shared" si="266"/>
        <v>4</v>
      </c>
      <c r="AC838" s="20" t="str">
        <f t="shared" si="265"/>
        <v/>
      </c>
      <c r="AD838" s="20" t="str">
        <f t="shared" ca="1" si="269"/>
        <v/>
      </c>
      <c r="AE838" s="20" t="str">
        <f t="shared" ca="1" si="268"/>
        <v/>
      </c>
      <c r="AF838" s="158" t="s">
        <v>568</v>
      </c>
      <c r="AG838" s="158" t="s">
        <v>40</v>
      </c>
      <c r="AH838" s="157"/>
      <c r="AI838" s="163" t="s">
        <v>307</v>
      </c>
      <c r="AJ838" s="20"/>
      <c r="AK838" s="20"/>
      <c r="AL838" s="20"/>
      <c r="AM838" s="20"/>
      <c r="AN838" s="20"/>
      <c r="AO838" s="20"/>
    </row>
    <row r="839" spans="1:41" s="30" customFormat="1" ht="15.75" thickBot="1" x14ac:dyDescent="0.3">
      <c r="A839" s="207" t="s">
        <v>300</v>
      </c>
      <c r="B839" s="204" t="s">
        <v>301</v>
      </c>
      <c r="C839" s="204" t="s">
        <v>35</v>
      </c>
      <c r="D839" s="123" t="s">
        <v>17</v>
      </c>
      <c r="E839" s="123" t="s">
        <v>17</v>
      </c>
      <c r="F839" s="123" t="s">
        <v>17</v>
      </c>
      <c r="G839" s="123" t="s">
        <v>17</v>
      </c>
      <c r="H839" s="116" t="s">
        <v>1</v>
      </c>
      <c r="I839" s="117" t="s">
        <v>18</v>
      </c>
      <c r="J839" s="87">
        <f ca="1">IF($T839=0,SUM(J840:J844),IF($T839="",0,IF(ISERROR(OFFSET(ГП!AA703,-$R839-IF($T839=4,1,0),0)),0,OFFSET(ГП!AA703,-$R839-IF($T839=4,1,0),0))))</f>
        <v>11773</v>
      </c>
      <c r="K839" s="87">
        <f ca="1">IF($T839=0,SUM(K840:K844),IF($T839="",0,IF(ISERROR(OFFSET(ГП!AB703,-$R839-IF($T839=4,1,0),0)),0,OFFSET(ГП!AB703,-$R839-IF($T839=4,1,0),0))))</f>
        <v>0</v>
      </c>
      <c r="L839" s="87">
        <f ca="1">IF($T839=0,SUM(L840:L844),IF($T839="",0,IF(ISERROR(OFFSET(ГП!AC703,-$R839-IF($T839=4,1,0),0)),0,OFFSET(ГП!AC703,-$R839-IF($T839=4,1,0),0))))</f>
        <v>0</v>
      </c>
      <c r="M839" s="87">
        <f ca="1">IF($T839=0,SUM(M840:M844),IF($T839="",0,IF(ISERROR(OFFSET(ГП!AD703,-$R839-IF($T839=4,1,0),0)),0,OFFSET(ГП!AD703,-$R839-IF($T839=4,1,0),0))))</f>
        <v>0</v>
      </c>
      <c r="N839" s="87">
        <f ca="1">IF($T839=0,SUM(N840:N844),IF($T839="",0,IF(ISERROR(OFFSET(ГП!AE703,-$R839-IF($T839=4,1,0),0)),0,OFFSET(ГП!AE703,-$R839-IF($T839=4,1,0),0))))</f>
        <v>0</v>
      </c>
      <c r="O839" s="87">
        <f ca="1">IF($T839=0,SUM(O840:O844),IF($T839="",0,IF(ISERROR(OFFSET(ГП!AF703,-$R839-IF($T839=4,1,0),0)),0,OFFSET(ГП!AF703,-$R839-IF($T839=4,1,0),0))))</f>
        <v>0</v>
      </c>
      <c r="P839" s="20"/>
      <c r="Q839" s="20">
        <v>1</v>
      </c>
      <c r="R839" s="20">
        <f t="shared" si="261"/>
        <v>18</v>
      </c>
      <c r="S839" s="20" t="str">
        <f t="shared" si="262"/>
        <v/>
      </c>
      <c r="T839" s="157">
        <f t="shared" si="263"/>
        <v>0</v>
      </c>
      <c r="U839" s="20" t="str">
        <f t="shared" si="264"/>
        <v>всего</v>
      </c>
      <c r="V839" s="20"/>
      <c r="W839" s="20"/>
      <c r="X839" s="20"/>
      <c r="Y839" s="20" t="str">
        <f t="shared" ca="1" si="260"/>
        <v/>
      </c>
      <c r="Z839" s="20"/>
      <c r="AA839" s="20">
        <f t="shared" si="267"/>
        <v>17</v>
      </c>
      <c r="AB839" s="20">
        <f t="shared" si="266"/>
        <v>5</v>
      </c>
      <c r="AC839" s="20" t="str">
        <f t="shared" si="265"/>
        <v/>
      </c>
      <c r="AD839" s="20" t="str">
        <f t="shared" ca="1" si="269"/>
        <v/>
      </c>
      <c r="AE839" s="20" t="str">
        <f t="shared" ca="1" si="268"/>
        <v/>
      </c>
      <c r="AF839" s="158" t="s">
        <v>40</v>
      </c>
      <c r="AG839" s="158" t="s">
        <v>40</v>
      </c>
      <c r="AH839" s="157"/>
      <c r="AI839" s="163" t="s">
        <v>3</v>
      </c>
      <c r="AJ839" s="20"/>
      <c r="AK839" s="20"/>
      <c r="AL839" s="20"/>
      <c r="AM839" s="20"/>
      <c r="AN839" s="20"/>
      <c r="AO839" s="20"/>
    </row>
    <row r="840" spans="1:41" s="30" customFormat="1" ht="15.75" thickBot="1" x14ac:dyDescent="0.3">
      <c r="A840" s="209"/>
      <c r="B840" s="205"/>
      <c r="C840" s="205"/>
      <c r="D840" s="123" t="s">
        <v>17</v>
      </c>
      <c r="E840" s="123" t="s">
        <v>17</v>
      </c>
      <c r="F840" s="123" t="s">
        <v>17</v>
      </c>
      <c r="G840" s="123" t="s">
        <v>17</v>
      </c>
      <c r="H840" s="116" t="s">
        <v>2</v>
      </c>
      <c r="I840" s="117" t="s">
        <v>18</v>
      </c>
      <c r="J840" s="87">
        <f ca="1">IF($T840=0,SUM(J841:J845),IF($T840="",0,IF(ISERROR(OFFSET(ГП!AA704,-$R840-IF($T840=4,1,0),0)),0,OFFSET(ГП!AA704,-$R840-IF($T840=4,1,0),0))))</f>
        <v>0</v>
      </c>
      <c r="K840" s="87">
        <f ca="1">IF($T840=0,SUM(K841:K845),IF($T840="",0,IF(ISERROR(OFFSET(ГП!AB704,-$R840-IF($T840=4,1,0),0)),0,OFFSET(ГП!AB704,-$R840-IF($T840=4,1,0),0))))</f>
        <v>0</v>
      </c>
      <c r="L840" s="87">
        <f ca="1">IF($T840=0,SUM(L841:L845),IF($T840="",0,IF(ISERROR(OFFSET(ГП!AC704,-$R840-IF($T840=4,1,0),0)),0,OFFSET(ГП!AC704,-$R840-IF($T840=4,1,0),0))))</f>
        <v>0</v>
      </c>
      <c r="M840" s="87">
        <f ca="1">IF($T840=0,SUM(M841:M845),IF($T840="",0,IF(ISERROR(OFFSET(ГП!AD704,-$R840-IF($T840=4,1,0),0)),0,OFFSET(ГП!AD704,-$R840-IF($T840=4,1,0),0))))</f>
        <v>0</v>
      </c>
      <c r="N840" s="87">
        <f ca="1">IF($T840=0,SUM(N841:N845),IF($T840="",0,IF(ISERROR(OFFSET(ГП!AE704,-$R840-IF($T840=4,1,0),0)),0,OFFSET(ГП!AE704,-$R840-IF($T840=4,1,0),0))))</f>
        <v>0</v>
      </c>
      <c r="O840" s="87">
        <f ca="1">IF($T840=0,SUM(O841:O845),IF($T840="",0,IF(ISERROR(OFFSET(ГП!AF704,-$R840-IF($T840=4,1,0),0)),0,OFFSET(ГП!AF704,-$R840-IF($T840=4,1,0),0))))</f>
        <v>0</v>
      </c>
      <c r="P840" s="20"/>
      <c r="Q840" s="20">
        <v>2</v>
      </c>
      <c r="R840" s="20">
        <f t="shared" si="261"/>
        <v>18</v>
      </c>
      <c r="S840" s="20" t="str">
        <f t="shared" si="262"/>
        <v/>
      </c>
      <c r="T840" s="157">
        <f t="shared" si="263"/>
        <v>2</v>
      </c>
      <c r="U840" s="20" t="str">
        <f t="shared" si="264"/>
        <v>федеральный бюджет</v>
      </c>
      <c r="V840" s="20"/>
      <c r="W840" s="20"/>
      <c r="X840" s="20"/>
      <c r="Y840" s="20" t="str">
        <f t="shared" ca="1" si="260"/>
        <v/>
      </c>
      <c r="Z840" s="20"/>
      <c r="AA840" s="20">
        <f t="shared" si="267"/>
        <v>17</v>
      </c>
      <c r="AB840" s="20">
        <f t="shared" si="266"/>
        <v>6</v>
      </c>
      <c r="AC840" s="20" t="str">
        <f t="shared" si="265"/>
        <v/>
      </c>
      <c r="AD840" s="20" t="str">
        <f t="shared" ca="1" si="269"/>
        <v/>
      </c>
      <c r="AE840" s="20" t="str">
        <f t="shared" ca="1" si="268"/>
        <v/>
      </c>
      <c r="AF840" s="158" t="s">
        <v>40</v>
      </c>
      <c r="AG840" s="158" t="s">
        <v>40</v>
      </c>
      <c r="AH840" s="157"/>
      <c r="AI840" s="163" t="s">
        <v>6</v>
      </c>
      <c r="AJ840" s="20"/>
      <c r="AK840" s="20"/>
      <c r="AL840" s="20"/>
      <c r="AM840" s="20"/>
      <c r="AN840" s="20"/>
      <c r="AO840" s="20"/>
    </row>
    <row r="841" spans="1:41" s="30" customFormat="1" x14ac:dyDescent="0.25">
      <c r="A841" s="209"/>
      <c r="B841" s="205"/>
      <c r="C841" s="205"/>
      <c r="D841" s="123">
        <v>832</v>
      </c>
      <c r="E841" s="123">
        <v>502</v>
      </c>
      <c r="F841" s="123" t="s">
        <v>596</v>
      </c>
      <c r="G841" s="123">
        <v>522</v>
      </c>
      <c r="H841" s="116" t="s">
        <v>4</v>
      </c>
      <c r="I841" s="117" t="s">
        <v>18</v>
      </c>
      <c r="J841" s="87">
        <f ca="1">IF($T841=0,SUM(J842:J846),IF($T841="",0,IF(ISERROR(OFFSET(ГП!AA705,-$R841-IF($T841=4,1,0),0)),0,OFFSET(ГП!AA705,-$R841-IF($T841=4,1,0),0))))</f>
        <v>11066.6</v>
      </c>
      <c r="K841" s="87">
        <f ca="1">IF($T841=0,SUM(K842:K846),IF($T841="",0,IF(ISERROR(OFFSET(ГП!AB705,-$R841-IF($T841=4,1,0),0)),0,OFFSET(ГП!AB705,-$R841-IF($T841=4,1,0),0))))</f>
        <v>0</v>
      </c>
      <c r="L841" s="87">
        <f ca="1">IF($T841=0,SUM(L842:L846),IF($T841="",0,IF(ISERROR(OFFSET(ГП!AC705,-$R841-IF($T841=4,1,0),0)),0,OFFSET(ГП!AC705,-$R841-IF($T841=4,1,0),0))))</f>
        <v>0</v>
      </c>
      <c r="M841" s="87">
        <f ca="1">IF($T841=0,SUM(M842:M846),IF($T841="",0,IF(ISERROR(OFFSET(ГП!AD705,-$R841-IF($T841=4,1,0),0)),0,OFFSET(ГП!AD705,-$R841-IF($T841=4,1,0),0))))</f>
        <v>0</v>
      </c>
      <c r="N841" s="87">
        <f ca="1">IF($T841=0,SUM(N842:N846),IF($T841="",0,IF(ISERROR(OFFSET(ГП!AE705,-$R841-IF($T841=4,1,0),0)),0,OFFSET(ГП!AE705,-$R841-IF($T841=4,1,0),0))))</f>
        <v>0</v>
      </c>
      <c r="O841" s="87">
        <f ca="1">IF($T841=0,SUM(O842:O846),IF($T841="",0,IF(ISERROR(OFFSET(ГП!AF705,-$R841-IF($T841=4,1,0),0)),0,OFFSET(ГП!AF705,-$R841-IF($T841=4,1,0),0))))</f>
        <v>0</v>
      </c>
      <c r="P841" s="20"/>
      <c r="Q841" s="20">
        <v>3</v>
      </c>
      <c r="R841" s="20">
        <f t="shared" si="261"/>
        <v>18</v>
      </c>
      <c r="S841" s="20" t="str">
        <f t="shared" si="262"/>
        <v/>
      </c>
      <c r="T841" s="157">
        <f t="shared" si="263"/>
        <v>1</v>
      </c>
      <c r="U841" s="20" t="str">
        <f t="shared" si="264"/>
        <v>республииканский бюджет Чувашской Республики</v>
      </c>
      <c r="V841" s="20"/>
      <c r="W841" s="20"/>
      <c r="X841" s="20"/>
      <c r="Y841" s="20" t="str">
        <f t="shared" ca="1" si="260"/>
        <v/>
      </c>
      <c r="Z841" s="20"/>
      <c r="AA841" s="20">
        <f t="shared" si="267"/>
        <v>18</v>
      </c>
      <c r="AB841" s="20">
        <f t="shared" si="266"/>
        <v>1</v>
      </c>
      <c r="AC841" s="20" t="str">
        <f t="shared" si="265"/>
        <v>A130200181</v>
      </c>
      <c r="AD841" s="20" t="str">
        <f t="shared" ca="1" si="269"/>
        <v>A130200181</v>
      </c>
      <c r="AE841" s="20" t="str">
        <f t="shared" ca="1" si="268"/>
        <v/>
      </c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</row>
    <row r="842" spans="1:41" s="30" customFormat="1" x14ac:dyDescent="0.25">
      <c r="A842" s="209"/>
      <c r="B842" s="205"/>
      <c r="C842" s="205"/>
      <c r="D842" s="123" t="s">
        <v>17</v>
      </c>
      <c r="E842" s="123" t="s">
        <v>17</v>
      </c>
      <c r="F842" s="123" t="s">
        <v>17</v>
      </c>
      <c r="G842" s="123" t="s">
        <v>17</v>
      </c>
      <c r="H842" s="116" t="s">
        <v>3</v>
      </c>
      <c r="I842" s="117" t="s">
        <v>18</v>
      </c>
      <c r="J842" s="87">
        <f ca="1">IF($T842=0,SUM(J843:J847),IF($T842="",0,IF(ISERROR(OFFSET(ГП!AA706,-$R842-IF($T842=4,1,0),0)),0,OFFSET(ГП!AA706,-$R842-IF($T842=4,1,0),0))))</f>
        <v>706.4</v>
      </c>
      <c r="K842" s="87">
        <f ca="1">IF($T842=0,SUM(K843:K847),IF($T842="",0,IF(ISERROR(OFFSET(ГП!AB706,-$R842-IF($T842=4,1,0),0)),0,OFFSET(ГП!AB706,-$R842-IF($T842=4,1,0),0))))</f>
        <v>0</v>
      </c>
      <c r="L842" s="87">
        <f ca="1">IF($T842=0,SUM(L843:L847),IF($T842="",0,IF(ISERROR(OFFSET(ГП!AC706,-$R842-IF($T842=4,1,0),0)),0,OFFSET(ГП!AC706,-$R842-IF($T842=4,1,0),0))))</f>
        <v>0</v>
      </c>
      <c r="M842" s="87">
        <f ca="1">IF($T842=0,SUM(M843:M847),IF($T842="",0,IF(ISERROR(OFFSET(ГП!AD706,-$R842-IF($T842=4,1,0),0)),0,OFFSET(ГП!AD706,-$R842-IF($T842=4,1,0),0))))</f>
        <v>0</v>
      </c>
      <c r="N842" s="87">
        <f ca="1">IF($T842=0,SUM(N843:N847),IF($T842="",0,IF(ISERROR(OFFSET(ГП!AE706,-$R842-IF($T842=4,1,0),0)),0,OFFSET(ГП!AE706,-$R842-IF($T842=4,1,0),0))))</f>
        <v>0</v>
      </c>
      <c r="O842" s="87">
        <f ca="1">IF($T842=0,SUM(O843:O847),IF($T842="",0,IF(ISERROR(OFFSET(ГП!AF706,-$R842-IF($T842=4,1,0),0)),0,OFFSET(ГП!AF706,-$R842-IF($T842=4,1,0),0))))</f>
        <v>0</v>
      </c>
      <c r="P842" s="20"/>
      <c r="Q842" s="20">
        <v>4</v>
      </c>
      <c r="R842" s="20">
        <f t="shared" si="261"/>
        <v>18</v>
      </c>
      <c r="S842" s="20">
        <f t="shared" si="262"/>
        <v>3</v>
      </c>
      <c r="T842" s="157">
        <f t="shared" si="263"/>
        <v>3</v>
      </c>
      <c r="U842" s="20" t="str">
        <f t="shared" si="264"/>
        <v>местные бюджеты</v>
      </c>
      <c r="V842" s="20"/>
      <c r="W842" s="20"/>
      <c r="X842" s="20"/>
      <c r="Y842" s="20" t="str">
        <f t="shared" ca="1" si="260"/>
        <v/>
      </c>
      <c r="Z842" s="20"/>
      <c r="AA842" s="20">
        <f t="shared" si="267"/>
        <v>18</v>
      </c>
      <c r="AB842" s="20">
        <f t="shared" si="266"/>
        <v>2</v>
      </c>
      <c r="AC842" s="20" t="str">
        <f t="shared" si="265"/>
        <v/>
      </c>
      <c r="AD842" s="20" t="str">
        <f t="shared" ca="1" si="269"/>
        <v/>
      </c>
      <c r="AE842" s="20" t="str">
        <f t="shared" ca="1" si="268"/>
        <v/>
      </c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</row>
    <row r="843" spans="1:41" s="30" customFormat="1" x14ac:dyDescent="0.25">
      <c r="A843" s="209"/>
      <c r="B843" s="205"/>
      <c r="C843" s="205"/>
      <c r="D843" s="123" t="s">
        <v>17</v>
      </c>
      <c r="E843" s="123" t="s">
        <v>17</v>
      </c>
      <c r="F843" s="123" t="s">
        <v>17</v>
      </c>
      <c r="G843" s="123" t="s">
        <v>17</v>
      </c>
      <c r="H843" s="116" t="s">
        <v>5</v>
      </c>
      <c r="I843" s="117" t="s">
        <v>18</v>
      </c>
      <c r="J843" s="87">
        <f ca="1">IF($T843=0,SUM(J844:J848),IF($T843="",0,IF(ISERROR(OFFSET(ГП!AA707,-$R843-IF($T843=4,1,0),0)),0,OFFSET(ГП!AA707,-$R843-IF($T843=4,1,0),0))))</f>
        <v>0</v>
      </c>
      <c r="K843" s="87">
        <f ca="1">IF($T843=0,SUM(K844:K848),IF($T843="",0,IF(ISERROR(OFFSET(ГП!AB707,-$R843-IF($T843=4,1,0),0)),0,OFFSET(ГП!AB707,-$R843-IF($T843=4,1,0),0))))</f>
        <v>0</v>
      </c>
      <c r="L843" s="87">
        <f ca="1">IF($T843=0,SUM(L844:L848),IF($T843="",0,IF(ISERROR(OFFSET(ГП!AC707,-$R843-IF($T843=4,1,0),0)),0,OFFSET(ГП!AC707,-$R843-IF($T843=4,1,0),0))))</f>
        <v>0</v>
      </c>
      <c r="M843" s="87">
        <f ca="1">IF($T843=0,SUM(M844:M848),IF($T843="",0,IF(ISERROR(OFFSET(ГП!AD707,-$R843-IF($T843=4,1,0),0)),0,OFFSET(ГП!AD707,-$R843-IF($T843=4,1,0),0))))</f>
        <v>0</v>
      </c>
      <c r="N843" s="87">
        <f ca="1">IF($T843=0,SUM(N844:N848),IF($T843="",0,IF(ISERROR(OFFSET(ГП!AE707,-$R843-IF($T843=4,1,0),0)),0,OFFSET(ГП!AE707,-$R843-IF($T843=4,1,0),0))))</f>
        <v>0</v>
      </c>
      <c r="O843" s="87">
        <f ca="1">IF($T843=0,SUM(O844:O848),IF($T843="",0,IF(ISERROR(OFFSET(ГП!AF707,-$R843-IF($T843=4,1,0),0)),0,OFFSET(ГП!AF707,-$R843-IF($T843=4,1,0),0))))</f>
        <v>0</v>
      </c>
      <c r="P843" s="20"/>
      <c r="Q843" s="20">
        <v>5</v>
      </c>
      <c r="R843" s="20">
        <f t="shared" si="261"/>
        <v>18</v>
      </c>
      <c r="S843" s="20" t="str">
        <f t="shared" si="262"/>
        <v/>
      </c>
      <c r="T843" s="157" t="str">
        <f t="shared" si="263"/>
        <v/>
      </c>
      <c r="U843" s="20" t="str">
        <f t="shared" si="264"/>
        <v>территориальный государственный внебюджетный фонд Чувашской Республики</v>
      </c>
      <c r="V843" s="20"/>
      <c r="W843" s="20"/>
      <c r="X843" s="20"/>
      <c r="Y843" s="20" t="str">
        <f t="shared" ca="1" si="260"/>
        <v/>
      </c>
      <c r="Z843" s="20"/>
      <c r="AA843" s="20">
        <f t="shared" si="267"/>
        <v>18</v>
      </c>
      <c r="AB843" s="20">
        <f t="shared" si="266"/>
        <v>3</v>
      </c>
      <c r="AC843" s="20" t="str">
        <f t="shared" si="265"/>
        <v/>
      </c>
      <c r="AD843" s="20" t="str">
        <f t="shared" ca="1" si="269"/>
        <v/>
      </c>
      <c r="AE843" s="20" t="str">
        <f t="shared" ca="1" si="268"/>
        <v/>
      </c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</row>
    <row r="844" spans="1:41" s="30" customFormat="1" x14ac:dyDescent="0.25">
      <c r="A844" s="210"/>
      <c r="B844" s="206"/>
      <c r="C844" s="206"/>
      <c r="D844" s="123" t="s">
        <v>17</v>
      </c>
      <c r="E844" s="123" t="s">
        <v>17</v>
      </c>
      <c r="F844" s="123" t="s">
        <v>17</v>
      </c>
      <c r="G844" s="123" t="s">
        <v>17</v>
      </c>
      <c r="H844" s="116" t="s">
        <v>6</v>
      </c>
      <c r="I844" s="117" t="s">
        <v>18</v>
      </c>
      <c r="J844" s="87">
        <f ca="1">IF($T844=0,SUM(J845:J849),IF($T844="",0,IF(ISERROR(OFFSET(ГП!AA708,-$R844-IF($T844=4,1,0),0)),0,OFFSET(ГП!AA708,-$R844-IF($T844=4,1,0),0))))</f>
        <v>0</v>
      </c>
      <c r="K844" s="87">
        <f ca="1">IF($T844=0,SUM(K845:K849),IF($T844="",0,IF(ISERROR(OFFSET(ГП!AB708,-$R844-IF($T844=4,1,0),0)),0,OFFSET(ГП!AB708,-$R844-IF($T844=4,1,0),0))))</f>
        <v>0</v>
      </c>
      <c r="L844" s="87">
        <f ca="1">IF($T844=0,SUM(L845:L849),IF($T844="",0,IF(ISERROR(OFFSET(ГП!AC708,-$R844-IF($T844=4,1,0),0)),0,OFFSET(ГП!AC708,-$R844-IF($T844=4,1,0),0))))</f>
        <v>0</v>
      </c>
      <c r="M844" s="87">
        <f ca="1">IF($T844=0,SUM(M845:M849),IF($T844="",0,IF(ISERROR(OFFSET(ГП!AD708,-$R844-IF($T844=4,1,0),0)),0,OFFSET(ГП!AD708,-$R844-IF($T844=4,1,0),0))))</f>
        <v>0</v>
      </c>
      <c r="N844" s="87">
        <f ca="1">IF($T844=0,SUM(N845:N849),IF($T844="",0,IF(ISERROR(OFFSET(ГП!AE708,-$R844-IF($T844=4,1,0),0)),0,OFFSET(ГП!AE708,-$R844-IF($T844=4,1,0),0))))</f>
        <v>0</v>
      </c>
      <c r="O844" s="87">
        <f ca="1">IF($T844=0,SUM(O845:O849),IF($T844="",0,IF(ISERROR(OFFSET(ГП!AF708,-$R844-IF($T844=4,1,0),0)),0,OFFSET(ГП!AF708,-$R844-IF($T844=4,1,0),0))))</f>
        <v>0</v>
      </c>
      <c r="P844" s="20"/>
      <c r="Q844" s="20">
        <v>6</v>
      </c>
      <c r="R844" s="20">
        <f t="shared" si="261"/>
        <v>18</v>
      </c>
      <c r="S844" s="20">
        <f t="shared" si="262"/>
        <v>4</v>
      </c>
      <c r="T844" s="157">
        <f t="shared" si="263"/>
        <v>4</v>
      </c>
      <c r="U844" s="20" t="str">
        <f t="shared" si="264"/>
        <v>внебюджетные источники</v>
      </c>
      <c r="V844" s="20"/>
      <c r="W844" s="20"/>
      <c r="X844" s="20"/>
      <c r="Y844" s="20" t="str">
        <f t="shared" ca="1" si="260"/>
        <v/>
      </c>
      <c r="Z844" s="20"/>
      <c r="AA844" s="20">
        <f t="shared" si="267"/>
        <v>18</v>
      </c>
      <c r="AB844" s="20">
        <f t="shared" si="266"/>
        <v>4</v>
      </c>
      <c r="AC844" s="20" t="str">
        <f t="shared" si="265"/>
        <v/>
      </c>
      <c r="AD844" s="20" t="str">
        <f t="shared" ca="1" si="269"/>
        <v/>
      </c>
      <c r="AE844" s="20" t="str">
        <f t="shared" ca="1" si="268"/>
        <v/>
      </c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</row>
    <row r="845" spans="1:41" s="30" customFormat="1" x14ac:dyDescent="0.25">
      <c r="A845" s="207" t="s">
        <v>302</v>
      </c>
      <c r="B845" s="204" t="s">
        <v>303</v>
      </c>
      <c r="C845" s="204" t="s">
        <v>35</v>
      </c>
      <c r="D845" s="123" t="s">
        <v>17</v>
      </c>
      <c r="E845" s="123" t="s">
        <v>17</v>
      </c>
      <c r="F845" s="123" t="s">
        <v>17</v>
      </c>
      <c r="G845" s="123" t="s">
        <v>17</v>
      </c>
      <c r="H845" s="116" t="s">
        <v>1</v>
      </c>
      <c r="I845" s="117" t="s">
        <v>18</v>
      </c>
      <c r="J845" s="87">
        <f ca="1">IF($T845=0,SUM(J846:J850),IF($T845="",0,IF(ISERROR(OFFSET(ГП!AA709,-$R845-IF($T845=4,1,0),0)),0,OFFSET(ГП!AA709,-$R845-IF($T845=4,1,0),0))))</f>
        <v>35832.699999999997</v>
      </c>
      <c r="K845" s="87">
        <f ca="1">IF($T845=0,SUM(K846:K850),IF($T845="",0,IF(ISERROR(OFFSET(ГП!AB709,-$R845-IF($T845=4,1,0),0)),0,OFFSET(ГП!AB709,-$R845-IF($T845=4,1,0),0))))</f>
        <v>0</v>
      </c>
      <c r="L845" s="87">
        <f ca="1">IF($T845=0,SUM(L846:L850),IF($T845="",0,IF(ISERROR(OFFSET(ГП!AC709,-$R845-IF($T845=4,1,0),0)),0,OFFSET(ГП!AC709,-$R845-IF($T845=4,1,0),0))))</f>
        <v>0</v>
      </c>
      <c r="M845" s="87">
        <f ca="1">IF($T845=0,SUM(M846:M850),IF($T845="",0,IF(ISERROR(OFFSET(ГП!AD709,-$R845-IF($T845=4,1,0),0)),0,OFFSET(ГП!AD709,-$R845-IF($T845=4,1,0),0))))</f>
        <v>0</v>
      </c>
      <c r="N845" s="87">
        <f ca="1">IF($T845=0,SUM(N846:N850),IF($T845="",0,IF(ISERROR(OFFSET(ГП!AE709,-$R845-IF($T845=4,1,0),0)),0,OFFSET(ГП!AE709,-$R845-IF($T845=4,1,0),0))))</f>
        <v>0</v>
      </c>
      <c r="O845" s="87">
        <f ca="1">IF($T845=0,SUM(O846:O850),IF($T845="",0,IF(ISERROR(OFFSET(ГП!AF709,-$R845-IF($T845=4,1,0),0)),0,OFFSET(ГП!AF709,-$R845-IF($T845=4,1,0),0))))</f>
        <v>0</v>
      </c>
      <c r="P845" s="20"/>
      <c r="Q845" s="20">
        <v>1</v>
      </c>
      <c r="R845" s="20">
        <f t="shared" si="261"/>
        <v>19</v>
      </c>
      <c r="S845" s="20" t="str">
        <f t="shared" si="262"/>
        <v/>
      </c>
      <c r="T845" s="157">
        <f t="shared" si="263"/>
        <v>0</v>
      </c>
      <c r="U845" s="20" t="str">
        <f t="shared" si="264"/>
        <v>всего</v>
      </c>
      <c r="V845" s="20"/>
      <c r="W845" s="20"/>
      <c r="X845" s="20"/>
      <c r="Y845" s="20" t="str">
        <f t="shared" ca="1" si="260"/>
        <v/>
      </c>
      <c r="Z845" s="20"/>
      <c r="AA845" s="20">
        <f t="shared" si="267"/>
        <v>18</v>
      </c>
      <c r="AB845" s="20">
        <f t="shared" si="266"/>
        <v>5</v>
      </c>
      <c r="AC845" s="20" t="str">
        <f t="shared" si="265"/>
        <v/>
      </c>
      <c r="AD845" s="20" t="str">
        <f t="shared" ca="1" si="269"/>
        <v/>
      </c>
      <c r="AE845" s="20" t="str">
        <f t="shared" ca="1" si="268"/>
        <v/>
      </c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</row>
    <row r="846" spans="1:41" s="30" customFormat="1" x14ac:dyDescent="0.25">
      <c r="A846" s="209"/>
      <c r="B846" s="205"/>
      <c r="C846" s="205"/>
      <c r="D846" s="123" t="s">
        <v>17</v>
      </c>
      <c r="E846" s="123" t="s">
        <v>17</v>
      </c>
      <c r="F846" s="123" t="s">
        <v>17</v>
      </c>
      <c r="G846" s="123" t="s">
        <v>17</v>
      </c>
      <c r="H846" s="116" t="s">
        <v>2</v>
      </c>
      <c r="I846" s="117" t="s">
        <v>18</v>
      </c>
      <c r="J846" s="87">
        <f ca="1">IF($T846=0,SUM(J847:J851),IF($T846="",0,IF(ISERROR(OFFSET(ГП!AA710,-$R846-IF($T846=4,1,0),0)),0,OFFSET(ГП!AA710,-$R846-IF($T846=4,1,0),0))))</f>
        <v>0</v>
      </c>
      <c r="K846" s="87">
        <f ca="1">IF($T846=0,SUM(K847:K851),IF($T846="",0,IF(ISERROR(OFFSET(ГП!AB710,-$R846-IF($T846=4,1,0),0)),0,OFFSET(ГП!AB710,-$R846-IF($T846=4,1,0),0))))</f>
        <v>0</v>
      </c>
      <c r="L846" s="87">
        <f ca="1">IF($T846=0,SUM(L847:L851),IF($T846="",0,IF(ISERROR(OFFSET(ГП!AC710,-$R846-IF($T846=4,1,0),0)),0,OFFSET(ГП!AC710,-$R846-IF($T846=4,1,0),0))))</f>
        <v>0</v>
      </c>
      <c r="M846" s="87">
        <f ca="1">IF($T846=0,SUM(M847:M851),IF($T846="",0,IF(ISERROR(OFFSET(ГП!AD710,-$R846-IF($T846=4,1,0),0)),0,OFFSET(ГП!AD710,-$R846-IF($T846=4,1,0),0))))</f>
        <v>0</v>
      </c>
      <c r="N846" s="87">
        <f ca="1">IF($T846=0,SUM(N847:N851),IF($T846="",0,IF(ISERROR(OFFSET(ГП!AE710,-$R846-IF($T846=4,1,0),0)),0,OFFSET(ГП!AE710,-$R846-IF($T846=4,1,0),0))))</f>
        <v>0</v>
      </c>
      <c r="O846" s="87">
        <f ca="1">IF($T846=0,SUM(O847:O851),IF($T846="",0,IF(ISERROR(OFFSET(ГП!AF710,-$R846-IF($T846=4,1,0),0)),0,OFFSET(ГП!AF710,-$R846-IF($T846=4,1,0),0))))</f>
        <v>0</v>
      </c>
      <c r="P846" s="20"/>
      <c r="Q846" s="20">
        <v>2</v>
      </c>
      <c r="R846" s="20">
        <f t="shared" si="261"/>
        <v>19</v>
      </c>
      <c r="S846" s="20" t="str">
        <f t="shared" si="262"/>
        <v/>
      </c>
      <c r="T846" s="157">
        <f t="shared" si="263"/>
        <v>2</v>
      </c>
      <c r="U846" s="20" t="str">
        <f t="shared" si="264"/>
        <v>федеральный бюджет</v>
      </c>
      <c r="V846" s="20"/>
      <c r="W846" s="20"/>
      <c r="X846" s="20"/>
      <c r="Y846" s="20" t="str">
        <f t="shared" ca="1" si="260"/>
        <v/>
      </c>
      <c r="Z846" s="20"/>
      <c r="AA846" s="20">
        <f t="shared" si="267"/>
        <v>18</v>
      </c>
      <c r="AB846" s="20">
        <f t="shared" si="266"/>
        <v>6</v>
      </c>
      <c r="AC846" s="20" t="str">
        <f t="shared" si="265"/>
        <v/>
      </c>
      <c r="AD846" s="20" t="str">
        <f t="shared" ca="1" si="269"/>
        <v/>
      </c>
      <c r="AE846" s="20" t="str">
        <f t="shared" ca="1" si="268"/>
        <v/>
      </c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</row>
    <row r="847" spans="1:41" s="30" customFormat="1" x14ac:dyDescent="0.25">
      <c r="A847" s="209"/>
      <c r="B847" s="205"/>
      <c r="C847" s="205"/>
      <c r="D847" s="123">
        <v>832</v>
      </c>
      <c r="E847" s="123">
        <v>502</v>
      </c>
      <c r="F847" s="123" t="s">
        <v>612</v>
      </c>
      <c r="G847" s="123">
        <v>522</v>
      </c>
      <c r="H847" s="116" t="s">
        <v>4</v>
      </c>
      <c r="I847" s="117" t="s">
        <v>18</v>
      </c>
      <c r="J847" s="87">
        <f ca="1">IF($T847=0,SUM(J848:J852),IF($T847="",0,IF(ISERROR(OFFSET(ГП!AA711,-$R847-IF($T847=4,1,0),0)),0,OFFSET(ГП!AA711,-$R847-IF($T847=4,1,0),0))))</f>
        <v>34041.1</v>
      </c>
      <c r="K847" s="87">
        <f ca="1">IF($T847=0,SUM(K848:K852),IF($T847="",0,IF(ISERROR(OFFSET(ГП!AB711,-$R847-IF($T847=4,1,0),0)),0,OFFSET(ГП!AB711,-$R847-IF($T847=4,1,0),0))))</f>
        <v>0</v>
      </c>
      <c r="L847" s="87">
        <f ca="1">IF($T847=0,SUM(L848:L852),IF($T847="",0,IF(ISERROR(OFFSET(ГП!AC711,-$R847-IF($T847=4,1,0),0)),0,OFFSET(ГП!AC711,-$R847-IF($T847=4,1,0),0))))</f>
        <v>0</v>
      </c>
      <c r="M847" s="87">
        <f ca="1">IF($T847=0,SUM(M848:M852),IF($T847="",0,IF(ISERROR(OFFSET(ГП!AD711,-$R847-IF($T847=4,1,0),0)),0,OFFSET(ГП!AD711,-$R847-IF($T847=4,1,0),0))))</f>
        <v>0</v>
      </c>
      <c r="N847" s="87">
        <f ca="1">IF($T847=0,SUM(N848:N852),IF($T847="",0,IF(ISERROR(OFFSET(ГП!AE711,-$R847-IF($T847=4,1,0),0)),0,OFFSET(ГП!AE711,-$R847-IF($T847=4,1,0),0))))</f>
        <v>0</v>
      </c>
      <c r="O847" s="87">
        <f ca="1">IF($T847=0,SUM(O848:O852),IF($T847="",0,IF(ISERROR(OFFSET(ГП!AF711,-$R847-IF($T847=4,1,0),0)),0,OFFSET(ГП!AF711,-$R847-IF($T847=4,1,0),0))))</f>
        <v>0</v>
      </c>
      <c r="P847" s="20"/>
      <c r="Q847" s="20">
        <v>3</v>
      </c>
      <c r="R847" s="20">
        <f t="shared" si="261"/>
        <v>19</v>
      </c>
      <c r="S847" s="20" t="str">
        <f t="shared" si="262"/>
        <v/>
      </c>
      <c r="T847" s="157">
        <f t="shared" si="263"/>
        <v>1</v>
      </c>
      <c r="U847" s="20" t="str">
        <f t="shared" si="264"/>
        <v>республииканский бюджет Чувашской Республики</v>
      </c>
      <c r="V847" s="20"/>
      <c r="W847" s="20"/>
      <c r="X847" s="20"/>
      <c r="Y847" s="20" t="str">
        <f t="shared" ca="1" si="260"/>
        <v/>
      </c>
      <c r="Z847" s="20"/>
      <c r="AA847" s="20">
        <f t="shared" si="267"/>
        <v>19</v>
      </c>
      <c r="AB847" s="20">
        <f t="shared" si="266"/>
        <v>1</v>
      </c>
      <c r="AC847" s="20" t="str">
        <f t="shared" si="265"/>
        <v>A130201480</v>
      </c>
      <c r="AD847" s="20" t="str">
        <f t="shared" ca="1" si="269"/>
        <v>A130201480</v>
      </c>
      <c r="AE847" s="20" t="str">
        <f t="shared" ca="1" si="268"/>
        <v/>
      </c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</row>
    <row r="848" spans="1:41" s="30" customFormat="1" x14ac:dyDescent="0.25">
      <c r="A848" s="209"/>
      <c r="B848" s="205"/>
      <c r="C848" s="205"/>
      <c r="D848" s="123" t="s">
        <v>17</v>
      </c>
      <c r="E848" s="123" t="s">
        <v>17</v>
      </c>
      <c r="F848" s="123" t="s">
        <v>17</v>
      </c>
      <c r="G848" s="123" t="s">
        <v>17</v>
      </c>
      <c r="H848" s="116" t="s">
        <v>3</v>
      </c>
      <c r="I848" s="117" t="s">
        <v>18</v>
      </c>
      <c r="J848" s="87">
        <f ca="1">IF($T848=0,SUM(J849:J853),IF($T848="",0,IF(ISERROR(OFFSET(ГП!AA712,-$R848-IF($T848=4,1,0),0)),0,OFFSET(ГП!AA712,-$R848-IF($T848=4,1,0),0))))</f>
        <v>1791.6</v>
      </c>
      <c r="K848" s="87">
        <f ca="1">IF($T848=0,SUM(K849:K853),IF($T848="",0,IF(ISERROR(OFFSET(ГП!AB712,-$R848-IF($T848=4,1,0),0)),0,OFFSET(ГП!AB712,-$R848-IF($T848=4,1,0),0))))</f>
        <v>0</v>
      </c>
      <c r="L848" s="87">
        <f ca="1">IF($T848=0,SUM(L849:L853),IF($T848="",0,IF(ISERROR(OFFSET(ГП!AC712,-$R848-IF($T848=4,1,0),0)),0,OFFSET(ГП!AC712,-$R848-IF($T848=4,1,0),0))))</f>
        <v>0</v>
      </c>
      <c r="M848" s="87">
        <f ca="1">IF($T848=0,SUM(M849:M853),IF($T848="",0,IF(ISERROR(OFFSET(ГП!AD712,-$R848-IF($T848=4,1,0),0)),0,OFFSET(ГП!AD712,-$R848-IF($T848=4,1,0),0))))</f>
        <v>0</v>
      </c>
      <c r="N848" s="87">
        <f ca="1">IF($T848=0,SUM(N849:N853),IF($T848="",0,IF(ISERROR(OFFSET(ГП!AE712,-$R848-IF($T848=4,1,0),0)),0,OFFSET(ГП!AE712,-$R848-IF($T848=4,1,0),0))))</f>
        <v>0</v>
      </c>
      <c r="O848" s="87">
        <f ca="1">IF($T848=0,SUM(O849:O853),IF($T848="",0,IF(ISERROR(OFFSET(ГП!AF712,-$R848-IF($T848=4,1,0),0)),0,OFFSET(ГП!AF712,-$R848-IF($T848=4,1,0),0))))</f>
        <v>0</v>
      </c>
      <c r="P848" s="20"/>
      <c r="Q848" s="20">
        <v>4</v>
      </c>
      <c r="R848" s="20">
        <f t="shared" si="261"/>
        <v>19</v>
      </c>
      <c r="S848" s="20">
        <f t="shared" si="262"/>
        <v>3</v>
      </c>
      <c r="T848" s="157">
        <f t="shared" si="263"/>
        <v>3</v>
      </c>
      <c r="U848" s="20" t="str">
        <f t="shared" si="264"/>
        <v>местные бюджеты</v>
      </c>
      <c r="V848" s="20"/>
      <c r="W848" s="20"/>
      <c r="X848" s="20"/>
      <c r="Y848" s="20" t="str">
        <f t="shared" ca="1" si="260"/>
        <v/>
      </c>
      <c r="Z848" s="20"/>
      <c r="AA848" s="20">
        <f t="shared" si="267"/>
        <v>19</v>
      </c>
      <c r="AB848" s="20">
        <f t="shared" si="266"/>
        <v>2</v>
      </c>
      <c r="AC848" s="20" t="str">
        <f t="shared" si="265"/>
        <v/>
      </c>
      <c r="AD848" s="20" t="str">
        <f t="shared" ca="1" si="269"/>
        <v/>
      </c>
      <c r="AE848" s="20" t="str">
        <f t="shared" ca="1" si="268"/>
        <v/>
      </c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</row>
    <row r="849" spans="1:41" s="30" customFormat="1" x14ac:dyDescent="0.25">
      <c r="A849" s="209"/>
      <c r="B849" s="205"/>
      <c r="C849" s="205"/>
      <c r="D849" s="123" t="s">
        <v>17</v>
      </c>
      <c r="E849" s="123" t="s">
        <v>17</v>
      </c>
      <c r="F849" s="123" t="s">
        <v>17</v>
      </c>
      <c r="G849" s="123" t="s">
        <v>17</v>
      </c>
      <c r="H849" s="116" t="s">
        <v>5</v>
      </c>
      <c r="I849" s="117" t="s">
        <v>18</v>
      </c>
      <c r="J849" s="87">
        <f ca="1">IF($T849=0,SUM(J850:J854),IF($T849="",0,IF(ISERROR(OFFSET(ГП!AA713,-$R849-IF($T849=4,1,0),0)),0,OFFSET(ГП!AA713,-$R849-IF($T849=4,1,0),0))))</f>
        <v>0</v>
      </c>
      <c r="K849" s="87">
        <f ca="1">IF($T849=0,SUM(K850:K854),IF($T849="",0,IF(ISERROR(OFFSET(ГП!AB713,-$R849-IF($T849=4,1,0),0)),0,OFFSET(ГП!AB713,-$R849-IF($T849=4,1,0),0))))</f>
        <v>0</v>
      </c>
      <c r="L849" s="87">
        <f ca="1">IF($T849=0,SUM(L850:L854),IF($T849="",0,IF(ISERROR(OFFSET(ГП!AC713,-$R849-IF($T849=4,1,0),0)),0,OFFSET(ГП!AC713,-$R849-IF($T849=4,1,0),0))))</f>
        <v>0</v>
      </c>
      <c r="M849" s="87">
        <f ca="1">IF($T849=0,SUM(M850:M854),IF($T849="",0,IF(ISERROR(OFFSET(ГП!AD713,-$R849-IF($T849=4,1,0),0)),0,OFFSET(ГП!AD713,-$R849-IF($T849=4,1,0),0))))</f>
        <v>0</v>
      </c>
      <c r="N849" s="87">
        <f ca="1">IF($T849=0,SUM(N850:N854),IF($T849="",0,IF(ISERROR(OFFSET(ГП!AE713,-$R849-IF($T849=4,1,0),0)),0,OFFSET(ГП!AE713,-$R849-IF($T849=4,1,0),0))))</f>
        <v>0</v>
      </c>
      <c r="O849" s="87">
        <f ca="1">IF($T849=0,SUM(O850:O854),IF($T849="",0,IF(ISERROR(OFFSET(ГП!AF713,-$R849-IF($T849=4,1,0),0)),0,OFFSET(ГП!AF713,-$R849-IF($T849=4,1,0),0))))</f>
        <v>0</v>
      </c>
      <c r="P849" s="20"/>
      <c r="Q849" s="20">
        <v>5</v>
      </c>
      <c r="R849" s="20">
        <f t="shared" si="261"/>
        <v>19</v>
      </c>
      <c r="S849" s="20" t="str">
        <f t="shared" si="262"/>
        <v/>
      </c>
      <c r="T849" s="157" t="str">
        <f t="shared" si="263"/>
        <v/>
      </c>
      <c r="U849" s="20" t="str">
        <f t="shared" si="264"/>
        <v>территориальный государственный внебюджетный фонд Чувашской Республики</v>
      </c>
      <c r="V849" s="20"/>
      <c r="W849" s="20"/>
      <c r="X849" s="20"/>
      <c r="Y849" s="20" t="str">
        <f t="shared" ca="1" si="260"/>
        <v/>
      </c>
      <c r="Z849" s="20"/>
      <c r="AA849" s="20">
        <f t="shared" si="267"/>
        <v>19</v>
      </c>
      <c r="AB849" s="20">
        <f t="shared" si="266"/>
        <v>3</v>
      </c>
      <c r="AC849" s="20" t="str">
        <f t="shared" si="265"/>
        <v/>
      </c>
      <c r="AD849" s="20" t="str">
        <f t="shared" ca="1" si="269"/>
        <v/>
      </c>
      <c r="AE849" s="20" t="str">
        <f t="shared" ca="1" si="268"/>
        <v/>
      </c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</row>
    <row r="850" spans="1:41" s="30" customFormat="1" x14ac:dyDescent="0.25">
      <c r="A850" s="210"/>
      <c r="B850" s="206"/>
      <c r="C850" s="206"/>
      <c r="D850" s="123" t="s">
        <v>17</v>
      </c>
      <c r="E850" s="123" t="s">
        <v>17</v>
      </c>
      <c r="F850" s="123" t="s">
        <v>17</v>
      </c>
      <c r="G850" s="123" t="s">
        <v>17</v>
      </c>
      <c r="H850" s="116" t="s">
        <v>6</v>
      </c>
      <c r="I850" s="117" t="s">
        <v>18</v>
      </c>
      <c r="J850" s="87">
        <f ca="1">IF($T850=0,SUM(J851:J855),IF($T850="",0,IF(ISERROR(OFFSET(ГП!AA714,-$R850-IF($T850=4,1,0),0)),0,OFFSET(ГП!AA714,-$R850-IF($T850=4,1,0),0))))</f>
        <v>0</v>
      </c>
      <c r="K850" s="87">
        <f ca="1">IF($T850=0,SUM(K851:K855),IF($T850="",0,IF(ISERROR(OFFSET(ГП!AB714,-$R850-IF($T850=4,1,0),0)),0,OFFSET(ГП!AB714,-$R850-IF($T850=4,1,0),0))))</f>
        <v>0</v>
      </c>
      <c r="L850" s="87">
        <f ca="1">IF($T850=0,SUM(L851:L855),IF($T850="",0,IF(ISERROR(OFFSET(ГП!AC714,-$R850-IF($T850=4,1,0),0)),0,OFFSET(ГП!AC714,-$R850-IF($T850=4,1,0),0))))</f>
        <v>0</v>
      </c>
      <c r="M850" s="87">
        <f ca="1">IF($T850=0,SUM(M851:M855),IF($T850="",0,IF(ISERROR(OFFSET(ГП!AD714,-$R850-IF($T850=4,1,0),0)),0,OFFSET(ГП!AD714,-$R850-IF($T850=4,1,0),0))))</f>
        <v>0</v>
      </c>
      <c r="N850" s="87">
        <f ca="1">IF($T850=0,SUM(N851:N855),IF($T850="",0,IF(ISERROR(OFFSET(ГП!AE714,-$R850-IF($T850=4,1,0),0)),0,OFFSET(ГП!AE714,-$R850-IF($T850=4,1,0),0))))</f>
        <v>0</v>
      </c>
      <c r="O850" s="87">
        <f ca="1">IF($T850=0,SUM(O851:O855),IF($T850="",0,IF(ISERROR(OFFSET(ГП!AF714,-$R850-IF($T850=4,1,0),0)),0,OFFSET(ГП!AF714,-$R850-IF($T850=4,1,0),0))))</f>
        <v>0</v>
      </c>
      <c r="P850" s="20"/>
      <c r="Q850" s="20">
        <v>6</v>
      </c>
      <c r="R850" s="20">
        <f t="shared" si="261"/>
        <v>19</v>
      </c>
      <c r="S850" s="20">
        <f t="shared" si="262"/>
        <v>4</v>
      </c>
      <c r="T850" s="157">
        <f t="shared" si="263"/>
        <v>4</v>
      </c>
      <c r="U850" s="20" t="str">
        <f t="shared" si="264"/>
        <v>внебюджетные источники</v>
      </c>
      <c r="V850" s="20"/>
      <c r="W850" s="20"/>
      <c r="X850" s="20"/>
      <c r="Y850" s="20" t="str">
        <f t="shared" ca="1" si="260"/>
        <v/>
      </c>
      <c r="Z850" s="20"/>
      <c r="AA850" s="20">
        <f t="shared" si="267"/>
        <v>19</v>
      </c>
      <c r="AB850" s="20">
        <f t="shared" si="266"/>
        <v>4</v>
      </c>
      <c r="AC850" s="20" t="str">
        <f t="shared" si="265"/>
        <v/>
      </c>
      <c r="AD850" s="20" t="str">
        <f t="shared" ca="1" si="269"/>
        <v/>
      </c>
      <c r="AE850" s="20" t="str">
        <f t="shared" ca="1" si="268"/>
        <v/>
      </c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</row>
    <row r="851" spans="1:41" s="30" customFormat="1" x14ac:dyDescent="0.25">
      <c r="A851" s="207" t="s">
        <v>304</v>
      </c>
      <c r="B851" s="204" t="s">
        <v>570</v>
      </c>
      <c r="C851" s="204" t="s">
        <v>35</v>
      </c>
      <c r="D851" s="123" t="s">
        <v>17</v>
      </c>
      <c r="E851" s="123" t="s">
        <v>17</v>
      </c>
      <c r="F851" s="123" t="s">
        <v>17</v>
      </c>
      <c r="G851" s="123" t="s">
        <v>17</v>
      </c>
      <c r="H851" s="116" t="s">
        <v>1</v>
      </c>
      <c r="I851" s="117" t="s">
        <v>18</v>
      </c>
      <c r="J851" s="87">
        <f ca="1">IF($T851=0,SUM(J852:J856),IF($T851="",0,IF(ISERROR(OFFSET(ГП!AA715,-$R851-IF($T851=4,1,0),0)),0,OFFSET(ГП!AA715,-$R851-IF($T851=4,1,0),0))))</f>
        <v>11273.6</v>
      </c>
      <c r="K851" s="87">
        <f ca="1">IF($T851=0,SUM(K852:K856),IF($T851="",0,IF(ISERROR(OFFSET(ГП!AB715,-$R851-IF($T851=4,1,0),0)),0,OFFSET(ГП!AB715,-$R851-IF($T851=4,1,0),0))))</f>
        <v>10709.9</v>
      </c>
      <c r="L851" s="87">
        <f ca="1">IF($T851=0,SUM(L852:L856),IF($T851="",0,IF(ISERROR(OFFSET(ГП!AC715,-$R851-IF($T851=4,1,0),0)),0,OFFSET(ГП!AC715,-$R851-IF($T851=4,1,0),0))))</f>
        <v>10709.9</v>
      </c>
      <c r="M851" s="87">
        <f ca="1">IF($T851=0,SUM(M852:M856),IF($T851="",0,IF(ISERROR(OFFSET(ГП!AD715,-$R851-IF($T851=4,1,0),0)),0,OFFSET(ГП!AD715,-$R851-IF($T851=4,1,0),0))))</f>
        <v>10709.9</v>
      </c>
      <c r="N851" s="87">
        <f ca="1">IF($T851=0,SUM(N852:N856),IF($T851="",0,IF(ISERROR(OFFSET(ГП!AE715,-$R851-IF($T851=4,1,0),0)),0,OFFSET(ГП!AE715,-$R851-IF($T851=4,1,0),0))))</f>
        <v>0</v>
      </c>
      <c r="O851" s="87">
        <f ca="1">IF($T851=0,SUM(O852:O856),IF($T851="",0,IF(ISERROR(OFFSET(ГП!AF715,-$R851-IF($T851=4,1,0),0)),0,OFFSET(ГП!AF715,-$R851-IF($T851=4,1,0),0))))</f>
        <v>0</v>
      </c>
      <c r="P851" s="20"/>
      <c r="Q851" s="20">
        <v>1</v>
      </c>
      <c r="R851" s="20">
        <f t="shared" si="261"/>
        <v>20</v>
      </c>
      <c r="S851" s="20" t="str">
        <f t="shared" si="262"/>
        <v/>
      </c>
      <c r="T851" s="157">
        <f t="shared" si="263"/>
        <v>0</v>
      </c>
      <c r="U851" s="20" t="str">
        <f t="shared" si="264"/>
        <v>всего</v>
      </c>
      <c r="V851" s="20"/>
      <c r="W851" s="20"/>
      <c r="X851" s="20"/>
      <c r="Y851" s="20" t="str">
        <f t="shared" ref="Y851:Y938" ca="1" si="270">IF(ISERROR(SUM(K851,-L851)),"",IF(SUM(K851,-L851)=0,"",IF(ISERROR(SEARCH("федерал",U851,1)),"",SUM(K851,-L851))))</f>
        <v/>
      </c>
      <c r="Z851" s="20"/>
      <c r="AA851" s="20">
        <f t="shared" si="267"/>
        <v>19</v>
      </c>
      <c r="AB851" s="20">
        <f t="shared" si="266"/>
        <v>5</v>
      </c>
      <c r="AC851" s="20" t="str">
        <f t="shared" si="265"/>
        <v/>
      </c>
      <c r="AD851" s="20" t="str">
        <f t="shared" ca="1" si="269"/>
        <v/>
      </c>
      <c r="AE851" s="20" t="str">
        <f t="shared" ca="1" si="268"/>
        <v/>
      </c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</row>
    <row r="852" spans="1:41" s="30" customFormat="1" x14ac:dyDescent="0.25">
      <c r="A852" s="209"/>
      <c r="B852" s="205"/>
      <c r="C852" s="205"/>
      <c r="D852" s="123" t="s">
        <v>17</v>
      </c>
      <c r="E852" s="123" t="s">
        <v>17</v>
      </c>
      <c r="F852" s="123" t="s">
        <v>17</v>
      </c>
      <c r="G852" s="123" t="s">
        <v>17</v>
      </c>
      <c r="H852" s="116" t="s">
        <v>2</v>
      </c>
      <c r="I852" s="117" t="s">
        <v>18</v>
      </c>
      <c r="J852" s="87">
        <f ca="1">IF($T852=0,SUM(J853:J857),IF($T852="",0,IF(ISERROR(OFFSET(ГП!AA716,-$R852-IF($T852=4,1,0),0)),0,OFFSET(ГП!AA716,-$R852-IF($T852=4,1,0),0))))</f>
        <v>0</v>
      </c>
      <c r="K852" s="87">
        <f ca="1">IF($T852=0,SUM(K853:K857),IF($T852="",0,IF(ISERROR(OFFSET(ГП!AB716,-$R852-IF($T852=4,1,0),0)),0,OFFSET(ГП!AB716,-$R852-IF($T852=4,1,0),0))))</f>
        <v>0</v>
      </c>
      <c r="L852" s="87">
        <f ca="1">IF($T852=0,SUM(L853:L857),IF($T852="",0,IF(ISERROR(OFFSET(ГП!AC716,-$R852-IF($T852=4,1,0),0)),0,OFFSET(ГП!AC716,-$R852-IF($T852=4,1,0),0))))</f>
        <v>0</v>
      </c>
      <c r="M852" s="87">
        <f ca="1">IF($T852=0,SUM(M853:M857),IF($T852="",0,IF(ISERROR(OFFSET(ГП!AD716,-$R852-IF($T852=4,1,0),0)),0,OFFSET(ГП!AD716,-$R852-IF($T852=4,1,0),0))))</f>
        <v>0</v>
      </c>
      <c r="N852" s="87">
        <f ca="1">IF($T852=0,SUM(N853:N857),IF($T852="",0,IF(ISERROR(OFFSET(ГП!AE716,-$R852-IF($T852=4,1,0),0)),0,OFFSET(ГП!AE716,-$R852-IF($T852=4,1,0),0))))</f>
        <v>0</v>
      </c>
      <c r="O852" s="87">
        <f ca="1">IF($T852=0,SUM(O853:O857),IF($T852="",0,IF(ISERROR(OFFSET(ГП!AF716,-$R852-IF($T852=4,1,0),0)),0,OFFSET(ГП!AF716,-$R852-IF($T852=4,1,0),0))))</f>
        <v>0</v>
      </c>
      <c r="P852" s="20"/>
      <c r="Q852" s="20">
        <v>2</v>
      </c>
      <c r="R852" s="20">
        <f t="shared" si="261"/>
        <v>20</v>
      </c>
      <c r="S852" s="20" t="str">
        <f t="shared" si="262"/>
        <v/>
      </c>
      <c r="T852" s="157">
        <f t="shared" si="263"/>
        <v>2</v>
      </c>
      <c r="U852" s="20" t="str">
        <f t="shared" si="264"/>
        <v>федеральный бюджет</v>
      </c>
      <c r="V852" s="20"/>
      <c r="W852" s="20"/>
      <c r="X852" s="20"/>
      <c r="Y852" s="20" t="str">
        <f t="shared" ca="1" si="270"/>
        <v/>
      </c>
      <c r="Z852" s="20"/>
      <c r="AA852" s="20">
        <f t="shared" si="267"/>
        <v>19</v>
      </c>
      <c r="AB852" s="20">
        <f t="shared" si="266"/>
        <v>6</v>
      </c>
      <c r="AC852" s="20" t="str">
        <f t="shared" si="265"/>
        <v/>
      </c>
      <c r="AD852" s="20" t="str">
        <f t="shared" ca="1" si="269"/>
        <v/>
      </c>
      <c r="AE852" s="20" t="str">
        <f t="shared" ca="1" si="268"/>
        <v/>
      </c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</row>
    <row r="853" spans="1:41" s="30" customFormat="1" x14ac:dyDescent="0.25">
      <c r="A853" s="209"/>
      <c r="B853" s="205"/>
      <c r="C853" s="205"/>
      <c r="D853" s="123">
        <v>832</v>
      </c>
      <c r="E853" s="123">
        <v>502</v>
      </c>
      <c r="F853" s="123" t="s">
        <v>569</v>
      </c>
      <c r="G853" s="123" t="s">
        <v>40</v>
      </c>
      <c r="H853" s="116" t="s">
        <v>4</v>
      </c>
      <c r="I853" s="117" t="s">
        <v>18</v>
      </c>
      <c r="J853" s="87">
        <f ca="1">IF($T853=0,SUM(J854:J858),IF($T853="",0,IF(ISERROR(OFFSET(ГП!AA717,-$R853-IF($T853=4,1,0),0)),0,OFFSET(ГП!AA717,-$R853-IF($T853=4,1,0),0))))</f>
        <v>11273.6</v>
      </c>
      <c r="K853" s="87">
        <f ca="1">IF($T853=0,SUM(K854:K858),IF($T853="",0,IF(ISERROR(OFFSET(ГП!AB717,-$R853-IF($T853=4,1,0),0)),0,OFFSET(ГП!AB717,-$R853-IF($T853=4,1,0),0))))</f>
        <v>10709.9</v>
      </c>
      <c r="L853" s="87">
        <f ca="1">IF($T853=0,SUM(L854:L858),IF($T853="",0,IF(ISERROR(OFFSET(ГП!AC717,-$R853-IF($T853=4,1,0),0)),0,OFFSET(ГП!AC717,-$R853-IF($T853=4,1,0),0))))</f>
        <v>10709.9</v>
      </c>
      <c r="M853" s="87">
        <f ca="1">IF($T853=0,SUM(M854:M858),IF($T853="",0,IF(ISERROR(OFFSET(ГП!AD717,-$R853-IF($T853=4,1,0),0)),0,OFFSET(ГП!AD717,-$R853-IF($T853=4,1,0),0))))</f>
        <v>10709.9</v>
      </c>
      <c r="N853" s="87">
        <f ca="1">IF($T853=0,SUM(N854:N858),IF($T853="",0,IF(ISERROR(OFFSET(ГП!AE717,-$R853-IF($T853=4,1,0),0)),0,OFFSET(ГП!AE717,-$R853-IF($T853=4,1,0),0))))</f>
        <v>0</v>
      </c>
      <c r="O853" s="87">
        <f ca="1">IF($T853=0,SUM(O854:O858),IF($T853="",0,IF(ISERROR(OFFSET(ГП!AF717,-$R853-IF($T853=4,1,0),0)),0,OFFSET(ГП!AF717,-$R853-IF($T853=4,1,0),0))))</f>
        <v>0</v>
      </c>
      <c r="P853" s="20"/>
      <c r="Q853" s="20">
        <v>3</v>
      </c>
      <c r="R853" s="20">
        <f t="shared" si="261"/>
        <v>20</v>
      </c>
      <c r="S853" s="20" t="str">
        <f t="shared" si="262"/>
        <v/>
      </c>
      <c r="T853" s="157">
        <f t="shared" si="263"/>
        <v>1</v>
      </c>
      <c r="U853" s="20" t="str">
        <f t="shared" si="264"/>
        <v>республииканский бюджет Чувашской Республики</v>
      </c>
      <c r="V853" s="20"/>
      <c r="W853" s="20"/>
      <c r="X853" s="20"/>
      <c r="Y853" s="20" t="str">
        <f t="shared" ca="1" si="270"/>
        <v/>
      </c>
      <c r="Z853" s="20"/>
      <c r="AA853" s="20">
        <f t="shared" si="267"/>
        <v>20</v>
      </c>
      <c r="AB853" s="20">
        <f t="shared" si="266"/>
        <v>1</v>
      </c>
      <c r="AC853" s="20" t="str">
        <f t="shared" si="265"/>
        <v>A130200312</v>
      </c>
      <c r="AD853" s="20" t="str">
        <f t="shared" ca="1" si="269"/>
        <v>A130200312</v>
      </c>
      <c r="AE853" s="20" t="str">
        <f t="shared" ca="1" si="268"/>
        <v/>
      </c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</row>
    <row r="854" spans="1:41" s="30" customFormat="1" x14ac:dyDescent="0.25">
      <c r="A854" s="209"/>
      <c r="B854" s="205"/>
      <c r="C854" s="205"/>
      <c r="D854" s="123" t="s">
        <v>17</v>
      </c>
      <c r="E854" s="123" t="s">
        <v>17</v>
      </c>
      <c r="F854" s="123" t="s">
        <v>17</v>
      </c>
      <c r="G854" s="123" t="s">
        <v>17</v>
      </c>
      <c r="H854" s="116" t="s">
        <v>3</v>
      </c>
      <c r="I854" s="117" t="s">
        <v>18</v>
      </c>
      <c r="J854" s="87">
        <f ca="1">IF($T854=0,SUM(J855:J859),IF($T854="",0,IF(ISERROR(OFFSET(ГП!AA718,-$R854-IF($T854=4,1,0),0)),0,OFFSET(ГП!AA718,-$R854-IF($T854=4,1,0),0))))</f>
        <v>0</v>
      </c>
      <c r="K854" s="87">
        <f ca="1">IF($T854=0,SUM(K855:K859),IF($T854="",0,IF(ISERROR(OFFSET(ГП!AB718,-$R854-IF($T854=4,1,0),0)),0,OFFSET(ГП!AB718,-$R854-IF($T854=4,1,0),0))))</f>
        <v>0</v>
      </c>
      <c r="L854" s="87">
        <f ca="1">IF($T854=0,SUM(L855:L859),IF($T854="",0,IF(ISERROR(OFFSET(ГП!AC718,-$R854-IF($T854=4,1,0),0)),0,OFFSET(ГП!AC718,-$R854-IF($T854=4,1,0),0))))</f>
        <v>0</v>
      </c>
      <c r="M854" s="87">
        <f ca="1">IF($T854=0,SUM(M855:M859),IF($T854="",0,IF(ISERROR(OFFSET(ГП!AD718,-$R854-IF($T854=4,1,0),0)),0,OFFSET(ГП!AD718,-$R854-IF($T854=4,1,0),0))))</f>
        <v>0</v>
      </c>
      <c r="N854" s="87">
        <f ca="1">IF($T854=0,SUM(N855:N859),IF($T854="",0,IF(ISERROR(OFFSET(ГП!AE718,-$R854-IF($T854=4,1,0),0)),0,OFFSET(ГП!AE718,-$R854-IF($T854=4,1,0),0))))</f>
        <v>0</v>
      </c>
      <c r="O854" s="87">
        <f ca="1">IF($T854=0,SUM(O855:O859),IF($T854="",0,IF(ISERROR(OFFSET(ГП!AF718,-$R854-IF($T854=4,1,0),0)),0,OFFSET(ГП!AF718,-$R854-IF($T854=4,1,0),0))))</f>
        <v>0</v>
      </c>
      <c r="P854" s="20"/>
      <c r="Q854" s="20">
        <v>4</v>
      </c>
      <c r="R854" s="20">
        <f t="shared" si="261"/>
        <v>20</v>
      </c>
      <c r="S854" s="20">
        <f t="shared" si="262"/>
        <v>3</v>
      </c>
      <c r="T854" s="157">
        <f t="shared" si="263"/>
        <v>3</v>
      </c>
      <c r="U854" s="20" t="str">
        <f t="shared" si="264"/>
        <v>местные бюджеты</v>
      </c>
      <c r="V854" s="20"/>
      <c r="W854" s="20"/>
      <c r="X854" s="20"/>
      <c r="Y854" s="20" t="str">
        <f t="shared" ca="1" si="270"/>
        <v/>
      </c>
      <c r="Z854" s="20"/>
      <c r="AA854" s="20">
        <f t="shared" si="267"/>
        <v>20</v>
      </c>
      <c r="AB854" s="20">
        <f t="shared" si="266"/>
        <v>2</v>
      </c>
      <c r="AC854" s="20" t="str">
        <f t="shared" si="265"/>
        <v/>
      </c>
      <c r="AD854" s="20" t="str">
        <f t="shared" ca="1" si="269"/>
        <v/>
      </c>
      <c r="AE854" s="20" t="str">
        <f t="shared" ca="1" si="268"/>
        <v/>
      </c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</row>
    <row r="855" spans="1:41" s="30" customFormat="1" x14ac:dyDescent="0.25">
      <c r="A855" s="209"/>
      <c r="B855" s="205"/>
      <c r="C855" s="205"/>
      <c r="D855" s="123" t="s">
        <v>17</v>
      </c>
      <c r="E855" s="123" t="s">
        <v>17</v>
      </c>
      <c r="F855" s="123" t="s">
        <v>17</v>
      </c>
      <c r="G855" s="123" t="s">
        <v>17</v>
      </c>
      <c r="H855" s="116" t="s">
        <v>5</v>
      </c>
      <c r="I855" s="117" t="s">
        <v>18</v>
      </c>
      <c r="J855" s="87">
        <f ca="1">IF($T855=0,SUM(J856:J860),IF($T855="",0,IF(ISERROR(OFFSET(ГП!AA719,-$R855-IF($T855=4,1,0),0)),0,OFFSET(ГП!AA719,-$R855-IF($T855=4,1,0),0))))</f>
        <v>0</v>
      </c>
      <c r="K855" s="87">
        <f ca="1">IF($T855=0,SUM(K856:K860),IF($T855="",0,IF(ISERROR(OFFSET(ГП!AB719,-$R855-IF($T855=4,1,0),0)),0,OFFSET(ГП!AB719,-$R855-IF($T855=4,1,0),0))))</f>
        <v>0</v>
      </c>
      <c r="L855" s="87">
        <f ca="1">IF($T855=0,SUM(L856:L860),IF($T855="",0,IF(ISERROR(OFFSET(ГП!AC719,-$R855-IF($T855=4,1,0),0)),0,OFFSET(ГП!AC719,-$R855-IF($T855=4,1,0),0))))</f>
        <v>0</v>
      </c>
      <c r="M855" s="87">
        <f ca="1">IF($T855=0,SUM(M856:M860),IF($T855="",0,IF(ISERROR(OFFSET(ГП!AD719,-$R855-IF($T855=4,1,0),0)),0,OFFSET(ГП!AD719,-$R855-IF($T855=4,1,0),0))))</f>
        <v>0</v>
      </c>
      <c r="N855" s="87">
        <f ca="1">IF($T855=0,SUM(N856:N860),IF($T855="",0,IF(ISERROR(OFFSET(ГП!AE719,-$R855-IF($T855=4,1,0),0)),0,OFFSET(ГП!AE719,-$R855-IF($T855=4,1,0),0))))</f>
        <v>0</v>
      </c>
      <c r="O855" s="87">
        <f ca="1">IF($T855=0,SUM(O856:O860),IF($T855="",0,IF(ISERROR(OFFSET(ГП!AF719,-$R855-IF($T855=4,1,0),0)),0,OFFSET(ГП!AF719,-$R855-IF($T855=4,1,0),0))))</f>
        <v>0</v>
      </c>
      <c r="P855" s="20"/>
      <c r="Q855" s="20">
        <v>5</v>
      </c>
      <c r="R855" s="20">
        <f t="shared" si="261"/>
        <v>20</v>
      </c>
      <c r="S855" s="20" t="str">
        <f t="shared" si="262"/>
        <v/>
      </c>
      <c r="T855" s="157" t="str">
        <f t="shared" si="263"/>
        <v/>
      </c>
      <c r="U855" s="20" t="str">
        <f t="shared" si="264"/>
        <v>территориальный государственный внебюджетный фонд Чувашской Республики</v>
      </c>
      <c r="V855" s="20"/>
      <c r="W855" s="20"/>
      <c r="X855" s="20"/>
      <c r="Y855" s="20" t="str">
        <f t="shared" ca="1" si="270"/>
        <v/>
      </c>
      <c r="Z855" s="20"/>
      <c r="AA855" s="20">
        <f t="shared" si="267"/>
        <v>20</v>
      </c>
      <c r="AB855" s="20">
        <f t="shared" si="266"/>
        <v>3</v>
      </c>
      <c r="AC855" s="20" t="str">
        <f t="shared" si="265"/>
        <v/>
      </c>
      <c r="AD855" s="20" t="str">
        <f t="shared" ca="1" si="269"/>
        <v/>
      </c>
      <c r="AE855" s="20" t="str">
        <f t="shared" ca="1" si="268"/>
        <v/>
      </c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</row>
    <row r="856" spans="1:41" s="30" customFormat="1" x14ac:dyDescent="0.25">
      <c r="A856" s="210"/>
      <c r="B856" s="206"/>
      <c r="C856" s="206"/>
      <c r="D856" s="123" t="s">
        <v>17</v>
      </c>
      <c r="E856" s="123" t="s">
        <v>17</v>
      </c>
      <c r="F856" s="123" t="s">
        <v>17</v>
      </c>
      <c r="G856" s="123" t="s">
        <v>17</v>
      </c>
      <c r="H856" s="116" t="s">
        <v>6</v>
      </c>
      <c r="I856" s="117" t="s">
        <v>18</v>
      </c>
      <c r="J856" s="87">
        <f ca="1">IF($T856=0,SUM(J857:J861),IF($T856="",0,IF(ISERROR(OFFSET(ГП!AA720,-$R856-IF($T856=4,1,0),0)),0,OFFSET(ГП!AA720,-$R856-IF($T856=4,1,0),0))))</f>
        <v>0</v>
      </c>
      <c r="K856" s="87">
        <f ca="1">IF($T856=0,SUM(K857:K861),IF($T856="",0,IF(ISERROR(OFFSET(ГП!AB720,-$R856-IF($T856=4,1,0),0)),0,OFFSET(ГП!AB720,-$R856-IF($T856=4,1,0),0))))</f>
        <v>0</v>
      </c>
      <c r="L856" s="87">
        <f ca="1">IF($T856=0,SUM(L857:L861),IF($T856="",0,IF(ISERROR(OFFSET(ГП!AC720,-$R856-IF($T856=4,1,0),0)),0,OFFSET(ГП!AC720,-$R856-IF($T856=4,1,0),0))))</f>
        <v>0</v>
      </c>
      <c r="M856" s="87">
        <f ca="1">IF($T856=0,SUM(M857:M861),IF($T856="",0,IF(ISERROR(OFFSET(ГП!AD720,-$R856-IF($T856=4,1,0),0)),0,OFFSET(ГП!AD720,-$R856-IF($T856=4,1,0),0))))</f>
        <v>0</v>
      </c>
      <c r="N856" s="87">
        <f ca="1">IF($T856=0,SUM(N857:N861),IF($T856="",0,IF(ISERROR(OFFSET(ГП!AE720,-$R856-IF($T856=4,1,0),0)),0,OFFSET(ГП!AE720,-$R856-IF($T856=4,1,0),0))))</f>
        <v>0</v>
      </c>
      <c r="O856" s="87">
        <f ca="1">IF($T856=0,SUM(O857:O861),IF($T856="",0,IF(ISERROR(OFFSET(ГП!AF720,-$R856-IF($T856=4,1,0),0)),0,OFFSET(ГП!AF720,-$R856-IF($T856=4,1,0),0))))</f>
        <v>0</v>
      </c>
      <c r="P856" s="20"/>
      <c r="Q856" s="20">
        <v>6</v>
      </c>
      <c r="R856" s="20">
        <f t="shared" si="261"/>
        <v>20</v>
      </c>
      <c r="S856" s="20">
        <f t="shared" si="262"/>
        <v>4</v>
      </c>
      <c r="T856" s="157">
        <f t="shared" si="263"/>
        <v>4</v>
      </c>
      <c r="U856" s="20" t="str">
        <f t="shared" si="264"/>
        <v>внебюджетные источники</v>
      </c>
      <c r="V856" s="20"/>
      <c r="W856" s="20"/>
      <c r="X856" s="20"/>
      <c r="Y856" s="20" t="str">
        <f t="shared" ca="1" si="270"/>
        <v/>
      </c>
      <c r="Z856" s="20"/>
      <c r="AA856" s="20">
        <f t="shared" si="267"/>
        <v>20</v>
      </c>
      <c r="AB856" s="20">
        <f t="shared" si="266"/>
        <v>4</v>
      </c>
      <c r="AC856" s="20" t="str">
        <f t="shared" si="265"/>
        <v/>
      </c>
      <c r="AD856" s="20" t="str">
        <f t="shared" ca="1" si="269"/>
        <v/>
      </c>
      <c r="AE856" s="20" t="str">
        <f t="shared" ca="1" si="268"/>
        <v/>
      </c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</row>
    <row r="857" spans="1:41" s="30" customFormat="1" x14ac:dyDescent="0.25">
      <c r="A857" s="207" t="s">
        <v>305</v>
      </c>
      <c r="B857" s="204" t="s">
        <v>306</v>
      </c>
      <c r="C857" s="204" t="s">
        <v>35</v>
      </c>
      <c r="D857" s="123" t="s">
        <v>17</v>
      </c>
      <c r="E857" s="123" t="s">
        <v>17</v>
      </c>
      <c r="F857" s="123" t="s">
        <v>17</v>
      </c>
      <c r="G857" s="123" t="s">
        <v>17</v>
      </c>
      <c r="H857" s="116" t="s">
        <v>1</v>
      </c>
      <c r="I857" s="117" t="s">
        <v>18</v>
      </c>
      <c r="J857" s="87">
        <f ca="1">IF($T857=0,SUM(J858:J862),IF($T857="",0,IF(ISERROR(OFFSET(ГП!AA721,-$R857-IF($T857=4,1,0),0)),0,OFFSET(ГП!AA721,-$R857-IF($T857=4,1,0),0))))</f>
        <v>3460.9</v>
      </c>
      <c r="K857" s="87">
        <f ca="1">IF($T857=0,SUM(K858:K862),IF($T857="",0,IF(ISERROR(OFFSET(ГП!AB721,-$R857-IF($T857=4,1,0),0)),0,OFFSET(ГП!AB721,-$R857-IF($T857=4,1,0),0))))</f>
        <v>2990</v>
      </c>
      <c r="L857" s="87">
        <f ca="1">IF($T857=0,SUM(L858:L862),IF($T857="",0,IF(ISERROR(OFFSET(ГП!AC721,-$R857-IF($T857=4,1,0),0)),0,OFFSET(ГП!AC721,-$R857-IF($T857=4,1,0),0))))</f>
        <v>2990</v>
      </c>
      <c r="M857" s="87">
        <f ca="1">IF($T857=0,SUM(M858:M862),IF($T857="",0,IF(ISERROR(OFFSET(ГП!AD721,-$R857-IF($T857=4,1,0),0)),0,OFFSET(ГП!AD721,-$R857-IF($T857=4,1,0),0))))</f>
        <v>2990</v>
      </c>
      <c r="N857" s="87">
        <f ca="1">IF($T857=0,SUM(N858:N862),IF($T857="",0,IF(ISERROR(OFFSET(ГП!AE721,-$R857-IF($T857=4,1,0),0)),0,OFFSET(ГП!AE721,-$R857-IF($T857=4,1,0),0))))</f>
        <v>2990</v>
      </c>
      <c r="O857" s="87">
        <f ca="1">IF($T857=0,SUM(O858:O862),IF($T857="",0,IF(ISERROR(OFFSET(ГП!AF721,-$R857-IF($T857=4,1,0),0)),0,OFFSET(ГП!AF721,-$R857-IF($T857=4,1,0),0))))</f>
        <v>0</v>
      </c>
      <c r="P857" s="20"/>
      <c r="Q857" s="20">
        <v>1</v>
      </c>
      <c r="R857" s="20">
        <f t="shared" si="261"/>
        <v>21</v>
      </c>
      <c r="S857" s="20" t="str">
        <f t="shared" si="262"/>
        <v/>
      </c>
      <c r="T857" s="157">
        <f t="shared" si="263"/>
        <v>0</v>
      </c>
      <c r="U857" s="20" t="str">
        <f t="shared" si="264"/>
        <v>всего</v>
      </c>
      <c r="V857" s="20"/>
      <c r="W857" s="20"/>
      <c r="X857" s="20"/>
      <c r="Y857" s="20" t="str">
        <f t="shared" ca="1" si="270"/>
        <v/>
      </c>
      <c r="Z857" s="20"/>
      <c r="AA857" s="20">
        <f t="shared" si="267"/>
        <v>20</v>
      </c>
      <c r="AB857" s="20">
        <f t="shared" si="266"/>
        <v>5</v>
      </c>
      <c r="AC857" s="20" t="str">
        <f t="shared" si="265"/>
        <v/>
      </c>
      <c r="AD857" s="20" t="str">
        <f t="shared" ca="1" si="269"/>
        <v/>
      </c>
      <c r="AE857" s="20" t="str">
        <f t="shared" ca="1" si="268"/>
        <v/>
      </c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</row>
    <row r="858" spans="1:41" s="30" customFormat="1" x14ac:dyDescent="0.25">
      <c r="A858" s="209"/>
      <c r="B858" s="205"/>
      <c r="C858" s="205"/>
      <c r="D858" s="123" t="s">
        <v>17</v>
      </c>
      <c r="E858" s="123" t="s">
        <v>17</v>
      </c>
      <c r="F858" s="123" t="s">
        <v>17</v>
      </c>
      <c r="G858" s="123" t="s">
        <v>17</v>
      </c>
      <c r="H858" s="116" t="s">
        <v>2</v>
      </c>
      <c r="I858" s="117" t="s">
        <v>18</v>
      </c>
      <c r="J858" s="87">
        <f ca="1">IF($T858=0,SUM(J859:J863),IF($T858="",0,IF(ISERROR(OFFSET(ГП!AA722,-$R858-IF($T858=4,1,0),0)),0,OFFSET(ГП!AA722,-$R858-IF($T858=4,1,0),0))))</f>
        <v>0</v>
      </c>
      <c r="K858" s="87">
        <f ca="1">IF($T858=0,SUM(K859:K863),IF($T858="",0,IF(ISERROR(OFFSET(ГП!AB722,-$R858-IF($T858=4,1,0),0)),0,OFFSET(ГП!AB722,-$R858-IF($T858=4,1,0),0))))</f>
        <v>0</v>
      </c>
      <c r="L858" s="87">
        <f ca="1">IF($T858=0,SUM(L859:L863),IF($T858="",0,IF(ISERROR(OFFSET(ГП!AC722,-$R858-IF($T858=4,1,0),0)),0,OFFSET(ГП!AC722,-$R858-IF($T858=4,1,0),0))))</f>
        <v>0</v>
      </c>
      <c r="M858" s="87">
        <f ca="1">IF($T858=0,SUM(M859:M863),IF($T858="",0,IF(ISERROR(OFFSET(ГП!AD722,-$R858-IF($T858=4,1,0),0)),0,OFFSET(ГП!AD722,-$R858-IF($T858=4,1,0),0))))</f>
        <v>0</v>
      </c>
      <c r="N858" s="87">
        <f ca="1">IF($T858=0,SUM(N859:N863),IF($T858="",0,IF(ISERROR(OFFSET(ГП!AE722,-$R858-IF($T858=4,1,0),0)),0,OFFSET(ГП!AE722,-$R858-IF($T858=4,1,0),0))))</f>
        <v>0</v>
      </c>
      <c r="O858" s="87">
        <f ca="1">IF($T858=0,SUM(O859:O863),IF($T858="",0,IF(ISERROR(OFFSET(ГП!AF722,-$R858-IF($T858=4,1,0),0)),0,OFFSET(ГП!AF722,-$R858-IF($T858=4,1,0),0))))</f>
        <v>0</v>
      </c>
      <c r="P858" s="20"/>
      <c r="Q858" s="20">
        <v>2</v>
      </c>
      <c r="R858" s="20">
        <f t="shared" si="261"/>
        <v>21</v>
      </c>
      <c r="S858" s="20" t="str">
        <f t="shared" si="262"/>
        <v/>
      </c>
      <c r="T858" s="157">
        <f t="shared" si="263"/>
        <v>2</v>
      </c>
      <c r="U858" s="20" t="str">
        <f t="shared" si="264"/>
        <v>федеральный бюджет</v>
      </c>
      <c r="V858" s="20"/>
      <c r="W858" s="20"/>
      <c r="X858" s="20"/>
      <c r="Y858" s="20" t="str">
        <f t="shared" ca="1" si="270"/>
        <v/>
      </c>
      <c r="Z858" s="20"/>
      <c r="AA858" s="20">
        <f t="shared" si="267"/>
        <v>20</v>
      </c>
      <c r="AB858" s="20">
        <f t="shared" si="266"/>
        <v>6</v>
      </c>
      <c r="AC858" s="20" t="str">
        <f t="shared" si="265"/>
        <v/>
      </c>
      <c r="AD858" s="20" t="str">
        <f t="shared" ca="1" si="269"/>
        <v/>
      </c>
      <c r="AE858" s="20" t="str">
        <f t="shared" ca="1" si="268"/>
        <v/>
      </c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</row>
    <row r="859" spans="1:41" s="30" customFormat="1" x14ac:dyDescent="0.25">
      <c r="A859" s="209"/>
      <c r="B859" s="205"/>
      <c r="C859" s="205"/>
      <c r="D859" s="123">
        <v>832</v>
      </c>
      <c r="E859" s="123">
        <v>502</v>
      </c>
      <c r="F859" s="123" t="s">
        <v>568</v>
      </c>
      <c r="G859" s="123">
        <v>522</v>
      </c>
      <c r="H859" s="116" t="s">
        <v>4</v>
      </c>
      <c r="I859" s="117" t="s">
        <v>18</v>
      </c>
      <c r="J859" s="87">
        <f ca="1">IF($T859=0,SUM(J860:J864),IF($T859="",0,IF(ISERROR(OFFSET(ГП!AA723,-$R859-IF($T859=4,1,0),0)),0,OFFSET(ГП!AA723,-$R859-IF($T859=4,1,0),0))))</f>
        <v>3460.9</v>
      </c>
      <c r="K859" s="87">
        <f ca="1">IF($T859=0,SUM(K860:K864),IF($T859="",0,IF(ISERROR(OFFSET(ГП!AB723,-$R859-IF($T859=4,1,0),0)),0,OFFSET(ГП!AB723,-$R859-IF($T859=4,1,0),0))))</f>
        <v>2990</v>
      </c>
      <c r="L859" s="87">
        <f ca="1">IF($T859=0,SUM(L860:L864),IF($T859="",0,IF(ISERROR(OFFSET(ГП!AC723,-$R859-IF($T859=4,1,0),0)),0,OFFSET(ГП!AC723,-$R859-IF($T859=4,1,0),0))))</f>
        <v>2990</v>
      </c>
      <c r="M859" s="87">
        <f ca="1">IF($T859=0,SUM(M860:M864),IF($T859="",0,IF(ISERROR(OFFSET(ГП!AD723,-$R859-IF($T859=4,1,0),0)),0,OFFSET(ГП!AD723,-$R859-IF($T859=4,1,0),0))))</f>
        <v>2990</v>
      </c>
      <c r="N859" s="87">
        <f ca="1">IF($T859=0,SUM(N860:N864),IF($T859="",0,IF(ISERROR(OFFSET(ГП!AE723,-$R859-IF($T859=4,1,0),0)),0,OFFSET(ГП!AE723,-$R859-IF($T859=4,1,0),0))))</f>
        <v>2990</v>
      </c>
      <c r="O859" s="87">
        <f ca="1">IF($T859=0,SUM(O860:O864),IF($T859="",0,IF(ISERROR(OFFSET(ГП!AF723,-$R859-IF($T859=4,1,0),0)),0,OFFSET(ГП!AF723,-$R859-IF($T859=4,1,0),0))))</f>
        <v>0</v>
      </c>
      <c r="P859" s="20"/>
      <c r="Q859" s="20">
        <v>3</v>
      </c>
      <c r="R859" s="20">
        <f t="shared" ref="R859:R886" si="271">IF(Q859=1,R858+1,R858)</f>
        <v>21</v>
      </c>
      <c r="S859" s="20" t="str">
        <f t="shared" ref="S859:S886" si="272">IF(ISERROR(SEARCH("местн",U859,1)),IF(ISERROR(SEARCH("источн",U859,1)),"",4),3)</f>
        <v/>
      </c>
      <c r="T859" s="157">
        <f t="shared" ref="T859:T886" si="273">IF(S859="",IF(ISERROR(SEARCH("федерал",U859,1)),IF(ISERROR(SEARCH("республ",U859,1)),IF(ISERROR(SEARCH("всег",U859,1)),"",0),IF(ISERROR(SEARCH("террит",U859,1)),1,"")),2),S859)</f>
        <v>1</v>
      </c>
      <c r="U859" s="20" t="str">
        <f t="shared" ref="U859:U886" si="274">H859</f>
        <v>республииканский бюджет Чувашской Республики</v>
      </c>
      <c r="V859" s="20"/>
      <c r="W859" s="20"/>
      <c r="X859" s="20"/>
      <c r="Y859" s="20" t="str">
        <f t="shared" ca="1" si="270"/>
        <v/>
      </c>
      <c r="Z859" s="20"/>
      <c r="AA859" s="20">
        <f t="shared" si="267"/>
        <v>21</v>
      </c>
      <c r="AB859" s="20">
        <f t="shared" si="266"/>
        <v>1</v>
      </c>
      <c r="AC859" s="20" t="str">
        <f t="shared" si="265"/>
        <v>A130200182</v>
      </c>
      <c r="AD859" s="20" t="str">
        <f t="shared" ca="1" si="269"/>
        <v>A130200182</v>
      </c>
      <c r="AE859" s="20" t="str">
        <f t="shared" ca="1" si="268"/>
        <v/>
      </c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</row>
    <row r="860" spans="1:41" s="30" customFormat="1" x14ac:dyDescent="0.25">
      <c r="A860" s="209"/>
      <c r="B860" s="205"/>
      <c r="C860" s="205"/>
      <c r="D860" s="123" t="s">
        <v>17</v>
      </c>
      <c r="E860" s="123" t="s">
        <v>17</v>
      </c>
      <c r="F860" s="123" t="s">
        <v>17</v>
      </c>
      <c r="G860" s="123" t="s">
        <v>17</v>
      </c>
      <c r="H860" s="116" t="s">
        <v>3</v>
      </c>
      <c r="I860" s="117" t="s">
        <v>18</v>
      </c>
      <c r="J860" s="87">
        <f ca="1">IF($T860=0,SUM(J861:J865),IF($T860="",0,IF(ISERROR(OFFSET(ГП!AA724,-$R860-IF($T860=4,1,0),0)),0,OFFSET(ГП!AA724,-$R860-IF($T860=4,1,0),0))))</f>
        <v>0</v>
      </c>
      <c r="K860" s="87">
        <f ca="1">IF($T860=0,SUM(K861:K865),IF($T860="",0,IF(ISERROR(OFFSET(ГП!AB724,-$R860-IF($T860=4,1,0),0)),0,OFFSET(ГП!AB724,-$R860-IF($T860=4,1,0),0))))</f>
        <v>0</v>
      </c>
      <c r="L860" s="87">
        <f ca="1">IF($T860=0,SUM(L861:L865),IF($T860="",0,IF(ISERROR(OFFSET(ГП!AC724,-$R860-IF($T860=4,1,0),0)),0,OFFSET(ГП!AC724,-$R860-IF($T860=4,1,0),0))))</f>
        <v>0</v>
      </c>
      <c r="M860" s="87">
        <f ca="1">IF($T860=0,SUM(M861:M865),IF($T860="",0,IF(ISERROR(OFFSET(ГП!AD724,-$R860-IF($T860=4,1,0),0)),0,OFFSET(ГП!AD724,-$R860-IF($T860=4,1,0),0))))</f>
        <v>0</v>
      </c>
      <c r="N860" s="87">
        <f ca="1">IF($T860=0,SUM(N861:N865),IF($T860="",0,IF(ISERROR(OFFSET(ГП!AE724,-$R860-IF($T860=4,1,0),0)),0,OFFSET(ГП!AE724,-$R860-IF($T860=4,1,0),0))))</f>
        <v>0</v>
      </c>
      <c r="O860" s="87">
        <f ca="1">IF($T860=0,SUM(O861:O865),IF($T860="",0,IF(ISERROR(OFFSET(ГП!AF724,-$R860-IF($T860=4,1,0),0)),0,OFFSET(ГП!AF724,-$R860-IF($T860=4,1,0),0))))</f>
        <v>0</v>
      </c>
      <c r="P860" s="20"/>
      <c r="Q860" s="20">
        <v>4</v>
      </c>
      <c r="R860" s="20">
        <f t="shared" si="271"/>
        <v>21</v>
      </c>
      <c r="S860" s="20">
        <f t="shared" si="272"/>
        <v>3</v>
      </c>
      <c r="T860" s="157">
        <f t="shared" si="273"/>
        <v>3</v>
      </c>
      <c r="U860" s="20" t="str">
        <f t="shared" si="274"/>
        <v>местные бюджеты</v>
      </c>
      <c r="V860" s="20"/>
      <c r="W860" s="20"/>
      <c r="X860" s="20"/>
      <c r="Y860" s="20" t="str">
        <f t="shared" ca="1" si="270"/>
        <v/>
      </c>
      <c r="Z860" s="20"/>
      <c r="AA860" s="20">
        <f t="shared" si="267"/>
        <v>21</v>
      </c>
      <c r="AB860" s="20">
        <f t="shared" si="266"/>
        <v>2</v>
      </c>
      <c r="AC860" s="20" t="str">
        <f t="shared" si="265"/>
        <v/>
      </c>
      <c r="AD860" s="20" t="str">
        <f t="shared" ca="1" si="269"/>
        <v/>
      </c>
      <c r="AE860" s="20" t="str">
        <f t="shared" ca="1" si="268"/>
        <v/>
      </c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</row>
    <row r="861" spans="1:41" s="30" customFormat="1" x14ac:dyDescent="0.25">
      <c r="A861" s="209"/>
      <c r="B861" s="205"/>
      <c r="C861" s="205"/>
      <c r="D861" s="123" t="s">
        <v>17</v>
      </c>
      <c r="E861" s="123" t="s">
        <v>17</v>
      </c>
      <c r="F861" s="123" t="s">
        <v>17</v>
      </c>
      <c r="G861" s="123" t="s">
        <v>17</v>
      </c>
      <c r="H861" s="116" t="s">
        <v>5</v>
      </c>
      <c r="I861" s="117" t="s">
        <v>18</v>
      </c>
      <c r="J861" s="87">
        <f ca="1">IF($T861=0,SUM(J862:J866),IF($T861="",0,IF(ISERROR(OFFSET(ГП!AA725,-$R861-IF($T861=4,1,0),0)),0,OFFSET(ГП!AA725,-$R861-IF($T861=4,1,0),0))))</f>
        <v>0</v>
      </c>
      <c r="K861" s="87">
        <f ca="1">IF($T861=0,SUM(K862:K866),IF($T861="",0,IF(ISERROR(OFFSET(ГП!AB725,-$R861-IF($T861=4,1,0),0)),0,OFFSET(ГП!AB725,-$R861-IF($T861=4,1,0),0))))</f>
        <v>0</v>
      </c>
      <c r="L861" s="87">
        <f ca="1">IF($T861=0,SUM(L862:L866),IF($T861="",0,IF(ISERROR(OFFSET(ГП!AC725,-$R861-IF($T861=4,1,0),0)),0,OFFSET(ГП!AC725,-$R861-IF($T861=4,1,0),0))))</f>
        <v>0</v>
      </c>
      <c r="M861" s="87">
        <f ca="1">IF($T861=0,SUM(M862:M866),IF($T861="",0,IF(ISERROR(OFFSET(ГП!AD725,-$R861-IF($T861=4,1,0),0)),0,OFFSET(ГП!AD725,-$R861-IF($T861=4,1,0),0))))</f>
        <v>0</v>
      </c>
      <c r="N861" s="87">
        <f ca="1">IF($T861=0,SUM(N862:N866),IF($T861="",0,IF(ISERROR(OFFSET(ГП!AE725,-$R861-IF($T861=4,1,0),0)),0,OFFSET(ГП!AE725,-$R861-IF($T861=4,1,0),0))))</f>
        <v>0</v>
      </c>
      <c r="O861" s="87">
        <f ca="1">IF($T861=0,SUM(O862:O866),IF($T861="",0,IF(ISERROR(OFFSET(ГП!AF725,-$R861-IF($T861=4,1,0),0)),0,OFFSET(ГП!AF725,-$R861-IF($T861=4,1,0),0))))</f>
        <v>0</v>
      </c>
      <c r="P861" s="20"/>
      <c r="Q861" s="20">
        <v>5</v>
      </c>
      <c r="R861" s="20">
        <f t="shared" si="271"/>
        <v>21</v>
      </c>
      <c r="S861" s="20" t="str">
        <f t="shared" si="272"/>
        <v/>
      </c>
      <c r="T861" s="157" t="str">
        <f t="shared" si="273"/>
        <v/>
      </c>
      <c r="U861" s="20" t="str">
        <f t="shared" si="274"/>
        <v>территориальный государственный внебюджетный фонд Чувашской Республики</v>
      </c>
      <c r="V861" s="20"/>
      <c r="W861" s="20"/>
      <c r="X861" s="20"/>
      <c r="Y861" s="20" t="str">
        <f t="shared" ca="1" si="270"/>
        <v/>
      </c>
      <c r="Z861" s="20"/>
      <c r="AA861" s="20">
        <f t="shared" si="267"/>
        <v>21</v>
      </c>
      <c r="AB861" s="20">
        <f t="shared" si="266"/>
        <v>3</v>
      </c>
      <c r="AC861" s="20" t="str">
        <f t="shared" si="265"/>
        <v/>
      </c>
      <c r="AD861" s="20" t="str">
        <f t="shared" ca="1" si="269"/>
        <v/>
      </c>
      <c r="AE861" s="20" t="str">
        <f t="shared" ca="1" si="268"/>
        <v/>
      </c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</row>
    <row r="862" spans="1:41" s="30" customFormat="1" x14ac:dyDescent="0.25">
      <c r="A862" s="210"/>
      <c r="B862" s="206"/>
      <c r="C862" s="206"/>
      <c r="D862" s="123" t="s">
        <v>17</v>
      </c>
      <c r="E862" s="123" t="s">
        <v>17</v>
      </c>
      <c r="F862" s="123" t="s">
        <v>17</v>
      </c>
      <c r="G862" s="123" t="s">
        <v>17</v>
      </c>
      <c r="H862" s="116" t="s">
        <v>6</v>
      </c>
      <c r="I862" s="117" t="s">
        <v>18</v>
      </c>
      <c r="J862" s="87">
        <f ca="1">IF($T862=0,SUM(J863:J867),IF($T862="",0,IF(ISERROR(OFFSET(ГП!AA726,-$R862-IF($T862=4,1,0),0)),0,OFFSET(ГП!AA726,-$R862-IF($T862=4,1,0),0))))</f>
        <v>0</v>
      </c>
      <c r="K862" s="87">
        <f ca="1">IF($T862=0,SUM(K863:K867),IF($T862="",0,IF(ISERROR(OFFSET(ГП!AB726,-$R862-IF($T862=4,1,0),0)),0,OFFSET(ГП!AB726,-$R862-IF($T862=4,1,0),0))))</f>
        <v>0</v>
      </c>
      <c r="L862" s="87">
        <f ca="1">IF($T862=0,SUM(L863:L867),IF($T862="",0,IF(ISERROR(OFFSET(ГП!AC726,-$R862-IF($T862=4,1,0),0)),0,OFFSET(ГП!AC726,-$R862-IF($T862=4,1,0),0))))</f>
        <v>0</v>
      </c>
      <c r="M862" s="87">
        <f ca="1">IF($T862=0,SUM(M863:M867),IF($T862="",0,IF(ISERROR(OFFSET(ГП!AD726,-$R862-IF($T862=4,1,0),0)),0,OFFSET(ГП!AD726,-$R862-IF($T862=4,1,0),0))))</f>
        <v>0</v>
      </c>
      <c r="N862" s="87">
        <f ca="1">IF($T862=0,SUM(N863:N867),IF($T862="",0,IF(ISERROR(OFFSET(ГП!AE726,-$R862-IF($T862=4,1,0),0)),0,OFFSET(ГП!AE726,-$R862-IF($T862=4,1,0),0))))</f>
        <v>0</v>
      </c>
      <c r="O862" s="87">
        <f ca="1">IF($T862=0,SUM(O863:O867),IF($T862="",0,IF(ISERROR(OFFSET(ГП!AF726,-$R862-IF($T862=4,1,0),0)),0,OFFSET(ГП!AF726,-$R862-IF($T862=4,1,0),0))))</f>
        <v>0</v>
      </c>
      <c r="P862" s="20"/>
      <c r="Q862" s="20">
        <v>6</v>
      </c>
      <c r="R862" s="20">
        <f t="shared" si="271"/>
        <v>21</v>
      </c>
      <c r="S862" s="20">
        <f t="shared" si="272"/>
        <v>4</v>
      </c>
      <c r="T862" s="157">
        <f t="shared" si="273"/>
        <v>4</v>
      </c>
      <c r="U862" s="20" t="str">
        <f t="shared" si="274"/>
        <v>внебюджетные источники</v>
      </c>
      <c r="V862" s="20"/>
      <c r="W862" s="20"/>
      <c r="X862" s="20"/>
      <c r="Y862" s="20" t="str">
        <f t="shared" ca="1" si="270"/>
        <v/>
      </c>
      <c r="Z862" s="20"/>
      <c r="AA862" s="20">
        <f t="shared" si="267"/>
        <v>21</v>
      </c>
      <c r="AB862" s="20">
        <f t="shared" si="266"/>
        <v>4</v>
      </c>
      <c r="AC862" s="20" t="str">
        <f t="shared" si="265"/>
        <v/>
      </c>
      <c r="AD862" s="20"/>
      <c r="AE862" s="20" t="str">
        <f t="shared" si="268"/>
        <v/>
      </c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</row>
    <row r="863" spans="1:41" s="30" customFormat="1" x14ac:dyDescent="0.25">
      <c r="A863" s="207" t="s">
        <v>800</v>
      </c>
      <c r="B863" s="204" t="s">
        <v>810</v>
      </c>
      <c r="C863" s="204" t="s">
        <v>35</v>
      </c>
      <c r="D863" s="123" t="s">
        <v>17</v>
      </c>
      <c r="E863" s="123" t="s">
        <v>17</v>
      </c>
      <c r="F863" s="123" t="s">
        <v>17</v>
      </c>
      <c r="G863" s="123" t="s">
        <v>17</v>
      </c>
      <c r="H863" s="116" t="s">
        <v>1</v>
      </c>
      <c r="I863" s="117" t="s">
        <v>18</v>
      </c>
      <c r="J863" s="87">
        <f ca="1">IF($T863=0,SUM(J864:J868),IF($T863="",0,IF(ISERROR(OFFSET(ГП!AA727,-$R863-IF($T863=4,1,0),0)),0,OFFSET(ГП!AA727,-$R863-IF($T863=4,1,0),0))))</f>
        <v>0</v>
      </c>
      <c r="K863" s="87">
        <f ca="1">IF($T863=0,SUM(K864:K868),IF($T863="",0,IF(ISERROR(OFFSET(ГП!AB727,-$R863-IF($T863=4,1,0),0)),0,OFFSET(ГП!AB727,-$R863-IF($T863=4,1,0),0))))</f>
        <v>9173.7000000000007</v>
      </c>
      <c r="L863" s="87">
        <f ca="1">IF($T863=0,SUM(L864:L868),IF($T863="",0,IF(ISERROR(OFFSET(ГП!AC727,-$R863-IF($T863=4,1,0),0)),0,OFFSET(ГП!AC727,-$R863-IF($T863=4,1,0),0))))</f>
        <v>9173.7000000000007</v>
      </c>
      <c r="M863" s="87">
        <f ca="1">IF($T863=0,SUM(M864:M868),IF($T863="",0,IF(ISERROR(OFFSET(ГП!AD727,-$R863-IF($T863=4,1,0),0)),0,OFFSET(ГП!AD727,-$R863-IF($T863=4,1,0),0))))</f>
        <v>9173.7000000000007</v>
      </c>
      <c r="N863" s="87">
        <f ca="1">IF($T863=0,SUM(N864:N868),IF($T863="",0,IF(ISERROR(OFFSET(ГП!AE727,-$R863-IF($T863=4,1,0),0)),0,OFFSET(ГП!AE727,-$R863-IF($T863=4,1,0),0))))</f>
        <v>9173.7000000000007</v>
      </c>
      <c r="O863" s="87">
        <f ca="1">IF($T863=0,SUM(O864:O868),IF($T863="",0,IF(ISERROR(OFFSET(ГП!AF727,-$R863-IF($T863=4,1,0),0)),0,OFFSET(ГП!AF727,-$R863-IF($T863=4,1,0),0))))</f>
        <v>0</v>
      </c>
      <c r="P863" s="20"/>
      <c r="Q863" s="20">
        <v>1</v>
      </c>
      <c r="R863" s="20">
        <f t="shared" si="271"/>
        <v>22</v>
      </c>
      <c r="S863" s="20" t="str">
        <f t="shared" si="272"/>
        <v/>
      </c>
      <c r="T863" s="157">
        <f t="shared" si="273"/>
        <v>0</v>
      </c>
      <c r="U863" s="20" t="str">
        <f t="shared" si="274"/>
        <v>всего</v>
      </c>
      <c r="V863" s="20"/>
      <c r="W863" s="20"/>
      <c r="X863" s="20"/>
      <c r="Y863" s="20" t="str">
        <f t="shared" ref="Y863:Y868" ca="1" si="275">IF(ISERROR(SUM(K863,-L863)),"",IF(SUM(K863,-L863)=0,"",IF(ISERROR(SEARCH("федерал",U863,1)),"",SUM(K863,-L863))))</f>
        <v/>
      </c>
      <c r="Z863" s="20"/>
      <c r="AA863" s="20">
        <f t="shared" ref="AA863:AA868" si="276">IF(AB862="",0,IF(AB862=6,AA862+1,AA862))</f>
        <v>21</v>
      </c>
      <c r="AB863" s="20">
        <f t="shared" si="266"/>
        <v>5</v>
      </c>
      <c r="AC863" s="20" t="str">
        <f t="shared" si="265"/>
        <v/>
      </c>
      <c r="AD863" s="20" t="str">
        <f t="shared" ref="AD863:AD867" ca="1" si="277">IF(AB863=1,OFFSET(AF863,-AA863,0),"")</f>
        <v/>
      </c>
      <c r="AE863" s="20" t="str">
        <f t="shared" ref="AE863:AE868" ca="1" si="278">IF(AC863=AD863,"",1)</f>
        <v/>
      </c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</row>
    <row r="864" spans="1:41" s="30" customFormat="1" x14ac:dyDescent="0.25">
      <c r="A864" s="209"/>
      <c r="B864" s="205"/>
      <c r="C864" s="205"/>
      <c r="D864" s="123" t="s">
        <v>17</v>
      </c>
      <c r="E864" s="123" t="s">
        <v>17</v>
      </c>
      <c r="F864" s="123" t="s">
        <v>17</v>
      </c>
      <c r="G864" s="123" t="s">
        <v>17</v>
      </c>
      <c r="H864" s="116" t="s">
        <v>2</v>
      </c>
      <c r="I864" s="117" t="s">
        <v>18</v>
      </c>
      <c r="J864" s="87">
        <f ca="1">IF($T864=0,SUM(J865:J869),IF($T864="",0,IF(ISERROR(OFFSET(ГП!AA728,-$R864-IF($T864=4,1,0),0)),0,OFFSET(ГП!AA728,-$R864-IF($T864=4,1,0),0))))</f>
        <v>0</v>
      </c>
      <c r="K864" s="87">
        <f ca="1">IF($T864=0,SUM(K865:K869),IF($T864="",0,IF(ISERROR(OFFSET(ГП!AB728,-$R864-IF($T864=4,1,0),0)),0,OFFSET(ГП!AB728,-$R864-IF($T864=4,1,0),0))))</f>
        <v>0</v>
      </c>
      <c r="L864" s="87">
        <f ca="1">IF($T864=0,SUM(L865:L869),IF($T864="",0,IF(ISERROR(OFFSET(ГП!AC728,-$R864-IF($T864=4,1,0),0)),0,OFFSET(ГП!AC728,-$R864-IF($T864=4,1,0),0))))</f>
        <v>0</v>
      </c>
      <c r="M864" s="87">
        <f ca="1">IF($T864=0,SUM(M865:M869),IF($T864="",0,IF(ISERROR(OFFSET(ГП!AD728,-$R864-IF($T864=4,1,0),0)),0,OFFSET(ГП!AD728,-$R864-IF($T864=4,1,0),0))))</f>
        <v>0</v>
      </c>
      <c r="N864" s="87">
        <f ca="1">IF($T864=0,SUM(N865:N869),IF($T864="",0,IF(ISERROR(OFFSET(ГП!AE728,-$R864-IF($T864=4,1,0),0)),0,OFFSET(ГП!AE728,-$R864-IF($T864=4,1,0),0))))</f>
        <v>0</v>
      </c>
      <c r="O864" s="87">
        <f ca="1">IF($T864=0,SUM(O865:O869),IF($T864="",0,IF(ISERROR(OFFSET(ГП!AF728,-$R864-IF($T864=4,1,0),0)),0,OFFSET(ГП!AF728,-$R864-IF($T864=4,1,0),0))))</f>
        <v>0</v>
      </c>
      <c r="P864" s="20"/>
      <c r="Q864" s="20">
        <v>2</v>
      </c>
      <c r="R864" s="20">
        <f t="shared" si="271"/>
        <v>22</v>
      </c>
      <c r="S864" s="20" t="str">
        <f t="shared" si="272"/>
        <v/>
      </c>
      <c r="T864" s="157">
        <f t="shared" si="273"/>
        <v>2</v>
      </c>
      <c r="U864" s="20" t="str">
        <f t="shared" si="274"/>
        <v>федеральный бюджет</v>
      </c>
      <c r="V864" s="20"/>
      <c r="W864" s="20"/>
      <c r="X864" s="20"/>
      <c r="Y864" s="20" t="str">
        <f t="shared" ca="1" si="275"/>
        <v/>
      </c>
      <c r="Z864" s="20"/>
      <c r="AA864" s="20">
        <f t="shared" si="276"/>
        <v>21</v>
      </c>
      <c r="AB864" s="20">
        <f t="shared" si="266"/>
        <v>6</v>
      </c>
      <c r="AC864" s="20" t="str">
        <f t="shared" si="265"/>
        <v/>
      </c>
      <c r="AD864" s="20" t="str">
        <f t="shared" ca="1" si="277"/>
        <v/>
      </c>
      <c r="AE864" s="20" t="str">
        <f t="shared" ca="1" si="278"/>
        <v/>
      </c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</row>
    <row r="865" spans="1:41" s="30" customFormat="1" x14ac:dyDescent="0.25">
      <c r="A865" s="209"/>
      <c r="B865" s="205"/>
      <c r="C865" s="205"/>
      <c r="D865" s="123">
        <v>832</v>
      </c>
      <c r="E865" s="123">
        <v>502</v>
      </c>
      <c r="F865" s="123" t="s">
        <v>568</v>
      </c>
      <c r="G865" s="123">
        <v>522</v>
      </c>
      <c r="H865" s="116" t="s">
        <v>4</v>
      </c>
      <c r="I865" s="117" t="s">
        <v>18</v>
      </c>
      <c r="J865" s="87">
        <f ca="1">IF($T865=0,SUM(J866:J870),IF($T865="",0,IF(ISERROR(OFFSET(ГП!AA729,-$R865-IF($T865=4,1,0),0)),0,OFFSET(ГП!AA729,-$R865-IF($T865=4,1,0),0))))</f>
        <v>0</v>
      </c>
      <c r="K865" s="87">
        <f ca="1">IF($T865=0,SUM(K866:K870),IF($T865="",0,IF(ISERROR(OFFSET(ГП!AB729,-$R865-IF($T865=4,1,0),0)),0,OFFSET(ГП!AB729,-$R865-IF($T865=4,1,0),0))))</f>
        <v>9173.7000000000007</v>
      </c>
      <c r="L865" s="87">
        <f ca="1">IF($T865=0,SUM(L866:L870),IF($T865="",0,IF(ISERROR(OFFSET(ГП!AC729,-$R865-IF($T865=4,1,0),0)),0,OFFSET(ГП!AC729,-$R865-IF($T865=4,1,0),0))))</f>
        <v>9173.7000000000007</v>
      </c>
      <c r="M865" s="87">
        <f ca="1">IF($T865=0,SUM(M866:M870),IF($T865="",0,IF(ISERROR(OFFSET(ГП!AD729,-$R865-IF($T865=4,1,0),0)),0,OFFSET(ГП!AD729,-$R865-IF($T865=4,1,0),0))))</f>
        <v>9173.7000000000007</v>
      </c>
      <c r="N865" s="87">
        <f ca="1">IF($T865=0,SUM(N866:N870),IF($T865="",0,IF(ISERROR(OFFSET(ГП!AE729,-$R865-IF($T865=4,1,0),0)),0,OFFSET(ГП!AE729,-$R865-IF($T865=4,1,0),0))))</f>
        <v>9173.7000000000007</v>
      </c>
      <c r="O865" s="87">
        <f ca="1">IF($T865=0,SUM(O866:O870),IF($T865="",0,IF(ISERROR(OFFSET(ГП!AF729,-$R865-IF($T865=4,1,0),0)),0,OFFSET(ГП!AF729,-$R865-IF($T865=4,1,0),0))))</f>
        <v>0</v>
      </c>
      <c r="P865" s="20"/>
      <c r="Q865" s="20">
        <v>3</v>
      </c>
      <c r="R865" s="20">
        <f t="shared" si="271"/>
        <v>22</v>
      </c>
      <c r="S865" s="20" t="str">
        <f t="shared" si="272"/>
        <v/>
      </c>
      <c r="T865" s="157">
        <f t="shared" si="273"/>
        <v>1</v>
      </c>
      <c r="U865" s="20" t="str">
        <f t="shared" si="274"/>
        <v>республииканский бюджет Чувашской Республики</v>
      </c>
      <c r="V865" s="20"/>
      <c r="W865" s="20"/>
      <c r="X865" s="20"/>
      <c r="Y865" s="20" t="str">
        <f t="shared" ca="1" si="275"/>
        <v/>
      </c>
      <c r="Z865" s="20"/>
      <c r="AA865" s="20">
        <f t="shared" si="276"/>
        <v>22</v>
      </c>
      <c r="AB865" s="20">
        <f t="shared" si="266"/>
        <v>1</v>
      </c>
      <c r="AC865" s="20" t="str">
        <f t="shared" ref="AC865:AC928" si="279">IF(LEN(F865)&gt;5,F865,"")</f>
        <v>A130200182</v>
      </c>
      <c r="AD865" s="20">
        <f t="shared" ca="1" si="277"/>
        <v>0</v>
      </c>
      <c r="AE865" s="20">
        <f t="shared" ca="1" si="278"/>
        <v>1</v>
      </c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</row>
    <row r="866" spans="1:41" s="30" customFormat="1" x14ac:dyDescent="0.25">
      <c r="A866" s="209"/>
      <c r="B866" s="205"/>
      <c r="C866" s="205"/>
      <c r="D866" s="123" t="s">
        <v>17</v>
      </c>
      <c r="E866" s="123" t="s">
        <v>17</v>
      </c>
      <c r="F866" s="123" t="s">
        <v>17</v>
      </c>
      <c r="G866" s="123" t="s">
        <v>17</v>
      </c>
      <c r="H866" s="116" t="s">
        <v>3</v>
      </c>
      <c r="I866" s="117" t="s">
        <v>18</v>
      </c>
      <c r="J866" s="87">
        <f ca="1">IF($T866=0,SUM(J867:J871),IF($T866="",0,IF(ISERROR(OFFSET(ГП!AA730,-$R866-IF($T866=4,1,0),0)),0,OFFSET(ГП!AA730,-$R866-IF($T866=4,1,0),0))))</f>
        <v>0</v>
      </c>
      <c r="K866" s="87">
        <f ca="1">IF($T866=0,SUM(K867:K871),IF($T866="",0,IF(ISERROR(OFFSET(ГП!AB730,-$R866-IF($T866=4,1,0),0)),0,OFFSET(ГП!AB730,-$R866-IF($T866=4,1,0),0))))</f>
        <v>0</v>
      </c>
      <c r="L866" s="87">
        <f ca="1">IF($T866=0,SUM(L867:L871),IF($T866="",0,IF(ISERROR(OFFSET(ГП!AC730,-$R866-IF($T866=4,1,0),0)),0,OFFSET(ГП!AC730,-$R866-IF($T866=4,1,0),0))))</f>
        <v>0</v>
      </c>
      <c r="M866" s="87">
        <f ca="1">IF($T866=0,SUM(M867:M871),IF($T866="",0,IF(ISERROR(OFFSET(ГП!AD730,-$R866-IF($T866=4,1,0),0)),0,OFFSET(ГП!AD730,-$R866-IF($T866=4,1,0),0))))</f>
        <v>0</v>
      </c>
      <c r="N866" s="87">
        <f ca="1">IF($T866=0,SUM(N867:N871),IF($T866="",0,IF(ISERROR(OFFSET(ГП!AE730,-$R866-IF($T866=4,1,0),0)),0,OFFSET(ГП!AE730,-$R866-IF($T866=4,1,0),0))))</f>
        <v>0</v>
      </c>
      <c r="O866" s="87">
        <f ca="1">IF($T866=0,SUM(O867:O871),IF($T866="",0,IF(ISERROR(OFFSET(ГП!AF730,-$R866-IF($T866=4,1,0),0)),0,OFFSET(ГП!AF730,-$R866-IF($T866=4,1,0),0))))</f>
        <v>0</v>
      </c>
      <c r="P866" s="20"/>
      <c r="Q866" s="20">
        <v>4</v>
      </c>
      <c r="R866" s="20">
        <f t="shared" si="271"/>
        <v>22</v>
      </c>
      <c r="S866" s="20">
        <f t="shared" si="272"/>
        <v>3</v>
      </c>
      <c r="T866" s="157">
        <f t="shared" si="273"/>
        <v>3</v>
      </c>
      <c r="U866" s="20" t="str">
        <f t="shared" si="274"/>
        <v>местные бюджеты</v>
      </c>
      <c r="V866" s="20"/>
      <c r="W866" s="20"/>
      <c r="X866" s="20"/>
      <c r="Y866" s="20" t="str">
        <f t="shared" ca="1" si="275"/>
        <v/>
      </c>
      <c r="Z866" s="20"/>
      <c r="AA866" s="20">
        <f t="shared" si="276"/>
        <v>22</v>
      </c>
      <c r="AB866" s="20">
        <f t="shared" si="266"/>
        <v>2</v>
      </c>
      <c r="AC866" s="20" t="str">
        <f t="shared" si="279"/>
        <v/>
      </c>
      <c r="AD866" s="20" t="str">
        <f t="shared" ca="1" si="277"/>
        <v/>
      </c>
      <c r="AE866" s="20" t="str">
        <f t="shared" ca="1" si="278"/>
        <v/>
      </c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</row>
    <row r="867" spans="1:41" s="30" customFormat="1" x14ac:dyDescent="0.25">
      <c r="A867" s="209"/>
      <c r="B867" s="205"/>
      <c r="C867" s="205"/>
      <c r="D867" s="123" t="s">
        <v>17</v>
      </c>
      <c r="E867" s="123" t="s">
        <v>17</v>
      </c>
      <c r="F867" s="123" t="s">
        <v>17</v>
      </c>
      <c r="G867" s="123" t="s">
        <v>17</v>
      </c>
      <c r="H867" s="116" t="s">
        <v>5</v>
      </c>
      <c r="I867" s="117" t="s">
        <v>18</v>
      </c>
      <c r="J867" s="87">
        <f ca="1">IF($T867=0,SUM(J868:J872),IF($T867="",0,IF(ISERROR(OFFSET(ГП!AA731,-$R867-IF($T867=4,1,0),0)),0,OFFSET(ГП!AA731,-$R867-IF($T867=4,1,0),0))))</f>
        <v>0</v>
      </c>
      <c r="K867" s="87">
        <f ca="1">IF($T867=0,SUM(K868:K872),IF($T867="",0,IF(ISERROR(OFFSET(ГП!AB731,-$R867-IF($T867=4,1,0),0)),0,OFFSET(ГП!AB731,-$R867-IF($T867=4,1,0),0))))</f>
        <v>0</v>
      </c>
      <c r="L867" s="87">
        <f ca="1">IF($T867=0,SUM(L868:L872),IF($T867="",0,IF(ISERROR(OFFSET(ГП!AC731,-$R867-IF($T867=4,1,0),0)),0,OFFSET(ГП!AC731,-$R867-IF($T867=4,1,0),0))))</f>
        <v>0</v>
      </c>
      <c r="M867" s="87">
        <f ca="1">IF($T867=0,SUM(M868:M872),IF($T867="",0,IF(ISERROR(OFFSET(ГП!AD731,-$R867-IF($T867=4,1,0),0)),0,OFFSET(ГП!AD731,-$R867-IF($T867=4,1,0),0))))</f>
        <v>0</v>
      </c>
      <c r="N867" s="87">
        <f ca="1">IF($T867=0,SUM(N868:N872),IF($T867="",0,IF(ISERROR(OFFSET(ГП!AE731,-$R867-IF($T867=4,1,0),0)),0,OFFSET(ГП!AE731,-$R867-IF($T867=4,1,0),0))))</f>
        <v>0</v>
      </c>
      <c r="O867" s="87">
        <f ca="1">IF($T867=0,SUM(O868:O872),IF($T867="",0,IF(ISERROR(OFFSET(ГП!AF731,-$R867-IF($T867=4,1,0),0)),0,OFFSET(ГП!AF731,-$R867-IF($T867=4,1,0),0))))</f>
        <v>0</v>
      </c>
      <c r="P867" s="20"/>
      <c r="Q867" s="20">
        <v>5</v>
      </c>
      <c r="R867" s="20">
        <f t="shared" si="271"/>
        <v>22</v>
      </c>
      <c r="S867" s="20" t="str">
        <f t="shared" si="272"/>
        <v/>
      </c>
      <c r="T867" s="157" t="str">
        <f t="shared" si="273"/>
        <v/>
      </c>
      <c r="U867" s="20" t="str">
        <f t="shared" si="274"/>
        <v>территориальный государственный внебюджетный фонд Чувашской Республики</v>
      </c>
      <c r="V867" s="20"/>
      <c r="W867" s="20"/>
      <c r="X867" s="20"/>
      <c r="Y867" s="20" t="str">
        <f t="shared" ca="1" si="275"/>
        <v/>
      </c>
      <c r="Z867" s="20"/>
      <c r="AA867" s="20">
        <f t="shared" si="276"/>
        <v>22</v>
      </c>
      <c r="AB867" s="20">
        <f t="shared" ref="AB867:AB886" si="280">AB861</f>
        <v>3</v>
      </c>
      <c r="AC867" s="20" t="str">
        <f t="shared" si="279"/>
        <v/>
      </c>
      <c r="AD867" s="20" t="str">
        <f t="shared" ca="1" si="277"/>
        <v/>
      </c>
      <c r="AE867" s="20" t="str">
        <f t="shared" ca="1" si="278"/>
        <v/>
      </c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</row>
    <row r="868" spans="1:41" s="30" customFormat="1" x14ac:dyDescent="0.25">
      <c r="A868" s="210"/>
      <c r="B868" s="206"/>
      <c r="C868" s="206"/>
      <c r="D868" s="123" t="s">
        <v>17</v>
      </c>
      <c r="E868" s="123" t="s">
        <v>17</v>
      </c>
      <c r="F868" s="123" t="s">
        <v>17</v>
      </c>
      <c r="G868" s="123" t="s">
        <v>17</v>
      </c>
      <c r="H868" s="116" t="s">
        <v>6</v>
      </c>
      <c r="I868" s="117" t="s">
        <v>18</v>
      </c>
      <c r="J868" s="87">
        <f ca="1">IF($T868=0,SUM(J869:J873),IF($T868="",0,IF(ISERROR(OFFSET(ГП!AA732,-$R868-IF($T868=4,1,0),0)),0,OFFSET(ГП!AA732,-$R868-IF($T868=4,1,0),0))))</f>
        <v>0</v>
      </c>
      <c r="K868" s="87">
        <f ca="1">IF($T868=0,SUM(K869:K873),IF($T868="",0,IF(ISERROR(OFFSET(ГП!AB732,-$R868-IF($T868=4,1,0),0)),0,OFFSET(ГП!AB732,-$R868-IF($T868=4,1,0),0))))</f>
        <v>0</v>
      </c>
      <c r="L868" s="87">
        <f ca="1">IF($T868=0,SUM(L869:L873),IF($T868="",0,IF(ISERROR(OFFSET(ГП!AC732,-$R868-IF($T868=4,1,0),0)),0,OFFSET(ГП!AC732,-$R868-IF($T868=4,1,0),0))))</f>
        <v>0</v>
      </c>
      <c r="M868" s="87">
        <f ca="1">IF($T868=0,SUM(M869:M873),IF($T868="",0,IF(ISERROR(OFFSET(ГП!AD732,-$R868-IF($T868=4,1,0),0)),0,OFFSET(ГП!AD732,-$R868-IF($T868=4,1,0),0))))</f>
        <v>0</v>
      </c>
      <c r="N868" s="87">
        <f ca="1">IF($T868=0,SUM(N869:N873),IF($T868="",0,IF(ISERROR(OFFSET(ГП!AE732,-$R868-IF($T868=4,1,0),0)),0,OFFSET(ГП!AE732,-$R868-IF($T868=4,1,0),0))))</f>
        <v>0</v>
      </c>
      <c r="O868" s="87">
        <f ca="1">IF($T868=0,SUM(O869:O873),IF($T868="",0,IF(ISERROR(OFFSET(ГП!AF732,-$R868-IF($T868=4,1,0),0)),0,OFFSET(ГП!AF732,-$R868-IF($T868=4,1,0),0))))</f>
        <v>0</v>
      </c>
      <c r="P868" s="20"/>
      <c r="Q868" s="20">
        <v>6</v>
      </c>
      <c r="R868" s="20">
        <f t="shared" si="271"/>
        <v>22</v>
      </c>
      <c r="S868" s="20">
        <f t="shared" si="272"/>
        <v>4</v>
      </c>
      <c r="T868" s="157">
        <f t="shared" si="273"/>
        <v>4</v>
      </c>
      <c r="U868" s="20" t="str">
        <f t="shared" si="274"/>
        <v>внебюджетные источники</v>
      </c>
      <c r="V868" s="20"/>
      <c r="W868" s="20"/>
      <c r="X868" s="20"/>
      <c r="Y868" s="20" t="str">
        <f t="shared" ca="1" si="275"/>
        <v/>
      </c>
      <c r="Z868" s="20"/>
      <c r="AA868" s="20">
        <f t="shared" si="276"/>
        <v>22</v>
      </c>
      <c r="AB868" s="20">
        <f t="shared" si="280"/>
        <v>4</v>
      </c>
      <c r="AC868" s="20" t="str">
        <f t="shared" si="279"/>
        <v/>
      </c>
      <c r="AD868" s="20"/>
      <c r="AE868" s="20" t="str">
        <f t="shared" si="278"/>
        <v/>
      </c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</row>
    <row r="869" spans="1:41" s="30" customFormat="1" x14ac:dyDescent="0.25">
      <c r="A869" s="207" t="s">
        <v>801</v>
      </c>
      <c r="B869" s="204" t="s">
        <v>811</v>
      </c>
      <c r="C869" s="204" t="s">
        <v>35</v>
      </c>
      <c r="D869" s="123" t="s">
        <v>17</v>
      </c>
      <c r="E869" s="123" t="s">
        <v>17</v>
      </c>
      <c r="F869" s="123" t="s">
        <v>17</v>
      </c>
      <c r="G869" s="123" t="s">
        <v>17</v>
      </c>
      <c r="H869" s="116" t="s">
        <v>1</v>
      </c>
      <c r="I869" s="117" t="s">
        <v>18</v>
      </c>
      <c r="J869" s="87">
        <f ca="1">IF($T869=0,SUM(J870:J874),IF($T869="",0,IF(ISERROR(OFFSET(ГП!AA733,-$R869-IF($T869=4,1,0),0)),0,OFFSET(ГП!AA733,-$R869-IF($T869=4,1,0),0))))</f>
        <v>0</v>
      </c>
      <c r="K869" s="87">
        <f ca="1">IF($T869=0,SUM(K870:K874),IF($T869="",0,IF(ISERROR(OFFSET(ГП!AB733,-$R869-IF($T869=4,1,0),0)),0,OFFSET(ГП!AB733,-$R869-IF($T869=4,1,0),0))))</f>
        <v>6532.7</v>
      </c>
      <c r="L869" s="87">
        <f ca="1">IF($T869=0,SUM(L870:L874),IF($T869="",0,IF(ISERROR(OFFSET(ГП!AC733,-$R869-IF($T869=4,1,0),0)),0,OFFSET(ГП!AC733,-$R869-IF($T869=4,1,0),0))))</f>
        <v>6532.7</v>
      </c>
      <c r="M869" s="87">
        <f ca="1">IF($T869=0,SUM(M870:M874),IF($T869="",0,IF(ISERROR(OFFSET(ГП!AD733,-$R869-IF($T869=4,1,0),0)),0,OFFSET(ГП!AD733,-$R869-IF($T869=4,1,0),0))))</f>
        <v>6532.7</v>
      </c>
      <c r="N869" s="87">
        <f ca="1">IF($T869=0,SUM(N870:N874),IF($T869="",0,IF(ISERROR(OFFSET(ГП!AE733,-$R869-IF($T869=4,1,0),0)),0,OFFSET(ГП!AE733,-$R869-IF($T869=4,1,0),0))))</f>
        <v>6532.7</v>
      </c>
      <c r="O869" s="87">
        <f ca="1">IF($T869=0,SUM(O870:O874),IF($T869="",0,IF(ISERROR(OFFSET(ГП!AF733,-$R869-IF($T869=4,1,0),0)),0,OFFSET(ГП!AF733,-$R869-IF($T869=4,1,0),0))))</f>
        <v>43147.3</v>
      </c>
      <c r="P869" s="20"/>
      <c r="Q869" s="20">
        <v>1</v>
      </c>
      <c r="R869" s="20">
        <f t="shared" si="271"/>
        <v>23</v>
      </c>
      <c r="S869" s="20" t="str">
        <f t="shared" si="272"/>
        <v/>
      </c>
      <c r="T869" s="157">
        <f t="shared" si="273"/>
        <v>0</v>
      </c>
      <c r="U869" s="20" t="str">
        <f t="shared" si="274"/>
        <v>всего</v>
      </c>
      <c r="V869" s="20"/>
      <c r="W869" s="20"/>
      <c r="X869" s="20"/>
      <c r="Y869" s="20" t="str">
        <f t="shared" ref="Y869:Y874" ca="1" si="281">IF(ISERROR(SUM(K869,-L869)),"",IF(SUM(K869,-L869)=0,"",IF(ISERROR(SEARCH("федерал",U869,1)),"",SUM(K869,-L869))))</f>
        <v/>
      </c>
      <c r="Z869" s="20"/>
      <c r="AA869" s="20">
        <f t="shared" ref="AA869:AA874" si="282">IF(AB868="",0,IF(AB868=6,AA868+1,AA868))</f>
        <v>22</v>
      </c>
      <c r="AB869" s="20">
        <f t="shared" si="280"/>
        <v>5</v>
      </c>
      <c r="AC869" s="20" t="str">
        <f t="shared" si="279"/>
        <v/>
      </c>
      <c r="AD869" s="20" t="str">
        <f t="shared" ref="AD869:AD873" ca="1" si="283">IF(AB869=1,OFFSET(AF869,-AA869,0),"")</f>
        <v/>
      </c>
      <c r="AE869" s="20" t="str">
        <f t="shared" ref="AE869:AE874" ca="1" si="284">IF(AC869=AD869,"",1)</f>
        <v/>
      </c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</row>
    <row r="870" spans="1:41" s="30" customFormat="1" x14ac:dyDescent="0.25">
      <c r="A870" s="209"/>
      <c r="B870" s="205"/>
      <c r="C870" s="205"/>
      <c r="D870" s="123" t="s">
        <v>17</v>
      </c>
      <c r="E870" s="123" t="s">
        <v>17</v>
      </c>
      <c r="F870" s="123" t="s">
        <v>17</v>
      </c>
      <c r="G870" s="123" t="s">
        <v>17</v>
      </c>
      <c r="H870" s="116" t="s">
        <v>2</v>
      </c>
      <c r="I870" s="117" t="s">
        <v>18</v>
      </c>
      <c r="J870" s="87">
        <f ca="1">IF($T870=0,SUM(J871:J875),IF($T870="",0,IF(ISERROR(OFFSET(ГП!AA734,-$R870-IF($T870=4,1,0),0)),0,OFFSET(ГП!AA734,-$R870-IF($T870=4,1,0),0))))</f>
        <v>0</v>
      </c>
      <c r="K870" s="87">
        <f ca="1">IF($T870=0,SUM(K871:K875),IF($T870="",0,IF(ISERROR(OFFSET(ГП!AB734,-$R870-IF($T870=4,1,0),0)),0,OFFSET(ГП!AB734,-$R870-IF($T870=4,1,0),0))))</f>
        <v>0</v>
      </c>
      <c r="L870" s="87">
        <f ca="1">IF($T870=0,SUM(L871:L875),IF($T870="",0,IF(ISERROR(OFFSET(ГП!AC734,-$R870-IF($T870=4,1,0),0)),0,OFFSET(ГП!AC734,-$R870-IF($T870=4,1,0),0))))</f>
        <v>0</v>
      </c>
      <c r="M870" s="87">
        <f ca="1">IF($T870=0,SUM(M871:M875),IF($T870="",0,IF(ISERROR(OFFSET(ГП!AD734,-$R870-IF($T870=4,1,0),0)),0,OFFSET(ГП!AD734,-$R870-IF($T870=4,1,0),0))))</f>
        <v>0</v>
      </c>
      <c r="N870" s="87">
        <f ca="1">IF($T870=0,SUM(N871:N875),IF($T870="",0,IF(ISERROR(OFFSET(ГП!AE734,-$R870-IF($T870=4,1,0),0)),0,OFFSET(ГП!AE734,-$R870-IF($T870=4,1,0),0))))</f>
        <v>0</v>
      </c>
      <c r="O870" s="87">
        <f ca="1">IF($T870=0,SUM(O871:O875),IF($T870="",0,IF(ISERROR(OFFSET(ГП!AF734,-$R870-IF($T870=4,1,0),0)),0,OFFSET(ГП!AF734,-$R870-IF($T870=4,1,0),0))))</f>
        <v>0</v>
      </c>
      <c r="P870" s="20"/>
      <c r="Q870" s="20">
        <v>2</v>
      </c>
      <c r="R870" s="20">
        <f t="shared" si="271"/>
        <v>23</v>
      </c>
      <c r="S870" s="20" t="str">
        <f t="shared" si="272"/>
        <v/>
      </c>
      <c r="T870" s="157">
        <f t="shared" si="273"/>
        <v>2</v>
      </c>
      <c r="U870" s="20" t="str">
        <f t="shared" si="274"/>
        <v>федеральный бюджет</v>
      </c>
      <c r="V870" s="20"/>
      <c r="W870" s="20"/>
      <c r="X870" s="20"/>
      <c r="Y870" s="20" t="str">
        <f t="shared" ca="1" si="281"/>
        <v/>
      </c>
      <c r="Z870" s="20"/>
      <c r="AA870" s="20">
        <f t="shared" si="282"/>
        <v>22</v>
      </c>
      <c r="AB870" s="20">
        <f t="shared" si="280"/>
        <v>6</v>
      </c>
      <c r="AC870" s="20" t="str">
        <f t="shared" si="279"/>
        <v/>
      </c>
      <c r="AD870" s="20" t="str">
        <f t="shared" ca="1" si="283"/>
        <v/>
      </c>
      <c r="AE870" s="20" t="str">
        <f t="shared" ca="1" si="284"/>
        <v/>
      </c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</row>
    <row r="871" spans="1:41" s="30" customFormat="1" x14ac:dyDescent="0.25">
      <c r="A871" s="209"/>
      <c r="B871" s="205"/>
      <c r="C871" s="205"/>
      <c r="D871" s="123">
        <v>832</v>
      </c>
      <c r="E871" s="123">
        <v>502</v>
      </c>
      <c r="F871" s="123" t="s">
        <v>568</v>
      </c>
      <c r="G871" s="123">
        <v>522</v>
      </c>
      <c r="H871" s="116" t="s">
        <v>4</v>
      </c>
      <c r="I871" s="117" t="s">
        <v>18</v>
      </c>
      <c r="J871" s="87">
        <f ca="1">IF($T871=0,SUM(J872:J876),IF($T871="",0,IF(ISERROR(OFFSET(ГП!AA735,-$R871-IF($T871=4,1,0),0)),0,OFFSET(ГП!AA735,-$R871-IF($T871=4,1,0),0))))</f>
        <v>0</v>
      </c>
      <c r="K871" s="87">
        <f ca="1">IF($T871=0,SUM(K872:K876),IF($T871="",0,IF(ISERROR(OFFSET(ГП!AB735,-$R871-IF($T871=4,1,0),0)),0,OFFSET(ГП!AB735,-$R871-IF($T871=4,1,0),0))))</f>
        <v>6532.7</v>
      </c>
      <c r="L871" s="87">
        <f ca="1">IF($T871=0,SUM(L872:L876),IF($T871="",0,IF(ISERROR(OFFSET(ГП!AC735,-$R871-IF($T871=4,1,0),0)),0,OFFSET(ГП!AC735,-$R871-IF($T871=4,1,0),0))))</f>
        <v>6532.7</v>
      </c>
      <c r="M871" s="87">
        <f ca="1">IF($T871=0,SUM(M872:M876),IF($T871="",0,IF(ISERROR(OFFSET(ГП!AD735,-$R871-IF($T871=4,1,0),0)),0,OFFSET(ГП!AD735,-$R871-IF($T871=4,1,0),0))))</f>
        <v>6532.7</v>
      </c>
      <c r="N871" s="87">
        <v>6532.7</v>
      </c>
      <c r="O871" s="87">
        <f ca="1">IF($T871=0,SUM(O872:O876),IF($T871="",0,IF(ISERROR(OFFSET(ГП!AF735,-$R871-IF($T871=4,1,0),0)),0,OFFSET(ГП!AF735,-$R871-IF($T871=4,1,0),0))))</f>
        <v>43147.3</v>
      </c>
      <c r="P871" s="20"/>
      <c r="Q871" s="20">
        <v>3</v>
      </c>
      <c r="R871" s="20">
        <f t="shared" si="271"/>
        <v>23</v>
      </c>
      <c r="S871" s="20" t="str">
        <f t="shared" si="272"/>
        <v/>
      </c>
      <c r="T871" s="157">
        <f t="shared" si="273"/>
        <v>1</v>
      </c>
      <c r="U871" s="20" t="str">
        <f t="shared" si="274"/>
        <v>республииканский бюджет Чувашской Республики</v>
      </c>
      <c r="V871" s="20"/>
      <c r="W871" s="20"/>
      <c r="X871" s="20"/>
      <c r="Y871" s="20" t="str">
        <f t="shared" ca="1" si="281"/>
        <v/>
      </c>
      <c r="Z871" s="20"/>
      <c r="AA871" s="20">
        <f t="shared" si="282"/>
        <v>23</v>
      </c>
      <c r="AB871" s="20">
        <f t="shared" si="280"/>
        <v>1</v>
      </c>
      <c r="AC871" s="20" t="str">
        <f t="shared" si="279"/>
        <v>A130200182</v>
      </c>
      <c r="AD871" s="20">
        <f t="shared" ca="1" si="283"/>
        <v>0</v>
      </c>
      <c r="AE871" s="20">
        <f t="shared" ca="1" si="284"/>
        <v>1</v>
      </c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</row>
    <row r="872" spans="1:41" s="30" customFormat="1" x14ac:dyDescent="0.25">
      <c r="A872" s="209"/>
      <c r="B872" s="205"/>
      <c r="C872" s="205"/>
      <c r="D872" s="123" t="s">
        <v>17</v>
      </c>
      <c r="E872" s="123" t="s">
        <v>17</v>
      </c>
      <c r="F872" s="123" t="s">
        <v>17</v>
      </c>
      <c r="G872" s="123" t="s">
        <v>17</v>
      </c>
      <c r="H872" s="116" t="s">
        <v>3</v>
      </c>
      <c r="I872" s="117" t="s">
        <v>18</v>
      </c>
      <c r="J872" s="87">
        <f ca="1">IF($T872=0,SUM(J873:J877),IF($T872="",0,IF(ISERROR(OFFSET(ГП!AA736,-$R872-IF($T872=4,1,0),0)),0,OFFSET(ГП!AA736,-$R872-IF($T872=4,1,0),0))))</f>
        <v>0</v>
      </c>
      <c r="K872" s="87">
        <f ca="1">IF($T872=0,SUM(K873:K877),IF($T872="",0,IF(ISERROR(OFFSET(ГП!AB736,-$R872-IF($T872=4,1,0),0)),0,OFFSET(ГП!AB736,-$R872-IF($T872=4,1,0),0))))</f>
        <v>0</v>
      </c>
      <c r="L872" s="87">
        <f ca="1">IF($T872=0,SUM(L873:L877),IF($T872="",0,IF(ISERROR(OFFSET(ГП!AC736,-$R872-IF($T872=4,1,0),0)),0,OFFSET(ГП!AC736,-$R872-IF($T872=4,1,0),0))))</f>
        <v>0</v>
      </c>
      <c r="M872" s="87">
        <f ca="1">IF($T872=0,SUM(M873:M877),IF($T872="",0,IF(ISERROR(OFFSET(ГП!AD736,-$R872-IF($T872=4,1,0),0)),0,OFFSET(ГП!AD736,-$R872-IF($T872=4,1,0),0))))</f>
        <v>0</v>
      </c>
      <c r="N872" s="87">
        <f ca="1">IF($T872=0,SUM(N873:N877),IF($T872="",0,IF(ISERROR(OFFSET(ГП!AE736,-$R872-IF($T872=4,1,0),0)),0,OFFSET(ГП!AE736,-$R872-IF($T872=4,1,0),0))))</f>
        <v>0</v>
      </c>
      <c r="O872" s="87">
        <f ca="1">IF($T872=0,SUM(O873:O877),IF($T872="",0,IF(ISERROR(OFFSET(ГП!AF736,-$R872-IF($T872=4,1,0),0)),0,OFFSET(ГП!AF736,-$R872-IF($T872=4,1,0),0))))</f>
        <v>0</v>
      </c>
      <c r="P872" s="20"/>
      <c r="Q872" s="20">
        <v>4</v>
      </c>
      <c r="R872" s="20">
        <f t="shared" si="271"/>
        <v>23</v>
      </c>
      <c r="S872" s="20">
        <f t="shared" si="272"/>
        <v>3</v>
      </c>
      <c r="T872" s="157">
        <f t="shared" si="273"/>
        <v>3</v>
      </c>
      <c r="U872" s="20" t="str">
        <f t="shared" si="274"/>
        <v>местные бюджеты</v>
      </c>
      <c r="V872" s="20"/>
      <c r="W872" s="20"/>
      <c r="X872" s="20"/>
      <c r="Y872" s="20" t="str">
        <f t="shared" ca="1" si="281"/>
        <v/>
      </c>
      <c r="Z872" s="20"/>
      <c r="AA872" s="20">
        <f t="shared" si="282"/>
        <v>23</v>
      </c>
      <c r="AB872" s="20">
        <f t="shared" si="280"/>
        <v>2</v>
      </c>
      <c r="AC872" s="20" t="str">
        <f t="shared" si="279"/>
        <v/>
      </c>
      <c r="AD872" s="20" t="str">
        <f t="shared" ca="1" si="283"/>
        <v/>
      </c>
      <c r="AE872" s="20" t="str">
        <f t="shared" ca="1" si="284"/>
        <v/>
      </c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</row>
    <row r="873" spans="1:41" s="30" customFormat="1" x14ac:dyDescent="0.25">
      <c r="A873" s="209"/>
      <c r="B873" s="205"/>
      <c r="C873" s="205"/>
      <c r="D873" s="123" t="s">
        <v>17</v>
      </c>
      <c r="E873" s="123" t="s">
        <v>17</v>
      </c>
      <c r="F873" s="123" t="s">
        <v>17</v>
      </c>
      <c r="G873" s="123" t="s">
        <v>17</v>
      </c>
      <c r="H873" s="116" t="s">
        <v>5</v>
      </c>
      <c r="I873" s="117" t="s">
        <v>18</v>
      </c>
      <c r="J873" s="87">
        <f ca="1">IF($T873=0,SUM(J874:J878),IF($T873="",0,IF(ISERROR(OFFSET(ГП!AA737,-$R873-IF($T873=4,1,0),0)),0,OFFSET(ГП!AA737,-$R873-IF($T873=4,1,0),0))))</f>
        <v>0</v>
      </c>
      <c r="K873" s="87">
        <f ca="1">IF($T873=0,SUM(K874:K878),IF($T873="",0,IF(ISERROR(OFFSET(ГП!AB737,-$R873-IF($T873=4,1,0),0)),0,OFFSET(ГП!AB737,-$R873-IF($T873=4,1,0),0))))</f>
        <v>0</v>
      </c>
      <c r="L873" s="87">
        <f ca="1">IF($T873=0,SUM(L874:L878),IF($T873="",0,IF(ISERROR(OFFSET(ГП!AC737,-$R873-IF($T873=4,1,0),0)),0,OFFSET(ГП!AC737,-$R873-IF($T873=4,1,0),0))))</f>
        <v>0</v>
      </c>
      <c r="M873" s="87">
        <f ca="1">IF($T873=0,SUM(M874:M878),IF($T873="",0,IF(ISERROR(OFFSET(ГП!AD737,-$R873-IF($T873=4,1,0),0)),0,OFFSET(ГП!AD737,-$R873-IF($T873=4,1,0),0))))</f>
        <v>0</v>
      </c>
      <c r="N873" s="87">
        <f ca="1">IF($T873=0,SUM(N874:N878),IF($T873="",0,IF(ISERROR(OFFSET(ГП!AE737,-$R873-IF($T873=4,1,0),0)),0,OFFSET(ГП!AE737,-$R873-IF($T873=4,1,0),0))))</f>
        <v>0</v>
      </c>
      <c r="O873" s="87">
        <f ca="1">IF($T873=0,SUM(O874:O878),IF($T873="",0,IF(ISERROR(OFFSET(ГП!AF737,-$R873-IF($T873=4,1,0),0)),0,OFFSET(ГП!AF737,-$R873-IF($T873=4,1,0),0))))</f>
        <v>0</v>
      </c>
      <c r="P873" s="20"/>
      <c r="Q873" s="20">
        <v>5</v>
      </c>
      <c r="R873" s="20">
        <f t="shared" si="271"/>
        <v>23</v>
      </c>
      <c r="S873" s="20" t="str">
        <f t="shared" si="272"/>
        <v/>
      </c>
      <c r="T873" s="157" t="str">
        <f t="shared" si="273"/>
        <v/>
      </c>
      <c r="U873" s="20" t="str">
        <f t="shared" si="274"/>
        <v>территориальный государственный внебюджетный фонд Чувашской Республики</v>
      </c>
      <c r="V873" s="20"/>
      <c r="W873" s="20"/>
      <c r="X873" s="20"/>
      <c r="Y873" s="20" t="str">
        <f t="shared" ca="1" si="281"/>
        <v/>
      </c>
      <c r="Z873" s="20"/>
      <c r="AA873" s="20">
        <f t="shared" si="282"/>
        <v>23</v>
      </c>
      <c r="AB873" s="20">
        <f t="shared" si="280"/>
        <v>3</v>
      </c>
      <c r="AC873" s="20" t="str">
        <f t="shared" si="279"/>
        <v/>
      </c>
      <c r="AD873" s="20" t="str">
        <f t="shared" ca="1" si="283"/>
        <v/>
      </c>
      <c r="AE873" s="20" t="str">
        <f t="shared" ca="1" si="284"/>
        <v/>
      </c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</row>
    <row r="874" spans="1:41" s="30" customFormat="1" x14ac:dyDescent="0.25">
      <c r="A874" s="210"/>
      <c r="B874" s="206"/>
      <c r="C874" s="206"/>
      <c r="D874" s="123" t="s">
        <v>17</v>
      </c>
      <c r="E874" s="123" t="s">
        <v>17</v>
      </c>
      <c r="F874" s="123" t="s">
        <v>17</v>
      </c>
      <c r="G874" s="123" t="s">
        <v>17</v>
      </c>
      <c r="H874" s="116" t="s">
        <v>6</v>
      </c>
      <c r="I874" s="117" t="s">
        <v>18</v>
      </c>
      <c r="J874" s="87">
        <f ca="1">IF($T874=0,SUM(J875:J879),IF($T874="",0,IF(ISERROR(OFFSET(ГП!AA738,-$R874-IF($T874=4,1,0),0)),0,OFFSET(ГП!AA738,-$R874-IF($T874=4,1,0),0))))</f>
        <v>0</v>
      </c>
      <c r="K874" s="87">
        <f ca="1">IF($T874=0,SUM(K875:K879),IF($T874="",0,IF(ISERROR(OFFSET(ГП!AB738,-$R874-IF($T874=4,1,0),0)),0,OFFSET(ГП!AB738,-$R874-IF($T874=4,1,0),0))))</f>
        <v>0</v>
      </c>
      <c r="L874" s="87">
        <f ca="1">IF($T874=0,SUM(L875:L879),IF($T874="",0,IF(ISERROR(OFFSET(ГП!AC738,-$R874-IF($T874=4,1,0),0)),0,OFFSET(ГП!AC738,-$R874-IF($T874=4,1,0),0))))</f>
        <v>0</v>
      </c>
      <c r="M874" s="87">
        <f ca="1">IF($T874=0,SUM(M875:M879),IF($T874="",0,IF(ISERROR(OFFSET(ГП!AD738,-$R874-IF($T874=4,1,0),0)),0,OFFSET(ГП!AD738,-$R874-IF($T874=4,1,0),0))))</f>
        <v>0</v>
      </c>
      <c r="N874" s="87">
        <f ca="1">IF($T874=0,SUM(N875:N879),IF($T874="",0,IF(ISERROR(OFFSET(ГП!AE738,-$R874-IF($T874=4,1,0),0)),0,OFFSET(ГП!AE738,-$R874-IF($T874=4,1,0),0))))</f>
        <v>0</v>
      </c>
      <c r="O874" s="87">
        <f ca="1">IF($T874=0,SUM(O875:O879),IF($T874="",0,IF(ISERROR(OFFSET(ГП!AF738,-$R874-IF($T874=4,1,0),0)),0,OFFSET(ГП!AF738,-$R874-IF($T874=4,1,0),0))))</f>
        <v>0</v>
      </c>
      <c r="P874" s="20"/>
      <c r="Q874" s="20">
        <v>6</v>
      </c>
      <c r="R874" s="20">
        <f t="shared" si="271"/>
        <v>23</v>
      </c>
      <c r="S874" s="20">
        <f t="shared" si="272"/>
        <v>4</v>
      </c>
      <c r="T874" s="157">
        <f t="shared" si="273"/>
        <v>4</v>
      </c>
      <c r="U874" s="20" t="str">
        <f t="shared" si="274"/>
        <v>внебюджетные источники</v>
      </c>
      <c r="V874" s="20"/>
      <c r="W874" s="20"/>
      <c r="X874" s="20"/>
      <c r="Y874" s="20" t="str">
        <f t="shared" ca="1" si="281"/>
        <v/>
      </c>
      <c r="Z874" s="20"/>
      <c r="AA874" s="20">
        <f t="shared" si="282"/>
        <v>23</v>
      </c>
      <c r="AB874" s="20">
        <f t="shared" si="280"/>
        <v>4</v>
      </c>
      <c r="AC874" s="20" t="str">
        <f t="shared" si="279"/>
        <v/>
      </c>
      <c r="AD874" s="20"/>
      <c r="AE874" s="20" t="str">
        <f t="shared" si="284"/>
        <v/>
      </c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</row>
    <row r="875" spans="1:41" s="30" customFormat="1" x14ac:dyDescent="0.25">
      <c r="A875" s="207" t="s">
        <v>808</v>
      </c>
      <c r="B875" s="204" t="s">
        <v>812</v>
      </c>
      <c r="C875" s="204" t="s">
        <v>35</v>
      </c>
      <c r="D875" s="123" t="s">
        <v>17</v>
      </c>
      <c r="E875" s="123" t="s">
        <v>17</v>
      </c>
      <c r="F875" s="123" t="s">
        <v>17</v>
      </c>
      <c r="G875" s="123" t="s">
        <v>17</v>
      </c>
      <c r="H875" s="116" t="s">
        <v>1</v>
      </c>
      <c r="I875" s="117" t="s">
        <v>18</v>
      </c>
      <c r="J875" s="87">
        <f ca="1">IF($T875=0,SUM(J876:J880),IF($T875="",0,IF(ISERROR(OFFSET(ГП!AA739,-$R875-IF($T875=4,1,0),0)),0,OFFSET(ГП!AA739,-$R875-IF($T875=4,1,0),0))))</f>
        <v>0</v>
      </c>
      <c r="K875" s="87">
        <f ca="1">IF($T875=0,SUM(K876:K880),IF($T875="",0,IF(ISERROR(OFFSET(ГП!AB739,-$R875-IF($T875=4,1,0),0)),0,OFFSET(ГП!AB739,-$R875-IF($T875=4,1,0),0))))</f>
        <v>27468.2</v>
      </c>
      <c r="L875" s="87">
        <f ca="1">IF($T875=0,SUM(L876:L880),IF($T875="",0,IF(ISERROR(OFFSET(ГП!AC739,-$R875-IF($T875=4,1,0),0)),0,OFFSET(ГП!AC739,-$R875-IF($T875=4,1,0),0))))</f>
        <v>27468.2</v>
      </c>
      <c r="M875" s="87">
        <f ca="1">IF($T875=0,SUM(M876:M880),IF($T875="",0,IF(ISERROR(OFFSET(ГП!AD739,-$R875-IF($T875=4,1,0),0)),0,OFFSET(ГП!AD739,-$R875-IF($T875=4,1,0),0))))</f>
        <v>25532.5</v>
      </c>
      <c r="N875" s="87">
        <f ca="1">IF($T875=0,SUM(N876:N880),IF($T875="",0,IF(ISERROR(OFFSET(ГП!AE739,-$R875-IF($T875=4,1,0),0)),0,OFFSET(ГП!AE739,-$R875-IF($T875=4,1,0),0))))</f>
        <v>24788.847160000001</v>
      </c>
      <c r="O875" s="87">
        <f ca="1">IF($T875=0,SUM(O876:O880),IF($T875="",0,IF(ISERROR(OFFSET(ГП!AF739,-$R875-IF($T875=4,1,0),0)),0,OFFSET(ГП!AF739,-$R875-IF($T875=4,1,0),0))))</f>
        <v>0</v>
      </c>
      <c r="P875" s="20"/>
      <c r="Q875" s="20">
        <v>1</v>
      </c>
      <c r="R875" s="20">
        <f t="shared" si="271"/>
        <v>24</v>
      </c>
      <c r="S875" s="20" t="str">
        <f t="shared" si="272"/>
        <v/>
      </c>
      <c r="T875" s="157">
        <f t="shared" si="273"/>
        <v>0</v>
      </c>
      <c r="U875" s="20" t="str">
        <f t="shared" si="274"/>
        <v>всего</v>
      </c>
      <c r="V875" s="20"/>
      <c r="W875" s="20"/>
      <c r="X875" s="20"/>
      <c r="Y875" s="20" t="str">
        <f t="shared" ref="Y875:Y880" ca="1" si="285">IF(ISERROR(SUM(K875,-L875)),"",IF(SUM(K875,-L875)=0,"",IF(ISERROR(SEARCH("федерал",U875,1)),"",SUM(K875,-L875))))</f>
        <v/>
      </c>
      <c r="Z875" s="20"/>
      <c r="AA875" s="20">
        <f t="shared" ref="AA875:AA880" si="286">IF(AB874="",0,IF(AB874=6,AA874+1,AA874))</f>
        <v>23</v>
      </c>
      <c r="AB875" s="20">
        <f t="shared" si="280"/>
        <v>5</v>
      </c>
      <c r="AC875" s="20" t="str">
        <f t="shared" si="279"/>
        <v/>
      </c>
      <c r="AD875" s="20" t="str">
        <f t="shared" ref="AD875:AD879" ca="1" si="287">IF(AB875=1,OFFSET(AF875,-AA875,0),"")</f>
        <v/>
      </c>
      <c r="AE875" s="20" t="str">
        <f t="shared" ref="AE875:AE880" ca="1" si="288">IF(AC875=AD875,"",1)</f>
        <v/>
      </c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</row>
    <row r="876" spans="1:41" s="30" customFormat="1" x14ac:dyDescent="0.25">
      <c r="A876" s="209"/>
      <c r="B876" s="205"/>
      <c r="C876" s="205"/>
      <c r="D876" s="123" t="s">
        <v>17</v>
      </c>
      <c r="E876" s="123" t="s">
        <v>17</v>
      </c>
      <c r="F876" s="123" t="s">
        <v>17</v>
      </c>
      <c r="G876" s="123" t="s">
        <v>17</v>
      </c>
      <c r="H876" s="116" t="s">
        <v>2</v>
      </c>
      <c r="I876" s="117" t="s">
        <v>18</v>
      </c>
      <c r="J876" s="87">
        <f ca="1">IF($T876=0,SUM(J877:J881),IF($T876="",0,IF(ISERROR(OFFSET(ГП!AA740,-$R876-IF($T876=4,1,0),0)),0,OFFSET(ГП!AA740,-$R876-IF($T876=4,1,0),0))))</f>
        <v>0</v>
      </c>
      <c r="K876" s="87">
        <f ca="1">IF($T876=0,SUM(K877:K881),IF($T876="",0,IF(ISERROR(OFFSET(ГП!AB740,-$R876-IF($T876=4,1,0),0)),0,OFFSET(ГП!AB740,-$R876-IF($T876=4,1,0),0))))</f>
        <v>0</v>
      </c>
      <c r="L876" s="87">
        <f ca="1">IF($T876=0,SUM(L877:L881),IF($T876="",0,IF(ISERROR(OFFSET(ГП!AC740,-$R876-IF($T876=4,1,0),0)),0,OFFSET(ГП!AC740,-$R876-IF($T876=4,1,0),0))))</f>
        <v>0</v>
      </c>
      <c r="M876" s="87">
        <f ca="1">IF($T876=0,SUM(M877:M881),IF($T876="",0,IF(ISERROR(OFFSET(ГП!AD740,-$R876-IF($T876=4,1,0),0)),0,OFFSET(ГП!AD740,-$R876-IF($T876=4,1,0),0))))</f>
        <v>0</v>
      </c>
      <c r="N876" s="87">
        <f ca="1">IF($T876=0,SUM(N877:N881),IF($T876="",0,IF(ISERROR(OFFSET(ГП!AE740,-$R876-IF($T876=4,1,0),0)),0,OFFSET(ГП!AE740,-$R876-IF($T876=4,1,0),0))))</f>
        <v>0</v>
      </c>
      <c r="O876" s="87">
        <f ca="1">IF($T876=0,SUM(O877:O881),IF($T876="",0,IF(ISERROR(OFFSET(ГП!AF740,-$R876-IF($T876=4,1,0),0)),0,OFFSET(ГП!AF740,-$R876-IF($T876=4,1,0),0))))</f>
        <v>0</v>
      </c>
      <c r="P876" s="20"/>
      <c r="Q876" s="20">
        <v>2</v>
      </c>
      <c r="R876" s="20">
        <f t="shared" si="271"/>
        <v>24</v>
      </c>
      <c r="S876" s="20" t="str">
        <f t="shared" si="272"/>
        <v/>
      </c>
      <c r="T876" s="157">
        <f t="shared" si="273"/>
        <v>2</v>
      </c>
      <c r="U876" s="20" t="str">
        <f t="shared" si="274"/>
        <v>федеральный бюджет</v>
      </c>
      <c r="V876" s="20"/>
      <c r="W876" s="20"/>
      <c r="X876" s="20"/>
      <c r="Y876" s="20" t="str">
        <f t="shared" ca="1" si="285"/>
        <v/>
      </c>
      <c r="Z876" s="20"/>
      <c r="AA876" s="20">
        <f t="shared" si="286"/>
        <v>23</v>
      </c>
      <c r="AB876" s="20">
        <f t="shared" si="280"/>
        <v>6</v>
      </c>
      <c r="AC876" s="20" t="str">
        <f t="shared" si="279"/>
        <v/>
      </c>
      <c r="AD876" s="20" t="str">
        <f t="shared" ca="1" si="287"/>
        <v/>
      </c>
      <c r="AE876" s="20" t="str">
        <f t="shared" ca="1" si="288"/>
        <v/>
      </c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</row>
    <row r="877" spans="1:41" s="30" customFormat="1" x14ac:dyDescent="0.25">
      <c r="A877" s="209"/>
      <c r="B877" s="205"/>
      <c r="C877" s="205"/>
      <c r="D877" s="123">
        <v>832</v>
      </c>
      <c r="E877" s="123">
        <v>502</v>
      </c>
      <c r="F877" s="123" t="s">
        <v>568</v>
      </c>
      <c r="G877" s="123">
        <v>522</v>
      </c>
      <c r="H877" s="116" t="s">
        <v>4</v>
      </c>
      <c r="I877" s="117" t="s">
        <v>18</v>
      </c>
      <c r="J877" s="87">
        <f ca="1">IF($T877=0,SUM(J878:J882),IF($T877="",0,IF(ISERROR(OFFSET(ГП!AA741,-$R877-IF($T877=4,1,0),0)),0,OFFSET(ГП!AA741,-$R877-IF($T877=4,1,0),0))))</f>
        <v>0</v>
      </c>
      <c r="K877" s="87">
        <f ca="1">IF($T877=0,SUM(K878:K882),IF($T877="",0,IF(ISERROR(OFFSET(ГП!AB741,-$R877-IF($T877=4,1,0),0)),0,OFFSET(ГП!AB741,-$R877-IF($T877=4,1,0),0))))</f>
        <v>27468.2</v>
      </c>
      <c r="L877" s="87">
        <f ca="1">IF($T877=0,SUM(L878:L882),IF($T877="",0,IF(ISERROR(OFFSET(ГП!AC741,-$R877-IF($T877=4,1,0),0)),0,OFFSET(ГП!AC741,-$R877-IF($T877=4,1,0),0))))</f>
        <v>27468.2</v>
      </c>
      <c r="M877" s="87">
        <v>25532.5</v>
      </c>
      <c r="N877" s="87">
        <f ca="1">IF($T877=0,SUM(N878:N882),IF($T877="",0,IF(ISERROR(OFFSET(ГП!AE741,-$R877-IF($T877=4,1,0),0)),0,OFFSET(ГП!AE741,-$R877-IF($T877=4,1,0),0))))</f>
        <v>24788.847160000001</v>
      </c>
      <c r="O877" s="87">
        <f ca="1">IF($T877=0,SUM(O878:O882),IF($T877="",0,IF(ISERROR(OFFSET(ГП!AF741,-$R877-IF($T877=4,1,0),0)),0,OFFSET(ГП!AF741,-$R877-IF($T877=4,1,0),0))))</f>
        <v>0</v>
      </c>
      <c r="P877" s="20"/>
      <c r="Q877" s="20">
        <v>3</v>
      </c>
      <c r="R877" s="20">
        <f t="shared" si="271"/>
        <v>24</v>
      </c>
      <c r="S877" s="20" t="str">
        <f t="shared" si="272"/>
        <v/>
      </c>
      <c r="T877" s="157">
        <f t="shared" si="273"/>
        <v>1</v>
      </c>
      <c r="U877" s="20" t="str">
        <f t="shared" si="274"/>
        <v>республииканский бюджет Чувашской Республики</v>
      </c>
      <c r="V877" s="20"/>
      <c r="W877" s="20"/>
      <c r="X877" s="20"/>
      <c r="Y877" s="20" t="str">
        <f t="shared" ca="1" si="285"/>
        <v/>
      </c>
      <c r="Z877" s="20"/>
      <c r="AA877" s="20">
        <f t="shared" si="286"/>
        <v>24</v>
      </c>
      <c r="AB877" s="20">
        <f t="shared" si="280"/>
        <v>1</v>
      </c>
      <c r="AC877" s="20" t="str">
        <f t="shared" si="279"/>
        <v>A130200182</v>
      </c>
      <c r="AD877" s="20">
        <f t="shared" ca="1" si="287"/>
        <v>0</v>
      </c>
      <c r="AE877" s="20">
        <f t="shared" ca="1" si="288"/>
        <v>1</v>
      </c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</row>
    <row r="878" spans="1:41" s="30" customFormat="1" x14ac:dyDescent="0.25">
      <c r="A878" s="209"/>
      <c r="B878" s="205"/>
      <c r="C878" s="205"/>
      <c r="D878" s="123" t="s">
        <v>17</v>
      </c>
      <c r="E878" s="123" t="s">
        <v>17</v>
      </c>
      <c r="F878" s="123" t="s">
        <v>17</v>
      </c>
      <c r="G878" s="123" t="s">
        <v>17</v>
      </c>
      <c r="H878" s="116" t="s">
        <v>3</v>
      </c>
      <c r="I878" s="117" t="s">
        <v>18</v>
      </c>
      <c r="J878" s="87">
        <f ca="1">IF($T878=0,SUM(J879:J883),IF($T878="",0,IF(ISERROR(OFFSET(ГП!AA742,-$R878-IF($T878=4,1,0),0)),0,OFFSET(ГП!AA742,-$R878-IF($T878=4,1,0),0))))</f>
        <v>0</v>
      </c>
      <c r="K878" s="87">
        <f ca="1">IF($T878=0,SUM(K879:K883),IF($T878="",0,IF(ISERROR(OFFSET(ГП!AB742,-$R878-IF($T878=4,1,0),0)),0,OFFSET(ГП!AB742,-$R878-IF($T878=4,1,0),0))))</f>
        <v>0</v>
      </c>
      <c r="L878" s="87">
        <f ca="1">IF($T878=0,SUM(L879:L883),IF($T878="",0,IF(ISERROR(OFFSET(ГП!AC742,-$R878-IF($T878=4,1,0),0)),0,OFFSET(ГП!AC742,-$R878-IF($T878=4,1,0),0))))</f>
        <v>0</v>
      </c>
      <c r="M878" s="87">
        <f ca="1">IF($T878=0,SUM(M879:M883),IF($T878="",0,IF(ISERROR(OFFSET(ГП!AD742,-$R878-IF($T878=4,1,0),0)),0,OFFSET(ГП!AD742,-$R878-IF($T878=4,1,0),0))))</f>
        <v>0</v>
      </c>
      <c r="N878" s="87">
        <f ca="1">IF($T878=0,SUM(N879:N883),IF($T878="",0,IF(ISERROR(OFFSET(ГП!AE742,-$R878-IF($T878=4,1,0),0)),0,OFFSET(ГП!AE742,-$R878-IF($T878=4,1,0),0))))</f>
        <v>0</v>
      </c>
      <c r="O878" s="87">
        <f ca="1">IF($T878=0,SUM(O879:O883),IF($T878="",0,IF(ISERROR(OFFSET(ГП!AF742,-$R878-IF($T878=4,1,0),0)),0,OFFSET(ГП!AF742,-$R878-IF($T878=4,1,0),0))))</f>
        <v>0</v>
      </c>
      <c r="P878" s="20"/>
      <c r="Q878" s="20">
        <v>4</v>
      </c>
      <c r="R878" s="20">
        <f t="shared" si="271"/>
        <v>24</v>
      </c>
      <c r="S878" s="20">
        <f t="shared" si="272"/>
        <v>3</v>
      </c>
      <c r="T878" s="157">
        <f t="shared" si="273"/>
        <v>3</v>
      </c>
      <c r="U878" s="20" t="str">
        <f t="shared" si="274"/>
        <v>местные бюджеты</v>
      </c>
      <c r="V878" s="20"/>
      <c r="W878" s="20"/>
      <c r="X878" s="20"/>
      <c r="Y878" s="20" t="str">
        <f t="shared" ca="1" si="285"/>
        <v/>
      </c>
      <c r="Z878" s="20"/>
      <c r="AA878" s="20">
        <f t="shared" si="286"/>
        <v>24</v>
      </c>
      <c r="AB878" s="20">
        <f t="shared" si="280"/>
        <v>2</v>
      </c>
      <c r="AC878" s="20" t="str">
        <f t="shared" si="279"/>
        <v/>
      </c>
      <c r="AD878" s="20" t="str">
        <f t="shared" ca="1" si="287"/>
        <v/>
      </c>
      <c r="AE878" s="20" t="str">
        <f t="shared" ca="1" si="288"/>
        <v/>
      </c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</row>
    <row r="879" spans="1:41" s="30" customFormat="1" x14ac:dyDescent="0.25">
      <c r="A879" s="209"/>
      <c r="B879" s="205"/>
      <c r="C879" s="205"/>
      <c r="D879" s="123" t="s">
        <v>17</v>
      </c>
      <c r="E879" s="123" t="s">
        <v>17</v>
      </c>
      <c r="F879" s="123" t="s">
        <v>17</v>
      </c>
      <c r="G879" s="123" t="s">
        <v>17</v>
      </c>
      <c r="H879" s="116" t="s">
        <v>5</v>
      </c>
      <c r="I879" s="117" t="s">
        <v>18</v>
      </c>
      <c r="J879" s="87">
        <f ca="1">IF($T879=0,SUM(J880:J884),IF($T879="",0,IF(ISERROR(OFFSET(ГП!AA743,-$R879-IF($T879=4,1,0),0)),0,OFFSET(ГП!AA743,-$R879-IF($T879=4,1,0),0))))</f>
        <v>0</v>
      </c>
      <c r="K879" s="87">
        <f ca="1">IF($T879=0,SUM(K880:K884),IF($T879="",0,IF(ISERROR(OFFSET(ГП!AB743,-$R879-IF($T879=4,1,0),0)),0,OFFSET(ГП!AB743,-$R879-IF($T879=4,1,0),0))))</f>
        <v>0</v>
      </c>
      <c r="L879" s="87">
        <f ca="1">IF($T879=0,SUM(L880:L884),IF($T879="",0,IF(ISERROR(OFFSET(ГП!AC743,-$R879-IF($T879=4,1,0),0)),0,OFFSET(ГП!AC743,-$R879-IF($T879=4,1,0),0))))</f>
        <v>0</v>
      </c>
      <c r="M879" s="87">
        <f ca="1">IF($T879=0,SUM(M880:M884),IF($T879="",0,IF(ISERROR(OFFSET(ГП!AD743,-$R879-IF($T879=4,1,0),0)),0,OFFSET(ГП!AD743,-$R879-IF($T879=4,1,0),0))))</f>
        <v>0</v>
      </c>
      <c r="N879" s="87">
        <f ca="1">IF($T879=0,SUM(N880:N884),IF($T879="",0,IF(ISERROR(OFFSET(ГП!AE743,-$R879-IF($T879=4,1,0),0)),0,OFFSET(ГП!AE743,-$R879-IF($T879=4,1,0),0))))</f>
        <v>0</v>
      </c>
      <c r="O879" s="87">
        <f ca="1">IF($T879=0,SUM(O880:O884),IF($T879="",0,IF(ISERROR(OFFSET(ГП!AF743,-$R879-IF($T879=4,1,0),0)),0,OFFSET(ГП!AF743,-$R879-IF($T879=4,1,0),0))))</f>
        <v>0</v>
      </c>
      <c r="P879" s="20"/>
      <c r="Q879" s="20">
        <v>5</v>
      </c>
      <c r="R879" s="20">
        <f t="shared" si="271"/>
        <v>24</v>
      </c>
      <c r="S879" s="20" t="str">
        <f t="shared" si="272"/>
        <v/>
      </c>
      <c r="T879" s="157" t="str">
        <f t="shared" si="273"/>
        <v/>
      </c>
      <c r="U879" s="20" t="str">
        <f t="shared" si="274"/>
        <v>территориальный государственный внебюджетный фонд Чувашской Республики</v>
      </c>
      <c r="V879" s="20"/>
      <c r="W879" s="20"/>
      <c r="X879" s="20"/>
      <c r="Y879" s="20" t="str">
        <f t="shared" ca="1" si="285"/>
        <v/>
      </c>
      <c r="Z879" s="20"/>
      <c r="AA879" s="20">
        <f t="shared" si="286"/>
        <v>24</v>
      </c>
      <c r="AB879" s="20">
        <f t="shared" si="280"/>
        <v>3</v>
      </c>
      <c r="AC879" s="20" t="str">
        <f t="shared" si="279"/>
        <v/>
      </c>
      <c r="AD879" s="20" t="str">
        <f t="shared" ca="1" si="287"/>
        <v/>
      </c>
      <c r="AE879" s="20" t="str">
        <f t="shared" ca="1" si="288"/>
        <v/>
      </c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</row>
    <row r="880" spans="1:41" s="30" customFormat="1" x14ac:dyDescent="0.25">
      <c r="A880" s="210"/>
      <c r="B880" s="206"/>
      <c r="C880" s="206"/>
      <c r="D880" s="123" t="s">
        <v>17</v>
      </c>
      <c r="E880" s="123" t="s">
        <v>17</v>
      </c>
      <c r="F880" s="123" t="s">
        <v>17</v>
      </c>
      <c r="G880" s="123" t="s">
        <v>17</v>
      </c>
      <c r="H880" s="116" t="s">
        <v>6</v>
      </c>
      <c r="I880" s="117" t="s">
        <v>18</v>
      </c>
      <c r="J880" s="87">
        <f ca="1">IF($T880=0,SUM(J881:J885),IF($T880="",0,IF(ISERROR(OFFSET(ГП!AA744,-$R880-IF($T880=4,1,0),0)),0,OFFSET(ГП!AA744,-$R880-IF($T880=4,1,0),0))))</f>
        <v>0</v>
      </c>
      <c r="K880" s="87">
        <f ca="1">IF($T880=0,SUM(K881:K885),IF($T880="",0,IF(ISERROR(OFFSET(ГП!AB744,-$R880-IF($T880=4,1,0),0)),0,OFFSET(ГП!AB744,-$R880-IF($T880=4,1,0),0))))</f>
        <v>0</v>
      </c>
      <c r="L880" s="87">
        <f ca="1">IF($T880=0,SUM(L881:L885),IF($T880="",0,IF(ISERROR(OFFSET(ГП!AC744,-$R880-IF($T880=4,1,0),0)),0,OFFSET(ГП!AC744,-$R880-IF($T880=4,1,0),0))))</f>
        <v>0</v>
      </c>
      <c r="M880" s="87">
        <f ca="1">IF($T880=0,SUM(M881:M885),IF($T880="",0,IF(ISERROR(OFFSET(ГП!AD744,-$R880-IF($T880=4,1,0),0)),0,OFFSET(ГП!AD744,-$R880-IF($T880=4,1,0),0))))</f>
        <v>0</v>
      </c>
      <c r="N880" s="87">
        <f ca="1">IF($T880=0,SUM(N881:N885),IF($T880="",0,IF(ISERROR(OFFSET(ГП!AE744,-$R880-IF($T880=4,1,0),0)),0,OFFSET(ГП!AE744,-$R880-IF($T880=4,1,0),0))))</f>
        <v>0</v>
      </c>
      <c r="O880" s="87">
        <f ca="1">IF($T880=0,SUM(O881:O885),IF($T880="",0,IF(ISERROR(OFFSET(ГП!AF744,-$R880-IF($T880=4,1,0),0)),0,OFFSET(ГП!AF744,-$R880-IF($T880=4,1,0),0))))</f>
        <v>0</v>
      </c>
      <c r="P880" s="20"/>
      <c r="Q880" s="20">
        <v>6</v>
      </c>
      <c r="R880" s="20">
        <f t="shared" si="271"/>
        <v>24</v>
      </c>
      <c r="S880" s="20">
        <f t="shared" si="272"/>
        <v>4</v>
      </c>
      <c r="T880" s="157">
        <f t="shared" si="273"/>
        <v>4</v>
      </c>
      <c r="U880" s="20" t="str">
        <f t="shared" si="274"/>
        <v>внебюджетные источники</v>
      </c>
      <c r="V880" s="20"/>
      <c r="W880" s="20"/>
      <c r="X880" s="20"/>
      <c r="Y880" s="20" t="str">
        <f t="shared" ca="1" si="285"/>
        <v/>
      </c>
      <c r="Z880" s="20"/>
      <c r="AA880" s="20">
        <f t="shared" si="286"/>
        <v>24</v>
      </c>
      <c r="AB880" s="20">
        <f t="shared" si="280"/>
        <v>4</v>
      </c>
      <c r="AC880" s="20" t="str">
        <f t="shared" si="279"/>
        <v/>
      </c>
      <c r="AD880" s="20"/>
      <c r="AE880" s="20" t="str">
        <f t="shared" si="288"/>
        <v/>
      </c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</row>
    <row r="881" spans="1:41" s="30" customFormat="1" x14ac:dyDescent="0.25">
      <c r="A881" s="207" t="s">
        <v>809</v>
      </c>
      <c r="B881" s="204" t="s">
        <v>813</v>
      </c>
      <c r="C881" s="204" t="s">
        <v>35</v>
      </c>
      <c r="D881" s="123" t="s">
        <v>17</v>
      </c>
      <c r="E881" s="123" t="s">
        <v>17</v>
      </c>
      <c r="F881" s="123" t="s">
        <v>17</v>
      </c>
      <c r="G881" s="123" t="s">
        <v>17</v>
      </c>
      <c r="H881" s="116" t="s">
        <v>1</v>
      </c>
      <c r="I881" s="117" t="s">
        <v>18</v>
      </c>
      <c r="J881" s="87">
        <f ca="1">IF($T881=0,SUM(J882:J886),IF($T881="",0,IF(ISERROR(OFFSET(ГП!AA745,-$R881-IF($T881=4,1,0),0)),0,OFFSET(ГП!AA745,-$R881-IF($T881=4,1,0),0))))</f>
        <v>0</v>
      </c>
      <c r="K881" s="87">
        <f ca="1">IF($T881=0,SUM(K882:K886),IF($T881="",0,IF(ISERROR(OFFSET(ГП!AB745,-$R881-IF($T881=4,1,0),0)),0,OFFSET(ГП!AB745,-$R881-IF($T881=4,1,0),0))))</f>
        <v>0</v>
      </c>
      <c r="L881" s="87">
        <f ca="1">IF($T881=0,SUM(L882:L886),IF($T881="",0,IF(ISERROR(OFFSET(ГП!AC745,-$R881-IF($T881=4,1,0),0)),0,OFFSET(ГП!AC745,-$R881-IF($T881=4,1,0),0))))</f>
        <v>0</v>
      </c>
      <c r="M881" s="87">
        <f ca="1">IF($T881=0,SUM(M882:M886),IF($T881="",0,IF(ISERROR(OFFSET(ГП!AD745,-$R881-IF($T881=4,1,0),0)),0,OFFSET(ГП!AD745,-$R881-IF($T881=4,1,0),0))))</f>
        <v>0</v>
      </c>
      <c r="N881" s="87">
        <f ca="1">IF($T881=0,SUM(N882:N886),IF($T881="",0,IF(ISERROR(OFFSET(ГП!AE745,-$R881-IF($T881=4,1,0),0)),0,OFFSET(ГП!AE745,-$R881-IF($T881=4,1,0),0))))</f>
        <v>0</v>
      </c>
      <c r="O881" s="87">
        <f ca="1">IF($T881=0,SUM(O882:O886),IF($T881="",0,IF(ISERROR(OFFSET(ГП!AF745,-$R881-IF($T881=4,1,0),0)),0,OFFSET(ГП!AF745,-$R881-IF($T881=4,1,0),0))))</f>
        <v>44232</v>
      </c>
      <c r="P881" s="20"/>
      <c r="Q881" s="20">
        <v>1</v>
      </c>
      <c r="R881" s="20">
        <f t="shared" si="271"/>
        <v>25</v>
      </c>
      <c r="S881" s="20" t="str">
        <f t="shared" si="272"/>
        <v/>
      </c>
      <c r="T881" s="157">
        <f t="shared" si="273"/>
        <v>0</v>
      </c>
      <c r="U881" s="20" t="str">
        <f t="shared" si="274"/>
        <v>всего</v>
      </c>
      <c r="V881" s="20"/>
      <c r="W881" s="20"/>
      <c r="X881" s="20"/>
      <c r="Y881" s="20" t="str">
        <f t="shared" ref="Y881:Y886" ca="1" si="289">IF(ISERROR(SUM(K881,-L881)),"",IF(SUM(K881,-L881)=0,"",IF(ISERROR(SEARCH("федерал",U881,1)),"",SUM(K881,-L881))))</f>
        <v/>
      </c>
      <c r="Z881" s="20"/>
      <c r="AA881" s="20">
        <f t="shared" ref="AA881:AA886" si="290">IF(AB880="",0,IF(AB880=6,AA880+1,AA880))</f>
        <v>24</v>
      </c>
      <c r="AB881" s="20">
        <f t="shared" si="280"/>
        <v>5</v>
      </c>
      <c r="AC881" s="20" t="str">
        <f t="shared" si="279"/>
        <v/>
      </c>
      <c r="AD881" s="20" t="str">
        <f t="shared" ref="AD881:AD885" ca="1" si="291">IF(AB881=1,OFFSET(AF881,-AA881,0),"")</f>
        <v/>
      </c>
      <c r="AE881" s="20" t="str">
        <f t="shared" ref="AE881:AE886" ca="1" si="292">IF(AC881=AD881,"",1)</f>
        <v/>
      </c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</row>
    <row r="882" spans="1:41" s="30" customFormat="1" x14ac:dyDescent="0.25">
      <c r="A882" s="209"/>
      <c r="B882" s="205"/>
      <c r="C882" s="205"/>
      <c r="D882" s="123" t="s">
        <v>17</v>
      </c>
      <c r="E882" s="123" t="s">
        <v>17</v>
      </c>
      <c r="F882" s="123" t="s">
        <v>17</v>
      </c>
      <c r="G882" s="123" t="s">
        <v>17</v>
      </c>
      <c r="H882" s="116" t="s">
        <v>2</v>
      </c>
      <c r="I882" s="117" t="s">
        <v>18</v>
      </c>
      <c r="J882" s="87">
        <f ca="1">IF($T882=0,SUM(J883:J887),IF($T882="",0,IF(ISERROR(OFFSET(ГП!AA746,-$R882-IF($T882=4,1,0),0)),0,OFFSET(ГП!AA746,-$R882-IF($T882=4,1,0),0))))</f>
        <v>0</v>
      </c>
      <c r="K882" s="87">
        <f ca="1">IF($T882=0,SUM(K883:K887),IF($T882="",0,IF(ISERROR(OFFSET(ГП!AB746,-$R882-IF($T882=4,1,0),0)),0,OFFSET(ГП!AB746,-$R882-IF($T882=4,1,0),0))))</f>
        <v>0</v>
      </c>
      <c r="L882" s="87">
        <f ca="1">IF($T882=0,SUM(L883:L887),IF($T882="",0,IF(ISERROR(OFFSET(ГП!AC746,-$R882-IF($T882=4,1,0),0)),0,OFFSET(ГП!AC746,-$R882-IF($T882=4,1,0),0))))</f>
        <v>0</v>
      </c>
      <c r="M882" s="87">
        <f ca="1">IF($T882=0,SUM(M883:M887),IF($T882="",0,IF(ISERROR(OFFSET(ГП!AD746,-$R882-IF($T882=4,1,0),0)),0,OFFSET(ГП!AD746,-$R882-IF($T882=4,1,0),0))))</f>
        <v>0</v>
      </c>
      <c r="N882" s="87">
        <f ca="1">IF($T882=0,SUM(N883:N887),IF($T882="",0,IF(ISERROR(OFFSET(ГП!AE746,-$R882-IF($T882=4,1,0),0)),0,OFFSET(ГП!AE746,-$R882-IF($T882=4,1,0),0))))</f>
        <v>0</v>
      </c>
      <c r="O882" s="87">
        <f ca="1">IF($T882=0,SUM(O883:O887),IF($T882="",0,IF(ISERROR(OFFSET(ГП!AF746,-$R882-IF($T882=4,1,0),0)),0,OFFSET(ГП!AF746,-$R882-IF($T882=4,1,0),0))))</f>
        <v>0</v>
      </c>
      <c r="P882" s="20"/>
      <c r="Q882" s="20">
        <v>2</v>
      </c>
      <c r="R882" s="20">
        <f t="shared" si="271"/>
        <v>25</v>
      </c>
      <c r="S882" s="20" t="str">
        <f t="shared" si="272"/>
        <v/>
      </c>
      <c r="T882" s="157">
        <f t="shared" si="273"/>
        <v>2</v>
      </c>
      <c r="U882" s="20" t="str">
        <f t="shared" si="274"/>
        <v>федеральный бюджет</v>
      </c>
      <c r="V882" s="20"/>
      <c r="W882" s="20"/>
      <c r="X882" s="20"/>
      <c r="Y882" s="20" t="str">
        <f t="shared" ca="1" si="289"/>
        <v/>
      </c>
      <c r="Z882" s="20"/>
      <c r="AA882" s="20">
        <f t="shared" si="290"/>
        <v>24</v>
      </c>
      <c r="AB882" s="20">
        <f t="shared" si="280"/>
        <v>6</v>
      </c>
      <c r="AC882" s="20" t="str">
        <f t="shared" si="279"/>
        <v/>
      </c>
      <c r="AD882" s="20" t="str">
        <f t="shared" ca="1" si="291"/>
        <v/>
      </c>
      <c r="AE882" s="20" t="str">
        <f t="shared" ca="1" si="292"/>
        <v/>
      </c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</row>
    <row r="883" spans="1:41" s="30" customFormat="1" x14ac:dyDescent="0.25">
      <c r="A883" s="209"/>
      <c r="B883" s="205"/>
      <c r="C883" s="205"/>
      <c r="D883" s="123">
        <v>832</v>
      </c>
      <c r="E883" s="123">
        <v>502</v>
      </c>
      <c r="F883" s="123" t="s">
        <v>568</v>
      </c>
      <c r="G883" s="123">
        <v>522</v>
      </c>
      <c r="H883" s="116" t="s">
        <v>4</v>
      </c>
      <c r="I883" s="117" t="s">
        <v>18</v>
      </c>
      <c r="J883" s="87">
        <f ca="1">IF($T883=0,SUM(J884:J888),IF($T883="",0,IF(ISERROR(OFFSET(ГП!AA747,-$R883-IF($T883=4,1,0),0)),0,OFFSET(ГП!AA747,-$R883-IF($T883=4,1,0),0))))</f>
        <v>0</v>
      </c>
      <c r="K883" s="87">
        <f ca="1">IF($T883=0,SUM(K884:K888),IF($T883="",0,IF(ISERROR(OFFSET(ГП!AB747,-$R883-IF($T883=4,1,0),0)),0,OFFSET(ГП!AB747,-$R883-IF($T883=4,1,0),0))))</f>
        <v>0</v>
      </c>
      <c r="L883" s="87">
        <f ca="1">IF($T883=0,SUM(L884:L888),IF($T883="",0,IF(ISERROR(OFFSET(ГП!AC747,-$R883-IF($T883=4,1,0),0)),0,OFFSET(ГП!AC747,-$R883-IF($T883=4,1,0),0))))</f>
        <v>0</v>
      </c>
      <c r="M883" s="87">
        <f ca="1">IF($T883=0,SUM(M884:M888),IF($T883="",0,IF(ISERROR(OFFSET(ГП!AD747,-$R883-IF($T883=4,1,0),0)),0,OFFSET(ГП!AD747,-$R883-IF($T883=4,1,0),0))))</f>
        <v>0</v>
      </c>
      <c r="N883" s="87">
        <f ca="1">IF($T883=0,SUM(N884:N888),IF($T883="",0,IF(ISERROR(OFFSET(ГП!AE747,-$R883-IF($T883=4,1,0),0)),0,OFFSET(ГП!AE747,-$R883-IF($T883=4,1,0),0))))</f>
        <v>0</v>
      </c>
      <c r="O883" s="87">
        <f ca="1">IF($T883=0,SUM(O884:O888),IF($T883="",0,IF(ISERROR(OFFSET(ГП!AF747,-$R883-IF($T883=4,1,0),0)),0,OFFSET(ГП!AF747,-$R883-IF($T883=4,1,0),0))))</f>
        <v>44232</v>
      </c>
      <c r="P883" s="20"/>
      <c r="Q883" s="20">
        <v>3</v>
      </c>
      <c r="R883" s="20">
        <f t="shared" si="271"/>
        <v>25</v>
      </c>
      <c r="S883" s="20" t="str">
        <f t="shared" si="272"/>
        <v/>
      </c>
      <c r="T883" s="157">
        <f t="shared" si="273"/>
        <v>1</v>
      </c>
      <c r="U883" s="20" t="str">
        <f t="shared" si="274"/>
        <v>республииканский бюджет Чувашской Республики</v>
      </c>
      <c r="V883" s="20"/>
      <c r="W883" s="20"/>
      <c r="X883" s="20"/>
      <c r="Y883" s="20" t="str">
        <f t="shared" ca="1" si="289"/>
        <v/>
      </c>
      <c r="Z883" s="20"/>
      <c r="AA883" s="20">
        <f t="shared" si="290"/>
        <v>25</v>
      </c>
      <c r="AB883" s="20">
        <f t="shared" si="280"/>
        <v>1</v>
      </c>
      <c r="AC883" s="20" t="str">
        <f t="shared" si="279"/>
        <v>A130200182</v>
      </c>
      <c r="AD883" s="20">
        <f t="shared" ca="1" si="291"/>
        <v>0</v>
      </c>
      <c r="AE883" s="20">
        <f t="shared" ca="1" si="292"/>
        <v>1</v>
      </c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</row>
    <row r="884" spans="1:41" s="30" customFormat="1" x14ac:dyDescent="0.25">
      <c r="A884" s="209"/>
      <c r="B884" s="205"/>
      <c r="C884" s="205"/>
      <c r="D884" s="123" t="s">
        <v>17</v>
      </c>
      <c r="E884" s="123" t="s">
        <v>17</v>
      </c>
      <c r="F884" s="123" t="s">
        <v>17</v>
      </c>
      <c r="G884" s="123" t="s">
        <v>17</v>
      </c>
      <c r="H884" s="116" t="s">
        <v>3</v>
      </c>
      <c r="I884" s="117" t="s">
        <v>18</v>
      </c>
      <c r="J884" s="87">
        <f ca="1">IF($T884=0,SUM(J885:J889),IF($T884="",0,IF(ISERROR(OFFSET(ГП!AA748,-$R884-IF($T884=4,1,0),0)),0,OFFSET(ГП!AA748,-$R884-IF($T884=4,1,0),0))))</f>
        <v>0</v>
      </c>
      <c r="K884" s="87">
        <f ca="1">IF($T884=0,SUM(K885:K889),IF($T884="",0,IF(ISERROR(OFFSET(ГП!AB748,-$R884-IF($T884=4,1,0),0)),0,OFFSET(ГП!AB748,-$R884-IF($T884=4,1,0),0))))</f>
        <v>0</v>
      </c>
      <c r="L884" s="87">
        <f ca="1">IF($T884=0,SUM(L885:L889),IF($T884="",0,IF(ISERROR(OFFSET(ГП!AC748,-$R884-IF($T884=4,1,0),0)),0,OFFSET(ГП!AC748,-$R884-IF($T884=4,1,0),0))))</f>
        <v>0</v>
      </c>
      <c r="M884" s="87">
        <f ca="1">IF($T884=0,SUM(M885:M889),IF($T884="",0,IF(ISERROR(OFFSET(ГП!AD748,-$R884-IF($T884=4,1,0),0)),0,OFFSET(ГП!AD748,-$R884-IF($T884=4,1,0),0))))</f>
        <v>0</v>
      </c>
      <c r="N884" s="87">
        <f ca="1">IF($T884=0,SUM(N885:N889),IF($T884="",0,IF(ISERROR(OFFSET(ГП!AE748,-$R884-IF($T884=4,1,0),0)),0,OFFSET(ГП!AE748,-$R884-IF($T884=4,1,0),0))))</f>
        <v>0</v>
      </c>
      <c r="O884" s="87">
        <f ca="1">IF($T884=0,SUM(O885:O889),IF($T884="",0,IF(ISERROR(OFFSET(ГП!AF748,-$R884-IF($T884=4,1,0),0)),0,OFFSET(ГП!AF748,-$R884-IF($T884=4,1,0),0))))</f>
        <v>0</v>
      </c>
      <c r="P884" s="20"/>
      <c r="Q884" s="20">
        <v>4</v>
      </c>
      <c r="R884" s="20">
        <f t="shared" si="271"/>
        <v>25</v>
      </c>
      <c r="S884" s="20">
        <f t="shared" si="272"/>
        <v>3</v>
      </c>
      <c r="T884" s="157">
        <f t="shared" si="273"/>
        <v>3</v>
      </c>
      <c r="U884" s="20" t="str">
        <f t="shared" si="274"/>
        <v>местные бюджеты</v>
      </c>
      <c r="V884" s="20"/>
      <c r="W884" s="20"/>
      <c r="X884" s="20"/>
      <c r="Y884" s="20" t="str">
        <f t="shared" ca="1" si="289"/>
        <v/>
      </c>
      <c r="Z884" s="20"/>
      <c r="AA884" s="20">
        <f t="shared" si="290"/>
        <v>25</v>
      </c>
      <c r="AB884" s="20">
        <f t="shared" si="280"/>
        <v>2</v>
      </c>
      <c r="AC884" s="20" t="str">
        <f t="shared" si="279"/>
        <v/>
      </c>
      <c r="AD884" s="20" t="str">
        <f t="shared" ca="1" si="291"/>
        <v/>
      </c>
      <c r="AE884" s="20" t="str">
        <f t="shared" ca="1" si="292"/>
        <v/>
      </c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</row>
    <row r="885" spans="1:41" s="30" customFormat="1" x14ac:dyDescent="0.25">
      <c r="A885" s="209"/>
      <c r="B885" s="205"/>
      <c r="C885" s="205"/>
      <c r="D885" s="123" t="s">
        <v>17</v>
      </c>
      <c r="E885" s="123" t="s">
        <v>17</v>
      </c>
      <c r="F885" s="123" t="s">
        <v>17</v>
      </c>
      <c r="G885" s="123" t="s">
        <v>17</v>
      </c>
      <c r="H885" s="116" t="s">
        <v>5</v>
      </c>
      <c r="I885" s="117" t="s">
        <v>18</v>
      </c>
      <c r="J885" s="87">
        <f ca="1">IF($T885=0,SUM(J886:J890),IF($T885="",0,IF(ISERROR(OFFSET(ГП!AA749,-$R885-IF($T885=4,1,0),0)),0,OFFSET(ГП!AA749,-$R885-IF($T885=4,1,0),0))))</f>
        <v>0</v>
      </c>
      <c r="K885" s="87">
        <f ca="1">IF($T885=0,SUM(K886:K890),IF($T885="",0,IF(ISERROR(OFFSET(ГП!AB749,-$R885-IF($T885=4,1,0),0)),0,OFFSET(ГП!AB749,-$R885-IF($T885=4,1,0),0))))</f>
        <v>0</v>
      </c>
      <c r="L885" s="87">
        <f ca="1">IF($T885=0,SUM(L886:L890),IF($T885="",0,IF(ISERROR(OFFSET(ГП!AC749,-$R885-IF($T885=4,1,0),0)),0,OFFSET(ГП!AC749,-$R885-IF($T885=4,1,0),0))))</f>
        <v>0</v>
      </c>
      <c r="M885" s="87">
        <f ca="1">IF($T885=0,SUM(M886:M890),IF($T885="",0,IF(ISERROR(OFFSET(ГП!AD749,-$R885-IF($T885=4,1,0),0)),0,OFFSET(ГП!AD749,-$R885-IF($T885=4,1,0),0))))</f>
        <v>0</v>
      </c>
      <c r="N885" s="87">
        <f ca="1">IF($T885=0,SUM(N886:N890),IF($T885="",0,IF(ISERROR(OFFSET(ГП!AE749,-$R885-IF($T885=4,1,0),0)),0,OFFSET(ГП!AE749,-$R885-IF($T885=4,1,0),0))))</f>
        <v>0</v>
      </c>
      <c r="O885" s="87">
        <f ca="1">IF($T885=0,SUM(O886:O890),IF($T885="",0,IF(ISERROR(OFFSET(ГП!AF749,-$R885-IF($T885=4,1,0),0)),0,OFFSET(ГП!AF749,-$R885-IF($T885=4,1,0),0))))</f>
        <v>0</v>
      </c>
      <c r="P885" s="20"/>
      <c r="Q885" s="20">
        <v>5</v>
      </c>
      <c r="R885" s="20">
        <f t="shared" si="271"/>
        <v>25</v>
      </c>
      <c r="S885" s="20" t="str">
        <f t="shared" si="272"/>
        <v/>
      </c>
      <c r="T885" s="157" t="str">
        <f t="shared" si="273"/>
        <v/>
      </c>
      <c r="U885" s="20" t="str">
        <f t="shared" si="274"/>
        <v>территориальный государственный внебюджетный фонд Чувашской Республики</v>
      </c>
      <c r="V885" s="20"/>
      <c r="W885" s="20"/>
      <c r="X885" s="20"/>
      <c r="Y885" s="20" t="str">
        <f t="shared" ca="1" si="289"/>
        <v/>
      </c>
      <c r="Z885" s="20"/>
      <c r="AA885" s="20">
        <f t="shared" si="290"/>
        <v>25</v>
      </c>
      <c r="AB885" s="20">
        <f t="shared" si="280"/>
        <v>3</v>
      </c>
      <c r="AC885" s="20" t="str">
        <f t="shared" si="279"/>
        <v/>
      </c>
      <c r="AD885" s="20" t="str">
        <f t="shared" ca="1" si="291"/>
        <v/>
      </c>
      <c r="AE885" s="20" t="str">
        <f t="shared" ca="1" si="292"/>
        <v/>
      </c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</row>
    <row r="886" spans="1:41" s="30" customFormat="1" x14ac:dyDescent="0.25">
      <c r="A886" s="210"/>
      <c r="B886" s="206"/>
      <c r="C886" s="206"/>
      <c r="D886" s="123" t="s">
        <v>17</v>
      </c>
      <c r="E886" s="123" t="s">
        <v>17</v>
      </c>
      <c r="F886" s="123" t="s">
        <v>17</v>
      </c>
      <c r="G886" s="123" t="s">
        <v>17</v>
      </c>
      <c r="H886" s="116" t="s">
        <v>6</v>
      </c>
      <c r="I886" s="117" t="s">
        <v>18</v>
      </c>
      <c r="J886" s="87">
        <f ca="1">IF($T886=0,SUM(J887:J891),IF($T886="",0,IF(ISERROR(OFFSET(ГП!AA750,-$R886-IF($T886=4,1,0),0)),0,OFFSET(ГП!AA750,-$R886-IF($T886=4,1,0),0))))</f>
        <v>0</v>
      </c>
      <c r="K886" s="87">
        <f ca="1">IF($T886=0,SUM(K887:K891),IF($T886="",0,IF(ISERROR(OFFSET(ГП!AB750,-$R886-IF($T886=4,1,0),0)),0,OFFSET(ГП!AB750,-$R886-IF($T886=4,1,0),0))))</f>
        <v>0</v>
      </c>
      <c r="L886" s="87">
        <f ca="1">IF($T886=0,SUM(L887:L891),IF($T886="",0,IF(ISERROR(OFFSET(ГП!AC750,-$R886-IF($T886=4,1,0),0)),0,OFFSET(ГП!AC750,-$R886-IF($T886=4,1,0),0))))</f>
        <v>0</v>
      </c>
      <c r="M886" s="87">
        <f ca="1">IF($T886=0,SUM(M887:M891),IF($T886="",0,IF(ISERROR(OFFSET(ГП!AD750,-$R886-IF($T886=4,1,0),0)),0,OFFSET(ГП!AD750,-$R886-IF($T886=4,1,0),0))))</f>
        <v>0</v>
      </c>
      <c r="N886" s="87">
        <f ca="1">IF($T886=0,SUM(N887:N891),IF($T886="",0,IF(ISERROR(OFFSET(ГП!AE750,-$R886-IF($T886=4,1,0),0)),0,OFFSET(ГП!AE750,-$R886-IF($T886=4,1,0),0))))</f>
        <v>0</v>
      </c>
      <c r="O886" s="87">
        <f ca="1">IF($T886=0,SUM(O887:O891),IF($T886="",0,IF(ISERROR(OFFSET(ГП!AF750,-$R886-IF($T886=4,1,0),0)),0,OFFSET(ГП!AF750,-$R886-IF($T886=4,1,0),0))))</f>
        <v>0</v>
      </c>
      <c r="P886" s="20"/>
      <c r="Q886" s="20">
        <v>6</v>
      </c>
      <c r="R886" s="20">
        <f t="shared" si="271"/>
        <v>25</v>
      </c>
      <c r="S886" s="20">
        <f t="shared" si="272"/>
        <v>4</v>
      </c>
      <c r="T886" s="157">
        <f t="shared" si="273"/>
        <v>4</v>
      </c>
      <c r="U886" s="20" t="str">
        <f t="shared" si="274"/>
        <v>внебюджетные источники</v>
      </c>
      <c r="V886" s="20"/>
      <c r="W886" s="20"/>
      <c r="X886" s="20"/>
      <c r="Y886" s="20" t="str">
        <f t="shared" ca="1" si="289"/>
        <v/>
      </c>
      <c r="Z886" s="20"/>
      <c r="AA886" s="20">
        <f t="shared" si="290"/>
        <v>25</v>
      </c>
      <c r="AB886" s="20">
        <f t="shared" si="280"/>
        <v>4</v>
      </c>
      <c r="AC886" s="20" t="str">
        <f t="shared" si="279"/>
        <v/>
      </c>
      <c r="AD886" s="20"/>
      <c r="AE886" s="20" t="str">
        <f t="shared" si="292"/>
        <v/>
      </c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</row>
    <row r="887" spans="1:41" s="30" customFormat="1" x14ac:dyDescent="0.25">
      <c r="A887" s="237" t="s">
        <v>28</v>
      </c>
      <c r="B887" s="237" t="s">
        <v>921</v>
      </c>
      <c r="C887" s="237" t="s">
        <v>35</v>
      </c>
      <c r="D887" s="101"/>
      <c r="E887" s="101" t="s">
        <v>17</v>
      </c>
      <c r="F887" s="101"/>
      <c r="G887" s="101" t="s">
        <v>17</v>
      </c>
      <c r="H887" s="105" t="s">
        <v>1</v>
      </c>
      <c r="I887" s="104" t="s">
        <v>18</v>
      </c>
      <c r="J887" s="90">
        <f ca="1">SUM(J893,J942,J973,J981,J988,J1007)</f>
        <v>172099</v>
      </c>
      <c r="K887" s="90">
        <f t="shared" ref="K887:O887" ca="1" si="293">SUM(K893,K942,K973,K981,K988,K1007)</f>
        <v>607729.39999999991</v>
      </c>
      <c r="L887" s="90">
        <f t="shared" ca="1" si="293"/>
        <v>113748.2</v>
      </c>
      <c r="M887" s="90">
        <f t="shared" ca="1" si="293"/>
        <v>113748.2</v>
      </c>
      <c r="N887" s="90">
        <f t="shared" ca="1" si="293"/>
        <v>404087.48210000002</v>
      </c>
      <c r="O887" s="90">
        <f t="shared" ca="1" si="293"/>
        <v>240919.8</v>
      </c>
      <c r="P887" s="20"/>
      <c r="Q887" s="20"/>
      <c r="R887" s="20"/>
      <c r="S887" s="20"/>
      <c r="T887" s="20"/>
      <c r="U887" s="20"/>
      <c r="V887" s="20"/>
      <c r="W887" s="20"/>
      <c r="X887" s="20"/>
      <c r="Y887" s="20" t="str">
        <f t="shared" ca="1" si="270"/>
        <v/>
      </c>
      <c r="Z887" s="20"/>
      <c r="AA887" s="20">
        <f>IF(AB862="",0,IF(AB862=6,AA862+1,AA862))</f>
        <v>21</v>
      </c>
      <c r="AB887" s="20">
        <f>AB857</f>
        <v>5</v>
      </c>
      <c r="AC887" s="20" t="str">
        <f t="shared" si="279"/>
        <v/>
      </c>
      <c r="AD887" s="20"/>
      <c r="AE887" s="20" t="str">
        <f t="shared" si="268"/>
        <v/>
      </c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</row>
    <row r="888" spans="1:41" s="30" customFormat="1" x14ac:dyDescent="0.25">
      <c r="A888" s="238"/>
      <c r="B888" s="238"/>
      <c r="C888" s="238"/>
      <c r="D888" s="101"/>
      <c r="E888" s="101"/>
      <c r="F888" s="101"/>
      <c r="G888" s="101"/>
      <c r="H888" s="105" t="s">
        <v>2</v>
      </c>
      <c r="I888" s="104" t="s">
        <v>18</v>
      </c>
      <c r="J888" s="90">
        <f t="shared" ref="J888:O888" ca="1" si="294">SUM(J894,J943,J974,J982,J989,J1008)</f>
        <v>0</v>
      </c>
      <c r="K888" s="90">
        <f t="shared" ca="1" si="294"/>
        <v>0</v>
      </c>
      <c r="L888" s="90">
        <f t="shared" ca="1" si="294"/>
        <v>0</v>
      </c>
      <c r="M888" s="90">
        <f t="shared" ca="1" si="294"/>
        <v>0</v>
      </c>
      <c r="N888" s="90">
        <f t="shared" ca="1" si="294"/>
        <v>0</v>
      </c>
      <c r="O888" s="90">
        <f t="shared" ca="1" si="294"/>
        <v>0</v>
      </c>
      <c r="P888" s="20"/>
      <c r="Q888" s="20"/>
      <c r="R888" s="20"/>
      <c r="S888" s="20"/>
      <c r="T888" s="20"/>
      <c r="U888" s="20"/>
      <c r="V888" s="20"/>
      <c r="W888" s="20"/>
      <c r="X888" s="20"/>
      <c r="Y888" s="20" t="str">
        <f t="shared" ca="1" si="270"/>
        <v/>
      </c>
      <c r="Z888" s="20"/>
      <c r="AA888" s="20">
        <f t="shared" si="267"/>
        <v>21</v>
      </c>
      <c r="AB888" s="20">
        <f>AB858</f>
        <v>6</v>
      </c>
      <c r="AC888" s="20" t="str">
        <f t="shared" si="279"/>
        <v/>
      </c>
      <c r="AD888" s="20"/>
      <c r="AE888" s="20" t="str">
        <f t="shared" si="268"/>
        <v/>
      </c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</row>
    <row r="889" spans="1:41" s="30" customFormat="1" x14ac:dyDescent="0.25">
      <c r="A889" s="238"/>
      <c r="B889" s="238"/>
      <c r="C889" s="238"/>
      <c r="D889" s="101">
        <v>832</v>
      </c>
      <c r="E889" s="101" t="s">
        <v>17</v>
      </c>
      <c r="F889" s="101" t="s">
        <v>17</v>
      </c>
      <c r="G889" s="101" t="s">
        <v>17</v>
      </c>
      <c r="H889" s="105" t="s">
        <v>4</v>
      </c>
      <c r="I889" s="104" t="s">
        <v>18</v>
      </c>
      <c r="J889" s="90">
        <f t="shared" ref="J889:O889" ca="1" si="295">SUM(J895,J944,J975,J983,J990,J1009)</f>
        <v>22910.399999999998</v>
      </c>
      <c r="K889" s="90">
        <f t="shared" ca="1" si="295"/>
        <v>113748.2</v>
      </c>
      <c r="L889" s="90">
        <f t="shared" ca="1" si="295"/>
        <v>113748.2</v>
      </c>
      <c r="M889" s="90">
        <f t="shared" ca="1" si="295"/>
        <v>113748.2</v>
      </c>
      <c r="N889" s="90">
        <f t="shared" ca="1" si="295"/>
        <v>135317.56210000001</v>
      </c>
      <c r="O889" s="90">
        <f t="shared" ca="1" si="295"/>
        <v>0</v>
      </c>
      <c r="P889" s="20"/>
      <c r="Q889" s="20"/>
      <c r="R889" s="20"/>
      <c r="S889" s="20"/>
      <c r="T889" s="20"/>
      <c r="U889" s="20"/>
      <c r="V889" s="20"/>
      <c r="W889" s="20"/>
      <c r="X889" s="20"/>
      <c r="Y889" s="20" t="str">
        <f t="shared" ca="1" si="270"/>
        <v/>
      </c>
      <c r="Z889" s="20"/>
      <c r="AA889" s="20"/>
      <c r="AB889" s="20"/>
      <c r="AC889" s="20" t="str">
        <f t="shared" si="279"/>
        <v/>
      </c>
      <c r="AD889" s="20"/>
      <c r="AE889" s="20" t="str">
        <f t="shared" si="268"/>
        <v/>
      </c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</row>
    <row r="890" spans="1:41" s="30" customFormat="1" x14ac:dyDescent="0.25">
      <c r="A890" s="238"/>
      <c r="B890" s="238"/>
      <c r="C890" s="238"/>
      <c r="D890" s="101" t="s">
        <v>17</v>
      </c>
      <c r="E890" s="101" t="s">
        <v>17</v>
      </c>
      <c r="F890" s="101" t="s">
        <v>17</v>
      </c>
      <c r="G890" s="101" t="s">
        <v>17</v>
      </c>
      <c r="H890" s="105" t="s">
        <v>3</v>
      </c>
      <c r="I890" s="104" t="s">
        <v>18</v>
      </c>
      <c r="J890" s="90">
        <f t="shared" ref="J890:O890" ca="1" si="296">SUM(J896,J945,J976,J984,J991,J1010)</f>
        <v>5491.3</v>
      </c>
      <c r="K890" s="90">
        <f t="shared" ca="1" si="296"/>
        <v>27833.599999999999</v>
      </c>
      <c r="L890" s="90">
        <f t="shared" ca="1" si="296"/>
        <v>0</v>
      </c>
      <c r="M890" s="90">
        <f t="shared" ca="1" si="296"/>
        <v>0</v>
      </c>
      <c r="N890" s="90">
        <f ca="1">SUM(N896,N945,N976,N984,N991,N1010)</f>
        <v>27833.599999999999</v>
      </c>
      <c r="O890" s="90">
        <f t="shared" ca="1" si="296"/>
        <v>0</v>
      </c>
      <c r="P890" s="20"/>
      <c r="Q890" s="20"/>
      <c r="R890" s="20"/>
      <c r="S890" s="20"/>
      <c r="T890" s="20"/>
      <c r="U890" s="20"/>
      <c r="V890" s="20"/>
      <c r="W890" s="20"/>
      <c r="X890" s="20"/>
      <c r="Y890" s="20" t="str">
        <f t="shared" ca="1" si="270"/>
        <v/>
      </c>
      <c r="Z890" s="20"/>
      <c r="AA890" s="20"/>
      <c r="AB890" s="20"/>
      <c r="AC890" s="20" t="str">
        <f t="shared" si="279"/>
        <v/>
      </c>
      <c r="AD890" s="20"/>
      <c r="AE890" s="20" t="str">
        <f t="shared" si="268"/>
        <v/>
      </c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</row>
    <row r="891" spans="1:41" s="30" customFormat="1" x14ac:dyDescent="0.25">
      <c r="A891" s="238"/>
      <c r="B891" s="238"/>
      <c r="C891" s="238"/>
      <c r="D891" s="101" t="s">
        <v>17</v>
      </c>
      <c r="E891" s="101" t="s">
        <v>17</v>
      </c>
      <c r="F891" s="101" t="s">
        <v>17</v>
      </c>
      <c r="G891" s="101" t="s">
        <v>17</v>
      </c>
      <c r="H891" s="105" t="s">
        <v>5</v>
      </c>
      <c r="I891" s="104" t="s">
        <v>18</v>
      </c>
      <c r="J891" s="90">
        <f t="shared" ref="J891:O891" ca="1" si="297">SUM(J897,J946,J977,J985,J992,J1011)</f>
        <v>0</v>
      </c>
      <c r="K891" s="90">
        <f t="shared" ca="1" si="297"/>
        <v>0</v>
      </c>
      <c r="L891" s="90">
        <f t="shared" ca="1" si="297"/>
        <v>0</v>
      </c>
      <c r="M891" s="90">
        <f t="shared" ca="1" si="297"/>
        <v>0</v>
      </c>
      <c r="N891" s="90">
        <f t="shared" ca="1" si="297"/>
        <v>0</v>
      </c>
      <c r="O891" s="90">
        <f t="shared" ca="1" si="297"/>
        <v>0</v>
      </c>
      <c r="P891" s="20"/>
      <c r="Q891" s="20"/>
      <c r="R891" s="20"/>
      <c r="S891" s="20"/>
      <c r="T891" s="20"/>
      <c r="U891" s="20"/>
      <c r="V891" s="20"/>
      <c r="W891" s="20"/>
      <c r="X891" s="20"/>
      <c r="Y891" s="20" t="str">
        <f t="shared" ca="1" si="270"/>
        <v/>
      </c>
      <c r="Z891" s="20"/>
      <c r="AA891" s="20"/>
      <c r="AB891" s="20"/>
      <c r="AC891" s="20" t="str">
        <f t="shared" si="279"/>
        <v/>
      </c>
      <c r="AD891" s="20"/>
      <c r="AE891" s="20" t="str">
        <f t="shared" si="268"/>
        <v/>
      </c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</row>
    <row r="892" spans="1:41" s="30" customFormat="1" x14ac:dyDescent="0.25">
      <c r="A892" s="239"/>
      <c r="B892" s="239"/>
      <c r="C892" s="239"/>
      <c r="D892" s="101" t="s">
        <v>17</v>
      </c>
      <c r="E892" s="101" t="s">
        <v>17</v>
      </c>
      <c r="F892" s="101" t="s">
        <v>17</v>
      </c>
      <c r="G892" s="101" t="s">
        <v>17</v>
      </c>
      <c r="H892" s="105" t="s">
        <v>6</v>
      </c>
      <c r="I892" s="104" t="s">
        <v>18</v>
      </c>
      <c r="J892" s="90">
        <f t="shared" ref="J892:O892" ca="1" si="298">SUM(J898,J947,J978,J986,J993,J1012)</f>
        <v>143697.29999999999</v>
      </c>
      <c r="K892" s="90">
        <f t="shared" ca="1" si="298"/>
        <v>466147.6</v>
      </c>
      <c r="L892" s="90">
        <f t="shared" ca="1" si="298"/>
        <v>0</v>
      </c>
      <c r="M892" s="90">
        <f t="shared" ca="1" si="298"/>
        <v>0</v>
      </c>
      <c r="N892" s="90">
        <f t="shared" ca="1" si="298"/>
        <v>240936.32000000001</v>
      </c>
      <c r="O892" s="90">
        <f t="shared" ca="1" si="298"/>
        <v>240919.8</v>
      </c>
      <c r="P892" s="20"/>
      <c r="Q892" s="20"/>
      <c r="R892" s="20"/>
      <c r="S892" s="20"/>
      <c r="T892" s="20"/>
      <c r="U892" s="20"/>
      <c r="V892" s="20"/>
      <c r="W892" s="20"/>
      <c r="X892" s="20"/>
      <c r="Y892" s="20" t="str">
        <f t="shared" ca="1" si="270"/>
        <v/>
      </c>
      <c r="Z892" s="20"/>
      <c r="AA892" s="20"/>
      <c r="AB892" s="20"/>
      <c r="AC892" s="20" t="str">
        <f t="shared" si="279"/>
        <v/>
      </c>
      <c r="AD892" s="20"/>
      <c r="AE892" s="20" t="str">
        <f t="shared" si="268"/>
        <v/>
      </c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</row>
    <row r="893" spans="1:41" s="30" customFormat="1" x14ac:dyDescent="0.25">
      <c r="A893" s="211" t="s">
        <v>31</v>
      </c>
      <c r="B893" s="211" t="s">
        <v>111</v>
      </c>
      <c r="C893" s="211" t="s">
        <v>35</v>
      </c>
      <c r="D893" s="144"/>
      <c r="E893" s="144" t="s">
        <v>17</v>
      </c>
      <c r="F893" s="144"/>
      <c r="G893" s="144" t="s">
        <v>17</v>
      </c>
      <c r="H893" s="141" t="s">
        <v>1</v>
      </c>
      <c r="I893" s="133" t="s">
        <v>18</v>
      </c>
      <c r="J893" s="88">
        <f t="shared" ref="J893:J898" ca="1" si="299">J900</f>
        <v>23997.7</v>
      </c>
      <c r="K893" s="88">
        <f t="shared" ref="K893:O898" ca="1" si="300">K900</f>
        <v>139168.1</v>
      </c>
      <c r="L893" s="88">
        <f t="shared" ca="1" si="300"/>
        <v>111334.5</v>
      </c>
      <c r="M893" s="88">
        <f t="shared" ca="1" si="300"/>
        <v>111334.5</v>
      </c>
      <c r="N893" s="88">
        <f ca="1">SUM(N894:N898)</f>
        <v>161464.35432000001</v>
      </c>
      <c r="O893" s="88">
        <f t="shared" ca="1" si="300"/>
        <v>0</v>
      </c>
      <c r="P893" s="20"/>
      <c r="Q893" s="20"/>
      <c r="R893" s="20"/>
      <c r="S893" s="20"/>
      <c r="T893" s="20"/>
      <c r="U893" s="20"/>
      <c r="V893" s="20"/>
      <c r="W893" s="20"/>
      <c r="X893" s="20"/>
      <c r="Y893" s="20" t="str">
        <f t="shared" ca="1" si="270"/>
        <v/>
      </c>
      <c r="Z893" s="20"/>
      <c r="AA893" s="20"/>
      <c r="AB893" s="20"/>
      <c r="AC893" s="20" t="str">
        <f t="shared" si="279"/>
        <v/>
      </c>
      <c r="AD893" s="20"/>
      <c r="AE893" s="20" t="str">
        <f t="shared" si="268"/>
        <v/>
      </c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</row>
    <row r="894" spans="1:41" s="30" customFormat="1" x14ac:dyDescent="0.25">
      <c r="A894" s="212"/>
      <c r="B894" s="216"/>
      <c r="C894" s="212"/>
      <c r="D894" s="134" t="s">
        <v>17</v>
      </c>
      <c r="E894" s="134" t="s">
        <v>17</v>
      </c>
      <c r="F894" s="134" t="s">
        <v>17</v>
      </c>
      <c r="G894" s="134" t="s">
        <v>17</v>
      </c>
      <c r="H894" s="141" t="s">
        <v>2</v>
      </c>
      <c r="I894" s="133" t="s">
        <v>18</v>
      </c>
      <c r="J894" s="88">
        <f t="shared" ca="1" si="299"/>
        <v>0</v>
      </c>
      <c r="K894" s="88">
        <f t="shared" ca="1" si="300"/>
        <v>0</v>
      </c>
      <c r="L894" s="88">
        <f t="shared" ca="1" si="300"/>
        <v>0</v>
      </c>
      <c r="M894" s="88">
        <f t="shared" ca="1" si="300"/>
        <v>0</v>
      </c>
      <c r="N894" s="88">
        <f t="shared" ca="1" si="300"/>
        <v>0</v>
      </c>
      <c r="O894" s="88">
        <f t="shared" ca="1" si="300"/>
        <v>0</v>
      </c>
      <c r="P894" s="20"/>
      <c r="Q894" s="20"/>
      <c r="R894" s="20"/>
      <c r="S894" s="20"/>
      <c r="T894" s="20"/>
      <c r="U894" s="20"/>
      <c r="V894" s="20"/>
      <c r="W894" s="20"/>
      <c r="X894" s="20"/>
      <c r="Y894" s="20" t="str">
        <f t="shared" ca="1" si="270"/>
        <v/>
      </c>
      <c r="Z894" s="20"/>
      <c r="AA894" s="20"/>
      <c r="AB894" s="20"/>
      <c r="AC894" s="20" t="str">
        <f t="shared" si="279"/>
        <v/>
      </c>
      <c r="AD894" s="20"/>
      <c r="AE894" s="20" t="str">
        <f t="shared" si="268"/>
        <v/>
      </c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</row>
    <row r="895" spans="1:41" s="30" customFormat="1" x14ac:dyDescent="0.25">
      <c r="A895" s="212"/>
      <c r="B895" s="216"/>
      <c r="C895" s="212"/>
      <c r="D895" s="140">
        <v>832</v>
      </c>
      <c r="E895" s="140" t="s">
        <v>17</v>
      </c>
      <c r="F895" s="140" t="s">
        <v>17</v>
      </c>
      <c r="G895" s="140" t="s">
        <v>17</v>
      </c>
      <c r="H895" s="141" t="s">
        <v>4</v>
      </c>
      <c r="I895" s="133" t="s">
        <v>18</v>
      </c>
      <c r="J895" s="88">
        <f t="shared" ca="1" si="299"/>
        <v>18842.099999999999</v>
      </c>
      <c r="K895" s="88">
        <f t="shared" ca="1" si="300"/>
        <v>111334.5</v>
      </c>
      <c r="L895" s="88">
        <f t="shared" ca="1" si="300"/>
        <v>111334.5</v>
      </c>
      <c r="M895" s="88">
        <f t="shared" ca="1" si="300"/>
        <v>111334.5</v>
      </c>
      <c r="N895" s="88">
        <f t="shared" ca="1" si="300"/>
        <v>133630.75432000001</v>
      </c>
      <c r="O895" s="88">
        <f t="shared" ca="1" si="300"/>
        <v>0</v>
      </c>
      <c r="P895" s="20"/>
      <c r="Q895" s="20"/>
      <c r="R895" s="20"/>
      <c r="S895" s="20"/>
      <c r="T895" s="20"/>
      <c r="U895" s="20"/>
      <c r="V895" s="20"/>
      <c r="W895" s="20"/>
      <c r="X895" s="20"/>
      <c r="Y895" s="20" t="str">
        <f t="shared" ca="1" si="270"/>
        <v/>
      </c>
      <c r="Z895" s="20"/>
      <c r="AA895" s="20"/>
      <c r="AB895" s="20"/>
      <c r="AC895" s="20" t="str">
        <f t="shared" si="279"/>
        <v/>
      </c>
      <c r="AD895" s="20"/>
      <c r="AE895" s="20" t="str">
        <f t="shared" si="268"/>
        <v/>
      </c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</row>
    <row r="896" spans="1:41" s="30" customFormat="1" x14ac:dyDescent="0.25">
      <c r="A896" s="212"/>
      <c r="B896" s="216"/>
      <c r="C896" s="212"/>
      <c r="D896" s="140" t="s">
        <v>17</v>
      </c>
      <c r="E896" s="140" t="s">
        <v>17</v>
      </c>
      <c r="F896" s="140" t="s">
        <v>17</v>
      </c>
      <c r="G896" s="140" t="s">
        <v>17</v>
      </c>
      <c r="H896" s="141" t="s">
        <v>3</v>
      </c>
      <c r="I896" s="133" t="s">
        <v>18</v>
      </c>
      <c r="J896" s="88">
        <f t="shared" ca="1" si="299"/>
        <v>5155.6000000000004</v>
      </c>
      <c r="K896" s="88">
        <f t="shared" ca="1" si="300"/>
        <v>27833.599999999999</v>
      </c>
      <c r="L896" s="88">
        <f t="shared" ca="1" si="300"/>
        <v>0</v>
      </c>
      <c r="M896" s="88">
        <f t="shared" ca="1" si="300"/>
        <v>0</v>
      </c>
      <c r="N896" s="88">
        <f t="shared" si="300"/>
        <v>27833.599999999999</v>
      </c>
      <c r="O896" s="88">
        <f t="shared" ca="1" si="300"/>
        <v>0</v>
      </c>
      <c r="P896" s="20"/>
      <c r="Q896" s="20"/>
      <c r="R896" s="20"/>
      <c r="S896" s="20"/>
      <c r="T896" s="20"/>
      <c r="U896" s="20"/>
      <c r="V896" s="20"/>
      <c r="W896" s="20"/>
      <c r="X896" s="20"/>
      <c r="Y896" s="20" t="str">
        <f t="shared" ca="1" si="270"/>
        <v/>
      </c>
      <c r="Z896" s="20"/>
      <c r="AA896" s="20"/>
      <c r="AB896" s="20"/>
      <c r="AC896" s="20" t="str">
        <f t="shared" si="279"/>
        <v/>
      </c>
      <c r="AD896" s="20"/>
      <c r="AE896" s="20" t="str">
        <f t="shared" si="268"/>
        <v/>
      </c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</row>
    <row r="897" spans="1:41" s="30" customFormat="1" x14ac:dyDescent="0.25">
      <c r="A897" s="212"/>
      <c r="B897" s="216"/>
      <c r="C897" s="212"/>
      <c r="D897" s="140" t="s">
        <v>17</v>
      </c>
      <c r="E897" s="140" t="s">
        <v>17</v>
      </c>
      <c r="F897" s="140" t="s">
        <v>17</v>
      </c>
      <c r="G897" s="140" t="s">
        <v>17</v>
      </c>
      <c r="H897" s="141" t="s">
        <v>5</v>
      </c>
      <c r="I897" s="133" t="s">
        <v>18</v>
      </c>
      <c r="J897" s="88">
        <f t="shared" ca="1" si="299"/>
        <v>0</v>
      </c>
      <c r="K897" s="88">
        <f t="shared" ca="1" si="300"/>
        <v>0</v>
      </c>
      <c r="L897" s="88">
        <f t="shared" ca="1" si="300"/>
        <v>0</v>
      </c>
      <c r="M897" s="88">
        <f t="shared" ca="1" si="300"/>
        <v>0</v>
      </c>
      <c r="N897" s="88">
        <f t="shared" ca="1" si="300"/>
        <v>0</v>
      </c>
      <c r="O897" s="88">
        <f t="shared" ca="1" si="300"/>
        <v>0</v>
      </c>
      <c r="P897" s="20"/>
      <c r="Q897" s="20"/>
      <c r="R897" s="20"/>
      <c r="S897" s="20"/>
      <c r="T897" s="20"/>
      <c r="U897" s="20"/>
      <c r="V897" s="20"/>
      <c r="W897" s="20"/>
      <c r="X897" s="20"/>
      <c r="Y897" s="20" t="str">
        <f t="shared" ca="1" si="270"/>
        <v/>
      </c>
      <c r="Z897" s="20"/>
      <c r="AA897" s="20"/>
      <c r="AB897" s="20"/>
      <c r="AC897" s="20" t="str">
        <f t="shared" si="279"/>
        <v/>
      </c>
      <c r="AD897" s="20"/>
      <c r="AE897" s="20" t="str">
        <f t="shared" si="268"/>
        <v/>
      </c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</row>
    <row r="898" spans="1:41" s="30" customFormat="1" x14ac:dyDescent="0.25">
      <c r="A898" s="213"/>
      <c r="B898" s="217"/>
      <c r="C898" s="213"/>
      <c r="D898" s="140" t="s">
        <v>17</v>
      </c>
      <c r="E898" s="140" t="s">
        <v>17</v>
      </c>
      <c r="F898" s="140" t="s">
        <v>17</v>
      </c>
      <c r="G898" s="140" t="s">
        <v>17</v>
      </c>
      <c r="H898" s="141" t="s">
        <v>6</v>
      </c>
      <c r="I898" s="133" t="s">
        <v>18</v>
      </c>
      <c r="J898" s="88">
        <f t="shared" ca="1" si="299"/>
        <v>0</v>
      </c>
      <c r="K898" s="88">
        <f t="shared" ca="1" si="300"/>
        <v>0</v>
      </c>
      <c r="L898" s="88">
        <f t="shared" ca="1" si="300"/>
        <v>0</v>
      </c>
      <c r="M898" s="88">
        <f t="shared" ca="1" si="300"/>
        <v>0</v>
      </c>
      <c r="N898" s="88">
        <f t="shared" ca="1" si="300"/>
        <v>0</v>
      </c>
      <c r="O898" s="88">
        <f t="shared" ca="1" si="300"/>
        <v>0</v>
      </c>
      <c r="P898" s="20"/>
      <c r="Q898" s="20"/>
      <c r="R898" s="20"/>
      <c r="S898" s="20"/>
      <c r="T898" s="20"/>
      <c r="U898" s="20"/>
      <c r="V898" s="20"/>
      <c r="W898" s="20"/>
      <c r="X898" s="20"/>
      <c r="Y898" s="20" t="str">
        <f t="shared" ca="1" si="270"/>
        <v/>
      </c>
      <c r="Z898" s="20"/>
      <c r="AA898" s="20"/>
      <c r="AB898" s="20"/>
      <c r="AC898" s="20" t="str">
        <f t="shared" si="279"/>
        <v/>
      </c>
      <c r="AD898" s="20"/>
      <c r="AE898" s="20" t="str">
        <f t="shared" si="268"/>
        <v/>
      </c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</row>
    <row r="899" spans="1:41" s="30" customFormat="1" ht="60" x14ac:dyDescent="0.25">
      <c r="A899" s="143" t="s">
        <v>112</v>
      </c>
      <c r="B899" s="240" t="s">
        <v>113</v>
      </c>
      <c r="C899" s="240"/>
      <c r="D899" s="240"/>
      <c r="E899" s="240"/>
      <c r="F899" s="240"/>
      <c r="G899" s="240"/>
      <c r="H899" s="116"/>
      <c r="I899" s="117" t="s">
        <v>159</v>
      </c>
      <c r="J899" s="76">
        <v>7.85</v>
      </c>
      <c r="K899" s="78">
        <v>7.06</v>
      </c>
      <c r="L899" s="78">
        <v>7.06</v>
      </c>
      <c r="M899" s="76">
        <v>7.85</v>
      </c>
      <c r="N899" s="76">
        <v>7.85</v>
      </c>
      <c r="O899" s="76">
        <v>0</v>
      </c>
      <c r="P899" s="20"/>
      <c r="Q899" s="20"/>
      <c r="R899" s="20"/>
      <c r="S899" s="20"/>
      <c r="T899" s="20"/>
      <c r="U899" s="20"/>
      <c r="V899" s="20"/>
      <c r="W899" s="20"/>
      <c r="X899" s="20"/>
      <c r="Y899" s="20" t="str">
        <f t="shared" si="270"/>
        <v/>
      </c>
      <c r="Z899" s="20"/>
      <c r="AA899" s="20"/>
      <c r="AB899" s="20"/>
      <c r="AC899" s="20" t="str">
        <f t="shared" si="279"/>
        <v/>
      </c>
      <c r="AD899" s="20"/>
      <c r="AE899" s="20" t="str">
        <f t="shared" si="268"/>
        <v/>
      </c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</row>
    <row r="900" spans="1:41" s="30" customFormat="1" x14ac:dyDescent="0.25">
      <c r="A900" s="209" t="s">
        <v>29</v>
      </c>
      <c r="B900" s="205" t="s">
        <v>114</v>
      </c>
      <c r="C900" s="205" t="s">
        <v>35</v>
      </c>
      <c r="D900" s="115"/>
      <c r="E900" s="115" t="s">
        <v>17</v>
      </c>
      <c r="F900" s="115"/>
      <c r="G900" s="115" t="s">
        <v>17</v>
      </c>
      <c r="H900" s="116" t="s">
        <v>1</v>
      </c>
      <c r="I900" s="117" t="s">
        <v>18</v>
      </c>
      <c r="J900" s="87">
        <f t="array" aca="1" ref="J900" ca="1">SUM(IF($Q900=$Q$906:$Q$941,J$906:J$941,0))</f>
        <v>23997.7</v>
      </c>
      <c r="K900" s="87">
        <f t="array" aca="1" ref="K900" ca="1">SUM(IF($Q900=$Q$906:$Q$941,K$906:K$941,0))</f>
        <v>139168.1</v>
      </c>
      <c r="L900" s="87">
        <f t="array" aca="1" ref="L900" ca="1">SUM(IF($Q900=$Q$906:$Q$941,L$906:L$941,0))</f>
        <v>111334.5</v>
      </c>
      <c r="M900" s="87">
        <f t="array" aca="1" ref="M900" ca="1">SUM(IF($Q900=$Q$906:$Q$941,M$906:M$941,0))</f>
        <v>111334.5</v>
      </c>
      <c r="N900" s="87">
        <f t="array" aca="1" ref="N900" ca="1">SUM(IF($Q900=$Q$906:$Q$941,N$906:N$941,0))</f>
        <v>133630.75432000001</v>
      </c>
      <c r="O900" s="87">
        <f t="array" aca="1" ref="O900" ca="1">SUM(IF($Q900=$Q$906:$Q$941,O$906:O$941,0))</f>
        <v>0</v>
      </c>
      <c r="P900" s="20"/>
      <c r="Q900" s="20">
        <v>1</v>
      </c>
      <c r="R900" s="20"/>
      <c r="S900" s="20"/>
      <c r="T900" s="157"/>
      <c r="U900" s="20"/>
      <c r="V900" s="20"/>
      <c r="W900" s="20"/>
      <c r="X900" s="20"/>
      <c r="Y900" s="20" t="str">
        <f t="shared" ca="1" si="270"/>
        <v/>
      </c>
      <c r="Z900" s="20"/>
      <c r="AA900" s="20"/>
      <c r="AB900" s="20"/>
      <c r="AC900" s="20" t="str">
        <f t="shared" si="279"/>
        <v/>
      </c>
      <c r="AD900" s="20"/>
      <c r="AE900" s="20" t="str">
        <f t="shared" si="268"/>
        <v/>
      </c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</row>
    <row r="901" spans="1:41" s="30" customFormat="1" x14ac:dyDescent="0.25">
      <c r="A901" s="209"/>
      <c r="B901" s="205"/>
      <c r="C901" s="205"/>
      <c r="D901" s="124"/>
      <c r="E901" s="124"/>
      <c r="F901" s="124"/>
      <c r="G901" s="124"/>
      <c r="H901" s="116" t="s">
        <v>2</v>
      </c>
      <c r="I901" s="117" t="s">
        <v>18</v>
      </c>
      <c r="J901" s="87">
        <f t="array" aca="1" ref="J901" ca="1">SUM(IF($Q901=$Q$906:$Q$941,J$906:J$941,0))</f>
        <v>0</v>
      </c>
      <c r="K901" s="87">
        <f t="array" aca="1" ref="K901" ca="1">SUM(IF($Q901=$Q$906:$Q$941,K$906:K$941,0))</f>
        <v>0</v>
      </c>
      <c r="L901" s="87">
        <f t="array" aca="1" ref="L901" ca="1">SUM(IF($Q901=$Q$906:$Q$941,L$906:L$941,0))</f>
        <v>0</v>
      </c>
      <c r="M901" s="87">
        <f t="array" aca="1" ref="M901" ca="1">SUM(IF($Q901=$Q$906:$Q$941,M$906:M$941,0))</f>
        <v>0</v>
      </c>
      <c r="N901" s="87">
        <f t="array" aca="1" ref="N901" ca="1">SUM(IF($Q901=$Q$906:$Q$941,N$906:N$941,0))</f>
        <v>0</v>
      </c>
      <c r="O901" s="87">
        <f t="array" aca="1" ref="O901" ca="1">SUM(IF($Q901=$Q$906:$Q$941,O$906:O$941,0))</f>
        <v>0</v>
      </c>
      <c r="P901" s="20"/>
      <c r="Q901" s="20">
        <v>2</v>
      </c>
      <c r="R901" s="20"/>
      <c r="S901" s="20"/>
      <c r="T901" s="157"/>
      <c r="U901" s="20"/>
      <c r="V901" s="20"/>
      <c r="W901" s="20"/>
      <c r="X901" s="20"/>
      <c r="Y901" s="20" t="str">
        <f t="shared" ca="1" si="270"/>
        <v/>
      </c>
      <c r="Z901" s="20"/>
      <c r="AA901" s="20"/>
      <c r="AB901" s="20"/>
      <c r="AC901" s="20" t="str">
        <f t="shared" si="279"/>
        <v/>
      </c>
      <c r="AD901" s="20"/>
      <c r="AE901" s="20" t="str">
        <f t="shared" si="268"/>
        <v/>
      </c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</row>
    <row r="902" spans="1:41" s="30" customFormat="1" x14ac:dyDescent="0.25">
      <c r="A902" s="209"/>
      <c r="B902" s="205"/>
      <c r="C902" s="205"/>
      <c r="D902" s="125">
        <v>832</v>
      </c>
      <c r="E902" s="125" t="s">
        <v>17</v>
      </c>
      <c r="F902" s="125" t="s">
        <v>17</v>
      </c>
      <c r="G902" s="117" t="s">
        <v>17</v>
      </c>
      <c r="H902" s="116" t="s">
        <v>4</v>
      </c>
      <c r="I902" s="117" t="s">
        <v>18</v>
      </c>
      <c r="J902" s="87">
        <f t="array" aca="1" ref="J902" ca="1">SUM(IF($Q902=$Q$906:$Q$941,J$906:J$941,0))</f>
        <v>18842.099999999999</v>
      </c>
      <c r="K902" s="87">
        <f t="array" aca="1" ref="K902" ca="1">SUM(IF($Q902=$Q$906:$Q$941,K$906:K$941,0))</f>
        <v>111334.5</v>
      </c>
      <c r="L902" s="87">
        <f t="array" aca="1" ref="L902" ca="1">SUM(IF($Q902=$Q$906:$Q$941,L$906:L$941,0))</f>
        <v>111334.5</v>
      </c>
      <c r="M902" s="87">
        <f t="array" aca="1" ref="M902" ca="1">SUM(IF($Q902=$Q$906:$Q$941,M$906:M$941,0))</f>
        <v>111334.5</v>
      </c>
      <c r="N902" s="87">
        <f t="array" aca="1" ref="N902" ca="1">SUM(IF($Q902=$Q$906:$Q$941,N$906:N$941,0))</f>
        <v>133630.75432000001</v>
      </c>
      <c r="O902" s="87">
        <f t="array" aca="1" ref="O902" ca="1">SUM(IF($Q902=$Q$906:$Q$941,O$906:O$941,0))</f>
        <v>0</v>
      </c>
      <c r="P902" s="20"/>
      <c r="Q902" s="20">
        <v>3</v>
      </c>
      <c r="R902" s="20"/>
      <c r="S902" s="20"/>
      <c r="T902" s="157"/>
      <c r="U902" s="20"/>
      <c r="V902" s="20"/>
      <c r="W902" s="20"/>
      <c r="X902" s="20"/>
      <c r="Y902" s="20" t="str">
        <f t="shared" ca="1" si="270"/>
        <v/>
      </c>
      <c r="Z902" s="20"/>
      <c r="AA902" s="20"/>
      <c r="AB902" s="20"/>
      <c r="AC902" s="20" t="str">
        <f t="shared" si="279"/>
        <v/>
      </c>
      <c r="AD902" s="20"/>
      <c r="AE902" s="20" t="str">
        <f t="shared" si="268"/>
        <v/>
      </c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</row>
    <row r="903" spans="1:41" s="30" customFormat="1" x14ac:dyDescent="0.25">
      <c r="A903" s="209"/>
      <c r="B903" s="205"/>
      <c r="C903" s="205"/>
      <c r="D903" s="115" t="s">
        <v>17</v>
      </c>
      <c r="E903" s="115" t="s">
        <v>17</v>
      </c>
      <c r="F903" s="115" t="s">
        <v>17</v>
      </c>
      <c r="G903" s="115" t="s">
        <v>17</v>
      </c>
      <c r="H903" s="116" t="s">
        <v>3</v>
      </c>
      <c r="I903" s="117" t="s">
        <v>18</v>
      </c>
      <c r="J903" s="87">
        <f t="array" aca="1" ref="J903" ca="1">SUM(IF($Q903=$Q$906:$Q$941,J$906:J$941,0))</f>
        <v>5155.6000000000004</v>
      </c>
      <c r="K903" s="87">
        <f t="array" aca="1" ref="K903" ca="1">SUM(IF($Q903=$Q$906:$Q$941,K$906:K$941,0))</f>
        <v>27833.599999999999</v>
      </c>
      <c r="L903" s="87">
        <f t="array" aca="1" ref="L903" ca="1">SUM(IF($Q903=$Q$906:$Q$941,L$906:L$941,0))</f>
        <v>0</v>
      </c>
      <c r="M903" s="87">
        <f t="array" aca="1" ref="M903" ca="1">SUM(IF($Q903=$Q$906:$Q$941,M$906:M$941,0))</f>
        <v>0</v>
      </c>
      <c r="N903" s="87">
        <v>27833.599999999999</v>
      </c>
      <c r="O903" s="87">
        <f t="array" aca="1" ref="O903" ca="1">SUM(IF($Q903=$Q$906:$Q$941,O$906:O$941,0))</f>
        <v>0</v>
      </c>
      <c r="P903" s="20"/>
      <c r="Q903" s="20">
        <v>4</v>
      </c>
      <c r="R903" s="20"/>
      <c r="S903" s="20"/>
      <c r="T903" s="157"/>
      <c r="U903" s="20"/>
      <c r="V903" s="20"/>
      <c r="W903" s="20"/>
      <c r="X903" s="20"/>
      <c r="Y903" s="20" t="str">
        <f t="shared" ca="1" si="270"/>
        <v/>
      </c>
      <c r="Z903" s="20"/>
      <c r="AA903" s="20"/>
      <c r="AB903" s="20"/>
      <c r="AC903" s="20" t="str">
        <f t="shared" si="279"/>
        <v/>
      </c>
      <c r="AD903" s="20"/>
      <c r="AE903" s="20" t="str">
        <f t="shared" si="268"/>
        <v/>
      </c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</row>
    <row r="904" spans="1:41" s="30" customFormat="1" x14ac:dyDescent="0.25">
      <c r="A904" s="209"/>
      <c r="B904" s="205"/>
      <c r="C904" s="205"/>
      <c r="D904" s="115" t="s">
        <v>17</v>
      </c>
      <c r="E904" s="115" t="s">
        <v>17</v>
      </c>
      <c r="F904" s="115" t="s">
        <v>17</v>
      </c>
      <c r="G904" s="115" t="s">
        <v>17</v>
      </c>
      <c r="H904" s="116" t="s">
        <v>5</v>
      </c>
      <c r="I904" s="117" t="s">
        <v>18</v>
      </c>
      <c r="J904" s="87">
        <f t="array" aca="1" ref="J904" ca="1">SUM(IF($Q904=$Q$906:$Q$941,J$906:J$941,0))</f>
        <v>0</v>
      </c>
      <c r="K904" s="87">
        <f t="array" aca="1" ref="K904" ca="1">SUM(IF($Q904=$Q$906:$Q$941,K$906:K$941,0))</f>
        <v>0</v>
      </c>
      <c r="L904" s="87">
        <f t="array" aca="1" ref="L904" ca="1">SUM(IF($Q904=$Q$906:$Q$941,L$906:L$941,0))</f>
        <v>0</v>
      </c>
      <c r="M904" s="87">
        <f t="array" aca="1" ref="M904" ca="1">SUM(IF($Q904=$Q$906:$Q$941,M$906:M$941,0))</f>
        <v>0</v>
      </c>
      <c r="N904" s="87">
        <f t="array" aca="1" ref="N904" ca="1">SUM(IF($Q904=$Q$906:$Q$941,N$906:N$941,0))</f>
        <v>0</v>
      </c>
      <c r="O904" s="87">
        <f t="array" aca="1" ref="O904" ca="1">SUM(IF($Q904=$Q$906:$Q$941,O$906:O$941,0))</f>
        <v>0</v>
      </c>
      <c r="P904" s="20"/>
      <c r="Q904" s="20">
        <v>5</v>
      </c>
      <c r="R904" s="20"/>
      <c r="S904" s="20"/>
      <c r="T904" s="157"/>
      <c r="U904" s="20"/>
      <c r="V904" s="20"/>
      <c r="W904" s="20"/>
      <c r="X904" s="20"/>
      <c r="Y904" s="20" t="str">
        <f t="shared" ca="1" si="270"/>
        <v/>
      </c>
      <c r="Z904" s="20"/>
      <c r="AA904" s="20"/>
      <c r="AB904" s="20"/>
      <c r="AC904" s="20" t="str">
        <f t="shared" si="279"/>
        <v/>
      </c>
      <c r="AD904" s="20"/>
      <c r="AE904" s="20" t="str">
        <f t="shared" si="268"/>
        <v/>
      </c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</row>
    <row r="905" spans="1:41" s="30" customFormat="1" x14ac:dyDescent="0.25">
      <c r="A905" s="210"/>
      <c r="B905" s="206"/>
      <c r="C905" s="206"/>
      <c r="D905" s="115" t="s">
        <v>17</v>
      </c>
      <c r="E905" s="115" t="s">
        <v>17</v>
      </c>
      <c r="F905" s="115" t="s">
        <v>17</v>
      </c>
      <c r="G905" s="115" t="s">
        <v>17</v>
      </c>
      <c r="H905" s="116" t="s">
        <v>6</v>
      </c>
      <c r="I905" s="117" t="s">
        <v>18</v>
      </c>
      <c r="J905" s="87">
        <f t="array" aca="1" ref="J905" ca="1">SUM(IF($Q905=$Q$906:$Q$941,J$906:J$941,0))</f>
        <v>0</v>
      </c>
      <c r="K905" s="87">
        <f t="array" aca="1" ref="K905" ca="1">SUM(IF($Q905=$Q$906:$Q$941,K$906:K$941,0))</f>
        <v>0</v>
      </c>
      <c r="L905" s="87">
        <f t="array" aca="1" ref="L905" ca="1">SUM(IF($Q905=$Q$906:$Q$941,L$906:L$941,0))</f>
        <v>0</v>
      </c>
      <c r="M905" s="87">
        <f t="array" aca="1" ref="M905" ca="1">SUM(IF($Q905=$Q$906:$Q$941,M$906:M$941,0))</f>
        <v>0</v>
      </c>
      <c r="N905" s="87">
        <f t="array" aca="1" ref="N905" ca="1">SUM(IF($Q905=$Q$906:$Q$941,N$906:N$941,0))</f>
        <v>0</v>
      </c>
      <c r="O905" s="87">
        <f t="array" aca="1" ref="O905" ca="1">SUM(IF($Q905=$Q$906:$Q$941,O$906:O$941,0))</f>
        <v>0</v>
      </c>
      <c r="P905" s="20"/>
      <c r="Q905" s="20">
        <v>6</v>
      </c>
      <c r="R905" s="20"/>
      <c r="S905" s="20"/>
      <c r="T905" s="157"/>
      <c r="U905" s="20"/>
      <c r="V905" s="20"/>
      <c r="W905" s="20"/>
      <c r="X905" s="20"/>
      <c r="Y905" s="20" t="str">
        <f t="shared" ca="1" si="270"/>
        <v/>
      </c>
      <c r="Z905" s="20"/>
      <c r="AA905" s="20"/>
      <c r="AB905" s="20"/>
      <c r="AC905" s="20" t="str">
        <f t="shared" si="279"/>
        <v/>
      </c>
      <c r="AD905" s="20"/>
      <c r="AE905" s="20" t="str">
        <f t="shared" ref="AE905:AE974" si="301">IF(AC905=AD905,"",1)</f>
        <v/>
      </c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</row>
    <row r="906" spans="1:41" s="30" customFormat="1" x14ac:dyDescent="0.25">
      <c r="A906" s="209" t="s">
        <v>32</v>
      </c>
      <c r="B906" s="205" t="s">
        <v>757</v>
      </c>
      <c r="C906" s="205" t="s">
        <v>35</v>
      </c>
      <c r="D906" s="115" t="s">
        <v>17</v>
      </c>
      <c r="E906" s="115" t="s">
        <v>40</v>
      </c>
      <c r="F906" s="115" t="s">
        <v>17</v>
      </c>
      <c r="G906" s="115" t="s">
        <v>17</v>
      </c>
      <c r="H906" s="116" t="s">
        <v>1</v>
      </c>
      <c r="I906" s="117" t="s">
        <v>18</v>
      </c>
      <c r="J906" s="87">
        <f ca="1">IF($T906=0,SUM(J907:J911),IF($T906="",0,IF(ISERROR(OFFSET(ГП!AA743,-$R906-IF($T906=4,1,0),0)),0,OFFSET(ГП!AA743,-$R906-IF($T906=4,1,0),0))))</f>
        <v>1127.9000000000001</v>
      </c>
      <c r="K906" s="87">
        <f ca="1">IF($T906=0,SUM(K907:K911),IF($T906="",0,IF(ISERROR(OFFSET(ГП!AB743,-$R906-IF($T906=4,1,0),0)),0,OFFSET(ГП!AB743,-$R906-IF($T906=4,1,0),0))))</f>
        <v>0</v>
      </c>
      <c r="L906" s="87">
        <f ca="1">IF($T906=0,SUM(L907:L911),IF($T906="",0,IF(ISERROR(OFFSET(ГП!AC743,-$R906-IF($T906=4,1,0),0)),0,OFFSET(ГП!AC743,-$R906-IF($T906=4,1,0),0))))</f>
        <v>0</v>
      </c>
      <c r="M906" s="87">
        <f ca="1">IF($T906=0,SUM(M907:M911),IF($T906="",0,IF(ISERROR(OFFSET(ГП!AD743,-$R906-IF($T906=4,1,0),0)),0,OFFSET(ГП!AD743,-$R906-IF($T906=4,1,0),0))))</f>
        <v>0</v>
      </c>
      <c r="N906" s="87">
        <f ca="1">IF($T906=0,SUM(N907:N911),IF($T906="",0,IF(ISERROR(OFFSET(ГП!AE743,-$R906-IF($T906=4,1,0),0)),0,OFFSET(ГП!AE743,-$R906-IF($T906=4,1,0),0))))</f>
        <v>0</v>
      </c>
      <c r="O906" s="87">
        <f ca="1">IF($T906=0,SUM(O907:O911),IF($T906="",0,IF(ISERROR(OFFSET(ГП!AF743,-$R906-IF($T906=4,1,0),0)),0,OFFSET(ГП!AF743,-$R906-IF($T906=4,1,0),0))))</f>
        <v>0</v>
      </c>
      <c r="P906" s="20"/>
      <c r="Q906" s="20">
        <v>1</v>
      </c>
      <c r="R906" s="20">
        <v>0</v>
      </c>
      <c r="S906" s="20" t="str">
        <f t="shared" ref="S906:S941" si="302">IF(ISERROR(SEARCH("местн",U906,1)),IF(ISERROR(SEARCH("источн",U906,1)),"",4),3)</f>
        <v/>
      </c>
      <c r="T906" s="157">
        <f t="shared" ref="T906:T941" si="303">IF(S906="",IF(ISERROR(SEARCH("федерал",U906,1)),IF(ISERROR(SEARCH("республ",U906,1)),IF(ISERROR(SEARCH("всег",U906,1)),"",0),IF(ISERROR(SEARCH("террит",U906,1)),1,"")),2),S906)</f>
        <v>0</v>
      </c>
      <c r="U906" s="20" t="str">
        <f t="shared" ref="U906:U941" si="304">H906</f>
        <v>всего</v>
      </c>
      <c r="V906" s="20"/>
      <c r="W906" s="20"/>
      <c r="X906" s="20"/>
      <c r="Y906" s="20" t="str">
        <f t="shared" ca="1" si="270"/>
        <v/>
      </c>
      <c r="Z906" s="20"/>
      <c r="AA906" s="20"/>
      <c r="AB906" s="20"/>
      <c r="AC906" s="20" t="str">
        <f t="shared" si="279"/>
        <v/>
      </c>
      <c r="AD906" s="20"/>
      <c r="AE906" s="20" t="str">
        <f t="shared" si="301"/>
        <v/>
      </c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</row>
    <row r="907" spans="1:41" s="30" customFormat="1" x14ac:dyDescent="0.25">
      <c r="A907" s="209"/>
      <c r="B907" s="205"/>
      <c r="C907" s="205"/>
      <c r="D907" s="115" t="s">
        <v>17</v>
      </c>
      <c r="E907" s="115" t="s">
        <v>40</v>
      </c>
      <c r="F907" s="115" t="s">
        <v>17</v>
      </c>
      <c r="G907" s="115" t="s">
        <v>17</v>
      </c>
      <c r="H907" s="116" t="s">
        <v>2</v>
      </c>
      <c r="I907" s="117" t="s">
        <v>18</v>
      </c>
      <c r="J907" s="87" t="str">
        <f ca="1">IF($T907=0,SUM(J908:J912),IF($T907="",0,IF(ISERROR(OFFSET(ГП!AA744,-$R907-IF($T907=4,1,0),0)),0,OFFSET(ГП!AA744,-$R907-IF($T907=4,1,0),0))))</f>
        <v/>
      </c>
      <c r="K907" s="87" t="str">
        <f ca="1">IF($T907=0,SUM(K908:K912),IF($T907="",0,IF(ISERROR(OFFSET(ГП!AB744,-$R907-IF($T907=4,1,0),0)),0,OFFSET(ГП!AB744,-$R907-IF($T907=4,1,0),0))))</f>
        <v/>
      </c>
      <c r="L907" s="87" t="str">
        <f ca="1">IF($T907=0,SUM(L908:L912),IF($T907="",0,IF(ISERROR(OFFSET(ГП!AC744,-$R907-IF($T907=4,1,0),0)),0,OFFSET(ГП!AC744,-$R907-IF($T907=4,1,0),0))))</f>
        <v/>
      </c>
      <c r="M907" s="87" t="str">
        <f ca="1">IF($T907=0,SUM(M908:M912),IF($T907="",0,IF(ISERROR(OFFSET(ГП!AD744,-$R907-IF($T907=4,1,0),0)),0,OFFSET(ГП!AD744,-$R907-IF($T907=4,1,0),0))))</f>
        <v/>
      </c>
      <c r="N907" s="87">
        <f ca="1">IF($T907=0,SUM(N908:N912),IF($T907="",0,IF(ISERROR(OFFSET(ГП!AE744,-$R907-IF($T907=4,1,0),0)),0,OFFSET(ГП!AE744,-$R907-IF($T907=4,1,0),0))))</f>
        <v>0</v>
      </c>
      <c r="O907" s="87" t="str">
        <f ca="1">IF($T907=0,SUM(O908:O912),IF($T907="",0,IF(ISERROR(OFFSET(ГП!AF744,-$R907-IF($T907=4,1,0),0)),0,OFFSET(ГП!AF744,-$R907-IF($T907=4,1,0),0))))</f>
        <v/>
      </c>
      <c r="P907" s="20"/>
      <c r="Q907" s="20">
        <v>2</v>
      </c>
      <c r="R907" s="20">
        <f t="shared" ref="R907:R941" si="305">IF(Q907=1,R906+1,R906)</f>
        <v>0</v>
      </c>
      <c r="S907" s="20" t="str">
        <f t="shared" si="302"/>
        <v/>
      </c>
      <c r="T907" s="157">
        <f t="shared" si="303"/>
        <v>2</v>
      </c>
      <c r="U907" s="20" t="str">
        <f t="shared" si="304"/>
        <v>федеральный бюджет</v>
      </c>
      <c r="V907" s="20"/>
      <c r="W907" s="20"/>
      <c r="X907" s="20"/>
      <c r="Y907" s="20" t="str">
        <f t="shared" ca="1" si="270"/>
        <v/>
      </c>
      <c r="Z907" s="20"/>
      <c r="AA907" s="20"/>
      <c r="AB907" s="20"/>
      <c r="AC907" s="20" t="str">
        <f t="shared" si="279"/>
        <v/>
      </c>
      <c r="AD907" s="20"/>
      <c r="AE907" s="20" t="str">
        <f t="shared" si="301"/>
        <v/>
      </c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</row>
    <row r="908" spans="1:41" s="30" customFormat="1" ht="15.75" thickBot="1" x14ac:dyDescent="0.3">
      <c r="A908" s="209"/>
      <c r="B908" s="205"/>
      <c r="C908" s="205"/>
      <c r="D908" s="150">
        <v>832</v>
      </c>
      <c r="E908" s="150">
        <v>502</v>
      </c>
      <c r="F908" s="150" t="s">
        <v>618</v>
      </c>
      <c r="G908" s="150">
        <v>520</v>
      </c>
      <c r="H908" s="116" t="s">
        <v>4</v>
      </c>
      <c r="I908" s="117" t="s">
        <v>18</v>
      </c>
      <c r="J908" s="87">
        <f ca="1">IF($T908=0,SUM(J909:J913),IF($T908="",0,IF(ISERROR(OFFSET(ГП!AA745,-$R908-IF($T908=4,1,0),0)),0,OFFSET(ГП!AA745,-$R908-IF($T908=4,1,0),0))))</f>
        <v>801.4</v>
      </c>
      <c r="K908" s="87" t="str">
        <f ca="1">IF($T908=0,SUM(K909:K913),IF($T908="",0,IF(ISERROR(OFFSET(ГП!AB745,-$R908-IF($T908=4,1,0),0)),0,OFFSET(ГП!AB745,-$R908-IF($T908=4,1,0),0))))</f>
        <v/>
      </c>
      <c r="L908" s="87" t="str">
        <f ca="1">IF($T908=0,SUM(L909:L913),IF($T908="",0,IF(ISERROR(OFFSET(ГП!AC745,-$R908-IF($T908=4,1,0),0)),0,OFFSET(ГП!AC745,-$R908-IF($T908=4,1,0),0))))</f>
        <v/>
      </c>
      <c r="M908" s="87" t="str">
        <f ca="1">IF($T908=0,SUM(M909:M913),IF($T908="",0,IF(ISERROR(OFFSET(ГП!AD745,-$R908-IF($T908=4,1,0),0)),0,OFFSET(ГП!AD745,-$R908-IF($T908=4,1,0),0))))</f>
        <v/>
      </c>
      <c r="N908" s="87">
        <f ca="1">IF($T908=0,SUM(N909:N913),IF($T908="",0,IF(ISERROR(OFFSET(ГП!AE745,-$R908-IF($T908=4,1,0),0)),0,OFFSET(ГП!AE745,-$R908-IF($T908=4,1,0),0))))</f>
        <v>0</v>
      </c>
      <c r="O908" s="87" t="str">
        <f ca="1">IF($T908=0,SUM(O909:O913),IF($T908="",0,IF(ISERROR(OFFSET(ГП!AF745,-$R908-IF($T908=4,1,0),0)),0,OFFSET(ГП!AF745,-$R908-IF($T908=4,1,0),0))))</f>
        <v/>
      </c>
      <c r="P908" s="20"/>
      <c r="Q908" s="20">
        <v>3</v>
      </c>
      <c r="R908" s="20">
        <f t="shared" si="305"/>
        <v>0</v>
      </c>
      <c r="S908" s="20" t="str">
        <f t="shared" si="302"/>
        <v/>
      </c>
      <c r="T908" s="157">
        <f t="shared" si="303"/>
        <v>1</v>
      </c>
      <c r="U908" s="20" t="str">
        <f t="shared" si="304"/>
        <v>республииканский бюджет Чувашской Республики</v>
      </c>
      <c r="V908" s="20"/>
      <c r="W908" s="20"/>
      <c r="X908" s="20"/>
      <c r="Y908" s="20" t="str">
        <f t="shared" ca="1" si="270"/>
        <v/>
      </c>
      <c r="Z908" s="20"/>
      <c r="AA908" s="20"/>
      <c r="AB908" s="20"/>
      <c r="AC908" s="20" t="str">
        <f t="shared" si="279"/>
        <v>A140119132</v>
      </c>
      <c r="AD908" s="20"/>
      <c r="AE908" s="20">
        <f t="shared" si="301"/>
        <v>1</v>
      </c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</row>
    <row r="909" spans="1:41" s="30" customFormat="1" x14ac:dyDescent="0.25">
      <c r="A909" s="209"/>
      <c r="B909" s="205"/>
      <c r="C909" s="205"/>
      <c r="D909" s="115" t="s">
        <v>17</v>
      </c>
      <c r="E909" s="115" t="s">
        <v>40</v>
      </c>
      <c r="F909" s="115" t="s">
        <v>17</v>
      </c>
      <c r="G909" s="115" t="s">
        <v>17</v>
      </c>
      <c r="H909" s="116" t="s">
        <v>3</v>
      </c>
      <c r="I909" s="117" t="s">
        <v>18</v>
      </c>
      <c r="J909" s="87">
        <f ca="1">IF($T909=0,SUM(J910:J914),IF($T909="",0,IF(ISERROR(OFFSET(ГП!AA746,-$R909-IF($T909=4,1,0),0)),0,OFFSET(ГП!AA746,-$R909-IF($T909=4,1,0),0))))</f>
        <v>326.5</v>
      </c>
      <c r="K909" s="87" t="str">
        <f ca="1">IF($T909=0,SUM(K910:K914),IF($T909="",0,IF(ISERROR(OFFSET(ГП!AB746,-$R909-IF($T909=4,1,0),0)),0,OFFSET(ГП!AB746,-$R909-IF($T909=4,1,0),0))))</f>
        <v/>
      </c>
      <c r="L909" s="87" t="str">
        <f ca="1">IF($T909=0,SUM(L910:L914),IF($T909="",0,IF(ISERROR(OFFSET(ГП!AC746,-$R909-IF($T909=4,1,0),0)),0,OFFSET(ГП!AC746,-$R909-IF($T909=4,1,0),0))))</f>
        <v/>
      </c>
      <c r="M909" s="87" t="str">
        <f ca="1">IF($T909=0,SUM(M910:M914),IF($T909="",0,IF(ISERROR(OFFSET(ГП!AD746,-$R909-IF($T909=4,1,0),0)),0,OFFSET(ГП!AD746,-$R909-IF($T909=4,1,0),0))))</f>
        <v/>
      </c>
      <c r="N909" s="87">
        <f ca="1">IF($T909=0,SUM(N910:N914),IF($T909="",0,IF(ISERROR(OFFSET(ГП!AE746,-$R909-IF($T909=4,1,0),0)),0,OFFSET(ГП!AE746,-$R909-IF($T909=4,1,0),0))))</f>
        <v>0</v>
      </c>
      <c r="O909" s="87" t="str">
        <f ca="1">IF($T909=0,SUM(O910:O914),IF($T909="",0,IF(ISERROR(OFFSET(ГП!AF746,-$R909-IF($T909=4,1,0),0)),0,OFFSET(ГП!AF746,-$R909-IF($T909=4,1,0),0))))</f>
        <v/>
      </c>
      <c r="P909" s="20"/>
      <c r="Q909" s="20">
        <v>4</v>
      </c>
      <c r="R909" s="20">
        <f t="shared" si="305"/>
        <v>0</v>
      </c>
      <c r="S909" s="20">
        <f t="shared" si="302"/>
        <v>3</v>
      </c>
      <c r="T909" s="157">
        <f t="shared" si="303"/>
        <v>3</v>
      </c>
      <c r="U909" s="20" t="str">
        <f t="shared" si="304"/>
        <v>местные бюджеты</v>
      </c>
      <c r="V909" s="20"/>
      <c r="W909" s="20"/>
      <c r="X909" s="20"/>
      <c r="Y909" s="20" t="str">
        <f t="shared" ca="1" si="270"/>
        <v/>
      </c>
      <c r="Z909" s="20"/>
      <c r="AA909" s="20"/>
      <c r="AB909" s="20"/>
      <c r="AC909" s="20" t="str">
        <f t="shared" si="279"/>
        <v/>
      </c>
      <c r="AD909" s="20"/>
      <c r="AE909" s="20" t="str">
        <f t="shared" si="301"/>
        <v/>
      </c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</row>
    <row r="910" spans="1:41" s="30" customFormat="1" x14ac:dyDescent="0.25">
      <c r="A910" s="209"/>
      <c r="B910" s="205"/>
      <c r="C910" s="205"/>
      <c r="D910" s="115" t="s">
        <v>17</v>
      </c>
      <c r="E910" s="115" t="s">
        <v>40</v>
      </c>
      <c r="F910" s="115" t="s">
        <v>17</v>
      </c>
      <c r="G910" s="115" t="s">
        <v>17</v>
      </c>
      <c r="H910" s="116" t="s">
        <v>5</v>
      </c>
      <c r="I910" s="117" t="s">
        <v>18</v>
      </c>
      <c r="J910" s="87">
        <f ca="1">IF($T910=0,SUM(J911:J915),IF($T910="",0,IF(ISERROR(OFFSET(ГП!AA747,-$R910-IF($T910=4,1,0),0)),0,OFFSET(ГП!AA747,-$R910-IF($T910=4,1,0),0))))</f>
        <v>0</v>
      </c>
      <c r="K910" s="87">
        <f ca="1">IF($T910=0,SUM(K911:K915),IF($T910="",0,IF(ISERROR(OFFSET(ГП!AB747,-$R910-IF($T910=4,1,0),0)),0,OFFSET(ГП!AB747,-$R910-IF($T910=4,1,0),0))))</f>
        <v>0</v>
      </c>
      <c r="L910" s="87">
        <f ca="1">IF($T910=0,SUM(L911:L915),IF($T910="",0,IF(ISERROR(OFFSET(ГП!AC747,-$R910-IF($T910=4,1,0),0)),0,OFFSET(ГП!AC747,-$R910-IF($T910=4,1,0),0))))</f>
        <v>0</v>
      </c>
      <c r="M910" s="87">
        <f ca="1">IF($T910=0,SUM(M911:M915),IF($T910="",0,IF(ISERROR(OFFSET(ГП!AD747,-$R910-IF($T910=4,1,0),0)),0,OFFSET(ГП!AD747,-$R910-IF($T910=4,1,0),0))))</f>
        <v>0</v>
      </c>
      <c r="N910" s="87">
        <f ca="1">IF($T910=0,SUM(N911:N915),IF($T910="",0,IF(ISERROR(OFFSET(ГП!AE747,-$R910-IF($T910=4,1,0),0)),0,OFFSET(ГП!AE747,-$R910-IF($T910=4,1,0),0))))</f>
        <v>0</v>
      </c>
      <c r="O910" s="87">
        <f ca="1">IF($T910=0,SUM(O911:O915),IF($T910="",0,IF(ISERROR(OFFSET(ГП!AF747,-$R910-IF($T910=4,1,0),0)),0,OFFSET(ГП!AF747,-$R910-IF($T910=4,1,0),0))))</f>
        <v>0</v>
      </c>
      <c r="P910" s="20"/>
      <c r="Q910" s="20">
        <v>5</v>
      </c>
      <c r="R910" s="20">
        <f t="shared" si="305"/>
        <v>0</v>
      </c>
      <c r="S910" s="20" t="str">
        <f t="shared" si="302"/>
        <v/>
      </c>
      <c r="T910" s="157" t="str">
        <f t="shared" si="303"/>
        <v/>
      </c>
      <c r="U910" s="20" t="str">
        <f t="shared" si="304"/>
        <v>территориальный государственный внебюджетный фонд Чувашской Республики</v>
      </c>
      <c r="V910" s="20"/>
      <c r="W910" s="20"/>
      <c r="X910" s="20"/>
      <c r="Y910" s="20" t="str">
        <f t="shared" ca="1" si="270"/>
        <v/>
      </c>
      <c r="Z910" s="20"/>
      <c r="AA910" s="20"/>
      <c r="AB910" s="20"/>
      <c r="AC910" s="20" t="str">
        <f t="shared" si="279"/>
        <v/>
      </c>
      <c r="AD910" s="20"/>
      <c r="AE910" s="20" t="str">
        <f t="shared" si="301"/>
        <v/>
      </c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</row>
    <row r="911" spans="1:41" s="30" customFormat="1" x14ac:dyDescent="0.25">
      <c r="A911" s="210"/>
      <c r="B911" s="206"/>
      <c r="C911" s="206"/>
      <c r="D911" s="115"/>
      <c r="E911" s="115"/>
      <c r="F911" s="115"/>
      <c r="G911" s="115"/>
      <c r="H911" s="116" t="s">
        <v>6</v>
      </c>
      <c r="I911" s="117" t="s">
        <v>18</v>
      </c>
      <c r="J911" s="87" t="str">
        <f ca="1">IF($T911=0,SUM(J912:J916),IF($T911="",0,IF(ISERROR(OFFSET(ГП!AA748,-$R911-IF($T911=4,1,0),0)),0,OFFSET(ГП!AA748,-$R911-IF($T911=4,1,0),0))))</f>
        <v/>
      </c>
      <c r="K911" s="87" t="str">
        <f ca="1">IF($T911=0,SUM(K912:K916),IF($T911="",0,IF(ISERROR(OFFSET(ГП!AB748,-$R911-IF($T911=4,1,0),0)),0,OFFSET(ГП!AB748,-$R911-IF($T911=4,1,0),0))))</f>
        <v/>
      </c>
      <c r="L911" s="87" t="str">
        <f ca="1">IF($T911=0,SUM(L912:L916),IF($T911="",0,IF(ISERROR(OFFSET(ГП!AC748,-$R911-IF($T911=4,1,0),0)),0,OFFSET(ГП!AC748,-$R911-IF($T911=4,1,0),0))))</f>
        <v/>
      </c>
      <c r="M911" s="87" t="str">
        <f ca="1">IF($T911=0,SUM(M912:M916),IF($T911="",0,IF(ISERROR(OFFSET(ГП!AD748,-$R911-IF($T911=4,1,0),0)),0,OFFSET(ГП!AD748,-$R911-IF($T911=4,1,0),0))))</f>
        <v/>
      </c>
      <c r="N911" s="87">
        <f ca="1">IF($T911=0,SUM(N912:N916),IF($T911="",0,IF(ISERROR(OFFSET(ГП!AE748,-$R911-IF($T911=4,1,0),0)),0,OFFSET(ГП!AE748,-$R911-IF($T911=4,1,0),0))))</f>
        <v>0</v>
      </c>
      <c r="O911" s="87" t="str">
        <f ca="1">IF($T911=0,SUM(O912:O916),IF($T911="",0,IF(ISERROR(OFFSET(ГП!AF748,-$R911-IF($T911=4,1,0),0)),0,OFFSET(ГП!AF748,-$R911-IF($T911=4,1,0),0))))</f>
        <v/>
      </c>
      <c r="P911" s="20"/>
      <c r="Q911" s="20">
        <v>6</v>
      </c>
      <c r="R911" s="20">
        <f t="shared" si="305"/>
        <v>0</v>
      </c>
      <c r="S911" s="20">
        <f t="shared" si="302"/>
        <v>4</v>
      </c>
      <c r="T911" s="157">
        <f t="shared" si="303"/>
        <v>4</v>
      </c>
      <c r="U911" s="20" t="str">
        <f t="shared" si="304"/>
        <v>внебюджетные источники</v>
      </c>
      <c r="V911" s="20"/>
      <c r="W911" s="20"/>
      <c r="X911" s="20"/>
      <c r="Y911" s="20" t="str">
        <f t="shared" ca="1" si="270"/>
        <v/>
      </c>
      <c r="Z911" s="20"/>
      <c r="AA911" s="20"/>
      <c r="AB911" s="20"/>
      <c r="AC911" s="20" t="str">
        <f t="shared" si="279"/>
        <v/>
      </c>
      <c r="AD911" s="20"/>
      <c r="AE911" s="20" t="str">
        <f t="shared" si="301"/>
        <v/>
      </c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</row>
    <row r="912" spans="1:41" s="30" customFormat="1" x14ac:dyDescent="0.25">
      <c r="A912" s="209" t="s">
        <v>115</v>
      </c>
      <c r="B912" s="205" t="s">
        <v>116</v>
      </c>
      <c r="C912" s="205" t="s">
        <v>35</v>
      </c>
      <c r="D912" s="115" t="s">
        <v>17</v>
      </c>
      <c r="E912" s="115" t="s">
        <v>40</v>
      </c>
      <c r="F912" s="115" t="s">
        <v>17</v>
      </c>
      <c r="G912" s="115" t="s">
        <v>17</v>
      </c>
      <c r="H912" s="116" t="s">
        <v>1</v>
      </c>
      <c r="I912" s="117" t="s">
        <v>18</v>
      </c>
      <c r="J912" s="87">
        <f ca="1">IF($T912=0,SUM(J913:J917),IF($T912="",0,IF(ISERROR(OFFSET(ГП!AA749,-$R912-IF($T912=4,1,0),0)),0,OFFSET(ГП!AA749,-$R912-IF($T912=4,1,0),0))))</f>
        <v>8065.4</v>
      </c>
      <c r="K912" s="87">
        <f ca="1">IF($T912=0,SUM(K913:K917),IF($T912="",0,IF(ISERROR(OFFSET(ГП!AB749,-$R912-IF($T912=4,1,0),0)),0,OFFSET(ГП!AB749,-$R912-IF($T912=4,1,0),0))))</f>
        <v>0</v>
      </c>
      <c r="L912" s="87">
        <f ca="1">IF($T912=0,SUM(L913:L917),IF($T912="",0,IF(ISERROR(OFFSET(ГП!AC749,-$R912-IF($T912=4,1,0),0)),0,OFFSET(ГП!AC749,-$R912-IF($T912=4,1,0),0))))</f>
        <v>0</v>
      </c>
      <c r="M912" s="87">
        <f ca="1">IF($T912=0,SUM(M913:M917),IF($T912="",0,IF(ISERROR(OFFSET(ГП!AD749,-$R912-IF($T912=4,1,0),0)),0,OFFSET(ГП!AD749,-$R912-IF($T912=4,1,0),0))))</f>
        <v>0</v>
      </c>
      <c r="N912" s="87">
        <f ca="1">IF($T912=0,SUM(N913:N917),IF($T912="",0,IF(ISERROR(OFFSET(ГП!AE749,-$R912-IF($T912=4,1,0),0)),0,OFFSET(ГП!AE749,-$R912-IF($T912=4,1,0),0))))</f>
        <v>0</v>
      </c>
      <c r="O912" s="87">
        <f ca="1">IF($T912=0,SUM(O913:O917),IF($T912="",0,IF(ISERROR(OFFSET(ГП!AF749,-$R912-IF($T912=4,1,0),0)),0,OFFSET(ГП!AF749,-$R912-IF($T912=4,1,0),0))))</f>
        <v>0</v>
      </c>
      <c r="P912" s="20"/>
      <c r="Q912" s="20">
        <v>1</v>
      </c>
      <c r="R912" s="20">
        <f t="shared" si="305"/>
        <v>1</v>
      </c>
      <c r="S912" s="20" t="str">
        <f t="shared" si="302"/>
        <v/>
      </c>
      <c r="T912" s="157">
        <f t="shared" si="303"/>
        <v>0</v>
      </c>
      <c r="U912" s="20" t="str">
        <f t="shared" si="304"/>
        <v>всего</v>
      </c>
      <c r="V912" s="20"/>
      <c r="W912" s="20"/>
      <c r="X912" s="20"/>
      <c r="Y912" s="20" t="str">
        <f t="shared" ca="1" si="270"/>
        <v/>
      </c>
      <c r="Z912" s="20"/>
      <c r="AA912" s="20"/>
      <c r="AB912" s="20"/>
      <c r="AC912" s="20" t="str">
        <f t="shared" si="279"/>
        <v/>
      </c>
      <c r="AD912" s="20"/>
      <c r="AE912" s="20" t="str">
        <f t="shared" si="301"/>
        <v/>
      </c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</row>
    <row r="913" spans="1:41" s="30" customFormat="1" x14ac:dyDescent="0.25">
      <c r="A913" s="209"/>
      <c r="B913" s="205"/>
      <c r="C913" s="205"/>
      <c r="D913" s="115" t="s">
        <v>17</v>
      </c>
      <c r="E913" s="115" t="s">
        <v>40</v>
      </c>
      <c r="F913" s="115" t="s">
        <v>17</v>
      </c>
      <c r="G913" s="115" t="s">
        <v>17</v>
      </c>
      <c r="H913" s="116" t="s">
        <v>2</v>
      </c>
      <c r="I913" s="117" t="s">
        <v>18</v>
      </c>
      <c r="J913" s="87" t="str">
        <f ca="1">IF($T913=0,SUM(J914:J918),IF($T913="",0,IF(ISERROR(OFFSET(ГП!AA750,-$R913-IF($T913=4,1,0),0)),0,OFFSET(ГП!AA750,-$R913-IF($T913=4,1,0),0))))</f>
        <v/>
      </c>
      <c r="K913" s="87" t="str">
        <f ca="1">IF($T913=0,SUM(K914:K918),IF($T913="",0,IF(ISERROR(OFFSET(ГП!AB750,-$R913-IF($T913=4,1,0),0)),0,OFFSET(ГП!AB750,-$R913-IF($T913=4,1,0),0))))</f>
        <v/>
      </c>
      <c r="L913" s="87" t="str">
        <f ca="1">IF($T913=0,SUM(L914:L918),IF($T913="",0,IF(ISERROR(OFFSET(ГП!AC750,-$R913-IF($T913=4,1,0),0)),0,OFFSET(ГП!AC750,-$R913-IF($T913=4,1,0),0))))</f>
        <v/>
      </c>
      <c r="M913" s="87" t="str">
        <f ca="1">IF($T913=0,SUM(M914:M918),IF($T913="",0,IF(ISERROR(OFFSET(ГП!AD750,-$R913-IF($T913=4,1,0),0)),0,OFFSET(ГП!AD750,-$R913-IF($T913=4,1,0),0))))</f>
        <v/>
      </c>
      <c r="N913" s="87">
        <f ca="1">IF($T913=0,SUM(N914:N918),IF($T913="",0,IF(ISERROR(OFFSET(ГП!AE750,-$R913-IF($T913=4,1,0),0)),0,OFFSET(ГП!AE750,-$R913-IF($T913=4,1,0),0))))</f>
        <v>0</v>
      </c>
      <c r="O913" s="87" t="str">
        <f ca="1">IF($T913=0,SUM(O914:O918),IF($T913="",0,IF(ISERROR(OFFSET(ГП!AF750,-$R913-IF($T913=4,1,0),0)),0,OFFSET(ГП!AF750,-$R913-IF($T913=4,1,0),0))))</f>
        <v/>
      </c>
      <c r="P913" s="20"/>
      <c r="Q913" s="20">
        <v>2</v>
      </c>
      <c r="R913" s="20">
        <f t="shared" si="305"/>
        <v>1</v>
      </c>
      <c r="S913" s="20" t="str">
        <f t="shared" si="302"/>
        <v/>
      </c>
      <c r="T913" s="157">
        <f t="shared" si="303"/>
        <v>2</v>
      </c>
      <c r="U913" s="20" t="str">
        <f t="shared" si="304"/>
        <v>федеральный бюджет</v>
      </c>
      <c r="V913" s="20"/>
      <c r="W913" s="20"/>
      <c r="X913" s="20"/>
      <c r="Y913" s="20" t="str">
        <f t="shared" ca="1" si="270"/>
        <v/>
      </c>
      <c r="Z913" s="20"/>
      <c r="AA913" s="20"/>
      <c r="AB913" s="20"/>
      <c r="AC913" s="20" t="str">
        <f t="shared" si="279"/>
        <v/>
      </c>
      <c r="AD913" s="20"/>
      <c r="AE913" s="20" t="str">
        <f t="shared" si="301"/>
        <v/>
      </c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</row>
    <row r="914" spans="1:41" s="30" customFormat="1" x14ac:dyDescent="0.25">
      <c r="A914" s="209"/>
      <c r="B914" s="205"/>
      <c r="C914" s="205"/>
      <c r="D914" s="115">
        <v>832</v>
      </c>
      <c r="E914" s="115">
        <v>502</v>
      </c>
      <c r="F914" s="115" t="s">
        <v>619</v>
      </c>
      <c r="G914" s="115">
        <v>520</v>
      </c>
      <c r="H914" s="116" t="s">
        <v>4</v>
      </c>
      <c r="I914" s="117" t="s">
        <v>18</v>
      </c>
      <c r="J914" s="87">
        <f ca="1">IF($T914=0,SUM(J915:J919),IF($T914="",0,IF(ISERROR(OFFSET(ГП!AA751,-$R914-IF($T914=4,1,0),0)),0,OFFSET(ГП!AA751,-$R914-IF($T914=4,1,0),0))))</f>
        <v>6452.3</v>
      </c>
      <c r="K914" s="87" t="str">
        <f ca="1">IF($T914=0,SUM(K915:K919),IF($T914="",0,IF(ISERROR(OFFSET(ГП!AB751,-$R914-IF($T914=4,1,0),0)),0,OFFSET(ГП!AB751,-$R914-IF($T914=4,1,0),0))))</f>
        <v/>
      </c>
      <c r="L914" s="87" t="str">
        <f ca="1">IF($T914=0,SUM(L915:L919),IF($T914="",0,IF(ISERROR(OFFSET(ГП!AC751,-$R914-IF($T914=4,1,0),0)),0,OFFSET(ГП!AC751,-$R914-IF($T914=4,1,0),0))))</f>
        <v/>
      </c>
      <c r="M914" s="87" t="str">
        <f ca="1">IF($T914=0,SUM(M915:M919),IF($T914="",0,IF(ISERROR(OFFSET(ГП!AD751,-$R914-IF($T914=4,1,0),0)),0,OFFSET(ГП!AD751,-$R914-IF($T914=4,1,0),0))))</f>
        <v/>
      </c>
      <c r="N914" s="87">
        <f ca="1">IF($T914=0,SUM(N915:N919),IF($T914="",0,IF(ISERROR(OFFSET(ГП!AE751,-$R914-IF($T914=4,1,0),0)),0,OFFSET(ГП!AE751,-$R914-IF($T914=4,1,0),0))))</f>
        <v>0</v>
      </c>
      <c r="O914" s="87" t="str">
        <f ca="1">IF($T914=0,SUM(O915:O919),IF($T914="",0,IF(ISERROR(OFFSET(ГП!AF751,-$R914-IF($T914=4,1,0),0)),0,OFFSET(ГП!AF751,-$R914-IF($T914=4,1,0),0))))</f>
        <v/>
      </c>
      <c r="P914" s="20"/>
      <c r="Q914" s="20">
        <v>3</v>
      </c>
      <c r="R914" s="20">
        <f t="shared" si="305"/>
        <v>1</v>
      </c>
      <c r="S914" s="20" t="str">
        <f t="shared" si="302"/>
        <v/>
      </c>
      <c r="T914" s="157">
        <f t="shared" si="303"/>
        <v>1</v>
      </c>
      <c r="U914" s="20" t="str">
        <f t="shared" si="304"/>
        <v>республииканский бюджет Чувашской Республики</v>
      </c>
      <c r="V914" s="20"/>
      <c r="W914" s="20"/>
      <c r="X914" s="20"/>
      <c r="Y914" s="20" t="str">
        <f t="shared" ca="1" si="270"/>
        <v/>
      </c>
      <c r="Z914" s="20"/>
      <c r="AA914" s="20"/>
      <c r="AB914" s="20"/>
      <c r="AC914" s="20" t="str">
        <f t="shared" si="279"/>
        <v>A140119133</v>
      </c>
      <c r="AD914" s="20"/>
      <c r="AE914" s="20">
        <f t="shared" si="301"/>
        <v>1</v>
      </c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</row>
    <row r="915" spans="1:41" s="30" customFormat="1" x14ac:dyDescent="0.25">
      <c r="A915" s="209"/>
      <c r="B915" s="205"/>
      <c r="C915" s="205"/>
      <c r="D915" s="115" t="s">
        <v>17</v>
      </c>
      <c r="E915" s="115" t="s">
        <v>40</v>
      </c>
      <c r="F915" s="115" t="s">
        <v>17</v>
      </c>
      <c r="G915" s="115" t="s">
        <v>17</v>
      </c>
      <c r="H915" s="116" t="s">
        <v>3</v>
      </c>
      <c r="I915" s="117" t="s">
        <v>18</v>
      </c>
      <c r="J915" s="87">
        <f ca="1">IF($T915=0,SUM(J916:J920),IF($T915="",0,IF(ISERROR(OFFSET(ГП!AA752,-$R915-IF($T915=4,1,0),0)),0,OFFSET(ГП!AA752,-$R915-IF($T915=4,1,0),0))))</f>
        <v>1613.1</v>
      </c>
      <c r="K915" s="87" t="str">
        <f ca="1">IF($T915=0,SUM(K916:K920),IF($T915="",0,IF(ISERROR(OFFSET(ГП!AB752,-$R915-IF($T915=4,1,0),0)),0,OFFSET(ГП!AB752,-$R915-IF($T915=4,1,0),0))))</f>
        <v/>
      </c>
      <c r="L915" s="87" t="str">
        <f ca="1">IF($T915=0,SUM(L916:L920),IF($T915="",0,IF(ISERROR(OFFSET(ГП!AC752,-$R915-IF($T915=4,1,0),0)),0,OFFSET(ГП!AC752,-$R915-IF($T915=4,1,0),0))))</f>
        <v/>
      </c>
      <c r="M915" s="87" t="str">
        <f ca="1">IF($T915=0,SUM(M916:M920),IF($T915="",0,IF(ISERROR(OFFSET(ГП!AD752,-$R915-IF($T915=4,1,0),0)),0,OFFSET(ГП!AD752,-$R915-IF($T915=4,1,0),0))))</f>
        <v/>
      </c>
      <c r="N915" s="87">
        <f ca="1">IF($T915=0,SUM(N916:N920),IF($T915="",0,IF(ISERROR(OFFSET(ГП!AE752,-$R915-IF($T915=4,1,0),0)),0,OFFSET(ГП!AE752,-$R915-IF($T915=4,1,0),0))))</f>
        <v>0</v>
      </c>
      <c r="O915" s="87" t="str">
        <f ca="1">IF($T915=0,SUM(O916:O920),IF($T915="",0,IF(ISERROR(OFFSET(ГП!AF752,-$R915-IF($T915=4,1,0),0)),0,OFFSET(ГП!AF752,-$R915-IF($T915=4,1,0),0))))</f>
        <v/>
      </c>
      <c r="P915" s="20"/>
      <c r="Q915" s="20">
        <v>4</v>
      </c>
      <c r="R915" s="20">
        <f t="shared" si="305"/>
        <v>1</v>
      </c>
      <c r="S915" s="20">
        <f t="shared" si="302"/>
        <v>3</v>
      </c>
      <c r="T915" s="157">
        <f t="shared" si="303"/>
        <v>3</v>
      </c>
      <c r="U915" s="20" t="str">
        <f t="shared" si="304"/>
        <v>местные бюджеты</v>
      </c>
      <c r="V915" s="20"/>
      <c r="W915" s="20"/>
      <c r="X915" s="20"/>
      <c r="Y915" s="20" t="str">
        <f t="shared" ca="1" si="270"/>
        <v/>
      </c>
      <c r="Z915" s="20"/>
      <c r="AA915" s="20"/>
      <c r="AB915" s="20"/>
      <c r="AC915" s="20" t="str">
        <f t="shared" si="279"/>
        <v/>
      </c>
      <c r="AD915" s="20"/>
      <c r="AE915" s="20" t="str">
        <f t="shared" si="301"/>
        <v/>
      </c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</row>
    <row r="916" spans="1:41" s="30" customFormat="1" x14ac:dyDescent="0.25">
      <c r="A916" s="209"/>
      <c r="B916" s="205"/>
      <c r="C916" s="205"/>
      <c r="D916" s="115" t="s">
        <v>17</v>
      </c>
      <c r="E916" s="115" t="s">
        <v>40</v>
      </c>
      <c r="F916" s="115" t="s">
        <v>17</v>
      </c>
      <c r="G916" s="115" t="s">
        <v>17</v>
      </c>
      <c r="H916" s="116" t="s">
        <v>5</v>
      </c>
      <c r="I916" s="117" t="s">
        <v>18</v>
      </c>
      <c r="J916" s="87">
        <f ca="1">IF($T916=0,SUM(J917:J921),IF($T916="",0,IF(ISERROR(OFFSET(ГП!AA753,-$R916-IF($T916=4,1,0),0)),0,OFFSET(ГП!AA753,-$R916-IF($T916=4,1,0),0))))</f>
        <v>0</v>
      </c>
      <c r="K916" s="87">
        <f ca="1">IF($T916=0,SUM(K917:K921),IF($T916="",0,IF(ISERROR(OFFSET(ГП!AB753,-$R916-IF($T916=4,1,0),0)),0,OFFSET(ГП!AB753,-$R916-IF($T916=4,1,0),0))))</f>
        <v>0</v>
      </c>
      <c r="L916" s="87">
        <f ca="1">IF($T916=0,SUM(L917:L921),IF($T916="",0,IF(ISERROR(OFFSET(ГП!AC753,-$R916-IF($T916=4,1,0),0)),0,OFFSET(ГП!AC753,-$R916-IF($T916=4,1,0),0))))</f>
        <v>0</v>
      </c>
      <c r="M916" s="87">
        <f ca="1">IF($T916=0,SUM(M917:M921),IF($T916="",0,IF(ISERROR(OFFSET(ГП!AD753,-$R916-IF($T916=4,1,0),0)),0,OFFSET(ГП!AD753,-$R916-IF($T916=4,1,0),0))))</f>
        <v>0</v>
      </c>
      <c r="N916" s="87">
        <f ca="1">IF($T916=0,SUM(N917:N921),IF($T916="",0,IF(ISERROR(OFFSET(ГП!AE753,-$R916-IF($T916=4,1,0),0)),0,OFFSET(ГП!AE753,-$R916-IF($T916=4,1,0),0))))</f>
        <v>0</v>
      </c>
      <c r="O916" s="87">
        <f ca="1">IF($T916=0,SUM(O917:O921),IF($T916="",0,IF(ISERROR(OFFSET(ГП!AF753,-$R916-IF($T916=4,1,0),0)),0,OFFSET(ГП!AF753,-$R916-IF($T916=4,1,0),0))))</f>
        <v>0</v>
      </c>
      <c r="P916" s="20"/>
      <c r="Q916" s="20">
        <v>5</v>
      </c>
      <c r="R916" s="20">
        <f t="shared" si="305"/>
        <v>1</v>
      </c>
      <c r="S916" s="20" t="str">
        <f t="shared" si="302"/>
        <v/>
      </c>
      <c r="T916" s="157" t="str">
        <f t="shared" si="303"/>
        <v/>
      </c>
      <c r="U916" s="20" t="str">
        <f t="shared" si="304"/>
        <v>территориальный государственный внебюджетный фонд Чувашской Республики</v>
      </c>
      <c r="V916" s="20"/>
      <c r="W916" s="20"/>
      <c r="X916" s="20"/>
      <c r="Y916" s="20" t="str">
        <f t="shared" ca="1" si="270"/>
        <v/>
      </c>
      <c r="Z916" s="20"/>
      <c r="AA916" s="20"/>
      <c r="AB916" s="20"/>
      <c r="AC916" s="20" t="str">
        <f t="shared" si="279"/>
        <v/>
      </c>
      <c r="AD916" s="20"/>
      <c r="AE916" s="20" t="str">
        <f t="shared" si="301"/>
        <v/>
      </c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</row>
    <row r="917" spans="1:41" s="30" customFormat="1" x14ac:dyDescent="0.25">
      <c r="A917" s="210"/>
      <c r="B917" s="206"/>
      <c r="C917" s="206"/>
      <c r="D917" s="115"/>
      <c r="E917" s="115"/>
      <c r="F917" s="115"/>
      <c r="G917" s="115"/>
      <c r="H917" s="116" t="s">
        <v>6</v>
      </c>
      <c r="I917" s="117" t="s">
        <v>18</v>
      </c>
      <c r="J917" s="87" t="str">
        <f ca="1">IF($T917=0,SUM(J918:J922),IF($T917="",0,IF(ISERROR(OFFSET(ГП!AA754,-$R917-IF($T917=4,1,0),0)),0,OFFSET(ГП!AA754,-$R917-IF($T917=4,1,0),0))))</f>
        <v/>
      </c>
      <c r="K917" s="87" t="str">
        <f ca="1">IF($T917=0,SUM(K918:K922),IF($T917="",0,IF(ISERROR(OFFSET(ГП!AB754,-$R917-IF($T917=4,1,0),0)),0,OFFSET(ГП!AB754,-$R917-IF($T917=4,1,0),0))))</f>
        <v/>
      </c>
      <c r="L917" s="87" t="str">
        <f ca="1">IF($T917=0,SUM(L918:L922),IF($T917="",0,IF(ISERROR(OFFSET(ГП!AC754,-$R917-IF($T917=4,1,0),0)),0,OFFSET(ГП!AC754,-$R917-IF($T917=4,1,0),0))))</f>
        <v/>
      </c>
      <c r="M917" s="87" t="str">
        <f ca="1">IF($T917=0,SUM(M918:M922),IF($T917="",0,IF(ISERROR(OFFSET(ГП!AD754,-$R917-IF($T917=4,1,0),0)),0,OFFSET(ГП!AD754,-$R917-IF($T917=4,1,0),0))))</f>
        <v/>
      </c>
      <c r="N917" s="87">
        <f ca="1">IF($T917=0,SUM(N918:N922),IF($T917="",0,IF(ISERROR(OFFSET(ГП!AE754,-$R917-IF($T917=4,1,0),0)),0,OFFSET(ГП!AE754,-$R917-IF($T917=4,1,0),0))))</f>
        <v>0</v>
      </c>
      <c r="O917" s="87" t="str">
        <f ca="1">IF($T917=0,SUM(O918:O922),IF($T917="",0,IF(ISERROR(OFFSET(ГП!AF754,-$R917-IF($T917=4,1,0),0)),0,OFFSET(ГП!AF754,-$R917-IF($T917=4,1,0),0))))</f>
        <v/>
      </c>
      <c r="P917" s="20"/>
      <c r="Q917" s="20">
        <v>6</v>
      </c>
      <c r="R917" s="20">
        <f t="shared" si="305"/>
        <v>1</v>
      </c>
      <c r="S917" s="20">
        <f t="shared" si="302"/>
        <v>4</v>
      </c>
      <c r="T917" s="157">
        <f t="shared" si="303"/>
        <v>4</v>
      </c>
      <c r="U917" s="20" t="str">
        <f t="shared" si="304"/>
        <v>внебюджетные источники</v>
      </c>
      <c r="V917" s="20"/>
      <c r="W917" s="20"/>
      <c r="X917" s="20"/>
      <c r="Y917" s="20" t="str">
        <f t="shared" ca="1" si="270"/>
        <v/>
      </c>
      <c r="Z917" s="20"/>
      <c r="AA917" s="20"/>
      <c r="AB917" s="20"/>
      <c r="AC917" s="20" t="str">
        <f t="shared" si="279"/>
        <v/>
      </c>
      <c r="AD917" s="20"/>
      <c r="AE917" s="20" t="str">
        <f t="shared" si="301"/>
        <v/>
      </c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</row>
    <row r="918" spans="1:41" s="30" customFormat="1" x14ac:dyDescent="0.25">
      <c r="A918" s="209" t="s">
        <v>117</v>
      </c>
      <c r="B918" s="205" t="s">
        <v>748</v>
      </c>
      <c r="C918" s="205" t="s">
        <v>35</v>
      </c>
      <c r="D918" s="115" t="s">
        <v>17</v>
      </c>
      <c r="E918" s="115" t="s">
        <v>40</v>
      </c>
      <c r="F918" s="115" t="s">
        <v>17</v>
      </c>
      <c r="G918" s="115" t="s">
        <v>17</v>
      </c>
      <c r="H918" s="116" t="s">
        <v>1</v>
      </c>
      <c r="I918" s="117" t="s">
        <v>18</v>
      </c>
      <c r="J918" s="87">
        <f ca="1">IF($T918=0,SUM(J919:J923),IF($T918="",0,IF(ISERROR(OFFSET(ГП!AA755,-$R918-IF($T918=4,1,0),0)),0,OFFSET(ГП!AA755,-$R918-IF($T918=4,1,0),0))))</f>
        <v>0</v>
      </c>
      <c r="K918" s="87">
        <f ca="1">IF($T918=0,SUM(K919:K923),IF($T918="",0,IF(ISERROR(OFFSET(ГП!AB755,-$R918-IF($T918=4,1,0),0)),0,OFFSET(ГП!AB755,-$R918-IF($T918=4,1,0),0))))</f>
        <v>139168.1</v>
      </c>
      <c r="L918" s="87">
        <f ca="1">IF($T918=0,SUM(L919:L923),IF($T918="",0,IF(ISERROR(OFFSET(ГП!AC755,-$R918-IF($T918=4,1,0),0)),0,OFFSET(ГП!AC755,-$R918-IF($T918=4,1,0),0))))</f>
        <v>111334.5</v>
      </c>
      <c r="M918" s="87">
        <f ca="1">IF($T918=0,SUM(M919:M923),IF($T918="",0,IF(ISERROR(OFFSET(ГП!AD755,-$R918-IF($T918=4,1,0),0)),0,OFFSET(ГП!AD755,-$R918-IF($T918=4,1,0),0))))</f>
        <v>111334.5</v>
      </c>
      <c r="N918" s="87">
        <f ca="1">IF($T918=0,SUM(N919:N923),IF($T918="",0,IF(ISERROR(OFFSET(ГП!AE755,-$R918-IF($T918=4,1,0),0)),0,OFFSET(ГП!AE755,-$R918-IF($T918=4,1,0),0))))</f>
        <v>133630.75432000001</v>
      </c>
      <c r="O918" s="87">
        <f ca="1">IF($T918=0,SUM(O919:O923),IF($T918="",0,IF(ISERROR(OFFSET(ГП!AF755,-$R918-IF($T918=4,1,0),0)),0,OFFSET(ГП!AF755,-$R918-IF($T918=4,1,0),0))))</f>
        <v>0</v>
      </c>
      <c r="P918" s="20"/>
      <c r="Q918" s="20">
        <v>1</v>
      </c>
      <c r="R918" s="20">
        <f t="shared" si="305"/>
        <v>2</v>
      </c>
      <c r="S918" s="20" t="str">
        <f t="shared" si="302"/>
        <v/>
      </c>
      <c r="T918" s="157">
        <f t="shared" si="303"/>
        <v>0</v>
      </c>
      <c r="U918" s="20" t="str">
        <f t="shared" si="304"/>
        <v>всего</v>
      </c>
      <c r="V918" s="20"/>
      <c r="W918" s="20"/>
      <c r="X918" s="20"/>
      <c r="Y918" s="20" t="str">
        <f t="shared" ca="1" si="270"/>
        <v/>
      </c>
      <c r="Z918" s="20"/>
      <c r="AA918" s="20"/>
      <c r="AB918" s="20"/>
      <c r="AC918" s="20" t="str">
        <f t="shared" si="279"/>
        <v/>
      </c>
      <c r="AD918" s="20"/>
      <c r="AE918" s="20" t="str">
        <f t="shared" si="301"/>
        <v/>
      </c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</row>
    <row r="919" spans="1:41" s="30" customFormat="1" x14ac:dyDescent="0.25">
      <c r="A919" s="209"/>
      <c r="B919" s="205"/>
      <c r="C919" s="205"/>
      <c r="D919" s="115" t="s">
        <v>17</v>
      </c>
      <c r="E919" s="115" t="s">
        <v>40</v>
      </c>
      <c r="F919" s="115" t="s">
        <v>17</v>
      </c>
      <c r="G919" s="115" t="s">
        <v>17</v>
      </c>
      <c r="H919" s="116" t="s">
        <v>2</v>
      </c>
      <c r="I919" s="117" t="s">
        <v>18</v>
      </c>
      <c r="J919" s="87" t="str">
        <f ca="1">IF($T919=0,SUM(J920:J924),IF($T919="",0,IF(ISERROR(OFFSET(ГП!AA756,-$R919-IF($T919=4,1,0),0)),0,OFFSET(ГП!AA756,-$R919-IF($T919=4,1,0),0))))</f>
        <v/>
      </c>
      <c r="K919" s="87" t="str">
        <f ca="1">IF($T919=0,SUM(K920:K924),IF($T919="",0,IF(ISERROR(OFFSET(ГП!AB756,-$R919-IF($T919=4,1,0),0)),0,OFFSET(ГП!AB756,-$R919-IF($T919=4,1,0),0))))</f>
        <v/>
      </c>
      <c r="L919" s="87" t="str">
        <f ca="1">IF($T919=0,SUM(L920:L924),IF($T919="",0,IF(ISERROR(OFFSET(ГП!AC756,-$R919-IF($T919=4,1,0),0)),0,OFFSET(ГП!AC756,-$R919-IF($T919=4,1,0),0))))</f>
        <v/>
      </c>
      <c r="M919" s="87" t="str">
        <f ca="1">IF($T919=0,SUM(M920:M924),IF($T919="",0,IF(ISERROR(OFFSET(ГП!AD756,-$R919-IF($T919=4,1,0),0)),0,OFFSET(ГП!AD756,-$R919-IF($T919=4,1,0),0))))</f>
        <v/>
      </c>
      <c r="N919" s="87">
        <f ca="1">IF($T919=0,SUM(N920:N924),IF($T919="",0,IF(ISERROR(OFFSET(ГП!AE756,-$R919-IF($T919=4,1,0),0)),0,OFFSET(ГП!AE756,-$R919-IF($T919=4,1,0),0))))</f>
        <v>0</v>
      </c>
      <c r="O919" s="87" t="str">
        <f ca="1">IF($T919=0,SUM(O920:O924),IF($T919="",0,IF(ISERROR(OFFSET(ГП!AF756,-$R919-IF($T919=4,1,0),0)),0,OFFSET(ГП!AF756,-$R919-IF($T919=4,1,0),0))))</f>
        <v/>
      </c>
      <c r="P919" s="20"/>
      <c r="Q919" s="20">
        <v>2</v>
      </c>
      <c r="R919" s="20">
        <f t="shared" si="305"/>
        <v>2</v>
      </c>
      <c r="S919" s="20" t="str">
        <f t="shared" si="302"/>
        <v/>
      </c>
      <c r="T919" s="157">
        <f t="shared" si="303"/>
        <v>2</v>
      </c>
      <c r="U919" s="20" t="str">
        <f t="shared" si="304"/>
        <v>федеральный бюджет</v>
      </c>
      <c r="V919" s="20"/>
      <c r="W919" s="20"/>
      <c r="X919" s="20"/>
      <c r="Y919" s="20" t="str">
        <f t="shared" ca="1" si="270"/>
        <v/>
      </c>
      <c r="Z919" s="20"/>
      <c r="AA919" s="20"/>
      <c r="AB919" s="20"/>
      <c r="AC919" s="20" t="str">
        <f t="shared" si="279"/>
        <v/>
      </c>
      <c r="AD919" s="20"/>
      <c r="AE919" s="20" t="str">
        <f t="shared" si="301"/>
        <v/>
      </c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</row>
    <row r="920" spans="1:41" s="30" customFormat="1" x14ac:dyDescent="0.25">
      <c r="A920" s="209"/>
      <c r="B920" s="205"/>
      <c r="C920" s="205"/>
      <c r="D920" s="115">
        <v>832</v>
      </c>
      <c r="E920" s="115">
        <v>502</v>
      </c>
      <c r="F920" s="115" t="s">
        <v>749</v>
      </c>
      <c r="G920" s="115">
        <v>520</v>
      </c>
      <c r="H920" s="116" t="s">
        <v>4</v>
      </c>
      <c r="I920" s="117" t="s">
        <v>18</v>
      </c>
      <c r="J920" s="87" t="str">
        <f ca="1">IF($T920=0,SUM(J921:J925),IF($T920="",0,IF(ISERROR(OFFSET(ГП!AA757,-$R920-IF($T920=4,1,0),0)),0,OFFSET(ГП!AA757,-$R920-IF($T920=4,1,0),0))))</f>
        <v/>
      </c>
      <c r="K920" s="87">
        <f ca="1">IF($T920=0,SUM(K921:K925),IF($T920="",0,IF(ISERROR(OFFSET(ГП!AB757,-$R920-IF($T920=4,1,0),0)),0,OFFSET(ГП!AB757,-$R920-IF($T920=4,1,0),0))))</f>
        <v>111334.5</v>
      </c>
      <c r="L920" s="87">
        <f ca="1">IF($T920=0,SUM(L921:L925),IF($T920="",0,IF(ISERROR(OFFSET(ГП!AC757,-$R920-IF($T920=4,1,0),0)),0,OFFSET(ГП!AC757,-$R920-IF($T920=4,1,0),0))))</f>
        <v>111334.5</v>
      </c>
      <c r="M920" s="87">
        <f ca="1">IF($T920=0,SUM(M921:M925),IF($T920="",0,IF(ISERROR(OFFSET(ГП!AD757,-$R920-IF($T920=4,1,0),0)),0,OFFSET(ГП!AD757,-$R920-IF($T920=4,1,0),0))))</f>
        <v>111334.5</v>
      </c>
      <c r="N920" s="87">
        <f ca="1">IF($T920=0,SUM(N921:N925),IF($T920="",0,IF(ISERROR(OFFSET(ГП!AE757,-$R920-IF($T920=4,1,0),0)),0,OFFSET(ГП!AE757,-$R920-IF($T920=4,1,0),0))))</f>
        <v>133630.75432000001</v>
      </c>
      <c r="O920" s="87" t="str">
        <f ca="1">IF($T920=0,SUM(O921:O925),IF($T920="",0,IF(ISERROR(OFFSET(ГП!AF757,-$R920-IF($T920=4,1,0),0)),0,OFFSET(ГП!AF757,-$R920-IF($T920=4,1,0),0))))</f>
        <v/>
      </c>
      <c r="P920" s="20"/>
      <c r="Q920" s="20">
        <v>3</v>
      </c>
      <c r="R920" s="20">
        <f t="shared" si="305"/>
        <v>2</v>
      </c>
      <c r="S920" s="20" t="str">
        <f t="shared" si="302"/>
        <v/>
      </c>
      <c r="T920" s="157">
        <f t="shared" si="303"/>
        <v>1</v>
      </c>
      <c r="U920" s="20" t="str">
        <f t="shared" si="304"/>
        <v>республииканский бюджет Чувашской Республики</v>
      </c>
      <c r="V920" s="20"/>
      <c r="W920" s="20"/>
      <c r="X920" s="20"/>
      <c r="Y920" s="20" t="str">
        <f t="shared" ca="1" si="270"/>
        <v/>
      </c>
      <c r="Z920" s="20"/>
      <c r="AA920" s="20"/>
      <c r="AB920" s="20"/>
      <c r="AC920" s="20" t="str">
        <f t="shared" si="279"/>
        <v>А140119136</v>
      </c>
      <c r="AD920" s="20"/>
      <c r="AE920" s="20">
        <f t="shared" si="301"/>
        <v>1</v>
      </c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</row>
    <row r="921" spans="1:41" s="30" customFormat="1" x14ac:dyDescent="0.25">
      <c r="A921" s="209"/>
      <c r="B921" s="205"/>
      <c r="C921" s="205"/>
      <c r="D921" s="115" t="s">
        <v>17</v>
      </c>
      <c r="E921" s="115" t="s">
        <v>40</v>
      </c>
      <c r="F921" s="115" t="s">
        <v>17</v>
      </c>
      <c r="G921" s="115" t="s">
        <v>17</v>
      </c>
      <c r="H921" s="116" t="s">
        <v>3</v>
      </c>
      <c r="I921" s="117" t="s">
        <v>18</v>
      </c>
      <c r="J921" s="87" t="str">
        <f ca="1">IF($T921=0,SUM(J922:J926),IF($T921="",0,IF(ISERROR(OFFSET(ГП!AA758,-$R921-IF($T921=4,1,0),0)),0,OFFSET(ГП!AA758,-$R921-IF($T921=4,1,0),0))))</f>
        <v/>
      </c>
      <c r="K921" s="87">
        <f ca="1">IF($T921=0,SUM(K922:K926),IF($T921="",0,IF(ISERROR(OFFSET(ГП!AB758,-$R921-IF($T921=4,1,0),0)),0,OFFSET(ГП!AB758,-$R921-IF($T921=4,1,0),0))))</f>
        <v>27833.599999999999</v>
      </c>
      <c r="L921" s="87">
        <f ca="1">IF($T921=0,SUM(L922:L926),IF($T921="",0,IF(ISERROR(OFFSET(ГП!AC758,-$R921-IF($T921=4,1,0),0)),0,OFFSET(ГП!AC758,-$R921-IF($T921=4,1,0),0))))</f>
        <v>0</v>
      </c>
      <c r="M921" s="87">
        <f ca="1">IF($T921=0,SUM(M922:M926),IF($T921="",0,IF(ISERROR(OFFSET(ГП!AD758,-$R921-IF($T921=4,1,0),0)),0,OFFSET(ГП!AD758,-$R921-IF($T921=4,1,0),0))))</f>
        <v>0</v>
      </c>
      <c r="N921" s="87">
        <f ca="1">IF($T921=0,SUM(N922:N926),IF($T921="",0,IF(ISERROR(OFFSET(ГП!AE758,-$R921-IF($T921=4,1,0),0)),0,OFFSET(ГП!AE758,-$R921-IF($T921=4,1,0),0))))</f>
        <v>0</v>
      </c>
      <c r="O921" s="87" t="str">
        <f ca="1">IF($T921=0,SUM(O922:O926),IF($T921="",0,IF(ISERROR(OFFSET(ГП!AF758,-$R921-IF($T921=4,1,0),0)),0,OFFSET(ГП!AF758,-$R921-IF($T921=4,1,0),0))))</f>
        <v/>
      </c>
      <c r="P921" s="20"/>
      <c r="Q921" s="20">
        <v>4</v>
      </c>
      <c r="R921" s="20">
        <f t="shared" si="305"/>
        <v>2</v>
      </c>
      <c r="S921" s="20">
        <f t="shared" si="302"/>
        <v>3</v>
      </c>
      <c r="T921" s="157">
        <f t="shared" si="303"/>
        <v>3</v>
      </c>
      <c r="U921" s="20" t="str">
        <f t="shared" si="304"/>
        <v>местные бюджеты</v>
      </c>
      <c r="V921" s="20"/>
      <c r="W921" s="20"/>
      <c r="X921" s="20"/>
      <c r="Y921" s="20" t="str">
        <f t="shared" ca="1" si="270"/>
        <v/>
      </c>
      <c r="Z921" s="20"/>
      <c r="AA921" s="20"/>
      <c r="AB921" s="20"/>
      <c r="AC921" s="20" t="str">
        <f t="shared" si="279"/>
        <v/>
      </c>
      <c r="AD921" s="20"/>
      <c r="AE921" s="20" t="str">
        <f t="shared" si="301"/>
        <v/>
      </c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</row>
    <row r="922" spans="1:41" s="30" customFormat="1" x14ac:dyDescent="0.25">
      <c r="A922" s="209"/>
      <c r="B922" s="205"/>
      <c r="C922" s="205"/>
      <c r="D922" s="115" t="s">
        <v>17</v>
      </c>
      <c r="E922" s="115" t="s">
        <v>40</v>
      </c>
      <c r="F922" s="115" t="s">
        <v>17</v>
      </c>
      <c r="G922" s="115" t="s">
        <v>17</v>
      </c>
      <c r="H922" s="116" t="s">
        <v>5</v>
      </c>
      <c r="I922" s="117" t="s">
        <v>18</v>
      </c>
      <c r="J922" s="87">
        <f ca="1">IF($T922=0,SUM(J923:J927),IF($T922="",0,IF(ISERROR(OFFSET(ГП!AA759,-$R922-IF($T922=4,1,0),0)),0,OFFSET(ГП!AA759,-$R922-IF($T922=4,1,0),0))))</f>
        <v>0</v>
      </c>
      <c r="K922" s="87">
        <f ca="1">IF($T922=0,SUM(K923:K927),IF($T922="",0,IF(ISERROR(OFFSET(ГП!AB759,-$R922-IF($T922=4,1,0),0)),0,OFFSET(ГП!AB759,-$R922-IF($T922=4,1,0),0))))</f>
        <v>0</v>
      </c>
      <c r="L922" s="87">
        <f ca="1">IF($T922=0,SUM(L923:L927),IF($T922="",0,IF(ISERROR(OFFSET(ГП!AC759,-$R922-IF($T922=4,1,0),0)),0,OFFSET(ГП!AC759,-$R922-IF($T922=4,1,0),0))))</f>
        <v>0</v>
      </c>
      <c r="M922" s="87">
        <f ca="1">IF($T922=0,SUM(M923:M927),IF($T922="",0,IF(ISERROR(OFFSET(ГП!AD759,-$R922-IF($T922=4,1,0),0)),0,OFFSET(ГП!AD759,-$R922-IF($T922=4,1,0),0))))</f>
        <v>0</v>
      </c>
      <c r="N922" s="87">
        <f ca="1">IF($T922=0,SUM(N923:N927),IF($T922="",0,IF(ISERROR(OFFSET(ГП!AE759,-$R922-IF($T922=4,1,0),0)),0,OFFSET(ГП!AE759,-$R922-IF($T922=4,1,0),0))))</f>
        <v>0</v>
      </c>
      <c r="O922" s="87">
        <f ca="1">IF($T922=0,SUM(O923:O927),IF($T922="",0,IF(ISERROR(OFFSET(ГП!AF759,-$R922-IF($T922=4,1,0),0)),0,OFFSET(ГП!AF759,-$R922-IF($T922=4,1,0),0))))</f>
        <v>0</v>
      </c>
      <c r="P922" s="20"/>
      <c r="Q922" s="20">
        <v>5</v>
      </c>
      <c r="R922" s="20">
        <f t="shared" si="305"/>
        <v>2</v>
      </c>
      <c r="S922" s="20" t="str">
        <f t="shared" si="302"/>
        <v/>
      </c>
      <c r="T922" s="157" t="str">
        <f t="shared" si="303"/>
        <v/>
      </c>
      <c r="U922" s="20" t="str">
        <f t="shared" si="304"/>
        <v>территориальный государственный внебюджетный фонд Чувашской Республики</v>
      </c>
      <c r="V922" s="20"/>
      <c r="W922" s="20"/>
      <c r="X922" s="20"/>
      <c r="Y922" s="20" t="str">
        <f t="shared" ca="1" si="270"/>
        <v/>
      </c>
      <c r="Z922" s="20"/>
      <c r="AA922" s="20"/>
      <c r="AB922" s="20"/>
      <c r="AC922" s="20" t="str">
        <f t="shared" si="279"/>
        <v/>
      </c>
      <c r="AD922" s="20"/>
      <c r="AE922" s="20" t="str">
        <f t="shared" si="301"/>
        <v/>
      </c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</row>
    <row r="923" spans="1:41" s="30" customFormat="1" x14ac:dyDescent="0.25">
      <c r="A923" s="210"/>
      <c r="B923" s="206"/>
      <c r="C923" s="206"/>
      <c r="D923" s="115"/>
      <c r="E923" s="115"/>
      <c r="F923" s="115"/>
      <c r="G923" s="115"/>
      <c r="H923" s="116" t="s">
        <v>6</v>
      </c>
      <c r="I923" s="117" t="s">
        <v>18</v>
      </c>
      <c r="J923" s="87" t="str">
        <f ca="1">IF($T923=0,SUM(J924:J928),IF($T923="",0,IF(ISERROR(OFFSET(ГП!AA760,-$R923-IF($T923=4,1,0),0)),0,OFFSET(ГП!AA760,-$R923-IF($T923=4,1,0),0))))</f>
        <v/>
      </c>
      <c r="K923" s="87" t="str">
        <f ca="1">IF($T923=0,SUM(K924:K928),IF($T923="",0,IF(ISERROR(OFFSET(ГП!AB760,-$R923-IF($T923=4,1,0),0)),0,OFFSET(ГП!AB760,-$R923-IF($T923=4,1,0),0))))</f>
        <v/>
      </c>
      <c r="L923" s="87" t="str">
        <f ca="1">IF($T923=0,SUM(L924:L928),IF($T923="",0,IF(ISERROR(OFFSET(ГП!AC760,-$R923-IF($T923=4,1,0),0)),0,OFFSET(ГП!AC760,-$R923-IF($T923=4,1,0),0))))</f>
        <v/>
      </c>
      <c r="M923" s="87" t="str">
        <f ca="1">IF($T923=0,SUM(M924:M928),IF($T923="",0,IF(ISERROR(OFFSET(ГП!AD760,-$R923-IF($T923=4,1,0),0)),0,OFFSET(ГП!AD760,-$R923-IF($T923=4,1,0),0))))</f>
        <v/>
      </c>
      <c r="N923" s="87">
        <f ca="1">IF($T923=0,SUM(N924:N928),IF($T923="",0,IF(ISERROR(OFFSET(ГП!AE760,-$R923-IF($T923=4,1,0),0)),0,OFFSET(ГП!AE760,-$R923-IF($T923=4,1,0),0))))</f>
        <v>0</v>
      </c>
      <c r="O923" s="87" t="str">
        <f ca="1">IF($T923=0,SUM(O924:O928),IF($T923="",0,IF(ISERROR(OFFSET(ГП!AF760,-$R923-IF($T923=4,1,0),0)),0,OFFSET(ГП!AF760,-$R923-IF($T923=4,1,0),0))))</f>
        <v/>
      </c>
      <c r="P923" s="20"/>
      <c r="Q923" s="20">
        <v>6</v>
      </c>
      <c r="R923" s="20">
        <f t="shared" si="305"/>
        <v>2</v>
      </c>
      <c r="S923" s="20">
        <f t="shared" si="302"/>
        <v>4</v>
      </c>
      <c r="T923" s="157">
        <f t="shared" si="303"/>
        <v>4</v>
      </c>
      <c r="U923" s="20" t="str">
        <f t="shared" si="304"/>
        <v>внебюджетные источники</v>
      </c>
      <c r="V923" s="20"/>
      <c r="W923" s="20"/>
      <c r="X923" s="20"/>
      <c r="Y923" s="20" t="str">
        <f t="shared" ca="1" si="270"/>
        <v/>
      </c>
      <c r="Z923" s="20"/>
      <c r="AA923" s="20"/>
      <c r="AB923" s="20"/>
      <c r="AC923" s="20" t="str">
        <f t="shared" si="279"/>
        <v/>
      </c>
      <c r="AD923" s="20"/>
      <c r="AE923" s="20" t="str">
        <f t="shared" si="301"/>
        <v/>
      </c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</row>
    <row r="924" spans="1:41" s="30" customFormat="1" x14ac:dyDescent="0.25">
      <c r="A924" s="209" t="s">
        <v>316</v>
      </c>
      <c r="B924" s="205" t="s">
        <v>758</v>
      </c>
      <c r="C924" s="205" t="s">
        <v>35</v>
      </c>
      <c r="D924" s="115" t="s">
        <v>17</v>
      </c>
      <c r="E924" s="115" t="s">
        <v>40</v>
      </c>
      <c r="F924" s="115" t="s">
        <v>17</v>
      </c>
      <c r="G924" s="115" t="s">
        <v>17</v>
      </c>
      <c r="H924" s="116" t="s">
        <v>1</v>
      </c>
      <c r="I924" s="117" t="s">
        <v>18</v>
      </c>
      <c r="J924" s="87">
        <f ca="1">IF($T924=0,SUM(J925:J929),IF($T924="",0,IF(ISERROR(OFFSET(ГП!AA761,-$R924-IF($T924=4,1,0),0)),0,OFFSET(ГП!AA761,-$R924-IF($T924=4,1,0),0))))</f>
        <v>0</v>
      </c>
      <c r="K924" s="87">
        <f ca="1">IF($T924=0,SUM(K925:K929),IF($T924="",0,IF(ISERROR(OFFSET(ГП!AB761,-$R924-IF($T924=4,1,0),0)),0,OFFSET(ГП!AB761,-$R924-IF($T924=4,1,0),0))))</f>
        <v>0</v>
      </c>
      <c r="L924" s="87">
        <f ca="1">IF($T924=0,SUM(L925:L929),IF($T924="",0,IF(ISERROR(OFFSET(ГП!AC761,-$R924-IF($T924=4,1,0),0)),0,OFFSET(ГП!AC761,-$R924-IF($T924=4,1,0),0))))</f>
        <v>0</v>
      </c>
      <c r="M924" s="87">
        <f ca="1">IF($T924=0,SUM(M925:M929),IF($T924="",0,IF(ISERROR(OFFSET(ГП!AD761,-$R924-IF($T924=4,1,0),0)),0,OFFSET(ГП!AD761,-$R924-IF($T924=4,1,0),0))))</f>
        <v>0</v>
      </c>
      <c r="N924" s="87">
        <f ca="1">IF($T924=0,SUM(N925:N929),IF($T924="",0,IF(ISERROR(OFFSET(ГП!AE761,-$R924-IF($T924=4,1,0),0)),0,OFFSET(ГП!AE761,-$R924-IF($T924=4,1,0),0))))</f>
        <v>0</v>
      </c>
      <c r="O924" s="87">
        <f ca="1">IF($T924=0,SUM(O925:O929),IF($T924="",0,IF(ISERROR(OFFSET(ГП!AF761,-$R924-IF($T924=4,1,0),0)),0,OFFSET(ГП!AF761,-$R924-IF($T924=4,1,0),0))))</f>
        <v>0</v>
      </c>
      <c r="P924" s="20"/>
      <c r="Q924" s="20">
        <v>1</v>
      </c>
      <c r="R924" s="20">
        <f t="shared" si="305"/>
        <v>3</v>
      </c>
      <c r="S924" s="20" t="str">
        <f t="shared" si="302"/>
        <v/>
      </c>
      <c r="T924" s="157">
        <f t="shared" si="303"/>
        <v>0</v>
      </c>
      <c r="U924" s="20" t="str">
        <f t="shared" si="304"/>
        <v>всего</v>
      </c>
      <c r="V924" s="20"/>
      <c r="W924" s="20"/>
      <c r="X924" s="20"/>
      <c r="Y924" s="20" t="str">
        <f t="shared" ca="1" si="270"/>
        <v/>
      </c>
      <c r="Z924" s="20"/>
      <c r="AA924" s="20"/>
      <c r="AB924" s="20"/>
      <c r="AC924" s="20" t="str">
        <f t="shared" si="279"/>
        <v/>
      </c>
      <c r="AD924" s="20"/>
      <c r="AE924" s="20" t="str">
        <f t="shared" si="301"/>
        <v/>
      </c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</row>
    <row r="925" spans="1:41" s="30" customFormat="1" x14ac:dyDescent="0.25">
      <c r="A925" s="209"/>
      <c r="B925" s="205"/>
      <c r="C925" s="205"/>
      <c r="D925" s="115" t="s">
        <v>17</v>
      </c>
      <c r="E925" s="115" t="s">
        <v>40</v>
      </c>
      <c r="F925" s="115" t="s">
        <v>17</v>
      </c>
      <c r="G925" s="115" t="s">
        <v>17</v>
      </c>
      <c r="H925" s="116" t="s">
        <v>2</v>
      </c>
      <c r="I925" s="117" t="s">
        <v>18</v>
      </c>
      <c r="J925" s="87" t="str">
        <f ca="1">IF($T925=0,SUM(J926:J930),IF($T925="",0,IF(ISERROR(OFFSET(ГП!AA762,-$R925-IF($T925=4,1,0),0)),0,OFFSET(ГП!AA762,-$R925-IF($T925=4,1,0),0))))</f>
        <v/>
      </c>
      <c r="K925" s="87" t="str">
        <f ca="1">IF($T925=0,SUM(K926:K930),IF($T925="",0,IF(ISERROR(OFFSET(ГП!AB762,-$R925-IF($T925=4,1,0),0)),0,OFFSET(ГП!AB762,-$R925-IF($T925=4,1,0),0))))</f>
        <v/>
      </c>
      <c r="L925" s="87" t="str">
        <f ca="1">IF($T925=0,SUM(L926:L930),IF($T925="",0,IF(ISERROR(OFFSET(ГП!AC762,-$R925-IF($T925=4,1,0),0)),0,OFFSET(ГП!AC762,-$R925-IF($T925=4,1,0),0))))</f>
        <v/>
      </c>
      <c r="M925" s="87" t="str">
        <f ca="1">IF($T925=0,SUM(M926:M930),IF($T925="",0,IF(ISERROR(OFFSET(ГП!AD762,-$R925-IF($T925=4,1,0),0)),0,OFFSET(ГП!AD762,-$R925-IF($T925=4,1,0),0))))</f>
        <v/>
      </c>
      <c r="N925" s="87">
        <f ca="1">IF($T925=0,SUM(N926:N930),IF($T925="",0,IF(ISERROR(OFFSET(ГП!AE762,-$R925-IF($T925=4,1,0),0)),0,OFFSET(ГП!AE762,-$R925-IF($T925=4,1,0),0))))</f>
        <v>0</v>
      </c>
      <c r="O925" s="87" t="str">
        <f ca="1">IF($T925=0,SUM(O926:O930),IF($T925="",0,IF(ISERROR(OFFSET(ГП!AF762,-$R925-IF($T925=4,1,0),0)),0,OFFSET(ГП!AF762,-$R925-IF($T925=4,1,0),0))))</f>
        <v/>
      </c>
      <c r="P925" s="20"/>
      <c r="Q925" s="20">
        <v>2</v>
      </c>
      <c r="R925" s="20">
        <f t="shared" si="305"/>
        <v>3</v>
      </c>
      <c r="S925" s="20" t="str">
        <f t="shared" si="302"/>
        <v/>
      </c>
      <c r="T925" s="157">
        <f t="shared" si="303"/>
        <v>2</v>
      </c>
      <c r="U925" s="20" t="str">
        <f t="shared" si="304"/>
        <v>федеральный бюджет</v>
      </c>
      <c r="V925" s="20"/>
      <c r="W925" s="20"/>
      <c r="X925" s="20"/>
      <c r="Y925" s="20" t="str">
        <f t="shared" ca="1" si="270"/>
        <v/>
      </c>
      <c r="Z925" s="20"/>
      <c r="AA925" s="20"/>
      <c r="AB925" s="20"/>
      <c r="AC925" s="20" t="str">
        <f t="shared" si="279"/>
        <v/>
      </c>
      <c r="AD925" s="20"/>
      <c r="AE925" s="20" t="str">
        <f t="shared" si="301"/>
        <v/>
      </c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</row>
    <row r="926" spans="1:41" s="30" customFormat="1" x14ac:dyDescent="0.25">
      <c r="A926" s="209"/>
      <c r="B926" s="205"/>
      <c r="C926" s="205"/>
      <c r="D926" s="115">
        <v>832</v>
      </c>
      <c r="E926" s="115">
        <v>502</v>
      </c>
      <c r="F926" s="115" t="s">
        <v>750</v>
      </c>
      <c r="G926" s="115">
        <v>520</v>
      </c>
      <c r="H926" s="116" t="s">
        <v>4</v>
      </c>
      <c r="I926" s="117" t="s">
        <v>18</v>
      </c>
      <c r="J926" s="87" t="str">
        <f ca="1">IF($T926=0,SUM(J927:J931),IF($T926="",0,IF(ISERROR(OFFSET(ГП!AA763,-$R926-IF($T926=4,1,0),0)),0,OFFSET(ГП!AA763,-$R926-IF($T926=4,1,0),0))))</f>
        <v/>
      </c>
      <c r="K926" s="87" t="str">
        <f ca="1">IF($T926=0,SUM(K927:K931),IF($T926="",0,IF(ISERROR(OFFSET(ГП!AB763,-$R926-IF($T926=4,1,0),0)),0,OFFSET(ГП!AB763,-$R926-IF($T926=4,1,0),0))))</f>
        <v/>
      </c>
      <c r="L926" s="87" t="str">
        <f ca="1">IF($T926=0,SUM(L927:L931),IF($T926="",0,IF(ISERROR(OFFSET(ГП!AC763,-$R926-IF($T926=4,1,0),0)),0,OFFSET(ГП!AC763,-$R926-IF($T926=4,1,0),0))))</f>
        <v/>
      </c>
      <c r="M926" s="87" t="str">
        <f ca="1">IF($T926=0,SUM(M927:M931),IF($T926="",0,IF(ISERROR(OFFSET(ГП!AD763,-$R926-IF($T926=4,1,0),0)),0,OFFSET(ГП!AD763,-$R926-IF($T926=4,1,0),0))))</f>
        <v/>
      </c>
      <c r="N926" s="87">
        <f ca="1">IF($T926=0,SUM(N927:N931),IF($T926="",0,IF(ISERROR(OFFSET(ГП!AE763,-$R926-IF($T926=4,1,0),0)),0,OFFSET(ГП!AE763,-$R926-IF($T926=4,1,0),0))))</f>
        <v>0</v>
      </c>
      <c r="O926" s="87" t="str">
        <f ca="1">IF($T926=0,SUM(O927:O931),IF($T926="",0,IF(ISERROR(OFFSET(ГП!AF763,-$R926-IF($T926=4,1,0),0)),0,OFFSET(ГП!AF763,-$R926-IF($T926=4,1,0),0))))</f>
        <v/>
      </c>
      <c r="P926" s="20"/>
      <c r="Q926" s="20">
        <v>3</v>
      </c>
      <c r="R926" s="20">
        <f t="shared" si="305"/>
        <v>3</v>
      </c>
      <c r="S926" s="20" t="str">
        <f t="shared" si="302"/>
        <v/>
      </c>
      <c r="T926" s="157">
        <f t="shared" si="303"/>
        <v>1</v>
      </c>
      <c r="U926" s="20" t="str">
        <f t="shared" si="304"/>
        <v>республииканский бюджет Чувашской Республики</v>
      </c>
      <c r="V926" s="20"/>
      <c r="W926" s="20"/>
      <c r="X926" s="20"/>
      <c r="Y926" s="20" t="str">
        <f t="shared" ca="1" si="270"/>
        <v/>
      </c>
      <c r="Z926" s="20"/>
      <c r="AA926" s="20"/>
      <c r="AB926" s="20"/>
      <c r="AC926" s="20" t="str">
        <f t="shared" si="279"/>
        <v>А140119131</v>
      </c>
      <c r="AD926" s="20"/>
      <c r="AE926" s="20">
        <f t="shared" si="301"/>
        <v>1</v>
      </c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</row>
    <row r="927" spans="1:41" s="30" customFormat="1" x14ac:dyDescent="0.25">
      <c r="A927" s="209"/>
      <c r="B927" s="205"/>
      <c r="C927" s="205"/>
      <c r="D927" s="115" t="s">
        <v>17</v>
      </c>
      <c r="E927" s="115" t="s">
        <v>40</v>
      </c>
      <c r="F927" s="115" t="s">
        <v>17</v>
      </c>
      <c r="G927" s="115" t="s">
        <v>17</v>
      </c>
      <c r="H927" s="116" t="s">
        <v>3</v>
      </c>
      <c r="I927" s="117" t="s">
        <v>18</v>
      </c>
      <c r="J927" s="87" t="str">
        <f ca="1">IF($T927=0,SUM(J928:J932),IF($T927="",0,IF(ISERROR(OFFSET(ГП!AA764,-$R927-IF($T927=4,1,0),0)),0,OFFSET(ГП!AA764,-$R927-IF($T927=4,1,0),0))))</f>
        <v/>
      </c>
      <c r="K927" s="87" t="str">
        <f ca="1">IF($T927=0,SUM(K928:K932),IF($T927="",0,IF(ISERROR(OFFSET(ГП!AB764,-$R927-IF($T927=4,1,0),0)),0,OFFSET(ГП!AB764,-$R927-IF($T927=4,1,0),0))))</f>
        <v/>
      </c>
      <c r="L927" s="87" t="str">
        <f ca="1">IF($T927=0,SUM(L928:L932),IF($T927="",0,IF(ISERROR(OFFSET(ГП!AC764,-$R927-IF($T927=4,1,0),0)),0,OFFSET(ГП!AC764,-$R927-IF($T927=4,1,0),0))))</f>
        <v/>
      </c>
      <c r="M927" s="87" t="str">
        <f ca="1">IF($T927=0,SUM(M928:M932),IF($T927="",0,IF(ISERROR(OFFSET(ГП!AD764,-$R927-IF($T927=4,1,0),0)),0,OFFSET(ГП!AD764,-$R927-IF($T927=4,1,0),0))))</f>
        <v/>
      </c>
      <c r="N927" s="87">
        <f ca="1">IF($T927=0,SUM(N928:N932),IF($T927="",0,IF(ISERROR(OFFSET(ГП!AE764,-$R927-IF($T927=4,1,0),0)),0,OFFSET(ГП!AE764,-$R927-IF($T927=4,1,0),0))))</f>
        <v>0</v>
      </c>
      <c r="O927" s="87" t="str">
        <f ca="1">IF($T927=0,SUM(O928:O932),IF($T927="",0,IF(ISERROR(OFFSET(ГП!AF764,-$R927-IF($T927=4,1,0),0)),0,OFFSET(ГП!AF764,-$R927-IF($T927=4,1,0),0))))</f>
        <v/>
      </c>
      <c r="P927" s="20"/>
      <c r="Q927" s="20">
        <v>4</v>
      </c>
      <c r="R927" s="20">
        <f t="shared" si="305"/>
        <v>3</v>
      </c>
      <c r="S927" s="20">
        <f t="shared" si="302"/>
        <v>3</v>
      </c>
      <c r="T927" s="157">
        <f t="shared" si="303"/>
        <v>3</v>
      </c>
      <c r="U927" s="20" t="str">
        <f t="shared" si="304"/>
        <v>местные бюджеты</v>
      </c>
      <c r="V927" s="20"/>
      <c r="W927" s="20"/>
      <c r="X927" s="20"/>
      <c r="Y927" s="20" t="str">
        <f t="shared" ca="1" si="270"/>
        <v/>
      </c>
      <c r="Z927" s="20"/>
      <c r="AA927" s="20"/>
      <c r="AB927" s="20"/>
      <c r="AC927" s="20" t="str">
        <f t="shared" si="279"/>
        <v/>
      </c>
      <c r="AD927" s="20"/>
      <c r="AE927" s="20" t="str">
        <f t="shared" si="301"/>
        <v/>
      </c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</row>
    <row r="928" spans="1:41" s="30" customFormat="1" x14ac:dyDescent="0.25">
      <c r="A928" s="209"/>
      <c r="B928" s="205"/>
      <c r="C928" s="205"/>
      <c r="D928" s="115" t="s">
        <v>17</v>
      </c>
      <c r="E928" s="115" t="s">
        <v>40</v>
      </c>
      <c r="F928" s="115" t="s">
        <v>17</v>
      </c>
      <c r="G928" s="115" t="s">
        <v>17</v>
      </c>
      <c r="H928" s="116" t="s">
        <v>5</v>
      </c>
      <c r="I928" s="117" t="s">
        <v>18</v>
      </c>
      <c r="J928" s="87">
        <f ca="1">IF($T928=0,SUM(J929:J933),IF($T928="",0,IF(ISERROR(OFFSET(ГП!AA765,-$R928-IF($T928=4,1,0),0)),0,OFFSET(ГП!AA765,-$R928-IF($T928=4,1,0),0))))</f>
        <v>0</v>
      </c>
      <c r="K928" s="87">
        <f ca="1">IF($T928=0,SUM(K929:K933),IF($T928="",0,IF(ISERROR(OFFSET(ГП!AB765,-$R928-IF($T928=4,1,0),0)),0,OFFSET(ГП!AB765,-$R928-IF($T928=4,1,0),0))))</f>
        <v>0</v>
      </c>
      <c r="L928" s="87">
        <f ca="1">IF($T928=0,SUM(L929:L933),IF($T928="",0,IF(ISERROR(OFFSET(ГП!AC765,-$R928-IF($T928=4,1,0),0)),0,OFFSET(ГП!AC765,-$R928-IF($T928=4,1,0),0))))</f>
        <v>0</v>
      </c>
      <c r="M928" s="87">
        <f ca="1">IF($T928=0,SUM(M929:M933),IF($T928="",0,IF(ISERROR(OFFSET(ГП!AD765,-$R928-IF($T928=4,1,0),0)),0,OFFSET(ГП!AD765,-$R928-IF($T928=4,1,0),0))))</f>
        <v>0</v>
      </c>
      <c r="N928" s="87">
        <f ca="1">IF($T928=0,SUM(N929:N933),IF($T928="",0,IF(ISERROR(OFFSET(ГП!AE765,-$R928-IF($T928=4,1,0),0)),0,OFFSET(ГП!AE765,-$R928-IF($T928=4,1,0),0))))</f>
        <v>0</v>
      </c>
      <c r="O928" s="87">
        <f ca="1">IF($T928=0,SUM(O929:O933),IF($T928="",0,IF(ISERROR(OFFSET(ГП!AF765,-$R928-IF($T928=4,1,0),0)),0,OFFSET(ГП!AF765,-$R928-IF($T928=4,1,0),0))))</f>
        <v>0</v>
      </c>
      <c r="P928" s="20"/>
      <c r="Q928" s="20">
        <v>5</v>
      </c>
      <c r="R928" s="20">
        <f t="shared" si="305"/>
        <v>3</v>
      </c>
      <c r="S928" s="20" t="str">
        <f t="shared" si="302"/>
        <v/>
      </c>
      <c r="T928" s="157" t="str">
        <f t="shared" si="303"/>
        <v/>
      </c>
      <c r="U928" s="20" t="str">
        <f t="shared" si="304"/>
        <v>территориальный государственный внебюджетный фонд Чувашской Республики</v>
      </c>
      <c r="V928" s="20"/>
      <c r="W928" s="20"/>
      <c r="X928" s="20"/>
      <c r="Y928" s="20" t="str">
        <f t="shared" ca="1" si="270"/>
        <v/>
      </c>
      <c r="Z928" s="20"/>
      <c r="AA928" s="20"/>
      <c r="AB928" s="20"/>
      <c r="AC928" s="20" t="str">
        <f t="shared" si="279"/>
        <v/>
      </c>
      <c r="AD928" s="20"/>
      <c r="AE928" s="20" t="str">
        <f t="shared" si="301"/>
        <v/>
      </c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</row>
    <row r="929" spans="1:41" s="30" customFormat="1" x14ac:dyDescent="0.25">
      <c r="A929" s="210"/>
      <c r="B929" s="206"/>
      <c r="C929" s="206"/>
      <c r="D929" s="115"/>
      <c r="E929" s="115"/>
      <c r="F929" s="115"/>
      <c r="G929" s="115"/>
      <c r="H929" s="116" t="s">
        <v>6</v>
      </c>
      <c r="I929" s="117" t="s">
        <v>18</v>
      </c>
      <c r="J929" s="87" t="str">
        <f ca="1">IF($T929=0,SUM(J930:J934),IF($T929="",0,IF(ISERROR(OFFSET(ГП!AA766,-$R929-IF($T929=4,1,0),0)),0,OFFSET(ГП!AA766,-$R929-IF($T929=4,1,0),0))))</f>
        <v/>
      </c>
      <c r="K929" s="87" t="str">
        <f ca="1">IF($T929=0,SUM(K930:K934),IF($T929="",0,IF(ISERROR(OFFSET(ГП!AB766,-$R929-IF($T929=4,1,0),0)),0,OFFSET(ГП!AB766,-$R929-IF($T929=4,1,0),0))))</f>
        <v/>
      </c>
      <c r="L929" s="87" t="str">
        <f ca="1">IF($T929=0,SUM(L930:L934),IF($T929="",0,IF(ISERROR(OFFSET(ГП!AC766,-$R929-IF($T929=4,1,0),0)),0,OFFSET(ГП!AC766,-$R929-IF($T929=4,1,0),0))))</f>
        <v/>
      </c>
      <c r="M929" s="87" t="str">
        <f ca="1">IF($T929=0,SUM(M930:M934),IF($T929="",0,IF(ISERROR(OFFSET(ГП!AD766,-$R929-IF($T929=4,1,0),0)),0,OFFSET(ГП!AD766,-$R929-IF($T929=4,1,0),0))))</f>
        <v/>
      </c>
      <c r="N929" s="87">
        <f ca="1">IF($T929=0,SUM(N930:N934),IF($T929="",0,IF(ISERROR(OFFSET(ГП!AE766,-$R929-IF($T929=4,1,0),0)),0,OFFSET(ГП!AE766,-$R929-IF($T929=4,1,0),0))))</f>
        <v>0</v>
      </c>
      <c r="O929" s="87" t="str">
        <f ca="1">IF($T929=0,SUM(O930:O934),IF($T929="",0,IF(ISERROR(OFFSET(ГП!AF766,-$R929-IF($T929=4,1,0),0)),0,OFFSET(ГП!AF766,-$R929-IF($T929=4,1,0),0))))</f>
        <v/>
      </c>
      <c r="P929" s="20"/>
      <c r="Q929" s="20">
        <v>6</v>
      </c>
      <c r="R929" s="20">
        <f t="shared" si="305"/>
        <v>3</v>
      </c>
      <c r="S929" s="20">
        <f t="shared" si="302"/>
        <v>4</v>
      </c>
      <c r="T929" s="157">
        <f t="shared" si="303"/>
        <v>4</v>
      </c>
      <c r="U929" s="20" t="str">
        <f t="shared" si="304"/>
        <v>внебюджетные источники</v>
      </c>
      <c r="V929" s="20"/>
      <c r="W929" s="20"/>
      <c r="X929" s="20"/>
      <c r="Y929" s="20" t="str">
        <f t="shared" ca="1" si="270"/>
        <v/>
      </c>
      <c r="Z929" s="20"/>
      <c r="AA929" s="20"/>
      <c r="AB929" s="20"/>
      <c r="AC929" s="20" t="str">
        <f t="shared" ref="AC929:AC994" si="306">IF(LEN(F929)&gt;5,F929,"")</f>
        <v/>
      </c>
      <c r="AD929" s="20"/>
      <c r="AE929" s="20" t="str">
        <f t="shared" si="301"/>
        <v/>
      </c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</row>
    <row r="930" spans="1:41" s="30" customFormat="1" x14ac:dyDescent="0.25">
      <c r="A930" s="209" t="s">
        <v>317</v>
      </c>
      <c r="B930" s="205" t="s">
        <v>621</v>
      </c>
      <c r="C930" s="205" t="s">
        <v>35</v>
      </c>
      <c r="D930" s="115" t="s">
        <v>17</v>
      </c>
      <c r="E930" s="115" t="s">
        <v>40</v>
      </c>
      <c r="F930" s="115" t="s">
        <v>17</v>
      </c>
      <c r="G930" s="115" t="s">
        <v>17</v>
      </c>
      <c r="H930" s="116" t="s">
        <v>1</v>
      </c>
      <c r="I930" s="117" t="s">
        <v>18</v>
      </c>
      <c r="J930" s="87">
        <f ca="1">IF($T930=0,SUM(J931:J935),IF($T930="",0,IF(ISERROR(OFFSET(ГП!AA767,-$R930-IF($T930=4,1,0),0)),0,OFFSET(ГП!AA767,-$R930-IF($T930=4,1,0),0))))</f>
        <v>11320.1</v>
      </c>
      <c r="K930" s="87">
        <f ca="1">IF($T930=0,SUM(K931:K935),IF($T930="",0,IF(ISERROR(OFFSET(ГП!AB767,-$R930-IF($T930=4,1,0),0)),0,OFFSET(ГП!AB767,-$R930-IF($T930=4,1,0),0))))</f>
        <v>0</v>
      </c>
      <c r="L930" s="87">
        <f ca="1">IF($T930=0,SUM(L931:L935),IF($T930="",0,IF(ISERROR(OFFSET(ГП!AC767,-$R930-IF($T930=4,1,0),0)),0,OFFSET(ГП!AC767,-$R930-IF($T930=4,1,0),0))))</f>
        <v>0</v>
      </c>
      <c r="M930" s="87">
        <f ca="1">IF($T930=0,SUM(M931:M935),IF($T930="",0,IF(ISERROR(OFFSET(ГП!AD767,-$R930-IF($T930=4,1,0),0)),0,OFFSET(ГП!AD767,-$R930-IF($T930=4,1,0),0))))</f>
        <v>0</v>
      </c>
      <c r="N930" s="87">
        <f ca="1">IF($T930=0,SUM(N931:N935),IF($T930="",0,IF(ISERROR(OFFSET(ГП!AE767,-$R930-IF($T930=4,1,0),0)),0,OFFSET(ГП!AE767,-$R930-IF($T930=4,1,0),0))))</f>
        <v>0</v>
      </c>
      <c r="O930" s="87">
        <f ca="1">IF($T930=0,SUM(O931:O935),IF($T930="",0,IF(ISERROR(OFFSET(ГП!AF767,-$R930-IF($T930=4,1,0),0)),0,OFFSET(ГП!AF767,-$R930-IF($T930=4,1,0),0))))</f>
        <v>0</v>
      </c>
      <c r="P930" s="20"/>
      <c r="Q930" s="20">
        <v>1</v>
      </c>
      <c r="R930" s="20">
        <f t="shared" si="305"/>
        <v>4</v>
      </c>
      <c r="S930" s="20" t="str">
        <f t="shared" si="302"/>
        <v/>
      </c>
      <c r="T930" s="157">
        <f t="shared" si="303"/>
        <v>0</v>
      </c>
      <c r="U930" s="20" t="str">
        <f t="shared" si="304"/>
        <v>всего</v>
      </c>
      <c r="V930" s="20"/>
      <c r="W930" s="20"/>
      <c r="X930" s="20"/>
      <c r="Y930" s="20" t="str">
        <f t="shared" ca="1" si="270"/>
        <v/>
      </c>
      <c r="Z930" s="20"/>
      <c r="AA930" s="20"/>
      <c r="AB930" s="20"/>
      <c r="AC930" s="20" t="str">
        <f t="shared" si="306"/>
        <v/>
      </c>
      <c r="AD930" s="20"/>
      <c r="AE930" s="20" t="str">
        <f t="shared" si="301"/>
        <v/>
      </c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</row>
    <row r="931" spans="1:41" s="30" customFormat="1" x14ac:dyDescent="0.25">
      <c r="A931" s="209"/>
      <c r="B931" s="205"/>
      <c r="C931" s="205"/>
      <c r="D931" s="115" t="s">
        <v>17</v>
      </c>
      <c r="E931" s="115" t="s">
        <v>40</v>
      </c>
      <c r="F931" s="115" t="s">
        <v>17</v>
      </c>
      <c r="G931" s="115" t="s">
        <v>17</v>
      </c>
      <c r="H931" s="116" t="s">
        <v>2</v>
      </c>
      <c r="I931" s="117" t="s">
        <v>18</v>
      </c>
      <c r="J931" s="87" t="str">
        <f ca="1">IF($T931=0,SUM(J932:J936),IF($T931="",0,IF(ISERROR(OFFSET(ГП!AA768,-$R931-IF($T931=4,1,0),0)),0,OFFSET(ГП!AA768,-$R931-IF($T931=4,1,0),0))))</f>
        <v/>
      </c>
      <c r="K931" s="87" t="str">
        <f ca="1">IF($T931=0,SUM(K932:K936),IF($T931="",0,IF(ISERROR(OFFSET(ГП!AB768,-$R931-IF($T931=4,1,0),0)),0,OFFSET(ГП!AB768,-$R931-IF($T931=4,1,0),0))))</f>
        <v/>
      </c>
      <c r="L931" s="87" t="str">
        <f ca="1">IF($T931=0,SUM(L932:L936),IF($T931="",0,IF(ISERROR(OFFSET(ГП!AC768,-$R931-IF($T931=4,1,0),0)),0,OFFSET(ГП!AC768,-$R931-IF($T931=4,1,0),0))))</f>
        <v/>
      </c>
      <c r="M931" s="87" t="str">
        <f ca="1">IF($T931=0,SUM(M932:M936),IF($T931="",0,IF(ISERROR(OFFSET(ГП!AD768,-$R931-IF($T931=4,1,0),0)),0,OFFSET(ГП!AD768,-$R931-IF($T931=4,1,0),0))))</f>
        <v/>
      </c>
      <c r="N931" s="87">
        <f ca="1">IF($T931=0,SUM(N932:N936),IF($T931="",0,IF(ISERROR(OFFSET(ГП!AE768,-$R931-IF($T931=4,1,0),0)),0,OFFSET(ГП!AE768,-$R931-IF($T931=4,1,0),0))))</f>
        <v>0</v>
      </c>
      <c r="O931" s="87" t="str">
        <f ca="1">IF($T931=0,SUM(O932:O936),IF($T931="",0,IF(ISERROR(OFFSET(ГП!AF768,-$R931-IF($T931=4,1,0),0)),0,OFFSET(ГП!AF768,-$R931-IF($T931=4,1,0),0))))</f>
        <v/>
      </c>
      <c r="P931" s="20"/>
      <c r="Q931" s="20">
        <v>2</v>
      </c>
      <c r="R931" s="20">
        <f t="shared" si="305"/>
        <v>4</v>
      </c>
      <c r="S931" s="20" t="str">
        <f t="shared" si="302"/>
        <v/>
      </c>
      <c r="T931" s="157">
        <f t="shared" si="303"/>
        <v>2</v>
      </c>
      <c r="U931" s="20" t="str">
        <f t="shared" si="304"/>
        <v>федеральный бюджет</v>
      </c>
      <c r="V931" s="20"/>
      <c r="W931" s="20"/>
      <c r="X931" s="20"/>
      <c r="Y931" s="20" t="str">
        <f t="shared" ca="1" si="270"/>
        <v/>
      </c>
      <c r="Z931" s="20"/>
      <c r="AA931" s="20"/>
      <c r="AB931" s="20"/>
      <c r="AC931" s="20" t="str">
        <f t="shared" si="306"/>
        <v/>
      </c>
      <c r="AD931" s="20"/>
      <c r="AE931" s="20" t="str">
        <f t="shared" si="301"/>
        <v/>
      </c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</row>
    <row r="932" spans="1:41" s="30" customFormat="1" x14ac:dyDescent="0.25">
      <c r="A932" s="209"/>
      <c r="B932" s="205"/>
      <c r="C932" s="205"/>
      <c r="D932" s="115">
        <v>832</v>
      </c>
      <c r="E932" s="115">
        <v>502</v>
      </c>
      <c r="F932" s="115" t="s">
        <v>751</v>
      </c>
      <c r="G932" s="115">
        <v>520</v>
      </c>
      <c r="H932" s="116" t="s">
        <v>4</v>
      </c>
      <c r="I932" s="117" t="s">
        <v>18</v>
      </c>
      <c r="J932" s="87">
        <f ca="1">IF($T932=0,SUM(J933:J937),IF($T932="",0,IF(ISERROR(OFFSET(ГП!AA769,-$R932-IF($T932=4,1,0),0)),0,OFFSET(ГП!AA769,-$R932-IF($T932=4,1,0),0))))</f>
        <v>9056.1</v>
      </c>
      <c r="K932" s="87" t="str">
        <f ca="1">IF($T932=0,SUM(K933:K937),IF($T932="",0,IF(ISERROR(OFFSET(ГП!AB769,-$R932-IF($T932=4,1,0),0)),0,OFFSET(ГП!AB769,-$R932-IF($T932=4,1,0),0))))</f>
        <v/>
      </c>
      <c r="L932" s="87" t="str">
        <f ca="1">IF($T932=0,SUM(L933:L937),IF($T932="",0,IF(ISERROR(OFFSET(ГП!AC769,-$R932-IF($T932=4,1,0),0)),0,OFFSET(ГП!AC769,-$R932-IF($T932=4,1,0),0))))</f>
        <v/>
      </c>
      <c r="M932" s="87" t="str">
        <f ca="1">IF($T932=0,SUM(M933:M937),IF($T932="",0,IF(ISERROR(OFFSET(ГП!AD769,-$R932-IF($T932=4,1,0),0)),0,OFFSET(ГП!AD769,-$R932-IF($T932=4,1,0),0))))</f>
        <v/>
      </c>
      <c r="N932" s="87">
        <f ca="1">IF($T932=0,SUM(N933:N937),IF($T932="",0,IF(ISERROR(OFFSET(ГП!AE769,-$R932-IF($T932=4,1,0),0)),0,OFFSET(ГП!AE769,-$R932-IF($T932=4,1,0),0))))</f>
        <v>0</v>
      </c>
      <c r="O932" s="87" t="str">
        <f ca="1">IF($T932=0,SUM(O933:O937),IF($T932="",0,IF(ISERROR(OFFSET(ГП!AF769,-$R932-IF($T932=4,1,0),0)),0,OFFSET(ГП!AF769,-$R932-IF($T932=4,1,0),0))))</f>
        <v/>
      </c>
      <c r="P932" s="20"/>
      <c r="Q932" s="20">
        <v>3</v>
      </c>
      <c r="R932" s="20">
        <f t="shared" si="305"/>
        <v>4</v>
      </c>
      <c r="S932" s="20" t="str">
        <f t="shared" si="302"/>
        <v/>
      </c>
      <c r="T932" s="157">
        <f t="shared" si="303"/>
        <v>1</v>
      </c>
      <c r="U932" s="20" t="str">
        <f t="shared" si="304"/>
        <v>республииканский бюджет Чувашской Республики</v>
      </c>
      <c r="V932" s="20"/>
      <c r="W932" s="20"/>
      <c r="X932" s="20"/>
      <c r="Y932" s="20" t="str">
        <f t="shared" ca="1" si="270"/>
        <v/>
      </c>
      <c r="Z932" s="20"/>
      <c r="AA932" s="20"/>
      <c r="AB932" s="20"/>
      <c r="AC932" s="20" t="str">
        <f t="shared" si="306"/>
        <v>А140119135</v>
      </c>
      <c r="AD932" s="20"/>
      <c r="AE932" s="20">
        <f t="shared" si="301"/>
        <v>1</v>
      </c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</row>
    <row r="933" spans="1:41" s="30" customFormat="1" x14ac:dyDescent="0.25">
      <c r="A933" s="209"/>
      <c r="B933" s="205"/>
      <c r="C933" s="205"/>
      <c r="D933" s="115" t="s">
        <v>17</v>
      </c>
      <c r="E933" s="115" t="s">
        <v>40</v>
      </c>
      <c r="F933" s="115" t="s">
        <v>17</v>
      </c>
      <c r="G933" s="115" t="s">
        <v>17</v>
      </c>
      <c r="H933" s="116" t="s">
        <v>3</v>
      </c>
      <c r="I933" s="117" t="s">
        <v>18</v>
      </c>
      <c r="J933" s="87">
        <f ca="1">IF($T933=0,SUM(J934:J938),IF($T933="",0,IF(ISERROR(OFFSET(ГП!AA770,-$R933-IF($T933=4,1,0),0)),0,OFFSET(ГП!AA770,-$R933-IF($T933=4,1,0),0))))</f>
        <v>2264</v>
      </c>
      <c r="K933" s="87" t="str">
        <f ca="1">IF($T933=0,SUM(K934:K938),IF($T933="",0,IF(ISERROR(OFFSET(ГП!AB770,-$R933-IF($T933=4,1,0),0)),0,OFFSET(ГП!AB770,-$R933-IF($T933=4,1,0),0))))</f>
        <v/>
      </c>
      <c r="L933" s="87" t="str">
        <f ca="1">IF($T933=0,SUM(L934:L938),IF($T933="",0,IF(ISERROR(OFFSET(ГП!AC770,-$R933-IF($T933=4,1,0),0)),0,OFFSET(ГП!AC770,-$R933-IF($T933=4,1,0),0))))</f>
        <v/>
      </c>
      <c r="M933" s="87" t="str">
        <f ca="1">IF($T933=0,SUM(M934:M938),IF($T933="",0,IF(ISERROR(OFFSET(ГП!AD770,-$R933-IF($T933=4,1,0),0)),0,OFFSET(ГП!AD770,-$R933-IF($T933=4,1,0),0))))</f>
        <v/>
      </c>
      <c r="N933" s="87">
        <f ca="1">IF($T933=0,SUM(N934:N938),IF($T933="",0,IF(ISERROR(OFFSET(ГП!AE770,-$R933-IF($T933=4,1,0),0)),0,OFFSET(ГП!AE770,-$R933-IF($T933=4,1,0),0))))</f>
        <v>0</v>
      </c>
      <c r="O933" s="87" t="str">
        <f ca="1">IF($T933=0,SUM(O934:O938),IF($T933="",0,IF(ISERROR(OFFSET(ГП!AF770,-$R933-IF($T933=4,1,0),0)),0,OFFSET(ГП!AF770,-$R933-IF($T933=4,1,0),0))))</f>
        <v/>
      </c>
      <c r="P933" s="20"/>
      <c r="Q933" s="20">
        <v>4</v>
      </c>
      <c r="R933" s="20">
        <f t="shared" si="305"/>
        <v>4</v>
      </c>
      <c r="S933" s="20">
        <f t="shared" si="302"/>
        <v>3</v>
      </c>
      <c r="T933" s="157">
        <f t="shared" si="303"/>
        <v>3</v>
      </c>
      <c r="U933" s="20" t="str">
        <f t="shared" si="304"/>
        <v>местные бюджеты</v>
      </c>
      <c r="V933" s="20"/>
      <c r="W933" s="20"/>
      <c r="X933" s="20"/>
      <c r="Y933" s="20" t="str">
        <f t="shared" ca="1" si="270"/>
        <v/>
      </c>
      <c r="Z933" s="20"/>
      <c r="AA933" s="20"/>
      <c r="AB933" s="20"/>
      <c r="AC933" s="20" t="str">
        <f t="shared" si="306"/>
        <v/>
      </c>
      <c r="AD933" s="20"/>
      <c r="AE933" s="20" t="str">
        <f t="shared" si="301"/>
        <v/>
      </c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</row>
    <row r="934" spans="1:41" s="30" customFormat="1" x14ac:dyDescent="0.25">
      <c r="A934" s="209"/>
      <c r="B934" s="205"/>
      <c r="C934" s="205"/>
      <c r="D934" s="115" t="s">
        <v>17</v>
      </c>
      <c r="E934" s="115" t="s">
        <v>40</v>
      </c>
      <c r="F934" s="115" t="s">
        <v>17</v>
      </c>
      <c r="G934" s="115" t="s">
        <v>17</v>
      </c>
      <c r="H934" s="116" t="s">
        <v>5</v>
      </c>
      <c r="I934" s="117" t="s">
        <v>18</v>
      </c>
      <c r="J934" s="87">
        <f ca="1">IF($T934=0,SUM(J935:J939),IF($T934="",0,IF(ISERROR(OFFSET(ГП!AA771,-$R934-IF($T934=4,1,0),0)),0,OFFSET(ГП!AA771,-$R934-IF($T934=4,1,0),0))))</f>
        <v>0</v>
      </c>
      <c r="K934" s="87">
        <f ca="1">IF($T934=0,SUM(K935:K939),IF($T934="",0,IF(ISERROR(OFFSET(ГП!AB771,-$R934-IF($T934=4,1,0),0)),0,OFFSET(ГП!AB771,-$R934-IF($T934=4,1,0),0))))</f>
        <v>0</v>
      </c>
      <c r="L934" s="87">
        <f ca="1">IF($T934=0,SUM(L935:L939),IF($T934="",0,IF(ISERROR(OFFSET(ГП!AC771,-$R934-IF($T934=4,1,0),0)),0,OFFSET(ГП!AC771,-$R934-IF($T934=4,1,0),0))))</f>
        <v>0</v>
      </c>
      <c r="M934" s="87">
        <f ca="1">IF($T934=0,SUM(M935:M939),IF($T934="",0,IF(ISERROR(OFFSET(ГП!AD771,-$R934-IF($T934=4,1,0),0)),0,OFFSET(ГП!AD771,-$R934-IF($T934=4,1,0),0))))</f>
        <v>0</v>
      </c>
      <c r="N934" s="87">
        <f ca="1">IF($T934=0,SUM(N935:N939),IF($T934="",0,IF(ISERROR(OFFSET(ГП!AE771,-$R934-IF($T934=4,1,0),0)),0,OFFSET(ГП!AE771,-$R934-IF($T934=4,1,0),0))))</f>
        <v>0</v>
      </c>
      <c r="O934" s="87">
        <f ca="1">IF($T934=0,SUM(O935:O939),IF($T934="",0,IF(ISERROR(OFFSET(ГП!AF771,-$R934-IF($T934=4,1,0),0)),0,OFFSET(ГП!AF771,-$R934-IF($T934=4,1,0),0))))</f>
        <v>0</v>
      </c>
      <c r="P934" s="20"/>
      <c r="Q934" s="20">
        <v>5</v>
      </c>
      <c r="R934" s="20">
        <f t="shared" si="305"/>
        <v>4</v>
      </c>
      <c r="S934" s="20" t="str">
        <f t="shared" si="302"/>
        <v/>
      </c>
      <c r="T934" s="157" t="str">
        <f t="shared" si="303"/>
        <v/>
      </c>
      <c r="U934" s="20" t="str">
        <f t="shared" si="304"/>
        <v>территориальный государственный внебюджетный фонд Чувашской Республики</v>
      </c>
      <c r="V934" s="20"/>
      <c r="W934" s="20"/>
      <c r="X934" s="20"/>
      <c r="Y934" s="20" t="str">
        <f t="shared" ca="1" si="270"/>
        <v/>
      </c>
      <c r="Z934" s="20"/>
      <c r="AA934" s="20"/>
      <c r="AB934" s="20"/>
      <c r="AC934" s="20" t="str">
        <f t="shared" si="306"/>
        <v/>
      </c>
      <c r="AD934" s="20"/>
      <c r="AE934" s="20" t="str">
        <f t="shared" si="301"/>
        <v/>
      </c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</row>
    <row r="935" spans="1:41" s="30" customFormat="1" x14ac:dyDescent="0.25">
      <c r="A935" s="210"/>
      <c r="B935" s="206"/>
      <c r="C935" s="206"/>
      <c r="D935" s="115"/>
      <c r="E935" s="115"/>
      <c r="F935" s="115"/>
      <c r="G935" s="115"/>
      <c r="H935" s="116" t="s">
        <v>6</v>
      </c>
      <c r="I935" s="117" t="s">
        <v>18</v>
      </c>
      <c r="J935" s="87" t="str">
        <f ca="1">IF($T935=0,SUM(J936:J940),IF($T935="",0,IF(ISERROR(OFFSET(ГП!AA772,-$R935-IF($T935=4,1,0),0)),0,OFFSET(ГП!AA772,-$R935-IF($T935=4,1,0),0))))</f>
        <v/>
      </c>
      <c r="K935" s="87" t="str">
        <f ca="1">IF($T935=0,SUM(K936:K940),IF($T935="",0,IF(ISERROR(OFFSET(ГП!AB772,-$R935-IF($T935=4,1,0),0)),0,OFFSET(ГП!AB772,-$R935-IF($T935=4,1,0),0))))</f>
        <v/>
      </c>
      <c r="L935" s="87" t="str">
        <f ca="1">IF($T935=0,SUM(L936:L940),IF($T935="",0,IF(ISERROR(OFFSET(ГП!AC772,-$R935-IF($T935=4,1,0),0)),0,OFFSET(ГП!AC772,-$R935-IF($T935=4,1,0),0))))</f>
        <v/>
      </c>
      <c r="M935" s="87" t="str">
        <f ca="1">IF($T935=0,SUM(M936:M940),IF($T935="",0,IF(ISERROR(OFFSET(ГП!AD772,-$R935-IF($T935=4,1,0),0)),0,OFFSET(ГП!AD772,-$R935-IF($T935=4,1,0),0))))</f>
        <v/>
      </c>
      <c r="N935" s="87">
        <f ca="1">IF($T935=0,SUM(N936:N940),IF($T935="",0,IF(ISERROR(OFFSET(ГП!AE772,-$R935-IF($T935=4,1,0),0)),0,OFFSET(ГП!AE772,-$R935-IF($T935=4,1,0),0))))</f>
        <v>0</v>
      </c>
      <c r="O935" s="87" t="str">
        <f ca="1">IF($T935=0,SUM(O936:O940),IF($T935="",0,IF(ISERROR(OFFSET(ГП!AF772,-$R935-IF($T935=4,1,0),0)),0,OFFSET(ГП!AF772,-$R935-IF($T935=4,1,0),0))))</f>
        <v/>
      </c>
      <c r="P935" s="20"/>
      <c r="Q935" s="20">
        <v>6</v>
      </c>
      <c r="R935" s="20">
        <f t="shared" si="305"/>
        <v>4</v>
      </c>
      <c r="S935" s="20">
        <f t="shared" si="302"/>
        <v>4</v>
      </c>
      <c r="T935" s="157">
        <f t="shared" si="303"/>
        <v>4</v>
      </c>
      <c r="U935" s="20" t="str">
        <f t="shared" si="304"/>
        <v>внебюджетные источники</v>
      </c>
      <c r="V935" s="20"/>
      <c r="W935" s="20"/>
      <c r="X935" s="20"/>
      <c r="Y935" s="20" t="str">
        <f t="shared" ca="1" si="270"/>
        <v/>
      </c>
      <c r="Z935" s="20"/>
      <c r="AA935" s="20"/>
      <c r="AB935" s="20"/>
      <c r="AC935" s="20" t="str">
        <f t="shared" si="306"/>
        <v/>
      </c>
      <c r="AD935" s="20"/>
      <c r="AE935" s="20" t="str">
        <f t="shared" si="301"/>
        <v/>
      </c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</row>
    <row r="936" spans="1:41" s="30" customFormat="1" x14ac:dyDescent="0.25">
      <c r="A936" s="209" t="s">
        <v>318</v>
      </c>
      <c r="B936" s="205" t="s">
        <v>620</v>
      </c>
      <c r="C936" s="205" t="s">
        <v>35</v>
      </c>
      <c r="D936" s="115" t="s">
        <v>17</v>
      </c>
      <c r="E936" s="115" t="s">
        <v>40</v>
      </c>
      <c r="F936" s="115" t="s">
        <v>17</v>
      </c>
      <c r="G936" s="115" t="s">
        <v>17</v>
      </c>
      <c r="H936" s="116" t="s">
        <v>1</v>
      </c>
      <c r="I936" s="117" t="s">
        <v>18</v>
      </c>
      <c r="J936" s="87">
        <f ca="1">IF($T936=0,SUM(J937:J941),IF($T936="",0,IF(ISERROR(OFFSET(ГП!AA773,-$R936-IF($T936=4,1,0),0)),0,OFFSET(ГП!AA773,-$R936-IF($T936=4,1,0),0))))</f>
        <v>3484.3</v>
      </c>
      <c r="K936" s="87">
        <f ca="1">IF($T936=0,SUM(K937:K941),IF($T936="",0,IF(ISERROR(OFFSET(ГП!AB773,-$R936-IF($T936=4,1,0),0)),0,OFFSET(ГП!AB773,-$R936-IF($T936=4,1,0),0))))</f>
        <v>0</v>
      </c>
      <c r="L936" s="87">
        <f ca="1">IF($T936=0,SUM(L937:L941),IF($T936="",0,IF(ISERROR(OFFSET(ГП!AC773,-$R936-IF($T936=4,1,0),0)),0,OFFSET(ГП!AC773,-$R936-IF($T936=4,1,0),0))))</f>
        <v>0</v>
      </c>
      <c r="M936" s="87">
        <f ca="1">IF($T936=0,SUM(M937:M941),IF($T936="",0,IF(ISERROR(OFFSET(ГП!AD773,-$R936-IF($T936=4,1,0),0)),0,OFFSET(ГП!AD773,-$R936-IF($T936=4,1,0),0))))</f>
        <v>0</v>
      </c>
      <c r="N936" s="87">
        <f ca="1">IF($T936=0,SUM(N937:N941),IF($T936="",0,IF(ISERROR(OFFSET(ГП!AE773,-$R936-IF($T936=4,1,0),0)),0,OFFSET(ГП!AE773,-$R936-IF($T936=4,1,0),0))))</f>
        <v>0</v>
      </c>
      <c r="O936" s="87">
        <f ca="1">IF($T936=0,SUM(O937:O941),IF($T936="",0,IF(ISERROR(OFFSET(ГП!AF773,-$R936-IF($T936=4,1,0),0)),0,OFFSET(ГП!AF773,-$R936-IF($T936=4,1,0),0))))</f>
        <v>0</v>
      </c>
      <c r="P936" s="20"/>
      <c r="Q936" s="20">
        <v>1</v>
      </c>
      <c r="R936" s="20">
        <f t="shared" si="305"/>
        <v>5</v>
      </c>
      <c r="S936" s="20" t="str">
        <f t="shared" si="302"/>
        <v/>
      </c>
      <c r="T936" s="157">
        <f t="shared" si="303"/>
        <v>0</v>
      </c>
      <c r="U936" s="20" t="str">
        <f t="shared" si="304"/>
        <v>всего</v>
      </c>
      <c r="V936" s="20"/>
      <c r="W936" s="20"/>
      <c r="X936" s="20"/>
      <c r="Y936" s="20" t="str">
        <f t="shared" ca="1" si="270"/>
        <v/>
      </c>
      <c r="Z936" s="20"/>
      <c r="AA936" s="20"/>
      <c r="AB936" s="20"/>
      <c r="AC936" s="20" t="str">
        <f t="shared" si="306"/>
        <v/>
      </c>
      <c r="AD936" s="20"/>
      <c r="AE936" s="20" t="str">
        <f t="shared" si="301"/>
        <v/>
      </c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</row>
    <row r="937" spans="1:41" s="30" customFormat="1" x14ac:dyDescent="0.25">
      <c r="A937" s="209"/>
      <c r="B937" s="205"/>
      <c r="C937" s="205"/>
      <c r="D937" s="115" t="s">
        <v>17</v>
      </c>
      <c r="E937" s="115" t="s">
        <v>40</v>
      </c>
      <c r="F937" s="115" t="s">
        <v>17</v>
      </c>
      <c r="G937" s="115" t="s">
        <v>17</v>
      </c>
      <c r="H937" s="116" t="s">
        <v>2</v>
      </c>
      <c r="I937" s="117" t="s">
        <v>18</v>
      </c>
      <c r="J937" s="87" t="str">
        <f ca="1">IF($T937=0,SUM(J938:J942),IF($T937="",0,IF(ISERROR(OFFSET(ГП!AA774,-$R937-IF($T937=4,1,0),0)),0,OFFSET(ГП!AA774,-$R937-IF($T937=4,1,0),0))))</f>
        <v/>
      </c>
      <c r="K937" s="87" t="str">
        <f ca="1">IF($T937=0,SUM(K938:K942),IF($T937="",0,IF(ISERROR(OFFSET(ГП!AB774,-$R937-IF($T937=4,1,0),0)),0,OFFSET(ГП!AB774,-$R937-IF($T937=4,1,0),0))))</f>
        <v/>
      </c>
      <c r="L937" s="87" t="str">
        <f ca="1">IF($T937=0,SUM(L938:L942),IF($T937="",0,IF(ISERROR(OFFSET(ГП!AC774,-$R937-IF($T937=4,1,0),0)),0,OFFSET(ГП!AC774,-$R937-IF($T937=4,1,0),0))))</f>
        <v/>
      </c>
      <c r="M937" s="87" t="str">
        <f ca="1">IF($T937=0,SUM(M938:M942),IF($T937="",0,IF(ISERROR(OFFSET(ГП!AD774,-$R937-IF($T937=4,1,0),0)),0,OFFSET(ГП!AD774,-$R937-IF($T937=4,1,0),0))))</f>
        <v/>
      </c>
      <c r="N937" s="87">
        <f ca="1">IF($T937=0,SUM(N938:N942),IF($T937="",0,IF(ISERROR(OFFSET(ГП!AE774,-$R937-IF($T937=4,1,0),0)),0,OFFSET(ГП!AE774,-$R937-IF($T937=4,1,0),0))))</f>
        <v>0</v>
      </c>
      <c r="O937" s="87" t="str">
        <f ca="1">IF($T937=0,SUM(O938:O942),IF($T937="",0,IF(ISERROR(OFFSET(ГП!AF774,-$R937-IF($T937=4,1,0),0)),0,OFFSET(ГП!AF774,-$R937-IF($T937=4,1,0),0))))</f>
        <v/>
      </c>
      <c r="P937" s="20"/>
      <c r="Q937" s="20">
        <v>2</v>
      </c>
      <c r="R937" s="20">
        <f t="shared" si="305"/>
        <v>5</v>
      </c>
      <c r="S937" s="20" t="str">
        <f t="shared" si="302"/>
        <v/>
      </c>
      <c r="T937" s="157">
        <f t="shared" si="303"/>
        <v>2</v>
      </c>
      <c r="U937" s="20" t="str">
        <f t="shared" si="304"/>
        <v>федеральный бюджет</v>
      </c>
      <c r="V937" s="20"/>
      <c r="W937" s="20"/>
      <c r="X937" s="20"/>
      <c r="Y937" s="20" t="str">
        <f t="shared" ca="1" si="270"/>
        <v/>
      </c>
      <c r="Z937" s="20"/>
      <c r="AA937" s="20"/>
      <c r="AB937" s="20"/>
      <c r="AC937" s="20" t="str">
        <f t="shared" si="306"/>
        <v/>
      </c>
      <c r="AD937" s="20"/>
      <c r="AE937" s="20" t="str">
        <f t="shared" si="301"/>
        <v/>
      </c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</row>
    <row r="938" spans="1:41" s="30" customFormat="1" x14ac:dyDescent="0.25">
      <c r="A938" s="209"/>
      <c r="B938" s="205"/>
      <c r="C938" s="205"/>
      <c r="D938" s="115">
        <v>832</v>
      </c>
      <c r="E938" s="115">
        <v>502</v>
      </c>
      <c r="F938" s="115" t="s">
        <v>752</v>
      </c>
      <c r="G938" s="115">
        <v>520</v>
      </c>
      <c r="H938" s="116" t="s">
        <v>4</v>
      </c>
      <c r="I938" s="117" t="s">
        <v>18</v>
      </c>
      <c r="J938" s="87">
        <f ca="1">IF($T938=0,SUM(J939:J943),IF($T938="",0,IF(ISERROR(OFFSET(ГП!AA775,-$R938-IF($T938=4,1,0),0)),0,OFFSET(ГП!AA775,-$R938-IF($T938=4,1,0),0))))</f>
        <v>2532.3000000000002</v>
      </c>
      <c r="K938" s="87" t="str">
        <f ca="1">IF($T938=0,SUM(K939:K943),IF($T938="",0,IF(ISERROR(OFFSET(ГП!AB775,-$R938-IF($T938=4,1,0),0)),0,OFFSET(ГП!AB775,-$R938-IF($T938=4,1,0),0))))</f>
        <v/>
      </c>
      <c r="L938" s="87" t="str">
        <f ca="1">IF($T938=0,SUM(L939:L943),IF($T938="",0,IF(ISERROR(OFFSET(ГП!AC775,-$R938-IF($T938=4,1,0),0)),0,OFFSET(ГП!AC775,-$R938-IF($T938=4,1,0),0))))</f>
        <v/>
      </c>
      <c r="M938" s="87" t="str">
        <f ca="1">IF($T938=0,SUM(M939:M943),IF($T938="",0,IF(ISERROR(OFFSET(ГП!AD775,-$R938-IF($T938=4,1,0),0)),0,OFFSET(ГП!AD775,-$R938-IF($T938=4,1,0),0))))</f>
        <v/>
      </c>
      <c r="N938" s="87">
        <f ca="1">IF($T938=0,SUM(N939:N943),IF($T938="",0,IF(ISERROR(OFFSET(ГП!AE775,-$R938-IF($T938=4,1,0),0)),0,OFFSET(ГП!AE775,-$R938-IF($T938=4,1,0),0))))</f>
        <v>0</v>
      </c>
      <c r="O938" s="87" t="str">
        <f ca="1">IF($T938=0,SUM(O939:O943),IF($T938="",0,IF(ISERROR(OFFSET(ГП!AF775,-$R938-IF($T938=4,1,0),0)),0,OFFSET(ГП!AF775,-$R938-IF($T938=4,1,0),0))))</f>
        <v/>
      </c>
      <c r="P938" s="20"/>
      <c r="Q938" s="20">
        <v>3</v>
      </c>
      <c r="R938" s="20">
        <f t="shared" si="305"/>
        <v>5</v>
      </c>
      <c r="S938" s="20" t="str">
        <f t="shared" si="302"/>
        <v/>
      </c>
      <c r="T938" s="157">
        <f t="shared" si="303"/>
        <v>1</v>
      </c>
      <c r="U938" s="20" t="str">
        <f t="shared" si="304"/>
        <v>республииканский бюджет Чувашской Республики</v>
      </c>
      <c r="V938" s="20"/>
      <c r="W938" s="20"/>
      <c r="X938" s="20"/>
      <c r="Y938" s="20" t="str">
        <f t="shared" ca="1" si="270"/>
        <v/>
      </c>
      <c r="Z938" s="20"/>
      <c r="AA938" s="20"/>
      <c r="AB938" s="20"/>
      <c r="AC938" s="20" t="str">
        <f t="shared" si="306"/>
        <v>А140119134</v>
      </c>
      <c r="AD938" s="20"/>
      <c r="AE938" s="20">
        <f t="shared" si="301"/>
        <v>1</v>
      </c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</row>
    <row r="939" spans="1:41" s="30" customFormat="1" x14ac:dyDescent="0.25">
      <c r="A939" s="209"/>
      <c r="B939" s="205"/>
      <c r="C939" s="205"/>
      <c r="D939" s="115" t="s">
        <v>17</v>
      </c>
      <c r="E939" s="115" t="s">
        <v>40</v>
      </c>
      <c r="F939" s="115" t="s">
        <v>17</v>
      </c>
      <c r="G939" s="115" t="s">
        <v>17</v>
      </c>
      <c r="H939" s="116" t="s">
        <v>3</v>
      </c>
      <c r="I939" s="117" t="s">
        <v>18</v>
      </c>
      <c r="J939" s="87">
        <f ca="1">IF($T939=0,SUM(J940:J944),IF($T939="",0,IF(ISERROR(OFFSET(ГП!AA776,-$R939-IF($T939=4,1,0),0)),0,OFFSET(ГП!AA776,-$R939-IF($T939=4,1,0),0))))</f>
        <v>952</v>
      </c>
      <c r="K939" s="87" t="str">
        <f ca="1">IF($T939=0,SUM(K940:K944),IF($T939="",0,IF(ISERROR(OFFSET(ГП!AB776,-$R939-IF($T939=4,1,0),0)),0,OFFSET(ГП!AB776,-$R939-IF($T939=4,1,0),0))))</f>
        <v/>
      </c>
      <c r="L939" s="87" t="str">
        <f ca="1">IF($T939=0,SUM(L940:L944),IF($T939="",0,IF(ISERROR(OFFSET(ГП!AC776,-$R939-IF($T939=4,1,0),0)),0,OFFSET(ГП!AC776,-$R939-IF($T939=4,1,0),0))))</f>
        <v/>
      </c>
      <c r="M939" s="87" t="str">
        <f ca="1">IF($T939=0,SUM(M940:M944),IF($T939="",0,IF(ISERROR(OFFSET(ГП!AD776,-$R939-IF($T939=4,1,0),0)),0,OFFSET(ГП!AD776,-$R939-IF($T939=4,1,0),0))))</f>
        <v/>
      </c>
      <c r="N939" s="87">
        <f ca="1">IF($T939=0,SUM(N940:N944),IF($T939="",0,IF(ISERROR(OFFSET(ГП!AE776,-$R939-IF($T939=4,1,0),0)),0,OFFSET(ГП!AE776,-$R939-IF($T939=4,1,0),0))))</f>
        <v>0</v>
      </c>
      <c r="O939" s="87" t="str">
        <f ca="1">IF($T939=0,SUM(O940:O944),IF($T939="",0,IF(ISERROR(OFFSET(ГП!AF776,-$R939-IF($T939=4,1,0),0)),0,OFFSET(ГП!AF776,-$R939-IF($T939=4,1,0),0))))</f>
        <v/>
      </c>
      <c r="P939" s="20"/>
      <c r="Q939" s="20">
        <v>4</v>
      </c>
      <c r="R939" s="20">
        <f t="shared" si="305"/>
        <v>5</v>
      </c>
      <c r="S939" s="20">
        <f t="shared" si="302"/>
        <v>3</v>
      </c>
      <c r="T939" s="157">
        <f t="shared" si="303"/>
        <v>3</v>
      </c>
      <c r="U939" s="20" t="str">
        <f t="shared" si="304"/>
        <v>местные бюджеты</v>
      </c>
      <c r="V939" s="20"/>
      <c r="W939" s="20"/>
      <c r="X939" s="20"/>
      <c r="Y939" s="20" t="str">
        <f t="shared" ref="Y939:Y1027" ca="1" si="307">IF(ISERROR(SUM(K939,-L939)),"",IF(SUM(K939,-L939)=0,"",IF(ISERROR(SEARCH("федерал",U939,1)),"",SUM(K939,-L939))))</f>
        <v/>
      </c>
      <c r="Z939" s="20"/>
      <c r="AA939" s="20"/>
      <c r="AB939" s="20"/>
      <c r="AC939" s="20" t="str">
        <f t="shared" si="306"/>
        <v/>
      </c>
      <c r="AD939" s="20"/>
      <c r="AE939" s="20" t="str">
        <f t="shared" si="301"/>
        <v/>
      </c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</row>
    <row r="940" spans="1:41" s="30" customFormat="1" x14ac:dyDescent="0.25">
      <c r="A940" s="209"/>
      <c r="B940" s="205"/>
      <c r="C940" s="205"/>
      <c r="D940" s="115" t="s">
        <v>17</v>
      </c>
      <c r="E940" s="115" t="s">
        <v>40</v>
      </c>
      <c r="F940" s="115" t="s">
        <v>17</v>
      </c>
      <c r="G940" s="115" t="s">
        <v>17</v>
      </c>
      <c r="H940" s="116" t="s">
        <v>5</v>
      </c>
      <c r="I940" s="117" t="s">
        <v>18</v>
      </c>
      <c r="J940" s="87">
        <f ca="1">IF($T940=0,SUM(J941:J945),IF($T940="",0,IF(ISERROR(OFFSET(ГП!AA777,-$R940-IF($T940=4,1,0),0)),0,OFFSET(ГП!AA777,-$R940-IF($T940=4,1,0),0))))</f>
        <v>0</v>
      </c>
      <c r="K940" s="87">
        <f ca="1">IF($T940=0,SUM(K941:K945),IF($T940="",0,IF(ISERROR(OFFSET(ГП!AB777,-$R940-IF($T940=4,1,0),0)),0,OFFSET(ГП!AB777,-$R940-IF($T940=4,1,0),0))))</f>
        <v>0</v>
      </c>
      <c r="L940" s="87">
        <f ca="1">IF($T940=0,SUM(L941:L945),IF($T940="",0,IF(ISERROR(OFFSET(ГП!AC777,-$R940-IF($T940=4,1,0),0)),0,OFFSET(ГП!AC777,-$R940-IF($T940=4,1,0),0))))</f>
        <v>0</v>
      </c>
      <c r="M940" s="87">
        <f ca="1">IF($T940=0,SUM(M941:M945),IF($T940="",0,IF(ISERROR(OFFSET(ГП!AD777,-$R940-IF($T940=4,1,0),0)),0,OFFSET(ГП!AD777,-$R940-IF($T940=4,1,0),0))))</f>
        <v>0</v>
      </c>
      <c r="N940" s="87">
        <f ca="1">IF($T940=0,SUM(N941:N945),IF($T940="",0,IF(ISERROR(OFFSET(ГП!AE777,-$R940-IF($T940=4,1,0),0)),0,OFFSET(ГП!AE777,-$R940-IF($T940=4,1,0),0))))</f>
        <v>0</v>
      </c>
      <c r="O940" s="87">
        <f ca="1">IF($T940=0,SUM(O941:O945),IF($T940="",0,IF(ISERROR(OFFSET(ГП!AF777,-$R940-IF($T940=4,1,0),0)),0,OFFSET(ГП!AF777,-$R940-IF($T940=4,1,0),0))))</f>
        <v>0</v>
      </c>
      <c r="P940" s="20"/>
      <c r="Q940" s="20">
        <v>5</v>
      </c>
      <c r="R940" s="20">
        <f t="shared" si="305"/>
        <v>5</v>
      </c>
      <c r="S940" s="20" t="str">
        <f t="shared" si="302"/>
        <v/>
      </c>
      <c r="T940" s="157" t="str">
        <f t="shared" si="303"/>
        <v/>
      </c>
      <c r="U940" s="20" t="str">
        <f t="shared" si="304"/>
        <v>территориальный государственный внебюджетный фонд Чувашской Республики</v>
      </c>
      <c r="V940" s="20"/>
      <c r="W940" s="20"/>
      <c r="X940" s="20"/>
      <c r="Y940" s="20" t="str">
        <f t="shared" ca="1" si="307"/>
        <v/>
      </c>
      <c r="Z940" s="20"/>
      <c r="AA940" s="20"/>
      <c r="AB940" s="20"/>
      <c r="AC940" s="20" t="str">
        <f t="shared" si="306"/>
        <v/>
      </c>
      <c r="AD940" s="20"/>
      <c r="AE940" s="20" t="str">
        <f t="shared" si="301"/>
        <v/>
      </c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</row>
    <row r="941" spans="1:41" s="30" customFormat="1" x14ac:dyDescent="0.25">
      <c r="A941" s="210"/>
      <c r="B941" s="206"/>
      <c r="C941" s="206"/>
      <c r="D941" s="115"/>
      <c r="E941" s="115"/>
      <c r="F941" s="115"/>
      <c r="G941" s="115"/>
      <c r="H941" s="116" t="s">
        <v>6</v>
      </c>
      <c r="I941" s="117" t="s">
        <v>18</v>
      </c>
      <c r="J941" s="87" t="str">
        <f ca="1">IF($T941=0,SUM(J942:J946),IF($T941="",0,IF(ISERROR(OFFSET(ГП!AA778,-$R941-IF($T941=4,1,0),0)),0,OFFSET(ГП!AA778,-$R941-IF($T941=4,1,0),0))))</f>
        <v/>
      </c>
      <c r="K941" s="87" t="str">
        <f ca="1">IF($T941=0,SUM(K942:K946),IF($T941="",0,IF(ISERROR(OFFSET(ГП!AB778,-$R941-IF($T941=4,1,0),0)),0,OFFSET(ГП!AB778,-$R941-IF($T941=4,1,0),0))))</f>
        <v/>
      </c>
      <c r="L941" s="87" t="str">
        <f ca="1">IF($T941=0,SUM(L942:L946),IF($T941="",0,IF(ISERROR(OFFSET(ГП!AC778,-$R941-IF($T941=4,1,0),0)),0,OFFSET(ГП!AC778,-$R941-IF($T941=4,1,0),0))))</f>
        <v/>
      </c>
      <c r="M941" s="87" t="str">
        <f ca="1">IF($T941=0,SUM(M942:M946),IF($T941="",0,IF(ISERROR(OFFSET(ГП!AD778,-$R941-IF($T941=4,1,0),0)),0,OFFSET(ГП!AD778,-$R941-IF($T941=4,1,0),0))))</f>
        <v/>
      </c>
      <c r="N941" s="87">
        <f ca="1">IF($T941=0,SUM(N942:N946),IF($T941="",0,IF(ISERROR(OFFSET(ГП!AE778,-$R941-IF($T941=4,1,0),0)),0,OFFSET(ГП!AE778,-$R941-IF($T941=4,1,0),0))))</f>
        <v>0</v>
      </c>
      <c r="O941" s="87" t="str">
        <f ca="1">IF($T941=0,SUM(O942:O946),IF($T941="",0,IF(ISERROR(OFFSET(ГП!AF778,-$R941-IF($T941=4,1,0),0)),0,OFFSET(ГП!AF778,-$R941-IF($T941=4,1,0),0))))</f>
        <v/>
      </c>
      <c r="P941" s="20"/>
      <c r="Q941" s="20">
        <v>6</v>
      </c>
      <c r="R941" s="20">
        <f t="shared" si="305"/>
        <v>5</v>
      </c>
      <c r="S941" s="20">
        <f t="shared" si="302"/>
        <v>4</v>
      </c>
      <c r="T941" s="157">
        <f t="shared" si="303"/>
        <v>4</v>
      </c>
      <c r="U941" s="20" t="str">
        <f t="shared" si="304"/>
        <v>внебюджетные источники</v>
      </c>
      <c r="V941" s="20"/>
      <c r="W941" s="20"/>
      <c r="X941" s="20"/>
      <c r="Y941" s="20" t="str">
        <f t="shared" ca="1" si="307"/>
        <v/>
      </c>
      <c r="Z941" s="20"/>
      <c r="AA941" s="20"/>
      <c r="AB941" s="20"/>
      <c r="AC941" s="20" t="str">
        <f t="shared" si="306"/>
        <v/>
      </c>
      <c r="AD941" s="20"/>
      <c r="AE941" s="20" t="str">
        <f t="shared" si="301"/>
        <v/>
      </c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</row>
    <row r="942" spans="1:41" s="30" customFormat="1" x14ac:dyDescent="0.25">
      <c r="A942" s="211" t="s">
        <v>39</v>
      </c>
      <c r="B942" s="211" t="s">
        <v>118</v>
      </c>
      <c r="C942" s="211" t="s">
        <v>35</v>
      </c>
      <c r="D942" s="140"/>
      <c r="E942" s="140" t="s">
        <v>17</v>
      </c>
      <c r="F942" s="140"/>
      <c r="G942" s="140" t="s">
        <v>17</v>
      </c>
      <c r="H942" s="141" t="s">
        <v>1</v>
      </c>
      <c r="I942" s="133" t="s">
        <v>18</v>
      </c>
      <c r="J942" s="88">
        <f ca="1">SUM(J949,J955,J961,J967)</f>
        <v>43204</v>
      </c>
      <c r="K942" s="88">
        <f t="shared" ref="K942:O942" ca="1" si="308">SUM(K949,K955,K961,K967)</f>
        <v>41213.699999999997</v>
      </c>
      <c r="L942" s="88">
        <f t="shared" ca="1" si="308"/>
        <v>2413.6999999999998</v>
      </c>
      <c r="M942" s="88">
        <f t="shared" ca="1" si="308"/>
        <v>2413.6999999999998</v>
      </c>
      <c r="N942" s="88">
        <f t="shared" ca="1" si="308"/>
        <v>1686.8077800000001</v>
      </c>
      <c r="O942" s="88">
        <f t="shared" ca="1" si="308"/>
        <v>38800</v>
      </c>
      <c r="P942" s="20"/>
      <c r="Q942" s="20"/>
      <c r="R942" s="20"/>
      <c r="S942" s="20"/>
      <c r="T942" s="20"/>
      <c r="U942" s="20"/>
      <c r="V942" s="20"/>
      <c r="W942" s="20"/>
      <c r="X942" s="20"/>
      <c r="Y942" s="20" t="str">
        <f t="shared" ca="1" si="307"/>
        <v/>
      </c>
      <c r="Z942" s="20"/>
      <c r="AA942" s="20"/>
      <c r="AB942" s="20"/>
      <c r="AC942" s="20" t="str">
        <f t="shared" si="306"/>
        <v/>
      </c>
      <c r="AD942" s="20"/>
      <c r="AE942" s="20" t="str">
        <f t="shared" si="301"/>
        <v/>
      </c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</row>
    <row r="943" spans="1:41" s="30" customFormat="1" x14ac:dyDescent="0.25">
      <c r="A943" s="212"/>
      <c r="B943" s="212"/>
      <c r="C943" s="212"/>
      <c r="D943" s="144"/>
      <c r="E943" s="144"/>
      <c r="F943" s="144"/>
      <c r="G943" s="144"/>
      <c r="H943" s="141" t="s">
        <v>2</v>
      </c>
      <c r="I943" s="133" t="s">
        <v>18</v>
      </c>
      <c r="J943" s="88">
        <f t="shared" ref="J943:O943" ca="1" si="309">SUM(J950,J956,J962,J968)</f>
        <v>0</v>
      </c>
      <c r="K943" s="88">
        <f t="shared" ca="1" si="309"/>
        <v>0</v>
      </c>
      <c r="L943" s="88">
        <f t="shared" ca="1" si="309"/>
        <v>0</v>
      </c>
      <c r="M943" s="88">
        <f t="shared" ca="1" si="309"/>
        <v>0</v>
      </c>
      <c r="N943" s="88">
        <f t="shared" ca="1" si="309"/>
        <v>0</v>
      </c>
      <c r="O943" s="88">
        <f t="shared" ca="1" si="309"/>
        <v>0</v>
      </c>
      <c r="P943" s="20"/>
      <c r="Q943" s="20"/>
      <c r="R943" s="20"/>
      <c r="S943" s="20"/>
      <c r="T943" s="20"/>
      <c r="U943" s="20"/>
      <c r="V943" s="20"/>
      <c r="W943" s="20"/>
      <c r="X943" s="20"/>
      <c r="Y943" s="20" t="str">
        <f t="shared" ca="1" si="307"/>
        <v/>
      </c>
      <c r="Z943" s="20"/>
      <c r="AA943" s="20"/>
      <c r="AB943" s="20"/>
      <c r="AC943" s="20" t="str">
        <f t="shared" si="306"/>
        <v/>
      </c>
      <c r="AD943" s="20"/>
      <c r="AE943" s="20" t="str">
        <f t="shared" si="301"/>
        <v/>
      </c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</row>
    <row r="944" spans="1:41" s="30" customFormat="1" x14ac:dyDescent="0.25">
      <c r="A944" s="212"/>
      <c r="B944" s="212"/>
      <c r="C944" s="212"/>
      <c r="D944" s="134">
        <v>832</v>
      </c>
      <c r="E944" s="140" t="s">
        <v>17</v>
      </c>
      <c r="F944" s="140" t="s">
        <v>17</v>
      </c>
      <c r="G944" s="140" t="s">
        <v>17</v>
      </c>
      <c r="H944" s="141" t="s">
        <v>4</v>
      </c>
      <c r="I944" s="133" t="s">
        <v>18</v>
      </c>
      <c r="J944" s="88">
        <f t="shared" ref="J944:O944" ca="1" si="310">SUM(J951,J957,J963,J969)</f>
        <v>4068.3</v>
      </c>
      <c r="K944" s="88">
        <f t="shared" ca="1" si="310"/>
        <v>2413.6999999999998</v>
      </c>
      <c r="L944" s="88">
        <f t="shared" ca="1" si="310"/>
        <v>2413.6999999999998</v>
      </c>
      <c r="M944" s="88">
        <f t="shared" ca="1" si="310"/>
        <v>2413.6999999999998</v>
      </c>
      <c r="N944" s="88">
        <f t="shared" ca="1" si="310"/>
        <v>1686.8077800000001</v>
      </c>
      <c r="O944" s="88">
        <f t="shared" ca="1" si="310"/>
        <v>0</v>
      </c>
      <c r="P944" s="20"/>
      <c r="Q944" s="20"/>
      <c r="R944" s="20"/>
      <c r="S944" s="20"/>
      <c r="T944" s="20"/>
      <c r="U944" s="20"/>
      <c r="V944" s="20"/>
      <c r="W944" s="20"/>
      <c r="X944" s="20"/>
      <c r="Y944" s="20" t="str">
        <f t="shared" ca="1" si="307"/>
        <v/>
      </c>
      <c r="Z944" s="20"/>
      <c r="AA944" s="20"/>
      <c r="AB944" s="20"/>
      <c r="AC944" s="20" t="str">
        <f t="shared" si="306"/>
        <v/>
      </c>
      <c r="AD944" s="20"/>
      <c r="AE944" s="20" t="str">
        <f t="shared" si="301"/>
        <v/>
      </c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</row>
    <row r="945" spans="1:41" s="30" customFormat="1" x14ac:dyDescent="0.25">
      <c r="A945" s="212"/>
      <c r="B945" s="212"/>
      <c r="C945" s="212"/>
      <c r="D945" s="140" t="s">
        <v>17</v>
      </c>
      <c r="E945" s="140" t="s">
        <v>17</v>
      </c>
      <c r="F945" s="140" t="s">
        <v>17</v>
      </c>
      <c r="G945" s="140" t="s">
        <v>17</v>
      </c>
      <c r="H945" s="141" t="s">
        <v>3</v>
      </c>
      <c r="I945" s="133" t="s">
        <v>18</v>
      </c>
      <c r="J945" s="88">
        <f t="shared" ref="J945:O945" ca="1" si="311">SUM(J952,J958,J964,J970)</f>
        <v>335.7</v>
      </c>
      <c r="K945" s="88">
        <f t="shared" ca="1" si="311"/>
        <v>0</v>
      </c>
      <c r="L945" s="88">
        <f t="shared" ca="1" si="311"/>
        <v>0</v>
      </c>
      <c r="M945" s="88">
        <f t="shared" ca="1" si="311"/>
        <v>0</v>
      </c>
      <c r="N945" s="88">
        <f t="shared" ca="1" si="311"/>
        <v>0</v>
      </c>
      <c r="O945" s="88">
        <f t="shared" ca="1" si="311"/>
        <v>0</v>
      </c>
      <c r="P945" s="20"/>
      <c r="Q945" s="20"/>
      <c r="R945" s="20"/>
      <c r="S945" s="20"/>
      <c r="T945" s="20"/>
      <c r="U945" s="20"/>
      <c r="V945" s="20"/>
      <c r="W945" s="20"/>
      <c r="X945" s="20"/>
      <c r="Y945" s="20" t="str">
        <f t="shared" ca="1" si="307"/>
        <v/>
      </c>
      <c r="Z945" s="20"/>
      <c r="AA945" s="20"/>
      <c r="AB945" s="20"/>
      <c r="AC945" s="20" t="str">
        <f t="shared" si="306"/>
        <v/>
      </c>
      <c r="AD945" s="20"/>
      <c r="AE945" s="20" t="str">
        <f t="shared" si="301"/>
        <v/>
      </c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</row>
    <row r="946" spans="1:41" s="30" customFormat="1" x14ac:dyDescent="0.25">
      <c r="A946" s="212"/>
      <c r="B946" s="212"/>
      <c r="C946" s="212"/>
      <c r="D946" s="140" t="s">
        <v>17</v>
      </c>
      <c r="E946" s="140" t="s">
        <v>17</v>
      </c>
      <c r="F946" s="140" t="s">
        <v>17</v>
      </c>
      <c r="G946" s="140" t="s">
        <v>17</v>
      </c>
      <c r="H946" s="141" t="s">
        <v>5</v>
      </c>
      <c r="I946" s="133" t="s">
        <v>18</v>
      </c>
      <c r="J946" s="88">
        <f t="shared" ref="J946:O946" ca="1" si="312">SUM(J953,J959,J965,J971)</f>
        <v>0</v>
      </c>
      <c r="K946" s="88">
        <f t="shared" ca="1" si="312"/>
        <v>0</v>
      </c>
      <c r="L946" s="88">
        <f t="shared" ca="1" si="312"/>
        <v>0</v>
      </c>
      <c r="M946" s="88">
        <f t="shared" ca="1" si="312"/>
        <v>0</v>
      </c>
      <c r="N946" s="88">
        <f t="shared" ca="1" si="312"/>
        <v>0</v>
      </c>
      <c r="O946" s="88">
        <f t="shared" ca="1" si="312"/>
        <v>0</v>
      </c>
      <c r="P946" s="20"/>
      <c r="Q946" s="20"/>
      <c r="R946" s="20"/>
      <c r="S946" s="20"/>
      <c r="T946" s="20"/>
      <c r="U946" s="20"/>
      <c r="V946" s="20"/>
      <c r="W946" s="20"/>
      <c r="X946" s="20"/>
      <c r="Y946" s="20" t="str">
        <f t="shared" ca="1" si="307"/>
        <v/>
      </c>
      <c r="Z946" s="20"/>
      <c r="AA946" s="20"/>
      <c r="AB946" s="20"/>
      <c r="AC946" s="20" t="str">
        <f t="shared" si="306"/>
        <v/>
      </c>
      <c r="AD946" s="20"/>
      <c r="AE946" s="20" t="str">
        <f t="shared" si="301"/>
        <v/>
      </c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</row>
    <row r="947" spans="1:41" s="30" customFormat="1" x14ac:dyDescent="0.25">
      <c r="A947" s="213"/>
      <c r="B947" s="213"/>
      <c r="C947" s="213"/>
      <c r="D947" s="140" t="s">
        <v>17</v>
      </c>
      <c r="E947" s="140" t="s">
        <v>17</v>
      </c>
      <c r="F947" s="140" t="s">
        <v>17</v>
      </c>
      <c r="G947" s="140" t="s">
        <v>17</v>
      </c>
      <c r="H947" s="141" t="s">
        <v>6</v>
      </c>
      <c r="I947" s="133" t="s">
        <v>18</v>
      </c>
      <c r="J947" s="88">
        <f t="shared" ref="J947:O947" ca="1" si="313">SUM(J954,J960,J966,J972)</f>
        <v>38800</v>
      </c>
      <c r="K947" s="88">
        <f t="shared" ca="1" si="313"/>
        <v>38800</v>
      </c>
      <c r="L947" s="88">
        <f t="shared" ca="1" si="313"/>
        <v>0</v>
      </c>
      <c r="M947" s="88">
        <f t="shared" ca="1" si="313"/>
        <v>0</v>
      </c>
      <c r="N947" s="88">
        <f t="shared" ca="1" si="313"/>
        <v>0</v>
      </c>
      <c r="O947" s="88">
        <f t="shared" ca="1" si="313"/>
        <v>38800</v>
      </c>
      <c r="P947" s="20"/>
      <c r="Q947" s="20"/>
      <c r="R947" s="20"/>
      <c r="S947" s="20"/>
      <c r="T947" s="20"/>
      <c r="U947" s="20"/>
      <c r="V947" s="20"/>
      <c r="W947" s="20"/>
      <c r="X947" s="20"/>
      <c r="Y947" s="20" t="str">
        <f t="shared" ca="1" si="307"/>
        <v/>
      </c>
      <c r="Z947" s="20"/>
      <c r="AA947" s="20"/>
      <c r="AB947" s="20"/>
      <c r="AC947" s="20" t="str">
        <f t="shared" si="306"/>
        <v/>
      </c>
      <c r="AD947" s="20"/>
      <c r="AE947" s="20" t="str">
        <f t="shared" si="301"/>
        <v/>
      </c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</row>
    <row r="948" spans="1:41" s="30" customFormat="1" ht="60" x14ac:dyDescent="0.25">
      <c r="A948" s="143" t="s">
        <v>112</v>
      </c>
      <c r="B948" s="241" t="s">
        <v>119</v>
      </c>
      <c r="C948" s="234"/>
      <c r="D948" s="234"/>
      <c r="E948" s="234"/>
      <c r="F948" s="234"/>
      <c r="G948" s="242"/>
      <c r="H948" s="116"/>
      <c r="I948" s="117" t="s">
        <v>160</v>
      </c>
      <c r="J948" s="76"/>
      <c r="K948" s="78">
        <v>820</v>
      </c>
      <c r="L948" s="76"/>
      <c r="M948" s="76"/>
      <c r="N948" s="76"/>
      <c r="O948" s="78">
        <v>820</v>
      </c>
      <c r="P948" s="20"/>
      <c r="Q948" s="20"/>
      <c r="R948" s="20"/>
      <c r="S948" s="20"/>
      <c r="T948" s="20"/>
      <c r="U948" s="20"/>
      <c r="V948" s="20"/>
      <c r="W948" s="20"/>
      <c r="X948" s="20"/>
      <c r="Y948" s="20" t="str">
        <f t="shared" si="307"/>
        <v/>
      </c>
      <c r="Z948" s="20"/>
      <c r="AA948" s="20"/>
      <c r="AB948" s="20"/>
      <c r="AC948" s="20" t="str">
        <f t="shared" si="306"/>
        <v/>
      </c>
      <c r="AD948" s="20"/>
      <c r="AE948" s="20" t="str">
        <f t="shared" si="301"/>
        <v/>
      </c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</row>
    <row r="949" spans="1:41" s="30" customFormat="1" x14ac:dyDescent="0.25">
      <c r="A949" s="207" t="s">
        <v>92</v>
      </c>
      <c r="B949" s="204" t="s">
        <v>120</v>
      </c>
      <c r="C949" s="204" t="s">
        <v>35</v>
      </c>
      <c r="D949" s="115"/>
      <c r="E949" s="115" t="s">
        <v>17</v>
      </c>
      <c r="F949" s="115"/>
      <c r="G949" s="115" t="s">
        <v>17</v>
      </c>
      <c r="H949" s="116" t="s">
        <v>1</v>
      </c>
      <c r="I949" s="117" t="s">
        <v>18</v>
      </c>
      <c r="J949" s="87">
        <f ca="1">IF($T949=0,SUM(J950:J954),IF($T949="",0,IF(ISERROR(OFFSET(ГП!AA778,-$R949-IF($T949=4,1,0),0)),0,OFFSET(ГП!AA778,-$R949-IF($T949=4,1,0),0))))</f>
        <v>4404</v>
      </c>
      <c r="K949" s="87">
        <f ca="1">IF($T949=0,SUM(K950:K954),IF($T949="",0,IF(ISERROR(OFFSET(ГП!AB778,-$R949-IF($T949=4,1,0),0)),0,OFFSET(ГП!AB778,-$R949-IF($T949=4,1,0),0))))</f>
        <v>2413.6999999999998</v>
      </c>
      <c r="L949" s="87">
        <f ca="1">IF($T949=0,SUM(L950:L954),IF($T949="",0,IF(ISERROR(OFFSET(ГП!AC778,-$R949-IF($T949=4,1,0),0)),0,OFFSET(ГП!AC778,-$R949-IF($T949=4,1,0),0))))</f>
        <v>2413.6999999999998</v>
      </c>
      <c r="M949" s="87">
        <f ca="1">IF($T949=0,SUM(M950:M954),IF($T949="",0,IF(ISERROR(OFFSET(ГП!AD778,-$R949-IF($T949=4,1,0),0)),0,OFFSET(ГП!AD778,-$R949-IF($T949=4,1,0),0))))</f>
        <v>2413.6999999999998</v>
      </c>
      <c r="N949" s="87">
        <f ca="1">IF($T949=0,SUM(N950:N954),IF($T949="",0,IF(ISERROR(OFFSET(ГП!AE778,-$R949-IF($T949=4,1,0),0)),0,OFFSET(ГП!AE778,-$R949-IF($T949=4,1,0),0))))</f>
        <v>1686.8077800000001</v>
      </c>
      <c r="O949" s="87">
        <f ca="1">IF($T949=0,SUM(O950:O954),IF($T949="",0,IF(ISERROR(OFFSET(ГП!AF778,-$R949-IF($T949=4,1,0),0)),0,OFFSET(ГП!AF778,-$R949-IF($T949=4,1,0),0))))</f>
        <v>0</v>
      </c>
      <c r="P949" s="20"/>
      <c r="Q949" s="20">
        <v>1</v>
      </c>
      <c r="R949" s="20">
        <v>0</v>
      </c>
      <c r="S949" s="20" t="str">
        <f t="shared" ref="S949:S972" si="314">IF(ISERROR(SEARCH("местн",U949,1)),IF(ISERROR(SEARCH("источн",U949,1)),"",4),3)</f>
        <v/>
      </c>
      <c r="T949" s="157">
        <f t="shared" ref="T949:T972" si="315">IF(S949="",IF(ISERROR(SEARCH("федерал",U949,1)),IF(ISERROR(SEARCH("республ",U949,1)),IF(ISERROR(SEARCH("всег",U949,1)),"",0),IF(ISERROR(SEARCH("террит",U949,1)),1,"")),2),S949)</f>
        <v>0</v>
      </c>
      <c r="U949" s="20" t="str">
        <f t="shared" ref="U949:U972" si="316">H949</f>
        <v>всего</v>
      </c>
      <c r="V949" s="20"/>
      <c r="W949" s="20"/>
      <c r="X949" s="20"/>
      <c r="Y949" s="20" t="str">
        <f t="shared" ca="1" si="307"/>
        <v/>
      </c>
      <c r="Z949" s="20"/>
      <c r="AA949" s="20"/>
      <c r="AB949" s="20"/>
      <c r="AC949" s="20" t="str">
        <f t="shared" si="306"/>
        <v/>
      </c>
      <c r="AD949" s="20"/>
      <c r="AE949" s="20" t="str">
        <f t="shared" si="301"/>
        <v/>
      </c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</row>
    <row r="950" spans="1:41" s="30" customFormat="1" x14ac:dyDescent="0.25">
      <c r="A950" s="209"/>
      <c r="B950" s="205"/>
      <c r="C950" s="205"/>
      <c r="D950" s="115" t="s">
        <v>17</v>
      </c>
      <c r="E950" s="115" t="s">
        <v>17</v>
      </c>
      <c r="F950" s="115" t="s">
        <v>17</v>
      </c>
      <c r="G950" s="115" t="s">
        <v>17</v>
      </c>
      <c r="H950" s="116" t="s">
        <v>2</v>
      </c>
      <c r="I950" s="117" t="s">
        <v>18</v>
      </c>
      <c r="J950" s="87" t="str">
        <f ca="1">IF($T950=0,SUM(J951:J955),IF($T950="",0,IF(ISERROR(OFFSET(ГП!AA779,-$R950-IF($T950=4,1,0),0)),0,OFFSET(ГП!AA779,-$R950-IF($T950=4,1,0),0))))</f>
        <v/>
      </c>
      <c r="K950" s="87" t="str">
        <f ca="1">IF($T950=0,SUM(K951:K955),IF($T950="",0,IF(ISERROR(OFFSET(ГП!AB779,-$R950-IF($T950=4,1,0),0)),0,OFFSET(ГП!AB779,-$R950-IF($T950=4,1,0),0))))</f>
        <v/>
      </c>
      <c r="L950" s="87" t="str">
        <f ca="1">IF($T950=0,SUM(L951:L955),IF($T950="",0,IF(ISERROR(OFFSET(ГП!AC779,-$R950-IF($T950=4,1,0),0)),0,OFFSET(ГП!AC779,-$R950-IF($T950=4,1,0),0))))</f>
        <v/>
      </c>
      <c r="M950" s="87" t="str">
        <f ca="1">IF($T950=0,SUM(M951:M955),IF($T950="",0,IF(ISERROR(OFFSET(ГП!AD779,-$R950-IF($T950=4,1,0),0)),0,OFFSET(ГП!AD779,-$R950-IF($T950=4,1,0),0))))</f>
        <v/>
      </c>
      <c r="N950" s="87">
        <f ca="1">IF($T950=0,SUM(N951:N955),IF($T950="",0,IF(ISERROR(OFFSET(ГП!AE779,-$R950-IF($T950=4,1,0),0)),0,OFFSET(ГП!AE779,-$R950-IF($T950=4,1,0),0))))</f>
        <v>0</v>
      </c>
      <c r="O950" s="87" t="str">
        <f ca="1">IF($T950=0,SUM(O951:O955),IF($T950="",0,IF(ISERROR(OFFSET(ГП!AF779,-$R950-IF($T950=4,1,0),0)),0,OFFSET(ГП!AF779,-$R950-IF($T950=4,1,0),0))))</f>
        <v/>
      </c>
      <c r="P950" s="20"/>
      <c r="Q950" s="20">
        <v>2</v>
      </c>
      <c r="R950" s="20">
        <f t="shared" ref="R950:R972" si="317">IF(Q950=1,R949+1,R949)</f>
        <v>0</v>
      </c>
      <c r="S950" s="20" t="str">
        <f t="shared" si="314"/>
        <v/>
      </c>
      <c r="T950" s="157">
        <f t="shared" si="315"/>
        <v>2</v>
      </c>
      <c r="U950" s="20" t="str">
        <f t="shared" si="316"/>
        <v>федеральный бюджет</v>
      </c>
      <c r="V950" s="20"/>
      <c r="W950" s="20"/>
      <c r="X950" s="20"/>
      <c r="Y950" s="20" t="str">
        <f t="shared" ca="1" si="307"/>
        <v/>
      </c>
      <c r="Z950" s="20"/>
      <c r="AA950" s="20"/>
      <c r="AB950" s="20"/>
      <c r="AC950" s="20" t="str">
        <f t="shared" si="306"/>
        <v/>
      </c>
      <c r="AD950" s="20"/>
      <c r="AE950" s="20" t="str">
        <f t="shared" si="301"/>
        <v/>
      </c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</row>
    <row r="951" spans="1:41" s="30" customFormat="1" x14ac:dyDescent="0.25">
      <c r="A951" s="209"/>
      <c r="B951" s="205"/>
      <c r="C951" s="205"/>
      <c r="D951" s="115">
        <v>832</v>
      </c>
      <c r="E951" s="115">
        <v>502</v>
      </c>
      <c r="F951" s="115" t="s">
        <v>603</v>
      </c>
      <c r="G951" s="115">
        <v>522</v>
      </c>
      <c r="H951" s="116" t="s">
        <v>4</v>
      </c>
      <c r="I951" s="117" t="s">
        <v>18</v>
      </c>
      <c r="J951" s="87">
        <f ca="1">IF($T951=0,SUM(J952:J956),IF($T951="",0,IF(ISERROR(OFFSET(ГП!AA780,-$R951-IF($T951=4,1,0),0)),0,OFFSET(ГП!AA780,-$R951-IF($T951=4,1,0),0))))</f>
        <v>4068.3</v>
      </c>
      <c r="K951" s="87">
        <f ca="1">IF($T951=0,SUM(K952:K956),IF($T951="",0,IF(ISERROR(OFFSET(ГП!AB780,-$R951-IF($T951=4,1,0),0)),0,OFFSET(ГП!AB780,-$R951-IF($T951=4,1,0),0))))</f>
        <v>2413.6999999999998</v>
      </c>
      <c r="L951" s="87">
        <f ca="1">IF($T951=0,SUM(L952:L956),IF($T951="",0,IF(ISERROR(OFFSET(ГП!AC780,-$R951-IF($T951=4,1,0),0)),0,OFFSET(ГП!AC780,-$R951-IF($T951=4,1,0),0))))</f>
        <v>2413.6999999999998</v>
      </c>
      <c r="M951" s="87">
        <f ca="1">IF($T951=0,SUM(M952:M956),IF($T951="",0,IF(ISERROR(OFFSET(ГП!AD780,-$R951-IF($T951=4,1,0),0)),0,OFFSET(ГП!AD780,-$R951-IF($T951=4,1,0),0))))</f>
        <v>2413.6999999999998</v>
      </c>
      <c r="N951" s="87">
        <f ca="1">IF($T951=0,SUM(N952:N956),IF($T951="",0,IF(ISERROR(OFFSET(ГП!AE780,-$R951-IF($T951=4,1,0),0)),0,OFFSET(ГП!AE780,-$R951-IF($T951=4,1,0),0))))</f>
        <v>1686.8077800000001</v>
      </c>
      <c r="O951" s="87" t="str">
        <f ca="1">IF($T951=0,SUM(O952:O956),IF($T951="",0,IF(ISERROR(OFFSET(ГП!AF780,-$R951-IF($T951=4,1,0),0)),0,OFFSET(ГП!AF780,-$R951-IF($T951=4,1,0),0))))</f>
        <v/>
      </c>
      <c r="P951" s="20"/>
      <c r="Q951" s="20">
        <v>3</v>
      </c>
      <c r="R951" s="20">
        <f t="shared" si="317"/>
        <v>0</v>
      </c>
      <c r="S951" s="20" t="str">
        <f t="shared" si="314"/>
        <v/>
      </c>
      <c r="T951" s="157">
        <f t="shared" si="315"/>
        <v>1</v>
      </c>
      <c r="U951" s="20" t="str">
        <f t="shared" si="316"/>
        <v>республииканский бюджет Чувашской Республики</v>
      </c>
      <c r="V951" s="20"/>
      <c r="W951" s="20"/>
      <c r="X951" s="20"/>
      <c r="Y951" s="20" t="str">
        <f t="shared" ca="1" si="307"/>
        <v/>
      </c>
      <c r="Z951" s="20"/>
      <c r="AA951" s="20"/>
      <c r="AB951" s="20"/>
      <c r="AC951" s="20" t="str">
        <f t="shared" si="306"/>
        <v>A140219450</v>
      </c>
      <c r="AD951" s="20"/>
      <c r="AE951" s="20">
        <f t="shared" si="301"/>
        <v>1</v>
      </c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</row>
    <row r="952" spans="1:41" s="30" customFormat="1" x14ac:dyDescent="0.25">
      <c r="A952" s="209"/>
      <c r="B952" s="205"/>
      <c r="C952" s="205"/>
      <c r="D952" s="115" t="s">
        <v>17</v>
      </c>
      <c r="E952" s="115" t="s">
        <v>17</v>
      </c>
      <c r="F952" s="115" t="s">
        <v>17</v>
      </c>
      <c r="G952" s="115" t="s">
        <v>17</v>
      </c>
      <c r="H952" s="116" t="s">
        <v>3</v>
      </c>
      <c r="I952" s="117" t="s">
        <v>18</v>
      </c>
      <c r="J952" s="87">
        <f ca="1">IF($T952=0,SUM(J953:J957),IF($T952="",0,IF(ISERROR(OFFSET(ГП!AA781,-$R952-IF($T952=4,1,0),0)),0,OFFSET(ГП!AA781,-$R952-IF($T952=4,1,0),0))))</f>
        <v>335.7</v>
      </c>
      <c r="K952" s="87" t="str">
        <f ca="1">IF($T952=0,SUM(K953:K957),IF($T952="",0,IF(ISERROR(OFFSET(ГП!AB781,-$R952-IF($T952=4,1,0),0)),0,OFFSET(ГП!AB781,-$R952-IF($T952=4,1,0),0))))</f>
        <v/>
      </c>
      <c r="L952" s="87" t="str">
        <f ca="1">IF($T952=0,SUM(L953:L957),IF($T952="",0,IF(ISERROR(OFFSET(ГП!AC781,-$R952-IF($T952=4,1,0),0)),0,OFFSET(ГП!AC781,-$R952-IF($T952=4,1,0),0))))</f>
        <v/>
      </c>
      <c r="M952" s="87" t="str">
        <f ca="1">IF($T952=0,SUM(M953:M957),IF($T952="",0,IF(ISERROR(OFFSET(ГП!AD781,-$R952-IF($T952=4,1,0),0)),0,OFFSET(ГП!AD781,-$R952-IF($T952=4,1,0),0))))</f>
        <v/>
      </c>
      <c r="N952" s="87">
        <f ca="1">IF($T952=0,SUM(N953:N957),IF($T952="",0,IF(ISERROR(OFFSET(ГП!AE781,-$R952-IF($T952=4,1,0),0)),0,OFFSET(ГП!AE781,-$R952-IF($T952=4,1,0),0))))</f>
        <v>0</v>
      </c>
      <c r="O952" s="87" t="str">
        <f ca="1">IF($T952=0,SUM(O953:O957),IF($T952="",0,IF(ISERROR(OFFSET(ГП!AF781,-$R952-IF($T952=4,1,0),0)),0,OFFSET(ГП!AF781,-$R952-IF($T952=4,1,0),0))))</f>
        <v/>
      </c>
      <c r="P952" s="20"/>
      <c r="Q952" s="20">
        <v>4</v>
      </c>
      <c r="R952" s="20">
        <f t="shared" si="317"/>
        <v>0</v>
      </c>
      <c r="S952" s="20">
        <f t="shared" si="314"/>
        <v>3</v>
      </c>
      <c r="T952" s="157">
        <f t="shared" si="315"/>
        <v>3</v>
      </c>
      <c r="U952" s="20" t="str">
        <f t="shared" si="316"/>
        <v>местные бюджеты</v>
      </c>
      <c r="V952" s="20"/>
      <c r="W952" s="20"/>
      <c r="X952" s="20"/>
      <c r="Y952" s="20" t="str">
        <f t="shared" ca="1" si="307"/>
        <v/>
      </c>
      <c r="Z952" s="20"/>
      <c r="AA952" s="20"/>
      <c r="AB952" s="20"/>
      <c r="AC952" s="20" t="str">
        <f t="shared" si="306"/>
        <v/>
      </c>
      <c r="AD952" s="20"/>
      <c r="AE952" s="20" t="str">
        <f t="shared" si="301"/>
        <v/>
      </c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</row>
    <row r="953" spans="1:41" s="30" customFormat="1" x14ac:dyDescent="0.25">
      <c r="A953" s="209"/>
      <c r="B953" s="205"/>
      <c r="C953" s="205"/>
      <c r="D953" s="115" t="s">
        <v>17</v>
      </c>
      <c r="E953" s="115" t="s">
        <v>17</v>
      </c>
      <c r="F953" s="115" t="s">
        <v>17</v>
      </c>
      <c r="G953" s="115" t="s">
        <v>17</v>
      </c>
      <c r="H953" s="116" t="s">
        <v>5</v>
      </c>
      <c r="I953" s="117" t="s">
        <v>18</v>
      </c>
      <c r="J953" s="87">
        <f ca="1">IF($T953=0,SUM(J954:J958),IF($T953="",0,IF(ISERROR(OFFSET(ГП!AA782,-$R953-IF($T953=4,1,0),0)),0,OFFSET(ГП!AA782,-$R953-IF($T953=4,1,0),0))))</f>
        <v>0</v>
      </c>
      <c r="K953" s="87">
        <f ca="1">IF($T953=0,SUM(K954:K958),IF($T953="",0,IF(ISERROR(OFFSET(ГП!AB782,-$R953-IF($T953=4,1,0),0)),0,OFFSET(ГП!AB782,-$R953-IF($T953=4,1,0),0))))</f>
        <v>0</v>
      </c>
      <c r="L953" s="87">
        <f ca="1">IF($T953=0,SUM(L954:L958),IF($T953="",0,IF(ISERROR(OFFSET(ГП!AC782,-$R953-IF($T953=4,1,0),0)),0,OFFSET(ГП!AC782,-$R953-IF($T953=4,1,0),0))))</f>
        <v>0</v>
      </c>
      <c r="M953" s="87">
        <f ca="1">IF($T953=0,SUM(M954:M958),IF($T953="",0,IF(ISERROR(OFFSET(ГП!AD782,-$R953-IF($T953=4,1,0),0)),0,OFFSET(ГП!AD782,-$R953-IF($T953=4,1,0),0))))</f>
        <v>0</v>
      </c>
      <c r="N953" s="87">
        <f ca="1">IF($T953=0,SUM(N954:N958),IF($T953="",0,IF(ISERROR(OFFSET(ГП!AE782,-$R953-IF($T953=4,1,0),0)),0,OFFSET(ГП!AE782,-$R953-IF($T953=4,1,0),0))))</f>
        <v>0</v>
      </c>
      <c r="O953" s="87">
        <f ca="1">IF($T953=0,SUM(O954:O958),IF($T953="",0,IF(ISERROR(OFFSET(ГП!AF782,-$R953-IF($T953=4,1,0),0)),0,OFFSET(ГП!AF782,-$R953-IF($T953=4,1,0),0))))</f>
        <v>0</v>
      </c>
      <c r="P953" s="20"/>
      <c r="Q953" s="20">
        <v>5</v>
      </c>
      <c r="R953" s="20">
        <f t="shared" si="317"/>
        <v>0</v>
      </c>
      <c r="S953" s="20" t="str">
        <f t="shared" si="314"/>
        <v/>
      </c>
      <c r="T953" s="157" t="str">
        <f t="shared" si="315"/>
        <v/>
      </c>
      <c r="U953" s="20" t="str">
        <f t="shared" si="316"/>
        <v>территориальный государственный внебюджетный фонд Чувашской Республики</v>
      </c>
      <c r="V953" s="20"/>
      <c r="W953" s="20"/>
      <c r="X953" s="20"/>
      <c r="Y953" s="20" t="str">
        <f t="shared" ca="1" si="307"/>
        <v/>
      </c>
      <c r="Z953" s="20"/>
      <c r="AA953" s="20"/>
      <c r="AB953" s="20"/>
      <c r="AC953" s="20" t="str">
        <f t="shared" si="306"/>
        <v/>
      </c>
      <c r="AD953" s="20"/>
      <c r="AE953" s="20" t="str">
        <f t="shared" si="301"/>
        <v/>
      </c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</row>
    <row r="954" spans="1:41" s="30" customFormat="1" x14ac:dyDescent="0.25">
      <c r="A954" s="210"/>
      <c r="B954" s="206"/>
      <c r="C954" s="206"/>
      <c r="D954" s="115" t="s">
        <v>17</v>
      </c>
      <c r="E954" s="115" t="s">
        <v>17</v>
      </c>
      <c r="F954" s="115" t="s">
        <v>17</v>
      </c>
      <c r="G954" s="115" t="s">
        <v>17</v>
      </c>
      <c r="H954" s="116" t="s">
        <v>6</v>
      </c>
      <c r="I954" s="117" t="s">
        <v>18</v>
      </c>
      <c r="J954" s="87" t="str">
        <f ca="1">IF($T954=0,SUM(J955:J959),IF($T954="",0,IF(ISERROR(OFFSET(ГП!AA783,-$R954-IF($T954=4,1,0),0)),0,OFFSET(ГП!AA783,-$R954-IF($T954=4,1,0),0))))</f>
        <v/>
      </c>
      <c r="K954" s="87" t="str">
        <f ca="1">IF($T954=0,SUM(K955:K959),IF($T954="",0,IF(ISERROR(OFFSET(ГП!AB783,-$R954-IF($T954=4,1,0),0)),0,OFFSET(ГП!AB783,-$R954-IF($T954=4,1,0),0))))</f>
        <v/>
      </c>
      <c r="L954" s="87" t="str">
        <f ca="1">IF($T954=0,SUM(L955:L959),IF($T954="",0,IF(ISERROR(OFFSET(ГП!AC783,-$R954-IF($T954=4,1,0),0)),0,OFFSET(ГП!AC783,-$R954-IF($T954=4,1,0),0))))</f>
        <v/>
      </c>
      <c r="M954" s="87" t="str">
        <f ca="1">IF($T954=0,SUM(M955:M959),IF($T954="",0,IF(ISERROR(OFFSET(ГП!AD783,-$R954-IF($T954=4,1,0),0)),0,OFFSET(ГП!AD783,-$R954-IF($T954=4,1,0),0))))</f>
        <v/>
      </c>
      <c r="N954" s="87">
        <f ca="1">IF($T954=0,SUM(N955:N959),IF($T954="",0,IF(ISERROR(OFFSET(ГП!AE783,-$R954-IF($T954=4,1,0),0)),0,OFFSET(ГП!AE783,-$R954-IF($T954=4,1,0),0))))</f>
        <v>0</v>
      </c>
      <c r="O954" s="87" t="str">
        <f ca="1">IF($T954=0,SUM(O955:O959),IF($T954="",0,IF(ISERROR(OFFSET(ГП!AF783,-$R954-IF($T954=4,1,0),0)),0,OFFSET(ГП!AF783,-$R954-IF($T954=4,1,0),0))))</f>
        <v/>
      </c>
      <c r="P954" s="20"/>
      <c r="Q954" s="20">
        <v>6</v>
      </c>
      <c r="R954" s="20">
        <f t="shared" si="317"/>
        <v>0</v>
      </c>
      <c r="S954" s="20">
        <f t="shared" si="314"/>
        <v>4</v>
      </c>
      <c r="T954" s="157">
        <f t="shared" si="315"/>
        <v>4</v>
      </c>
      <c r="U954" s="20" t="str">
        <f t="shared" si="316"/>
        <v>внебюджетные источники</v>
      </c>
      <c r="V954" s="20"/>
      <c r="W954" s="20"/>
      <c r="X954" s="20"/>
      <c r="Y954" s="20" t="str">
        <f t="shared" ca="1" si="307"/>
        <v/>
      </c>
      <c r="Z954" s="20"/>
      <c r="AA954" s="20"/>
      <c r="AB954" s="20"/>
      <c r="AC954" s="20" t="str">
        <f t="shared" si="306"/>
        <v/>
      </c>
      <c r="AD954" s="20"/>
      <c r="AE954" s="20" t="str">
        <f t="shared" si="301"/>
        <v/>
      </c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</row>
    <row r="955" spans="1:41" s="30" customFormat="1" x14ac:dyDescent="0.25">
      <c r="A955" s="207" t="s">
        <v>93</v>
      </c>
      <c r="B955" s="204" t="s">
        <v>121</v>
      </c>
      <c r="C955" s="204" t="s">
        <v>35</v>
      </c>
      <c r="D955" s="115"/>
      <c r="E955" s="115" t="s">
        <v>17</v>
      </c>
      <c r="F955" s="115"/>
      <c r="G955" s="115" t="s">
        <v>17</v>
      </c>
      <c r="H955" s="116" t="s">
        <v>1</v>
      </c>
      <c r="I955" s="117" t="s">
        <v>18</v>
      </c>
      <c r="J955" s="87">
        <f ca="1">IF($T955=0,SUM(J956:J960),IF($T955="",0,IF(ISERROR(OFFSET(ГП!AA784,-$R955-IF($T955=4,1,0),0)),0,OFFSET(ГП!AA784,-$R955-IF($T955=4,1,0),0))))</f>
        <v>38800</v>
      </c>
      <c r="K955" s="87">
        <f ca="1">IF($T955=0,SUM(K956:K960),IF($T955="",0,IF(ISERROR(OFFSET(ГП!AB784,-$R955-IF($T955=4,1,0),0)),0,OFFSET(ГП!AB784,-$R955-IF($T955=4,1,0),0))))</f>
        <v>38800</v>
      </c>
      <c r="L955" s="87">
        <f ca="1">IF($T955=0,SUM(L956:L960),IF($T955="",0,IF(ISERROR(OFFSET(ГП!AC784,-$R955-IF($T955=4,1,0),0)),0,OFFSET(ГП!AC784,-$R955-IF($T955=4,1,0),0))))</f>
        <v>0</v>
      </c>
      <c r="M955" s="87">
        <f ca="1">IF($T955=0,SUM(M956:M960),IF($T955="",0,IF(ISERROR(OFFSET(ГП!AD784,-$R955-IF($T955=4,1,0),0)),0,OFFSET(ГП!AD784,-$R955-IF($T955=4,1,0),0))))</f>
        <v>0</v>
      </c>
      <c r="N955" s="87">
        <f ca="1">IF($T955=0,SUM(N956:N960),IF($T955="",0,IF(ISERROR(OFFSET(ГП!AE784,-$R955-IF($T955=4,1,0),0)),0,OFFSET(ГП!AE784,-$R955-IF($T955=4,1,0),0))))</f>
        <v>0</v>
      </c>
      <c r="O955" s="87">
        <f ca="1">IF($T955=0,SUM(O956:O960),IF($T955="",0,IF(ISERROR(OFFSET(ГП!AF784,-$R955-IF($T955=4,1,0),0)),0,OFFSET(ГП!AF784,-$R955-IF($T955=4,1,0),0))))</f>
        <v>38800</v>
      </c>
      <c r="P955" s="20"/>
      <c r="Q955" s="20">
        <v>1</v>
      </c>
      <c r="R955" s="20">
        <f t="shared" si="317"/>
        <v>1</v>
      </c>
      <c r="S955" s="20" t="str">
        <f t="shared" si="314"/>
        <v/>
      </c>
      <c r="T955" s="157">
        <f t="shared" si="315"/>
        <v>0</v>
      </c>
      <c r="U955" s="20" t="str">
        <f t="shared" si="316"/>
        <v>всего</v>
      </c>
      <c r="V955" s="20"/>
      <c r="W955" s="20"/>
      <c r="X955" s="20"/>
      <c r="Y955" s="20" t="str">
        <f t="shared" ca="1" si="307"/>
        <v/>
      </c>
      <c r="Z955" s="20"/>
      <c r="AA955" s="20"/>
      <c r="AB955" s="20"/>
      <c r="AC955" s="20" t="str">
        <f t="shared" si="306"/>
        <v/>
      </c>
      <c r="AD955" s="20"/>
      <c r="AE955" s="20" t="str">
        <f t="shared" si="301"/>
        <v/>
      </c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</row>
    <row r="956" spans="1:41" s="30" customFormat="1" x14ac:dyDescent="0.25">
      <c r="A956" s="209"/>
      <c r="B956" s="205"/>
      <c r="C956" s="205"/>
      <c r="D956" s="115" t="s">
        <v>17</v>
      </c>
      <c r="E956" s="115" t="s">
        <v>17</v>
      </c>
      <c r="F956" s="115" t="s">
        <v>17</v>
      </c>
      <c r="G956" s="115" t="s">
        <v>17</v>
      </c>
      <c r="H956" s="116" t="s">
        <v>2</v>
      </c>
      <c r="I956" s="117" t="s">
        <v>18</v>
      </c>
      <c r="J956" s="87" t="str">
        <f ca="1">IF($T956=0,SUM(J957:J961),IF($T956="",0,IF(ISERROR(OFFSET(ГП!AA785,-$R956-IF($T956=4,1,0),0)),0,OFFSET(ГП!AA785,-$R956-IF($T956=4,1,0),0))))</f>
        <v/>
      </c>
      <c r="K956" s="87" t="str">
        <f ca="1">IF($T956=0,SUM(K957:K961),IF($T956="",0,IF(ISERROR(OFFSET(ГП!AB785,-$R956-IF($T956=4,1,0),0)),0,OFFSET(ГП!AB785,-$R956-IF($T956=4,1,0),0))))</f>
        <v/>
      </c>
      <c r="L956" s="87" t="str">
        <f ca="1">IF($T956=0,SUM(L957:L961),IF($T956="",0,IF(ISERROR(OFFSET(ГП!AC785,-$R956-IF($T956=4,1,0),0)),0,OFFSET(ГП!AC785,-$R956-IF($T956=4,1,0),0))))</f>
        <v/>
      </c>
      <c r="M956" s="87" t="str">
        <f ca="1">IF($T956=0,SUM(M957:M961),IF($T956="",0,IF(ISERROR(OFFSET(ГП!AD785,-$R956-IF($T956=4,1,0),0)),0,OFFSET(ГП!AD785,-$R956-IF($T956=4,1,0),0))))</f>
        <v/>
      </c>
      <c r="N956" s="87">
        <f ca="1">IF($T956=0,SUM(N957:N961),IF($T956="",0,IF(ISERROR(OFFSET(ГП!AE785,-$R956-IF($T956=4,1,0),0)),0,OFFSET(ГП!AE785,-$R956-IF($T956=4,1,0),0))))</f>
        <v>0</v>
      </c>
      <c r="O956" s="87" t="str">
        <f ca="1">IF($T956=0,SUM(O957:O961),IF($T956="",0,IF(ISERROR(OFFSET(ГП!AF785,-$R956-IF($T956=4,1,0),0)),0,OFFSET(ГП!AF785,-$R956-IF($T956=4,1,0),0))))</f>
        <v/>
      </c>
      <c r="P956" s="20"/>
      <c r="Q956" s="20">
        <v>2</v>
      </c>
      <c r="R956" s="20">
        <f t="shared" si="317"/>
        <v>1</v>
      </c>
      <c r="S956" s="20" t="str">
        <f t="shared" si="314"/>
        <v/>
      </c>
      <c r="T956" s="157">
        <f t="shared" si="315"/>
        <v>2</v>
      </c>
      <c r="U956" s="20" t="str">
        <f t="shared" si="316"/>
        <v>федеральный бюджет</v>
      </c>
      <c r="V956" s="20"/>
      <c r="W956" s="20"/>
      <c r="X956" s="20"/>
      <c r="Y956" s="20" t="str">
        <f t="shared" ca="1" si="307"/>
        <v/>
      </c>
      <c r="Z956" s="20"/>
      <c r="AA956" s="20"/>
      <c r="AB956" s="20"/>
      <c r="AC956" s="20" t="str">
        <f t="shared" si="306"/>
        <v/>
      </c>
      <c r="AD956" s="20"/>
      <c r="AE956" s="20" t="str">
        <f t="shared" si="301"/>
        <v/>
      </c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</row>
    <row r="957" spans="1:41" s="30" customFormat="1" x14ac:dyDescent="0.25">
      <c r="A957" s="209"/>
      <c r="B957" s="205"/>
      <c r="C957" s="205"/>
      <c r="D957" s="115">
        <v>832</v>
      </c>
      <c r="E957" s="115" t="s">
        <v>17</v>
      </c>
      <c r="F957" s="115" t="s">
        <v>17</v>
      </c>
      <c r="G957" s="115" t="s">
        <v>17</v>
      </c>
      <c r="H957" s="116" t="s">
        <v>4</v>
      </c>
      <c r="I957" s="117" t="s">
        <v>18</v>
      </c>
      <c r="J957" s="87" t="str">
        <f ca="1">IF($T957=0,SUM(J958:J962),IF($T957="",0,IF(ISERROR(OFFSET(ГП!AA786,-$R957-IF($T957=4,1,0),0)),0,OFFSET(ГП!AA786,-$R957-IF($T957=4,1,0),0))))</f>
        <v/>
      </c>
      <c r="K957" s="87" t="str">
        <f ca="1">IF($T957=0,SUM(K958:K962),IF($T957="",0,IF(ISERROR(OFFSET(ГП!AB786,-$R957-IF($T957=4,1,0),0)),0,OFFSET(ГП!AB786,-$R957-IF($T957=4,1,0),0))))</f>
        <v/>
      </c>
      <c r="L957" s="87" t="str">
        <f ca="1">IF($T957=0,SUM(L958:L962),IF($T957="",0,IF(ISERROR(OFFSET(ГП!AC786,-$R957-IF($T957=4,1,0),0)),0,OFFSET(ГП!AC786,-$R957-IF($T957=4,1,0),0))))</f>
        <v/>
      </c>
      <c r="M957" s="87" t="str">
        <f ca="1">IF($T957=0,SUM(M958:M962),IF($T957="",0,IF(ISERROR(OFFSET(ГП!AD786,-$R957-IF($T957=4,1,0),0)),0,OFFSET(ГП!AD786,-$R957-IF($T957=4,1,0),0))))</f>
        <v/>
      </c>
      <c r="N957" s="87">
        <f ca="1">IF($T957=0,SUM(N958:N962),IF($T957="",0,IF(ISERROR(OFFSET(ГП!AE786,-$R957-IF($T957=4,1,0),0)),0,OFFSET(ГП!AE786,-$R957-IF($T957=4,1,0),0))))</f>
        <v>0</v>
      </c>
      <c r="O957" s="87" t="str">
        <f ca="1">IF($T957=0,SUM(O958:O962),IF($T957="",0,IF(ISERROR(OFFSET(ГП!AF786,-$R957-IF($T957=4,1,0),0)),0,OFFSET(ГП!AF786,-$R957-IF($T957=4,1,0),0))))</f>
        <v/>
      </c>
      <c r="P957" s="20"/>
      <c r="Q957" s="20">
        <v>3</v>
      </c>
      <c r="R957" s="20">
        <f t="shared" si="317"/>
        <v>1</v>
      </c>
      <c r="S957" s="20" t="str">
        <f t="shared" si="314"/>
        <v/>
      </c>
      <c r="T957" s="157">
        <f t="shared" si="315"/>
        <v>1</v>
      </c>
      <c r="U957" s="20" t="str">
        <f t="shared" si="316"/>
        <v>республииканский бюджет Чувашской Республики</v>
      </c>
      <c r="V957" s="20"/>
      <c r="W957" s="20"/>
      <c r="X957" s="20"/>
      <c r="Y957" s="20" t="str">
        <f t="shared" ca="1" si="307"/>
        <v/>
      </c>
      <c r="Z957" s="20"/>
      <c r="AA957" s="20"/>
      <c r="AB957" s="20"/>
      <c r="AC957" s="20" t="str">
        <f t="shared" si="306"/>
        <v/>
      </c>
      <c r="AD957" s="20"/>
      <c r="AE957" s="20" t="str">
        <f t="shared" si="301"/>
        <v/>
      </c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</row>
    <row r="958" spans="1:41" s="30" customFormat="1" x14ac:dyDescent="0.25">
      <c r="A958" s="209"/>
      <c r="B958" s="205"/>
      <c r="C958" s="205"/>
      <c r="D958" s="115" t="s">
        <v>17</v>
      </c>
      <c r="E958" s="115" t="s">
        <v>17</v>
      </c>
      <c r="F958" s="115" t="s">
        <v>17</v>
      </c>
      <c r="G958" s="115" t="s">
        <v>17</v>
      </c>
      <c r="H958" s="116" t="s">
        <v>3</v>
      </c>
      <c r="I958" s="117" t="s">
        <v>18</v>
      </c>
      <c r="J958" s="87" t="str">
        <f ca="1">IF($T958=0,SUM(J959:J963),IF($T958="",0,IF(ISERROR(OFFSET(ГП!AA787,-$R958-IF($T958=4,1,0),0)),0,OFFSET(ГП!AA787,-$R958-IF($T958=4,1,0),0))))</f>
        <v/>
      </c>
      <c r="K958" s="87" t="str">
        <f ca="1">IF($T958=0,SUM(K959:K963),IF($T958="",0,IF(ISERROR(OFFSET(ГП!AB787,-$R958-IF($T958=4,1,0),0)),0,OFFSET(ГП!AB787,-$R958-IF($T958=4,1,0),0))))</f>
        <v/>
      </c>
      <c r="L958" s="87" t="str">
        <f ca="1">IF($T958=0,SUM(L959:L963),IF($T958="",0,IF(ISERROR(OFFSET(ГП!AC787,-$R958-IF($T958=4,1,0),0)),0,OFFSET(ГП!AC787,-$R958-IF($T958=4,1,0),0))))</f>
        <v/>
      </c>
      <c r="M958" s="87" t="str">
        <f ca="1">IF($T958=0,SUM(M959:M963),IF($T958="",0,IF(ISERROR(OFFSET(ГП!AD787,-$R958-IF($T958=4,1,0),0)),0,OFFSET(ГП!AD787,-$R958-IF($T958=4,1,0),0))))</f>
        <v/>
      </c>
      <c r="N958" s="87">
        <f ca="1">IF($T958=0,SUM(N959:N963),IF($T958="",0,IF(ISERROR(OFFSET(ГП!AE787,-$R958-IF($T958=4,1,0),0)),0,OFFSET(ГП!AE787,-$R958-IF($T958=4,1,0),0))))</f>
        <v>0</v>
      </c>
      <c r="O958" s="87" t="str">
        <f ca="1">IF($T958=0,SUM(O959:O963),IF($T958="",0,IF(ISERROR(OFFSET(ГП!AF787,-$R958-IF($T958=4,1,0),0)),0,OFFSET(ГП!AF787,-$R958-IF($T958=4,1,0),0))))</f>
        <v/>
      </c>
      <c r="P958" s="20"/>
      <c r="Q958" s="20">
        <v>4</v>
      </c>
      <c r="R958" s="20">
        <f t="shared" si="317"/>
        <v>1</v>
      </c>
      <c r="S958" s="20">
        <f t="shared" si="314"/>
        <v>3</v>
      </c>
      <c r="T958" s="157">
        <f t="shared" si="315"/>
        <v>3</v>
      </c>
      <c r="U958" s="20" t="str">
        <f t="shared" si="316"/>
        <v>местные бюджеты</v>
      </c>
      <c r="V958" s="20"/>
      <c r="W958" s="20"/>
      <c r="X958" s="20"/>
      <c r="Y958" s="20" t="str">
        <f t="shared" ca="1" si="307"/>
        <v/>
      </c>
      <c r="Z958" s="20"/>
      <c r="AA958" s="20"/>
      <c r="AB958" s="20"/>
      <c r="AC958" s="20" t="str">
        <f t="shared" si="306"/>
        <v/>
      </c>
      <c r="AD958" s="20"/>
      <c r="AE958" s="20" t="str">
        <f t="shared" si="301"/>
        <v/>
      </c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</row>
    <row r="959" spans="1:41" s="30" customFormat="1" x14ac:dyDescent="0.25">
      <c r="A959" s="209"/>
      <c r="B959" s="205"/>
      <c r="C959" s="205"/>
      <c r="D959" s="115" t="s">
        <v>17</v>
      </c>
      <c r="E959" s="115" t="s">
        <v>17</v>
      </c>
      <c r="F959" s="115" t="s">
        <v>17</v>
      </c>
      <c r="G959" s="115" t="s">
        <v>17</v>
      </c>
      <c r="H959" s="116" t="s">
        <v>5</v>
      </c>
      <c r="I959" s="117" t="s">
        <v>18</v>
      </c>
      <c r="J959" s="87">
        <f ca="1">IF($T959=0,SUM(J960:J964),IF($T959="",0,IF(ISERROR(OFFSET(ГП!AA788,-$R959-IF($T959=4,1,0),0)),0,OFFSET(ГП!AA788,-$R959-IF($T959=4,1,0),0))))</f>
        <v>0</v>
      </c>
      <c r="K959" s="87">
        <f ca="1">IF($T959=0,SUM(K960:K964),IF($T959="",0,IF(ISERROR(OFFSET(ГП!AB788,-$R959-IF($T959=4,1,0),0)),0,OFFSET(ГП!AB788,-$R959-IF($T959=4,1,0),0))))</f>
        <v>0</v>
      </c>
      <c r="L959" s="87">
        <f ca="1">IF($T959=0,SUM(L960:L964),IF($T959="",0,IF(ISERROR(OFFSET(ГП!AC788,-$R959-IF($T959=4,1,0),0)),0,OFFSET(ГП!AC788,-$R959-IF($T959=4,1,0),0))))</f>
        <v>0</v>
      </c>
      <c r="M959" s="87">
        <f ca="1">IF($T959=0,SUM(M960:M964),IF($T959="",0,IF(ISERROR(OFFSET(ГП!AD788,-$R959-IF($T959=4,1,0),0)),0,OFFSET(ГП!AD788,-$R959-IF($T959=4,1,0),0))))</f>
        <v>0</v>
      </c>
      <c r="N959" s="87">
        <f ca="1">IF($T959=0,SUM(N960:N964),IF($T959="",0,IF(ISERROR(OFFSET(ГП!AE788,-$R959-IF($T959=4,1,0),0)),0,OFFSET(ГП!AE788,-$R959-IF($T959=4,1,0),0))))</f>
        <v>0</v>
      </c>
      <c r="O959" s="87">
        <f ca="1">IF($T959=0,SUM(O960:O964),IF($T959="",0,IF(ISERROR(OFFSET(ГП!AF788,-$R959-IF($T959=4,1,0),0)),0,OFFSET(ГП!AF788,-$R959-IF($T959=4,1,0),0))))</f>
        <v>0</v>
      </c>
      <c r="P959" s="20"/>
      <c r="Q959" s="20">
        <v>5</v>
      </c>
      <c r="R959" s="20">
        <f t="shared" si="317"/>
        <v>1</v>
      </c>
      <c r="S959" s="20" t="str">
        <f t="shared" si="314"/>
        <v/>
      </c>
      <c r="T959" s="157" t="str">
        <f t="shared" si="315"/>
        <v/>
      </c>
      <c r="U959" s="20" t="str">
        <f t="shared" si="316"/>
        <v>территориальный государственный внебюджетный фонд Чувашской Республики</v>
      </c>
      <c r="V959" s="20"/>
      <c r="W959" s="20"/>
      <c r="X959" s="20"/>
      <c r="Y959" s="20" t="str">
        <f t="shared" ca="1" si="307"/>
        <v/>
      </c>
      <c r="Z959" s="20"/>
      <c r="AA959" s="20"/>
      <c r="AB959" s="20"/>
      <c r="AC959" s="20" t="str">
        <f t="shared" si="306"/>
        <v/>
      </c>
      <c r="AD959" s="20"/>
      <c r="AE959" s="20" t="str">
        <f t="shared" si="301"/>
        <v/>
      </c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</row>
    <row r="960" spans="1:41" s="30" customFormat="1" x14ac:dyDescent="0.25">
      <c r="A960" s="210"/>
      <c r="B960" s="206"/>
      <c r="C960" s="206"/>
      <c r="D960" s="115" t="s">
        <v>17</v>
      </c>
      <c r="E960" s="115" t="s">
        <v>17</v>
      </c>
      <c r="F960" s="115" t="s">
        <v>17</v>
      </c>
      <c r="G960" s="115" t="s">
        <v>17</v>
      </c>
      <c r="H960" s="116" t="s">
        <v>6</v>
      </c>
      <c r="I960" s="117" t="s">
        <v>18</v>
      </c>
      <c r="J960" s="87">
        <f ca="1">IF($T960=0,SUM(J961:J965),IF($T960="",0,IF(ISERROR(OFFSET(ГП!AA789,-$R960-IF($T960=4,1,0),0)),0,OFFSET(ГП!AA789,-$R960-IF($T960=4,1,0),0))))</f>
        <v>38800</v>
      </c>
      <c r="K960" s="87">
        <f ca="1">IF($T960=0,SUM(K961:K965),IF($T960="",0,IF(ISERROR(OFFSET(ГП!AB789,-$R960-IF($T960=4,1,0),0)),0,OFFSET(ГП!AB789,-$R960-IF($T960=4,1,0),0))))</f>
        <v>38800</v>
      </c>
      <c r="L960" s="87">
        <f ca="1">IF($T960=0,SUM(L961:L965),IF($T960="",0,IF(ISERROR(OFFSET(ГП!AC789,-$R960-IF($T960=4,1,0),0)),0,OFFSET(ГП!AC789,-$R960-IF($T960=4,1,0),0))))</f>
        <v>0</v>
      </c>
      <c r="M960" s="87">
        <f ca="1">IF($T960=0,SUM(M961:M965),IF($T960="",0,IF(ISERROR(OFFSET(ГП!AD789,-$R960-IF($T960=4,1,0),0)),0,OFFSET(ГП!AD789,-$R960-IF($T960=4,1,0),0))))</f>
        <v>0</v>
      </c>
      <c r="N960" s="87">
        <f ca="1">IF($T960=0,SUM(N961:N965),IF($T960="",0,IF(ISERROR(OFFSET(ГП!AE789,-$R960-IF($T960=4,1,0),0)),0,OFFSET(ГП!AE789,-$R960-IF($T960=4,1,0),0))))</f>
        <v>0</v>
      </c>
      <c r="O960" s="87">
        <f ca="1">IF($T960=0,SUM(O961:O965),IF($T960="",0,IF(ISERROR(OFFSET(ГП!AF789,-$R960-IF($T960=4,1,0),0)),0,OFFSET(ГП!AF789,-$R960-IF($T960=4,1,0),0))))</f>
        <v>38800</v>
      </c>
      <c r="P960" s="20"/>
      <c r="Q960" s="20">
        <v>6</v>
      </c>
      <c r="R960" s="20">
        <f t="shared" si="317"/>
        <v>1</v>
      </c>
      <c r="S960" s="20">
        <f t="shared" si="314"/>
        <v>4</v>
      </c>
      <c r="T960" s="157">
        <f t="shared" si="315"/>
        <v>4</v>
      </c>
      <c r="U960" s="20" t="str">
        <f t="shared" si="316"/>
        <v>внебюджетные источники</v>
      </c>
      <c r="V960" s="20"/>
      <c r="W960" s="20"/>
      <c r="X960" s="20"/>
      <c r="Y960" s="20" t="str">
        <f t="shared" ca="1" si="307"/>
        <v/>
      </c>
      <c r="Z960" s="20"/>
      <c r="AA960" s="20"/>
      <c r="AB960" s="20"/>
      <c r="AC960" s="20" t="str">
        <f t="shared" si="306"/>
        <v/>
      </c>
      <c r="AD960" s="20"/>
      <c r="AE960" s="20" t="str">
        <f t="shared" si="301"/>
        <v/>
      </c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</row>
    <row r="961" spans="1:41" s="30" customFormat="1" x14ac:dyDescent="0.25">
      <c r="A961" s="207" t="s">
        <v>94</v>
      </c>
      <c r="B961" s="204" t="s">
        <v>822</v>
      </c>
      <c r="C961" s="204" t="s">
        <v>35</v>
      </c>
      <c r="D961" s="115"/>
      <c r="E961" s="115" t="s">
        <v>17</v>
      </c>
      <c r="F961" s="115"/>
      <c r="G961" s="115" t="s">
        <v>17</v>
      </c>
      <c r="H961" s="116" t="s">
        <v>1</v>
      </c>
      <c r="I961" s="117" t="s">
        <v>18</v>
      </c>
      <c r="J961" s="87">
        <f ca="1">IF($T961=0,SUM(J962:J966),IF($T961="",0,IF(ISERROR(OFFSET(ГП!AA790,-$R961-IF($T961=4,1,0),0)),0,OFFSET(ГП!AA790,-$R961-IF($T961=4,1,0),0))))</f>
        <v>0</v>
      </c>
      <c r="K961" s="87">
        <f ca="1">IF($T961=0,SUM(K962:K966),IF($T961="",0,IF(ISERROR(OFFSET(ГП!AB790,-$R961-IF($T961=4,1,0),0)),0,OFFSET(ГП!AB790,-$R961-IF($T961=4,1,0),0))))</f>
        <v>0</v>
      </c>
      <c r="L961" s="87">
        <f ca="1">IF($T961=0,SUM(L962:L966),IF($T961="",0,IF(ISERROR(OFFSET(ГП!AC790,-$R961-IF($T961=4,1,0),0)),0,OFFSET(ГП!AC790,-$R961-IF($T961=4,1,0),0))))</f>
        <v>0</v>
      </c>
      <c r="M961" s="87">
        <f ca="1">IF($T961=0,SUM(M962:M966),IF($T961="",0,IF(ISERROR(OFFSET(ГП!AD790,-$R961-IF($T961=4,1,0),0)),0,OFFSET(ГП!AD790,-$R961-IF($T961=4,1,0),0))))</f>
        <v>0</v>
      </c>
      <c r="N961" s="87">
        <f ca="1">IF($T961=0,SUM(N962:N966),IF($T961="",0,IF(ISERROR(OFFSET(ГП!AE790,-$R961-IF($T961=4,1,0),0)),0,OFFSET(ГП!AE790,-$R961-IF($T961=4,1,0),0))))</f>
        <v>0</v>
      </c>
      <c r="O961" s="87">
        <f ca="1">IF($T961=0,SUM(O962:O966),IF($T961="",0,IF(ISERROR(OFFSET(ГП!AF790,-$R961-IF($T961=4,1,0),0)),0,OFFSET(ГП!AF790,-$R961-IF($T961=4,1,0),0))))</f>
        <v>0</v>
      </c>
      <c r="P961" s="20"/>
      <c r="Q961" s="20">
        <v>1</v>
      </c>
      <c r="R961" s="20">
        <f t="shared" si="317"/>
        <v>2</v>
      </c>
      <c r="S961" s="20" t="str">
        <f t="shared" si="314"/>
        <v/>
      </c>
      <c r="T961" s="157">
        <f t="shared" si="315"/>
        <v>0</v>
      </c>
      <c r="U961" s="20" t="str">
        <f t="shared" si="316"/>
        <v>всего</v>
      </c>
      <c r="V961" s="20"/>
      <c r="W961" s="20"/>
      <c r="X961" s="20"/>
      <c r="Y961" s="20" t="str">
        <f t="shared" ca="1" si="307"/>
        <v/>
      </c>
      <c r="Z961" s="20"/>
      <c r="AA961" s="20"/>
      <c r="AB961" s="20"/>
      <c r="AC961" s="20" t="str">
        <f t="shared" si="306"/>
        <v/>
      </c>
      <c r="AD961" s="20"/>
      <c r="AE961" s="20" t="str">
        <f t="shared" si="301"/>
        <v/>
      </c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</row>
    <row r="962" spans="1:41" s="30" customFormat="1" x14ac:dyDescent="0.25">
      <c r="A962" s="209"/>
      <c r="B962" s="205"/>
      <c r="C962" s="205"/>
      <c r="D962" s="124"/>
      <c r="E962" s="124"/>
      <c r="F962" s="124"/>
      <c r="G962" s="124"/>
      <c r="H962" s="116" t="s">
        <v>2</v>
      </c>
      <c r="I962" s="117" t="s">
        <v>18</v>
      </c>
      <c r="J962" s="87" t="str">
        <f ca="1">IF($T962=0,SUM(J963:J967),IF($T962="",0,IF(ISERROR(OFFSET(ГП!AA791,-$R962-IF($T962=4,1,0),0)),0,OFFSET(ГП!AA791,-$R962-IF($T962=4,1,0),0))))</f>
        <v/>
      </c>
      <c r="K962" s="87" t="str">
        <f ca="1">IF($T962=0,SUM(K963:K967),IF($T962="",0,IF(ISERROR(OFFSET(ГП!AB791,-$R962-IF($T962=4,1,0),0)),0,OFFSET(ГП!AB791,-$R962-IF($T962=4,1,0),0))))</f>
        <v/>
      </c>
      <c r="L962" s="87" t="str">
        <f ca="1">IF($T962=0,SUM(L963:L967),IF($T962="",0,IF(ISERROR(OFFSET(ГП!AC791,-$R962-IF($T962=4,1,0),0)),0,OFFSET(ГП!AC791,-$R962-IF($T962=4,1,0),0))))</f>
        <v/>
      </c>
      <c r="M962" s="87" t="str">
        <f ca="1">IF($T962=0,SUM(M963:M967),IF($T962="",0,IF(ISERROR(OFFSET(ГП!AD791,-$R962-IF($T962=4,1,0),0)),0,OFFSET(ГП!AD791,-$R962-IF($T962=4,1,0),0))))</f>
        <v/>
      </c>
      <c r="N962" s="87">
        <f ca="1">IF($T962=0,SUM(N963:N967),IF($T962="",0,IF(ISERROR(OFFSET(ГП!AE791,-$R962-IF($T962=4,1,0),0)),0,OFFSET(ГП!AE791,-$R962-IF($T962=4,1,0),0))))</f>
        <v>0</v>
      </c>
      <c r="O962" s="87" t="str">
        <f ca="1">IF($T962=0,SUM(O963:O967),IF($T962="",0,IF(ISERROR(OFFSET(ГП!AF791,-$R962-IF($T962=4,1,0),0)),0,OFFSET(ГП!AF791,-$R962-IF($T962=4,1,0),0))))</f>
        <v/>
      </c>
      <c r="P962" s="20"/>
      <c r="Q962" s="20">
        <v>2</v>
      </c>
      <c r="R962" s="20">
        <f t="shared" si="317"/>
        <v>2</v>
      </c>
      <c r="S962" s="20" t="str">
        <f t="shared" si="314"/>
        <v/>
      </c>
      <c r="T962" s="157">
        <f t="shared" si="315"/>
        <v>2</v>
      </c>
      <c r="U962" s="20" t="str">
        <f t="shared" si="316"/>
        <v>федеральный бюджет</v>
      </c>
      <c r="V962" s="20"/>
      <c r="W962" s="20"/>
      <c r="X962" s="20"/>
      <c r="Y962" s="20" t="str">
        <f t="shared" ca="1" si="307"/>
        <v/>
      </c>
      <c r="Z962" s="20"/>
      <c r="AA962" s="20"/>
      <c r="AB962" s="20"/>
      <c r="AC962" s="20" t="str">
        <f t="shared" si="306"/>
        <v/>
      </c>
      <c r="AD962" s="20"/>
      <c r="AE962" s="20" t="str">
        <f t="shared" si="301"/>
        <v/>
      </c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</row>
    <row r="963" spans="1:41" s="30" customFormat="1" x14ac:dyDescent="0.25">
      <c r="A963" s="209"/>
      <c r="B963" s="205"/>
      <c r="C963" s="233"/>
      <c r="D963" s="122">
        <v>832</v>
      </c>
      <c r="E963" s="122" t="s">
        <v>17</v>
      </c>
      <c r="F963" s="122" t="s">
        <v>17</v>
      </c>
      <c r="G963" s="122" t="s">
        <v>17</v>
      </c>
      <c r="H963" s="151" t="s">
        <v>4</v>
      </c>
      <c r="I963" s="117" t="s">
        <v>18</v>
      </c>
      <c r="J963" s="87" t="str">
        <f ca="1">IF($T963=0,SUM(J964:J968),IF($T963="",0,IF(ISERROR(OFFSET(ГП!AA792,-$R963-IF($T963=4,1,0),0)),0,OFFSET(ГП!AA792,-$R963-IF($T963=4,1,0),0))))</f>
        <v/>
      </c>
      <c r="K963" s="87" t="str">
        <f ca="1">IF($T963=0,SUM(K964:K968),IF($T963="",0,IF(ISERROR(OFFSET(ГП!AB792,-$R963-IF($T963=4,1,0),0)),0,OFFSET(ГП!AB792,-$R963-IF($T963=4,1,0),0))))</f>
        <v/>
      </c>
      <c r="L963" s="87" t="str">
        <f ca="1">IF($T963=0,SUM(L964:L968),IF($T963="",0,IF(ISERROR(OFFSET(ГП!AC792,-$R963-IF($T963=4,1,0),0)),0,OFFSET(ГП!AC792,-$R963-IF($T963=4,1,0),0))))</f>
        <v/>
      </c>
      <c r="M963" s="87" t="str">
        <f ca="1">IF($T963=0,SUM(M964:M968),IF($T963="",0,IF(ISERROR(OFFSET(ГП!AD792,-$R963-IF($T963=4,1,0),0)),0,OFFSET(ГП!AD792,-$R963-IF($T963=4,1,0),0))))</f>
        <v/>
      </c>
      <c r="N963" s="87">
        <f ca="1">IF($T963=0,SUM(N964:N968),IF($T963="",0,IF(ISERROR(OFFSET(ГП!AE792,-$R963-IF($T963=4,1,0),0)),0,OFFSET(ГП!AE792,-$R963-IF($T963=4,1,0),0))))</f>
        <v>0</v>
      </c>
      <c r="O963" s="87" t="str">
        <f ca="1">IF($T963=0,SUM(O964:O968),IF($T963="",0,IF(ISERROR(OFFSET(ГП!AF792,-$R963-IF($T963=4,1,0),0)),0,OFFSET(ГП!AF792,-$R963-IF($T963=4,1,0),0))))</f>
        <v/>
      </c>
      <c r="P963" s="20"/>
      <c r="Q963" s="20">
        <v>3</v>
      </c>
      <c r="R963" s="20">
        <f t="shared" si="317"/>
        <v>2</v>
      </c>
      <c r="S963" s="20" t="str">
        <f t="shared" si="314"/>
        <v/>
      </c>
      <c r="T963" s="157">
        <f t="shared" si="315"/>
        <v>1</v>
      </c>
      <c r="U963" s="20" t="str">
        <f t="shared" si="316"/>
        <v>республииканский бюджет Чувашской Республики</v>
      </c>
      <c r="V963" s="20"/>
      <c r="W963" s="20"/>
      <c r="X963" s="20"/>
      <c r="Y963" s="20" t="str">
        <f t="shared" ca="1" si="307"/>
        <v/>
      </c>
      <c r="Z963" s="20"/>
      <c r="AA963" s="20"/>
      <c r="AB963" s="20"/>
      <c r="AC963" s="20" t="str">
        <f t="shared" si="306"/>
        <v/>
      </c>
      <c r="AD963" s="20"/>
      <c r="AE963" s="20" t="str">
        <f t="shared" si="301"/>
        <v/>
      </c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</row>
    <row r="964" spans="1:41" s="30" customFormat="1" x14ac:dyDescent="0.25">
      <c r="A964" s="209"/>
      <c r="B964" s="205"/>
      <c r="C964" s="205"/>
      <c r="D964" s="115" t="s">
        <v>17</v>
      </c>
      <c r="E964" s="115" t="s">
        <v>17</v>
      </c>
      <c r="F964" s="115" t="s">
        <v>17</v>
      </c>
      <c r="G964" s="115" t="s">
        <v>17</v>
      </c>
      <c r="H964" s="116" t="s">
        <v>3</v>
      </c>
      <c r="I964" s="117" t="s">
        <v>18</v>
      </c>
      <c r="J964" s="87" t="str">
        <f ca="1">IF($T964=0,SUM(J965:J969),IF($T964="",0,IF(ISERROR(OFFSET(ГП!AA793,-$R964-IF($T964=4,1,0),0)),0,OFFSET(ГП!AA793,-$R964-IF($T964=4,1,0),0))))</f>
        <v/>
      </c>
      <c r="K964" s="87" t="str">
        <f ca="1">IF($T964=0,SUM(K965:K969),IF($T964="",0,IF(ISERROR(OFFSET(ГП!AB793,-$R964-IF($T964=4,1,0),0)),0,OFFSET(ГП!AB793,-$R964-IF($T964=4,1,0),0))))</f>
        <v/>
      </c>
      <c r="L964" s="87" t="str">
        <f ca="1">IF($T964=0,SUM(L965:L969),IF($T964="",0,IF(ISERROR(OFFSET(ГП!AC793,-$R964-IF($T964=4,1,0),0)),0,OFFSET(ГП!AC793,-$R964-IF($T964=4,1,0),0))))</f>
        <v/>
      </c>
      <c r="M964" s="87" t="str">
        <f ca="1">IF($T964=0,SUM(M965:M969),IF($T964="",0,IF(ISERROR(OFFSET(ГП!AD793,-$R964-IF($T964=4,1,0),0)),0,OFFSET(ГП!AD793,-$R964-IF($T964=4,1,0),0))))</f>
        <v/>
      </c>
      <c r="N964" s="87">
        <f ca="1">IF($T964=0,SUM(N965:N969),IF($T964="",0,IF(ISERROR(OFFSET(ГП!AE793,-$R964-IF($T964=4,1,0),0)),0,OFFSET(ГП!AE793,-$R964-IF($T964=4,1,0),0))))</f>
        <v>0</v>
      </c>
      <c r="O964" s="87" t="str">
        <f ca="1">IF($T964=0,SUM(O965:O969),IF($T964="",0,IF(ISERROR(OFFSET(ГП!AF793,-$R964-IF($T964=4,1,0),0)),0,OFFSET(ГП!AF793,-$R964-IF($T964=4,1,0),0))))</f>
        <v/>
      </c>
      <c r="P964" s="20"/>
      <c r="Q964" s="20">
        <v>4</v>
      </c>
      <c r="R964" s="20">
        <f t="shared" si="317"/>
        <v>2</v>
      </c>
      <c r="S964" s="20">
        <f t="shared" si="314"/>
        <v>3</v>
      </c>
      <c r="T964" s="157">
        <f t="shared" si="315"/>
        <v>3</v>
      </c>
      <c r="U964" s="20" t="str">
        <f t="shared" si="316"/>
        <v>местные бюджеты</v>
      </c>
      <c r="V964" s="20"/>
      <c r="W964" s="20"/>
      <c r="X964" s="20"/>
      <c r="Y964" s="20" t="str">
        <f t="shared" ca="1" si="307"/>
        <v/>
      </c>
      <c r="Z964" s="20"/>
      <c r="AA964" s="20"/>
      <c r="AB964" s="20"/>
      <c r="AC964" s="20" t="str">
        <f t="shared" si="306"/>
        <v/>
      </c>
      <c r="AD964" s="20"/>
      <c r="AE964" s="20" t="str">
        <f t="shared" si="301"/>
        <v/>
      </c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</row>
    <row r="965" spans="1:41" s="30" customFormat="1" x14ac:dyDescent="0.25">
      <c r="A965" s="209"/>
      <c r="B965" s="205"/>
      <c r="C965" s="205"/>
      <c r="D965" s="115" t="s">
        <v>17</v>
      </c>
      <c r="E965" s="115" t="s">
        <v>17</v>
      </c>
      <c r="F965" s="115" t="s">
        <v>17</v>
      </c>
      <c r="G965" s="115" t="s">
        <v>17</v>
      </c>
      <c r="H965" s="116" t="s">
        <v>5</v>
      </c>
      <c r="I965" s="117" t="s">
        <v>18</v>
      </c>
      <c r="J965" s="87">
        <f ca="1">IF($T965=0,SUM(J966:J970),IF($T965="",0,IF(ISERROR(OFFSET(ГП!AA794,-$R965-IF($T965=4,1,0),0)),0,OFFSET(ГП!AA794,-$R965-IF($T965=4,1,0),0))))</f>
        <v>0</v>
      </c>
      <c r="K965" s="87">
        <f ca="1">IF($T965=0,SUM(K966:K970),IF($T965="",0,IF(ISERROR(OFFSET(ГП!AB794,-$R965-IF($T965=4,1,0),0)),0,OFFSET(ГП!AB794,-$R965-IF($T965=4,1,0),0))))</f>
        <v>0</v>
      </c>
      <c r="L965" s="87">
        <f ca="1">IF($T965=0,SUM(L966:L970),IF($T965="",0,IF(ISERROR(OFFSET(ГП!AC794,-$R965-IF($T965=4,1,0),0)),0,OFFSET(ГП!AC794,-$R965-IF($T965=4,1,0),0))))</f>
        <v>0</v>
      </c>
      <c r="M965" s="87">
        <f ca="1">IF($T965=0,SUM(M966:M970),IF($T965="",0,IF(ISERROR(OFFSET(ГП!AD794,-$R965-IF($T965=4,1,0),0)),0,OFFSET(ГП!AD794,-$R965-IF($T965=4,1,0),0))))</f>
        <v>0</v>
      </c>
      <c r="N965" s="87">
        <f ca="1">IF($T965=0,SUM(N966:N970),IF($T965="",0,IF(ISERROR(OFFSET(ГП!AE794,-$R965-IF($T965=4,1,0),0)),0,OFFSET(ГП!AE794,-$R965-IF($T965=4,1,0),0))))</f>
        <v>0</v>
      </c>
      <c r="O965" s="87">
        <f ca="1">IF($T965=0,SUM(O966:O970),IF($T965="",0,IF(ISERROR(OFFSET(ГП!AF794,-$R965-IF($T965=4,1,0),0)),0,OFFSET(ГП!AF794,-$R965-IF($T965=4,1,0),0))))</f>
        <v>0</v>
      </c>
      <c r="P965" s="20"/>
      <c r="Q965" s="20">
        <v>5</v>
      </c>
      <c r="R965" s="20">
        <f t="shared" si="317"/>
        <v>2</v>
      </c>
      <c r="S965" s="20" t="str">
        <f t="shared" si="314"/>
        <v/>
      </c>
      <c r="T965" s="157" t="str">
        <f t="shared" si="315"/>
        <v/>
      </c>
      <c r="U965" s="20" t="str">
        <f t="shared" si="316"/>
        <v>территориальный государственный внебюджетный фонд Чувашской Республики</v>
      </c>
      <c r="V965" s="20"/>
      <c r="W965" s="20"/>
      <c r="X965" s="20"/>
      <c r="Y965" s="20" t="str">
        <f t="shared" ca="1" si="307"/>
        <v/>
      </c>
      <c r="Z965" s="20"/>
      <c r="AA965" s="20"/>
      <c r="AB965" s="20"/>
      <c r="AC965" s="20" t="str">
        <f t="shared" si="306"/>
        <v/>
      </c>
      <c r="AD965" s="20"/>
      <c r="AE965" s="20" t="str">
        <f t="shared" si="301"/>
        <v/>
      </c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</row>
    <row r="966" spans="1:41" s="30" customFormat="1" x14ac:dyDescent="0.25">
      <c r="A966" s="210"/>
      <c r="B966" s="206"/>
      <c r="C966" s="206"/>
      <c r="D966" s="115" t="s">
        <v>17</v>
      </c>
      <c r="E966" s="115" t="s">
        <v>17</v>
      </c>
      <c r="F966" s="115" t="s">
        <v>17</v>
      </c>
      <c r="G966" s="115" t="s">
        <v>17</v>
      </c>
      <c r="H966" s="116" t="s">
        <v>6</v>
      </c>
      <c r="I966" s="117" t="s">
        <v>18</v>
      </c>
      <c r="J966" s="87" t="str">
        <f ca="1">IF($T966=0,SUM(J967:J971),IF($T966="",0,IF(ISERROR(OFFSET(ГП!AA795,-$R966-IF($T966=4,1,0),0)),0,OFFSET(ГП!AA795,-$R966-IF($T966=4,1,0),0))))</f>
        <v/>
      </c>
      <c r="K966" s="87" t="str">
        <f ca="1">IF($T966=0,SUM(K967:K971),IF($T966="",0,IF(ISERROR(OFFSET(ГП!AB795,-$R966-IF($T966=4,1,0),0)),0,OFFSET(ГП!AB795,-$R966-IF($T966=4,1,0),0))))</f>
        <v/>
      </c>
      <c r="L966" s="87" t="str">
        <f ca="1">IF($T966=0,SUM(L967:L971),IF($T966="",0,IF(ISERROR(OFFSET(ГП!AC795,-$R966-IF($T966=4,1,0),0)),0,OFFSET(ГП!AC795,-$R966-IF($T966=4,1,0),0))))</f>
        <v/>
      </c>
      <c r="M966" s="87" t="str">
        <f ca="1">IF($T966=0,SUM(M967:M971),IF($T966="",0,IF(ISERROR(OFFSET(ГП!AD795,-$R966-IF($T966=4,1,0),0)),0,OFFSET(ГП!AD795,-$R966-IF($T966=4,1,0),0))))</f>
        <v/>
      </c>
      <c r="N966" s="87">
        <f ca="1">IF($T966=0,SUM(N967:N971),IF($T966="",0,IF(ISERROR(OFFSET(ГП!AE795,-$R966-IF($T966=4,1,0),0)),0,OFFSET(ГП!AE795,-$R966-IF($T966=4,1,0),0))))</f>
        <v>0</v>
      </c>
      <c r="O966" s="87" t="str">
        <f ca="1">IF($T966=0,SUM(O967:O971),IF($T966="",0,IF(ISERROR(OFFSET(ГП!AF795,-$R966-IF($T966=4,1,0),0)),0,OFFSET(ГП!AF795,-$R966-IF($T966=4,1,0),0))))</f>
        <v/>
      </c>
      <c r="P966" s="20"/>
      <c r="Q966" s="20">
        <v>6</v>
      </c>
      <c r="R966" s="20">
        <f t="shared" si="317"/>
        <v>2</v>
      </c>
      <c r="S966" s="20">
        <f t="shared" si="314"/>
        <v>4</v>
      </c>
      <c r="T966" s="157">
        <f t="shared" si="315"/>
        <v>4</v>
      </c>
      <c r="U966" s="20" t="str">
        <f t="shared" si="316"/>
        <v>внебюджетные источники</v>
      </c>
      <c r="V966" s="20"/>
      <c r="W966" s="20"/>
      <c r="X966" s="20"/>
      <c r="Y966" s="20" t="str">
        <f t="shared" ca="1" si="307"/>
        <v/>
      </c>
      <c r="Z966" s="20"/>
      <c r="AA966" s="20"/>
      <c r="AB966" s="20"/>
      <c r="AC966" s="20" t="str">
        <f t="shared" si="306"/>
        <v/>
      </c>
      <c r="AD966" s="20"/>
      <c r="AE966" s="20" t="str">
        <f t="shared" si="301"/>
        <v/>
      </c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</row>
    <row r="967" spans="1:41" s="30" customFormat="1" x14ac:dyDescent="0.25">
      <c r="A967" s="207" t="s">
        <v>95</v>
      </c>
      <c r="B967" s="204" t="s">
        <v>814</v>
      </c>
      <c r="C967" s="204" t="s">
        <v>35</v>
      </c>
      <c r="D967" s="115"/>
      <c r="E967" s="115" t="s">
        <v>17</v>
      </c>
      <c r="F967" s="115"/>
      <c r="G967" s="115" t="s">
        <v>17</v>
      </c>
      <c r="H967" s="116" t="s">
        <v>1</v>
      </c>
      <c r="I967" s="117" t="s">
        <v>18</v>
      </c>
      <c r="J967" s="87">
        <f ca="1">IF($T967=0,SUM(J968:J972),IF($T967="",0,IF(ISERROR(OFFSET(ГП!AA796,-$R967-IF($T967=4,1,0),0)),0,OFFSET(ГП!AA796,-$R967-IF($T967=4,1,0),0))))</f>
        <v>0</v>
      </c>
      <c r="K967" s="87">
        <f ca="1">IF($T967=0,SUM(K968:K972),IF($T967="",0,IF(ISERROR(OFFSET(ГП!AB796,-$R967-IF($T967=4,1,0),0)),0,OFFSET(ГП!AB796,-$R967-IF($T967=4,1,0),0))))</f>
        <v>0</v>
      </c>
      <c r="L967" s="87">
        <f ca="1">IF($T967=0,SUM(L968:L972),IF($T967="",0,IF(ISERROR(OFFSET(ГП!AC796,-$R967-IF($T967=4,1,0),0)),0,OFFSET(ГП!AC796,-$R967-IF($T967=4,1,0),0))))</f>
        <v>0</v>
      </c>
      <c r="M967" s="87">
        <f ca="1">IF($T967=0,SUM(M968:M972),IF($T967="",0,IF(ISERROR(OFFSET(ГП!AD796,-$R967-IF($T967=4,1,0),0)),0,OFFSET(ГП!AD796,-$R967-IF($T967=4,1,0),0))))</f>
        <v>0</v>
      </c>
      <c r="N967" s="87">
        <f ca="1">IF($T967=0,SUM(N968:N972),IF($T967="",0,IF(ISERROR(OFFSET(ГП!AE796,-$R967-IF($T967=4,1,0),0)),0,OFFSET(ГП!AE796,-$R967-IF($T967=4,1,0),0))))</f>
        <v>0</v>
      </c>
      <c r="O967" s="87">
        <f ca="1">IF($T967=0,SUM(O968:O972),IF($T967="",0,IF(ISERROR(OFFSET(ГП!AF796,-$R967-IF($T967=4,1,0),0)),0,OFFSET(ГП!AF796,-$R967-IF($T967=4,1,0),0))))</f>
        <v>0</v>
      </c>
      <c r="P967" s="20"/>
      <c r="Q967" s="20">
        <v>1</v>
      </c>
      <c r="R967" s="20">
        <f t="shared" si="317"/>
        <v>3</v>
      </c>
      <c r="S967" s="20" t="str">
        <f t="shared" si="314"/>
        <v/>
      </c>
      <c r="T967" s="157">
        <f t="shared" si="315"/>
        <v>0</v>
      </c>
      <c r="U967" s="20" t="str">
        <f t="shared" si="316"/>
        <v>всего</v>
      </c>
      <c r="V967" s="20"/>
      <c r="W967" s="20"/>
      <c r="X967" s="20"/>
      <c r="Y967" s="20" t="str">
        <f t="shared" ref="Y967:Y972" ca="1" si="318">IF(ISERROR(SUM(K967,-L967)),"",IF(SUM(K967,-L967)=0,"",IF(ISERROR(SEARCH("федерал",U967,1)),"",SUM(K967,-L967))))</f>
        <v/>
      </c>
      <c r="Z967" s="20"/>
      <c r="AA967" s="20"/>
      <c r="AB967" s="20"/>
      <c r="AC967" s="20" t="str">
        <f t="shared" si="306"/>
        <v/>
      </c>
      <c r="AD967" s="20"/>
      <c r="AE967" s="20" t="str">
        <f t="shared" ref="AE967:AE972" si="319">IF(AC967=AD967,"",1)</f>
        <v/>
      </c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</row>
    <row r="968" spans="1:41" s="30" customFormat="1" x14ac:dyDescent="0.25">
      <c r="A968" s="209"/>
      <c r="B968" s="205"/>
      <c r="C968" s="205"/>
      <c r="D968" s="124"/>
      <c r="E968" s="124"/>
      <c r="F968" s="124"/>
      <c r="G968" s="124"/>
      <c r="H968" s="116" t="s">
        <v>2</v>
      </c>
      <c r="I968" s="117" t="s">
        <v>18</v>
      </c>
      <c r="J968" s="87" t="str">
        <f ca="1">IF($T968=0,SUM(J969:J973),IF($T968="",0,IF(ISERROR(OFFSET(ГП!AA797,-$R968-IF($T968=4,1,0),0)),0,OFFSET(ГП!AA797,-$R968-IF($T968=4,1,0),0))))</f>
        <v/>
      </c>
      <c r="K968" s="87" t="str">
        <f ca="1">IF($T968=0,SUM(K969:K973),IF($T968="",0,IF(ISERROR(OFFSET(ГП!AB797,-$R968-IF($T968=4,1,0),0)),0,OFFSET(ГП!AB797,-$R968-IF($T968=4,1,0),0))))</f>
        <v/>
      </c>
      <c r="L968" s="87" t="str">
        <f ca="1">IF($T968=0,SUM(L969:L973),IF($T968="",0,IF(ISERROR(OFFSET(ГП!AC797,-$R968-IF($T968=4,1,0),0)),0,OFFSET(ГП!AC797,-$R968-IF($T968=4,1,0),0))))</f>
        <v/>
      </c>
      <c r="M968" s="87" t="str">
        <f ca="1">IF($T968=0,SUM(M969:M973),IF($T968="",0,IF(ISERROR(OFFSET(ГП!AD797,-$R968-IF($T968=4,1,0),0)),0,OFFSET(ГП!AD797,-$R968-IF($T968=4,1,0),0))))</f>
        <v/>
      </c>
      <c r="N968" s="87">
        <f ca="1">IF($T968=0,SUM(N969:N973),IF($T968="",0,IF(ISERROR(OFFSET(ГП!AE797,-$R968-IF($T968=4,1,0),0)),0,OFFSET(ГП!AE797,-$R968-IF($T968=4,1,0),0))))</f>
        <v>0</v>
      </c>
      <c r="O968" s="87" t="str">
        <f ca="1">IF($T968=0,SUM(O969:O973),IF($T968="",0,IF(ISERROR(OFFSET(ГП!AF797,-$R968-IF($T968=4,1,0),0)),0,OFFSET(ГП!AF797,-$R968-IF($T968=4,1,0),0))))</f>
        <v/>
      </c>
      <c r="P968" s="20"/>
      <c r="Q968" s="20">
        <v>2</v>
      </c>
      <c r="R968" s="20">
        <f t="shared" si="317"/>
        <v>3</v>
      </c>
      <c r="S968" s="20" t="str">
        <f t="shared" si="314"/>
        <v/>
      </c>
      <c r="T968" s="157">
        <f t="shared" si="315"/>
        <v>2</v>
      </c>
      <c r="U968" s="20" t="str">
        <f t="shared" si="316"/>
        <v>федеральный бюджет</v>
      </c>
      <c r="V968" s="20"/>
      <c r="W968" s="20"/>
      <c r="X968" s="20"/>
      <c r="Y968" s="20" t="str">
        <f t="shared" ca="1" si="318"/>
        <v/>
      </c>
      <c r="Z968" s="20"/>
      <c r="AA968" s="20"/>
      <c r="AB968" s="20"/>
      <c r="AC968" s="20" t="str">
        <f t="shared" si="306"/>
        <v/>
      </c>
      <c r="AD968" s="20"/>
      <c r="AE968" s="20" t="str">
        <f t="shared" si="319"/>
        <v/>
      </c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</row>
    <row r="969" spans="1:41" s="30" customFormat="1" x14ac:dyDescent="0.25">
      <c r="A969" s="209"/>
      <c r="B969" s="205"/>
      <c r="C969" s="233"/>
      <c r="D969" s="122">
        <v>832</v>
      </c>
      <c r="E969" s="122" t="s">
        <v>17</v>
      </c>
      <c r="F969" s="122" t="s">
        <v>17</v>
      </c>
      <c r="G969" s="122" t="s">
        <v>17</v>
      </c>
      <c r="H969" s="151" t="s">
        <v>4</v>
      </c>
      <c r="I969" s="117" t="s">
        <v>18</v>
      </c>
      <c r="J969" s="87" t="str">
        <f ca="1">IF($T969=0,SUM(J970:J974),IF($T969="",0,IF(ISERROR(OFFSET(ГП!AA798,-$R969-IF($T969=4,1,0),0)),0,OFFSET(ГП!AA798,-$R969-IF($T969=4,1,0),0))))</f>
        <v/>
      </c>
      <c r="K969" s="87" t="str">
        <f ca="1">IF($T969=0,SUM(K970:K974),IF($T969="",0,IF(ISERROR(OFFSET(ГП!AB798,-$R969-IF($T969=4,1,0),0)),0,OFFSET(ГП!AB798,-$R969-IF($T969=4,1,0),0))))</f>
        <v/>
      </c>
      <c r="L969" s="87" t="str">
        <f ca="1">IF($T969=0,SUM(L970:L974),IF($T969="",0,IF(ISERROR(OFFSET(ГП!AC798,-$R969-IF($T969=4,1,0),0)),0,OFFSET(ГП!AC798,-$R969-IF($T969=4,1,0),0))))</f>
        <v/>
      </c>
      <c r="M969" s="87" t="str">
        <f ca="1">IF($T969=0,SUM(M970:M974),IF($T969="",0,IF(ISERROR(OFFSET(ГП!AD798,-$R969-IF($T969=4,1,0),0)),0,OFFSET(ГП!AD798,-$R969-IF($T969=4,1,0),0))))</f>
        <v/>
      </c>
      <c r="N969" s="87">
        <f ca="1">IF($T969=0,SUM(N970:N974),IF($T969="",0,IF(ISERROR(OFFSET(ГП!AE798,-$R969-IF($T969=4,1,0),0)),0,OFFSET(ГП!AE798,-$R969-IF($T969=4,1,0),0))))</f>
        <v>0</v>
      </c>
      <c r="O969" s="87" t="str">
        <f ca="1">IF($T969=0,SUM(O970:O974),IF($T969="",0,IF(ISERROR(OFFSET(ГП!AF798,-$R969-IF($T969=4,1,0),0)),0,OFFSET(ГП!AF798,-$R969-IF($T969=4,1,0),0))))</f>
        <v/>
      </c>
      <c r="P969" s="20"/>
      <c r="Q969" s="20">
        <v>3</v>
      </c>
      <c r="R969" s="20">
        <f t="shared" si="317"/>
        <v>3</v>
      </c>
      <c r="S969" s="20" t="str">
        <f t="shared" si="314"/>
        <v/>
      </c>
      <c r="T969" s="157">
        <f t="shared" si="315"/>
        <v>1</v>
      </c>
      <c r="U969" s="20" t="str">
        <f t="shared" si="316"/>
        <v>республииканский бюджет Чувашской Республики</v>
      </c>
      <c r="V969" s="20"/>
      <c r="W969" s="20"/>
      <c r="X969" s="20"/>
      <c r="Y969" s="20" t="str">
        <f t="shared" ca="1" si="318"/>
        <v/>
      </c>
      <c r="Z969" s="20"/>
      <c r="AA969" s="20"/>
      <c r="AB969" s="20"/>
      <c r="AC969" s="20" t="str">
        <f t="shared" si="306"/>
        <v/>
      </c>
      <c r="AD969" s="20"/>
      <c r="AE969" s="20" t="str">
        <f t="shared" si="319"/>
        <v/>
      </c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</row>
    <row r="970" spans="1:41" s="30" customFormat="1" x14ac:dyDescent="0.25">
      <c r="A970" s="209"/>
      <c r="B970" s="205"/>
      <c r="C970" s="205"/>
      <c r="D970" s="115" t="s">
        <v>17</v>
      </c>
      <c r="E970" s="115" t="s">
        <v>17</v>
      </c>
      <c r="F970" s="115" t="s">
        <v>17</v>
      </c>
      <c r="G970" s="115" t="s">
        <v>17</v>
      </c>
      <c r="H970" s="116" t="s">
        <v>3</v>
      </c>
      <c r="I970" s="117" t="s">
        <v>18</v>
      </c>
      <c r="J970" s="87" t="str">
        <f ca="1">IF($T970=0,SUM(J971:J975),IF($T970="",0,IF(ISERROR(OFFSET(ГП!AA799,-$R970-IF($T970=4,1,0),0)),0,OFFSET(ГП!AA799,-$R970-IF($T970=4,1,0),0))))</f>
        <v/>
      </c>
      <c r="K970" s="87" t="str">
        <f ca="1">IF($T970=0,SUM(K971:K975),IF($T970="",0,IF(ISERROR(OFFSET(ГП!AB799,-$R970-IF($T970=4,1,0),0)),0,OFFSET(ГП!AB799,-$R970-IF($T970=4,1,0),0))))</f>
        <v/>
      </c>
      <c r="L970" s="87" t="str">
        <f ca="1">IF($T970=0,SUM(L971:L975),IF($T970="",0,IF(ISERROR(OFFSET(ГП!AC799,-$R970-IF($T970=4,1,0),0)),0,OFFSET(ГП!AC799,-$R970-IF($T970=4,1,0),0))))</f>
        <v/>
      </c>
      <c r="M970" s="87" t="str">
        <f ca="1">IF($T970=0,SUM(M971:M975),IF($T970="",0,IF(ISERROR(OFFSET(ГП!AD799,-$R970-IF($T970=4,1,0),0)),0,OFFSET(ГП!AD799,-$R970-IF($T970=4,1,0),0))))</f>
        <v/>
      </c>
      <c r="N970" s="87">
        <f ca="1">IF($T970=0,SUM(N971:N975),IF($T970="",0,IF(ISERROR(OFFSET(ГП!AE799,-$R970-IF($T970=4,1,0),0)),0,OFFSET(ГП!AE799,-$R970-IF($T970=4,1,0),0))))</f>
        <v>0</v>
      </c>
      <c r="O970" s="87" t="str">
        <f ca="1">IF($T970=0,SUM(O971:O975),IF($T970="",0,IF(ISERROR(OFFSET(ГП!AF799,-$R970-IF($T970=4,1,0),0)),0,OFFSET(ГП!AF799,-$R970-IF($T970=4,1,0),0))))</f>
        <v/>
      </c>
      <c r="P970" s="20"/>
      <c r="Q970" s="20">
        <v>4</v>
      </c>
      <c r="R970" s="20">
        <f t="shared" si="317"/>
        <v>3</v>
      </c>
      <c r="S970" s="20">
        <f t="shared" si="314"/>
        <v>3</v>
      </c>
      <c r="T970" s="157">
        <f t="shared" si="315"/>
        <v>3</v>
      </c>
      <c r="U970" s="20" t="str">
        <f t="shared" si="316"/>
        <v>местные бюджеты</v>
      </c>
      <c r="V970" s="20"/>
      <c r="W970" s="20"/>
      <c r="X970" s="20"/>
      <c r="Y970" s="20" t="str">
        <f t="shared" ca="1" si="318"/>
        <v/>
      </c>
      <c r="Z970" s="20"/>
      <c r="AA970" s="20"/>
      <c r="AB970" s="20"/>
      <c r="AC970" s="20" t="str">
        <f t="shared" si="306"/>
        <v/>
      </c>
      <c r="AD970" s="20"/>
      <c r="AE970" s="20" t="str">
        <f t="shared" si="319"/>
        <v/>
      </c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</row>
    <row r="971" spans="1:41" s="30" customFormat="1" x14ac:dyDescent="0.25">
      <c r="A971" s="209"/>
      <c r="B971" s="205"/>
      <c r="C971" s="205"/>
      <c r="D971" s="115" t="s">
        <v>17</v>
      </c>
      <c r="E971" s="115" t="s">
        <v>17</v>
      </c>
      <c r="F971" s="115" t="s">
        <v>17</v>
      </c>
      <c r="G971" s="115" t="s">
        <v>17</v>
      </c>
      <c r="H971" s="116" t="s">
        <v>5</v>
      </c>
      <c r="I971" s="117" t="s">
        <v>18</v>
      </c>
      <c r="J971" s="87">
        <f ca="1">IF($T971=0,SUM(J972:J976),IF($T971="",0,IF(ISERROR(OFFSET(ГП!AA800,-$R971-IF($T971=4,1,0),0)),0,OFFSET(ГП!AA800,-$R971-IF($T971=4,1,0),0))))</f>
        <v>0</v>
      </c>
      <c r="K971" s="87">
        <f ca="1">IF($T971=0,SUM(K972:K976),IF($T971="",0,IF(ISERROR(OFFSET(ГП!AB800,-$R971-IF($T971=4,1,0),0)),0,OFFSET(ГП!AB800,-$R971-IF($T971=4,1,0),0))))</f>
        <v>0</v>
      </c>
      <c r="L971" s="87">
        <f ca="1">IF($T971=0,SUM(L972:L976),IF($T971="",0,IF(ISERROR(OFFSET(ГП!AC800,-$R971-IF($T971=4,1,0),0)),0,OFFSET(ГП!AC800,-$R971-IF($T971=4,1,0),0))))</f>
        <v>0</v>
      </c>
      <c r="M971" s="87">
        <f ca="1">IF($T971=0,SUM(M972:M976),IF($T971="",0,IF(ISERROR(OFFSET(ГП!AD800,-$R971-IF($T971=4,1,0),0)),0,OFFSET(ГП!AD800,-$R971-IF($T971=4,1,0),0))))</f>
        <v>0</v>
      </c>
      <c r="N971" s="87">
        <f ca="1">IF($T971=0,SUM(N972:N976),IF($T971="",0,IF(ISERROR(OFFSET(ГП!AE800,-$R971-IF($T971=4,1,0),0)),0,OFFSET(ГП!AE800,-$R971-IF($T971=4,1,0),0))))</f>
        <v>0</v>
      </c>
      <c r="O971" s="87">
        <f ca="1">IF($T971=0,SUM(O972:O976),IF($T971="",0,IF(ISERROR(OFFSET(ГП!AF800,-$R971-IF($T971=4,1,0),0)),0,OFFSET(ГП!AF800,-$R971-IF($T971=4,1,0),0))))</f>
        <v>0</v>
      </c>
      <c r="P971" s="20"/>
      <c r="Q971" s="20">
        <v>5</v>
      </c>
      <c r="R971" s="20">
        <f t="shared" si="317"/>
        <v>3</v>
      </c>
      <c r="S971" s="20" t="str">
        <f t="shared" si="314"/>
        <v/>
      </c>
      <c r="T971" s="157" t="str">
        <f t="shared" si="315"/>
        <v/>
      </c>
      <c r="U971" s="20" t="str">
        <f t="shared" si="316"/>
        <v>территориальный государственный внебюджетный фонд Чувашской Республики</v>
      </c>
      <c r="V971" s="20"/>
      <c r="W971" s="20"/>
      <c r="X971" s="20"/>
      <c r="Y971" s="20" t="str">
        <f t="shared" ca="1" si="318"/>
        <v/>
      </c>
      <c r="Z971" s="20"/>
      <c r="AA971" s="20"/>
      <c r="AB971" s="20"/>
      <c r="AC971" s="20" t="str">
        <f t="shared" si="306"/>
        <v/>
      </c>
      <c r="AD971" s="20"/>
      <c r="AE971" s="20" t="str">
        <f t="shared" si="319"/>
        <v/>
      </c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</row>
    <row r="972" spans="1:41" s="30" customFormat="1" x14ac:dyDescent="0.25">
      <c r="A972" s="210"/>
      <c r="B972" s="206"/>
      <c r="C972" s="206"/>
      <c r="D972" s="115" t="s">
        <v>17</v>
      </c>
      <c r="E972" s="115" t="s">
        <v>17</v>
      </c>
      <c r="F972" s="115" t="s">
        <v>17</v>
      </c>
      <c r="G972" s="115" t="s">
        <v>17</v>
      </c>
      <c r="H972" s="116" t="s">
        <v>6</v>
      </c>
      <c r="I972" s="117" t="s">
        <v>18</v>
      </c>
      <c r="J972" s="87" t="str">
        <f ca="1">IF($T972=0,SUM(J973:J977),IF($T972="",0,IF(ISERROR(OFFSET(ГП!AA801,-$R972-IF($T972=4,1,0),0)),0,OFFSET(ГП!AA801,-$R972-IF($T972=4,1,0),0))))</f>
        <v/>
      </c>
      <c r="K972" s="87" t="str">
        <f ca="1">IF($T972=0,SUM(K973:K977),IF($T972="",0,IF(ISERROR(OFFSET(ГП!AB801,-$R972-IF($T972=4,1,0),0)),0,OFFSET(ГП!AB801,-$R972-IF($T972=4,1,0),0))))</f>
        <v/>
      </c>
      <c r="L972" s="87" t="str">
        <f ca="1">IF($T972=0,SUM(L973:L977),IF($T972="",0,IF(ISERROR(OFFSET(ГП!AC801,-$R972-IF($T972=4,1,0),0)),0,OFFSET(ГП!AC801,-$R972-IF($T972=4,1,0),0))))</f>
        <v/>
      </c>
      <c r="M972" s="87" t="str">
        <f ca="1">IF($T972=0,SUM(M973:M977),IF($T972="",0,IF(ISERROR(OFFSET(ГП!AD801,-$R972-IF($T972=4,1,0),0)),0,OFFSET(ГП!AD801,-$R972-IF($T972=4,1,0),0))))</f>
        <v/>
      </c>
      <c r="N972" s="87">
        <f ca="1">IF($T972=0,SUM(N973:N977),IF($T972="",0,IF(ISERROR(OFFSET(ГП!AE801,-$R972-IF($T972=4,1,0),0)),0,OFFSET(ГП!AE801,-$R972-IF($T972=4,1,0),0))))</f>
        <v>0</v>
      </c>
      <c r="O972" s="87" t="str">
        <f ca="1">IF($T972=0,SUM(O973:O977),IF($T972="",0,IF(ISERROR(OFFSET(ГП!AF801,-$R972-IF($T972=4,1,0),0)),0,OFFSET(ГП!AF801,-$R972-IF($T972=4,1,0),0))))</f>
        <v/>
      </c>
      <c r="P972" s="20"/>
      <c r="Q972" s="20">
        <v>6</v>
      </c>
      <c r="R972" s="20">
        <f t="shared" si="317"/>
        <v>3</v>
      </c>
      <c r="S972" s="20">
        <f t="shared" si="314"/>
        <v>4</v>
      </c>
      <c r="T972" s="157">
        <f t="shared" si="315"/>
        <v>4</v>
      </c>
      <c r="U972" s="20" t="str">
        <f t="shared" si="316"/>
        <v>внебюджетные источники</v>
      </c>
      <c r="V972" s="20"/>
      <c r="W972" s="20"/>
      <c r="X972" s="20"/>
      <c r="Y972" s="20" t="str">
        <f t="shared" ca="1" si="318"/>
        <v/>
      </c>
      <c r="Z972" s="20"/>
      <c r="AA972" s="20"/>
      <c r="AB972" s="20"/>
      <c r="AC972" s="20" t="str">
        <f t="shared" si="306"/>
        <v/>
      </c>
      <c r="AD972" s="20"/>
      <c r="AE972" s="20" t="str">
        <f t="shared" si="319"/>
        <v/>
      </c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</row>
    <row r="973" spans="1:41" s="30" customFormat="1" x14ac:dyDescent="0.25">
      <c r="A973" s="211" t="s">
        <v>123</v>
      </c>
      <c r="B973" s="211" t="s">
        <v>122</v>
      </c>
      <c r="C973" s="211" t="s">
        <v>35</v>
      </c>
      <c r="D973" s="140"/>
      <c r="E973" s="140" t="s">
        <v>17</v>
      </c>
      <c r="F973" s="140"/>
      <c r="G973" s="140" t="s">
        <v>17</v>
      </c>
      <c r="H973" s="141" t="s">
        <v>1</v>
      </c>
      <c r="I973" s="133" t="s">
        <v>18</v>
      </c>
      <c r="J973" s="88">
        <f ca="1">IF($T973=0,SUM(J974:J978),IF($T973="",0,IF(ISERROR(OFFSET(ГП!AA802,-$R973-IF($T973=4,1,0),0)),0,OFFSET(ГП!AA802,-$R973-IF($T973=4,1,0),0))))</f>
        <v>0</v>
      </c>
      <c r="K973" s="88">
        <f ca="1">IF($T973=0,SUM(K974:K978),IF($T973="",0,IF(ISERROR(OFFSET(ГП!AB802,-$R973-IF($T973=4,1,0),0)),0,OFFSET(ГП!AB802,-$R973-IF($T973=4,1,0),0))))</f>
        <v>0</v>
      </c>
      <c r="L973" s="88">
        <f ca="1">IF($T973=0,SUM(L974:L978),IF($T973="",0,IF(ISERROR(OFFSET(ГП!AC802,-$R973-IF($T973=4,1,0),0)),0,OFFSET(ГП!AC802,-$R973-IF($T973=4,1,0),0))))</f>
        <v>0</v>
      </c>
      <c r="M973" s="88">
        <f ca="1">IF($T973=0,SUM(M974:M978),IF($T973="",0,IF(ISERROR(OFFSET(ГП!AD802,-$R973-IF($T973=4,1,0),0)),0,OFFSET(ГП!AD802,-$R973-IF($T973=4,1,0),0))))</f>
        <v>0</v>
      </c>
      <c r="N973" s="88">
        <f ca="1">IF($T973=0,SUM(N974:N978),IF($T973="",0,IF(ISERROR(OFFSET(ГП!AE802,-$R973-IF($T973=4,1,0),0)),0,OFFSET(ГП!AE802,-$R973-IF($T973=4,1,0),0))))</f>
        <v>0</v>
      </c>
      <c r="O973" s="88">
        <f ca="1">IF($T973=0,SUM(O974:O978),IF($T973="",0,IF(ISERROR(OFFSET(ГП!AF802,-$R973-IF($T973=4,1,0),0)),0,OFFSET(ГП!AF802,-$R973-IF($T973=4,1,0),0))))</f>
        <v>0</v>
      </c>
      <c r="P973" s="20"/>
      <c r="Q973" s="20">
        <v>1</v>
      </c>
      <c r="R973" s="20">
        <f t="shared" ref="R973:R978" si="320">IF(Q973=1,R972+1,R972)</f>
        <v>4</v>
      </c>
      <c r="S973" s="20" t="str">
        <f t="shared" ref="S973:S978" si="321">IF(ISERROR(SEARCH("местн",U973,1)),IF(ISERROR(SEARCH("источн",U973,1)),"",4),3)</f>
        <v/>
      </c>
      <c r="T973" s="157">
        <f t="shared" ref="T973:T978" si="322">IF(S973="",IF(ISERROR(SEARCH("федерал",U973,1)),IF(ISERROR(SEARCH("республ",U973,1)),IF(ISERROR(SEARCH("всег",U973,1)),"",0),IF(ISERROR(SEARCH("террит",U973,1)),1,"")),2),S973)</f>
        <v>0</v>
      </c>
      <c r="U973" s="20" t="str">
        <f t="shared" ref="U973:U978" si="323">H973</f>
        <v>всего</v>
      </c>
      <c r="V973" s="20"/>
      <c r="W973" s="20"/>
      <c r="X973" s="20"/>
      <c r="Y973" s="20" t="str">
        <f t="shared" ca="1" si="307"/>
        <v/>
      </c>
      <c r="Z973" s="20"/>
      <c r="AA973" s="20"/>
      <c r="AB973" s="20"/>
      <c r="AC973" s="20" t="str">
        <f t="shared" si="306"/>
        <v/>
      </c>
      <c r="AD973" s="20"/>
      <c r="AE973" s="20" t="str">
        <f t="shared" si="301"/>
        <v/>
      </c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</row>
    <row r="974" spans="1:41" s="30" customFormat="1" x14ac:dyDescent="0.25">
      <c r="A974" s="212"/>
      <c r="B974" s="212"/>
      <c r="C974" s="212"/>
      <c r="D974" s="144"/>
      <c r="E974" s="144"/>
      <c r="F974" s="144"/>
      <c r="G974" s="144"/>
      <c r="H974" s="141" t="s">
        <v>2</v>
      </c>
      <c r="I974" s="133" t="s">
        <v>18</v>
      </c>
      <c r="J974" s="88">
        <f ca="1">IF($T974=0,SUM(J975:J979),IF($T974="",0,IF(ISERROR(OFFSET(ГП!AA803,-$R974-IF($T974=4,1,0),0)),0,OFFSET(ГП!AA803,-$R974-IF($T974=4,1,0),0))))</f>
        <v>0</v>
      </c>
      <c r="K974" s="88">
        <f ca="1">IF($T974=0,SUM(K975:K979),IF($T974="",0,IF(ISERROR(OFFSET(ГП!AB803,-$R974-IF($T974=4,1,0),0)),0,OFFSET(ГП!AB803,-$R974-IF($T974=4,1,0),0))))</f>
        <v>0</v>
      </c>
      <c r="L974" s="88">
        <f ca="1">IF($T974=0,SUM(L975:L979),IF($T974="",0,IF(ISERROR(OFFSET(ГП!AC803,-$R974-IF($T974=4,1,0),0)),0,OFFSET(ГП!AC803,-$R974-IF($T974=4,1,0),0))))</f>
        <v>0</v>
      </c>
      <c r="M974" s="88">
        <f ca="1">IF($T974=0,SUM(M975:M979),IF($T974="",0,IF(ISERROR(OFFSET(ГП!AD803,-$R974-IF($T974=4,1,0),0)),0,OFFSET(ГП!AD803,-$R974-IF($T974=4,1,0),0))))</f>
        <v>0</v>
      </c>
      <c r="N974" s="88">
        <f ca="1">IF($T974=0,SUM(N975:N979),IF($T974="",0,IF(ISERROR(OFFSET(ГП!AE803,-$R974-IF($T974=4,1,0),0)),0,OFFSET(ГП!AE803,-$R974-IF($T974=4,1,0),0))))</f>
        <v>0</v>
      </c>
      <c r="O974" s="88">
        <f ca="1">IF($T974=0,SUM(O975:O979),IF($T974="",0,IF(ISERROR(OFFSET(ГП!AF803,-$R974-IF($T974=4,1,0),0)),0,OFFSET(ГП!AF803,-$R974-IF($T974=4,1,0),0))))</f>
        <v>0</v>
      </c>
      <c r="P974" s="20"/>
      <c r="Q974" s="20">
        <v>2</v>
      </c>
      <c r="R974" s="20">
        <f t="shared" si="320"/>
        <v>4</v>
      </c>
      <c r="S974" s="20" t="str">
        <f t="shared" si="321"/>
        <v/>
      </c>
      <c r="T974" s="157">
        <f t="shared" si="322"/>
        <v>2</v>
      </c>
      <c r="U974" s="20" t="str">
        <f t="shared" si="323"/>
        <v>федеральный бюджет</v>
      </c>
      <c r="V974" s="20"/>
      <c r="W974" s="20"/>
      <c r="X974" s="20"/>
      <c r="Y974" s="20" t="str">
        <f t="shared" ca="1" si="307"/>
        <v/>
      </c>
      <c r="Z974" s="20"/>
      <c r="AA974" s="20"/>
      <c r="AB974" s="20"/>
      <c r="AC974" s="20" t="str">
        <f t="shared" si="306"/>
        <v/>
      </c>
      <c r="AD974" s="20"/>
      <c r="AE974" s="20" t="str">
        <f t="shared" si="301"/>
        <v/>
      </c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</row>
    <row r="975" spans="1:41" s="30" customFormat="1" x14ac:dyDescent="0.25">
      <c r="A975" s="212"/>
      <c r="B975" s="212"/>
      <c r="C975" s="265"/>
      <c r="D975" s="134">
        <v>832</v>
      </c>
      <c r="E975" s="134">
        <v>502</v>
      </c>
      <c r="F975" s="134" t="s">
        <v>42</v>
      </c>
      <c r="G975" s="134">
        <v>520</v>
      </c>
      <c r="H975" s="152" t="s">
        <v>4</v>
      </c>
      <c r="I975" s="133" t="s">
        <v>18</v>
      </c>
      <c r="J975" s="88">
        <f ca="1">IF($T975=0,SUM(J976:J980),IF($T975="",0,IF(ISERROR(OFFSET(ГП!AA804,-$R975-IF($T975=4,1,0),0)),0,OFFSET(ГП!AA804,-$R975-IF($T975=4,1,0),0))))</f>
        <v>0</v>
      </c>
      <c r="K975" s="88">
        <f ca="1">IF($T975=0,SUM(K976:K980),IF($T975="",0,IF(ISERROR(OFFSET(ГП!AB804,-$R975-IF($T975=4,1,0),0)),0,OFFSET(ГП!AB804,-$R975-IF($T975=4,1,0),0))))</f>
        <v>0</v>
      </c>
      <c r="L975" s="88">
        <f ca="1">IF($T975=0,SUM(L976:L980),IF($T975="",0,IF(ISERROR(OFFSET(ГП!AC804,-$R975-IF($T975=4,1,0),0)),0,OFFSET(ГП!AC804,-$R975-IF($T975=4,1,0),0))))</f>
        <v>0</v>
      </c>
      <c r="M975" s="88">
        <f ca="1">IF($T975=0,SUM(M976:M980),IF($T975="",0,IF(ISERROR(OFFSET(ГП!AD804,-$R975-IF($T975=4,1,0),0)),0,OFFSET(ГП!AD804,-$R975-IF($T975=4,1,0),0))))</f>
        <v>0</v>
      </c>
      <c r="N975" s="88">
        <f ca="1">IF($T975=0,SUM(N976:N980),IF($T975="",0,IF(ISERROR(OFFSET(ГП!AE804,-$R975-IF($T975=4,1,0),0)),0,OFFSET(ГП!AE804,-$R975-IF($T975=4,1,0),0))))</f>
        <v>0</v>
      </c>
      <c r="O975" s="88">
        <f ca="1">IF($T975=0,SUM(O976:O980),IF($T975="",0,IF(ISERROR(OFFSET(ГП!AF804,-$R975-IF($T975=4,1,0),0)),0,OFFSET(ГП!AF804,-$R975-IF($T975=4,1,0),0))))</f>
        <v>0</v>
      </c>
      <c r="P975" s="20"/>
      <c r="Q975" s="20">
        <v>3</v>
      </c>
      <c r="R975" s="20">
        <f t="shared" si="320"/>
        <v>4</v>
      </c>
      <c r="S975" s="20" t="str">
        <f t="shared" si="321"/>
        <v/>
      </c>
      <c r="T975" s="157">
        <f t="shared" si="322"/>
        <v>1</v>
      </c>
      <c r="U975" s="20" t="str">
        <f t="shared" si="323"/>
        <v>республииканский бюджет Чувашской Республики</v>
      </c>
      <c r="V975" s="20"/>
      <c r="W975" s="20"/>
      <c r="X975" s="20"/>
      <c r="Y975" s="20" t="str">
        <f t="shared" ca="1" si="307"/>
        <v/>
      </c>
      <c r="Z975" s="20"/>
      <c r="AA975" s="20"/>
      <c r="AB975" s="20"/>
      <c r="AC975" s="20" t="str">
        <f t="shared" si="306"/>
        <v>А210315220</v>
      </c>
      <c r="AD975" s="20"/>
      <c r="AE975" s="20">
        <f t="shared" ref="AE975:AE994" si="324">IF(AC975=AD975,"",1)</f>
        <v>1</v>
      </c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</row>
    <row r="976" spans="1:41" s="30" customFormat="1" x14ac:dyDescent="0.25">
      <c r="A976" s="212"/>
      <c r="B976" s="212"/>
      <c r="C976" s="212"/>
      <c r="D976" s="140" t="s">
        <v>17</v>
      </c>
      <c r="E976" s="140" t="s">
        <v>17</v>
      </c>
      <c r="F976" s="140" t="s">
        <v>17</v>
      </c>
      <c r="G976" s="140" t="s">
        <v>17</v>
      </c>
      <c r="H976" s="141" t="s">
        <v>3</v>
      </c>
      <c r="I976" s="133" t="s">
        <v>18</v>
      </c>
      <c r="J976" s="88">
        <f ca="1">IF($T976=0,SUM(J977:J981),IF($T976="",0,IF(ISERROR(OFFSET(ГП!AA805,-$R976-IF($T976=4,1,0),0)),0,OFFSET(ГП!AA805,-$R976-IF($T976=4,1,0),0))))</f>
        <v>0</v>
      </c>
      <c r="K976" s="88">
        <f ca="1">IF($T976=0,SUM(K977:K981),IF($T976="",0,IF(ISERROR(OFFSET(ГП!AB805,-$R976-IF($T976=4,1,0),0)),0,OFFSET(ГП!AB805,-$R976-IF($T976=4,1,0),0))))</f>
        <v>0</v>
      </c>
      <c r="L976" s="88">
        <f ca="1">IF($T976=0,SUM(L977:L981),IF($T976="",0,IF(ISERROR(OFFSET(ГП!AC805,-$R976-IF($T976=4,1,0),0)),0,OFFSET(ГП!AC805,-$R976-IF($T976=4,1,0),0))))</f>
        <v>0</v>
      </c>
      <c r="M976" s="88">
        <f ca="1">IF($T976=0,SUM(M977:M981),IF($T976="",0,IF(ISERROR(OFFSET(ГП!AD805,-$R976-IF($T976=4,1,0),0)),0,OFFSET(ГП!AD805,-$R976-IF($T976=4,1,0),0))))</f>
        <v>0</v>
      </c>
      <c r="N976" s="88">
        <f ca="1">IF($T976=0,SUM(N977:N981),IF($T976="",0,IF(ISERROR(OFFSET(ГП!AE805,-$R976-IF($T976=4,1,0),0)),0,OFFSET(ГП!AE805,-$R976-IF($T976=4,1,0),0))))</f>
        <v>0</v>
      </c>
      <c r="O976" s="88">
        <f ca="1">IF($T976=0,SUM(O977:O981),IF($T976="",0,IF(ISERROR(OFFSET(ГП!AF805,-$R976-IF($T976=4,1,0),0)),0,OFFSET(ГП!AF805,-$R976-IF($T976=4,1,0),0))))</f>
        <v>0</v>
      </c>
      <c r="P976" s="20"/>
      <c r="Q976" s="20">
        <v>4</v>
      </c>
      <c r="R976" s="20">
        <f t="shared" si="320"/>
        <v>4</v>
      </c>
      <c r="S976" s="20">
        <f t="shared" si="321"/>
        <v>3</v>
      </c>
      <c r="T976" s="157">
        <f t="shared" si="322"/>
        <v>3</v>
      </c>
      <c r="U976" s="20" t="str">
        <f t="shared" si="323"/>
        <v>местные бюджеты</v>
      </c>
      <c r="V976" s="20"/>
      <c r="W976" s="20"/>
      <c r="X976" s="20"/>
      <c r="Y976" s="20" t="str">
        <f t="shared" ca="1" si="307"/>
        <v/>
      </c>
      <c r="Z976" s="20"/>
      <c r="AA976" s="20"/>
      <c r="AB976" s="20"/>
      <c r="AC976" s="20" t="str">
        <f t="shared" si="306"/>
        <v/>
      </c>
      <c r="AD976" s="20"/>
      <c r="AE976" s="20" t="str">
        <f t="shared" si="324"/>
        <v/>
      </c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</row>
    <row r="977" spans="1:41" s="30" customFormat="1" x14ac:dyDescent="0.25">
      <c r="A977" s="212"/>
      <c r="B977" s="212"/>
      <c r="C977" s="212"/>
      <c r="D977" s="140" t="s">
        <v>17</v>
      </c>
      <c r="E977" s="140" t="s">
        <v>17</v>
      </c>
      <c r="F977" s="140" t="s">
        <v>17</v>
      </c>
      <c r="G977" s="140" t="s">
        <v>17</v>
      </c>
      <c r="H977" s="141" t="s">
        <v>5</v>
      </c>
      <c r="I977" s="133" t="s">
        <v>18</v>
      </c>
      <c r="J977" s="88">
        <f ca="1">IF($T977=0,SUM(J978:J982),IF($T977="",0,IF(ISERROR(OFFSET(ГП!AA806,-$R977-IF($T977=4,1,0),0)),0,OFFSET(ГП!AA806,-$R977-IF($T977=4,1,0),0))))</f>
        <v>0</v>
      </c>
      <c r="K977" s="88">
        <f ca="1">IF($T977=0,SUM(K978:K982),IF($T977="",0,IF(ISERROR(OFFSET(ГП!AB806,-$R977-IF($T977=4,1,0),0)),0,OFFSET(ГП!AB806,-$R977-IF($T977=4,1,0),0))))</f>
        <v>0</v>
      </c>
      <c r="L977" s="88">
        <f ca="1">IF($T977=0,SUM(L978:L982),IF($T977="",0,IF(ISERROR(OFFSET(ГП!AC806,-$R977-IF($T977=4,1,0),0)),0,OFFSET(ГП!AC806,-$R977-IF($T977=4,1,0),0))))</f>
        <v>0</v>
      </c>
      <c r="M977" s="88">
        <f ca="1">IF($T977=0,SUM(M978:M982),IF($T977="",0,IF(ISERROR(OFFSET(ГП!AD806,-$R977-IF($T977=4,1,0),0)),0,OFFSET(ГП!AD806,-$R977-IF($T977=4,1,0),0))))</f>
        <v>0</v>
      </c>
      <c r="N977" s="88">
        <f ca="1">IF($T977=0,SUM(N978:N982),IF($T977="",0,IF(ISERROR(OFFSET(ГП!AE806,-$R977-IF($T977=4,1,0),0)),0,OFFSET(ГП!AE806,-$R977-IF($T977=4,1,0),0))))</f>
        <v>0</v>
      </c>
      <c r="O977" s="88">
        <f ca="1">IF($T977=0,SUM(O978:O982),IF($T977="",0,IF(ISERROR(OFFSET(ГП!AF806,-$R977-IF($T977=4,1,0),0)),0,OFFSET(ГП!AF806,-$R977-IF($T977=4,1,0),0))))</f>
        <v>0</v>
      </c>
      <c r="P977" s="20"/>
      <c r="Q977" s="20">
        <v>5</v>
      </c>
      <c r="R977" s="20">
        <f t="shared" si="320"/>
        <v>4</v>
      </c>
      <c r="S977" s="20" t="str">
        <f t="shared" si="321"/>
        <v/>
      </c>
      <c r="T977" s="157" t="str">
        <f t="shared" si="322"/>
        <v/>
      </c>
      <c r="U977" s="20" t="str">
        <f t="shared" si="323"/>
        <v>территориальный государственный внебюджетный фонд Чувашской Республики</v>
      </c>
      <c r="V977" s="20"/>
      <c r="W977" s="20"/>
      <c r="X977" s="20"/>
      <c r="Y977" s="20" t="str">
        <f t="shared" ca="1" si="307"/>
        <v/>
      </c>
      <c r="Z977" s="20"/>
      <c r="AA977" s="20"/>
      <c r="AB977" s="20"/>
      <c r="AC977" s="20" t="str">
        <f t="shared" si="306"/>
        <v/>
      </c>
      <c r="AD977" s="20"/>
      <c r="AE977" s="20" t="str">
        <f t="shared" si="324"/>
        <v/>
      </c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</row>
    <row r="978" spans="1:41" s="30" customFormat="1" x14ac:dyDescent="0.25">
      <c r="A978" s="213"/>
      <c r="B978" s="213"/>
      <c r="C978" s="213"/>
      <c r="D978" s="140" t="s">
        <v>17</v>
      </c>
      <c r="E978" s="140" t="s">
        <v>17</v>
      </c>
      <c r="F978" s="140" t="s">
        <v>17</v>
      </c>
      <c r="G978" s="140" t="s">
        <v>17</v>
      </c>
      <c r="H978" s="141" t="s">
        <v>6</v>
      </c>
      <c r="I978" s="133" t="s">
        <v>18</v>
      </c>
      <c r="J978" s="88">
        <f ca="1">IF($T978=0,SUM(J979:J983),IF($T978="",0,IF(ISERROR(OFFSET(ГП!AA807,-$R978-IF($T978=4,1,0),0)),0,OFFSET(ГП!AA807,-$R978-IF($T978=4,1,0),0))))</f>
        <v>0</v>
      </c>
      <c r="K978" s="88">
        <f ca="1">IF($T978=0,SUM(K979:K983),IF($T978="",0,IF(ISERROR(OFFSET(ГП!AB807,-$R978-IF($T978=4,1,0),0)),0,OFFSET(ГП!AB807,-$R978-IF($T978=4,1,0),0))))</f>
        <v>0</v>
      </c>
      <c r="L978" s="88">
        <f ca="1">IF($T978=0,SUM(L979:L983),IF($T978="",0,IF(ISERROR(OFFSET(ГП!AC807,-$R978-IF($T978=4,1,0),0)),0,OFFSET(ГП!AC807,-$R978-IF($T978=4,1,0),0))))</f>
        <v>0</v>
      </c>
      <c r="M978" s="88">
        <f ca="1">IF($T978=0,SUM(M979:M983),IF($T978="",0,IF(ISERROR(OFFSET(ГП!AD807,-$R978-IF($T978=4,1,0),0)),0,OFFSET(ГП!AD807,-$R978-IF($T978=4,1,0),0))))</f>
        <v>0</v>
      </c>
      <c r="N978" s="88">
        <f ca="1">IF($T978=0,SUM(N979:N983),IF($T978="",0,IF(ISERROR(OFFSET(ГП!AE807,-$R978-IF($T978=4,1,0),0)),0,OFFSET(ГП!AE807,-$R978-IF($T978=4,1,0),0))))</f>
        <v>0</v>
      </c>
      <c r="O978" s="88">
        <f ca="1">IF($T978=0,SUM(O979:O983),IF($T978="",0,IF(ISERROR(OFFSET(ГП!AF807,-$R978-IF($T978=4,1,0),0)),0,OFFSET(ГП!AF807,-$R978-IF($T978=4,1,0),0))))</f>
        <v>0</v>
      </c>
      <c r="P978" s="20"/>
      <c r="Q978" s="20">
        <v>6</v>
      </c>
      <c r="R978" s="20">
        <f t="shared" si="320"/>
        <v>4</v>
      </c>
      <c r="S978" s="20">
        <f t="shared" si="321"/>
        <v>4</v>
      </c>
      <c r="T978" s="157">
        <f t="shared" si="322"/>
        <v>4</v>
      </c>
      <c r="U978" s="20" t="str">
        <f t="shared" si="323"/>
        <v>внебюджетные источники</v>
      </c>
      <c r="V978" s="20"/>
      <c r="W978" s="20"/>
      <c r="X978" s="20"/>
      <c r="Y978" s="20" t="str">
        <f t="shared" ca="1" si="307"/>
        <v/>
      </c>
      <c r="Z978" s="20"/>
      <c r="AA978" s="20"/>
      <c r="AB978" s="20"/>
      <c r="AC978" s="20" t="str">
        <f t="shared" si="306"/>
        <v/>
      </c>
      <c r="AD978" s="20"/>
      <c r="AE978" s="20" t="str">
        <f t="shared" si="324"/>
        <v/>
      </c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</row>
    <row r="979" spans="1:41" s="30" customFormat="1" x14ac:dyDescent="0.25">
      <c r="A979" s="204" t="s">
        <v>112</v>
      </c>
      <c r="B979" s="241" t="s">
        <v>124</v>
      </c>
      <c r="C979" s="234"/>
      <c r="D979" s="234"/>
      <c r="E979" s="234"/>
      <c r="F979" s="234"/>
      <c r="G979" s="242"/>
      <c r="H979" s="132"/>
      <c r="I979" s="117" t="s">
        <v>160</v>
      </c>
      <c r="J979" s="91">
        <v>0</v>
      </c>
      <c r="K979" s="77">
        <v>1190</v>
      </c>
      <c r="L979" s="92">
        <v>0</v>
      </c>
      <c r="M979" s="76">
        <v>0</v>
      </c>
      <c r="N979" s="91">
        <v>0</v>
      </c>
      <c r="O979" s="76">
        <v>1190</v>
      </c>
      <c r="P979" s="20"/>
      <c r="Q979" s="20"/>
      <c r="R979" s="20"/>
      <c r="S979" s="20"/>
      <c r="T979" s="20"/>
      <c r="U979" s="20"/>
      <c r="V979" s="20"/>
      <c r="W979" s="20"/>
      <c r="X979" s="20"/>
      <c r="Y979" s="20" t="str">
        <f t="shared" si="307"/>
        <v/>
      </c>
      <c r="Z979" s="20"/>
      <c r="AA979" s="20"/>
      <c r="AB979" s="20"/>
      <c r="AC979" s="20" t="str">
        <f t="shared" si="306"/>
        <v/>
      </c>
      <c r="AD979" s="20"/>
      <c r="AE979" s="20" t="str">
        <f t="shared" si="324"/>
        <v/>
      </c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</row>
    <row r="980" spans="1:41" s="30" customFormat="1" x14ac:dyDescent="0.25">
      <c r="A980" s="205"/>
      <c r="B980" s="233" t="s">
        <v>125</v>
      </c>
      <c r="C980" s="244"/>
      <c r="D980" s="244"/>
      <c r="E980" s="244"/>
      <c r="F980" s="244"/>
      <c r="G980" s="243"/>
      <c r="H980" s="132"/>
      <c r="I980" s="117" t="s">
        <v>160</v>
      </c>
      <c r="J980" s="91">
        <v>0</v>
      </c>
      <c r="K980" s="77">
        <v>0</v>
      </c>
      <c r="L980" s="92">
        <v>0</v>
      </c>
      <c r="M980" s="76">
        <v>0</v>
      </c>
      <c r="N980" s="91">
        <v>0</v>
      </c>
      <c r="O980" s="76">
        <v>0</v>
      </c>
      <c r="P980" s="20"/>
      <c r="Q980" s="20"/>
      <c r="R980" s="20"/>
      <c r="S980" s="20"/>
      <c r="T980" s="20"/>
      <c r="U980" s="20"/>
      <c r="V980" s="20"/>
      <c r="W980" s="20"/>
      <c r="X980" s="20"/>
      <c r="Y980" s="20" t="str">
        <f t="shared" si="307"/>
        <v/>
      </c>
      <c r="Z980" s="20"/>
      <c r="AA980" s="20"/>
      <c r="AB980" s="20"/>
      <c r="AC980" s="20" t="str">
        <f t="shared" si="306"/>
        <v/>
      </c>
      <c r="AD980" s="20"/>
      <c r="AE980" s="20" t="str">
        <f t="shared" si="324"/>
        <v/>
      </c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</row>
    <row r="981" spans="1:41" s="30" customFormat="1" x14ac:dyDescent="0.25">
      <c r="A981" s="211" t="s">
        <v>126</v>
      </c>
      <c r="B981" s="211" t="s">
        <v>759</v>
      </c>
      <c r="C981" s="214" t="s">
        <v>33</v>
      </c>
      <c r="D981" s="139"/>
      <c r="E981" s="139" t="s">
        <v>17</v>
      </c>
      <c r="F981" s="139"/>
      <c r="G981" s="139" t="s">
        <v>17</v>
      </c>
      <c r="H981" s="136" t="s">
        <v>1</v>
      </c>
      <c r="I981" s="133" t="s">
        <v>18</v>
      </c>
      <c r="J981" s="88">
        <f ca="1">IF($T981=0,SUM(J982:J986),IF($T981="",0,IF(ISERROR(OFFSET(ГП!AA803,-$R981-IF($T981=4,1,0),0)),0,OFFSET(ГП!AA803,-$R981-IF($T981=4,1,0),0))))</f>
        <v>54597.3</v>
      </c>
      <c r="K981" s="88">
        <f ca="1">IF($T981=0,SUM(K982:K986),IF($T981="",0,IF(ISERROR(OFFSET(ГП!AB803,-$R981-IF($T981=4,1,0),0)),0,OFFSET(ГП!AB803,-$R981-IF($T981=4,1,0),0))))</f>
        <v>21769.3</v>
      </c>
      <c r="L981" s="88">
        <f ca="1">IF($T981=0,SUM(L982:L986),IF($T981="",0,IF(ISERROR(OFFSET(ГП!AC803,-$R981-IF($T981=4,1,0),0)),0,OFFSET(ГП!AC803,-$R981-IF($T981=4,1,0),0))))</f>
        <v>0</v>
      </c>
      <c r="M981" s="88">
        <f ca="1">IF($T981=0,SUM(M982:M986),IF($T981="",0,IF(ISERROR(OFFSET(ГП!AD803,-$R981-IF($T981=4,1,0),0)),0,OFFSET(ГП!AD803,-$R981-IF($T981=4,1,0),0))))</f>
        <v>0</v>
      </c>
      <c r="N981" s="88">
        <f ca="1">IF($T981=0,SUM(N982:N986),IF($T981="",0,IF(ISERROR(OFFSET(ГП!AE803,-$R981-IF($T981=4,1,0),0)),0,OFFSET(ГП!AE803,-$R981-IF($T981=4,1,0),0))))</f>
        <v>18461.509999999998</v>
      </c>
      <c r="O981" s="88">
        <f ca="1">IF($T981=0,SUM(O982:O986),IF($T981="",0,IF(ISERROR(OFFSET(ГП!AF803,-$R981-IF($T981=4,1,0),0)),0,OFFSET(ГП!AF803,-$R981-IF($T981=4,1,0),0))))</f>
        <v>60624.3</v>
      </c>
      <c r="P981" s="20"/>
      <c r="Q981" s="20">
        <v>1</v>
      </c>
      <c r="R981" s="20">
        <v>0</v>
      </c>
      <c r="S981" s="20" t="str">
        <f t="shared" ref="S981:S986" si="325">IF(ISERROR(SEARCH("местн",U981,1)),IF(ISERROR(SEARCH("источн",U981,1)),"",4),3)</f>
        <v/>
      </c>
      <c r="T981" s="157">
        <f t="shared" ref="T981:T986" si="326">IF(S981="",IF(ISERROR(SEARCH("федерал",U981,1)),IF(ISERROR(SEARCH("республ",U981,1)),IF(ISERROR(SEARCH("всег",U981,1)),"",0),IF(ISERROR(SEARCH("террит",U981,1)),1,"")),2),S981)</f>
        <v>0</v>
      </c>
      <c r="U981" s="20" t="str">
        <f t="shared" ref="U981:U986" si="327">H981</f>
        <v>всего</v>
      </c>
      <c r="V981" s="20"/>
      <c r="W981" s="20"/>
      <c r="X981" s="20"/>
      <c r="Y981" s="20" t="str">
        <f t="shared" ca="1" si="307"/>
        <v/>
      </c>
      <c r="Z981" s="20"/>
      <c r="AA981" s="20"/>
      <c r="AB981" s="20"/>
      <c r="AC981" s="20" t="str">
        <f t="shared" si="306"/>
        <v/>
      </c>
      <c r="AD981" s="20"/>
      <c r="AE981" s="20" t="str">
        <f t="shared" si="324"/>
        <v/>
      </c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</row>
    <row r="982" spans="1:41" s="30" customFormat="1" x14ac:dyDescent="0.25">
      <c r="A982" s="212"/>
      <c r="B982" s="212"/>
      <c r="C982" s="215"/>
      <c r="D982" s="134">
        <v>832</v>
      </c>
      <c r="E982" s="134">
        <v>1004</v>
      </c>
      <c r="F982" s="109" t="s">
        <v>43</v>
      </c>
      <c r="G982" s="134">
        <v>530</v>
      </c>
      <c r="H982" s="152" t="s">
        <v>2</v>
      </c>
      <c r="I982" s="133" t="s">
        <v>18</v>
      </c>
      <c r="J982" s="88" t="str">
        <f ca="1">IF($T982=0,SUM(J983:J987),IF($T982="",0,IF(ISERROR(OFFSET(ГП!AA804,-$R982-IF($T982=4,1,0),0)),0,OFFSET(ГП!AA804,-$R982-IF($T982=4,1,0),0))))</f>
        <v/>
      </c>
      <c r="K982" s="88" t="str">
        <f ca="1">IF($T982=0,SUM(K983:K987),IF($T982="",0,IF(ISERROR(OFFSET(ГП!AB804,-$R982-IF($T982=4,1,0),0)),0,OFFSET(ГП!AB804,-$R982-IF($T982=4,1,0),0))))</f>
        <v/>
      </c>
      <c r="L982" s="88" t="str">
        <f ca="1">IF($T982=0,SUM(L983:L987),IF($T982="",0,IF(ISERROR(OFFSET(ГП!AC804,-$R982-IF($T982=4,1,0),0)),0,OFFSET(ГП!AC804,-$R982-IF($T982=4,1,0),0))))</f>
        <v/>
      </c>
      <c r="M982" s="88" t="str">
        <f ca="1">IF($T982=0,SUM(M983:M987),IF($T982="",0,IF(ISERROR(OFFSET(ГП!AD804,-$R982-IF($T982=4,1,0),0)),0,OFFSET(ГП!AD804,-$R982-IF($T982=4,1,0),0))))</f>
        <v/>
      </c>
      <c r="N982" s="88">
        <f ca="1">IF($T982=0,SUM(N983:N987),IF($T982="",0,IF(ISERROR(OFFSET(ГП!AE804,-$R982-IF($T982=4,1,0),0)),0,OFFSET(ГП!AE804,-$R982-IF($T982=4,1,0),0))))</f>
        <v>0</v>
      </c>
      <c r="O982" s="88" t="str">
        <f ca="1">IF($T982=0,SUM(O983:O987),IF($T982="",0,IF(ISERROR(OFFSET(ГП!AF804,-$R982-IF($T982=4,1,0),0)),0,OFFSET(ГП!AF804,-$R982-IF($T982=4,1,0),0))))</f>
        <v/>
      </c>
      <c r="P982" s="20"/>
      <c r="Q982" s="20">
        <v>2</v>
      </c>
      <c r="R982" s="20">
        <f t="shared" ref="R982:R986" si="328">IF(Q982=1,R981+1,R981)</f>
        <v>0</v>
      </c>
      <c r="S982" s="20" t="str">
        <f t="shared" si="325"/>
        <v/>
      </c>
      <c r="T982" s="157">
        <f t="shared" si="326"/>
        <v>2</v>
      </c>
      <c r="U982" s="20" t="str">
        <f t="shared" si="327"/>
        <v>федеральный бюджет</v>
      </c>
      <c r="V982" s="20"/>
      <c r="W982" s="20"/>
      <c r="X982" s="20"/>
      <c r="Y982" s="20" t="str">
        <f t="shared" ca="1" si="307"/>
        <v/>
      </c>
      <c r="Z982" s="20"/>
      <c r="AA982" s="20"/>
      <c r="AB982" s="20"/>
      <c r="AC982" s="20" t="str">
        <f t="shared" si="306"/>
        <v>А2201R0820</v>
      </c>
      <c r="AD982" s="20"/>
      <c r="AE982" s="20">
        <f t="shared" si="324"/>
        <v>1</v>
      </c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</row>
    <row r="983" spans="1:41" s="30" customFormat="1" ht="45" x14ac:dyDescent="0.25">
      <c r="A983" s="212"/>
      <c r="B983" s="212"/>
      <c r="C983" s="216"/>
      <c r="D983" s="140">
        <v>832</v>
      </c>
      <c r="E983" s="153" t="s">
        <v>45</v>
      </c>
      <c r="F983" s="154" t="s">
        <v>44</v>
      </c>
      <c r="G983" s="140">
        <v>530</v>
      </c>
      <c r="H983" s="141" t="s">
        <v>4</v>
      </c>
      <c r="I983" s="133" t="s">
        <v>18</v>
      </c>
      <c r="J983" s="88" t="str">
        <f ca="1">IF($T983=0,SUM(J984:J988),IF($T983="",0,IF(ISERROR(OFFSET(ГП!AA805,-$R983-IF($T983=4,1,0),0)),0,OFFSET(ГП!AA805,-$R983-IF($T983=4,1,0),0))))</f>
        <v/>
      </c>
      <c r="K983" s="88" t="str">
        <f ca="1">IF($T983=0,SUM(K984:K988),IF($T983="",0,IF(ISERROR(OFFSET(ГП!AB805,-$R983-IF($T983=4,1,0),0)),0,OFFSET(ГП!AB805,-$R983-IF($T983=4,1,0),0))))</f>
        <v/>
      </c>
      <c r="L983" s="88" t="str">
        <f ca="1">IF($T983=0,SUM(L984:L988),IF($T983="",0,IF(ISERROR(OFFSET(ГП!AC805,-$R983-IF($T983=4,1,0),0)),0,OFFSET(ГП!AC805,-$R983-IF($T983=4,1,0),0))))</f>
        <v/>
      </c>
      <c r="M983" s="88" t="str">
        <f ca="1">IF($T983=0,SUM(M984:M988),IF($T983="",0,IF(ISERROR(OFFSET(ГП!AD805,-$R983-IF($T983=4,1,0),0)),0,OFFSET(ГП!AD805,-$R983-IF($T983=4,1,0),0))))</f>
        <v/>
      </c>
      <c r="N983" s="88">
        <f ca="1">IF($T983=0,SUM(N984:N988),IF($T983="",0,IF(ISERROR(OFFSET(ГП!AE805,-$R983-IF($T983=4,1,0),0)),0,OFFSET(ГП!AE805,-$R983-IF($T983=4,1,0),0))))</f>
        <v>0</v>
      </c>
      <c r="O983" s="88" t="str">
        <f ca="1">IF($T983=0,SUM(O984:O988),IF($T983="",0,IF(ISERROR(OFFSET(ГП!AF805,-$R983-IF($T983=4,1,0),0)),0,OFFSET(ГП!AF805,-$R983-IF($T983=4,1,0),0))))</f>
        <v/>
      </c>
      <c r="P983" s="20"/>
      <c r="Q983" s="20">
        <v>3</v>
      </c>
      <c r="R983" s="20">
        <f t="shared" si="328"/>
        <v>0</v>
      </c>
      <c r="S983" s="20" t="str">
        <f t="shared" si="325"/>
        <v/>
      </c>
      <c r="T983" s="157">
        <f t="shared" si="326"/>
        <v>1</v>
      </c>
      <c r="U983" s="20" t="str">
        <f t="shared" si="327"/>
        <v>республииканский бюджет Чувашской Республики</v>
      </c>
      <c r="V983" s="20"/>
      <c r="W983" s="20"/>
      <c r="X983" s="20"/>
      <c r="Y983" s="20" t="str">
        <f t="shared" ca="1" si="307"/>
        <v/>
      </c>
      <c r="Z983" s="20"/>
      <c r="AA983" s="20"/>
      <c r="AB983" s="20"/>
      <c r="AC983" s="20" t="str">
        <f t="shared" si="306"/>
        <v>А22011А820  А2201R0820   А220112780</v>
      </c>
      <c r="AD983" s="20"/>
      <c r="AE983" s="20">
        <f t="shared" si="324"/>
        <v>1</v>
      </c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</row>
    <row r="984" spans="1:41" s="30" customFormat="1" x14ac:dyDescent="0.25">
      <c r="A984" s="212"/>
      <c r="B984" s="212"/>
      <c r="C984" s="216"/>
      <c r="D984" s="140" t="s">
        <v>17</v>
      </c>
      <c r="E984" s="140" t="s">
        <v>17</v>
      </c>
      <c r="F984" s="139" t="s">
        <v>17</v>
      </c>
      <c r="G984" s="140" t="s">
        <v>17</v>
      </c>
      <c r="H984" s="141" t="s">
        <v>3</v>
      </c>
      <c r="I984" s="133" t="s">
        <v>18</v>
      </c>
      <c r="J984" s="88" t="str">
        <f ca="1">IF($T984=0,SUM(J985:J989),IF($T984="",0,IF(ISERROR(OFFSET(ГП!AA806,-$R984-IF($T984=4,1,0),0)),0,OFFSET(ГП!AA806,-$R984-IF($T984=4,1,0),0))))</f>
        <v/>
      </c>
      <c r="K984" s="88" t="str">
        <f ca="1">IF($T984=0,SUM(K985:K989),IF($T984="",0,IF(ISERROR(OFFSET(ГП!AB806,-$R984-IF($T984=4,1,0),0)),0,OFFSET(ГП!AB806,-$R984-IF($T984=4,1,0),0))))</f>
        <v/>
      </c>
      <c r="L984" s="88" t="str">
        <f ca="1">IF($T984=0,SUM(L985:L989),IF($T984="",0,IF(ISERROR(OFFSET(ГП!AC806,-$R984-IF($T984=4,1,0),0)),0,OFFSET(ГП!AC806,-$R984-IF($T984=4,1,0),0))))</f>
        <v/>
      </c>
      <c r="M984" s="88" t="str">
        <f ca="1">IF($T984=0,SUM(M985:M989),IF($T984="",0,IF(ISERROR(OFFSET(ГП!AD806,-$R984-IF($T984=4,1,0),0)),0,OFFSET(ГП!AD806,-$R984-IF($T984=4,1,0),0))))</f>
        <v/>
      </c>
      <c r="N984" s="88">
        <f ca="1">IF($T984=0,SUM(N985:N989),IF($T984="",0,IF(ISERROR(OFFSET(ГП!AE806,-$R984-IF($T984=4,1,0),0)),0,OFFSET(ГП!AE806,-$R984-IF($T984=4,1,0),0))))</f>
        <v>0</v>
      </c>
      <c r="O984" s="88" t="str">
        <f ca="1">IF($T984=0,SUM(O985:O989),IF($T984="",0,IF(ISERROR(OFFSET(ГП!AF806,-$R984-IF($T984=4,1,0),0)),0,OFFSET(ГП!AF806,-$R984-IF($T984=4,1,0),0))))</f>
        <v/>
      </c>
      <c r="P984" s="20"/>
      <c r="Q984" s="20">
        <v>4</v>
      </c>
      <c r="R984" s="20">
        <f t="shared" si="328"/>
        <v>0</v>
      </c>
      <c r="S984" s="20">
        <f t="shared" si="325"/>
        <v>3</v>
      </c>
      <c r="T984" s="157">
        <f t="shared" si="326"/>
        <v>3</v>
      </c>
      <c r="U984" s="20" t="str">
        <f t="shared" si="327"/>
        <v>местные бюджеты</v>
      </c>
      <c r="V984" s="20"/>
      <c r="W984" s="20"/>
      <c r="X984" s="20"/>
      <c r="Y984" s="20" t="str">
        <f t="shared" ca="1" si="307"/>
        <v/>
      </c>
      <c r="Z984" s="20"/>
      <c r="AA984" s="20"/>
      <c r="AB984" s="20"/>
      <c r="AC984" s="20" t="str">
        <f t="shared" si="306"/>
        <v/>
      </c>
      <c r="AD984" s="20"/>
      <c r="AE984" s="20" t="str">
        <f t="shared" si="324"/>
        <v/>
      </c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</row>
    <row r="985" spans="1:41" s="30" customFormat="1" x14ac:dyDescent="0.25">
      <c r="A985" s="212"/>
      <c r="B985" s="212"/>
      <c r="C985" s="216"/>
      <c r="D985" s="140" t="s">
        <v>17</v>
      </c>
      <c r="E985" s="140" t="s">
        <v>17</v>
      </c>
      <c r="F985" s="140" t="s">
        <v>17</v>
      </c>
      <c r="G985" s="140" t="s">
        <v>17</v>
      </c>
      <c r="H985" s="141" t="s">
        <v>5</v>
      </c>
      <c r="I985" s="133" t="s">
        <v>18</v>
      </c>
      <c r="J985" s="88">
        <f ca="1">IF($T985=0,SUM(J986:J990),IF($T985="",0,IF(ISERROR(OFFSET(ГП!AA807,-$R985-IF($T985=4,1,0),0)),0,OFFSET(ГП!AA807,-$R985-IF($T985=4,1,0),0))))</f>
        <v>0</v>
      </c>
      <c r="K985" s="88">
        <f ca="1">IF($T985=0,SUM(K986:K990),IF($T985="",0,IF(ISERROR(OFFSET(ГП!AB807,-$R985-IF($T985=4,1,0),0)),0,OFFSET(ГП!AB807,-$R985-IF($T985=4,1,0),0))))</f>
        <v>0</v>
      </c>
      <c r="L985" s="88">
        <f ca="1">IF($T985=0,SUM(L986:L990),IF($T985="",0,IF(ISERROR(OFFSET(ГП!AC807,-$R985-IF($T985=4,1,0),0)),0,OFFSET(ГП!AC807,-$R985-IF($T985=4,1,0),0))))</f>
        <v>0</v>
      </c>
      <c r="M985" s="88">
        <f ca="1">IF($T985=0,SUM(M986:M990),IF($T985="",0,IF(ISERROR(OFFSET(ГП!AD807,-$R985-IF($T985=4,1,0),0)),0,OFFSET(ГП!AD807,-$R985-IF($T985=4,1,0),0))))</f>
        <v>0</v>
      </c>
      <c r="N985" s="88">
        <f ca="1">IF($T985=0,SUM(N986:N990),IF($T985="",0,IF(ISERROR(OFFSET(ГП!AE807,-$R985-IF($T985=4,1,0),0)),0,OFFSET(ГП!AE807,-$R985-IF($T985=4,1,0),0))))</f>
        <v>0</v>
      </c>
      <c r="O985" s="88">
        <f ca="1">IF($T985=0,SUM(O986:O990),IF($T985="",0,IF(ISERROR(OFFSET(ГП!AF807,-$R985-IF($T985=4,1,0),0)),0,OFFSET(ГП!AF807,-$R985-IF($T985=4,1,0),0))))</f>
        <v>0</v>
      </c>
      <c r="P985" s="20"/>
      <c r="Q985" s="20">
        <v>5</v>
      </c>
      <c r="R985" s="20">
        <f t="shared" si="328"/>
        <v>0</v>
      </c>
      <c r="S985" s="20" t="str">
        <f t="shared" si="325"/>
        <v/>
      </c>
      <c r="T985" s="157" t="str">
        <f t="shared" si="326"/>
        <v/>
      </c>
      <c r="U985" s="20" t="str">
        <f t="shared" si="327"/>
        <v>территориальный государственный внебюджетный фонд Чувашской Республики</v>
      </c>
      <c r="V985" s="20"/>
      <c r="W985" s="20"/>
      <c r="X985" s="20"/>
      <c r="Y985" s="20" t="str">
        <f t="shared" ca="1" si="307"/>
        <v/>
      </c>
      <c r="Z985" s="20"/>
      <c r="AA985" s="20"/>
      <c r="AB985" s="20"/>
      <c r="AC985" s="20" t="str">
        <f t="shared" si="306"/>
        <v/>
      </c>
      <c r="AD985" s="20"/>
      <c r="AE985" s="20" t="str">
        <f t="shared" si="324"/>
        <v/>
      </c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</row>
    <row r="986" spans="1:41" s="30" customFormat="1" x14ac:dyDescent="0.25">
      <c r="A986" s="213"/>
      <c r="B986" s="213"/>
      <c r="C986" s="217"/>
      <c r="D986" s="140" t="s">
        <v>17</v>
      </c>
      <c r="E986" s="140" t="s">
        <v>17</v>
      </c>
      <c r="F986" s="140" t="s">
        <v>17</v>
      </c>
      <c r="G986" s="140" t="s">
        <v>17</v>
      </c>
      <c r="H986" s="141" t="s">
        <v>6</v>
      </c>
      <c r="I986" s="133" t="s">
        <v>18</v>
      </c>
      <c r="J986" s="88">
        <f ca="1">IF($T986=0,SUM(J987:J991),IF($T986="",0,IF(ISERROR(OFFSET(ГП!AA808,-$R986-IF($T986=4,1,0),0)),0,OFFSET(ГП!AA808,-$R986-IF($T986=4,1,0),0))))</f>
        <v>54597.3</v>
      </c>
      <c r="K986" s="88">
        <f ca="1">IF($T986=0,SUM(K987:K991),IF($T986="",0,IF(ISERROR(OFFSET(ГП!AB808,-$R986-IF($T986=4,1,0),0)),0,OFFSET(ГП!AB808,-$R986-IF($T986=4,1,0),0))))</f>
        <v>21769.3</v>
      </c>
      <c r="L986" s="88">
        <f ca="1">IF($T986=0,SUM(L987:L991),IF($T986="",0,IF(ISERROR(OFFSET(ГП!AC808,-$R986-IF($T986=4,1,0),0)),0,OFFSET(ГП!AC808,-$R986-IF($T986=4,1,0),0))))</f>
        <v>0</v>
      </c>
      <c r="M986" s="88">
        <f ca="1">IF($T986=0,SUM(M987:M991),IF($T986="",0,IF(ISERROR(OFFSET(ГП!AD808,-$R986-IF($T986=4,1,0),0)),0,OFFSET(ГП!AD808,-$R986-IF($T986=4,1,0),0))))</f>
        <v>0</v>
      </c>
      <c r="N986" s="88">
        <v>18461.509999999998</v>
      </c>
      <c r="O986" s="88">
        <f ca="1">IF($T986=0,SUM(O987:O991),IF($T986="",0,IF(ISERROR(OFFSET(ГП!AF808,-$R986-IF($T986=4,1,0),0)),0,OFFSET(ГП!AF808,-$R986-IF($T986=4,1,0),0))))</f>
        <v>60624.3</v>
      </c>
      <c r="P986" s="20"/>
      <c r="Q986" s="20">
        <v>6</v>
      </c>
      <c r="R986" s="20">
        <f t="shared" si="328"/>
        <v>0</v>
      </c>
      <c r="S986" s="20">
        <f t="shared" si="325"/>
        <v>4</v>
      </c>
      <c r="T986" s="157">
        <f t="shared" si="326"/>
        <v>4</v>
      </c>
      <c r="U986" s="20" t="str">
        <f t="shared" si="327"/>
        <v>внебюджетные источники</v>
      </c>
      <c r="V986" s="20"/>
      <c r="W986" s="20"/>
      <c r="X986" s="20"/>
      <c r="Y986" s="20" t="str">
        <f t="shared" ca="1" si="307"/>
        <v/>
      </c>
      <c r="Z986" s="20"/>
      <c r="AA986" s="20"/>
      <c r="AB986" s="20"/>
      <c r="AC986" s="20" t="str">
        <f t="shared" si="306"/>
        <v/>
      </c>
      <c r="AD986" s="20"/>
      <c r="AE986" s="20" t="str">
        <f t="shared" si="324"/>
        <v/>
      </c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</row>
    <row r="987" spans="1:41" s="30" customFormat="1" ht="90" x14ac:dyDescent="0.25">
      <c r="A987" s="93" t="s">
        <v>27</v>
      </c>
      <c r="B987" s="218" t="s">
        <v>760</v>
      </c>
      <c r="C987" s="219"/>
      <c r="D987" s="219"/>
      <c r="E987" s="219"/>
      <c r="F987" s="220"/>
      <c r="G987" s="115" t="s">
        <v>17</v>
      </c>
      <c r="H987" s="116" t="s">
        <v>17</v>
      </c>
      <c r="I987" s="117" t="s">
        <v>159</v>
      </c>
      <c r="J987" s="76">
        <v>11.4</v>
      </c>
      <c r="K987" s="76">
        <v>9.06</v>
      </c>
      <c r="L987" s="76">
        <v>9.06</v>
      </c>
      <c r="M987" s="76">
        <v>11.4</v>
      </c>
      <c r="N987" s="76">
        <v>11.4</v>
      </c>
      <c r="O987" s="76">
        <v>0</v>
      </c>
      <c r="P987" s="20"/>
      <c r="Q987" s="20"/>
      <c r="R987" s="20"/>
      <c r="S987" s="20"/>
      <c r="T987" s="20"/>
      <c r="U987" s="20"/>
      <c r="V987" s="20"/>
      <c r="W987" s="20"/>
      <c r="X987" s="20"/>
      <c r="Y987" s="20" t="str">
        <f t="shared" si="307"/>
        <v/>
      </c>
      <c r="Z987" s="20"/>
      <c r="AA987" s="20"/>
      <c r="AB987" s="20"/>
      <c r="AC987" s="20" t="str">
        <f t="shared" si="306"/>
        <v/>
      </c>
      <c r="AD987" s="20"/>
      <c r="AE987" s="20" t="str">
        <f t="shared" si="324"/>
        <v/>
      </c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</row>
    <row r="988" spans="1:41" s="30" customFormat="1" x14ac:dyDescent="0.25">
      <c r="A988" s="211" t="s">
        <v>762</v>
      </c>
      <c r="B988" s="211" t="s">
        <v>823</v>
      </c>
      <c r="C988" s="214" t="s">
        <v>33</v>
      </c>
      <c r="D988" s="139"/>
      <c r="E988" s="139" t="s">
        <v>17</v>
      </c>
      <c r="F988" s="139"/>
      <c r="G988" s="139" t="s">
        <v>17</v>
      </c>
      <c r="H988" s="136" t="s">
        <v>1</v>
      </c>
      <c r="I988" s="133" t="s">
        <v>18</v>
      </c>
      <c r="J988" s="88">
        <f ca="1">SUM(J995,J1001)</f>
        <v>50300</v>
      </c>
      <c r="K988" s="88">
        <f t="shared" ref="K988:O988" ca="1" si="329">SUM(K995,K1001)</f>
        <v>405028.3</v>
      </c>
      <c r="L988" s="88">
        <f t="shared" ca="1" si="329"/>
        <v>0</v>
      </c>
      <c r="M988" s="88">
        <f t="shared" ca="1" si="329"/>
        <v>0</v>
      </c>
      <c r="N988" s="88">
        <v>221924.81</v>
      </c>
      <c r="O988" s="88">
        <f t="shared" ca="1" si="329"/>
        <v>140945.5</v>
      </c>
      <c r="P988" s="20"/>
      <c r="Q988" s="20">
        <v>1</v>
      </c>
      <c r="R988" s="20">
        <f t="shared" ref="R988:R993" si="330">IF(Q988=1,IF(R987="",0,R987+1),R987)</f>
        <v>0</v>
      </c>
      <c r="S988" s="20" t="str">
        <f t="shared" ref="S988:S993" si="331">IF(ISERROR(SEARCH("местн",U988,1)),IF(ISERROR(SEARCH("источн",U988,1)),"",4),3)</f>
        <v/>
      </c>
      <c r="T988" s="157">
        <f t="shared" ref="T988:T993" si="332">IF(S988="",IF(ISERROR(SEARCH("федерал",U988,1)),IF(ISERROR(SEARCH("республ",U988,1)),IF(ISERROR(SEARCH("всег",U988,1)),"",0),IF(ISERROR(SEARCH("террит",U988,1)),1,"")),2),S988)</f>
        <v>0</v>
      </c>
      <c r="U988" s="20" t="str">
        <f t="shared" ref="U988:U993" si="333">H988</f>
        <v>всего</v>
      </c>
      <c r="V988" s="20"/>
      <c r="W988" s="20"/>
      <c r="X988" s="20"/>
      <c r="Y988" s="20" t="str">
        <f t="shared" ca="1" si="307"/>
        <v/>
      </c>
      <c r="Z988" s="20"/>
      <c r="AA988" s="20"/>
      <c r="AB988" s="20"/>
      <c r="AC988" s="20" t="str">
        <f t="shared" si="306"/>
        <v/>
      </c>
      <c r="AD988" s="20"/>
      <c r="AE988" s="20" t="str">
        <f t="shared" si="324"/>
        <v/>
      </c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</row>
    <row r="989" spans="1:41" s="30" customFormat="1" x14ac:dyDescent="0.25">
      <c r="A989" s="212"/>
      <c r="B989" s="212"/>
      <c r="C989" s="215"/>
      <c r="D989" s="134">
        <v>832</v>
      </c>
      <c r="E989" s="134">
        <v>1004</v>
      </c>
      <c r="F989" s="109" t="s">
        <v>43</v>
      </c>
      <c r="G989" s="134">
        <v>530</v>
      </c>
      <c r="H989" s="152" t="s">
        <v>2</v>
      </c>
      <c r="I989" s="133" t="s">
        <v>18</v>
      </c>
      <c r="J989" s="88">
        <f t="shared" ref="J989:O989" ca="1" si="334">SUM(J996,J1002)</f>
        <v>0</v>
      </c>
      <c r="K989" s="88">
        <f t="shared" ca="1" si="334"/>
        <v>0</v>
      </c>
      <c r="L989" s="88">
        <f t="shared" ca="1" si="334"/>
        <v>0</v>
      </c>
      <c r="M989" s="88">
        <f t="shared" ca="1" si="334"/>
        <v>0</v>
      </c>
      <c r="N989" s="88">
        <f t="shared" ca="1" si="334"/>
        <v>0</v>
      </c>
      <c r="O989" s="88">
        <f t="shared" ca="1" si="334"/>
        <v>0</v>
      </c>
      <c r="P989" s="20"/>
      <c r="Q989" s="20">
        <v>2</v>
      </c>
      <c r="R989" s="20">
        <f t="shared" si="330"/>
        <v>0</v>
      </c>
      <c r="S989" s="20" t="str">
        <f t="shared" si="331"/>
        <v/>
      </c>
      <c r="T989" s="157">
        <f t="shared" si="332"/>
        <v>2</v>
      </c>
      <c r="U989" s="20" t="str">
        <f t="shared" si="333"/>
        <v>федеральный бюджет</v>
      </c>
      <c r="V989" s="20"/>
      <c r="W989" s="20"/>
      <c r="X989" s="20"/>
      <c r="Y989" s="20" t="str">
        <f t="shared" ca="1" si="307"/>
        <v/>
      </c>
      <c r="Z989" s="20"/>
      <c r="AA989" s="20"/>
      <c r="AB989" s="20"/>
      <c r="AC989" s="20" t="str">
        <f t="shared" si="306"/>
        <v>А2201R0820</v>
      </c>
      <c r="AD989" s="20"/>
      <c r="AE989" s="20">
        <f t="shared" si="324"/>
        <v>1</v>
      </c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</row>
    <row r="990" spans="1:41" s="30" customFormat="1" ht="45" x14ac:dyDescent="0.25">
      <c r="A990" s="212"/>
      <c r="B990" s="212"/>
      <c r="C990" s="216"/>
      <c r="D990" s="140">
        <v>832</v>
      </c>
      <c r="E990" s="153" t="s">
        <v>45</v>
      </c>
      <c r="F990" s="154" t="s">
        <v>44</v>
      </c>
      <c r="G990" s="140">
        <v>530</v>
      </c>
      <c r="H990" s="141" t="s">
        <v>4</v>
      </c>
      <c r="I990" s="133" t="s">
        <v>18</v>
      </c>
      <c r="J990" s="88">
        <f t="shared" ref="J990:O990" ca="1" si="335">SUM(J997,J1003)</f>
        <v>0</v>
      </c>
      <c r="K990" s="88">
        <f t="shared" ca="1" si="335"/>
        <v>0</v>
      </c>
      <c r="L990" s="88">
        <f t="shared" ca="1" si="335"/>
        <v>0</v>
      </c>
      <c r="M990" s="88">
        <f t="shared" ca="1" si="335"/>
        <v>0</v>
      </c>
      <c r="N990" s="88">
        <f t="shared" ca="1" si="335"/>
        <v>0</v>
      </c>
      <c r="O990" s="88">
        <f t="shared" ca="1" si="335"/>
        <v>0</v>
      </c>
      <c r="P990" s="20"/>
      <c r="Q990" s="20">
        <v>3</v>
      </c>
      <c r="R990" s="20">
        <f t="shared" si="330"/>
        <v>0</v>
      </c>
      <c r="S990" s="20" t="str">
        <f t="shared" si="331"/>
        <v/>
      </c>
      <c r="T990" s="157">
        <f t="shared" si="332"/>
        <v>1</v>
      </c>
      <c r="U990" s="20" t="str">
        <f t="shared" si="333"/>
        <v>республииканский бюджет Чувашской Республики</v>
      </c>
      <c r="V990" s="20"/>
      <c r="W990" s="20"/>
      <c r="X990" s="20"/>
      <c r="Y990" s="20" t="str">
        <f t="shared" ca="1" si="307"/>
        <v/>
      </c>
      <c r="Z990" s="20"/>
      <c r="AA990" s="20"/>
      <c r="AB990" s="20"/>
      <c r="AC990" s="20" t="str">
        <f t="shared" si="306"/>
        <v>А22011А820  А2201R0820   А220112780</v>
      </c>
      <c r="AD990" s="20"/>
      <c r="AE990" s="20">
        <f t="shared" si="324"/>
        <v>1</v>
      </c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</row>
    <row r="991" spans="1:41" s="30" customFormat="1" x14ac:dyDescent="0.25">
      <c r="A991" s="212"/>
      <c r="B991" s="212"/>
      <c r="C991" s="216"/>
      <c r="D991" s="140" t="s">
        <v>17</v>
      </c>
      <c r="E991" s="140" t="s">
        <v>17</v>
      </c>
      <c r="F991" s="139" t="s">
        <v>17</v>
      </c>
      <c r="G991" s="140" t="s">
        <v>17</v>
      </c>
      <c r="H991" s="141" t="s">
        <v>3</v>
      </c>
      <c r="I991" s="133" t="s">
        <v>18</v>
      </c>
      <c r="J991" s="88">
        <f t="shared" ref="J991:O991" ca="1" si="336">SUM(J998,J1004)</f>
        <v>0</v>
      </c>
      <c r="K991" s="88">
        <f t="shared" ca="1" si="336"/>
        <v>0</v>
      </c>
      <c r="L991" s="88">
        <f t="shared" ca="1" si="336"/>
        <v>0</v>
      </c>
      <c r="M991" s="88">
        <f t="shared" ca="1" si="336"/>
        <v>0</v>
      </c>
      <c r="N991" s="88">
        <f t="shared" ca="1" si="336"/>
        <v>0</v>
      </c>
      <c r="O991" s="88">
        <f t="shared" ca="1" si="336"/>
        <v>0</v>
      </c>
      <c r="P991" s="20"/>
      <c r="Q991" s="20">
        <v>4</v>
      </c>
      <c r="R991" s="20">
        <f t="shared" si="330"/>
        <v>0</v>
      </c>
      <c r="S991" s="20">
        <f t="shared" si="331"/>
        <v>3</v>
      </c>
      <c r="T991" s="157">
        <f t="shared" si="332"/>
        <v>3</v>
      </c>
      <c r="U991" s="20" t="str">
        <f t="shared" si="333"/>
        <v>местные бюджеты</v>
      </c>
      <c r="V991" s="20"/>
      <c r="W991" s="20"/>
      <c r="X991" s="20"/>
      <c r="Y991" s="20" t="str">
        <f t="shared" ca="1" si="307"/>
        <v/>
      </c>
      <c r="Z991" s="20"/>
      <c r="AA991" s="20"/>
      <c r="AB991" s="20"/>
      <c r="AC991" s="20" t="str">
        <f t="shared" si="306"/>
        <v/>
      </c>
      <c r="AD991" s="20"/>
      <c r="AE991" s="20" t="str">
        <f t="shared" si="324"/>
        <v/>
      </c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</row>
    <row r="992" spans="1:41" s="30" customFormat="1" x14ac:dyDescent="0.25">
      <c r="A992" s="212"/>
      <c r="B992" s="212"/>
      <c r="C992" s="216"/>
      <c r="D992" s="140" t="s">
        <v>17</v>
      </c>
      <c r="E992" s="140" t="s">
        <v>17</v>
      </c>
      <c r="F992" s="140" t="s">
        <v>17</v>
      </c>
      <c r="G992" s="140" t="s">
        <v>17</v>
      </c>
      <c r="H992" s="141" t="s">
        <v>5</v>
      </c>
      <c r="I992" s="133" t="s">
        <v>18</v>
      </c>
      <c r="J992" s="88">
        <f t="shared" ref="J992:O992" ca="1" si="337">SUM(J999,J1005)</f>
        <v>0</v>
      </c>
      <c r="K992" s="88">
        <f t="shared" ca="1" si="337"/>
        <v>0</v>
      </c>
      <c r="L992" s="88">
        <f t="shared" ca="1" si="337"/>
        <v>0</v>
      </c>
      <c r="M992" s="88">
        <f t="shared" ca="1" si="337"/>
        <v>0</v>
      </c>
      <c r="N992" s="88">
        <f t="shared" ca="1" si="337"/>
        <v>0</v>
      </c>
      <c r="O992" s="88">
        <f t="shared" ca="1" si="337"/>
        <v>0</v>
      </c>
      <c r="P992" s="20"/>
      <c r="Q992" s="20">
        <v>5</v>
      </c>
      <c r="R992" s="20">
        <f t="shared" si="330"/>
        <v>0</v>
      </c>
      <c r="S992" s="20" t="str">
        <f t="shared" si="331"/>
        <v/>
      </c>
      <c r="T992" s="157" t="str">
        <f t="shared" si="332"/>
        <v/>
      </c>
      <c r="U992" s="20" t="str">
        <f t="shared" si="333"/>
        <v>территориальный государственный внебюджетный фонд Чувашской Республики</v>
      </c>
      <c r="V992" s="20"/>
      <c r="W992" s="20"/>
      <c r="X992" s="20"/>
      <c r="Y992" s="20" t="str">
        <f t="shared" ca="1" si="307"/>
        <v/>
      </c>
      <c r="Z992" s="20"/>
      <c r="AA992" s="20"/>
      <c r="AB992" s="20"/>
      <c r="AC992" s="20" t="str">
        <f t="shared" si="306"/>
        <v/>
      </c>
      <c r="AD992" s="20"/>
      <c r="AE992" s="20" t="str">
        <f t="shared" si="324"/>
        <v/>
      </c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</row>
    <row r="993" spans="1:41" s="30" customFormat="1" x14ac:dyDescent="0.25">
      <c r="A993" s="213"/>
      <c r="B993" s="213"/>
      <c r="C993" s="217"/>
      <c r="D993" s="140" t="s">
        <v>17</v>
      </c>
      <c r="E993" s="140" t="s">
        <v>17</v>
      </c>
      <c r="F993" s="140" t="s">
        <v>17</v>
      </c>
      <c r="G993" s="140" t="s">
        <v>17</v>
      </c>
      <c r="H993" s="141" t="s">
        <v>6</v>
      </c>
      <c r="I993" s="133" t="s">
        <v>18</v>
      </c>
      <c r="J993" s="88">
        <f t="shared" ref="J993:O993" ca="1" si="338">SUM(J1000,J1006)</f>
        <v>50300</v>
      </c>
      <c r="K993" s="88">
        <f t="shared" ca="1" si="338"/>
        <v>405028.3</v>
      </c>
      <c r="L993" s="88">
        <f t="shared" ca="1" si="338"/>
        <v>0</v>
      </c>
      <c r="M993" s="88">
        <f t="shared" ca="1" si="338"/>
        <v>0</v>
      </c>
      <c r="N993" s="88">
        <v>221924.81</v>
      </c>
      <c r="O993" s="88">
        <f t="shared" ca="1" si="338"/>
        <v>140945.5</v>
      </c>
      <c r="P993" s="20"/>
      <c r="Q993" s="20">
        <v>6</v>
      </c>
      <c r="R993" s="20">
        <f t="shared" si="330"/>
        <v>0</v>
      </c>
      <c r="S993" s="20">
        <f t="shared" si="331"/>
        <v>4</v>
      </c>
      <c r="T993" s="157">
        <f t="shared" si="332"/>
        <v>4</v>
      </c>
      <c r="U993" s="20" t="str">
        <f t="shared" si="333"/>
        <v>внебюджетные источники</v>
      </c>
      <c r="V993" s="20"/>
      <c r="W993" s="20"/>
      <c r="X993" s="20"/>
      <c r="Y993" s="20" t="str">
        <f t="shared" ca="1" si="307"/>
        <v/>
      </c>
      <c r="Z993" s="20"/>
      <c r="AA993" s="20"/>
      <c r="AB993" s="20"/>
      <c r="AC993" s="20" t="str">
        <f t="shared" si="306"/>
        <v/>
      </c>
      <c r="AD993" s="20"/>
      <c r="AE993" s="20" t="str">
        <f t="shared" si="324"/>
        <v/>
      </c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</row>
    <row r="994" spans="1:41" s="30" customFormat="1" ht="90" x14ac:dyDescent="0.25">
      <c r="A994" s="93" t="s">
        <v>27</v>
      </c>
      <c r="B994" s="218" t="s">
        <v>761</v>
      </c>
      <c r="C994" s="219"/>
      <c r="D994" s="219"/>
      <c r="E994" s="219"/>
      <c r="F994" s="220"/>
      <c r="G994" s="115" t="s">
        <v>17</v>
      </c>
      <c r="H994" s="116" t="s">
        <v>17</v>
      </c>
      <c r="I994" s="117" t="s">
        <v>763</v>
      </c>
      <c r="J994" s="76">
        <v>528</v>
      </c>
      <c r="K994" s="76">
        <v>460</v>
      </c>
      <c r="L994" s="76">
        <v>460</v>
      </c>
      <c r="M994" s="76">
        <v>528</v>
      </c>
      <c r="N994" s="76">
        <v>528</v>
      </c>
      <c r="O994" s="76">
        <v>1941</v>
      </c>
      <c r="P994" s="20"/>
      <c r="Q994" s="20"/>
      <c r="R994" s="20"/>
      <c r="S994" s="20"/>
      <c r="T994" s="20"/>
      <c r="U994" s="20"/>
      <c r="V994" s="20"/>
      <c r="W994" s="20"/>
      <c r="X994" s="20"/>
      <c r="Y994" s="20" t="str">
        <f t="shared" si="307"/>
        <v/>
      </c>
      <c r="Z994" s="20"/>
      <c r="AA994" s="20"/>
      <c r="AB994" s="20"/>
      <c r="AC994" s="20" t="str">
        <f t="shared" si="306"/>
        <v/>
      </c>
      <c r="AD994" s="20"/>
      <c r="AE994" s="20" t="str">
        <f t="shared" si="324"/>
        <v/>
      </c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</row>
    <row r="995" spans="1:41" s="30" customFormat="1" x14ac:dyDescent="0.25">
      <c r="A995" s="204" t="s">
        <v>815</v>
      </c>
      <c r="B995" s="204" t="s">
        <v>816</v>
      </c>
      <c r="C995" s="207" t="s">
        <v>33</v>
      </c>
      <c r="D995" s="123"/>
      <c r="E995" s="123" t="s">
        <v>17</v>
      </c>
      <c r="F995" s="123"/>
      <c r="G995" s="123" t="s">
        <v>17</v>
      </c>
      <c r="H995" s="132" t="s">
        <v>1</v>
      </c>
      <c r="I995" s="117" t="s">
        <v>18</v>
      </c>
      <c r="J995" s="87">
        <f ca="1">IF($T995=0,SUM(J996:J1000),IF($T995="",0,IF(ISERROR(OFFSET(ГП!AA813,-$R995-IF($T995=4,1,0),0)),0,OFFSET(ГП!AA813,-$R995-IF($T995=4,1,0),0))))</f>
        <v>50300</v>
      </c>
      <c r="K995" s="87">
        <f ca="1">IF($T995=0,SUM(K996:K1000),IF($T995="",0,IF(ISERROR(OFFSET(ГП!AB813,-$R995-IF($T995=4,1,0),0)),0,OFFSET(ГП!AB813,-$R995-IF($T995=4,1,0),0))))</f>
        <v>306316.5</v>
      </c>
      <c r="L995" s="87">
        <f ca="1">IF($T995=0,SUM(L996:L1000),IF($T995="",0,IF(ISERROR(OFFSET(ГП!AC813,-$R995-IF($T995=4,1,0),0)),0,OFFSET(ГП!AC813,-$R995-IF($T995=4,1,0),0))))</f>
        <v>0</v>
      </c>
      <c r="M995" s="87">
        <f ca="1">IF($T995=0,SUM(M996:M1000),IF($T995="",0,IF(ISERROR(OFFSET(ГП!AD813,-$R995-IF($T995=4,1,0),0)),0,OFFSET(ГП!AD813,-$R995-IF($T995=4,1,0),0))))</f>
        <v>0</v>
      </c>
      <c r="N995" s="87">
        <f ca="1">IF($T995=0,SUM(N996:N1000),IF($T995="",0,IF(ISERROR(OFFSET(ГП!AE813,-$R995-IF($T995=4,1,0),0)),0,OFFSET(ГП!AE813,-$R995-IF($T995=4,1,0),0))))</f>
        <v>0</v>
      </c>
      <c r="O995" s="87">
        <f ca="1">IF($T995=0,SUM(O996:O1000),IF($T995="",0,IF(ISERROR(OFFSET(ГП!AF813,-$R995-IF($T995=4,1,0),0)),0,OFFSET(ГП!AF813,-$R995-IF($T995=4,1,0),0))))</f>
        <v>114160.6</v>
      </c>
      <c r="P995" s="20"/>
      <c r="Q995" s="20">
        <v>1</v>
      </c>
      <c r="R995" s="20">
        <v>0</v>
      </c>
      <c r="S995" s="20" t="str">
        <f t="shared" ref="S995:S1012" si="339">IF(ISERROR(SEARCH("местн",U995,1)),IF(ISERROR(SEARCH("источн",U995,1)),"",4),3)</f>
        <v/>
      </c>
      <c r="T995" s="157">
        <f t="shared" ref="T995:T1012" si="340">IF(S995="",IF(ISERROR(SEARCH("федерал",U995,1)),IF(ISERROR(SEARCH("республ",U995,1)),IF(ISERROR(SEARCH("всег",U995,1)),"",0),IF(ISERROR(SEARCH("террит",U995,1)),1,"")),2),S995)</f>
        <v>0</v>
      </c>
      <c r="U995" s="20" t="str">
        <f t="shared" ref="U995:U1012" si="341">H995</f>
        <v>всего</v>
      </c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</row>
    <row r="996" spans="1:41" s="30" customFormat="1" x14ac:dyDescent="0.25">
      <c r="A996" s="205"/>
      <c r="B996" s="205"/>
      <c r="C996" s="208"/>
      <c r="D996" s="125">
        <v>832</v>
      </c>
      <c r="E996" s="125">
        <v>1004</v>
      </c>
      <c r="F996" s="55" t="s">
        <v>43</v>
      </c>
      <c r="G996" s="125">
        <v>530</v>
      </c>
      <c r="H996" s="151" t="s">
        <v>2</v>
      </c>
      <c r="I996" s="117" t="s">
        <v>18</v>
      </c>
      <c r="J996" s="87" t="str">
        <f ca="1">IF($T996=0,SUM(J997:J1001),IF($T996="",0,IF(ISERROR(OFFSET(ГП!AA814,-$R996-IF($T996=4,1,0),0)),0,OFFSET(ГП!AA814,-$R996-IF($T996=4,1,0),0))))</f>
        <v/>
      </c>
      <c r="K996" s="87" t="str">
        <f ca="1">IF($T996=0,SUM(K997:K1001),IF($T996="",0,IF(ISERROR(OFFSET(ГП!AB814,-$R996-IF($T996=4,1,0),0)),0,OFFSET(ГП!AB814,-$R996-IF($T996=4,1,0),0))))</f>
        <v/>
      </c>
      <c r="L996" s="87" t="str">
        <f ca="1">IF($T996=0,SUM(L997:L1001),IF($T996="",0,IF(ISERROR(OFFSET(ГП!AC814,-$R996-IF($T996=4,1,0),0)),0,OFFSET(ГП!AC814,-$R996-IF($T996=4,1,0),0))))</f>
        <v/>
      </c>
      <c r="M996" s="87" t="str">
        <f ca="1">IF($T996=0,SUM(M997:M1001),IF($T996="",0,IF(ISERROR(OFFSET(ГП!AD814,-$R996-IF($T996=4,1,0),0)),0,OFFSET(ГП!AD814,-$R996-IF($T996=4,1,0),0))))</f>
        <v/>
      </c>
      <c r="N996" s="87">
        <f ca="1">IF($T996=0,SUM(N997:N1001),IF($T996="",0,IF(ISERROR(OFFSET(ГП!AE814,-$R996-IF($T996=4,1,0),0)),0,OFFSET(ГП!AE814,-$R996-IF($T996=4,1,0),0))))</f>
        <v>0</v>
      </c>
      <c r="O996" s="87" t="str">
        <f ca="1">IF($T996=0,SUM(O997:O1001),IF($T996="",0,IF(ISERROR(OFFSET(ГП!AF814,-$R996-IF($T996=4,1,0),0)),0,OFFSET(ГП!AF814,-$R996-IF($T996=4,1,0),0))))</f>
        <v/>
      </c>
      <c r="P996" s="20"/>
      <c r="Q996" s="20">
        <v>2</v>
      </c>
      <c r="R996" s="20">
        <f t="shared" ref="R996:R1012" si="342">IF(Q996=1,R995+1,R995)</f>
        <v>0</v>
      </c>
      <c r="S996" s="20" t="str">
        <f t="shared" si="339"/>
        <v/>
      </c>
      <c r="T996" s="157">
        <f t="shared" si="340"/>
        <v>2</v>
      </c>
      <c r="U996" s="20" t="str">
        <f t="shared" si="341"/>
        <v>федеральный бюджет</v>
      </c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</row>
    <row r="997" spans="1:41" s="30" customFormat="1" ht="45" x14ac:dyDescent="0.25">
      <c r="A997" s="205"/>
      <c r="B997" s="205"/>
      <c r="C997" s="209"/>
      <c r="D997" s="115">
        <v>832</v>
      </c>
      <c r="E997" s="126" t="s">
        <v>45</v>
      </c>
      <c r="F997" s="155" t="s">
        <v>44</v>
      </c>
      <c r="G997" s="115">
        <v>530</v>
      </c>
      <c r="H997" s="116" t="s">
        <v>4</v>
      </c>
      <c r="I997" s="117" t="s">
        <v>18</v>
      </c>
      <c r="J997" s="87" t="str">
        <f ca="1">IF($T997=0,SUM(J998:J1002),IF($T997="",0,IF(ISERROR(OFFSET(ГП!AA815,-$R997-IF($T997=4,1,0),0)),0,OFFSET(ГП!AA815,-$R997-IF($T997=4,1,0),0))))</f>
        <v/>
      </c>
      <c r="K997" s="87" t="str">
        <f ca="1">IF($T997=0,SUM(K998:K1002),IF($T997="",0,IF(ISERROR(OFFSET(ГП!AB815,-$R997-IF($T997=4,1,0),0)),0,OFFSET(ГП!AB815,-$R997-IF($T997=4,1,0),0))))</f>
        <v/>
      </c>
      <c r="L997" s="87" t="str">
        <f ca="1">IF($T997=0,SUM(L998:L1002),IF($T997="",0,IF(ISERROR(OFFSET(ГП!AC815,-$R997-IF($T997=4,1,0),0)),0,OFFSET(ГП!AC815,-$R997-IF($T997=4,1,0),0))))</f>
        <v/>
      </c>
      <c r="M997" s="87" t="str">
        <f ca="1">IF($T997=0,SUM(M998:M1002),IF($T997="",0,IF(ISERROR(OFFSET(ГП!AD815,-$R997-IF($T997=4,1,0),0)),0,OFFSET(ГП!AD815,-$R997-IF($T997=4,1,0),0))))</f>
        <v/>
      </c>
      <c r="N997" s="87">
        <f ca="1">IF($T997=0,SUM(N998:N1002),IF($T997="",0,IF(ISERROR(OFFSET(ГП!AE815,-$R997-IF($T997=4,1,0),0)),0,OFFSET(ГП!AE815,-$R997-IF($T997=4,1,0),0))))</f>
        <v>0</v>
      </c>
      <c r="O997" s="87" t="str">
        <f ca="1">IF($T997=0,SUM(O998:O1002),IF($T997="",0,IF(ISERROR(OFFSET(ГП!AF815,-$R997-IF($T997=4,1,0),0)),0,OFFSET(ГП!AF815,-$R997-IF($T997=4,1,0),0))))</f>
        <v/>
      </c>
      <c r="P997" s="20"/>
      <c r="Q997" s="20">
        <v>3</v>
      </c>
      <c r="R997" s="20">
        <f t="shared" si="342"/>
        <v>0</v>
      </c>
      <c r="S997" s="20" t="str">
        <f t="shared" si="339"/>
        <v/>
      </c>
      <c r="T997" s="157">
        <f t="shared" si="340"/>
        <v>1</v>
      </c>
      <c r="U997" s="20" t="str">
        <f t="shared" si="341"/>
        <v>республииканский бюджет Чувашской Республики</v>
      </c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</row>
    <row r="998" spans="1:41" s="30" customFormat="1" x14ac:dyDescent="0.25">
      <c r="A998" s="205"/>
      <c r="B998" s="205"/>
      <c r="C998" s="209"/>
      <c r="D998" s="115" t="s">
        <v>17</v>
      </c>
      <c r="E998" s="115" t="s">
        <v>17</v>
      </c>
      <c r="F998" s="123" t="s">
        <v>17</v>
      </c>
      <c r="G998" s="115" t="s">
        <v>17</v>
      </c>
      <c r="H998" s="116" t="s">
        <v>3</v>
      </c>
      <c r="I998" s="117" t="s">
        <v>18</v>
      </c>
      <c r="J998" s="87" t="str">
        <f ca="1">IF($T998=0,SUM(J999:J1003),IF($T998="",0,IF(ISERROR(OFFSET(ГП!AA816,-$R998-IF($T998=4,1,0),0)),0,OFFSET(ГП!AA816,-$R998-IF($T998=4,1,0),0))))</f>
        <v/>
      </c>
      <c r="K998" s="87" t="str">
        <f ca="1">IF($T998=0,SUM(K999:K1003),IF($T998="",0,IF(ISERROR(OFFSET(ГП!AB816,-$R998-IF($T998=4,1,0),0)),0,OFFSET(ГП!AB816,-$R998-IF($T998=4,1,0),0))))</f>
        <v/>
      </c>
      <c r="L998" s="87" t="str">
        <f ca="1">IF($T998=0,SUM(L999:L1003),IF($T998="",0,IF(ISERROR(OFFSET(ГП!AC816,-$R998-IF($T998=4,1,0),0)),0,OFFSET(ГП!AC816,-$R998-IF($T998=4,1,0),0))))</f>
        <v/>
      </c>
      <c r="M998" s="87" t="str">
        <f ca="1">IF($T998=0,SUM(M999:M1003),IF($T998="",0,IF(ISERROR(OFFSET(ГП!AD816,-$R998-IF($T998=4,1,0),0)),0,OFFSET(ГП!AD816,-$R998-IF($T998=4,1,0),0))))</f>
        <v/>
      </c>
      <c r="N998" s="87">
        <f ca="1">IF($T998=0,SUM(N999:N1003),IF($T998="",0,IF(ISERROR(OFFSET(ГП!AE816,-$R998-IF($T998=4,1,0),0)),0,OFFSET(ГП!AE816,-$R998-IF($T998=4,1,0),0))))</f>
        <v>0</v>
      </c>
      <c r="O998" s="87" t="str">
        <f ca="1">IF($T998=0,SUM(O999:O1003),IF($T998="",0,IF(ISERROR(OFFSET(ГП!AF816,-$R998-IF($T998=4,1,0),0)),0,OFFSET(ГП!AF816,-$R998-IF($T998=4,1,0),0))))</f>
        <v/>
      </c>
      <c r="P998" s="20"/>
      <c r="Q998" s="20">
        <v>4</v>
      </c>
      <c r="R998" s="20">
        <f t="shared" si="342"/>
        <v>0</v>
      </c>
      <c r="S998" s="20">
        <f t="shared" si="339"/>
        <v>3</v>
      </c>
      <c r="T998" s="157">
        <f t="shared" si="340"/>
        <v>3</v>
      </c>
      <c r="U998" s="20" t="str">
        <f t="shared" si="341"/>
        <v>местные бюджеты</v>
      </c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</row>
    <row r="999" spans="1:41" s="30" customFormat="1" x14ac:dyDescent="0.25">
      <c r="A999" s="205"/>
      <c r="B999" s="205"/>
      <c r="C999" s="209"/>
      <c r="D999" s="115" t="s">
        <v>17</v>
      </c>
      <c r="E999" s="115" t="s">
        <v>17</v>
      </c>
      <c r="F999" s="115" t="s">
        <v>17</v>
      </c>
      <c r="G999" s="115" t="s">
        <v>17</v>
      </c>
      <c r="H999" s="116" t="s">
        <v>5</v>
      </c>
      <c r="I999" s="117" t="s">
        <v>18</v>
      </c>
      <c r="J999" s="87">
        <f ca="1">IF($T999=0,SUM(J1000:J1004),IF($T999="",0,IF(ISERROR(OFFSET(ГП!AA817,-$R999-IF($T999=4,1,0),0)),0,OFFSET(ГП!AA817,-$R999-IF($T999=4,1,0),0))))</f>
        <v>0</v>
      </c>
      <c r="K999" s="87">
        <f ca="1">IF($T999=0,SUM(K1000:K1004),IF($T999="",0,IF(ISERROR(OFFSET(ГП!AB817,-$R999-IF($T999=4,1,0),0)),0,OFFSET(ГП!AB817,-$R999-IF($T999=4,1,0),0))))</f>
        <v>0</v>
      </c>
      <c r="L999" s="87">
        <f ca="1">IF($T999=0,SUM(L1000:L1004),IF($T999="",0,IF(ISERROR(OFFSET(ГП!AC817,-$R999-IF($T999=4,1,0),0)),0,OFFSET(ГП!AC817,-$R999-IF($T999=4,1,0),0))))</f>
        <v>0</v>
      </c>
      <c r="M999" s="87">
        <f ca="1">IF($T999=0,SUM(M1000:M1004),IF($T999="",0,IF(ISERROR(OFFSET(ГП!AD817,-$R999-IF($T999=4,1,0),0)),0,OFFSET(ГП!AD817,-$R999-IF($T999=4,1,0),0))))</f>
        <v>0</v>
      </c>
      <c r="N999" s="87">
        <f ca="1">IF($T999=0,SUM(N1000:N1004),IF($T999="",0,IF(ISERROR(OFFSET(ГП!AE817,-$R999-IF($T999=4,1,0),0)),0,OFFSET(ГП!AE817,-$R999-IF($T999=4,1,0),0))))</f>
        <v>0</v>
      </c>
      <c r="O999" s="87">
        <f ca="1">IF($T999=0,SUM(O1000:O1004),IF($T999="",0,IF(ISERROR(OFFSET(ГП!AF817,-$R999-IF($T999=4,1,0),0)),0,OFFSET(ГП!AF817,-$R999-IF($T999=4,1,0),0))))</f>
        <v>0</v>
      </c>
      <c r="P999" s="20"/>
      <c r="Q999" s="20">
        <v>5</v>
      </c>
      <c r="R999" s="20">
        <f t="shared" si="342"/>
        <v>0</v>
      </c>
      <c r="S999" s="20" t="str">
        <f t="shared" si="339"/>
        <v/>
      </c>
      <c r="T999" s="157" t="str">
        <f t="shared" si="340"/>
        <v/>
      </c>
      <c r="U999" s="20" t="str">
        <f t="shared" si="341"/>
        <v>территориальный государственный внебюджетный фонд Чувашской Республики</v>
      </c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</row>
    <row r="1000" spans="1:41" s="30" customFormat="1" x14ac:dyDescent="0.25">
      <c r="A1000" s="206"/>
      <c r="B1000" s="206"/>
      <c r="C1000" s="210"/>
      <c r="D1000" s="115" t="s">
        <v>17</v>
      </c>
      <c r="E1000" s="115" t="s">
        <v>17</v>
      </c>
      <c r="F1000" s="115" t="s">
        <v>17</v>
      </c>
      <c r="G1000" s="115" t="s">
        <v>17</v>
      </c>
      <c r="H1000" s="116" t="s">
        <v>6</v>
      </c>
      <c r="I1000" s="117" t="s">
        <v>18</v>
      </c>
      <c r="J1000" s="87">
        <f ca="1">IF($T1000=0,SUM(J1001:J1005),IF($T1000="",0,IF(ISERROR(OFFSET(ГП!AA818,-$R1000-IF($T1000=4,1,0),0)),0,OFFSET(ГП!AA818,-$R1000-IF($T1000=4,1,0),0))))</f>
        <v>50300</v>
      </c>
      <c r="K1000" s="87">
        <f ca="1">IF($T1000=0,SUM(K1001:K1005),IF($T1000="",0,IF(ISERROR(OFFSET(ГП!AB818,-$R1000-IF($T1000=4,1,0),0)),0,OFFSET(ГП!AB818,-$R1000-IF($T1000=4,1,0),0))))</f>
        <v>306316.5</v>
      </c>
      <c r="L1000" s="87">
        <f ca="1">IF($T1000=0,SUM(L1001:L1005),IF($T1000="",0,IF(ISERROR(OFFSET(ГП!AC818,-$R1000-IF($T1000=4,1,0),0)),0,OFFSET(ГП!AC818,-$R1000-IF($T1000=4,1,0),0))))</f>
        <v>0</v>
      </c>
      <c r="M1000" s="87">
        <f ca="1">IF($T1000=0,SUM(M1001:M1005),IF($T1000="",0,IF(ISERROR(OFFSET(ГП!AD818,-$R1000-IF($T1000=4,1,0),0)),0,OFFSET(ГП!AD818,-$R1000-IF($T1000=4,1,0),0))))</f>
        <v>0</v>
      </c>
      <c r="N1000" s="87">
        <f ca="1">IF($T1000=0,SUM(N1001:N1005),IF($T1000="",0,IF(ISERROR(OFFSET(ГП!AE818,-$R1000-IF($T1000=4,1,0),0)),0,OFFSET(ГП!AE818,-$R1000-IF($T1000=4,1,0),0))))</f>
        <v>0</v>
      </c>
      <c r="O1000" s="87">
        <f ca="1">IF($T1000=0,SUM(O1001:O1005),IF($T1000="",0,IF(ISERROR(OFFSET(ГП!AF818,-$R1000-IF($T1000=4,1,0),0)),0,OFFSET(ГП!AF818,-$R1000-IF($T1000=4,1,0),0))))</f>
        <v>114160.6</v>
      </c>
      <c r="P1000" s="20"/>
      <c r="Q1000" s="20">
        <v>6</v>
      </c>
      <c r="R1000" s="20">
        <f t="shared" si="342"/>
        <v>0</v>
      </c>
      <c r="S1000" s="20">
        <f t="shared" si="339"/>
        <v>4</v>
      </c>
      <c r="T1000" s="157">
        <f t="shared" si="340"/>
        <v>4</v>
      </c>
      <c r="U1000" s="20" t="str">
        <f t="shared" si="341"/>
        <v>внебюджетные источники</v>
      </c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</row>
    <row r="1001" spans="1:41" s="30" customFormat="1" x14ac:dyDescent="0.25">
      <c r="A1001" s="204" t="s">
        <v>817</v>
      </c>
      <c r="B1001" s="204" t="s">
        <v>818</v>
      </c>
      <c r="C1001" s="207" t="s">
        <v>33</v>
      </c>
      <c r="D1001" s="123"/>
      <c r="E1001" s="123" t="s">
        <v>17</v>
      </c>
      <c r="F1001" s="123"/>
      <c r="G1001" s="123" t="s">
        <v>17</v>
      </c>
      <c r="H1001" s="132" t="s">
        <v>1</v>
      </c>
      <c r="I1001" s="117" t="s">
        <v>18</v>
      </c>
      <c r="J1001" s="87">
        <f ca="1">IF($T1001=0,SUM(J1002:J1006),IF($T1001="",0,IF(ISERROR(OFFSET(ГП!AA819,-$R1001-IF($T1001=4,1,0),0)),0,OFFSET(ГП!AA819,-$R1001-IF($T1001=4,1,0),0))))</f>
        <v>0</v>
      </c>
      <c r="K1001" s="87">
        <f ca="1">IF($T1001=0,SUM(K1002:K1006),IF($T1001="",0,IF(ISERROR(OFFSET(ГП!AB819,-$R1001-IF($T1001=4,1,0),0)),0,OFFSET(ГП!AB819,-$R1001-IF($T1001=4,1,0),0))))</f>
        <v>98711.8</v>
      </c>
      <c r="L1001" s="87">
        <f ca="1">IF($T1001=0,SUM(L1002:L1006),IF($T1001="",0,IF(ISERROR(OFFSET(ГП!AC819,-$R1001-IF($T1001=4,1,0),0)),0,OFFSET(ГП!AC819,-$R1001-IF($T1001=4,1,0),0))))</f>
        <v>0</v>
      </c>
      <c r="M1001" s="87">
        <f ca="1">IF($T1001=0,SUM(M1002:M1006),IF($T1001="",0,IF(ISERROR(OFFSET(ГП!AD819,-$R1001-IF($T1001=4,1,0),0)),0,OFFSET(ГП!AD819,-$R1001-IF($T1001=4,1,0),0))))</f>
        <v>0</v>
      </c>
      <c r="N1001" s="87">
        <f ca="1">IF($T1001=0,SUM(N1002:N1006),IF($T1001="",0,IF(ISERROR(OFFSET(ГП!AE819,-$R1001-IF($T1001=4,1,0),0)),0,OFFSET(ГП!AE819,-$R1001-IF($T1001=4,1,0),0))))</f>
        <v>0</v>
      </c>
      <c r="O1001" s="87">
        <f ca="1">IF($T1001=0,SUM(O1002:O1006),IF($T1001="",0,IF(ISERROR(OFFSET(ГП!AF819,-$R1001-IF($T1001=4,1,0),0)),0,OFFSET(ГП!AF819,-$R1001-IF($T1001=4,1,0),0))))</f>
        <v>26784.9</v>
      </c>
      <c r="P1001" s="20"/>
      <c r="Q1001" s="20">
        <v>1</v>
      </c>
      <c r="R1001" s="20">
        <f t="shared" si="342"/>
        <v>1</v>
      </c>
      <c r="S1001" s="20" t="str">
        <f t="shared" si="339"/>
        <v/>
      </c>
      <c r="T1001" s="157">
        <f t="shared" si="340"/>
        <v>0</v>
      </c>
      <c r="U1001" s="20" t="str">
        <f t="shared" si="341"/>
        <v>всего</v>
      </c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</row>
    <row r="1002" spans="1:41" s="30" customFormat="1" x14ac:dyDescent="0.25">
      <c r="A1002" s="205"/>
      <c r="B1002" s="205"/>
      <c r="C1002" s="208"/>
      <c r="D1002" s="125">
        <v>832</v>
      </c>
      <c r="E1002" s="125">
        <v>1004</v>
      </c>
      <c r="F1002" s="55" t="s">
        <v>43</v>
      </c>
      <c r="G1002" s="125">
        <v>530</v>
      </c>
      <c r="H1002" s="151" t="s">
        <v>2</v>
      </c>
      <c r="I1002" s="117" t="s">
        <v>18</v>
      </c>
      <c r="J1002" s="87" t="str">
        <f ca="1">IF($T1002=0,SUM(J1003:J1007),IF($T1002="",0,IF(ISERROR(OFFSET(ГП!AA820,-$R1002-IF($T1002=4,1,0),0)),0,OFFSET(ГП!AA820,-$R1002-IF($T1002=4,1,0),0))))</f>
        <v/>
      </c>
      <c r="K1002" s="87" t="str">
        <f ca="1">IF($T1002=0,SUM(K1003:K1007),IF($T1002="",0,IF(ISERROR(OFFSET(ГП!AB820,-$R1002-IF($T1002=4,1,0),0)),0,OFFSET(ГП!AB820,-$R1002-IF($T1002=4,1,0),0))))</f>
        <v/>
      </c>
      <c r="L1002" s="87" t="str">
        <f ca="1">IF($T1002=0,SUM(L1003:L1007),IF($T1002="",0,IF(ISERROR(OFFSET(ГП!AC820,-$R1002-IF($T1002=4,1,0),0)),0,OFFSET(ГП!AC820,-$R1002-IF($T1002=4,1,0),0))))</f>
        <v/>
      </c>
      <c r="M1002" s="87" t="str">
        <f ca="1">IF($T1002=0,SUM(M1003:M1007),IF($T1002="",0,IF(ISERROR(OFFSET(ГП!AD820,-$R1002-IF($T1002=4,1,0),0)),0,OFFSET(ГП!AD820,-$R1002-IF($T1002=4,1,0),0))))</f>
        <v/>
      </c>
      <c r="N1002" s="87">
        <f ca="1">IF($T1002=0,SUM(N1003:N1007),IF($T1002="",0,IF(ISERROR(OFFSET(ГП!AE820,-$R1002-IF($T1002=4,1,0),0)),0,OFFSET(ГП!AE820,-$R1002-IF($T1002=4,1,0),0))))</f>
        <v>0</v>
      </c>
      <c r="O1002" s="87" t="str">
        <f ca="1">IF($T1002=0,SUM(O1003:O1007),IF($T1002="",0,IF(ISERROR(OFFSET(ГП!AF820,-$R1002-IF($T1002=4,1,0),0)),0,OFFSET(ГП!AF820,-$R1002-IF($T1002=4,1,0),0))))</f>
        <v/>
      </c>
      <c r="P1002" s="20"/>
      <c r="Q1002" s="20">
        <v>2</v>
      </c>
      <c r="R1002" s="20">
        <f t="shared" si="342"/>
        <v>1</v>
      </c>
      <c r="S1002" s="20" t="str">
        <f t="shared" si="339"/>
        <v/>
      </c>
      <c r="T1002" s="157">
        <f t="shared" si="340"/>
        <v>2</v>
      </c>
      <c r="U1002" s="20" t="str">
        <f t="shared" si="341"/>
        <v>федеральный бюджет</v>
      </c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</row>
    <row r="1003" spans="1:41" s="30" customFormat="1" ht="45" x14ac:dyDescent="0.25">
      <c r="A1003" s="205"/>
      <c r="B1003" s="205"/>
      <c r="C1003" s="209"/>
      <c r="D1003" s="115">
        <v>832</v>
      </c>
      <c r="E1003" s="126" t="s">
        <v>45</v>
      </c>
      <c r="F1003" s="155" t="s">
        <v>44</v>
      </c>
      <c r="G1003" s="115">
        <v>530</v>
      </c>
      <c r="H1003" s="116" t="s">
        <v>4</v>
      </c>
      <c r="I1003" s="117" t="s">
        <v>18</v>
      </c>
      <c r="J1003" s="87" t="str">
        <f ca="1">IF($T1003=0,SUM(J1004:J1008),IF($T1003="",0,IF(ISERROR(OFFSET(ГП!AA821,-$R1003-IF($T1003=4,1,0),0)),0,OFFSET(ГП!AA821,-$R1003-IF($T1003=4,1,0),0))))</f>
        <v/>
      </c>
      <c r="K1003" s="87" t="str">
        <f ca="1">IF($T1003=0,SUM(K1004:K1008),IF($T1003="",0,IF(ISERROR(OFFSET(ГП!AB821,-$R1003-IF($T1003=4,1,0),0)),0,OFFSET(ГП!AB821,-$R1003-IF($T1003=4,1,0),0))))</f>
        <v/>
      </c>
      <c r="L1003" s="87" t="str">
        <f ca="1">IF($T1003=0,SUM(L1004:L1008),IF($T1003="",0,IF(ISERROR(OFFSET(ГП!AC821,-$R1003-IF($T1003=4,1,0),0)),0,OFFSET(ГП!AC821,-$R1003-IF($T1003=4,1,0),0))))</f>
        <v/>
      </c>
      <c r="M1003" s="87" t="str">
        <f ca="1">IF($T1003=0,SUM(M1004:M1008),IF($T1003="",0,IF(ISERROR(OFFSET(ГП!AD821,-$R1003-IF($T1003=4,1,0),0)),0,OFFSET(ГП!AD821,-$R1003-IF($T1003=4,1,0),0))))</f>
        <v/>
      </c>
      <c r="N1003" s="87">
        <f ca="1">IF($T1003=0,SUM(N1004:N1008),IF($T1003="",0,IF(ISERROR(OFFSET(ГП!AE821,-$R1003-IF($T1003=4,1,0),0)),0,OFFSET(ГП!AE821,-$R1003-IF($T1003=4,1,0),0))))</f>
        <v>0</v>
      </c>
      <c r="O1003" s="87" t="str">
        <f ca="1">IF($T1003=0,SUM(O1004:O1008),IF($T1003="",0,IF(ISERROR(OFFSET(ГП!AF821,-$R1003-IF($T1003=4,1,0),0)),0,OFFSET(ГП!AF821,-$R1003-IF($T1003=4,1,0),0))))</f>
        <v/>
      </c>
      <c r="P1003" s="20"/>
      <c r="Q1003" s="20">
        <v>3</v>
      </c>
      <c r="R1003" s="20">
        <f t="shared" si="342"/>
        <v>1</v>
      </c>
      <c r="S1003" s="20" t="str">
        <f t="shared" si="339"/>
        <v/>
      </c>
      <c r="T1003" s="157">
        <f t="shared" si="340"/>
        <v>1</v>
      </c>
      <c r="U1003" s="20" t="str">
        <f t="shared" si="341"/>
        <v>республииканский бюджет Чувашской Республики</v>
      </c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</row>
    <row r="1004" spans="1:41" s="30" customFormat="1" x14ac:dyDescent="0.25">
      <c r="A1004" s="205"/>
      <c r="B1004" s="205"/>
      <c r="C1004" s="209"/>
      <c r="D1004" s="115" t="s">
        <v>17</v>
      </c>
      <c r="E1004" s="115" t="s">
        <v>17</v>
      </c>
      <c r="F1004" s="123" t="s">
        <v>17</v>
      </c>
      <c r="G1004" s="115" t="s">
        <v>17</v>
      </c>
      <c r="H1004" s="116" t="s">
        <v>3</v>
      </c>
      <c r="I1004" s="117" t="s">
        <v>18</v>
      </c>
      <c r="J1004" s="87" t="str">
        <f ca="1">IF($T1004=0,SUM(J1005:J1009),IF($T1004="",0,IF(ISERROR(OFFSET(ГП!AA822,-$R1004-IF($T1004=4,1,0),0)),0,OFFSET(ГП!AA822,-$R1004-IF($T1004=4,1,0),0))))</f>
        <v/>
      </c>
      <c r="K1004" s="87" t="str">
        <f ca="1">IF($T1004=0,SUM(K1005:K1009),IF($T1004="",0,IF(ISERROR(OFFSET(ГП!AB822,-$R1004-IF($T1004=4,1,0),0)),0,OFFSET(ГП!AB822,-$R1004-IF($T1004=4,1,0),0))))</f>
        <v/>
      </c>
      <c r="L1004" s="87" t="str">
        <f ca="1">IF($T1004=0,SUM(L1005:L1009),IF($T1004="",0,IF(ISERROR(OFFSET(ГП!AC822,-$R1004-IF($T1004=4,1,0),0)),0,OFFSET(ГП!AC822,-$R1004-IF($T1004=4,1,0),0))))</f>
        <v/>
      </c>
      <c r="M1004" s="87" t="str">
        <f ca="1">IF($T1004=0,SUM(M1005:M1009),IF($T1004="",0,IF(ISERROR(OFFSET(ГП!AD822,-$R1004-IF($T1004=4,1,0),0)),0,OFFSET(ГП!AD822,-$R1004-IF($T1004=4,1,0),0))))</f>
        <v/>
      </c>
      <c r="N1004" s="87">
        <f ca="1">IF($T1004=0,SUM(N1005:N1009),IF($T1004="",0,IF(ISERROR(OFFSET(ГП!AE822,-$R1004-IF($T1004=4,1,0),0)),0,OFFSET(ГП!AE822,-$R1004-IF($T1004=4,1,0),0))))</f>
        <v>0</v>
      </c>
      <c r="O1004" s="87" t="str">
        <f ca="1">IF($T1004=0,SUM(O1005:O1009),IF($T1004="",0,IF(ISERROR(OFFSET(ГП!AF822,-$R1004-IF($T1004=4,1,0),0)),0,OFFSET(ГП!AF822,-$R1004-IF($T1004=4,1,0),0))))</f>
        <v/>
      </c>
      <c r="P1004" s="20"/>
      <c r="Q1004" s="20">
        <v>4</v>
      </c>
      <c r="R1004" s="20">
        <f t="shared" si="342"/>
        <v>1</v>
      </c>
      <c r="S1004" s="20">
        <f t="shared" si="339"/>
        <v>3</v>
      </c>
      <c r="T1004" s="157">
        <f t="shared" si="340"/>
        <v>3</v>
      </c>
      <c r="U1004" s="20" t="str">
        <f t="shared" si="341"/>
        <v>местные бюджеты</v>
      </c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</row>
    <row r="1005" spans="1:41" s="30" customFormat="1" x14ac:dyDescent="0.25">
      <c r="A1005" s="205"/>
      <c r="B1005" s="205"/>
      <c r="C1005" s="209"/>
      <c r="D1005" s="115" t="s">
        <v>17</v>
      </c>
      <c r="E1005" s="115" t="s">
        <v>17</v>
      </c>
      <c r="F1005" s="115" t="s">
        <v>17</v>
      </c>
      <c r="G1005" s="115" t="s">
        <v>17</v>
      </c>
      <c r="H1005" s="116" t="s">
        <v>5</v>
      </c>
      <c r="I1005" s="117" t="s">
        <v>18</v>
      </c>
      <c r="J1005" s="87">
        <f ca="1">IF($T1005=0,SUM(J1006:J1010),IF($T1005="",0,IF(ISERROR(OFFSET(ГП!AA823,-$R1005-IF($T1005=4,1,0),0)),0,OFFSET(ГП!AA823,-$R1005-IF($T1005=4,1,0),0))))</f>
        <v>0</v>
      </c>
      <c r="K1005" s="87">
        <f ca="1">IF($T1005=0,SUM(K1006:K1010),IF($T1005="",0,IF(ISERROR(OFFSET(ГП!AB823,-$R1005-IF($T1005=4,1,0),0)),0,OFFSET(ГП!AB823,-$R1005-IF($T1005=4,1,0),0))))</f>
        <v>0</v>
      </c>
      <c r="L1005" s="87">
        <f ca="1">IF($T1005=0,SUM(L1006:L1010),IF($T1005="",0,IF(ISERROR(OFFSET(ГП!AC823,-$R1005-IF($T1005=4,1,0),0)),0,OFFSET(ГП!AC823,-$R1005-IF($T1005=4,1,0),0))))</f>
        <v>0</v>
      </c>
      <c r="M1005" s="87">
        <f ca="1">IF($T1005=0,SUM(M1006:M1010),IF($T1005="",0,IF(ISERROR(OFFSET(ГП!AD823,-$R1005-IF($T1005=4,1,0),0)),0,OFFSET(ГП!AD823,-$R1005-IF($T1005=4,1,0),0))))</f>
        <v>0</v>
      </c>
      <c r="N1005" s="87">
        <f ca="1">IF($T1005=0,SUM(N1006:N1010),IF($T1005="",0,IF(ISERROR(OFFSET(ГП!AE823,-$R1005-IF($T1005=4,1,0),0)),0,OFFSET(ГП!AE823,-$R1005-IF($T1005=4,1,0),0))))</f>
        <v>0</v>
      </c>
      <c r="O1005" s="87">
        <f ca="1">IF($T1005=0,SUM(O1006:O1010),IF($T1005="",0,IF(ISERROR(OFFSET(ГП!AF823,-$R1005-IF($T1005=4,1,0),0)),0,OFFSET(ГП!AF823,-$R1005-IF($T1005=4,1,0),0))))</f>
        <v>0</v>
      </c>
      <c r="P1005" s="20"/>
      <c r="Q1005" s="20">
        <v>5</v>
      </c>
      <c r="R1005" s="20">
        <f t="shared" si="342"/>
        <v>1</v>
      </c>
      <c r="S1005" s="20" t="str">
        <f t="shared" si="339"/>
        <v/>
      </c>
      <c r="T1005" s="157" t="str">
        <f t="shared" si="340"/>
        <v/>
      </c>
      <c r="U1005" s="20" t="str">
        <f t="shared" si="341"/>
        <v>территориальный государственный внебюджетный фонд Чувашской Республики</v>
      </c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</row>
    <row r="1006" spans="1:41" s="30" customFormat="1" x14ac:dyDescent="0.25">
      <c r="A1006" s="206"/>
      <c r="B1006" s="206"/>
      <c r="C1006" s="210"/>
      <c r="D1006" s="115" t="s">
        <v>17</v>
      </c>
      <c r="E1006" s="115" t="s">
        <v>17</v>
      </c>
      <c r="F1006" s="115" t="s">
        <v>17</v>
      </c>
      <c r="G1006" s="115" t="s">
        <v>17</v>
      </c>
      <c r="H1006" s="116" t="s">
        <v>6</v>
      </c>
      <c r="I1006" s="117" t="s">
        <v>18</v>
      </c>
      <c r="J1006" s="87">
        <f ca="1">IF($T1006=0,SUM(J1007:J1011),IF($T1006="",0,IF(ISERROR(OFFSET(ГП!AA824,-$R1006-IF($T1006=4,1,0),0)),0,OFFSET(ГП!AA824,-$R1006-IF($T1006=4,1,0),0))))</f>
        <v>0</v>
      </c>
      <c r="K1006" s="87">
        <f ca="1">IF($T1006=0,SUM(K1007:K1011),IF($T1006="",0,IF(ISERROR(OFFSET(ГП!AB824,-$R1006-IF($T1006=4,1,0),0)),0,OFFSET(ГП!AB824,-$R1006-IF($T1006=4,1,0),0))))</f>
        <v>98711.8</v>
      </c>
      <c r="L1006" s="87">
        <f ca="1">IF($T1006=0,SUM(L1007:L1011),IF($T1006="",0,IF(ISERROR(OFFSET(ГП!AC824,-$R1006-IF($T1006=4,1,0),0)),0,OFFSET(ГП!AC824,-$R1006-IF($T1006=4,1,0),0))))</f>
        <v>0</v>
      </c>
      <c r="M1006" s="87">
        <f ca="1">IF($T1006=0,SUM(M1007:M1011),IF($T1006="",0,IF(ISERROR(OFFSET(ГП!AD824,-$R1006-IF($T1006=4,1,0),0)),0,OFFSET(ГП!AD824,-$R1006-IF($T1006=4,1,0),0))))</f>
        <v>0</v>
      </c>
      <c r="N1006" s="87">
        <f ca="1">IF($T1006=0,SUM(N1007:N1011),IF($T1006="",0,IF(ISERROR(OFFSET(ГП!AE824,-$R1006-IF($T1006=4,1,0),0)),0,OFFSET(ГП!AE824,-$R1006-IF($T1006=4,1,0),0))))</f>
        <v>0</v>
      </c>
      <c r="O1006" s="87">
        <f ca="1">IF($T1006=0,SUM(O1007:O1011),IF($T1006="",0,IF(ISERROR(OFFSET(ГП!AF824,-$R1006-IF($T1006=4,1,0),0)),0,OFFSET(ГП!AF824,-$R1006-IF($T1006=4,1,0),0))))</f>
        <v>26784.9</v>
      </c>
      <c r="P1006" s="20"/>
      <c r="Q1006" s="20">
        <v>6</v>
      </c>
      <c r="R1006" s="20">
        <f t="shared" si="342"/>
        <v>1</v>
      </c>
      <c r="S1006" s="20">
        <f t="shared" si="339"/>
        <v>4</v>
      </c>
      <c r="T1006" s="157">
        <f t="shared" si="340"/>
        <v>4</v>
      </c>
      <c r="U1006" s="20" t="str">
        <f t="shared" si="341"/>
        <v>внебюджетные источники</v>
      </c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</row>
    <row r="1007" spans="1:41" s="30" customFormat="1" x14ac:dyDescent="0.25">
      <c r="A1007" s="211" t="s">
        <v>820</v>
      </c>
      <c r="B1007" s="211" t="s">
        <v>819</v>
      </c>
      <c r="C1007" s="214" t="s">
        <v>33</v>
      </c>
      <c r="D1007" s="139"/>
      <c r="E1007" s="139" t="s">
        <v>17</v>
      </c>
      <c r="F1007" s="139"/>
      <c r="G1007" s="139" t="s">
        <v>17</v>
      </c>
      <c r="H1007" s="136" t="s">
        <v>1</v>
      </c>
      <c r="I1007" s="133" t="s">
        <v>18</v>
      </c>
      <c r="J1007" s="88">
        <f ca="1">IF($T1007=0,SUM(J1008:J1012),IF($T1007="",0,IF(ISERROR(OFFSET(ГП!AA825,-$R1007-IF($T1007=4,1,0),0)),0,OFFSET(ГП!AA825,-$R1007-IF($T1007=4,1,0),0))))</f>
        <v>0</v>
      </c>
      <c r="K1007" s="88">
        <f ca="1">IF($T1007=0,SUM(K1008:K1012),IF($T1007="",0,IF(ISERROR(OFFSET(ГП!AB825,-$R1007-IF($T1007=4,1,0),0)),0,OFFSET(ГП!AB825,-$R1007-IF($T1007=4,1,0),0))))</f>
        <v>550</v>
      </c>
      <c r="L1007" s="88">
        <f ca="1">IF($T1007=0,SUM(L1008:L1012),IF($T1007="",0,IF(ISERROR(OFFSET(ГП!AC825,-$R1007-IF($T1007=4,1,0),0)),0,OFFSET(ГП!AC825,-$R1007-IF($T1007=4,1,0),0))))</f>
        <v>0</v>
      </c>
      <c r="M1007" s="88">
        <f ca="1">IF($T1007=0,SUM(M1008:M1012),IF($T1007="",0,IF(ISERROR(OFFSET(ГП!AD825,-$R1007-IF($T1007=4,1,0),0)),0,OFFSET(ГП!AD825,-$R1007-IF($T1007=4,1,0),0))))</f>
        <v>0</v>
      </c>
      <c r="N1007" s="88">
        <f ca="1">IF($T1007=0,SUM(N1008:N1012),IF($T1007="",0,IF(ISERROR(OFFSET(ГП!AE825,-$R1007-IF($T1007=4,1,0),0)),0,OFFSET(ГП!AE825,-$R1007-IF($T1007=4,1,0),0))))</f>
        <v>550</v>
      </c>
      <c r="O1007" s="88">
        <f ca="1">IF($T1007=0,SUM(O1008:O1012),IF($T1007="",0,IF(ISERROR(OFFSET(ГП!AF825,-$R1007-IF($T1007=4,1,0),0)),0,OFFSET(ГП!AF825,-$R1007-IF($T1007=4,1,0),0))))</f>
        <v>550</v>
      </c>
      <c r="P1007" s="20"/>
      <c r="Q1007" s="20">
        <v>1</v>
      </c>
      <c r="R1007" s="20">
        <f t="shared" si="342"/>
        <v>2</v>
      </c>
      <c r="S1007" s="20" t="str">
        <f t="shared" si="339"/>
        <v/>
      </c>
      <c r="T1007" s="157">
        <f t="shared" si="340"/>
        <v>0</v>
      </c>
      <c r="U1007" s="20" t="str">
        <f t="shared" si="341"/>
        <v>всего</v>
      </c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</row>
    <row r="1008" spans="1:41" s="30" customFormat="1" x14ac:dyDescent="0.25">
      <c r="A1008" s="212"/>
      <c r="B1008" s="212"/>
      <c r="C1008" s="215"/>
      <c r="D1008" s="134">
        <v>832</v>
      </c>
      <c r="E1008" s="134">
        <v>1004</v>
      </c>
      <c r="F1008" s="109" t="s">
        <v>43</v>
      </c>
      <c r="G1008" s="134">
        <v>530</v>
      </c>
      <c r="H1008" s="152" t="s">
        <v>2</v>
      </c>
      <c r="I1008" s="133" t="s">
        <v>18</v>
      </c>
      <c r="J1008" s="88">
        <f ca="1">IF($T1008=0,SUM(J1009:J1013),IF($T1008="",0,IF(ISERROR(OFFSET(ГП!AA826,-$R1008-IF($T1008=4,1,0),0)),0,OFFSET(ГП!AA826,-$R1008-IF($T1008=4,1,0),0))))</f>
        <v>0</v>
      </c>
      <c r="K1008" s="88">
        <f ca="1">IF($T1008=0,SUM(K1009:K1013),IF($T1008="",0,IF(ISERROR(OFFSET(ГП!AB826,-$R1008-IF($T1008=4,1,0),0)),0,OFFSET(ГП!AB826,-$R1008-IF($T1008=4,1,0),0))))</f>
        <v>0</v>
      </c>
      <c r="L1008" s="88">
        <f ca="1">IF($T1008=0,SUM(L1009:L1013),IF($T1008="",0,IF(ISERROR(OFFSET(ГП!AC826,-$R1008-IF($T1008=4,1,0),0)),0,OFFSET(ГП!AC826,-$R1008-IF($T1008=4,1,0),0))))</f>
        <v>0</v>
      </c>
      <c r="M1008" s="88">
        <f ca="1">IF($T1008=0,SUM(M1009:M1013),IF($T1008="",0,IF(ISERROR(OFFSET(ГП!AD826,-$R1008-IF($T1008=4,1,0),0)),0,OFFSET(ГП!AD826,-$R1008-IF($T1008=4,1,0),0))))</f>
        <v>0</v>
      </c>
      <c r="N1008" s="88">
        <f ca="1">IF($T1008=0,SUM(N1009:N1013),IF($T1008="",0,IF(ISERROR(OFFSET(ГП!AE826,-$R1008-IF($T1008=4,1,0),0)),0,OFFSET(ГП!AE826,-$R1008-IF($T1008=4,1,0),0))))</f>
        <v>0</v>
      </c>
      <c r="O1008" s="88">
        <f ca="1">IF($T1008=0,SUM(O1009:O1013),IF($T1008="",0,IF(ISERROR(OFFSET(ГП!AF826,-$R1008-IF($T1008=4,1,0),0)),0,OFFSET(ГП!AF826,-$R1008-IF($T1008=4,1,0),0))))</f>
        <v>0</v>
      </c>
      <c r="P1008" s="20"/>
      <c r="Q1008" s="20">
        <v>2</v>
      </c>
      <c r="R1008" s="20">
        <f t="shared" si="342"/>
        <v>2</v>
      </c>
      <c r="S1008" s="20" t="str">
        <f t="shared" si="339"/>
        <v/>
      </c>
      <c r="T1008" s="157">
        <f t="shared" si="340"/>
        <v>2</v>
      </c>
      <c r="U1008" s="20" t="str">
        <f t="shared" si="341"/>
        <v>федеральный бюджет</v>
      </c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</row>
    <row r="1009" spans="1:41" s="30" customFormat="1" ht="45" x14ac:dyDescent="0.25">
      <c r="A1009" s="212"/>
      <c r="B1009" s="212"/>
      <c r="C1009" s="216"/>
      <c r="D1009" s="140">
        <v>832</v>
      </c>
      <c r="E1009" s="153" t="s">
        <v>45</v>
      </c>
      <c r="F1009" s="154" t="s">
        <v>44</v>
      </c>
      <c r="G1009" s="140">
        <v>530</v>
      </c>
      <c r="H1009" s="141" t="s">
        <v>4</v>
      </c>
      <c r="I1009" s="133" t="s">
        <v>18</v>
      </c>
      <c r="J1009" s="88">
        <f ca="1">IF($T1009=0,SUM(J1010:J1014),IF($T1009="",0,IF(ISERROR(OFFSET(ГП!AA827,-$R1009-IF($T1009=4,1,0),0)),0,OFFSET(ГП!AA827,-$R1009-IF($T1009=4,1,0),0))))</f>
        <v>0</v>
      </c>
      <c r="K1009" s="88">
        <f ca="1">IF($T1009=0,SUM(K1010:K1014),IF($T1009="",0,IF(ISERROR(OFFSET(ГП!AB827,-$R1009-IF($T1009=4,1,0),0)),0,OFFSET(ГП!AB827,-$R1009-IF($T1009=4,1,0),0))))</f>
        <v>0</v>
      </c>
      <c r="L1009" s="88">
        <f ca="1">IF($T1009=0,SUM(L1010:L1014),IF($T1009="",0,IF(ISERROR(OFFSET(ГП!AC827,-$R1009-IF($T1009=4,1,0),0)),0,OFFSET(ГП!AC827,-$R1009-IF($T1009=4,1,0),0))))</f>
        <v>0</v>
      </c>
      <c r="M1009" s="88">
        <f ca="1">IF($T1009=0,SUM(M1010:M1014),IF($T1009="",0,IF(ISERROR(OFFSET(ГП!AD827,-$R1009-IF($T1009=4,1,0),0)),0,OFFSET(ГП!AD827,-$R1009-IF($T1009=4,1,0),0))))</f>
        <v>0</v>
      </c>
      <c r="N1009" s="88">
        <f ca="1">IF($T1009=0,SUM(N1010:N1014),IF($T1009="",0,IF(ISERROR(OFFSET(ГП!AE827,-$R1009-IF($T1009=4,1,0),0)),0,OFFSET(ГП!AE827,-$R1009-IF($T1009=4,1,0),0))))</f>
        <v>0</v>
      </c>
      <c r="O1009" s="88">
        <f ca="1">IF($T1009=0,SUM(O1010:O1014),IF($T1009="",0,IF(ISERROR(OFFSET(ГП!AF827,-$R1009-IF($T1009=4,1,0),0)),0,OFFSET(ГП!AF827,-$R1009-IF($T1009=4,1,0),0))))</f>
        <v>0</v>
      </c>
      <c r="P1009" s="20"/>
      <c r="Q1009" s="20">
        <v>3</v>
      </c>
      <c r="R1009" s="20">
        <f t="shared" si="342"/>
        <v>2</v>
      </c>
      <c r="S1009" s="20" t="str">
        <f t="shared" si="339"/>
        <v/>
      </c>
      <c r="T1009" s="157">
        <f t="shared" si="340"/>
        <v>1</v>
      </c>
      <c r="U1009" s="20" t="str">
        <f t="shared" si="341"/>
        <v>республииканский бюджет Чувашской Республики</v>
      </c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</row>
    <row r="1010" spans="1:41" s="30" customFormat="1" x14ac:dyDescent="0.25">
      <c r="A1010" s="212"/>
      <c r="B1010" s="212"/>
      <c r="C1010" s="216"/>
      <c r="D1010" s="140" t="s">
        <v>17</v>
      </c>
      <c r="E1010" s="140" t="s">
        <v>17</v>
      </c>
      <c r="F1010" s="139" t="s">
        <v>17</v>
      </c>
      <c r="G1010" s="140" t="s">
        <v>17</v>
      </c>
      <c r="H1010" s="141" t="s">
        <v>3</v>
      </c>
      <c r="I1010" s="133" t="s">
        <v>18</v>
      </c>
      <c r="J1010" s="88">
        <f ca="1">IF($T1010=0,SUM(J1011:J1015),IF($T1010="",0,IF(ISERROR(OFFSET(ГП!AA828,-$R1010-IF($T1010=4,1,0),0)),0,OFFSET(ГП!AA828,-$R1010-IF($T1010=4,1,0),0))))</f>
        <v>0</v>
      </c>
      <c r="K1010" s="88">
        <f ca="1">IF($T1010=0,SUM(K1011:K1015),IF($T1010="",0,IF(ISERROR(OFFSET(ГП!AB828,-$R1010-IF($T1010=4,1,0),0)),0,OFFSET(ГП!AB828,-$R1010-IF($T1010=4,1,0),0))))</f>
        <v>0</v>
      </c>
      <c r="L1010" s="88">
        <f ca="1">IF($T1010=0,SUM(L1011:L1015),IF($T1010="",0,IF(ISERROR(OFFSET(ГП!AC828,-$R1010-IF($T1010=4,1,0),0)),0,OFFSET(ГП!AC828,-$R1010-IF($T1010=4,1,0),0))))</f>
        <v>0</v>
      </c>
      <c r="M1010" s="88">
        <f ca="1">IF($T1010=0,SUM(M1011:M1015),IF($T1010="",0,IF(ISERROR(OFFSET(ГП!AD828,-$R1010-IF($T1010=4,1,0),0)),0,OFFSET(ГП!AD828,-$R1010-IF($T1010=4,1,0),0))))</f>
        <v>0</v>
      </c>
      <c r="N1010" s="88">
        <f ca="1">IF($T1010=0,SUM(N1011:N1015),IF($T1010="",0,IF(ISERROR(OFFSET(ГП!AE828,-$R1010-IF($T1010=4,1,0),0)),0,OFFSET(ГП!AE828,-$R1010-IF($T1010=4,1,0),0))))</f>
        <v>0</v>
      </c>
      <c r="O1010" s="88">
        <f ca="1">IF($T1010=0,SUM(O1011:O1015),IF($T1010="",0,IF(ISERROR(OFFSET(ГП!AF828,-$R1010-IF($T1010=4,1,0),0)),0,OFFSET(ГП!AF828,-$R1010-IF($T1010=4,1,0),0))))</f>
        <v>0</v>
      </c>
      <c r="P1010" s="20"/>
      <c r="Q1010" s="20">
        <v>4</v>
      </c>
      <c r="R1010" s="20">
        <f t="shared" si="342"/>
        <v>2</v>
      </c>
      <c r="S1010" s="20">
        <f t="shared" si="339"/>
        <v>3</v>
      </c>
      <c r="T1010" s="157">
        <f t="shared" si="340"/>
        <v>3</v>
      </c>
      <c r="U1010" s="20" t="str">
        <f t="shared" si="341"/>
        <v>местные бюджеты</v>
      </c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</row>
    <row r="1011" spans="1:41" s="30" customFormat="1" x14ac:dyDescent="0.25">
      <c r="A1011" s="212"/>
      <c r="B1011" s="212"/>
      <c r="C1011" s="216"/>
      <c r="D1011" s="140" t="s">
        <v>17</v>
      </c>
      <c r="E1011" s="140" t="s">
        <v>17</v>
      </c>
      <c r="F1011" s="140" t="s">
        <v>17</v>
      </c>
      <c r="G1011" s="140" t="s">
        <v>17</v>
      </c>
      <c r="H1011" s="141" t="s">
        <v>5</v>
      </c>
      <c r="I1011" s="133" t="s">
        <v>18</v>
      </c>
      <c r="J1011" s="88">
        <f ca="1">IF($T1011=0,SUM(J1012:J1016),IF($T1011="",0,IF(ISERROR(OFFSET(ГП!AA829,-$R1011-IF($T1011=4,1,0),0)),0,OFFSET(ГП!AA829,-$R1011-IF($T1011=4,1,0),0))))</f>
        <v>0</v>
      </c>
      <c r="K1011" s="88">
        <f ca="1">IF($T1011=0,SUM(K1012:K1016),IF($T1011="",0,IF(ISERROR(OFFSET(ГП!AB829,-$R1011-IF($T1011=4,1,0),0)),0,OFFSET(ГП!AB829,-$R1011-IF($T1011=4,1,0),0))))</f>
        <v>0</v>
      </c>
      <c r="L1011" s="88">
        <f ca="1">IF($T1011=0,SUM(L1012:L1016),IF($T1011="",0,IF(ISERROR(OFFSET(ГП!AC829,-$R1011-IF($T1011=4,1,0),0)),0,OFFSET(ГП!AC829,-$R1011-IF($T1011=4,1,0),0))))</f>
        <v>0</v>
      </c>
      <c r="M1011" s="88">
        <f ca="1">IF($T1011=0,SUM(M1012:M1016),IF($T1011="",0,IF(ISERROR(OFFSET(ГП!AD829,-$R1011-IF($T1011=4,1,0),0)),0,OFFSET(ГП!AD829,-$R1011-IF($T1011=4,1,0),0))))</f>
        <v>0</v>
      </c>
      <c r="N1011" s="88">
        <f ca="1">IF($T1011=0,SUM(N1012:N1016),IF($T1011="",0,IF(ISERROR(OFFSET(ГП!AE829,-$R1011-IF($T1011=4,1,0),0)),0,OFFSET(ГП!AE829,-$R1011-IF($T1011=4,1,0),0))))</f>
        <v>0</v>
      </c>
      <c r="O1011" s="88">
        <f ca="1">IF($T1011=0,SUM(O1012:O1016),IF($T1011="",0,IF(ISERROR(OFFSET(ГП!AF829,-$R1011-IF($T1011=4,1,0),0)),0,OFFSET(ГП!AF829,-$R1011-IF($T1011=4,1,0),0))))</f>
        <v>0</v>
      </c>
      <c r="P1011" s="20"/>
      <c r="Q1011" s="20">
        <v>5</v>
      </c>
      <c r="R1011" s="20">
        <f t="shared" si="342"/>
        <v>2</v>
      </c>
      <c r="S1011" s="20" t="str">
        <f t="shared" si="339"/>
        <v/>
      </c>
      <c r="T1011" s="157" t="str">
        <f t="shared" si="340"/>
        <v/>
      </c>
      <c r="U1011" s="20" t="str">
        <f t="shared" si="341"/>
        <v>территориальный государственный внебюджетный фонд Чувашской Республики</v>
      </c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</row>
    <row r="1012" spans="1:41" s="30" customFormat="1" x14ac:dyDescent="0.25">
      <c r="A1012" s="213"/>
      <c r="B1012" s="213"/>
      <c r="C1012" s="217"/>
      <c r="D1012" s="140" t="s">
        <v>17</v>
      </c>
      <c r="E1012" s="140" t="s">
        <v>17</v>
      </c>
      <c r="F1012" s="140" t="s">
        <v>17</v>
      </c>
      <c r="G1012" s="140" t="s">
        <v>17</v>
      </c>
      <c r="H1012" s="141" t="s">
        <v>6</v>
      </c>
      <c r="I1012" s="133" t="s">
        <v>18</v>
      </c>
      <c r="J1012" s="88">
        <f ca="1">IF($T1012=0,SUM(J1013:J1017),IF($T1012="",0,IF(ISERROR(OFFSET(ГП!AA830,-$R1012-IF($T1012=4,1,0),0)),0,OFFSET(ГП!AA830,-$R1012-IF($T1012=4,1,0),0))))</f>
        <v>0</v>
      </c>
      <c r="K1012" s="88">
        <f ca="1">IF($T1012=0,SUM(K1013:K1017),IF($T1012="",0,IF(ISERROR(OFFSET(ГП!AB830,-$R1012-IF($T1012=4,1,0),0)),0,OFFSET(ГП!AB830,-$R1012-IF($T1012=4,1,0),0))))</f>
        <v>550</v>
      </c>
      <c r="L1012" s="88">
        <f ca="1">IF($T1012=0,SUM(L1013:L1017),IF($T1012="",0,IF(ISERROR(OFFSET(ГП!AC830,-$R1012-IF($T1012=4,1,0),0)),0,OFFSET(ГП!AC830,-$R1012-IF($T1012=4,1,0),0))))</f>
        <v>0</v>
      </c>
      <c r="M1012" s="88">
        <f ca="1">IF($T1012=0,SUM(M1013:M1017),IF($T1012="",0,IF(ISERROR(OFFSET(ГП!AD830,-$R1012-IF($T1012=4,1,0),0)),0,OFFSET(ГП!AD830,-$R1012-IF($T1012=4,1,0),0))))</f>
        <v>0</v>
      </c>
      <c r="N1012" s="88">
        <v>550</v>
      </c>
      <c r="O1012" s="88">
        <f ca="1">IF($T1012=0,SUM(O1013:O1017),IF($T1012="",0,IF(ISERROR(OFFSET(ГП!AF830,-$R1012-IF($T1012=4,1,0),0)),0,OFFSET(ГП!AF830,-$R1012-IF($T1012=4,1,0),0))))</f>
        <v>550</v>
      </c>
      <c r="P1012" s="20"/>
      <c r="Q1012" s="20">
        <v>6</v>
      </c>
      <c r="R1012" s="20">
        <f t="shared" si="342"/>
        <v>2</v>
      </c>
      <c r="S1012" s="20">
        <f t="shared" si="339"/>
        <v>4</v>
      </c>
      <c r="T1012" s="157">
        <f t="shared" si="340"/>
        <v>4</v>
      </c>
      <c r="U1012" s="20" t="str">
        <f t="shared" si="341"/>
        <v>внебюджетные источники</v>
      </c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</row>
    <row r="1013" spans="1:41" s="30" customFormat="1" ht="90" x14ac:dyDescent="0.25">
      <c r="A1013" s="93" t="s">
        <v>27</v>
      </c>
      <c r="B1013" s="218" t="s">
        <v>821</v>
      </c>
      <c r="C1013" s="219"/>
      <c r="D1013" s="219"/>
      <c r="E1013" s="219"/>
      <c r="F1013" s="220"/>
      <c r="G1013" s="115" t="s">
        <v>17</v>
      </c>
      <c r="H1013" s="116" t="s">
        <v>17</v>
      </c>
      <c r="I1013" s="117" t="s">
        <v>763</v>
      </c>
      <c r="J1013" s="76">
        <v>528</v>
      </c>
      <c r="K1013" s="76">
        <v>460</v>
      </c>
      <c r="L1013" s="76">
        <v>460</v>
      </c>
      <c r="M1013" s="76">
        <v>528</v>
      </c>
      <c r="N1013" s="76">
        <v>528</v>
      </c>
      <c r="O1013" s="76">
        <v>1941</v>
      </c>
      <c r="P1013" s="20"/>
      <c r="Q1013" s="20"/>
      <c r="R1013" s="20"/>
      <c r="S1013" s="20"/>
      <c r="T1013" s="20"/>
      <c r="U1013" s="20"/>
      <c r="V1013" s="20"/>
      <c r="W1013" s="20"/>
      <c r="X1013" s="20"/>
      <c r="Y1013" s="20" t="str">
        <f t="shared" ref="Y1013:Y1014" si="343">IF(ISERROR(SUM(K1013,-L1013)),"",IF(SUM(K1013,-L1013)=0,"",IF(ISERROR(SEARCH("федерал",U1013,1)),"",SUM(K1013,-L1013))))</f>
        <v/>
      </c>
      <c r="Z1013" s="20"/>
      <c r="AA1013" s="20"/>
      <c r="AB1013" s="20"/>
      <c r="AC1013" s="20" t="str">
        <f>IF(LEN(F1013)&gt;5,F1013,"")</f>
        <v/>
      </c>
      <c r="AD1013" s="20"/>
      <c r="AE1013" s="20" t="str">
        <f t="shared" ref="AE1013" si="344">IF(AC1013=AD1013,"",1)</f>
        <v/>
      </c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</row>
    <row r="1014" spans="1:41" s="30" customFormat="1" x14ac:dyDescent="0.25">
      <c r="A1014" s="113"/>
      <c r="B1014" s="113"/>
      <c r="C1014" s="113"/>
      <c r="D1014" s="113"/>
      <c r="E1014" s="113"/>
      <c r="F1014" s="113"/>
      <c r="G1014" s="113"/>
      <c r="H1014" s="156"/>
      <c r="I1014" s="113"/>
      <c r="J1014" s="6"/>
      <c r="K1014" s="6"/>
      <c r="L1014" s="6"/>
      <c r="M1014" s="6"/>
      <c r="N1014" s="6"/>
      <c r="O1014" s="6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 t="str">
        <f t="shared" si="343"/>
        <v/>
      </c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</row>
    <row r="1015" spans="1:41" s="30" customFormat="1" x14ac:dyDescent="0.25">
      <c r="A1015" s="113"/>
      <c r="B1015" s="113"/>
      <c r="C1015" s="113"/>
      <c r="D1015" s="113"/>
      <c r="E1015" s="113"/>
      <c r="F1015" s="113"/>
      <c r="G1015" s="113"/>
      <c r="H1015" s="156"/>
      <c r="I1015" s="113"/>
      <c r="J1015" s="6"/>
      <c r="K1015" s="6"/>
      <c r="L1015" s="6"/>
      <c r="M1015" s="6"/>
      <c r="N1015" s="6"/>
      <c r="O1015" s="6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 t="str">
        <f t="shared" si="307"/>
        <v/>
      </c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</row>
    <row r="1016" spans="1:41" s="30" customFormat="1" x14ac:dyDescent="0.25">
      <c r="A1016" s="113" t="s">
        <v>23</v>
      </c>
      <c r="B1016" s="113"/>
      <c r="C1016" s="113"/>
      <c r="D1016" s="113"/>
      <c r="E1016" s="113"/>
      <c r="F1016" s="113"/>
      <c r="G1016" s="113"/>
      <c r="H1016" s="156"/>
      <c r="I1016" s="113"/>
      <c r="J1016" s="6"/>
      <c r="K1016" s="6"/>
      <c r="L1016" s="6"/>
      <c r="M1016" s="6"/>
      <c r="N1016" s="6"/>
      <c r="O1016" s="6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 t="str">
        <f t="shared" si="307"/>
        <v/>
      </c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</row>
    <row r="1017" spans="1:41" s="30" customFormat="1" x14ac:dyDescent="0.25">
      <c r="A1017" s="113" t="s">
        <v>24</v>
      </c>
      <c r="B1017" s="113"/>
      <c r="C1017" s="113"/>
      <c r="D1017" s="113"/>
      <c r="E1017" s="113"/>
      <c r="F1017" s="113"/>
      <c r="G1017" s="113"/>
      <c r="H1017" s="156"/>
      <c r="I1017" s="113"/>
      <c r="J1017" s="6"/>
      <c r="K1017" s="6"/>
      <c r="L1017" s="6"/>
      <c r="M1017" s="6"/>
      <c r="N1017" s="6"/>
      <c r="O1017" s="6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 t="str">
        <f t="shared" si="307"/>
        <v/>
      </c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</row>
    <row r="1018" spans="1:41" s="30" customFormat="1" x14ac:dyDescent="0.25">
      <c r="A1018" s="113" t="s">
        <v>25</v>
      </c>
      <c r="B1018" s="113"/>
      <c r="C1018" s="113"/>
      <c r="D1018" s="113"/>
      <c r="E1018" s="113"/>
      <c r="F1018" s="113"/>
      <c r="G1018" s="113"/>
      <c r="H1018" s="156"/>
      <c r="I1018" s="113"/>
      <c r="J1018" s="6"/>
      <c r="K1018" s="6"/>
      <c r="L1018" s="6"/>
      <c r="M1018" s="6"/>
      <c r="N1018" s="6"/>
      <c r="O1018" s="6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 t="str">
        <f t="shared" si="307"/>
        <v/>
      </c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</row>
    <row r="1019" spans="1:41" s="30" customFormat="1" x14ac:dyDescent="0.25">
      <c r="A1019" s="113"/>
      <c r="B1019" s="113"/>
      <c r="C1019" s="113"/>
      <c r="D1019" s="113"/>
      <c r="E1019" s="113"/>
      <c r="F1019" s="113"/>
      <c r="G1019" s="113"/>
      <c r="H1019" s="156"/>
      <c r="I1019" s="113"/>
      <c r="J1019" s="6"/>
      <c r="K1019" s="6"/>
      <c r="L1019" s="6"/>
      <c r="M1019" s="6"/>
      <c r="N1019" s="6"/>
      <c r="O1019" s="6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 t="str">
        <f t="shared" si="307"/>
        <v/>
      </c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</row>
    <row r="1020" spans="1:41" s="30" customFormat="1" x14ac:dyDescent="0.25">
      <c r="A1020" s="113"/>
      <c r="B1020" s="113"/>
      <c r="C1020" s="113"/>
      <c r="D1020" s="113"/>
      <c r="E1020" s="113"/>
      <c r="F1020" s="113"/>
      <c r="G1020" s="113"/>
      <c r="H1020" s="156"/>
      <c r="I1020" s="113"/>
      <c r="J1020" s="6"/>
      <c r="K1020" s="6"/>
      <c r="L1020" s="6"/>
      <c r="M1020" s="6"/>
      <c r="N1020" s="6"/>
      <c r="O1020" s="6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 t="str">
        <f t="shared" si="307"/>
        <v/>
      </c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</row>
    <row r="1021" spans="1:41" s="30" customFormat="1" x14ac:dyDescent="0.25">
      <c r="A1021" s="113"/>
      <c r="B1021" s="113"/>
      <c r="C1021" s="113"/>
      <c r="D1021" s="113"/>
      <c r="E1021" s="113"/>
      <c r="F1021" s="113"/>
      <c r="G1021" s="113"/>
      <c r="H1021" s="156"/>
      <c r="I1021" s="113"/>
      <c r="J1021" s="6"/>
      <c r="K1021" s="6"/>
      <c r="L1021" s="6"/>
      <c r="M1021" s="6"/>
      <c r="N1021" s="6"/>
      <c r="O1021" s="6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 t="str">
        <f t="shared" si="307"/>
        <v/>
      </c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</row>
    <row r="1022" spans="1:41" s="30" customFormat="1" x14ac:dyDescent="0.25">
      <c r="A1022" s="113"/>
      <c r="B1022" s="113"/>
      <c r="C1022" s="113"/>
      <c r="D1022" s="113"/>
      <c r="E1022" s="113"/>
      <c r="F1022" s="113"/>
      <c r="G1022" s="113"/>
      <c r="H1022" s="156"/>
      <c r="I1022" s="113"/>
      <c r="J1022" s="6"/>
      <c r="K1022" s="6"/>
      <c r="L1022" s="6"/>
      <c r="M1022" s="6"/>
      <c r="N1022" s="6"/>
      <c r="O1022" s="6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 t="str">
        <f t="shared" si="307"/>
        <v/>
      </c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</row>
    <row r="1023" spans="1:41" s="30" customFormat="1" x14ac:dyDescent="0.25">
      <c r="A1023" s="113"/>
      <c r="B1023" s="113"/>
      <c r="C1023" s="113"/>
      <c r="D1023" s="113"/>
      <c r="E1023" s="113"/>
      <c r="F1023" s="113"/>
      <c r="G1023" s="113"/>
      <c r="H1023" s="156"/>
      <c r="I1023" s="113"/>
      <c r="J1023" s="6"/>
      <c r="K1023" s="6"/>
      <c r="L1023" s="6"/>
      <c r="M1023" s="6"/>
      <c r="N1023" s="6"/>
      <c r="O1023" s="6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 t="str">
        <f t="shared" si="307"/>
        <v/>
      </c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</row>
    <row r="1024" spans="1:41" s="30" customFormat="1" x14ac:dyDescent="0.25">
      <c r="A1024" s="113"/>
      <c r="B1024" s="113"/>
      <c r="C1024" s="113"/>
      <c r="D1024" s="113"/>
      <c r="E1024" s="113"/>
      <c r="F1024" s="113"/>
      <c r="G1024" s="113"/>
      <c r="H1024" s="156"/>
      <c r="I1024" s="113"/>
      <c r="J1024" s="6"/>
      <c r="K1024" s="6"/>
      <c r="L1024" s="6"/>
      <c r="M1024" s="6"/>
      <c r="N1024" s="6"/>
      <c r="O1024" s="6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 t="str">
        <f t="shared" si="307"/>
        <v/>
      </c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</row>
    <row r="1025" spans="1:41" s="30" customFormat="1" x14ac:dyDescent="0.25">
      <c r="A1025" s="113"/>
      <c r="B1025" s="113"/>
      <c r="C1025" s="113"/>
      <c r="D1025" s="113"/>
      <c r="E1025" s="113"/>
      <c r="F1025" s="113"/>
      <c r="G1025" s="113"/>
      <c r="H1025" s="156"/>
      <c r="I1025" s="113"/>
      <c r="J1025" s="6"/>
      <c r="K1025" s="6"/>
      <c r="L1025" s="6"/>
      <c r="M1025" s="6"/>
      <c r="N1025" s="6"/>
      <c r="O1025" s="6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 t="str">
        <f t="shared" si="307"/>
        <v/>
      </c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</row>
    <row r="1026" spans="1:41" s="30" customFormat="1" x14ac:dyDescent="0.25">
      <c r="A1026" s="113"/>
      <c r="B1026" s="113"/>
      <c r="C1026" s="113"/>
      <c r="D1026" s="113"/>
      <c r="E1026" s="113"/>
      <c r="F1026" s="113"/>
      <c r="G1026" s="113"/>
      <c r="H1026" s="156"/>
      <c r="I1026" s="113"/>
      <c r="J1026" s="6"/>
      <c r="K1026" s="6"/>
      <c r="L1026" s="6"/>
      <c r="M1026" s="6"/>
      <c r="N1026" s="6"/>
      <c r="O1026" s="6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 t="str">
        <f t="shared" si="307"/>
        <v/>
      </c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</row>
    <row r="1027" spans="1:41" s="30" customFormat="1" x14ac:dyDescent="0.25">
      <c r="A1027" s="113"/>
      <c r="B1027" s="113"/>
      <c r="C1027" s="113"/>
      <c r="D1027" s="113"/>
      <c r="E1027" s="113"/>
      <c r="F1027" s="113"/>
      <c r="G1027" s="113"/>
      <c r="H1027" s="156"/>
      <c r="I1027" s="113"/>
      <c r="J1027" s="6"/>
      <c r="K1027" s="6"/>
      <c r="L1027" s="6"/>
      <c r="M1027" s="6"/>
      <c r="N1027" s="6"/>
      <c r="O1027" s="6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 t="str">
        <f t="shared" si="307"/>
        <v/>
      </c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</row>
    <row r="1028" spans="1:41" s="30" customFormat="1" x14ac:dyDescent="0.25">
      <c r="A1028" s="113"/>
      <c r="B1028" s="113"/>
      <c r="C1028" s="113"/>
      <c r="D1028" s="113"/>
      <c r="E1028" s="113"/>
      <c r="F1028" s="113"/>
      <c r="G1028" s="113"/>
      <c r="H1028" s="156"/>
      <c r="I1028" s="113"/>
      <c r="J1028" s="6"/>
      <c r="K1028" s="6"/>
      <c r="L1028" s="6"/>
      <c r="M1028" s="6"/>
      <c r="N1028" s="6"/>
      <c r="O1028" s="6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 t="str">
        <f t="shared" ref="Y1028:Y1091" si="345">IF(ISERROR(SUM(K1028,-L1028)),"",IF(SUM(K1028,-L1028)=0,"",IF(ISERROR(SEARCH("федерал",U1028,1)),"",SUM(K1028,-L1028))))</f>
        <v/>
      </c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</row>
    <row r="1029" spans="1:41" s="30" customFormat="1" x14ac:dyDescent="0.25">
      <c r="A1029" s="113"/>
      <c r="B1029" s="113"/>
      <c r="C1029" s="113"/>
      <c r="D1029" s="113"/>
      <c r="E1029" s="113"/>
      <c r="F1029" s="113"/>
      <c r="G1029" s="113"/>
      <c r="H1029" s="156"/>
      <c r="I1029" s="113"/>
      <c r="J1029" s="6"/>
      <c r="K1029" s="6"/>
      <c r="L1029" s="6"/>
      <c r="M1029" s="6"/>
      <c r="N1029" s="6"/>
      <c r="O1029" s="6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 t="str">
        <f t="shared" si="345"/>
        <v/>
      </c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</row>
    <row r="1030" spans="1:41" s="30" customFormat="1" x14ac:dyDescent="0.25">
      <c r="A1030" s="113"/>
      <c r="B1030" s="113"/>
      <c r="C1030" s="113"/>
      <c r="D1030" s="113"/>
      <c r="E1030" s="113"/>
      <c r="F1030" s="113"/>
      <c r="G1030" s="113"/>
      <c r="H1030" s="156"/>
      <c r="I1030" s="113"/>
      <c r="J1030" s="6"/>
      <c r="K1030" s="6"/>
      <c r="L1030" s="6"/>
      <c r="M1030" s="6"/>
      <c r="N1030" s="6"/>
      <c r="O1030" s="6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 t="str">
        <f t="shared" si="345"/>
        <v/>
      </c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</row>
    <row r="1031" spans="1:41" s="30" customFormat="1" x14ac:dyDescent="0.25">
      <c r="A1031" s="113"/>
      <c r="B1031" s="113"/>
      <c r="C1031" s="113"/>
      <c r="D1031" s="113"/>
      <c r="E1031" s="113"/>
      <c r="F1031" s="113"/>
      <c r="G1031" s="113"/>
      <c r="H1031" s="156"/>
      <c r="I1031" s="113"/>
      <c r="J1031" s="6"/>
      <c r="K1031" s="6"/>
      <c r="L1031" s="6"/>
      <c r="M1031" s="6"/>
      <c r="N1031" s="6"/>
      <c r="O1031" s="6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 t="str">
        <f t="shared" si="345"/>
        <v/>
      </c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</row>
    <row r="1032" spans="1:41" s="30" customFormat="1" x14ac:dyDescent="0.25">
      <c r="A1032" s="113"/>
      <c r="B1032" s="113"/>
      <c r="C1032" s="113"/>
      <c r="D1032" s="113"/>
      <c r="E1032" s="113"/>
      <c r="F1032" s="113"/>
      <c r="G1032" s="113"/>
      <c r="H1032" s="156"/>
      <c r="I1032" s="113"/>
      <c r="J1032" s="6"/>
      <c r="K1032" s="6"/>
      <c r="L1032" s="6"/>
      <c r="M1032" s="6"/>
      <c r="N1032" s="6"/>
      <c r="O1032" s="6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 t="str">
        <f t="shared" si="345"/>
        <v/>
      </c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</row>
    <row r="1033" spans="1:41" s="30" customFormat="1" x14ac:dyDescent="0.25">
      <c r="A1033" s="6"/>
      <c r="B1033" s="6"/>
      <c r="C1033" s="6"/>
      <c r="D1033" s="6"/>
      <c r="E1033" s="6"/>
      <c r="F1033" s="6"/>
      <c r="G1033" s="6"/>
      <c r="H1033" s="38"/>
      <c r="I1033" s="6"/>
      <c r="J1033" s="6"/>
      <c r="K1033" s="6"/>
      <c r="L1033" s="6"/>
      <c r="M1033" s="6"/>
      <c r="N1033" s="6"/>
      <c r="O1033" s="6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 t="str">
        <f t="shared" si="345"/>
        <v/>
      </c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</row>
    <row r="1034" spans="1:41" s="30" customFormat="1" x14ac:dyDescent="0.25">
      <c r="A1034" s="6"/>
      <c r="B1034" s="6"/>
      <c r="C1034" s="6"/>
      <c r="D1034" s="6"/>
      <c r="E1034" s="6"/>
      <c r="F1034" s="6"/>
      <c r="G1034" s="6"/>
      <c r="H1034" s="38"/>
      <c r="I1034" s="6"/>
      <c r="J1034" s="6"/>
      <c r="K1034" s="6"/>
      <c r="L1034" s="6"/>
      <c r="M1034" s="6"/>
      <c r="N1034" s="6"/>
      <c r="O1034" s="6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 t="str">
        <f t="shared" si="345"/>
        <v/>
      </c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</row>
    <row r="1035" spans="1:41" s="30" customFormat="1" x14ac:dyDescent="0.25">
      <c r="A1035" s="6"/>
      <c r="B1035" s="6"/>
      <c r="C1035" s="6"/>
      <c r="D1035" s="6"/>
      <c r="E1035" s="6"/>
      <c r="F1035" s="6"/>
      <c r="G1035" s="6"/>
      <c r="H1035" s="38"/>
      <c r="I1035" s="6"/>
      <c r="J1035" s="6"/>
      <c r="K1035" s="6"/>
      <c r="L1035" s="6"/>
      <c r="M1035" s="6"/>
      <c r="N1035" s="6"/>
      <c r="O1035" s="6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 t="str">
        <f t="shared" si="345"/>
        <v/>
      </c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</row>
    <row r="1036" spans="1:41" s="30" customFormat="1" x14ac:dyDescent="0.25">
      <c r="A1036" s="6"/>
      <c r="B1036" s="6"/>
      <c r="C1036" s="6"/>
      <c r="D1036" s="6"/>
      <c r="E1036" s="6"/>
      <c r="F1036" s="6"/>
      <c r="G1036" s="6"/>
      <c r="H1036" s="38"/>
      <c r="I1036" s="6"/>
      <c r="J1036" s="6"/>
      <c r="K1036" s="6"/>
      <c r="L1036" s="6"/>
      <c r="M1036" s="6"/>
      <c r="N1036" s="6"/>
      <c r="O1036" s="6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 t="str">
        <f t="shared" si="345"/>
        <v/>
      </c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</row>
    <row r="1037" spans="1:41" s="30" customFormat="1" x14ac:dyDescent="0.25">
      <c r="A1037" s="6"/>
      <c r="B1037" s="6"/>
      <c r="C1037" s="6"/>
      <c r="D1037" s="6"/>
      <c r="E1037" s="6"/>
      <c r="F1037" s="6"/>
      <c r="G1037" s="6"/>
      <c r="H1037" s="38"/>
      <c r="I1037" s="6"/>
      <c r="J1037" s="6"/>
      <c r="K1037" s="6"/>
      <c r="L1037" s="6"/>
      <c r="M1037" s="6"/>
      <c r="N1037" s="6"/>
      <c r="O1037" s="6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 t="str">
        <f t="shared" si="345"/>
        <v/>
      </c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</row>
    <row r="1038" spans="1:41" s="30" customFormat="1" x14ac:dyDescent="0.25">
      <c r="A1038" s="6"/>
      <c r="B1038" s="6"/>
      <c r="C1038" s="6"/>
      <c r="D1038" s="6"/>
      <c r="E1038" s="6"/>
      <c r="F1038" s="6"/>
      <c r="G1038" s="6"/>
      <c r="H1038" s="38"/>
      <c r="I1038" s="6"/>
      <c r="J1038" s="6"/>
      <c r="K1038" s="6"/>
      <c r="L1038" s="6"/>
      <c r="M1038" s="6"/>
      <c r="N1038" s="6"/>
      <c r="O1038" s="6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 t="str">
        <f t="shared" si="345"/>
        <v/>
      </c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</row>
    <row r="1039" spans="1:41" s="30" customFormat="1" x14ac:dyDescent="0.25">
      <c r="A1039" s="6"/>
      <c r="B1039" s="6"/>
      <c r="C1039" s="6"/>
      <c r="D1039" s="6"/>
      <c r="E1039" s="6"/>
      <c r="F1039" s="6"/>
      <c r="G1039" s="6"/>
      <c r="H1039" s="38"/>
      <c r="I1039" s="6"/>
      <c r="J1039" s="6"/>
      <c r="K1039" s="6"/>
      <c r="L1039" s="6"/>
      <c r="M1039" s="6"/>
      <c r="N1039" s="6"/>
      <c r="O1039" s="6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 t="str">
        <f t="shared" si="345"/>
        <v/>
      </c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</row>
    <row r="1040" spans="1:41" s="30" customFormat="1" x14ac:dyDescent="0.25">
      <c r="A1040" s="6"/>
      <c r="B1040" s="6"/>
      <c r="C1040" s="6"/>
      <c r="D1040" s="6"/>
      <c r="E1040" s="6"/>
      <c r="F1040" s="6"/>
      <c r="G1040" s="6"/>
      <c r="H1040" s="38"/>
      <c r="I1040" s="6"/>
      <c r="J1040" s="6"/>
      <c r="K1040" s="6"/>
      <c r="L1040" s="6"/>
      <c r="M1040" s="6"/>
      <c r="N1040" s="6"/>
      <c r="O1040" s="6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 t="str">
        <f t="shared" si="345"/>
        <v/>
      </c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</row>
    <row r="1041" spans="1:41" s="30" customFormat="1" x14ac:dyDescent="0.25">
      <c r="A1041" s="6"/>
      <c r="B1041" s="6"/>
      <c r="C1041" s="6"/>
      <c r="D1041" s="6"/>
      <c r="E1041" s="6"/>
      <c r="F1041" s="6"/>
      <c r="G1041" s="6"/>
      <c r="H1041" s="38"/>
      <c r="I1041" s="6"/>
      <c r="J1041" s="6"/>
      <c r="K1041" s="6"/>
      <c r="L1041" s="6"/>
      <c r="M1041" s="6"/>
      <c r="N1041" s="6"/>
      <c r="O1041" s="6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 t="str">
        <f t="shared" si="345"/>
        <v/>
      </c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</row>
    <row r="1042" spans="1:41" s="30" customFormat="1" x14ac:dyDescent="0.25">
      <c r="A1042" s="6"/>
      <c r="B1042" s="6"/>
      <c r="C1042" s="6"/>
      <c r="D1042" s="6"/>
      <c r="E1042" s="6"/>
      <c r="F1042" s="6"/>
      <c r="G1042" s="6"/>
      <c r="H1042" s="38"/>
      <c r="I1042" s="6"/>
      <c r="J1042" s="6"/>
      <c r="K1042" s="6"/>
      <c r="L1042" s="6"/>
      <c r="M1042" s="6"/>
      <c r="N1042" s="6"/>
      <c r="O1042" s="6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 t="str">
        <f t="shared" si="345"/>
        <v/>
      </c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</row>
    <row r="1043" spans="1:41" s="30" customFormat="1" x14ac:dyDescent="0.25">
      <c r="A1043" s="6"/>
      <c r="B1043" s="6"/>
      <c r="C1043" s="6"/>
      <c r="D1043" s="6"/>
      <c r="E1043" s="6"/>
      <c r="F1043" s="6"/>
      <c r="G1043" s="6"/>
      <c r="H1043" s="38"/>
      <c r="I1043" s="6"/>
      <c r="J1043" s="6"/>
      <c r="K1043" s="6"/>
      <c r="L1043" s="6"/>
      <c r="M1043" s="6"/>
      <c r="N1043" s="6"/>
      <c r="O1043" s="6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 t="str">
        <f t="shared" si="345"/>
        <v/>
      </c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</row>
    <row r="1044" spans="1:41" s="30" customFormat="1" x14ac:dyDescent="0.25">
      <c r="A1044" s="6"/>
      <c r="B1044" s="6"/>
      <c r="C1044" s="6"/>
      <c r="D1044" s="6"/>
      <c r="E1044" s="6"/>
      <c r="F1044" s="6"/>
      <c r="G1044" s="6"/>
      <c r="H1044" s="38"/>
      <c r="I1044" s="6"/>
      <c r="J1044" s="6"/>
      <c r="K1044" s="6"/>
      <c r="L1044" s="6"/>
      <c r="M1044" s="6"/>
      <c r="N1044" s="6"/>
      <c r="O1044" s="6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 t="str">
        <f t="shared" si="345"/>
        <v/>
      </c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</row>
    <row r="1045" spans="1:41" s="30" customFormat="1" x14ac:dyDescent="0.25">
      <c r="A1045" s="6"/>
      <c r="B1045" s="6"/>
      <c r="C1045" s="6"/>
      <c r="D1045" s="6"/>
      <c r="E1045" s="6"/>
      <c r="F1045" s="6"/>
      <c r="G1045" s="6"/>
      <c r="H1045" s="38"/>
      <c r="I1045" s="6"/>
      <c r="J1045" s="6"/>
      <c r="K1045" s="6"/>
      <c r="L1045" s="6"/>
      <c r="M1045" s="6"/>
      <c r="N1045" s="6"/>
      <c r="O1045" s="6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 t="str">
        <f t="shared" si="345"/>
        <v/>
      </c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</row>
    <row r="1046" spans="1:41" s="30" customFormat="1" x14ac:dyDescent="0.25">
      <c r="A1046" s="6"/>
      <c r="B1046" s="6"/>
      <c r="C1046" s="6"/>
      <c r="D1046" s="6"/>
      <c r="E1046" s="6"/>
      <c r="F1046" s="6"/>
      <c r="G1046" s="6"/>
      <c r="H1046" s="38"/>
      <c r="I1046" s="6"/>
      <c r="J1046" s="6"/>
      <c r="K1046" s="6"/>
      <c r="L1046" s="6"/>
      <c r="M1046" s="6"/>
      <c r="N1046" s="6"/>
      <c r="O1046" s="6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 t="str">
        <f t="shared" si="345"/>
        <v/>
      </c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</row>
    <row r="1047" spans="1:41" s="30" customFormat="1" x14ac:dyDescent="0.25">
      <c r="A1047" s="6"/>
      <c r="B1047" s="6"/>
      <c r="C1047" s="6"/>
      <c r="D1047" s="6"/>
      <c r="E1047" s="6"/>
      <c r="F1047" s="6"/>
      <c r="G1047" s="6"/>
      <c r="H1047" s="38"/>
      <c r="I1047" s="6"/>
      <c r="J1047" s="6"/>
      <c r="K1047" s="6"/>
      <c r="L1047" s="6"/>
      <c r="M1047" s="6"/>
      <c r="N1047" s="6"/>
      <c r="O1047" s="6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 t="str">
        <f t="shared" si="345"/>
        <v/>
      </c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</row>
    <row r="1048" spans="1:41" s="30" customFormat="1" x14ac:dyDescent="0.25">
      <c r="A1048" s="6"/>
      <c r="B1048" s="6"/>
      <c r="C1048" s="6"/>
      <c r="D1048" s="6"/>
      <c r="E1048" s="6"/>
      <c r="F1048" s="6"/>
      <c r="G1048" s="6"/>
      <c r="H1048" s="38"/>
      <c r="I1048" s="6"/>
      <c r="J1048" s="6"/>
      <c r="K1048" s="6"/>
      <c r="L1048" s="6"/>
      <c r="M1048" s="6"/>
      <c r="N1048" s="6"/>
      <c r="O1048" s="6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 t="str">
        <f t="shared" si="345"/>
        <v/>
      </c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</row>
    <row r="1049" spans="1:41" s="30" customFormat="1" x14ac:dyDescent="0.25">
      <c r="A1049" s="6"/>
      <c r="B1049" s="6"/>
      <c r="C1049" s="6"/>
      <c r="D1049" s="6"/>
      <c r="E1049" s="6"/>
      <c r="F1049" s="6"/>
      <c r="G1049" s="6"/>
      <c r="H1049" s="38"/>
      <c r="I1049" s="6"/>
      <c r="J1049" s="6"/>
      <c r="K1049" s="6"/>
      <c r="L1049" s="6"/>
      <c r="M1049" s="6"/>
      <c r="N1049" s="6"/>
      <c r="O1049" s="6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 t="str">
        <f t="shared" si="345"/>
        <v/>
      </c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</row>
    <row r="1050" spans="1:41" s="30" customFormat="1" x14ac:dyDescent="0.25">
      <c r="A1050" s="6"/>
      <c r="B1050" s="6"/>
      <c r="C1050" s="6"/>
      <c r="D1050" s="6"/>
      <c r="E1050" s="6"/>
      <c r="F1050" s="6"/>
      <c r="G1050" s="6"/>
      <c r="H1050" s="38"/>
      <c r="I1050" s="6"/>
      <c r="J1050" s="6"/>
      <c r="K1050" s="6"/>
      <c r="L1050" s="6"/>
      <c r="M1050" s="6"/>
      <c r="N1050" s="6"/>
      <c r="O1050" s="6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 t="str">
        <f t="shared" si="345"/>
        <v/>
      </c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</row>
    <row r="1051" spans="1:41" s="30" customFormat="1" x14ac:dyDescent="0.25">
      <c r="A1051" s="6"/>
      <c r="B1051" s="6"/>
      <c r="C1051" s="6"/>
      <c r="D1051" s="6"/>
      <c r="E1051" s="6"/>
      <c r="F1051" s="6"/>
      <c r="G1051" s="6"/>
      <c r="H1051" s="38"/>
      <c r="I1051" s="6"/>
      <c r="J1051" s="6"/>
      <c r="K1051" s="6"/>
      <c r="L1051" s="6"/>
      <c r="M1051" s="6"/>
      <c r="N1051" s="6"/>
      <c r="O1051" s="6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 t="str">
        <f t="shared" si="345"/>
        <v/>
      </c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</row>
    <row r="1052" spans="1:41" s="30" customFormat="1" x14ac:dyDescent="0.25">
      <c r="A1052" s="6"/>
      <c r="B1052" s="6"/>
      <c r="C1052" s="6"/>
      <c r="D1052" s="6"/>
      <c r="E1052" s="6"/>
      <c r="F1052" s="6"/>
      <c r="G1052" s="6"/>
      <c r="H1052" s="38"/>
      <c r="I1052" s="6"/>
      <c r="J1052" s="6"/>
      <c r="K1052" s="6"/>
      <c r="L1052" s="6"/>
      <c r="M1052" s="6"/>
      <c r="N1052" s="6"/>
      <c r="O1052" s="6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 t="str">
        <f t="shared" si="345"/>
        <v/>
      </c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</row>
    <row r="1053" spans="1:41" s="30" customFormat="1" x14ac:dyDescent="0.25">
      <c r="A1053" s="6"/>
      <c r="B1053" s="6"/>
      <c r="C1053" s="6"/>
      <c r="D1053" s="6"/>
      <c r="E1053" s="6"/>
      <c r="F1053" s="6"/>
      <c r="G1053" s="6"/>
      <c r="H1053" s="38"/>
      <c r="I1053" s="6"/>
      <c r="J1053" s="6"/>
      <c r="K1053" s="6"/>
      <c r="L1053" s="6"/>
      <c r="M1053" s="6"/>
      <c r="N1053" s="6"/>
      <c r="O1053" s="6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 t="str">
        <f t="shared" si="345"/>
        <v/>
      </c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</row>
    <row r="1054" spans="1:41" s="30" customFormat="1" x14ac:dyDescent="0.25">
      <c r="A1054" s="6"/>
      <c r="B1054" s="6"/>
      <c r="C1054" s="6"/>
      <c r="D1054" s="6"/>
      <c r="E1054" s="6"/>
      <c r="F1054" s="6"/>
      <c r="G1054" s="6"/>
      <c r="H1054" s="38"/>
      <c r="I1054" s="6"/>
      <c r="J1054" s="6"/>
      <c r="K1054" s="6"/>
      <c r="L1054" s="6"/>
      <c r="M1054" s="6"/>
      <c r="N1054" s="6"/>
      <c r="O1054" s="6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 t="str">
        <f t="shared" si="345"/>
        <v/>
      </c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</row>
    <row r="1055" spans="1:41" s="30" customFormat="1" x14ac:dyDescent="0.25">
      <c r="A1055" s="6"/>
      <c r="B1055" s="6"/>
      <c r="C1055" s="6"/>
      <c r="D1055" s="6"/>
      <c r="E1055" s="6"/>
      <c r="F1055" s="6"/>
      <c r="G1055" s="6"/>
      <c r="H1055" s="38"/>
      <c r="I1055" s="6"/>
      <c r="J1055" s="6"/>
      <c r="K1055" s="6"/>
      <c r="L1055" s="6"/>
      <c r="M1055" s="6"/>
      <c r="N1055" s="6"/>
      <c r="O1055" s="6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 t="str">
        <f t="shared" si="345"/>
        <v/>
      </c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</row>
    <row r="1056" spans="1:41" s="30" customFormat="1" x14ac:dyDescent="0.25">
      <c r="A1056" s="6"/>
      <c r="B1056" s="6"/>
      <c r="C1056" s="6"/>
      <c r="D1056" s="6"/>
      <c r="E1056" s="6"/>
      <c r="F1056" s="6"/>
      <c r="G1056" s="6"/>
      <c r="H1056" s="38"/>
      <c r="I1056" s="6"/>
      <c r="J1056" s="6"/>
      <c r="K1056" s="6"/>
      <c r="L1056" s="6"/>
      <c r="M1056" s="6"/>
      <c r="N1056" s="6"/>
      <c r="O1056" s="6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 t="str">
        <f t="shared" si="345"/>
        <v/>
      </c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</row>
    <row r="1057" spans="1:41" s="30" customFormat="1" x14ac:dyDescent="0.25">
      <c r="A1057" s="6"/>
      <c r="B1057" s="6"/>
      <c r="C1057" s="6"/>
      <c r="D1057" s="6"/>
      <c r="E1057" s="6"/>
      <c r="F1057" s="6"/>
      <c r="G1057" s="6"/>
      <c r="H1057" s="38"/>
      <c r="I1057" s="6"/>
      <c r="J1057" s="6"/>
      <c r="K1057" s="6"/>
      <c r="L1057" s="6"/>
      <c r="M1057" s="6"/>
      <c r="N1057" s="6"/>
      <c r="O1057" s="6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 t="str">
        <f t="shared" si="345"/>
        <v/>
      </c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</row>
    <row r="1058" spans="1:41" s="30" customFormat="1" x14ac:dyDescent="0.25">
      <c r="A1058" s="6"/>
      <c r="B1058" s="6"/>
      <c r="C1058" s="6"/>
      <c r="D1058" s="6"/>
      <c r="E1058" s="6"/>
      <c r="F1058" s="6"/>
      <c r="G1058" s="6"/>
      <c r="H1058" s="38"/>
      <c r="I1058" s="6"/>
      <c r="J1058" s="6"/>
      <c r="K1058" s="6"/>
      <c r="L1058" s="6"/>
      <c r="M1058" s="6"/>
      <c r="N1058" s="6"/>
      <c r="O1058" s="6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 t="str">
        <f t="shared" si="345"/>
        <v/>
      </c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</row>
    <row r="1059" spans="1:41" s="30" customFormat="1" x14ac:dyDescent="0.25">
      <c r="A1059" s="6"/>
      <c r="B1059" s="6"/>
      <c r="C1059" s="6"/>
      <c r="D1059" s="6"/>
      <c r="E1059" s="6"/>
      <c r="F1059" s="6"/>
      <c r="G1059" s="6"/>
      <c r="H1059" s="38"/>
      <c r="I1059" s="6"/>
      <c r="J1059" s="6"/>
      <c r="K1059" s="6"/>
      <c r="L1059" s="6"/>
      <c r="M1059" s="6"/>
      <c r="N1059" s="6"/>
      <c r="O1059" s="6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 t="str">
        <f t="shared" si="345"/>
        <v/>
      </c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</row>
    <row r="1060" spans="1:41" s="30" customFormat="1" x14ac:dyDescent="0.25">
      <c r="A1060" s="6"/>
      <c r="B1060" s="6"/>
      <c r="C1060" s="6"/>
      <c r="D1060" s="6"/>
      <c r="E1060" s="6"/>
      <c r="F1060" s="6"/>
      <c r="G1060" s="6"/>
      <c r="H1060" s="38"/>
      <c r="I1060" s="6"/>
      <c r="J1060" s="6"/>
      <c r="K1060" s="6"/>
      <c r="L1060" s="6"/>
      <c r="M1060" s="6"/>
      <c r="N1060" s="6"/>
      <c r="O1060" s="6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 t="str">
        <f t="shared" si="345"/>
        <v/>
      </c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</row>
    <row r="1061" spans="1:41" s="30" customFormat="1" x14ac:dyDescent="0.25">
      <c r="A1061" s="6"/>
      <c r="B1061" s="6"/>
      <c r="C1061" s="6"/>
      <c r="D1061" s="6"/>
      <c r="E1061" s="6"/>
      <c r="F1061" s="6"/>
      <c r="G1061" s="6"/>
      <c r="H1061" s="38"/>
      <c r="I1061" s="6"/>
      <c r="J1061" s="6"/>
      <c r="K1061" s="6"/>
      <c r="L1061" s="6"/>
      <c r="M1061" s="6"/>
      <c r="N1061" s="6"/>
      <c r="O1061" s="6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 t="str">
        <f t="shared" si="345"/>
        <v/>
      </c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</row>
    <row r="1062" spans="1:41" s="30" customFormat="1" x14ac:dyDescent="0.25">
      <c r="A1062" s="6"/>
      <c r="B1062" s="6"/>
      <c r="C1062" s="6"/>
      <c r="D1062" s="6"/>
      <c r="E1062" s="6"/>
      <c r="F1062" s="6"/>
      <c r="G1062" s="6"/>
      <c r="H1062" s="38"/>
      <c r="I1062" s="6"/>
      <c r="J1062" s="6"/>
      <c r="K1062" s="6"/>
      <c r="L1062" s="6"/>
      <c r="M1062" s="6"/>
      <c r="N1062" s="6"/>
      <c r="O1062" s="6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 t="str">
        <f t="shared" si="345"/>
        <v/>
      </c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</row>
    <row r="1063" spans="1:41" s="30" customFormat="1" x14ac:dyDescent="0.25">
      <c r="A1063" s="6"/>
      <c r="B1063" s="6"/>
      <c r="C1063" s="6"/>
      <c r="D1063" s="6"/>
      <c r="E1063" s="6"/>
      <c r="F1063" s="6"/>
      <c r="G1063" s="6"/>
      <c r="H1063" s="38"/>
      <c r="I1063" s="6"/>
      <c r="J1063" s="6"/>
      <c r="K1063" s="6"/>
      <c r="L1063" s="6"/>
      <c r="M1063" s="6"/>
      <c r="N1063" s="6"/>
      <c r="O1063" s="6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 t="str">
        <f t="shared" si="345"/>
        <v/>
      </c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</row>
    <row r="1064" spans="1:41" s="30" customFormat="1" x14ac:dyDescent="0.25">
      <c r="A1064" s="6"/>
      <c r="B1064" s="6"/>
      <c r="C1064" s="6"/>
      <c r="D1064" s="6"/>
      <c r="E1064" s="6"/>
      <c r="F1064" s="6"/>
      <c r="G1064" s="6"/>
      <c r="H1064" s="38"/>
      <c r="I1064" s="6"/>
      <c r="J1064" s="6"/>
      <c r="K1064" s="6"/>
      <c r="L1064" s="6"/>
      <c r="M1064" s="6"/>
      <c r="N1064" s="6"/>
      <c r="O1064" s="6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 t="str">
        <f t="shared" si="345"/>
        <v/>
      </c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</row>
    <row r="1065" spans="1:41" s="30" customFormat="1" x14ac:dyDescent="0.25">
      <c r="A1065" s="6"/>
      <c r="B1065" s="6"/>
      <c r="C1065" s="6"/>
      <c r="D1065" s="6"/>
      <c r="E1065" s="6"/>
      <c r="F1065" s="6"/>
      <c r="G1065" s="6"/>
      <c r="H1065" s="38"/>
      <c r="I1065" s="6"/>
      <c r="J1065" s="6"/>
      <c r="K1065" s="6"/>
      <c r="L1065" s="6"/>
      <c r="M1065" s="6"/>
      <c r="N1065" s="6"/>
      <c r="O1065" s="6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 t="str">
        <f t="shared" si="345"/>
        <v/>
      </c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</row>
    <row r="1066" spans="1:41" s="30" customFormat="1" x14ac:dyDescent="0.25">
      <c r="A1066" s="6"/>
      <c r="B1066" s="6"/>
      <c r="C1066" s="6"/>
      <c r="D1066" s="6"/>
      <c r="E1066" s="6"/>
      <c r="F1066" s="6"/>
      <c r="G1066" s="6"/>
      <c r="H1066" s="38"/>
      <c r="I1066" s="6"/>
      <c r="J1066" s="6"/>
      <c r="K1066" s="6"/>
      <c r="L1066" s="6"/>
      <c r="M1066" s="6"/>
      <c r="N1066" s="6"/>
      <c r="O1066" s="6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 t="str">
        <f t="shared" si="345"/>
        <v/>
      </c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</row>
    <row r="1067" spans="1:41" s="30" customFormat="1" x14ac:dyDescent="0.25">
      <c r="A1067" s="6"/>
      <c r="B1067" s="6"/>
      <c r="C1067" s="6"/>
      <c r="D1067" s="6"/>
      <c r="E1067" s="6"/>
      <c r="F1067" s="6"/>
      <c r="G1067" s="6"/>
      <c r="H1067" s="38"/>
      <c r="I1067" s="6"/>
      <c r="J1067" s="6"/>
      <c r="K1067" s="6"/>
      <c r="L1067" s="6"/>
      <c r="M1067" s="6"/>
      <c r="N1067" s="6"/>
      <c r="O1067" s="6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 t="str">
        <f t="shared" si="345"/>
        <v/>
      </c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</row>
    <row r="1068" spans="1:41" s="30" customFormat="1" x14ac:dyDescent="0.25">
      <c r="A1068" s="6"/>
      <c r="B1068" s="6"/>
      <c r="C1068" s="6"/>
      <c r="D1068" s="6"/>
      <c r="E1068" s="6"/>
      <c r="F1068" s="6"/>
      <c r="G1068" s="6"/>
      <c r="H1068" s="38"/>
      <c r="I1068" s="6"/>
      <c r="J1068" s="6"/>
      <c r="K1068" s="6"/>
      <c r="L1068" s="6"/>
      <c r="M1068" s="6"/>
      <c r="N1068" s="6"/>
      <c r="O1068" s="6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 t="str">
        <f t="shared" si="345"/>
        <v/>
      </c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</row>
    <row r="1069" spans="1:41" s="30" customFormat="1" x14ac:dyDescent="0.25">
      <c r="A1069" s="6"/>
      <c r="B1069" s="6"/>
      <c r="C1069" s="6"/>
      <c r="D1069" s="6"/>
      <c r="E1069" s="6"/>
      <c r="F1069" s="6"/>
      <c r="G1069" s="6"/>
      <c r="H1069" s="38"/>
      <c r="I1069" s="6"/>
      <c r="J1069" s="6"/>
      <c r="K1069" s="6"/>
      <c r="L1069" s="6"/>
      <c r="M1069" s="6"/>
      <c r="N1069" s="6"/>
      <c r="O1069" s="6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 t="str">
        <f t="shared" si="345"/>
        <v/>
      </c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</row>
    <row r="1070" spans="1:41" s="30" customFormat="1" x14ac:dyDescent="0.25">
      <c r="A1070" s="6"/>
      <c r="B1070" s="6"/>
      <c r="C1070" s="6"/>
      <c r="D1070" s="6"/>
      <c r="E1070" s="6"/>
      <c r="F1070" s="6"/>
      <c r="G1070" s="6"/>
      <c r="H1070" s="38"/>
      <c r="I1070" s="6"/>
      <c r="J1070" s="6"/>
      <c r="K1070" s="6"/>
      <c r="L1070" s="6"/>
      <c r="M1070" s="6"/>
      <c r="N1070" s="6"/>
      <c r="O1070" s="6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 t="str">
        <f t="shared" si="345"/>
        <v/>
      </c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</row>
    <row r="1071" spans="1:41" s="30" customFormat="1" x14ac:dyDescent="0.25">
      <c r="A1071" s="6"/>
      <c r="B1071" s="6"/>
      <c r="C1071" s="6"/>
      <c r="D1071" s="6"/>
      <c r="E1071" s="6"/>
      <c r="F1071" s="6"/>
      <c r="G1071" s="6"/>
      <c r="H1071" s="38"/>
      <c r="I1071" s="6"/>
      <c r="J1071" s="6"/>
      <c r="K1071" s="6"/>
      <c r="L1071" s="6"/>
      <c r="M1071" s="6"/>
      <c r="N1071" s="6"/>
      <c r="O1071" s="6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 t="str">
        <f t="shared" si="345"/>
        <v/>
      </c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</row>
    <row r="1072" spans="1:41" s="30" customFormat="1" x14ac:dyDescent="0.25">
      <c r="A1072" s="6"/>
      <c r="B1072" s="6"/>
      <c r="C1072" s="6"/>
      <c r="D1072" s="6"/>
      <c r="E1072" s="6"/>
      <c r="F1072" s="6"/>
      <c r="G1072" s="6"/>
      <c r="H1072" s="38"/>
      <c r="I1072" s="6"/>
      <c r="J1072" s="6"/>
      <c r="K1072" s="6"/>
      <c r="L1072" s="6"/>
      <c r="M1072" s="6"/>
      <c r="N1072" s="6"/>
      <c r="O1072" s="6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 t="str">
        <f t="shared" si="345"/>
        <v/>
      </c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</row>
    <row r="1073" spans="1:41" s="30" customFormat="1" x14ac:dyDescent="0.25">
      <c r="A1073" s="6"/>
      <c r="B1073" s="6"/>
      <c r="C1073" s="6"/>
      <c r="D1073" s="6"/>
      <c r="E1073" s="6"/>
      <c r="F1073" s="6"/>
      <c r="G1073" s="6"/>
      <c r="H1073" s="38"/>
      <c r="I1073" s="6"/>
      <c r="J1073" s="6"/>
      <c r="K1073" s="6"/>
      <c r="L1073" s="6"/>
      <c r="M1073" s="6"/>
      <c r="N1073" s="6"/>
      <c r="O1073" s="6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 t="str">
        <f t="shared" si="345"/>
        <v/>
      </c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</row>
    <row r="1074" spans="1:41" s="30" customFormat="1" x14ac:dyDescent="0.25">
      <c r="A1074" s="6"/>
      <c r="B1074" s="6"/>
      <c r="C1074" s="6"/>
      <c r="D1074" s="6"/>
      <c r="E1074" s="6"/>
      <c r="F1074" s="6"/>
      <c r="G1074" s="6"/>
      <c r="H1074" s="38"/>
      <c r="I1074" s="6"/>
      <c r="J1074" s="6"/>
      <c r="K1074" s="6"/>
      <c r="L1074" s="6"/>
      <c r="M1074" s="6"/>
      <c r="N1074" s="6"/>
      <c r="O1074" s="6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 t="str">
        <f t="shared" si="345"/>
        <v/>
      </c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</row>
    <row r="1075" spans="1:41" s="30" customFormat="1" x14ac:dyDescent="0.25">
      <c r="A1075" s="6"/>
      <c r="B1075" s="6"/>
      <c r="C1075" s="6"/>
      <c r="D1075" s="6"/>
      <c r="E1075" s="6"/>
      <c r="F1075" s="6"/>
      <c r="G1075" s="6"/>
      <c r="H1075" s="38"/>
      <c r="I1075" s="6"/>
      <c r="J1075" s="6"/>
      <c r="K1075" s="6"/>
      <c r="L1075" s="6"/>
      <c r="M1075" s="6"/>
      <c r="N1075" s="6"/>
      <c r="O1075" s="6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 t="str">
        <f t="shared" si="345"/>
        <v/>
      </c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</row>
    <row r="1076" spans="1:41" s="30" customFormat="1" x14ac:dyDescent="0.25">
      <c r="A1076" s="6"/>
      <c r="B1076" s="6"/>
      <c r="C1076" s="6"/>
      <c r="D1076" s="6"/>
      <c r="E1076" s="6"/>
      <c r="F1076" s="6"/>
      <c r="G1076" s="6"/>
      <c r="H1076" s="38"/>
      <c r="I1076" s="6"/>
      <c r="J1076" s="6"/>
      <c r="K1076" s="6"/>
      <c r="L1076" s="6"/>
      <c r="M1076" s="6"/>
      <c r="N1076" s="6"/>
      <c r="O1076" s="6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 t="str">
        <f t="shared" si="345"/>
        <v/>
      </c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</row>
    <row r="1077" spans="1:41" s="30" customFormat="1" x14ac:dyDescent="0.25">
      <c r="A1077" s="6"/>
      <c r="B1077" s="6"/>
      <c r="C1077" s="6"/>
      <c r="D1077" s="6"/>
      <c r="E1077" s="6"/>
      <c r="F1077" s="6"/>
      <c r="G1077" s="6"/>
      <c r="H1077" s="38"/>
      <c r="I1077" s="6"/>
      <c r="J1077" s="6"/>
      <c r="K1077" s="6"/>
      <c r="L1077" s="6"/>
      <c r="M1077" s="6"/>
      <c r="N1077" s="6"/>
      <c r="O1077" s="6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 t="str">
        <f t="shared" si="345"/>
        <v/>
      </c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</row>
    <row r="1078" spans="1:41" s="30" customFormat="1" x14ac:dyDescent="0.25">
      <c r="A1078" s="6"/>
      <c r="B1078" s="6"/>
      <c r="C1078" s="6"/>
      <c r="D1078" s="6"/>
      <c r="E1078" s="6"/>
      <c r="F1078" s="6"/>
      <c r="G1078" s="6"/>
      <c r="H1078" s="38"/>
      <c r="I1078" s="6"/>
      <c r="J1078" s="6"/>
      <c r="K1078" s="6"/>
      <c r="L1078" s="6"/>
      <c r="M1078" s="6"/>
      <c r="N1078" s="6"/>
      <c r="O1078" s="6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 t="str">
        <f t="shared" si="345"/>
        <v/>
      </c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</row>
    <row r="1079" spans="1:41" s="30" customFormat="1" x14ac:dyDescent="0.25">
      <c r="A1079" s="6"/>
      <c r="B1079" s="6"/>
      <c r="C1079" s="6"/>
      <c r="D1079" s="6"/>
      <c r="E1079" s="6"/>
      <c r="F1079" s="6"/>
      <c r="G1079" s="6"/>
      <c r="H1079" s="38"/>
      <c r="I1079" s="6"/>
      <c r="J1079" s="6"/>
      <c r="K1079" s="6"/>
      <c r="L1079" s="6"/>
      <c r="M1079" s="6"/>
      <c r="N1079" s="6"/>
      <c r="O1079" s="6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 t="str">
        <f t="shared" si="345"/>
        <v/>
      </c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</row>
    <row r="1080" spans="1:41" s="30" customFormat="1" x14ac:dyDescent="0.25">
      <c r="A1080" s="6"/>
      <c r="B1080" s="6"/>
      <c r="C1080" s="6"/>
      <c r="D1080" s="6"/>
      <c r="E1080" s="6"/>
      <c r="F1080" s="6"/>
      <c r="G1080" s="6"/>
      <c r="H1080" s="38"/>
      <c r="I1080" s="6"/>
      <c r="J1080" s="6"/>
      <c r="K1080" s="6"/>
      <c r="L1080" s="6"/>
      <c r="M1080" s="6"/>
      <c r="N1080" s="6"/>
      <c r="O1080" s="6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 t="str">
        <f t="shared" si="345"/>
        <v/>
      </c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</row>
    <row r="1081" spans="1:41" s="30" customFormat="1" x14ac:dyDescent="0.25">
      <c r="A1081" s="6"/>
      <c r="B1081" s="6"/>
      <c r="C1081" s="6"/>
      <c r="D1081" s="6"/>
      <c r="E1081" s="6"/>
      <c r="F1081" s="6"/>
      <c r="G1081" s="6"/>
      <c r="H1081" s="38"/>
      <c r="I1081" s="6"/>
      <c r="J1081" s="6"/>
      <c r="K1081" s="6"/>
      <c r="L1081" s="6"/>
      <c r="M1081" s="6"/>
      <c r="N1081" s="6"/>
      <c r="O1081" s="6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 t="str">
        <f t="shared" si="345"/>
        <v/>
      </c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</row>
    <row r="1082" spans="1:41" s="30" customFormat="1" x14ac:dyDescent="0.25">
      <c r="A1082" s="6"/>
      <c r="B1082" s="6"/>
      <c r="C1082" s="6"/>
      <c r="D1082" s="6"/>
      <c r="E1082" s="6"/>
      <c r="F1082" s="6"/>
      <c r="G1082" s="6"/>
      <c r="H1082" s="38"/>
      <c r="I1082" s="6"/>
      <c r="J1082" s="6"/>
      <c r="K1082" s="6"/>
      <c r="L1082" s="6"/>
      <c r="M1082" s="6"/>
      <c r="N1082" s="6"/>
      <c r="O1082" s="6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 t="str">
        <f t="shared" si="345"/>
        <v/>
      </c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</row>
    <row r="1083" spans="1:41" s="30" customFormat="1" x14ac:dyDescent="0.25">
      <c r="A1083" s="6"/>
      <c r="B1083" s="6"/>
      <c r="C1083" s="6"/>
      <c r="D1083" s="6"/>
      <c r="E1083" s="6"/>
      <c r="F1083" s="6"/>
      <c r="G1083" s="6"/>
      <c r="H1083" s="38"/>
      <c r="I1083" s="6"/>
      <c r="J1083" s="6"/>
      <c r="K1083" s="6"/>
      <c r="L1083" s="6"/>
      <c r="M1083" s="6"/>
      <c r="N1083" s="6"/>
      <c r="O1083" s="6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 t="str">
        <f t="shared" si="345"/>
        <v/>
      </c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</row>
    <row r="1084" spans="1:41" s="30" customFormat="1" x14ac:dyDescent="0.25">
      <c r="A1084" s="6"/>
      <c r="B1084" s="6"/>
      <c r="C1084" s="6"/>
      <c r="D1084" s="6"/>
      <c r="E1084" s="6"/>
      <c r="F1084" s="6"/>
      <c r="G1084" s="6"/>
      <c r="H1084" s="38"/>
      <c r="I1084" s="6"/>
      <c r="J1084" s="6"/>
      <c r="K1084" s="6"/>
      <c r="L1084" s="6"/>
      <c r="M1084" s="6"/>
      <c r="N1084" s="6"/>
      <c r="O1084" s="6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 t="str">
        <f t="shared" si="345"/>
        <v/>
      </c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</row>
    <row r="1085" spans="1:41" s="30" customFormat="1" x14ac:dyDescent="0.25">
      <c r="A1085" s="6"/>
      <c r="B1085" s="6"/>
      <c r="C1085" s="6"/>
      <c r="D1085" s="6"/>
      <c r="E1085" s="6"/>
      <c r="F1085" s="6"/>
      <c r="G1085" s="6"/>
      <c r="H1085" s="38"/>
      <c r="I1085" s="6"/>
      <c r="J1085" s="6"/>
      <c r="K1085" s="6"/>
      <c r="L1085" s="6"/>
      <c r="M1085" s="6"/>
      <c r="N1085" s="6"/>
      <c r="O1085" s="6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 t="str">
        <f t="shared" si="345"/>
        <v/>
      </c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</row>
    <row r="1086" spans="1:41" s="30" customFormat="1" x14ac:dyDescent="0.25">
      <c r="A1086" s="6"/>
      <c r="B1086" s="6"/>
      <c r="C1086" s="6"/>
      <c r="D1086" s="6"/>
      <c r="E1086" s="6"/>
      <c r="F1086" s="6"/>
      <c r="G1086" s="6"/>
      <c r="H1086" s="38"/>
      <c r="I1086" s="6"/>
      <c r="J1086" s="6"/>
      <c r="K1086" s="6"/>
      <c r="L1086" s="6"/>
      <c r="M1086" s="6"/>
      <c r="N1086" s="6"/>
      <c r="O1086" s="6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 t="str">
        <f t="shared" si="345"/>
        <v/>
      </c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</row>
    <row r="1087" spans="1:41" s="30" customFormat="1" x14ac:dyDescent="0.25">
      <c r="A1087" s="6"/>
      <c r="B1087" s="6"/>
      <c r="C1087" s="6"/>
      <c r="D1087" s="6"/>
      <c r="E1087" s="6"/>
      <c r="F1087" s="6"/>
      <c r="G1087" s="6"/>
      <c r="H1087" s="38"/>
      <c r="I1087" s="6"/>
      <c r="J1087" s="6"/>
      <c r="K1087" s="6"/>
      <c r="L1087" s="6"/>
      <c r="M1087" s="6"/>
      <c r="N1087" s="6"/>
      <c r="O1087" s="6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 t="str">
        <f t="shared" si="345"/>
        <v/>
      </c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</row>
    <row r="1088" spans="1:41" s="30" customFormat="1" x14ac:dyDescent="0.25">
      <c r="A1088" s="6"/>
      <c r="B1088" s="6"/>
      <c r="C1088" s="6"/>
      <c r="D1088" s="6"/>
      <c r="E1088" s="6"/>
      <c r="F1088" s="6"/>
      <c r="G1088" s="6"/>
      <c r="H1088" s="38"/>
      <c r="I1088" s="6"/>
      <c r="J1088" s="6"/>
      <c r="K1088" s="6"/>
      <c r="L1088" s="6"/>
      <c r="M1088" s="6"/>
      <c r="N1088" s="6"/>
      <c r="O1088" s="6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 t="str">
        <f t="shared" si="345"/>
        <v/>
      </c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</row>
    <row r="1089" spans="1:41" s="30" customFormat="1" x14ac:dyDescent="0.25">
      <c r="A1089" s="6"/>
      <c r="B1089" s="6"/>
      <c r="C1089" s="6"/>
      <c r="D1089" s="6"/>
      <c r="E1089" s="6"/>
      <c r="F1089" s="6"/>
      <c r="G1089" s="6"/>
      <c r="H1089" s="38"/>
      <c r="I1089" s="6"/>
      <c r="J1089" s="6"/>
      <c r="K1089" s="6"/>
      <c r="L1089" s="6"/>
      <c r="M1089" s="6"/>
      <c r="N1089" s="6"/>
      <c r="O1089" s="6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 t="str">
        <f t="shared" si="345"/>
        <v/>
      </c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</row>
    <row r="1090" spans="1:41" s="30" customFormat="1" x14ac:dyDescent="0.25">
      <c r="A1090" s="6"/>
      <c r="B1090" s="6"/>
      <c r="C1090" s="6"/>
      <c r="D1090" s="6"/>
      <c r="E1090" s="6"/>
      <c r="F1090" s="6"/>
      <c r="G1090" s="6"/>
      <c r="H1090" s="38"/>
      <c r="I1090" s="6"/>
      <c r="J1090" s="6"/>
      <c r="K1090" s="6"/>
      <c r="L1090" s="6"/>
      <c r="M1090" s="6"/>
      <c r="N1090" s="6"/>
      <c r="O1090" s="6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 t="str">
        <f t="shared" si="345"/>
        <v/>
      </c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</row>
    <row r="1091" spans="1:41" s="30" customFormat="1" x14ac:dyDescent="0.25">
      <c r="A1091" s="6"/>
      <c r="B1091" s="6"/>
      <c r="C1091" s="6"/>
      <c r="D1091" s="6"/>
      <c r="E1091" s="6"/>
      <c r="F1091" s="6"/>
      <c r="G1091" s="6"/>
      <c r="H1091" s="38"/>
      <c r="I1091" s="6"/>
      <c r="J1091" s="6"/>
      <c r="K1091" s="6"/>
      <c r="L1091" s="6"/>
      <c r="M1091" s="6"/>
      <c r="N1091" s="6"/>
      <c r="O1091" s="6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 t="str">
        <f t="shared" si="345"/>
        <v/>
      </c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</row>
    <row r="1092" spans="1:41" s="30" customFormat="1" x14ac:dyDescent="0.25">
      <c r="A1092" s="6"/>
      <c r="B1092" s="6"/>
      <c r="C1092" s="6"/>
      <c r="D1092" s="6"/>
      <c r="E1092" s="6"/>
      <c r="F1092" s="6"/>
      <c r="G1092" s="6"/>
      <c r="H1092" s="38"/>
      <c r="I1092" s="6"/>
      <c r="J1092" s="6"/>
      <c r="K1092" s="6"/>
      <c r="L1092" s="6"/>
      <c r="M1092" s="6"/>
      <c r="N1092" s="6"/>
      <c r="O1092" s="6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 t="str">
        <f t="shared" ref="Y1092:Y1155" si="346">IF(ISERROR(SUM(K1092,-L1092)),"",IF(SUM(K1092,-L1092)=0,"",IF(ISERROR(SEARCH("федерал",U1092,1)),"",SUM(K1092,-L1092))))</f>
        <v/>
      </c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</row>
    <row r="1093" spans="1:41" s="30" customFormat="1" x14ac:dyDescent="0.25">
      <c r="A1093" s="6"/>
      <c r="B1093" s="6"/>
      <c r="C1093" s="6"/>
      <c r="D1093" s="6"/>
      <c r="E1093" s="6"/>
      <c r="F1093" s="6"/>
      <c r="G1093" s="6"/>
      <c r="H1093" s="38"/>
      <c r="I1093" s="6"/>
      <c r="J1093" s="6"/>
      <c r="K1093" s="6"/>
      <c r="L1093" s="6"/>
      <c r="M1093" s="6"/>
      <c r="N1093" s="6"/>
      <c r="O1093" s="6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 t="str">
        <f t="shared" si="346"/>
        <v/>
      </c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</row>
    <row r="1094" spans="1:41" s="30" customFormat="1" x14ac:dyDescent="0.25">
      <c r="A1094" s="6"/>
      <c r="B1094" s="6"/>
      <c r="C1094" s="6"/>
      <c r="D1094" s="6"/>
      <c r="E1094" s="6"/>
      <c r="F1094" s="6"/>
      <c r="G1094" s="6"/>
      <c r="H1094" s="38"/>
      <c r="I1094" s="6"/>
      <c r="J1094" s="6"/>
      <c r="K1094" s="6"/>
      <c r="L1094" s="6"/>
      <c r="M1094" s="6"/>
      <c r="N1094" s="6"/>
      <c r="O1094" s="6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 t="str">
        <f t="shared" si="346"/>
        <v/>
      </c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</row>
    <row r="1095" spans="1:41" s="30" customFormat="1" x14ac:dyDescent="0.25">
      <c r="A1095" s="6"/>
      <c r="B1095" s="6"/>
      <c r="C1095" s="6"/>
      <c r="D1095" s="6"/>
      <c r="E1095" s="6"/>
      <c r="F1095" s="6"/>
      <c r="G1095" s="6"/>
      <c r="H1095" s="38"/>
      <c r="I1095" s="6"/>
      <c r="J1095" s="6"/>
      <c r="K1095" s="6"/>
      <c r="L1095" s="6"/>
      <c r="M1095" s="6"/>
      <c r="N1095" s="6"/>
      <c r="O1095" s="6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 t="str">
        <f t="shared" si="346"/>
        <v/>
      </c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</row>
    <row r="1096" spans="1:41" s="30" customFormat="1" x14ac:dyDescent="0.25">
      <c r="A1096" s="6"/>
      <c r="B1096" s="6"/>
      <c r="C1096" s="6"/>
      <c r="D1096" s="6"/>
      <c r="E1096" s="6"/>
      <c r="F1096" s="6"/>
      <c r="G1096" s="6"/>
      <c r="H1096" s="38"/>
      <c r="I1096" s="6"/>
      <c r="J1096" s="6"/>
      <c r="K1096" s="6"/>
      <c r="L1096" s="6"/>
      <c r="M1096" s="6"/>
      <c r="N1096" s="6"/>
      <c r="O1096" s="6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 t="str">
        <f t="shared" si="346"/>
        <v/>
      </c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</row>
    <row r="1097" spans="1:41" s="30" customFormat="1" x14ac:dyDescent="0.25">
      <c r="A1097" s="6"/>
      <c r="B1097" s="6"/>
      <c r="C1097" s="6"/>
      <c r="D1097" s="6"/>
      <c r="E1097" s="6"/>
      <c r="F1097" s="6"/>
      <c r="G1097" s="6"/>
      <c r="H1097" s="38"/>
      <c r="I1097" s="6"/>
      <c r="J1097" s="6"/>
      <c r="K1097" s="6"/>
      <c r="L1097" s="6"/>
      <c r="M1097" s="6"/>
      <c r="N1097" s="6"/>
      <c r="O1097" s="6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 t="str">
        <f t="shared" si="346"/>
        <v/>
      </c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</row>
    <row r="1098" spans="1:41" s="30" customFormat="1" x14ac:dyDescent="0.25">
      <c r="A1098" s="6"/>
      <c r="B1098" s="6"/>
      <c r="C1098" s="6"/>
      <c r="D1098" s="6"/>
      <c r="E1098" s="6"/>
      <c r="F1098" s="6"/>
      <c r="G1098" s="6"/>
      <c r="H1098" s="38"/>
      <c r="I1098" s="6"/>
      <c r="J1098" s="6"/>
      <c r="K1098" s="6"/>
      <c r="L1098" s="6"/>
      <c r="M1098" s="6"/>
      <c r="N1098" s="6"/>
      <c r="O1098" s="6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 t="str">
        <f t="shared" si="346"/>
        <v/>
      </c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</row>
    <row r="1099" spans="1:41" s="30" customFormat="1" x14ac:dyDescent="0.25">
      <c r="A1099" s="6"/>
      <c r="B1099" s="6"/>
      <c r="C1099" s="6"/>
      <c r="D1099" s="6"/>
      <c r="E1099" s="6"/>
      <c r="F1099" s="6"/>
      <c r="G1099" s="6"/>
      <c r="H1099" s="38"/>
      <c r="I1099" s="6"/>
      <c r="J1099" s="6"/>
      <c r="K1099" s="6"/>
      <c r="L1099" s="6"/>
      <c r="M1099" s="6"/>
      <c r="N1099" s="6"/>
      <c r="O1099" s="6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 t="str">
        <f t="shared" si="346"/>
        <v/>
      </c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</row>
    <row r="1100" spans="1:41" s="30" customFormat="1" x14ac:dyDescent="0.25">
      <c r="A1100" s="6"/>
      <c r="B1100" s="6"/>
      <c r="C1100" s="6"/>
      <c r="D1100" s="6"/>
      <c r="E1100" s="6"/>
      <c r="F1100" s="6"/>
      <c r="G1100" s="6"/>
      <c r="H1100" s="38"/>
      <c r="I1100" s="6"/>
      <c r="J1100" s="6"/>
      <c r="K1100" s="6"/>
      <c r="L1100" s="6"/>
      <c r="M1100" s="6"/>
      <c r="N1100" s="6"/>
      <c r="O1100" s="6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 t="str">
        <f t="shared" si="346"/>
        <v/>
      </c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</row>
    <row r="1101" spans="1:41" s="30" customFormat="1" x14ac:dyDescent="0.25">
      <c r="A1101" s="6"/>
      <c r="B1101" s="6"/>
      <c r="C1101" s="6"/>
      <c r="D1101" s="6"/>
      <c r="E1101" s="6"/>
      <c r="F1101" s="6"/>
      <c r="G1101" s="6"/>
      <c r="H1101" s="38"/>
      <c r="I1101" s="6"/>
      <c r="J1101" s="6"/>
      <c r="K1101" s="6"/>
      <c r="L1101" s="6"/>
      <c r="M1101" s="6"/>
      <c r="N1101" s="6"/>
      <c r="O1101" s="6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 t="str">
        <f t="shared" si="346"/>
        <v/>
      </c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</row>
    <row r="1102" spans="1:41" s="30" customFormat="1" x14ac:dyDescent="0.25">
      <c r="A1102" s="6"/>
      <c r="B1102" s="6"/>
      <c r="C1102" s="6"/>
      <c r="D1102" s="6"/>
      <c r="E1102" s="6"/>
      <c r="F1102" s="6"/>
      <c r="G1102" s="6"/>
      <c r="H1102" s="38"/>
      <c r="I1102" s="6"/>
      <c r="J1102" s="6"/>
      <c r="K1102" s="6"/>
      <c r="L1102" s="6"/>
      <c r="M1102" s="6"/>
      <c r="N1102" s="6"/>
      <c r="O1102" s="6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 t="str">
        <f t="shared" si="346"/>
        <v/>
      </c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</row>
    <row r="1103" spans="1:41" s="30" customFormat="1" x14ac:dyDescent="0.25">
      <c r="A1103" s="6"/>
      <c r="B1103" s="6"/>
      <c r="C1103" s="6"/>
      <c r="D1103" s="6"/>
      <c r="E1103" s="6"/>
      <c r="F1103" s="6"/>
      <c r="G1103" s="6"/>
      <c r="H1103" s="38"/>
      <c r="I1103" s="6"/>
      <c r="J1103" s="6"/>
      <c r="K1103" s="6"/>
      <c r="L1103" s="6"/>
      <c r="M1103" s="6"/>
      <c r="N1103" s="6"/>
      <c r="O1103" s="6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 t="str">
        <f t="shared" si="346"/>
        <v/>
      </c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</row>
    <row r="1104" spans="1:41" s="30" customFormat="1" x14ac:dyDescent="0.25">
      <c r="A1104" s="6"/>
      <c r="B1104" s="6"/>
      <c r="C1104" s="6"/>
      <c r="D1104" s="6"/>
      <c r="E1104" s="6"/>
      <c r="F1104" s="6"/>
      <c r="G1104" s="6"/>
      <c r="H1104" s="38"/>
      <c r="I1104" s="6"/>
      <c r="J1104" s="6"/>
      <c r="K1104" s="6"/>
      <c r="L1104" s="6"/>
      <c r="M1104" s="6"/>
      <c r="N1104" s="6"/>
      <c r="O1104" s="6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 t="str">
        <f t="shared" si="346"/>
        <v/>
      </c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</row>
    <row r="1105" spans="1:41" s="30" customFormat="1" x14ac:dyDescent="0.25">
      <c r="A1105" s="6"/>
      <c r="B1105" s="6"/>
      <c r="C1105" s="6"/>
      <c r="D1105" s="6"/>
      <c r="E1105" s="6"/>
      <c r="F1105" s="6"/>
      <c r="G1105" s="6"/>
      <c r="H1105" s="38"/>
      <c r="I1105" s="6"/>
      <c r="J1105" s="6"/>
      <c r="K1105" s="6"/>
      <c r="L1105" s="6"/>
      <c r="M1105" s="6"/>
      <c r="N1105" s="6"/>
      <c r="O1105" s="6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 t="str">
        <f t="shared" si="346"/>
        <v/>
      </c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</row>
    <row r="1106" spans="1:41" s="30" customFormat="1" x14ac:dyDescent="0.25">
      <c r="A1106" s="6"/>
      <c r="B1106" s="6"/>
      <c r="C1106" s="6"/>
      <c r="D1106" s="6"/>
      <c r="E1106" s="6"/>
      <c r="F1106" s="6"/>
      <c r="G1106" s="6"/>
      <c r="H1106" s="38"/>
      <c r="I1106" s="6"/>
      <c r="J1106" s="6"/>
      <c r="K1106" s="6"/>
      <c r="L1106" s="6"/>
      <c r="M1106" s="6"/>
      <c r="N1106" s="6"/>
      <c r="O1106" s="6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 t="str">
        <f t="shared" si="346"/>
        <v/>
      </c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</row>
    <row r="1107" spans="1:41" s="30" customFormat="1" x14ac:dyDescent="0.25">
      <c r="A1107" s="6"/>
      <c r="B1107" s="6"/>
      <c r="C1107" s="6"/>
      <c r="D1107" s="6"/>
      <c r="E1107" s="6"/>
      <c r="F1107" s="6"/>
      <c r="G1107" s="6"/>
      <c r="H1107" s="38"/>
      <c r="I1107" s="6"/>
      <c r="J1107" s="6"/>
      <c r="K1107" s="6"/>
      <c r="L1107" s="6"/>
      <c r="M1107" s="6"/>
      <c r="N1107" s="6"/>
      <c r="O1107" s="6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 t="str">
        <f t="shared" si="346"/>
        <v/>
      </c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</row>
    <row r="1108" spans="1:41" s="30" customFormat="1" x14ac:dyDescent="0.25">
      <c r="A1108" s="6"/>
      <c r="B1108" s="6"/>
      <c r="C1108" s="6"/>
      <c r="D1108" s="6"/>
      <c r="E1108" s="6"/>
      <c r="F1108" s="6"/>
      <c r="G1108" s="6"/>
      <c r="H1108" s="38"/>
      <c r="I1108" s="6"/>
      <c r="J1108" s="6"/>
      <c r="K1108" s="6"/>
      <c r="L1108" s="6"/>
      <c r="M1108" s="6"/>
      <c r="N1108" s="6"/>
      <c r="O1108" s="6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 t="str">
        <f t="shared" si="346"/>
        <v/>
      </c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</row>
    <row r="1109" spans="1:41" s="30" customFormat="1" x14ac:dyDescent="0.25">
      <c r="A1109" s="6"/>
      <c r="B1109" s="6"/>
      <c r="C1109" s="6"/>
      <c r="D1109" s="6"/>
      <c r="E1109" s="6"/>
      <c r="F1109" s="6"/>
      <c r="G1109" s="6"/>
      <c r="H1109" s="38"/>
      <c r="I1109" s="6"/>
      <c r="J1109" s="6"/>
      <c r="K1109" s="6"/>
      <c r="L1109" s="6"/>
      <c r="M1109" s="6"/>
      <c r="N1109" s="6"/>
      <c r="O1109" s="6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 t="str">
        <f t="shared" si="346"/>
        <v/>
      </c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</row>
    <row r="1110" spans="1:41" s="30" customFormat="1" x14ac:dyDescent="0.25">
      <c r="A1110" s="6"/>
      <c r="B1110" s="6"/>
      <c r="C1110" s="6"/>
      <c r="D1110" s="6"/>
      <c r="E1110" s="6"/>
      <c r="F1110" s="6"/>
      <c r="G1110" s="6"/>
      <c r="H1110" s="38"/>
      <c r="I1110" s="6"/>
      <c r="J1110" s="6"/>
      <c r="K1110" s="6"/>
      <c r="L1110" s="6"/>
      <c r="M1110" s="6"/>
      <c r="N1110" s="6"/>
      <c r="O1110" s="6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 t="str">
        <f t="shared" si="346"/>
        <v/>
      </c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</row>
    <row r="1111" spans="1:41" s="30" customFormat="1" x14ac:dyDescent="0.25">
      <c r="A1111" s="6"/>
      <c r="B1111" s="6"/>
      <c r="C1111" s="6"/>
      <c r="D1111" s="6"/>
      <c r="E1111" s="6"/>
      <c r="F1111" s="6"/>
      <c r="G1111" s="6"/>
      <c r="H1111" s="38"/>
      <c r="I1111" s="6"/>
      <c r="J1111" s="6"/>
      <c r="K1111" s="6"/>
      <c r="L1111" s="6"/>
      <c r="M1111" s="6"/>
      <c r="N1111" s="6"/>
      <c r="O1111" s="6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 t="str">
        <f t="shared" si="346"/>
        <v/>
      </c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</row>
    <row r="1112" spans="1:41" s="30" customFormat="1" x14ac:dyDescent="0.25">
      <c r="A1112" s="6"/>
      <c r="B1112" s="6"/>
      <c r="C1112" s="6"/>
      <c r="D1112" s="6"/>
      <c r="E1112" s="6"/>
      <c r="F1112" s="6"/>
      <c r="G1112" s="6"/>
      <c r="H1112" s="38"/>
      <c r="I1112" s="6"/>
      <c r="J1112" s="6"/>
      <c r="K1112" s="6"/>
      <c r="L1112" s="6"/>
      <c r="M1112" s="6"/>
      <c r="N1112" s="6"/>
      <c r="O1112" s="6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 t="str">
        <f t="shared" si="346"/>
        <v/>
      </c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</row>
    <row r="1113" spans="1:41" s="30" customFormat="1" x14ac:dyDescent="0.25">
      <c r="A1113" s="6"/>
      <c r="B1113" s="6"/>
      <c r="C1113" s="6"/>
      <c r="D1113" s="6"/>
      <c r="E1113" s="6"/>
      <c r="F1113" s="6"/>
      <c r="G1113" s="6"/>
      <c r="H1113" s="38"/>
      <c r="I1113" s="6"/>
      <c r="J1113" s="6"/>
      <c r="K1113" s="6"/>
      <c r="L1113" s="6"/>
      <c r="M1113" s="6"/>
      <c r="N1113" s="6"/>
      <c r="O1113" s="6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 t="str">
        <f t="shared" si="346"/>
        <v/>
      </c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</row>
    <row r="1114" spans="1:41" s="30" customFormat="1" x14ac:dyDescent="0.25">
      <c r="A1114" s="6"/>
      <c r="B1114" s="6"/>
      <c r="C1114" s="6"/>
      <c r="D1114" s="6"/>
      <c r="E1114" s="6"/>
      <c r="F1114" s="6"/>
      <c r="G1114" s="6"/>
      <c r="H1114" s="38"/>
      <c r="I1114" s="6"/>
      <c r="J1114" s="6"/>
      <c r="K1114" s="6"/>
      <c r="L1114" s="6"/>
      <c r="M1114" s="6"/>
      <c r="N1114" s="6"/>
      <c r="O1114" s="6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 t="str">
        <f t="shared" si="346"/>
        <v/>
      </c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</row>
    <row r="1115" spans="1:41" s="30" customFormat="1" x14ac:dyDescent="0.25">
      <c r="A1115" s="6"/>
      <c r="B1115" s="6"/>
      <c r="C1115" s="6"/>
      <c r="D1115" s="6"/>
      <c r="E1115" s="6"/>
      <c r="F1115" s="6"/>
      <c r="G1115" s="6"/>
      <c r="H1115" s="38"/>
      <c r="I1115" s="6"/>
      <c r="J1115" s="6"/>
      <c r="K1115" s="6"/>
      <c r="L1115" s="6"/>
      <c r="M1115" s="6"/>
      <c r="N1115" s="6"/>
      <c r="O1115" s="6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 t="str">
        <f t="shared" si="346"/>
        <v/>
      </c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</row>
    <row r="1116" spans="1:41" s="30" customFormat="1" x14ac:dyDescent="0.25">
      <c r="A1116" s="6"/>
      <c r="B1116" s="6"/>
      <c r="C1116" s="6"/>
      <c r="D1116" s="6"/>
      <c r="E1116" s="6"/>
      <c r="F1116" s="6"/>
      <c r="G1116" s="6"/>
      <c r="H1116" s="38"/>
      <c r="I1116" s="6"/>
      <c r="J1116" s="6"/>
      <c r="K1116" s="6"/>
      <c r="L1116" s="6"/>
      <c r="M1116" s="6"/>
      <c r="N1116" s="6"/>
      <c r="O1116" s="6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 t="str">
        <f t="shared" si="346"/>
        <v/>
      </c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</row>
    <row r="1117" spans="1:41" s="30" customFormat="1" x14ac:dyDescent="0.25">
      <c r="A1117" s="6"/>
      <c r="B1117" s="6"/>
      <c r="C1117" s="6"/>
      <c r="D1117" s="6"/>
      <c r="E1117" s="6"/>
      <c r="F1117" s="6"/>
      <c r="G1117" s="6"/>
      <c r="H1117" s="38"/>
      <c r="I1117" s="6"/>
      <c r="J1117" s="6"/>
      <c r="K1117" s="6"/>
      <c r="L1117" s="6"/>
      <c r="M1117" s="6"/>
      <c r="N1117" s="6"/>
      <c r="O1117" s="6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 t="str">
        <f t="shared" si="346"/>
        <v/>
      </c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</row>
    <row r="1118" spans="1:41" s="30" customFormat="1" x14ac:dyDescent="0.25">
      <c r="A1118" s="6"/>
      <c r="B1118" s="6"/>
      <c r="C1118" s="6"/>
      <c r="D1118" s="6"/>
      <c r="E1118" s="6"/>
      <c r="F1118" s="6"/>
      <c r="G1118" s="6"/>
      <c r="H1118" s="38"/>
      <c r="I1118" s="6"/>
      <c r="J1118" s="6"/>
      <c r="K1118" s="6"/>
      <c r="L1118" s="6"/>
      <c r="M1118" s="6"/>
      <c r="N1118" s="6"/>
      <c r="O1118" s="6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 t="str">
        <f t="shared" si="346"/>
        <v/>
      </c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</row>
    <row r="1119" spans="1:41" s="30" customFormat="1" x14ac:dyDescent="0.25">
      <c r="A1119" s="6"/>
      <c r="B1119" s="6"/>
      <c r="C1119" s="6"/>
      <c r="D1119" s="6"/>
      <c r="E1119" s="6"/>
      <c r="F1119" s="6"/>
      <c r="G1119" s="6"/>
      <c r="H1119" s="38"/>
      <c r="I1119" s="6"/>
      <c r="J1119" s="6"/>
      <c r="K1119" s="6"/>
      <c r="L1119" s="6"/>
      <c r="M1119" s="6"/>
      <c r="N1119" s="6"/>
      <c r="O1119" s="6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 t="str">
        <f t="shared" si="346"/>
        <v/>
      </c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</row>
    <row r="1120" spans="1:41" s="30" customFormat="1" x14ac:dyDescent="0.25">
      <c r="A1120" s="6"/>
      <c r="B1120" s="6"/>
      <c r="C1120" s="6"/>
      <c r="D1120" s="6"/>
      <c r="E1120" s="6"/>
      <c r="F1120" s="6"/>
      <c r="G1120" s="6"/>
      <c r="H1120" s="38"/>
      <c r="I1120" s="6"/>
      <c r="J1120" s="6"/>
      <c r="K1120" s="6"/>
      <c r="L1120" s="6"/>
      <c r="M1120" s="6"/>
      <c r="N1120" s="6"/>
      <c r="O1120" s="6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 t="str">
        <f t="shared" si="346"/>
        <v/>
      </c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</row>
    <row r="1121" spans="1:41" s="30" customFormat="1" x14ac:dyDescent="0.25">
      <c r="A1121" s="6"/>
      <c r="B1121" s="6"/>
      <c r="C1121" s="6"/>
      <c r="D1121" s="6"/>
      <c r="E1121" s="6"/>
      <c r="F1121" s="6"/>
      <c r="G1121" s="6"/>
      <c r="H1121" s="38"/>
      <c r="I1121" s="6"/>
      <c r="J1121" s="6"/>
      <c r="K1121" s="6"/>
      <c r="L1121" s="6"/>
      <c r="M1121" s="6"/>
      <c r="N1121" s="6"/>
      <c r="O1121" s="6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 t="str">
        <f t="shared" si="346"/>
        <v/>
      </c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</row>
    <row r="1122" spans="1:41" s="30" customFormat="1" x14ac:dyDescent="0.25">
      <c r="A1122" s="6"/>
      <c r="B1122" s="6"/>
      <c r="C1122" s="6"/>
      <c r="D1122" s="6"/>
      <c r="E1122" s="6"/>
      <c r="F1122" s="6"/>
      <c r="G1122" s="6"/>
      <c r="H1122" s="38"/>
      <c r="I1122" s="6"/>
      <c r="J1122" s="6"/>
      <c r="K1122" s="6"/>
      <c r="L1122" s="6"/>
      <c r="M1122" s="6"/>
      <c r="N1122" s="6"/>
      <c r="O1122" s="6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 t="str">
        <f t="shared" si="346"/>
        <v/>
      </c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</row>
    <row r="1123" spans="1:41" s="30" customFormat="1" x14ac:dyDescent="0.25">
      <c r="A1123" s="6"/>
      <c r="B1123" s="6"/>
      <c r="C1123" s="6"/>
      <c r="D1123" s="6"/>
      <c r="E1123" s="6"/>
      <c r="F1123" s="6"/>
      <c r="G1123" s="6"/>
      <c r="H1123" s="38"/>
      <c r="I1123" s="6"/>
      <c r="J1123" s="6"/>
      <c r="K1123" s="6"/>
      <c r="L1123" s="6"/>
      <c r="M1123" s="6"/>
      <c r="N1123" s="6"/>
      <c r="O1123" s="6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 t="str">
        <f t="shared" si="346"/>
        <v/>
      </c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</row>
    <row r="1124" spans="1:41" s="30" customFormat="1" x14ac:dyDescent="0.25">
      <c r="A1124" s="6"/>
      <c r="B1124" s="6"/>
      <c r="C1124" s="6"/>
      <c r="D1124" s="6"/>
      <c r="E1124" s="6"/>
      <c r="F1124" s="6"/>
      <c r="G1124" s="6"/>
      <c r="H1124" s="38"/>
      <c r="I1124" s="6"/>
      <c r="J1124" s="6"/>
      <c r="K1124" s="6"/>
      <c r="L1124" s="6"/>
      <c r="M1124" s="6"/>
      <c r="N1124" s="6"/>
      <c r="O1124" s="6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 t="str">
        <f t="shared" si="346"/>
        <v/>
      </c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</row>
    <row r="1125" spans="1:41" s="30" customFormat="1" x14ac:dyDescent="0.25">
      <c r="A1125" s="6"/>
      <c r="B1125" s="6"/>
      <c r="C1125" s="6"/>
      <c r="D1125" s="6"/>
      <c r="E1125" s="6"/>
      <c r="F1125" s="6"/>
      <c r="G1125" s="6"/>
      <c r="H1125" s="38"/>
      <c r="I1125" s="6"/>
      <c r="J1125" s="6"/>
      <c r="K1125" s="6"/>
      <c r="L1125" s="6"/>
      <c r="M1125" s="6"/>
      <c r="N1125" s="6"/>
      <c r="O1125" s="6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 t="str">
        <f t="shared" si="346"/>
        <v/>
      </c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</row>
    <row r="1126" spans="1:41" s="30" customFormat="1" x14ac:dyDescent="0.25">
      <c r="A1126" s="6"/>
      <c r="B1126" s="6"/>
      <c r="C1126" s="6"/>
      <c r="D1126" s="6"/>
      <c r="E1126" s="6"/>
      <c r="F1126" s="6"/>
      <c r="G1126" s="6"/>
      <c r="H1126" s="38"/>
      <c r="I1126" s="6"/>
      <c r="J1126" s="6"/>
      <c r="K1126" s="6"/>
      <c r="L1126" s="6"/>
      <c r="M1126" s="6"/>
      <c r="N1126" s="6"/>
      <c r="O1126" s="6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 t="str">
        <f t="shared" si="346"/>
        <v/>
      </c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</row>
    <row r="1127" spans="1:41" s="30" customFormat="1" x14ac:dyDescent="0.25">
      <c r="A1127" s="6"/>
      <c r="B1127" s="6"/>
      <c r="C1127" s="6"/>
      <c r="D1127" s="6"/>
      <c r="E1127" s="6"/>
      <c r="F1127" s="6"/>
      <c r="G1127" s="6"/>
      <c r="H1127" s="38"/>
      <c r="I1127" s="6"/>
      <c r="J1127" s="6"/>
      <c r="K1127" s="6"/>
      <c r="L1127" s="6"/>
      <c r="M1127" s="6"/>
      <c r="N1127" s="6"/>
      <c r="O1127" s="6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 t="str">
        <f t="shared" si="346"/>
        <v/>
      </c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</row>
    <row r="1128" spans="1:41" s="30" customFormat="1" x14ac:dyDescent="0.25">
      <c r="A1128" s="6"/>
      <c r="B1128" s="6"/>
      <c r="C1128" s="6"/>
      <c r="D1128" s="6"/>
      <c r="E1128" s="6"/>
      <c r="F1128" s="6"/>
      <c r="G1128" s="6"/>
      <c r="H1128" s="38"/>
      <c r="I1128" s="6"/>
      <c r="J1128" s="6"/>
      <c r="K1128" s="6"/>
      <c r="L1128" s="6"/>
      <c r="M1128" s="6"/>
      <c r="N1128" s="6"/>
      <c r="O1128" s="6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 t="str">
        <f t="shared" si="346"/>
        <v/>
      </c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</row>
    <row r="1129" spans="1:41" s="30" customFormat="1" x14ac:dyDescent="0.25">
      <c r="A1129" s="6"/>
      <c r="B1129" s="6"/>
      <c r="C1129" s="6"/>
      <c r="D1129" s="6"/>
      <c r="E1129" s="6"/>
      <c r="F1129" s="6"/>
      <c r="G1129" s="6"/>
      <c r="H1129" s="38"/>
      <c r="I1129" s="6"/>
      <c r="J1129" s="6"/>
      <c r="K1129" s="6"/>
      <c r="L1129" s="6"/>
      <c r="M1129" s="6"/>
      <c r="N1129" s="6"/>
      <c r="O1129" s="6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 t="str">
        <f t="shared" si="346"/>
        <v/>
      </c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</row>
    <row r="1130" spans="1:41" s="30" customFormat="1" x14ac:dyDescent="0.25">
      <c r="A1130" s="6"/>
      <c r="B1130" s="6"/>
      <c r="C1130" s="6"/>
      <c r="D1130" s="6"/>
      <c r="E1130" s="6"/>
      <c r="F1130" s="6"/>
      <c r="G1130" s="6"/>
      <c r="H1130" s="38"/>
      <c r="I1130" s="6"/>
      <c r="J1130" s="6"/>
      <c r="K1130" s="6"/>
      <c r="L1130" s="6"/>
      <c r="M1130" s="6"/>
      <c r="N1130" s="6"/>
      <c r="O1130" s="6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 t="str">
        <f t="shared" si="346"/>
        <v/>
      </c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</row>
    <row r="1131" spans="1:41" s="30" customFormat="1" x14ac:dyDescent="0.25">
      <c r="A1131" s="6"/>
      <c r="B1131" s="6"/>
      <c r="C1131" s="6"/>
      <c r="D1131" s="6"/>
      <c r="E1131" s="6"/>
      <c r="F1131" s="6"/>
      <c r="G1131" s="6"/>
      <c r="H1131" s="38"/>
      <c r="I1131" s="6"/>
      <c r="J1131" s="6"/>
      <c r="K1131" s="6"/>
      <c r="L1131" s="6"/>
      <c r="M1131" s="6"/>
      <c r="N1131" s="6"/>
      <c r="O1131" s="6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 t="str">
        <f t="shared" si="346"/>
        <v/>
      </c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</row>
    <row r="1132" spans="1:41" s="30" customFormat="1" x14ac:dyDescent="0.25">
      <c r="A1132" s="6"/>
      <c r="B1132" s="6"/>
      <c r="C1132" s="6"/>
      <c r="D1132" s="6"/>
      <c r="E1132" s="6"/>
      <c r="F1132" s="6"/>
      <c r="G1132" s="6"/>
      <c r="H1132" s="38"/>
      <c r="I1132" s="6"/>
      <c r="J1132" s="6"/>
      <c r="K1132" s="6"/>
      <c r="L1132" s="6"/>
      <c r="M1132" s="6"/>
      <c r="N1132" s="6"/>
      <c r="O1132" s="6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 t="str">
        <f t="shared" si="346"/>
        <v/>
      </c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</row>
    <row r="1133" spans="1:41" s="30" customFormat="1" x14ac:dyDescent="0.25">
      <c r="A1133" s="6"/>
      <c r="B1133" s="6"/>
      <c r="C1133" s="6"/>
      <c r="D1133" s="6"/>
      <c r="E1133" s="6"/>
      <c r="F1133" s="6"/>
      <c r="G1133" s="6"/>
      <c r="H1133" s="38"/>
      <c r="I1133" s="6"/>
      <c r="J1133" s="6"/>
      <c r="K1133" s="6"/>
      <c r="L1133" s="6"/>
      <c r="M1133" s="6"/>
      <c r="N1133" s="6"/>
      <c r="O1133" s="6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 t="str">
        <f t="shared" si="346"/>
        <v/>
      </c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</row>
    <row r="1134" spans="1:41" s="30" customFormat="1" x14ac:dyDescent="0.25">
      <c r="A1134" s="6"/>
      <c r="B1134" s="6"/>
      <c r="C1134" s="6"/>
      <c r="D1134" s="6"/>
      <c r="E1134" s="6"/>
      <c r="F1134" s="6"/>
      <c r="G1134" s="6"/>
      <c r="H1134" s="38"/>
      <c r="I1134" s="6"/>
      <c r="J1134" s="6"/>
      <c r="K1134" s="6"/>
      <c r="L1134" s="6"/>
      <c r="M1134" s="6"/>
      <c r="N1134" s="6"/>
      <c r="O1134" s="6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 t="str">
        <f t="shared" si="346"/>
        <v/>
      </c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</row>
    <row r="1135" spans="1:41" s="30" customFormat="1" x14ac:dyDescent="0.25">
      <c r="A1135" s="6"/>
      <c r="B1135" s="6"/>
      <c r="C1135" s="6"/>
      <c r="D1135" s="6"/>
      <c r="E1135" s="6"/>
      <c r="F1135" s="6"/>
      <c r="G1135" s="6"/>
      <c r="H1135" s="38"/>
      <c r="I1135" s="6"/>
      <c r="J1135" s="6"/>
      <c r="K1135" s="6"/>
      <c r="L1135" s="6"/>
      <c r="M1135" s="6"/>
      <c r="N1135" s="6"/>
      <c r="O1135" s="6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 t="str">
        <f t="shared" si="346"/>
        <v/>
      </c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</row>
    <row r="1136" spans="1:41" s="30" customFormat="1" x14ac:dyDescent="0.25">
      <c r="A1136" s="6"/>
      <c r="B1136" s="6"/>
      <c r="C1136" s="6"/>
      <c r="D1136" s="6"/>
      <c r="E1136" s="6"/>
      <c r="F1136" s="6"/>
      <c r="G1136" s="6"/>
      <c r="H1136" s="38"/>
      <c r="I1136" s="6"/>
      <c r="J1136" s="6"/>
      <c r="K1136" s="6"/>
      <c r="L1136" s="6"/>
      <c r="M1136" s="6"/>
      <c r="N1136" s="6"/>
      <c r="O1136" s="6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 t="str">
        <f t="shared" si="346"/>
        <v/>
      </c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</row>
    <row r="1137" spans="1:41" s="30" customFormat="1" x14ac:dyDescent="0.25">
      <c r="A1137" s="6"/>
      <c r="B1137" s="6"/>
      <c r="C1137" s="6"/>
      <c r="D1137" s="6"/>
      <c r="E1137" s="6"/>
      <c r="F1137" s="6"/>
      <c r="G1137" s="6"/>
      <c r="H1137" s="38"/>
      <c r="I1137" s="6"/>
      <c r="J1137" s="6"/>
      <c r="K1137" s="6"/>
      <c r="L1137" s="6"/>
      <c r="M1137" s="6"/>
      <c r="N1137" s="6"/>
      <c r="O1137" s="6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 t="str">
        <f t="shared" si="346"/>
        <v/>
      </c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</row>
    <row r="1138" spans="1:41" s="30" customFormat="1" x14ac:dyDescent="0.25">
      <c r="A1138" s="6"/>
      <c r="B1138" s="6"/>
      <c r="C1138" s="6"/>
      <c r="D1138" s="6"/>
      <c r="E1138" s="6"/>
      <c r="F1138" s="6"/>
      <c r="G1138" s="6"/>
      <c r="H1138" s="38"/>
      <c r="I1138" s="6"/>
      <c r="J1138" s="6"/>
      <c r="K1138" s="6"/>
      <c r="L1138" s="6"/>
      <c r="M1138" s="6"/>
      <c r="N1138" s="6"/>
      <c r="O1138" s="6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 t="str">
        <f t="shared" si="346"/>
        <v/>
      </c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</row>
    <row r="1139" spans="1:41" s="30" customFormat="1" x14ac:dyDescent="0.25">
      <c r="A1139" s="6"/>
      <c r="B1139" s="6"/>
      <c r="C1139" s="6"/>
      <c r="D1139" s="6"/>
      <c r="E1139" s="6"/>
      <c r="F1139" s="6"/>
      <c r="G1139" s="6"/>
      <c r="H1139" s="38"/>
      <c r="I1139" s="6"/>
      <c r="J1139" s="6"/>
      <c r="K1139" s="6"/>
      <c r="L1139" s="6"/>
      <c r="M1139" s="6"/>
      <c r="N1139" s="6"/>
      <c r="O1139" s="6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 t="str">
        <f t="shared" si="346"/>
        <v/>
      </c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</row>
    <row r="1140" spans="1:41" s="30" customFormat="1" x14ac:dyDescent="0.25">
      <c r="A1140" s="6"/>
      <c r="B1140" s="6"/>
      <c r="C1140" s="6"/>
      <c r="D1140" s="6"/>
      <c r="E1140" s="6"/>
      <c r="F1140" s="6"/>
      <c r="G1140" s="6"/>
      <c r="H1140" s="38"/>
      <c r="I1140" s="6"/>
      <c r="J1140" s="6"/>
      <c r="K1140" s="6"/>
      <c r="L1140" s="6"/>
      <c r="M1140" s="6"/>
      <c r="N1140" s="6"/>
      <c r="O1140" s="6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 t="str">
        <f t="shared" si="346"/>
        <v/>
      </c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</row>
    <row r="1141" spans="1:41" s="30" customFormat="1" x14ac:dyDescent="0.25">
      <c r="A1141" s="6"/>
      <c r="B1141" s="6"/>
      <c r="C1141" s="6"/>
      <c r="D1141" s="6"/>
      <c r="E1141" s="6"/>
      <c r="F1141" s="6"/>
      <c r="G1141" s="6"/>
      <c r="H1141" s="38"/>
      <c r="I1141" s="6"/>
      <c r="J1141" s="6"/>
      <c r="K1141" s="6"/>
      <c r="L1141" s="6"/>
      <c r="M1141" s="6"/>
      <c r="N1141" s="6"/>
      <c r="O1141" s="6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 t="str">
        <f t="shared" si="346"/>
        <v/>
      </c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</row>
    <row r="1142" spans="1:41" s="30" customFormat="1" x14ac:dyDescent="0.25">
      <c r="A1142" s="6"/>
      <c r="B1142" s="6"/>
      <c r="C1142" s="6"/>
      <c r="D1142" s="6"/>
      <c r="E1142" s="6"/>
      <c r="F1142" s="6"/>
      <c r="G1142" s="6"/>
      <c r="H1142" s="38"/>
      <c r="I1142" s="6"/>
      <c r="J1142" s="6"/>
      <c r="K1142" s="6"/>
      <c r="L1142" s="6"/>
      <c r="M1142" s="6"/>
      <c r="N1142" s="6"/>
      <c r="O1142" s="6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 t="str">
        <f t="shared" si="346"/>
        <v/>
      </c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</row>
    <row r="1143" spans="1:41" s="30" customFormat="1" x14ac:dyDescent="0.25">
      <c r="A1143" s="6"/>
      <c r="B1143" s="6"/>
      <c r="C1143" s="6"/>
      <c r="D1143" s="6"/>
      <c r="E1143" s="6"/>
      <c r="F1143" s="6"/>
      <c r="G1143" s="6"/>
      <c r="H1143" s="38"/>
      <c r="I1143" s="6"/>
      <c r="J1143" s="6"/>
      <c r="K1143" s="6"/>
      <c r="L1143" s="6"/>
      <c r="M1143" s="6"/>
      <c r="N1143" s="6"/>
      <c r="O1143" s="6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 t="str">
        <f t="shared" si="346"/>
        <v/>
      </c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</row>
    <row r="1144" spans="1:41" s="30" customFormat="1" x14ac:dyDescent="0.25">
      <c r="A1144" s="6"/>
      <c r="B1144" s="6"/>
      <c r="C1144" s="6"/>
      <c r="D1144" s="6"/>
      <c r="E1144" s="6"/>
      <c r="F1144" s="6"/>
      <c r="G1144" s="6"/>
      <c r="H1144" s="38"/>
      <c r="I1144" s="6"/>
      <c r="J1144" s="6"/>
      <c r="K1144" s="6"/>
      <c r="L1144" s="6"/>
      <c r="M1144" s="6"/>
      <c r="N1144" s="6"/>
      <c r="O1144" s="6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 t="str">
        <f t="shared" si="346"/>
        <v/>
      </c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</row>
    <row r="1145" spans="1:41" s="30" customFormat="1" x14ac:dyDescent="0.25">
      <c r="A1145" s="6"/>
      <c r="B1145" s="6"/>
      <c r="C1145" s="6"/>
      <c r="D1145" s="6"/>
      <c r="E1145" s="6"/>
      <c r="F1145" s="6"/>
      <c r="G1145" s="6"/>
      <c r="H1145" s="38"/>
      <c r="I1145" s="6"/>
      <c r="J1145" s="6"/>
      <c r="K1145" s="6"/>
      <c r="L1145" s="6"/>
      <c r="M1145" s="6"/>
      <c r="N1145" s="6"/>
      <c r="O1145" s="6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 t="str">
        <f t="shared" si="346"/>
        <v/>
      </c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</row>
    <row r="1146" spans="1:41" s="30" customFormat="1" x14ac:dyDescent="0.25">
      <c r="A1146" s="6"/>
      <c r="B1146" s="6"/>
      <c r="C1146" s="6"/>
      <c r="D1146" s="6"/>
      <c r="E1146" s="6"/>
      <c r="F1146" s="6"/>
      <c r="G1146" s="6"/>
      <c r="H1146" s="38"/>
      <c r="I1146" s="6"/>
      <c r="J1146" s="6"/>
      <c r="K1146" s="6"/>
      <c r="L1146" s="6"/>
      <c r="M1146" s="6"/>
      <c r="N1146" s="6"/>
      <c r="O1146" s="6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 t="str">
        <f t="shared" si="346"/>
        <v/>
      </c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</row>
    <row r="1147" spans="1:41" s="30" customFormat="1" x14ac:dyDescent="0.25">
      <c r="A1147" s="6"/>
      <c r="B1147" s="6"/>
      <c r="C1147" s="6"/>
      <c r="D1147" s="6"/>
      <c r="E1147" s="6"/>
      <c r="F1147" s="6"/>
      <c r="G1147" s="6"/>
      <c r="H1147" s="38"/>
      <c r="I1147" s="6"/>
      <c r="J1147" s="6"/>
      <c r="K1147" s="6"/>
      <c r="L1147" s="6"/>
      <c r="M1147" s="6"/>
      <c r="N1147" s="6"/>
      <c r="O1147" s="6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 t="str">
        <f t="shared" si="346"/>
        <v/>
      </c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</row>
    <row r="1148" spans="1:41" s="30" customFormat="1" x14ac:dyDescent="0.25">
      <c r="A1148" s="6"/>
      <c r="B1148" s="6"/>
      <c r="C1148" s="6"/>
      <c r="D1148" s="6"/>
      <c r="E1148" s="6"/>
      <c r="F1148" s="6"/>
      <c r="G1148" s="6"/>
      <c r="H1148" s="38"/>
      <c r="I1148" s="6"/>
      <c r="J1148" s="6"/>
      <c r="K1148" s="6"/>
      <c r="L1148" s="6"/>
      <c r="M1148" s="6"/>
      <c r="N1148" s="6"/>
      <c r="O1148" s="6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 t="str">
        <f t="shared" si="346"/>
        <v/>
      </c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</row>
    <row r="1149" spans="1:41" s="30" customFormat="1" x14ac:dyDescent="0.25">
      <c r="A1149" s="6"/>
      <c r="B1149" s="6"/>
      <c r="C1149" s="6"/>
      <c r="D1149" s="6"/>
      <c r="E1149" s="6"/>
      <c r="F1149" s="6"/>
      <c r="G1149" s="6"/>
      <c r="H1149" s="38"/>
      <c r="I1149" s="6"/>
      <c r="J1149" s="6"/>
      <c r="K1149" s="6"/>
      <c r="L1149" s="6"/>
      <c r="M1149" s="6"/>
      <c r="N1149" s="6"/>
      <c r="O1149" s="6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 t="str">
        <f t="shared" si="346"/>
        <v/>
      </c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</row>
    <row r="1150" spans="1:41" s="30" customFormat="1" x14ac:dyDescent="0.25">
      <c r="A1150" s="6"/>
      <c r="B1150" s="6"/>
      <c r="C1150" s="6"/>
      <c r="D1150" s="6"/>
      <c r="E1150" s="6"/>
      <c r="F1150" s="6"/>
      <c r="G1150" s="6"/>
      <c r="H1150" s="38"/>
      <c r="I1150" s="6"/>
      <c r="J1150" s="6"/>
      <c r="K1150" s="6"/>
      <c r="L1150" s="6"/>
      <c r="M1150" s="6"/>
      <c r="N1150" s="6"/>
      <c r="O1150" s="6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 t="str">
        <f t="shared" si="346"/>
        <v/>
      </c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</row>
    <row r="1151" spans="1:41" s="30" customFormat="1" x14ac:dyDescent="0.25">
      <c r="A1151" s="6"/>
      <c r="B1151" s="6"/>
      <c r="C1151" s="6"/>
      <c r="D1151" s="6"/>
      <c r="E1151" s="6"/>
      <c r="F1151" s="6"/>
      <c r="G1151" s="6"/>
      <c r="H1151" s="38"/>
      <c r="I1151" s="6"/>
      <c r="J1151" s="6"/>
      <c r="K1151" s="6"/>
      <c r="L1151" s="6"/>
      <c r="M1151" s="6"/>
      <c r="N1151" s="6"/>
      <c r="O1151" s="6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 t="str">
        <f t="shared" si="346"/>
        <v/>
      </c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</row>
    <row r="1152" spans="1:41" s="30" customFormat="1" x14ac:dyDescent="0.25">
      <c r="A1152" s="6"/>
      <c r="B1152" s="6"/>
      <c r="C1152" s="6"/>
      <c r="D1152" s="6"/>
      <c r="E1152" s="6"/>
      <c r="F1152" s="6"/>
      <c r="G1152" s="6"/>
      <c r="H1152" s="38"/>
      <c r="I1152" s="6"/>
      <c r="J1152" s="6"/>
      <c r="K1152" s="6"/>
      <c r="L1152" s="6"/>
      <c r="M1152" s="6"/>
      <c r="N1152" s="6"/>
      <c r="O1152" s="6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 t="str">
        <f t="shared" si="346"/>
        <v/>
      </c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</row>
    <row r="1153" spans="1:41" s="30" customFormat="1" x14ac:dyDescent="0.25">
      <c r="A1153" s="6"/>
      <c r="B1153" s="6"/>
      <c r="C1153" s="6"/>
      <c r="D1153" s="6"/>
      <c r="E1153" s="6"/>
      <c r="F1153" s="6"/>
      <c r="G1153" s="6"/>
      <c r="H1153" s="38"/>
      <c r="I1153" s="6"/>
      <c r="J1153" s="6"/>
      <c r="K1153" s="6"/>
      <c r="L1153" s="6"/>
      <c r="M1153" s="6"/>
      <c r="N1153" s="6"/>
      <c r="O1153" s="6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 t="str">
        <f t="shared" si="346"/>
        <v/>
      </c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</row>
    <row r="1154" spans="1:41" s="30" customFormat="1" x14ac:dyDescent="0.25">
      <c r="A1154" s="6"/>
      <c r="B1154" s="6"/>
      <c r="C1154" s="6"/>
      <c r="D1154" s="6"/>
      <c r="E1154" s="6"/>
      <c r="F1154" s="6"/>
      <c r="G1154" s="6"/>
      <c r="H1154" s="38"/>
      <c r="I1154" s="6"/>
      <c r="J1154" s="6"/>
      <c r="K1154" s="6"/>
      <c r="L1154" s="6"/>
      <c r="M1154" s="6"/>
      <c r="N1154" s="6"/>
      <c r="O1154" s="6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 t="str">
        <f t="shared" si="346"/>
        <v/>
      </c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</row>
    <row r="1155" spans="1:41" s="30" customFormat="1" x14ac:dyDescent="0.25">
      <c r="A1155" s="6"/>
      <c r="B1155" s="6"/>
      <c r="C1155" s="6"/>
      <c r="D1155" s="6"/>
      <c r="E1155" s="6"/>
      <c r="F1155" s="6"/>
      <c r="G1155" s="6"/>
      <c r="H1155" s="38"/>
      <c r="I1155" s="6"/>
      <c r="J1155" s="6"/>
      <c r="K1155" s="6"/>
      <c r="L1155" s="6"/>
      <c r="M1155" s="6"/>
      <c r="N1155" s="6"/>
      <c r="O1155" s="6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 t="str">
        <f t="shared" si="346"/>
        <v/>
      </c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</row>
    <row r="1156" spans="1:41" s="30" customFormat="1" x14ac:dyDescent="0.25">
      <c r="A1156" s="6"/>
      <c r="B1156" s="6"/>
      <c r="C1156" s="6"/>
      <c r="D1156" s="6"/>
      <c r="E1156" s="6"/>
      <c r="F1156" s="6"/>
      <c r="G1156" s="6"/>
      <c r="H1156" s="38"/>
      <c r="I1156" s="6"/>
      <c r="J1156" s="6"/>
      <c r="K1156" s="6"/>
      <c r="L1156" s="6"/>
      <c r="M1156" s="6"/>
      <c r="N1156" s="6"/>
      <c r="O1156" s="6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 t="str">
        <f t="shared" ref="Y1156:Y1219" si="347">IF(ISERROR(SUM(K1156,-L1156)),"",IF(SUM(K1156,-L1156)=0,"",IF(ISERROR(SEARCH("федерал",U1156,1)),"",SUM(K1156,-L1156))))</f>
        <v/>
      </c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</row>
    <row r="1157" spans="1:41" s="30" customFormat="1" x14ac:dyDescent="0.25">
      <c r="A1157" s="6"/>
      <c r="B1157" s="6"/>
      <c r="C1157" s="6"/>
      <c r="D1157" s="6"/>
      <c r="E1157" s="6"/>
      <c r="F1157" s="6"/>
      <c r="G1157" s="6"/>
      <c r="H1157" s="38"/>
      <c r="I1157" s="6"/>
      <c r="J1157" s="6"/>
      <c r="K1157" s="6"/>
      <c r="L1157" s="6"/>
      <c r="M1157" s="6"/>
      <c r="N1157" s="6"/>
      <c r="O1157" s="6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 t="str">
        <f t="shared" si="347"/>
        <v/>
      </c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</row>
    <row r="1158" spans="1:41" s="30" customFormat="1" x14ac:dyDescent="0.25">
      <c r="A1158" s="6"/>
      <c r="B1158" s="6"/>
      <c r="C1158" s="6"/>
      <c r="D1158" s="6"/>
      <c r="E1158" s="6"/>
      <c r="F1158" s="6"/>
      <c r="G1158" s="6"/>
      <c r="H1158" s="38"/>
      <c r="I1158" s="6"/>
      <c r="J1158" s="6"/>
      <c r="K1158" s="6"/>
      <c r="L1158" s="6"/>
      <c r="M1158" s="6"/>
      <c r="N1158" s="6"/>
      <c r="O1158" s="6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 t="str">
        <f t="shared" si="347"/>
        <v/>
      </c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</row>
    <row r="1159" spans="1:41" s="30" customFormat="1" x14ac:dyDescent="0.25">
      <c r="A1159" s="6"/>
      <c r="B1159" s="6"/>
      <c r="C1159" s="6"/>
      <c r="D1159" s="6"/>
      <c r="E1159" s="6"/>
      <c r="F1159" s="6"/>
      <c r="G1159" s="6"/>
      <c r="H1159" s="38"/>
      <c r="I1159" s="6"/>
      <c r="J1159" s="6"/>
      <c r="K1159" s="6"/>
      <c r="L1159" s="6"/>
      <c r="M1159" s="6"/>
      <c r="N1159" s="6"/>
      <c r="O1159" s="6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 t="str">
        <f t="shared" si="347"/>
        <v/>
      </c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</row>
    <row r="1160" spans="1:41" s="30" customFormat="1" x14ac:dyDescent="0.25">
      <c r="A1160" s="6"/>
      <c r="B1160" s="6"/>
      <c r="C1160" s="6"/>
      <c r="D1160" s="6"/>
      <c r="E1160" s="6"/>
      <c r="F1160" s="6"/>
      <c r="G1160" s="6"/>
      <c r="H1160" s="38"/>
      <c r="I1160" s="6"/>
      <c r="J1160" s="6"/>
      <c r="K1160" s="6"/>
      <c r="L1160" s="6"/>
      <c r="M1160" s="6"/>
      <c r="N1160" s="6"/>
      <c r="O1160" s="6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 t="str">
        <f t="shared" si="347"/>
        <v/>
      </c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</row>
    <row r="1161" spans="1:41" s="30" customFormat="1" x14ac:dyDescent="0.25">
      <c r="A1161" s="6"/>
      <c r="B1161" s="6"/>
      <c r="C1161" s="6"/>
      <c r="D1161" s="6"/>
      <c r="E1161" s="6"/>
      <c r="F1161" s="6"/>
      <c r="G1161" s="6"/>
      <c r="H1161" s="38"/>
      <c r="I1161" s="6"/>
      <c r="J1161" s="6"/>
      <c r="K1161" s="6"/>
      <c r="L1161" s="6"/>
      <c r="M1161" s="6"/>
      <c r="N1161" s="6"/>
      <c r="O1161" s="6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 t="str">
        <f t="shared" si="347"/>
        <v/>
      </c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</row>
    <row r="1162" spans="1:41" s="30" customFormat="1" x14ac:dyDescent="0.25">
      <c r="A1162" s="6"/>
      <c r="B1162" s="6"/>
      <c r="C1162" s="6"/>
      <c r="D1162" s="6"/>
      <c r="E1162" s="6"/>
      <c r="F1162" s="6"/>
      <c r="G1162" s="6"/>
      <c r="H1162" s="38"/>
      <c r="I1162" s="6"/>
      <c r="J1162" s="6"/>
      <c r="K1162" s="6"/>
      <c r="L1162" s="6"/>
      <c r="M1162" s="6"/>
      <c r="N1162" s="6"/>
      <c r="O1162" s="6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 t="str">
        <f t="shared" si="347"/>
        <v/>
      </c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</row>
    <row r="1163" spans="1:41" s="30" customFormat="1" x14ac:dyDescent="0.25">
      <c r="A1163" s="6"/>
      <c r="B1163" s="6"/>
      <c r="C1163" s="6"/>
      <c r="D1163" s="6"/>
      <c r="E1163" s="6"/>
      <c r="F1163" s="6"/>
      <c r="G1163" s="6"/>
      <c r="H1163" s="38"/>
      <c r="I1163" s="6"/>
      <c r="J1163" s="6"/>
      <c r="K1163" s="6"/>
      <c r="L1163" s="6"/>
      <c r="M1163" s="6"/>
      <c r="N1163" s="6"/>
      <c r="O1163" s="6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 t="str">
        <f t="shared" si="347"/>
        <v/>
      </c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</row>
    <row r="1164" spans="1:41" s="30" customFormat="1" x14ac:dyDescent="0.25">
      <c r="A1164" s="6"/>
      <c r="B1164" s="6"/>
      <c r="C1164" s="6"/>
      <c r="D1164" s="6"/>
      <c r="E1164" s="6"/>
      <c r="F1164" s="6"/>
      <c r="G1164" s="6"/>
      <c r="H1164" s="38"/>
      <c r="I1164" s="6"/>
      <c r="J1164" s="6"/>
      <c r="K1164" s="6"/>
      <c r="L1164" s="6"/>
      <c r="M1164" s="6"/>
      <c r="N1164" s="6"/>
      <c r="O1164" s="6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 t="str">
        <f t="shared" si="347"/>
        <v/>
      </c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</row>
    <row r="1165" spans="1:41" s="30" customFormat="1" x14ac:dyDescent="0.25">
      <c r="A1165" s="6"/>
      <c r="B1165" s="6"/>
      <c r="C1165" s="6"/>
      <c r="D1165" s="6"/>
      <c r="E1165" s="6"/>
      <c r="F1165" s="6"/>
      <c r="G1165" s="6"/>
      <c r="H1165" s="38"/>
      <c r="I1165" s="6"/>
      <c r="J1165" s="6"/>
      <c r="K1165" s="6"/>
      <c r="L1165" s="6"/>
      <c r="M1165" s="6"/>
      <c r="N1165" s="6"/>
      <c r="O1165" s="6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 t="str">
        <f t="shared" si="347"/>
        <v/>
      </c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</row>
    <row r="1166" spans="1:41" s="30" customFormat="1" x14ac:dyDescent="0.25">
      <c r="A1166" s="6"/>
      <c r="B1166" s="6"/>
      <c r="C1166" s="6"/>
      <c r="D1166" s="6"/>
      <c r="E1166" s="6"/>
      <c r="F1166" s="6"/>
      <c r="G1166" s="6"/>
      <c r="H1166" s="38"/>
      <c r="I1166" s="6"/>
      <c r="J1166" s="6"/>
      <c r="K1166" s="6"/>
      <c r="L1166" s="6"/>
      <c r="M1166" s="6"/>
      <c r="N1166" s="6"/>
      <c r="O1166" s="6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 t="str">
        <f t="shared" si="347"/>
        <v/>
      </c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</row>
    <row r="1167" spans="1:41" s="30" customFormat="1" x14ac:dyDescent="0.25">
      <c r="A1167" s="6"/>
      <c r="B1167" s="6"/>
      <c r="C1167" s="6"/>
      <c r="D1167" s="6"/>
      <c r="E1167" s="6"/>
      <c r="F1167" s="6"/>
      <c r="G1167" s="6"/>
      <c r="H1167" s="38"/>
      <c r="I1167" s="6"/>
      <c r="J1167" s="6"/>
      <c r="K1167" s="6"/>
      <c r="L1167" s="6"/>
      <c r="M1167" s="6"/>
      <c r="N1167" s="6"/>
      <c r="O1167" s="6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 t="str">
        <f t="shared" si="347"/>
        <v/>
      </c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</row>
    <row r="1168" spans="1:41" s="30" customFormat="1" x14ac:dyDescent="0.25">
      <c r="A1168" s="6"/>
      <c r="B1168" s="6"/>
      <c r="C1168" s="6"/>
      <c r="D1168" s="6"/>
      <c r="E1168" s="6"/>
      <c r="F1168" s="6"/>
      <c r="G1168" s="6"/>
      <c r="H1168" s="38"/>
      <c r="I1168" s="6"/>
      <c r="J1168" s="6"/>
      <c r="K1168" s="6"/>
      <c r="L1168" s="6"/>
      <c r="M1168" s="6"/>
      <c r="N1168" s="6"/>
      <c r="O1168" s="6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 t="str">
        <f t="shared" si="347"/>
        <v/>
      </c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</row>
    <row r="1169" spans="1:41" s="30" customFormat="1" x14ac:dyDescent="0.25">
      <c r="A1169" s="6"/>
      <c r="B1169" s="6"/>
      <c r="C1169" s="6"/>
      <c r="D1169" s="6"/>
      <c r="E1169" s="6"/>
      <c r="F1169" s="6"/>
      <c r="G1169" s="6"/>
      <c r="H1169" s="38"/>
      <c r="I1169" s="6"/>
      <c r="J1169" s="6"/>
      <c r="K1169" s="6"/>
      <c r="L1169" s="6"/>
      <c r="M1169" s="6"/>
      <c r="N1169" s="6"/>
      <c r="O1169" s="6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 t="str">
        <f t="shared" si="347"/>
        <v/>
      </c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</row>
    <row r="1170" spans="1:41" s="30" customFormat="1" x14ac:dyDescent="0.25">
      <c r="A1170" s="6"/>
      <c r="B1170" s="6"/>
      <c r="C1170" s="6"/>
      <c r="D1170" s="6"/>
      <c r="E1170" s="6"/>
      <c r="F1170" s="6"/>
      <c r="G1170" s="6"/>
      <c r="H1170" s="38"/>
      <c r="I1170" s="6"/>
      <c r="J1170" s="6"/>
      <c r="K1170" s="6"/>
      <c r="L1170" s="6"/>
      <c r="M1170" s="6"/>
      <c r="N1170" s="6"/>
      <c r="O1170" s="6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 t="str">
        <f t="shared" si="347"/>
        <v/>
      </c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</row>
    <row r="1171" spans="1:41" s="30" customFormat="1" x14ac:dyDescent="0.25">
      <c r="A1171" s="6"/>
      <c r="B1171" s="6"/>
      <c r="C1171" s="6"/>
      <c r="D1171" s="6"/>
      <c r="E1171" s="6"/>
      <c r="F1171" s="6"/>
      <c r="G1171" s="6"/>
      <c r="H1171" s="38"/>
      <c r="I1171" s="6"/>
      <c r="J1171" s="6"/>
      <c r="K1171" s="6"/>
      <c r="L1171" s="6"/>
      <c r="M1171" s="6"/>
      <c r="N1171" s="6"/>
      <c r="O1171" s="6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 t="str">
        <f t="shared" si="347"/>
        <v/>
      </c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</row>
    <row r="1172" spans="1:41" s="30" customFormat="1" x14ac:dyDescent="0.25">
      <c r="A1172" s="6"/>
      <c r="B1172" s="6"/>
      <c r="C1172" s="6"/>
      <c r="D1172" s="6"/>
      <c r="E1172" s="6"/>
      <c r="F1172" s="6"/>
      <c r="G1172" s="6"/>
      <c r="H1172" s="38"/>
      <c r="I1172" s="6"/>
      <c r="J1172" s="6"/>
      <c r="K1172" s="6"/>
      <c r="L1172" s="6"/>
      <c r="M1172" s="6"/>
      <c r="N1172" s="6"/>
      <c r="O1172" s="6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 t="str">
        <f t="shared" si="347"/>
        <v/>
      </c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</row>
    <row r="1173" spans="1:41" s="30" customFormat="1" x14ac:dyDescent="0.25">
      <c r="A1173" s="6"/>
      <c r="B1173" s="6"/>
      <c r="C1173" s="6"/>
      <c r="D1173" s="6"/>
      <c r="E1173" s="6"/>
      <c r="F1173" s="6"/>
      <c r="G1173" s="6"/>
      <c r="H1173" s="38"/>
      <c r="I1173" s="6"/>
      <c r="J1173" s="6"/>
      <c r="K1173" s="6"/>
      <c r="L1173" s="6"/>
      <c r="M1173" s="6"/>
      <c r="N1173" s="6"/>
      <c r="O1173" s="6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 t="str">
        <f t="shared" si="347"/>
        <v/>
      </c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</row>
    <row r="1174" spans="1:41" s="30" customFormat="1" x14ac:dyDescent="0.25">
      <c r="A1174" s="6"/>
      <c r="B1174" s="6"/>
      <c r="C1174" s="6"/>
      <c r="D1174" s="6"/>
      <c r="E1174" s="6"/>
      <c r="F1174" s="6"/>
      <c r="G1174" s="6"/>
      <c r="H1174" s="38"/>
      <c r="I1174" s="6"/>
      <c r="J1174" s="6"/>
      <c r="K1174" s="6"/>
      <c r="L1174" s="6"/>
      <c r="M1174" s="6"/>
      <c r="N1174" s="6"/>
      <c r="O1174" s="6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 t="str">
        <f t="shared" si="347"/>
        <v/>
      </c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</row>
    <row r="1175" spans="1:41" s="30" customFormat="1" x14ac:dyDescent="0.25">
      <c r="A1175" s="6"/>
      <c r="B1175" s="6"/>
      <c r="C1175" s="6"/>
      <c r="D1175" s="6"/>
      <c r="E1175" s="6"/>
      <c r="F1175" s="6"/>
      <c r="G1175" s="6"/>
      <c r="H1175" s="38"/>
      <c r="I1175" s="6"/>
      <c r="J1175" s="6"/>
      <c r="K1175" s="6"/>
      <c r="L1175" s="6"/>
      <c r="M1175" s="6"/>
      <c r="N1175" s="6"/>
      <c r="O1175" s="6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 t="str">
        <f t="shared" si="347"/>
        <v/>
      </c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</row>
    <row r="1176" spans="1:41" s="30" customFormat="1" x14ac:dyDescent="0.25">
      <c r="A1176" s="6"/>
      <c r="B1176" s="6"/>
      <c r="C1176" s="6"/>
      <c r="D1176" s="6"/>
      <c r="E1176" s="6"/>
      <c r="F1176" s="6"/>
      <c r="G1176" s="6"/>
      <c r="H1176" s="38"/>
      <c r="I1176" s="6"/>
      <c r="J1176" s="6"/>
      <c r="K1176" s="6"/>
      <c r="L1176" s="6"/>
      <c r="M1176" s="6"/>
      <c r="N1176" s="6"/>
      <c r="O1176" s="6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 t="str">
        <f t="shared" si="347"/>
        <v/>
      </c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</row>
    <row r="1177" spans="1:41" s="30" customFormat="1" x14ac:dyDescent="0.25">
      <c r="A1177" s="6"/>
      <c r="B1177" s="6"/>
      <c r="C1177" s="6"/>
      <c r="D1177" s="6"/>
      <c r="E1177" s="6"/>
      <c r="F1177" s="6"/>
      <c r="G1177" s="6"/>
      <c r="H1177" s="38"/>
      <c r="I1177" s="6"/>
      <c r="J1177" s="6"/>
      <c r="K1177" s="6"/>
      <c r="L1177" s="6"/>
      <c r="M1177" s="6"/>
      <c r="N1177" s="6"/>
      <c r="O1177" s="6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 t="str">
        <f t="shared" si="347"/>
        <v/>
      </c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</row>
    <row r="1178" spans="1:41" s="30" customFormat="1" x14ac:dyDescent="0.25">
      <c r="A1178" s="6"/>
      <c r="B1178" s="6"/>
      <c r="C1178" s="6"/>
      <c r="D1178" s="6"/>
      <c r="E1178" s="6"/>
      <c r="F1178" s="6"/>
      <c r="G1178" s="6"/>
      <c r="H1178" s="38"/>
      <c r="I1178" s="6"/>
      <c r="J1178" s="6"/>
      <c r="K1178" s="6"/>
      <c r="L1178" s="6"/>
      <c r="M1178" s="6"/>
      <c r="N1178" s="6"/>
      <c r="O1178" s="6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 t="str">
        <f t="shared" si="347"/>
        <v/>
      </c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</row>
    <row r="1179" spans="1:41" s="30" customFormat="1" x14ac:dyDescent="0.25">
      <c r="A1179" s="6"/>
      <c r="B1179" s="6"/>
      <c r="C1179" s="6"/>
      <c r="D1179" s="6"/>
      <c r="E1179" s="6"/>
      <c r="F1179" s="6"/>
      <c r="G1179" s="6"/>
      <c r="H1179" s="38"/>
      <c r="I1179" s="6"/>
      <c r="J1179" s="6"/>
      <c r="K1179" s="6"/>
      <c r="L1179" s="6"/>
      <c r="M1179" s="6"/>
      <c r="N1179" s="6"/>
      <c r="O1179" s="6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 t="str">
        <f t="shared" si="347"/>
        <v/>
      </c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</row>
    <row r="1180" spans="1:41" s="30" customFormat="1" x14ac:dyDescent="0.25">
      <c r="A1180" s="6"/>
      <c r="B1180" s="6"/>
      <c r="C1180" s="6"/>
      <c r="D1180" s="6"/>
      <c r="E1180" s="6"/>
      <c r="F1180" s="6"/>
      <c r="G1180" s="6"/>
      <c r="H1180" s="38"/>
      <c r="I1180" s="6"/>
      <c r="J1180" s="6"/>
      <c r="K1180" s="6"/>
      <c r="L1180" s="6"/>
      <c r="M1180" s="6"/>
      <c r="N1180" s="6"/>
      <c r="O1180" s="6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 t="str">
        <f t="shared" si="347"/>
        <v/>
      </c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</row>
    <row r="1181" spans="1:41" s="30" customFormat="1" x14ac:dyDescent="0.25">
      <c r="A1181" s="6"/>
      <c r="B1181" s="6"/>
      <c r="C1181" s="6"/>
      <c r="D1181" s="6"/>
      <c r="E1181" s="6"/>
      <c r="F1181" s="6"/>
      <c r="G1181" s="6"/>
      <c r="H1181" s="38"/>
      <c r="I1181" s="6"/>
      <c r="J1181" s="6"/>
      <c r="K1181" s="6"/>
      <c r="L1181" s="6"/>
      <c r="M1181" s="6"/>
      <c r="N1181" s="6"/>
      <c r="O1181" s="6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 t="str">
        <f t="shared" si="347"/>
        <v/>
      </c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</row>
    <row r="1182" spans="1:41" s="30" customFormat="1" x14ac:dyDescent="0.25">
      <c r="A1182" s="6"/>
      <c r="B1182" s="6"/>
      <c r="C1182" s="6"/>
      <c r="D1182" s="6"/>
      <c r="E1182" s="6"/>
      <c r="F1182" s="6"/>
      <c r="G1182" s="6"/>
      <c r="H1182" s="38"/>
      <c r="I1182" s="6"/>
      <c r="J1182" s="6"/>
      <c r="K1182" s="6"/>
      <c r="L1182" s="6"/>
      <c r="M1182" s="6"/>
      <c r="N1182" s="6"/>
      <c r="O1182" s="6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 t="str">
        <f t="shared" si="347"/>
        <v/>
      </c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</row>
    <row r="1183" spans="1:41" s="30" customFormat="1" x14ac:dyDescent="0.25">
      <c r="A1183" s="6"/>
      <c r="B1183" s="6"/>
      <c r="C1183" s="6"/>
      <c r="D1183" s="6"/>
      <c r="E1183" s="6"/>
      <c r="F1183" s="6"/>
      <c r="G1183" s="6"/>
      <c r="H1183" s="38"/>
      <c r="I1183" s="6"/>
      <c r="J1183" s="6"/>
      <c r="K1183" s="6"/>
      <c r="L1183" s="6"/>
      <c r="M1183" s="6"/>
      <c r="N1183" s="6"/>
      <c r="O1183" s="6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 t="str">
        <f t="shared" si="347"/>
        <v/>
      </c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</row>
    <row r="1184" spans="1:41" s="30" customFormat="1" x14ac:dyDescent="0.25">
      <c r="A1184" s="6"/>
      <c r="B1184" s="6"/>
      <c r="C1184" s="6"/>
      <c r="D1184" s="6"/>
      <c r="E1184" s="6"/>
      <c r="F1184" s="6"/>
      <c r="G1184" s="6"/>
      <c r="H1184" s="38"/>
      <c r="I1184" s="6"/>
      <c r="J1184" s="6"/>
      <c r="K1184" s="6"/>
      <c r="L1184" s="6"/>
      <c r="M1184" s="6"/>
      <c r="N1184" s="6"/>
      <c r="O1184" s="6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 t="str">
        <f t="shared" si="347"/>
        <v/>
      </c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</row>
    <row r="1185" spans="1:41" s="30" customFormat="1" x14ac:dyDescent="0.25">
      <c r="A1185" s="6"/>
      <c r="B1185" s="6"/>
      <c r="C1185" s="6"/>
      <c r="D1185" s="6"/>
      <c r="E1185" s="6"/>
      <c r="F1185" s="6"/>
      <c r="G1185" s="6"/>
      <c r="H1185" s="38"/>
      <c r="I1185" s="6"/>
      <c r="J1185" s="6"/>
      <c r="K1185" s="6"/>
      <c r="L1185" s="6"/>
      <c r="M1185" s="6"/>
      <c r="N1185" s="6"/>
      <c r="O1185" s="6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 t="str">
        <f t="shared" si="347"/>
        <v/>
      </c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</row>
    <row r="1186" spans="1:41" s="30" customFormat="1" x14ac:dyDescent="0.25">
      <c r="A1186" s="6"/>
      <c r="B1186" s="6"/>
      <c r="C1186" s="6"/>
      <c r="D1186" s="6"/>
      <c r="E1186" s="6"/>
      <c r="F1186" s="6"/>
      <c r="G1186" s="6"/>
      <c r="H1186" s="38"/>
      <c r="I1186" s="6"/>
      <c r="J1186" s="6"/>
      <c r="K1186" s="6"/>
      <c r="L1186" s="6"/>
      <c r="M1186" s="6"/>
      <c r="N1186" s="6"/>
      <c r="O1186" s="6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 t="str">
        <f t="shared" si="347"/>
        <v/>
      </c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</row>
    <row r="1187" spans="1:41" s="30" customFormat="1" x14ac:dyDescent="0.25">
      <c r="A1187" s="6"/>
      <c r="B1187" s="6"/>
      <c r="C1187" s="6"/>
      <c r="D1187" s="6"/>
      <c r="E1187" s="6"/>
      <c r="F1187" s="6"/>
      <c r="G1187" s="6"/>
      <c r="H1187" s="38"/>
      <c r="I1187" s="6"/>
      <c r="J1187" s="6"/>
      <c r="K1187" s="6"/>
      <c r="L1187" s="6"/>
      <c r="M1187" s="6"/>
      <c r="N1187" s="6"/>
      <c r="O1187" s="6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 t="str">
        <f t="shared" si="347"/>
        <v/>
      </c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</row>
    <row r="1188" spans="1:41" s="30" customFormat="1" x14ac:dyDescent="0.25">
      <c r="A1188" s="6"/>
      <c r="B1188" s="6"/>
      <c r="C1188" s="6"/>
      <c r="D1188" s="6"/>
      <c r="E1188" s="6"/>
      <c r="F1188" s="6"/>
      <c r="G1188" s="6"/>
      <c r="H1188" s="38"/>
      <c r="I1188" s="6"/>
      <c r="J1188" s="6"/>
      <c r="K1188" s="6"/>
      <c r="L1188" s="6"/>
      <c r="M1188" s="6"/>
      <c r="N1188" s="6"/>
      <c r="O1188" s="6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 t="str">
        <f t="shared" si="347"/>
        <v/>
      </c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</row>
    <row r="1189" spans="1:41" s="30" customFormat="1" x14ac:dyDescent="0.25">
      <c r="A1189" s="6"/>
      <c r="B1189" s="6"/>
      <c r="C1189" s="6"/>
      <c r="D1189" s="6"/>
      <c r="E1189" s="6"/>
      <c r="F1189" s="6"/>
      <c r="G1189" s="6"/>
      <c r="H1189" s="38"/>
      <c r="I1189" s="6"/>
      <c r="J1189" s="6"/>
      <c r="K1189" s="6"/>
      <c r="L1189" s="6"/>
      <c r="M1189" s="6"/>
      <c r="N1189" s="6"/>
      <c r="O1189" s="6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 t="str">
        <f t="shared" si="347"/>
        <v/>
      </c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</row>
    <row r="1190" spans="1:41" s="30" customFormat="1" x14ac:dyDescent="0.25">
      <c r="A1190" s="6"/>
      <c r="B1190" s="6"/>
      <c r="C1190" s="6"/>
      <c r="D1190" s="6"/>
      <c r="E1190" s="6"/>
      <c r="F1190" s="6"/>
      <c r="G1190" s="6"/>
      <c r="H1190" s="38"/>
      <c r="I1190" s="6"/>
      <c r="J1190" s="6"/>
      <c r="K1190" s="6"/>
      <c r="L1190" s="6"/>
      <c r="M1190" s="6"/>
      <c r="N1190" s="6"/>
      <c r="O1190" s="6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 t="str">
        <f t="shared" si="347"/>
        <v/>
      </c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</row>
    <row r="1191" spans="1:41" s="30" customFormat="1" x14ac:dyDescent="0.25">
      <c r="A1191" s="6"/>
      <c r="B1191" s="6"/>
      <c r="C1191" s="6"/>
      <c r="D1191" s="6"/>
      <c r="E1191" s="6"/>
      <c r="F1191" s="6"/>
      <c r="G1191" s="6"/>
      <c r="H1191" s="38"/>
      <c r="I1191" s="6"/>
      <c r="J1191" s="6"/>
      <c r="K1191" s="6"/>
      <c r="L1191" s="6"/>
      <c r="M1191" s="6"/>
      <c r="N1191" s="6"/>
      <c r="O1191" s="6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 t="str">
        <f t="shared" si="347"/>
        <v/>
      </c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</row>
    <row r="1192" spans="1:41" s="30" customFormat="1" x14ac:dyDescent="0.25">
      <c r="A1192" s="6"/>
      <c r="B1192" s="6"/>
      <c r="C1192" s="6"/>
      <c r="D1192" s="6"/>
      <c r="E1192" s="6"/>
      <c r="F1192" s="6"/>
      <c r="G1192" s="6"/>
      <c r="H1192" s="38"/>
      <c r="I1192" s="6"/>
      <c r="J1192" s="6"/>
      <c r="K1192" s="6"/>
      <c r="L1192" s="6"/>
      <c r="M1192" s="6"/>
      <c r="N1192" s="6"/>
      <c r="O1192" s="6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 t="str">
        <f t="shared" si="347"/>
        <v/>
      </c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</row>
    <row r="1193" spans="1:41" s="30" customFormat="1" x14ac:dyDescent="0.25">
      <c r="A1193" s="6"/>
      <c r="B1193" s="6"/>
      <c r="C1193" s="6"/>
      <c r="D1193" s="6"/>
      <c r="E1193" s="6"/>
      <c r="F1193" s="6"/>
      <c r="G1193" s="6"/>
      <c r="H1193" s="38"/>
      <c r="I1193" s="6"/>
      <c r="J1193" s="6"/>
      <c r="K1193" s="6"/>
      <c r="L1193" s="6"/>
      <c r="M1193" s="6"/>
      <c r="N1193" s="6"/>
      <c r="O1193" s="6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 t="str">
        <f t="shared" si="347"/>
        <v/>
      </c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</row>
    <row r="1194" spans="1:41" s="30" customFormat="1" x14ac:dyDescent="0.25">
      <c r="A1194" s="6"/>
      <c r="B1194" s="6"/>
      <c r="C1194" s="6"/>
      <c r="D1194" s="6"/>
      <c r="E1194" s="6"/>
      <c r="F1194" s="6"/>
      <c r="G1194" s="6"/>
      <c r="H1194" s="38"/>
      <c r="I1194" s="6"/>
      <c r="J1194" s="6"/>
      <c r="K1194" s="6"/>
      <c r="L1194" s="6"/>
      <c r="M1194" s="6"/>
      <c r="N1194" s="6"/>
      <c r="O1194" s="6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 t="str">
        <f t="shared" si="347"/>
        <v/>
      </c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</row>
    <row r="1195" spans="1:41" s="30" customFormat="1" x14ac:dyDescent="0.25">
      <c r="A1195" s="6"/>
      <c r="B1195" s="6"/>
      <c r="C1195" s="6"/>
      <c r="D1195" s="6"/>
      <c r="E1195" s="6"/>
      <c r="F1195" s="6"/>
      <c r="G1195" s="6"/>
      <c r="H1195" s="38"/>
      <c r="I1195" s="6"/>
      <c r="J1195" s="6"/>
      <c r="K1195" s="6"/>
      <c r="L1195" s="6"/>
      <c r="M1195" s="6"/>
      <c r="N1195" s="6"/>
      <c r="O1195" s="6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 t="str">
        <f t="shared" si="347"/>
        <v/>
      </c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</row>
    <row r="1196" spans="1:41" s="30" customFormat="1" x14ac:dyDescent="0.25">
      <c r="A1196" s="6"/>
      <c r="B1196" s="6"/>
      <c r="C1196" s="6"/>
      <c r="D1196" s="6"/>
      <c r="E1196" s="6"/>
      <c r="F1196" s="6"/>
      <c r="G1196" s="6"/>
      <c r="H1196" s="38"/>
      <c r="I1196" s="6"/>
      <c r="J1196" s="6"/>
      <c r="K1196" s="6"/>
      <c r="L1196" s="6"/>
      <c r="M1196" s="6"/>
      <c r="N1196" s="6"/>
      <c r="O1196" s="6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 t="str">
        <f t="shared" si="347"/>
        <v/>
      </c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</row>
    <row r="1197" spans="1:41" s="30" customFormat="1" x14ac:dyDescent="0.25">
      <c r="A1197" s="6"/>
      <c r="B1197" s="6"/>
      <c r="C1197" s="6"/>
      <c r="D1197" s="6"/>
      <c r="E1197" s="6"/>
      <c r="F1197" s="6"/>
      <c r="G1197" s="6"/>
      <c r="H1197" s="38"/>
      <c r="I1197" s="6"/>
      <c r="J1197" s="6"/>
      <c r="K1197" s="6"/>
      <c r="L1197" s="6"/>
      <c r="M1197" s="6"/>
      <c r="N1197" s="6"/>
      <c r="O1197" s="6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 t="str">
        <f t="shared" si="347"/>
        <v/>
      </c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</row>
    <row r="1198" spans="1:41" s="30" customFormat="1" x14ac:dyDescent="0.25">
      <c r="A1198" s="6"/>
      <c r="B1198" s="6"/>
      <c r="C1198" s="6"/>
      <c r="D1198" s="6"/>
      <c r="E1198" s="6"/>
      <c r="F1198" s="6"/>
      <c r="G1198" s="6"/>
      <c r="H1198" s="38"/>
      <c r="I1198" s="6"/>
      <c r="J1198" s="6"/>
      <c r="K1198" s="6"/>
      <c r="L1198" s="6"/>
      <c r="M1198" s="6"/>
      <c r="N1198" s="6"/>
      <c r="O1198" s="6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 t="str">
        <f t="shared" si="347"/>
        <v/>
      </c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</row>
    <row r="1199" spans="1:41" s="30" customFormat="1" x14ac:dyDescent="0.25">
      <c r="A1199" s="6"/>
      <c r="B1199" s="6"/>
      <c r="C1199" s="6"/>
      <c r="D1199" s="6"/>
      <c r="E1199" s="6"/>
      <c r="F1199" s="6"/>
      <c r="G1199" s="6"/>
      <c r="H1199" s="38"/>
      <c r="I1199" s="6"/>
      <c r="J1199" s="6"/>
      <c r="K1199" s="6"/>
      <c r="L1199" s="6"/>
      <c r="M1199" s="6"/>
      <c r="N1199" s="6"/>
      <c r="O1199" s="6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 t="str">
        <f t="shared" si="347"/>
        <v/>
      </c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</row>
    <row r="1200" spans="1:41" s="30" customFormat="1" x14ac:dyDescent="0.25">
      <c r="A1200" s="6"/>
      <c r="B1200" s="6"/>
      <c r="C1200" s="6"/>
      <c r="D1200" s="6"/>
      <c r="E1200" s="6"/>
      <c r="F1200" s="6"/>
      <c r="G1200" s="6"/>
      <c r="H1200" s="38"/>
      <c r="I1200" s="6"/>
      <c r="J1200" s="6"/>
      <c r="K1200" s="6"/>
      <c r="L1200" s="6"/>
      <c r="M1200" s="6"/>
      <c r="N1200" s="6"/>
      <c r="O1200" s="6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 t="str">
        <f t="shared" si="347"/>
        <v/>
      </c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</row>
    <row r="1201" spans="1:41" s="30" customFormat="1" x14ac:dyDescent="0.25">
      <c r="A1201" s="6"/>
      <c r="B1201" s="6"/>
      <c r="C1201" s="6"/>
      <c r="D1201" s="6"/>
      <c r="E1201" s="6"/>
      <c r="F1201" s="6"/>
      <c r="G1201" s="6"/>
      <c r="H1201" s="38"/>
      <c r="I1201" s="6"/>
      <c r="J1201" s="6"/>
      <c r="K1201" s="6"/>
      <c r="L1201" s="6"/>
      <c r="M1201" s="6"/>
      <c r="N1201" s="6"/>
      <c r="O1201" s="6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 t="str">
        <f t="shared" si="347"/>
        <v/>
      </c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</row>
    <row r="1202" spans="1:41" s="30" customFormat="1" x14ac:dyDescent="0.25">
      <c r="A1202" s="6"/>
      <c r="B1202" s="6"/>
      <c r="C1202" s="6"/>
      <c r="D1202" s="6"/>
      <c r="E1202" s="6"/>
      <c r="F1202" s="6"/>
      <c r="G1202" s="6"/>
      <c r="H1202" s="38"/>
      <c r="I1202" s="6"/>
      <c r="J1202" s="6"/>
      <c r="K1202" s="6"/>
      <c r="L1202" s="6"/>
      <c r="M1202" s="6"/>
      <c r="N1202" s="6"/>
      <c r="O1202" s="6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 t="str">
        <f t="shared" si="347"/>
        <v/>
      </c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</row>
    <row r="1203" spans="1:41" s="30" customFormat="1" x14ac:dyDescent="0.25">
      <c r="A1203" s="6"/>
      <c r="B1203" s="6"/>
      <c r="C1203" s="6"/>
      <c r="D1203" s="6"/>
      <c r="E1203" s="6"/>
      <c r="F1203" s="6"/>
      <c r="G1203" s="6"/>
      <c r="H1203" s="38"/>
      <c r="I1203" s="6"/>
      <c r="J1203" s="6"/>
      <c r="K1203" s="6"/>
      <c r="L1203" s="6"/>
      <c r="M1203" s="6"/>
      <c r="N1203" s="6"/>
      <c r="O1203" s="6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 t="str">
        <f t="shared" si="347"/>
        <v/>
      </c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</row>
    <row r="1204" spans="1:41" s="30" customFormat="1" x14ac:dyDescent="0.25">
      <c r="A1204" s="6"/>
      <c r="B1204" s="6"/>
      <c r="C1204" s="6"/>
      <c r="D1204" s="6"/>
      <c r="E1204" s="6"/>
      <c r="F1204" s="6"/>
      <c r="G1204" s="6"/>
      <c r="H1204" s="38"/>
      <c r="I1204" s="6"/>
      <c r="J1204" s="6"/>
      <c r="K1204" s="6"/>
      <c r="L1204" s="6"/>
      <c r="M1204" s="6"/>
      <c r="N1204" s="6"/>
      <c r="O1204" s="6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 t="str">
        <f t="shared" si="347"/>
        <v/>
      </c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</row>
    <row r="1205" spans="1:41" s="30" customFormat="1" x14ac:dyDescent="0.25">
      <c r="A1205" s="6"/>
      <c r="B1205" s="6"/>
      <c r="C1205" s="6"/>
      <c r="D1205" s="6"/>
      <c r="E1205" s="6"/>
      <c r="F1205" s="6"/>
      <c r="G1205" s="6"/>
      <c r="H1205" s="38"/>
      <c r="I1205" s="6"/>
      <c r="J1205" s="6"/>
      <c r="K1205" s="6"/>
      <c r="L1205" s="6"/>
      <c r="M1205" s="6"/>
      <c r="N1205" s="6"/>
      <c r="O1205" s="6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 t="str">
        <f t="shared" si="347"/>
        <v/>
      </c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</row>
    <row r="1206" spans="1:41" s="30" customFormat="1" x14ac:dyDescent="0.25">
      <c r="A1206" s="6"/>
      <c r="B1206" s="6"/>
      <c r="C1206" s="6"/>
      <c r="D1206" s="6"/>
      <c r="E1206" s="6"/>
      <c r="F1206" s="6"/>
      <c r="G1206" s="6"/>
      <c r="H1206" s="38"/>
      <c r="I1206" s="6"/>
      <c r="J1206" s="6"/>
      <c r="K1206" s="6"/>
      <c r="L1206" s="6"/>
      <c r="M1206" s="6"/>
      <c r="N1206" s="6"/>
      <c r="O1206" s="6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 t="str">
        <f t="shared" si="347"/>
        <v/>
      </c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</row>
    <row r="1207" spans="1:41" s="30" customFormat="1" x14ac:dyDescent="0.25">
      <c r="A1207" s="6"/>
      <c r="B1207" s="6"/>
      <c r="C1207" s="6"/>
      <c r="D1207" s="6"/>
      <c r="E1207" s="6"/>
      <c r="F1207" s="6"/>
      <c r="G1207" s="6"/>
      <c r="H1207" s="38"/>
      <c r="I1207" s="6"/>
      <c r="J1207" s="6"/>
      <c r="K1207" s="6"/>
      <c r="L1207" s="6"/>
      <c r="M1207" s="6"/>
      <c r="N1207" s="6"/>
      <c r="O1207" s="6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 t="str">
        <f t="shared" si="347"/>
        <v/>
      </c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</row>
    <row r="1208" spans="1:41" s="30" customFormat="1" x14ac:dyDescent="0.25">
      <c r="A1208" s="6"/>
      <c r="B1208" s="6"/>
      <c r="C1208" s="6"/>
      <c r="D1208" s="6"/>
      <c r="E1208" s="6"/>
      <c r="F1208" s="6"/>
      <c r="G1208" s="6"/>
      <c r="H1208" s="38"/>
      <c r="I1208" s="6"/>
      <c r="J1208" s="6"/>
      <c r="K1208" s="6"/>
      <c r="L1208" s="6"/>
      <c r="M1208" s="6"/>
      <c r="N1208" s="6"/>
      <c r="O1208" s="6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 t="str">
        <f t="shared" si="347"/>
        <v/>
      </c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</row>
    <row r="1209" spans="1:41" s="30" customFormat="1" x14ac:dyDescent="0.25">
      <c r="A1209" s="6"/>
      <c r="B1209" s="6"/>
      <c r="C1209" s="6"/>
      <c r="D1209" s="6"/>
      <c r="E1209" s="6"/>
      <c r="F1209" s="6"/>
      <c r="G1209" s="6"/>
      <c r="H1209" s="38"/>
      <c r="I1209" s="6"/>
      <c r="J1209" s="6"/>
      <c r="K1209" s="6"/>
      <c r="L1209" s="6"/>
      <c r="M1209" s="6"/>
      <c r="N1209" s="6"/>
      <c r="O1209" s="6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 t="str">
        <f t="shared" si="347"/>
        <v/>
      </c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</row>
    <row r="1210" spans="1:41" s="30" customFormat="1" x14ac:dyDescent="0.25">
      <c r="A1210" s="6"/>
      <c r="B1210" s="6"/>
      <c r="C1210" s="6"/>
      <c r="D1210" s="6"/>
      <c r="E1210" s="6"/>
      <c r="F1210" s="6"/>
      <c r="G1210" s="6"/>
      <c r="H1210" s="38"/>
      <c r="I1210" s="6"/>
      <c r="J1210" s="6"/>
      <c r="K1210" s="6"/>
      <c r="L1210" s="6"/>
      <c r="M1210" s="6"/>
      <c r="N1210" s="6"/>
      <c r="O1210" s="6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 t="str">
        <f t="shared" si="347"/>
        <v/>
      </c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</row>
    <row r="1211" spans="1:41" s="30" customFormat="1" x14ac:dyDescent="0.25">
      <c r="A1211" s="6"/>
      <c r="B1211" s="6"/>
      <c r="C1211" s="6"/>
      <c r="D1211" s="6"/>
      <c r="E1211" s="6"/>
      <c r="F1211" s="6"/>
      <c r="G1211" s="6"/>
      <c r="H1211" s="38"/>
      <c r="I1211" s="6"/>
      <c r="J1211" s="6"/>
      <c r="K1211" s="6"/>
      <c r="L1211" s="6"/>
      <c r="M1211" s="6"/>
      <c r="N1211" s="6"/>
      <c r="O1211" s="6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 t="str">
        <f t="shared" si="347"/>
        <v/>
      </c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</row>
    <row r="1212" spans="1:41" s="30" customFormat="1" x14ac:dyDescent="0.25">
      <c r="A1212" s="6"/>
      <c r="B1212" s="6"/>
      <c r="C1212" s="6"/>
      <c r="D1212" s="6"/>
      <c r="E1212" s="6"/>
      <c r="F1212" s="6"/>
      <c r="G1212" s="6"/>
      <c r="H1212" s="38"/>
      <c r="I1212" s="6"/>
      <c r="J1212" s="6"/>
      <c r="K1212" s="6"/>
      <c r="L1212" s="6"/>
      <c r="M1212" s="6"/>
      <c r="N1212" s="6"/>
      <c r="O1212" s="6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 t="str">
        <f t="shared" si="347"/>
        <v/>
      </c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</row>
    <row r="1213" spans="1:41" s="30" customFormat="1" x14ac:dyDescent="0.25">
      <c r="A1213" s="6"/>
      <c r="B1213" s="6"/>
      <c r="C1213" s="6"/>
      <c r="D1213" s="6"/>
      <c r="E1213" s="6"/>
      <c r="F1213" s="6"/>
      <c r="G1213" s="6"/>
      <c r="H1213" s="38"/>
      <c r="I1213" s="6"/>
      <c r="J1213" s="6"/>
      <c r="K1213" s="6"/>
      <c r="L1213" s="6"/>
      <c r="M1213" s="6"/>
      <c r="N1213" s="6"/>
      <c r="O1213" s="6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 t="str">
        <f t="shared" si="347"/>
        <v/>
      </c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</row>
    <row r="1214" spans="1:41" s="30" customFormat="1" x14ac:dyDescent="0.25">
      <c r="A1214" s="6"/>
      <c r="B1214" s="6"/>
      <c r="C1214" s="6"/>
      <c r="D1214" s="6"/>
      <c r="E1214" s="6"/>
      <c r="F1214" s="6"/>
      <c r="G1214" s="6"/>
      <c r="H1214" s="38"/>
      <c r="I1214" s="6"/>
      <c r="J1214" s="6"/>
      <c r="K1214" s="6"/>
      <c r="L1214" s="6"/>
      <c r="M1214" s="6"/>
      <c r="N1214" s="6"/>
      <c r="O1214" s="6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 t="str">
        <f t="shared" si="347"/>
        <v/>
      </c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</row>
    <row r="1215" spans="1:41" s="30" customFormat="1" x14ac:dyDescent="0.25">
      <c r="A1215" s="6"/>
      <c r="B1215" s="6"/>
      <c r="C1215" s="6"/>
      <c r="D1215" s="6"/>
      <c r="E1215" s="6"/>
      <c r="F1215" s="6"/>
      <c r="G1215" s="6"/>
      <c r="H1215" s="38"/>
      <c r="I1215" s="6"/>
      <c r="J1215" s="6"/>
      <c r="K1215" s="6"/>
      <c r="L1215" s="6"/>
      <c r="M1215" s="6"/>
      <c r="N1215" s="6"/>
      <c r="O1215" s="6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 t="str">
        <f t="shared" si="347"/>
        <v/>
      </c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</row>
    <row r="1216" spans="1:41" s="30" customFormat="1" x14ac:dyDescent="0.25">
      <c r="A1216" s="6"/>
      <c r="B1216" s="6"/>
      <c r="C1216" s="6"/>
      <c r="D1216" s="6"/>
      <c r="E1216" s="6"/>
      <c r="F1216" s="6"/>
      <c r="G1216" s="6"/>
      <c r="H1216" s="38"/>
      <c r="I1216" s="6"/>
      <c r="J1216" s="6"/>
      <c r="K1216" s="6"/>
      <c r="L1216" s="6"/>
      <c r="M1216" s="6"/>
      <c r="N1216" s="6"/>
      <c r="O1216" s="6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 t="str">
        <f t="shared" si="347"/>
        <v/>
      </c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</row>
    <row r="1217" spans="1:41" s="30" customFormat="1" x14ac:dyDescent="0.25">
      <c r="A1217" s="6"/>
      <c r="B1217" s="6"/>
      <c r="C1217" s="6"/>
      <c r="D1217" s="6"/>
      <c r="E1217" s="6"/>
      <c r="F1217" s="6"/>
      <c r="G1217" s="6"/>
      <c r="H1217" s="38"/>
      <c r="I1217" s="6"/>
      <c r="J1217" s="6"/>
      <c r="K1217" s="6"/>
      <c r="L1217" s="6"/>
      <c r="M1217" s="6"/>
      <c r="N1217" s="6"/>
      <c r="O1217" s="6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 t="str">
        <f t="shared" si="347"/>
        <v/>
      </c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</row>
    <row r="1218" spans="1:41" s="30" customFormat="1" x14ac:dyDescent="0.25">
      <c r="A1218" s="6"/>
      <c r="B1218" s="6"/>
      <c r="C1218" s="6"/>
      <c r="D1218" s="6"/>
      <c r="E1218" s="6"/>
      <c r="F1218" s="6"/>
      <c r="G1218" s="6"/>
      <c r="H1218" s="38"/>
      <c r="I1218" s="6"/>
      <c r="J1218" s="6"/>
      <c r="K1218" s="6"/>
      <c r="L1218" s="6"/>
      <c r="M1218" s="6"/>
      <c r="N1218" s="6"/>
      <c r="O1218" s="6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 t="str">
        <f t="shared" si="347"/>
        <v/>
      </c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</row>
    <row r="1219" spans="1:41" s="30" customFormat="1" x14ac:dyDescent="0.25">
      <c r="A1219" s="6"/>
      <c r="B1219" s="6"/>
      <c r="C1219" s="6"/>
      <c r="D1219" s="6"/>
      <c r="E1219" s="6"/>
      <c r="F1219" s="6"/>
      <c r="G1219" s="6"/>
      <c r="H1219" s="38"/>
      <c r="I1219" s="6"/>
      <c r="J1219" s="6"/>
      <c r="K1219" s="6"/>
      <c r="L1219" s="6"/>
      <c r="M1219" s="6"/>
      <c r="N1219" s="6"/>
      <c r="O1219" s="6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 t="str">
        <f t="shared" si="347"/>
        <v/>
      </c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</row>
    <row r="1220" spans="1:41" s="30" customFormat="1" x14ac:dyDescent="0.25">
      <c r="A1220" s="6"/>
      <c r="B1220" s="6"/>
      <c r="C1220" s="6"/>
      <c r="D1220" s="6"/>
      <c r="E1220" s="6"/>
      <c r="F1220" s="6"/>
      <c r="G1220" s="6"/>
      <c r="H1220" s="38"/>
      <c r="I1220" s="6"/>
      <c r="J1220" s="6"/>
      <c r="K1220" s="6"/>
      <c r="L1220" s="6"/>
      <c r="M1220" s="6"/>
      <c r="N1220" s="6"/>
      <c r="O1220" s="6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 t="str">
        <f t="shared" ref="Y1220:Y1283" si="348">IF(ISERROR(SUM(K1220,-L1220)),"",IF(SUM(K1220,-L1220)=0,"",IF(ISERROR(SEARCH("федерал",U1220,1)),"",SUM(K1220,-L1220))))</f>
        <v/>
      </c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</row>
    <row r="1221" spans="1:41" s="30" customFormat="1" x14ac:dyDescent="0.25">
      <c r="A1221" s="6"/>
      <c r="B1221" s="6"/>
      <c r="C1221" s="6"/>
      <c r="D1221" s="6"/>
      <c r="E1221" s="6"/>
      <c r="F1221" s="6"/>
      <c r="G1221" s="6"/>
      <c r="H1221" s="38"/>
      <c r="I1221" s="6"/>
      <c r="J1221" s="6"/>
      <c r="K1221" s="6"/>
      <c r="L1221" s="6"/>
      <c r="M1221" s="6"/>
      <c r="N1221" s="6"/>
      <c r="O1221" s="6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 t="str">
        <f t="shared" si="348"/>
        <v/>
      </c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</row>
    <row r="1222" spans="1:41" s="30" customFormat="1" x14ac:dyDescent="0.25">
      <c r="A1222" s="6"/>
      <c r="B1222" s="6"/>
      <c r="C1222" s="6"/>
      <c r="D1222" s="6"/>
      <c r="E1222" s="6"/>
      <c r="F1222" s="6"/>
      <c r="G1222" s="6"/>
      <c r="H1222" s="38"/>
      <c r="I1222" s="6"/>
      <c r="J1222" s="6"/>
      <c r="K1222" s="6"/>
      <c r="L1222" s="6"/>
      <c r="M1222" s="6"/>
      <c r="N1222" s="6"/>
      <c r="O1222" s="6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 t="str">
        <f t="shared" si="348"/>
        <v/>
      </c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</row>
    <row r="1223" spans="1:41" s="30" customFormat="1" x14ac:dyDescent="0.25">
      <c r="A1223" s="6"/>
      <c r="B1223" s="6"/>
      <c r="C1223" s="6"/>
      <c r="D1223" s="6"/>
      <c r="E1223" s="6"/>
      <c r="F1223" s="6"/>
      <c r="G1223" s="6"/>
      <c r="H1223" s="38"/>
      <c r="I1223" s="6"/>
      <c r="J1223" s="6"/>
      <c r="K1223" s="6"/>
      <c r="L1223" s="6"/>
      <c r="M1223" s="6"/>
      <c r="N1223" s="6"/>
      <c r="O1223" s="6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 t="str">
        <f t="shared" si="348"/>
        <v/>
      </c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</row>
    <row r="1224" spans="1:41" s="30" customFormat="1" x14ac:dyDescent="0.25">
      <c r="A1224" s="6"/>
      <c r="B1224" s="6"/>
      <c r="C1224" s="6"/>
      <c r="D1224" s="6"/>
      <c r="E1224" s="6"/>
      <c r="F1224" s="6"/>
      <c r="G1224" s="6"/>
      <c r="H1224" s="38"/>
      <c r="I1224" s="6"/>
      <c r="J1224" s="6"/>
      <c r="K1224" s="6"/>
      <c r="L1224" s="6"/>
      <c r="M1224" s="6"/>
      <c r="N1224" s="6"/>
      <c r="O1224" s="6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 t="str">
        <f t="shared" si="348"/>
        <v/>
      </c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</row>
    <row r="1225" spans="1:41" s="30" customFormat="1" x14ac:dyDescent="0.25">
      <c r="A1225" s="6"/>
      <c r="B1225" s="6"/>
      <c r="C1225" s="6"/>
      <c r="D1225" s="6"/>
      <c r="E1225" s="6"/>
      <c r="F1225" s="6"/>
      <c r="G1225" s="6"/>
      <c r="H1225" s="38"/>
      <c r="I1225" s="6"/>
      <c r="J1225" s="6"/>
      <c r="K1225" s="6"/>
      <c r="L1225" s="6"/>
      <c r="M1225" s="6"/>
      <c r="N1225" s="6"/>
      <c r="O1225" s="6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 t="str">
        <f t="shared" si="348"/>
        <v/>
      </c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</row>
    <row r="1226" spans="1:41" s="30" customFormat="1" x14ac:dyDescent="0.25">
      <c r="A1226" s="6"/>
      <c r="B1226" s="6"/>
      <c r="C1226" s="6"/>
      <c r="D1226" s="6"/>
      <c r="E1226" s="6"/>
      <c r="F1226" s="6"/>
      <c r="G1226" s="6"/>
      <c r="H1226" s="38"/>
      <c r="I1226" s="6"/>
      <c r="J1226" s="6"/>
      <c r="K1226" s="6"/>
      <c r="L1226" s="6"/>
      <c r="M1226" s="6"/>
      <c r="N1226" s="6"/>
      <c r="O1226" s="6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 t="str">
        <f t="shared" si="348"/>
        <v/>
      </c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</row>
    <row r="1227" spans="1:41" s="30" customFormat="1" x14ac:dyDescent="0.25">
      <c r="A1227" s="6"/>
      <c r="B1227" s="6"/>
      <c r="C1227" s="6"/>
      <c r="D1227" s="6"/>
      <c r="E1227" s="6"/>
      <c r="F1227" s="6"/>
      <c r="G1227" s="6"/>
      <c r="H1227" s="38"/>
      <c r="I1227" s="6"/>
      <c r="J1227" s="6"/>
      <c r="K1227" s="6"/>
      <c r="L1227" s="6"/>
      <c r="M1227" s="6"/>
      <c r="N1227" s="6"/>
      <c r="O1227" s="6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 t="str">
        <f t="shared" si="348"/>
        <v/>
      </c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</row>
    <row r="1228" spans="1:41" s="30" customFormat="1" x14ac:dyDescent="0.25">
      <c r="A1228" s="6"/>
      <c r="B1228" s="6"/>
      <c r="C1228" s="6"/>
      <c r="D1228" s="6"/>
      <c r="E1228" s="6"/>
      <c r="F1228" s="6"/>
      <c r="G1228" s="6"/>
      <c r="H1228" s="38"/>
      <c r="I1228" s="6"/>
      <c r="J1228" s="6"/>
      <c r="K1228" s="6"/>
      <c r="L1228" s="6"/>
      <c r="M1228" s="6"/>
      <c r="N1228" s="6"/>
      <c r="O1228" s="6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 t="str">
        <f t="shared" si="348"/>
        <v/>
      </c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</row>
    <row r="1229" spans="1:41" s="30" customFormat="1" x14ac:dyDescent="0.25">
      <c r="A1229" s="6"/>
      <c r="B1229" s="6"/>
      <c r="C1229" s="6"/>
      <c r="D1229" s="6"/>
      <c r="E1229" s="6"/>
      <c r="F1229" s="6"/>
      <c r="G1229" s="6"/>
      <c r="H1229" s="38"/>
      <c r="I1229" s="6"/>
      <c r="J1229" s="6"/>
      <c r="K1229" s="6"/>
      <c r="L1229" s="6"/>
      <c r="M1229" s="6"/>
      <c r="N1229" s="6"/>
      <c r="O1229" s="6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 t="str">
        <f t="shared" si="348"/>
        <v/>
      </c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</row>
    <row r="1230" spans="1:41" s="30" customFormat="1" x14ac:dyDescent="0.25">
      <c r="A1230" s="6"/>
      <c r="B1230" s="6"/>
      <c r="C1230" s="6"/>
      <c r="D1230" s="6"/>
      <c r="E1230" s="6"/>
      <c r="F1230" s="6"/>
      <c r="G1230" s="6"/>
      <c r="H1230" s="38"/>
      <c r="I1230" s="6"/>
      <c r="J1230" s="6"/>
      <c r="K1230" s="6"/>
      <c r="L1230" s="6"/>
      <c r="M1230" s="6"/>
      <c r="N1230" s="6"/>
      <c r="O1230" s="6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 t="str">
        <f t="shared" si="348"/>
        <v/>
      </c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</row>
    <row r="1231" spans="1:41" s="30" customFormat="1" x14ac:dyDescent="0.25">
      <c r="A1231" s="6"/>
      <c r="B1231" s="6"/>
      <c r="C1231" s="6"/>
      <c r="D1231" s="6"/>
      <c r="E1231" s="6"/>
      <c r="F1231" s="6"/>
      <c r="G1231" s="6"/>
      <c r="H1231" s="38"/>
      <c r="I1231" s="6"/>
      <c r="J1231" s="6"/>
      <c r="K1231" s="6"/>
      <c r="L1231" s="6"/>
      <c r="M1231" s="6"/>
      <c r="N1231" s="6"/>
      <c r="O1231" s="6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 t="str">
        <f t="shared" si="348"/>
        <v/>
      </c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</row>
    <row r="1232" spans="1:41" s="30" customFormat="1" x14ac:dyDescent="0.25">
      <c r="A1232" s="6"/>
      <c r="B1232" s="6"/>
      <c r="C1232" s="6"/>
      <c r="D1232" s="6"/>
      <c r="E1232" s="6"/>
      <c r="F1232" s="6"/>
      <c r="G1232" s="6"/>
      <c r="H1232" s="38"/>
      <c r="I1232" s="6"/>
      <c r="J1232" s="6"/>
      <c r="K1232" s="6"/>
      <c r="L1232" s="6"/>
      <c r="M1232" s="6"/>
      <c r="N1232" s="6"/>
      <c r="O1232" s="6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 t="str">
        <f t="shared" si="348"/>
        <v/>
      </c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</row>
    <row r="1233" spans="1:41" s="30" customFormat="1" x14ac:dyDescent="0.25">
      <c r="A1233" s="6"/>
      <c r="B1233" s="6"/>
      <c r="C1233" s="6"/>
      <c r="D1233" s="6"/>
      <c r="E1233" s="6"/>
      <c r="F1233" s="6"/>
      <c r="G1233" s="6"/>
      <c r="H1233" s="38"/>
      <c r="I1233" s="6"/>
      <c r="J1233" s="6"/>
      <c r="K1233" s="6"/>
      <c r="L1233" s="6"/>
      <c r="M1233" s="6"/>
      <c r="N1233" s="6"/>
      <c r="O1233" s="6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 t="str">
        <f t="shared" si="348"/>
        <v/>
      </c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</row>
    <row r="1234" spans="1:41" s="30" customFormat="1" x14ac:dyDescent="0.25">
      <c r="A1234" s="6"/>
      <c r="B1234" s="6"/>
      <c r="C1234" s="6"/>
      <c r="D1234" s="6"/>
      <c r="E1234" s="6"/>
      <c r="F1234" s="6"/>
      <c r="G1234" s="6"/>
      <c r="H1234" s="38"/>
      <c r="I1234" s="6"/>
      <c r="J1234" s="6"/>
      <c r="K1234" s="6"/>
      <c r="L1234" s="6"/>
      <c r="M1234" s="6"/>
      <c r="N1234" s="6"/>
      <c r="O1234" s="6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 t="str">
        <f t="shared" si="348"/>
        <v/>
      </c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</row>
    <row r="1235" spans="1:41" s="30" customFormat="1" x14ac:dyDescent="0.25">
      <c r="A1235" s="6"/>
      <c r="B1235" s="6"/>
      <c r="C1235" s="6"/>
      <c r="D1235" s="6"/>
      <c r="E1235" s="6"/>
      <c r="F1235" s="6"/>
      <c r="G1235" s="6"/>
      <c r="H1235" s="38"/>
      <c r="I1235" s="6"/>
      <c r="J1235" s="6"/>
      <c r="K1235" s="6"/>
      <c r="L1235" s="6"/>
      <c r="M1235" s="6"/>
      <c r="N1235" s="6"/>
      <c r="O1235" s="6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 t="str">
        <f t="shared" si="348"/>
        <v/>
      </c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</row>
    <row r="1236" spans="1:41" s="30" customFormat="1" x14ac:dyDescent="0.25">
      <c r="A1236" s="6"/>
      <c r="B1236" s="6"/>
      <c r="C1236" s="6"/>
      <c r="D1236" s="6"/>
      <c r="E1236" s="6"/>
      <c r="F1236" s="6"/>
      <c r="G1236" s="6"/>
      <c r="H1236" s="38"/>
      <c r="I1236" s="6"/>
      <c r="J1236" s="6"/>
      <c r="K1236" s="6"/>
      <c r="L1236" s="6"/>
      <c r="M1236" s="6"/>
      <c r="N1236" s="6"/>
      <c r="O1236" s="6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 t="str">
        <f t="shared" si="348"/>
        <v/>
      </c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</row>
    <row r="1237" spans="1:41" s="30" customFormat="1" x14ac:dyDescent="0.25">
      <c r="A1237" s="6"/>
      <c r="B1237" s="6"/>
      <c r="C1237" s="6"/>
      <c r="D1237" s="6"/>
      <c r="E1237" s="6"/>
      <c r="F1237" s="6"/>
      <c r="G1237" s="6"/>
      <c r="H1237" s="38"/>
      <c r="I1237" s="6"/>
      <c r="J1237" s="6"/>
      <c r="K1237" s="6"/>
      <c r="L1237" s="6"/>
      <c r="M1237" s="6"/>
      <c r="N1237" s="6"/>
      <c r="O1237" s="6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 t="str">
        <f t="shared" si="348"/>
        <v/>
      </c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</row>
    <row r="1238" spans="1:41" s="30" customFormat="1" x14ac:dyDescent="0.25">
      <c r="A1238" s="6"/>
      <c r="B1238" s="6"/>
      <c r="C1238" s="6"/>
      <c r="D1238" s="6"/>
      <c r="E1238" s="6"/>
      <c r="F1238" s="6"/>
      <c r="G1238" s="6"/>
      <c r="H1238" s="38"/>
      <c r="I1238" s="6"/>
      <c r="J1238" s="6"/>
      <c r="K1238" s="6"/>
      <c r="L1238" s="6"/>
      <c r="M1238" s="6"/>
      <c r="N1238" s="6"/>
      <c r="O1238" s="6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 t="str">
        <f t="shared" si="348"/>
        <v/>
      </c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</row>
    <row r="1239" spans="1:41" s="30" customFormat="1" x14ac:dyDescent="0.25">
      <c r="A1239" s="6"/>
      <c r="B1239" s="6"/>
      <c r="C1239" s="6"/>
      <c r="D1239" s="6"/>
      <c r="E1239" s="6"/>
      <c r="F1239" s="6"/>
      <c r="G1239" s="6"/>
      <c r="H1239" s="38"/>
      <c r="I1239" s="6"/>
      <c r="J1239" s="6"/>
      <c r="K1239" s="6"/>
      <c r="L1239" s="6"/>
      <c r="M1239" s="6"/>
      <c r="N1239" s="6"/>
      <c r="O1239" s="6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 t="str">
        <f t="shared" si="348"/>
        <v/>
      </c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</row>
    <row r="1240" spans="1:41" s="30" customFormat="1" x14ac:dyDescent="0.25">
      <c r="A1240" s="6"/>
      <c r="B1240" s="6"/>
      <c r="C1240" s="6"/>
      <c r="D1240" s="6"/>
      <c r="E1240" s="6"/>
      <c r="F1240" s="6"/>
      <c r="G1240" s="6"/>
      <c r="H1240" s="38"/>
      <c r="I1240" s="6"/>
      <c r="J1240" s="6"/>
      <c r="K1240" s="6"/>
      <c r="L1240" s="6"/>
      <c r="M1240" s="6"/>
      <c r="N1240" s="6"/>
      <c r="O1240" s="6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 t="str">
        <f t="shared" si="348"/>
        <v/>
      </c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</row>
    <row r="1241" spans="1:41" s="30" customFormat="1" x14ac:dyDescent="0.25">
      <c r="A1241" s="6"/>
      <c r="B1241" s="6"/>
      <c r="C1241" s="6"/>
      <c r="D1241" s="6"/>
      <c r="E1241" s="6"/>
      <c r="F1241" s="6"/>
      <c r="G1241" s="6"/>
      <c r="H1241" s="38"/>
      <c r="I1241" s="6"/>
      <c r="J1241" s="6"/>
      <c r="K1241" s="6"/>
      <c r="L1241" s="6"/>
      <c r="M1241" s="6"/>
      <c r="N1241" s="6"/>
      <c r="O1241" s="6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 t="str">
        <f t="shared" si="348"/>
        <v/>
      </c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</row>
    <row r="1242" spans="1:41" s="30" customFormat="1" x14ac:dyDescent="0.25">
      <c r="A1242" s="6"/>
      <c r="B1242" s="6"/>
      <c r="C1242" s="6"/>
      <c r="D1242" s="6"/>
      <c r="E1242" s="6"/>
      <c r="F1242" s="6"/>
      <c r="G1242" s="6"/>
      <c r="H1242" s="38"/>
      <c r="I1242" s="6"/>
      <c r="J1242" s="6"/>
      <c r="K1242" s="6"/>
      <c r="L1242" s="6"/>
      <c r="M1242" s="6"/>
      <c r="N1242" s="6"/>
      <c r="O1242" s="6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 t="str">
        <f t="shared" si="348"/>
        <v/>
      </c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</row>
    <row r="1243" spans="1:41" s="30" customFormat="1" x14ac:dyDescent="0.25">
      <c r="A1243" s="6"/>
      <c r="B1243" s="6"/>
      <c r="C1243" s="6"/>
      <c r="D1243" s="6"/>
      <c r="E1243" s="6"/>
      <c r="F1243" s="6"/>
      <c r="G1243" s="6"/>
      <c r="H1243" s="38"/>
      <c r="I1243" s="6"/>
      <c r="J1243" s="6"/>
      <c r="K1243" s="6"/>
      <c r="L1243" s="6"/>
      <c r="M1243" s="6"/>
      <c r="N1243" s="6"/>
      <c r="O1243" s="6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 t="str">
        <f t="shared" si="348"/>
        <v/>
      </c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</row>
    <row r="1244" spans="1:41" s="30" customFormat="1" x14ac:dyDescent="0.25">
      <c r="A1244" s="6"/>
      <c r="B1244" s="6"/>
      <c r="C1244" s="6"/>
      <c r="D1244" s="6"/>
      <c r="E1244" s="6"/>
      <c r="F1244" s="6"/>
      <c r="G1244" s="6"/>
      <c r="H1244" s="38"/>
      <c r="I1244" s="6"/>
      <c r="J1244" s="6"/>
      <c r="K1244" s="6"/>
      <c r="L1244" s="6"/>
      <c r="M1244" s="6"/>
      <c r="N1244" s="6"/>
      <c r="O1244" s="6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 t="str">
        <f t="shared" si="348"/>
        <v/>
      </c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</row>
    <row r="1245" spans="1:41" s="30" customFormat="1" x14ac:dyDescent="0.25">
      <c r="A1245" s="6"/>
      <c r="B1245" s="6"/>
      <c r="C1245" s="6"/>
      <c r="D1245" s="6"/>
      <c r="E1245" s="6"/>
      <c r="F1245" s="6"/>
      <c r="G1245" s="6"/>
      <c r="H1245" s="38"/>
      <c r="I1245" s="6"/>
      <c r="J1245" s="6"/>
      <c r="K1245" s="6"/>
      <c r="L1245" s="6"/>
      <c r="M1245" s="6"/>
      <c r="N1245" s="6"/>
      <c r="O1245" s="6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 t="str">
        <f t="shared" si="348"/>
        <v/>
      </c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</row>
    <row r="1246" spans="1:41" s="30" customFormat="1" x14ac:dyDescent="0.25">
      <c r="A1246" s="6"/>
      <c r="B1246" s="6"/>
      <c r="C1246" s="6"/>
      <c r="D1246" s="6"/>
      <c r="E1246" s="6"/>
      <c r="F1246" s="6"/>
      <c r="G1246" s="6"/>
      <c r="H1246" s="38"/>
      <c r="I1246" s="6"/>
      <c r="J1246" s="6"/>
      <c r="K1246" s="6"/>
      <c r="L1246" s="6"/>
      <c r="M1246" s="6"/>
      <c r="N1246" s="6"/>
      <c r="O1246" s="6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 t="str">
        <f t="shared" si="348"/>
        <v/>
      </c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</row>
    <row r="1247" spans="1:41" s="30" customFormat="1" x14ac:dyDescent="0.25">
      <c r="A1247" s="6"/>
      <c r="B1247" s="6"/>
      <c r="C1247" s="6"/>
      <c r="D1247" s="6"/>
      <c r="E1247" s="6"/>
      <c r="F1247" s="6"/>
      <c r="G1247" s="6"/>
      <c r="H1247" s="38"/>
      <c r="I1247" s="6"/>
      <c r="J1247" s="6"/>
      <c r="K1247" s="6"/>
      <c r="L1247" s="6"/>
      <c r="M1247" s="6"/>
      <c r="N1247" s="6"/>
      <c r="O1247" s="6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 t="str">
        <f t="shared" si="348"/>
        <v/>
      </c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</row>
    <row r="1248" spans="1:41" s="30" customFormat="1" x14ac:dyDescent="0.25">
      <c r="A1248" s="6"/>
      <c r="B1248" s="6"/>
      <c r="C1248" s="6"/>
      <c r="D1248" s="6"/>
      <c r="E1248" s="6"/>
      <c r="F1248" s="6"/>
      <c r="G1248" s="6"/>
      <c r="H1248" s="38"/>
      <c r="I1248" s="6"/>
      <c r="J1248" s="6"/>
      <c r="K1248" s="6"/>
      <c r="L1248" s="6"/>
      <c r="M1248" s="6"/>
      <c r="N1248" s="6"/>
      <c r="O1248" s="6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 t="str">
        <f t="shared" si="348"/>
        <v/>
      </c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</row>
    <row r="1249" spans="1:41" s="30" customFormat="1" x14ac:dyDescent="0.25">
      <c r="A1249" s="6"/>
      <c r="B1249" s="6"/>
      <c r="C1249" s="6"/>
      <c r="D1249" s="6"/>
      <c r="E1249" s="6"/>
      <c r="F1249" s="6"/>
      <c r="G1249" s="6"/>
      <c r="H1249" s="38"/>
      <c r="I1249" s="6"/>
      <c r="J1249" s="6"/>
      <c r="K1249" s="6"/>
      <c r="L1249" s="6"/>
      <c r="M1249" s="6"/>
      <c r="N1249" s="6"/>
      <c r="O1249" s="6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 t="str">
        <f t="shared" si="348"/>
        <v/>
      </c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</row>
    <row r="1250" spans="1:41" s="30" customFormat="1" x14ac:dyDescent="0.25">
      <c r="A1250" s="6"/>
      <c r="B1250" s="6"/>
      <c r="C1250" s="6"/>
      <c r="D1250" s="6"/>
      <c r="E1250" s="6"/>
      <c r="F1250" s="6"/>
      <c r="G1250" s="6"/>
      <c r="H1250" s="38"/>
      <c r="I1250" s="6"/>
      <c r="J1250" s="6"/>
      <c r="K1250" s="6"/>
      <c r="L1250" s="6"/>
      <c r="M1250" s="6"/>
      <c r="N1250" s="6"/>
      <c r="O1250" s="6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 t="str">
        <f t="shared" si="348"/>
        <v/>
      </c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</row>
    <row r="1251" spans="1:41" s="30" customFormat="1" x14ac:dyDescent="0.25">
      <c r="A1251" s="6"/>
      <c r="B1251" s="6"/>
      <c r="C1251" s="6"/>
      <c r="D1251" s="6"/>
      <c r="E1251" s="6"/>
      <c r="F1251" s="6"/>
      <c r="G1251" s="6"/>
      <c r="H1251" s="38"/>
      <c r="I1251" s="6"/>
      <c r="J1251" s="6"/>
      <c r="K1251" s="6"/>
      <c r="L1251" s="6"/>
      <c r="M1251" s="6"/>
      <c r="N1251" s="6"/>
      <c r="O1251" s="6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 t="str">
        <f t="shared" si="348"/>
        <v/>
      </c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</row>
    <row r="1252" spans="1:41" s="30" customFormat="1" x14ac:dyDescent="0.25">
      <c r="A1252" s="6"/>
      <c r="B1252" s="6"/>
      <c r="C1252" s="6"/>
      <c r="D1252" s="6"/>
      <c r="E1252" s="6"/>
      <c r="F1252" s="6"/>
      <c r="G1252" s="6"/>
      <c r="H1252" s="38"/>
      <c r="I1252" s="6"/>
      <c r="J1252" s="6"/>
      <c r="K1252" s="6"/>
      <c r="L1252" s="6"/>
      <c r="M1252" s="6"/>
      <c r="N1252" s="6"/>
      <c r="O1252" s="6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 t="str">
        <f t="shared" si="348"/>
        <v/>
      </c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</row>
    <row r="1253" spans="1:41" s="30" customFormat="1" x14ac:dyDescent="0.25">
      <c r="A1253" s="6"/>
      <c r="B1253" s="6"/>
      <c r="C1253" s="6"/>
      <c r="D1253" s="6"/>
      <c r="E1253" s="6"/>
      <c r="F1253" s="6"/>
      <c r="G1253" s="6"/>
      <c r="H1253" s="38"/>
      <c r="I1253" s="6"/>
      <c r="J1253" s="6"/>
      <c r="K1253" s="6"/>
      <c r="L1253" s="6"/>
      <c r="M1253" s="6"/>
      <c r="N1253" s="6"/>
      <c r="O1253" s="6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 t="str">
        <f t="shared" si="348"/>
        <v/>
      </c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</row>
    <row r="1254" spans="1:41" s="30" customFormat="1" x14ac:dyDescent="0.25">
      <c r="A1254" s="6"/>
      <c r="B1254" s="6"/>
      <c r="C1254" s="6"/>
      <c r="D1254" s="6"/>
      <c r="E1254" s="6"/>
      <c r="F1254" s="6"/>
      <c r="G1254" s="6"/>
      <c r="H1254" s="38"/>
      <c r="I1254" s="6"/>
      <c r="J1254" s="6"/>
      <c r="K1254" s="6"/>
      <c r="L1254" s="6"/>
      <c r="M1254" s="6"/>
      <c r="N1254" s="6"/>
      <c r="O1254" s="6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 t="str">
        <f t="shared" si="348"/>
        <v/>
      </c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</row>
    <row r="1255" spans="1:41" s="30" customFormat="1" x14ac:dyDescent="0.25">
      <c r="A1255" s="6"/>
      <c r="B1255" s="6"/>
      <c r="C1255" s="6"/>
      <c r="D1255" s="6"/>
      <c r="E1255" s="6"/>
      <c r="F1255" s="6"/>
      <c r="G1255" s="6"/>
      <c r="H1255" s="38"/>
      <c r="I1255" s="6"/>
      <c r="J1255" s="6"/>
      <c r="K1255" s="6"/>
      <c r="L1255" s="6"/>
      <c r="M1255" s="6"/>
      <c r="N1255" s="6"/>
      <c r="O1255" s="6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 t="str">
        <f t="shared" si="348"/>
        <v/>
      </c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</row>
    <row r="1256" spans="1:41" s="30" customFormat="1" x14ac:dyDescent="0.25">
      <c r="A1256" s="6"/>
      <c r="B1256" s="6"/>
      <c r="C1256" s="6"/>
      <c r="D1256" s="6"/>
      <c r="E1256" s="6"/>
      <c r="F1256" s="6"/>
      <c r="G1256" s="6"/>
      <c r="H1256" s="38"/>
      <c r="I1256" s="6"/>
      <c r="J1256" s="6"/>
      <c r="K1256" s="6"/>
      <c r="L1256" s="6"/>
      <c r="M1256" s="6"/>
      <c r="N1256" s="6"/>
      <c r="O1256" s="6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 t="str">
        <f t="shared" si="348"/>
        <v/>
      </c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</row>
    <row r="1257" spans="1:41" s="30" customFormat="1" x14ac:dyDescent="0.25">
      <c r="A1257" s="6"/>
      <c r="B1257" s="6"/>
      <c r="C1257" s="6"/>
      <c r="D1257" s="6"/>
      <c r="E1257" s="6"/>
      <c r="F1257" s="6"/>
      <c r="G1257" s="6"/>
      <c r="H1257" s="38"/>
      <c r="I1257" s="6"/>
      <c r="J1257" s="6"/>
      <c r="K1257" s="6"/>
      <c r="L1257" s="6"/>
      <c r="M1257" s="6"/>
      <c r="N1257" s="6"/>
      <c r="O1257" s="6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 t="str">
        <f t="shared" si="348"/>
        <v/>
      </c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</row>
    <row r="1258" spans="1:41" s="30" customFormat="1" x14ac:dyDescent="0.25">
      <c r="A1258" s="6"/>
      <c r="B1258" s="6"/>
      <c r="C1258" s="6"/>
      <c r="D1258" s="6"/>
      <c r="E1258" s="6"/>
      <c r="F1258" s="6"/>
      <c r="G1258" s="6"/>
      <c r="H1258" s="38"/>
      <c r="I1258" s="6"/>
      <c r="J1258" s="6"/>
      <c r="K1258" s="6"/>
      <c r="L1258" s="6"/>
      <c r="M1258" s="6"/>
      <c r="N1258" s="6"/>
      <c r="O1258" s="6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 t="str">
        <f t="shared" si="348"/>
        <v/>
      </c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</row>
    <row r="1259" spans="1:41" s="30" customFormat="1" x14ac:dyDescent="0.25">
      <c r="A1259" s="6"/>
      <c r="B1259" s="6"/>
      <c r="C1259" s="6"/>
      <c r="D1259" s="6"/>
      <c r="E1259" s="6"/>
      <c r="F1259" s="6"/>
      <c r="G1259" s="6"/>
      <c r="H1259" s="38"/>
      <c r="I1259" s="6"/>
      <c r="J1259" s="6"/>
      <c r="K1259" s="6"/>
      <c r="L1259" s="6"/>
      <c r="M1259" s="6"/>
      <c r="N1259" s="6"/>
      <c r="O1259" s="6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 t="str">
        <f t="shared" si="348"/>
        <v/>
      </c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</row>
    <row r="1260" spans="1:41" s="30" customFormat="1" x14ac:dyDescent="0.25">
      <c r="A1260" s="6"/>
      <c r="B1260" s="6"/>
      <c r="C1260" s="6"/>
      <c r="D1260" s="6"/>
      <c r="E1260" s="6"/>
      <c r="F1260" s="6"/>
      <c r="G1260" s="6"/>
      <c r="H1260" s="38"/>
      <c r="I1260" s="6"/>
      <c r="J1260" s="6"/>
      <c r="K1260" s="6"/>
      <c r="L1260" s="6"/>
      <c r="M1260" s="6"/>
      <c r="N1260" s="6"/>
      <c r="O1260" s="6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 t="str">
        <f t="shared" si="348"/>
        <v/>
      </c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</row>
    <row r="1261" spans="1:41" s="30" customFormat="1" x14ac:dyDescent="0.25">
      <c r="A1261" s="6"/>
      <c r="B1261" s="6"/>
      <c r="C1261" s="6"/>
      <c r="D1261" s="6"/>
      <c r="E1261" s="6"/>
      <c r="F1261" s="6"/>
      <c r="G1261" s="6"/>
      <c r="H1261" s="38"/>
      <c r="I1261" s="6"/>
      <c r="J1261" s="6"/>
      <c r="K1261" s="6"/>
      <c r="L1261" s="6"/>
      <c r="M1261" s="6"/>
      <c r="N1261" s="6"/>
      <c r="O1261" s="6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 t="str">
        <f t="shared" si="348"/>
        <v/>
      </c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</row>
    <row r="1262" spans="1:41" s="30" customFormat="1" x14ac:dyDescent="0.25">
      <c r="A1262" s="6"/>
      <c r="B1262" s="6"/>
      <c r="C1262" s="6"/>
      <c r="D1262" s="6"/>
      <c r="E1262" s="6"/>
      <c r="F1262" s="6"/>
      <c r="G1262" s="6"/>
      <c r="H1262" s="38"/>
      <c r="I1262" s="6"/>
      <c r="J1262" s="6"/>
      <c r="K1262" s="6"/>
      <c r="L1262" s="6"/>
      <c r="M1262" s="6"/>
      <c r="N1262" s="6"/>
      <c r="O1262" s="6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 t="str">
        <f t="shared" si="348"/>
        <v/>
      </c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</row>
    <row r="1263" spans="1:41" s="30" customFormat="1" x14ac:dyDescent="0.25">
      <c r="A1263" s="6"/>
      <c r="B1263" s="6"/>
      <c r="C1263" s="6"/>
      <c r="D1263" s="6"/>
      <c r="E1263" s="6"/>
      <c r="F1263" s="6"/>
      <c r="G1263" s="6"/>
      <c r="H1263" s="38"/>
      <c r="I1263" s="6"/>
      <c r="J1263" s="6"/>
      <c r="K1263" s="6"/>
      <c r="L1263" s="6"/>
      <c r="M1263" s="6"/>
      <c r="N1263" s="6"/>
      <c r="O1263" s="6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 t="str">
        <f t="shared" si="348"/>
        <v/>
      </c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</row>
    <row r="1264" spans="1:41" s="30" customFormat="1" x14ac:dyDescent="0.25">
      <c r="A1264" s="6"/>
      <c r="B1264" s="6"/>
      <c r="C1264" s="6"/>
      <c r="D1264" s="6"/>
      <c r="E1264" s="6"/>
      <c r="F1264" s="6"/>
      <c r="G1264" s="6"/>
      <c r="H1264" s="38"/>
      <c r="I1264" s="6"/>
      <c r="J1264" s="6"/>
      <c r="K1264" s="6"/>
      <c r="L1264" s="6"/>
      <c r="M1264" s="6"/>
      <c r="N1264" s="6"/>
      <c r="O1264" s="6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 t="str">
        <f t="shared" si="348"/>
        <v/>
      </c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</row>
    <row r="1265" spans="1:41" s="30" customFormat="1" x14ac:dyDescent="0.25">
      <c r="A1265" s="6"/>
      <c r="B1265" s="6"/>
      <c r="C1265" s="6"/>
      <c r="D1265" s="6"/>
      <c r="E1265" s="6"/>
      <c r="F1265" s="6"/>
      <c r="G1265" s="6"/>
      <c r="H1265" s="38"/>
      <c r="I1265" s="6"/>
      <c r="J1265" s="6"/>
      <c r="K1265" s="6"/>
      <c r="L1265" s="6"/>
      <c r="M1265" s="6"/>
      <c r="N1265" s="6"/>
      <c r="O1265" s="6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 t="str">
        <f t="shared" si="348"/>
        <v/>
      </c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</row>
    <row r="1266" spans="1:41" s="30" customFormat="1" x14ac:dyDescent="0.25">
      <c r="A1266" s="6"/>
      <c r="B1266" s="6"/>
      <c r="C1266" s="6"/>
      <c r="D1266" s="6"/>
      <c r="E1266" s="6"/>
      <c r="F1266" s="6"/>
      <c r="G1266" s="6"/>
      <c r="H1266" s="38"/>
      <c r="I1266" s="6"/>
      <c r="J1266" s="6"/>
      <c r="K1266" s="6"/>
      <c r="L1266" s="6"/>
      <c r="M1266" s="6"/>
      <c r="N1266" s="6"/>
      <c r="O1266" s="6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 t="str">
        <f t="shared" si="348"/>
        <v/>
      </c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</row>
    <row r="1267" spans="1:41" s="30" customFormat="1" x14ac:dyDescent="0.25">
      <c r="A1267" s="6"/>
      <c r="B1267" s="6"/>
      <c r="C1267" s="6"/>
      <c r="D1267" s="6"/>
      <c r="E1267" s="6"/>
      <c r="F1267" s="6"/>
      <c r="G1267" s="6"/>
      <c r="H1267" s="38"/>
      <c r="I1267" s="6"/>
      <c r="J1267" s="6"/>
      <c r="K1267" s="6"/>
      <c r="L1267" s="6"/>
      <c r="M1267" s="6"/>
      <c r="N1267" s="6"/>
      <c r="O1267" s="6"/>
      <c r="Y1267" s="30" t="str">
        <f t="shared" si="348"/>
        <v/>
      </c>
    </row>
    <row r="1268" spans="1:41" s="30" customFormat="1" x14ac:dyDescent="0.25">
      <c r="A1268" s="6"/>
      <c r="B1268" s="6"/>
      <c r="C1268" s="6"/>
      <c r="D1268" s="6"/>
      <c r="E1268" s="6"/>
      <c r="F1268" s="6"/>
      <c r="G1268" s="6"/>
      <c r="H1268" s="38"/>
      <c r="I1268" s="6"/>
      <c r="J1268" s="6"/>
      <c r="K1268" s="6"/>
      <c r="L1268" s="6"/>
      <c r="M1268" s="6"/>
      <c r="N1268" s="6"/>
      <c r="O1268" s="6"/>
      <c r="Y1268" s="30" t="str">
        <f t="shared" si="348"/>
        <v/>
      </c>
    </row>
    <row r="1269" spans="1:41" s="30" customFormat="1" x14ac:dyDescent="0.25">
      <c r="A1269" s="6"/>
      <c r="B1269" s="6"/>
      <c r="C1269" s="6"/>
      <c r="D1269" s="6"/>
      <c r="E1269" s="6"/>
      <c r="F1269" s="6"/>
      <c r="G1269" s="6"/>
      <c r="H1269" s="38"/>
      <c r="I1269" s="6"/>
      <c r="J1269" s="6"/>
      <c r="K1269" s="6"/>
      <c r="L1269" s="6"/>
      <c r="M1269" s="6"/>
      <c r="N1269" s="6"/>
      <c r="O1269" s="6"/>
      <c r="Y1269" s="30" t="str">
        <f t="shared" si="348"/>
        <v/>
      </c>
    </row>
    <row r="1270" spans="1:41" s="30" customFormat="1" x14ac:dyDescent="0.25">
      <c r="A1270" s="6"/>
      <c r="B1270" s="6"/>
      <c r="C1270" s="6"/>
      <c r="D1270" s="6"/>
      <c r="E1270" s="6"/>
      <c r="F1270" s="6"/>
      <c r="G1270" s="6"/>
      <c r="H1270" s="38"/>
      <c r="I1270" s="6"/>
      <c r="J1270" s="6"/>
      <c r="K1270" s="6"/>
      <c r="L1270" s="6"/>
      <c r="M1270" s="6"/>
      <c r="N1270" s="6"/>
      <c r="O1270" s="6"/>
      <c r="Y1270" s="30" t="str">
        <f t="shared" si="348"/>
        <v/>
      </c>
    </row>
    <row r="1271" spans="1:41" s="30" customFormat="1" x14ac:dyDescent="0.25">
      <c r="A1271" s="6"/>
      <c r="B1271" s="6"/>
      <c r="C1271" s="6"/>
      <c r="D1271" s="6"/>
      <c r="E1271" s="6"/>
      <c r="F1271" s="6"/>
      <c r="G1271" s="6"/>
      <c r="H1271" s="38"/>
      <c r="I1271" s="6"/>
      <c r="J1271" s="6"/>
      <c r="K1271" s="6"/>
      <c r="L1271" s="6"/>
      <c r="M1271" s="6"/>
      <c r="N1271" s="6"/>
      <c r="O1271" s="6"/>
      <c r="Y1271" s="30" t="str">
        <f t="shared" si="348"/>
        <v/>
      </c>
    </row>
    <row r="1272" spans="1:41" s="30" customFormat="1" x14ac:dyDescent="0.25">
      <c r="A1272" s="6"/>
      <c r="B1272" s="6"/>
      <c r="C1272" s="6"/>
      <c r="D1272" s="6"/>
      <c r="E1272" s="6"/>
      <c r="F1272" s="6"/>
      <c r="G1272" s="6"/>
      <c r="H1272" s="38"/>
      <c r="I1272" s="6"/>
      <c r="J1272" s="6"/>
      <c r="K1272" s="6"/>
      <c r="L1272" s="6"/>
      <c r="M1272" s="6"/>
      <c r="N1272" s="6"/>
      <c r="O1272" s="6"/>
      <c r="Y1272" s="30" t="str">
        <f t="shared" si="348"/>
        <v/>
      </c>
    </row>
    <row r="1273" spans="1:41" s="30" customFormat="1" x14ac:dyDescent="0.25">
      <c r="A1273" s="6"/>
      <c r="B1273" s="6"/>
      <c r="C1273" s="6"/>
      <c r="D1273" s="6"/>
      <c r="E1273" s="6"/>
      <c r="F1273" s="6"/>
      <c r="G1273" s="6"/>
      <c r="H1273" s="38"/>
      <c r="I1273" s="6"/>
      <c r="J1273" s="6"/>
      <c r="K1273" s="6"/>
      <c r="L1273" s="6"/>
      <c r="M1273" s="6"/>
      <c r="N1273" s="6"/>
      <c r="O1273" s="6"/>
      <c r="Y1273" s="30" t="str">
        <f t="shared" si="348"/>
        <v/>
      </c>
    </row>
    <row r="1274" spans="1:41" s="30" customFormat="1" x14ac:dyDescent="0.25">
      <c r="A1274" s="6"/>
      <c r="B1274" s="6"/>
      <c r="C1274" s="6"/>
      <c r="D1274" s="6"/>
      <c r="E1274" s="6"/>
      <c r="F1274" s="6"/>
      <c r="G1274" s="6"/>
      <c r="H1274" s="38"/>
      <c r="I1274" s="6"/>
      <c r="J1274" s="6"/>
      <c r="K1274" s="6"/>
      <c r="L1274" s="6"/>
      <c r="M1274" s="6"/>
      <c r="N1274" s="6"/>
      <c r="O1274" s="6"/>
      <c r="Y1274" s="30" t="str">
        <f t="shared" si="348"/>
        <v/>
      </c>
    </row>
    <row r="1275" spans="1:41" s="30" customFormat="1" x14ac:dyDescent="0.25">
      <c r="A1275" s="6"/>
      <c r="B1275" s="6"/>
      <c r="C1275" s="6"/>
      <c r="D1275" s="6"/>
      <c r="E1275" s="6"/>
      <c r="F1275" s="6"/>
      <c r="G1275" s="6"/>
      <c r="H1275" s="38"/>
      <c r="I1275" s="6"/>
      <c r="J1275" s="6"/>
      <c r="K1275" s="6"/>
      <c r="L1275" s="6"/>
      <c r="M1275" s="6"/>
      <c r="N1275" s="6"/>
      <c r="O1275" s="6"/>
      <c r="Y1275" s="30" t="str">
        <f t="shared" si="348"/>
        <v/>
      </c>
    </row>
    <row r="1276" spans="1:41" s="30" customFormat="1" x14ac:dyDescent="0.25">
      <c r="A1276" s="6"/>
      <c r="B1276" s="6"/>
      <c r="C1276" s="6"/>
      <c r="D1276" s="6"/>
      <c r="E1276" s="6"/>
      <c r="F1276" s="6"/>
      <c r="G1276" s="6"/>
      <c r="H1276" s="38"/>
      <c r="I1276" s="6"/>
      <c r="J1276" s="6"/>
      <c r="K1276" s="6"/>
      <c r="L1276" s="6"/>
      <c r="M1276" s="6"/>
      <c r="N1276" s="6"/>
      <c r="O1276" s="6"/>
      <c r="Y1276" s="30" t="str">
        <f t="shared" si="348"/>
        <v/>
      </c>
    </row>
    <row r="1277" spans="1:41" s="30" customFormat="1" x14ac:dyDescent="0.25">
      <c r="A1277" s="6"/>
      <c r="B1277" s="6"/>
      <c r="C1277" s="6"/>
      <c r="D1277" s="6"/>
      <c r="E1277" s="6"/>
      <c r="F1277" s="6"/>
      <c r="G1277" s="6"/>
      <c r="H1277" s="38"/>
      <c r="I1277" s="6"/>
      <c r="J1277" s="6"/>
      <c r="K1277" s="6"/>
      <c r="L1277" s="6"/>
      <c r="M1277" s="6"/>
      <c r="N1277" s="6"/>
      <c r="O1277" s="6"/>
      <c r="Y1277" s="30" t="str">
        <f t="shared" si="348"/>
        <v/>
      </c>
    </row>
    <row r="1278" spans="1:41" s="30" customFormat="1" x14ac:dyDescent="0.25">
      <c r="A1278" s="6"/>
      <c r="B1278" s="6"/>
      <c r="C1278" s="6"/>
      <c r="D1278" s="6"/>
      <c r="E1278" s="6"/>
      <c r="F1278" s="6"/>
      <c r="G1278" s="6"/>
      <c r="H1278" s="38"/>
      <c r="I1278" s="6"/>
      <c r="J1278" s="6"/>
      <c r="K1278" s="6"/>
      <c r="L1278" s="6"/>
      <c r="M1278" s="6"/>
      <c r="N1278" s="6"/>
      <c r="O1278" s="6"/>
      <c r="Y1278" s="30" t="str">
        <f t="shared" si="348"/>
        <v/>
      </c>
    </row>
    <row r="1279" spans="1:41" s="30" customFormat="1" x14ac:dyDescent="0.25">
      <c r="A1279" s="6"/>
      <c r="B1279" s="6"/>
      <c r="C1279" s="6"/>
      <c r="D1279" s="6"/>
      <c r="E1279" s="6"/>
      <c r="F1279" s="6"/>
      <c r="G1279" s="6"/>
      <c r="H1279" s="38"/>
      <c r="I1279" s="6"/>
      <c r="J1279" s="6"/>
      <c r="K1279" s="6"/>
      <c r="L1279" s="6"/>
      <c r="M1279" s="6"/>
      <c r="N1279" s="6"/>
      <c r="O1279" s="6"/>
      <c r="Y1279" s="30" t="str">
        <f t="shared" si="348"/>
        <v/>
      </c>
    </row>
    <row r="1280" spans="1:41" s="30" customFormat="1" x14ac:dyDescent="0.25">
      <c r="A1280" s="6"/>
      <c r="B1280" s="6"/>
      <c r="C1280" s="6"/>
      <c r="D1280" s="6"/>
      <c r="E1280" s="6"/>
      <c r="F1280" s="6"/>
      <c r="G1280" s="6"/>
      <c r="H1280" s="38"/>
      <c r="I1280" s="6"/>
      <c r="J1280" s="6"/>
      <c r="K1280" s="6"/>
      <c r="L1280" s="6"/>
      <c r="M1280" s="6"/>
      <c r="N1280" s="6"/>
      <c r="O1280" s="6"/>
      <c r="Y1280" s="30" t="str">
        <f t="shared" si="348"/>
        <v/>
      </c>
    </row>
    <row r="1281" spans="1:25" s="30" customFormat="1" x14ac:dyDescent="0.25">
      <c r="A1281" s="6"/>
      <c r="B1281" s="6"/>
      <c r="C1281" s="6"/>
      <c r="D1281" s="6"/>
      <c r="E1281" s="6"/>
      <c r="F1281" s="6"/>
      <c r="G1281" s="6"/>
      <c r="H1281" s="38"/>
      <c r="I1281" s="6"/>
      <c r="J1281" s="6"/>
      <c r="K1281" s="6"/>
      <c r="L1281" s="6"/>
      <c r="M1281" s="6"/>
      <c r="N1281" s="6"/>
      <c r="O1281" s="6"/>
      <c r="Y1281" s="30" t="str">
        <f t="shared" si="348"/>
        <v/>
      </c>
    </row>
    <row r="1282" spans="1:25" s="30" customFormat="1" x14ac:dyDescent="0.25">
      <c r="A1282" s="6"/>
      <c r="B1282" s="6"/>
      <c r="C1282" s="6"/>
      <c r="D1282" s="6"/>
      <c r="E1282" s="6"/>
      <c r="F1282" s="6"/>
      <c r="G1282" s="6"/>
      <c r="H1282" s="38"/>
      <c r="I1282" s="6"/>
      <c r="J1282" s="6"/>
      <c r="K1282" s="6"/>
      <c r="L1282" s="6"/>
      <c r="M1282" s="6"/>
      <c r="N1282" s="6"/>
      <c r="O1282" s="6"/>
      <c r="Y1282" s="30" t="str">
        <f t="shared" si="348"/>
        <v/>
      </c>
    </row>
    <row r="1283" spans="1:25" s="30" customFormat="1" x14ac:dyDescent="0.25">
      <c r="A1283" s="6"/>
      <c r="B1283" s="6"/>
      <c r="C1283" s="6"/>
      <c r="D1283" s="6"/>
      <c r="E1283" s="6"/>
      <c r="F1283" s="6"/>
      <c r="G1283" s="6"/>
      <c r="H1283" s="38"/>
      <c r="I1283" s="6"/>
      <c r="J1283" s="6"/>
      <c r="K1283" s="6"/>
      <c r="L1283" s="6"/>
      <c r="M1283" s="6"/>
      <c r="N1283" s="6"/>
      <c r="O1283" s="6"/>
      <c r="Y1283" s="30" t="str">
        <f t="shared" si="348"/>
        <v/>
      </c>
    </row>
    <row r="1284" spans="1:25" s="30" customFormat="1" x14ac:dyDescent="0.25">
      <c r="A1284" s="6"/>
      <c r="B1284" s="6"/>
      <c r="C1284" s="6"/>
      <c r="D1284" s="6"/>
      <c r="E1284" s="6"/>
      <c r="F1284" s="6"/>
      <c r="G1284" s="6"/>
      <c r="H1284" s="38"/>
      <c r="I1284" s="6"/>
      <c r="J1284" s="6"/>
      <c r="K1284" s="6"/>
      <c r="L1284" s="6"/>
      <c r="M1284" s="6"/>
      <c r="N1284" s="6"/>
      <c r="O1284" s="6"/>
      <c r="Y1284" s="30" t="str">
        <f t="shared" ref="Y1284:Y1347" si="349">IF(ISERROR(SUM(K1284,-L1284)),"",IF(SUM(K1284,-L1284)=0,"",IF(ISERROR(SEARCH("федерал",U1284,1)),"",SUM(K1284,-L1284))))</f>
        <v/>
      </c>
    </row>
    <row r="1285" spans="1:25" s="30" customFormat="1" x14ac:dyDescent="0.25">
      <c r="A1285" s="6"/>
      <c r="B1285" s="6"/>
      <c r="C1285" s="6"/>
      <c r="D1285" s="6"/>
      <c r="E1285" s="6"/>
      <c r="F1285" s="6"/>
      <c r="G1285" s="6"/>
      <c r="H1285" s="38"/>
      <c r="I1285" s="6"/>
      <c r="J1285" s="6"/>
      <c r="K1285" s="6"/>
      <c r="L1285" s="6"/>
      <c r="M1285" s="6"/>
      <c r="N1285" s="6"/>
      <c r="O1285" s="6"/>
      <c r="Y1285" s="30" t="str">
        <f t="shared" si="349"/>
        <v/>
      </c>
    </row>
    <row r="1286" spans="1:25" s="30" customFormat="1" x14ac:dyDescent="0.25">
      <c r="A1286" s="6"/>
      <c r="B1286" s="6"/>
      <c r="C1286" s="6"/>
      <c r="D1286" s="6"/>
      <c r="E1286" s="6"/>
      <c r="F1286" s="6"/>
      <c r="G1286" s="6"/>
      <c r="H1286" s="38"/>
      <c r="I1286" s="6"/>
      <c r="J1286" s="6"/>
      <c r="K1286" s="6"/>
      <c r="L1286" s="6"/>
      <c r="M1286" s="6"/>
      <c r="N1286" s="6"/>
      <c r="O1286" s="6"/>
      <c r="Y1286" s="30" t="str">
        <f t="shared" si="349"/>
        <v/>
      </c>
    </row>
    <row r="1287" spans="1:25" s="30" customFormat="1" x14ac:dyDescent="0.25">
      <c r="A1287" s="6"/>
      <c r="B1287" s="6"/>
      <c r="C1287" s="6"/>
      <c r="D1287" s="6"/>
      <c r="E1287" s="6"/>
      <c r="F1287" s="6"/>
      <c r="G1287" s="6"/>
      <c r="H1287" s="38"/>
      <c r="I1287" s="6"/>
      <c r="J1287" s="6"/>
      <c r="K1287" s="6"/>
      <c r="L1287" s="6"/>
      <c r="M1287" s="6"/>
      <c r="N1287" s="6"/>
      <c r="O1287" s="6"/>
      <c r="Y1287" s="30" t="str">
        <f t="shared" si="349"/>
        <v/>
      </c>
    </row>
    <row r="1288" spans="1:25" s="30" customFormat="1" x14ac:dyDescent="0.25">
      <c r="A1288" s="6"/>
      <c r="B1288" s="6"/>
      <c r="C1288" s="6"/>
      <c r="D1288" s="6"/>
      <c r="E1288" s="6"/>
      <c r="F1288" s="6"/>
      <c r="G1288" s="6"/>
      <c r="H1288" s="38"/>
      <c r="I1288" s="6"/>
      <c r="J1288" s="6"/>
      <c r="K1288" s="6"/>
      <c r="L1288" s="6"/>
      <c r="M1288" s="6"/>
      <c r="N1288" s="6"/>
      <c r="O1288" s="6"/>
      <c r="Y1288" s="30" t="str">
        <f t="shared" si="349"/>
        <v/>
      </c>
    </row>
    <row r="1289" spans="1:25" s="30" customFormat="1" x14ac:dyDescent="0.25">
      <c r="A1289" s="6"/>
      <c r="B1289" s="6"/>
      <c r="C1289" s="6"/>
      <c r="D1289" s="6"/>
      <c r="E1289" s="6"/>
      <c r="F1289" s="6"/>
      <c r="G1289" s="6"/>
      <c r="H1289" s="38"/>
      <c r="I1289" s="6"/>
      <c r="J1289" s="6"/>
      <c r="K1289" s="6"/>
      <c r="L1289" s="6"/>
      <c r="M1289" s="6"/>
      <c r="N1289" s="6"/>
      <c r="O1289" s="6"/>
      <c r="Y1289" s="30" t="str">
        <f t="shared" si="349"/>
        <v/>
      </c>
    </row>
    <row r="1290" spans="1:25" s="30" customFormat="1" x14ac:dyDescent="0.25">
      <c r="A1290" s="6"/>
      <c r="B1290" s="6"/>
      <c r="C1290" s="6"/>
      <c r="D1290" s="6"/>
      <c r="E1290" s="6"/>
      <c r="F1290" s="6"/>
      <c r="G1290" s="6"/>
      <c r="H1290" s="38"/>
      <c r="I1290" s="6"/>
      <c r="J1290" s="6"/>
      <c r="K1290" s="6"/>
      <c r="L1290" s="6"/>
      <c r="M1290" s="6"/>
      <c r="N1290" s="6"/>
      <c r="O1290" s="6"/>
      <c r="Y1290" s="30" t="str">
        <f t="shared" si="349"/>
        <v/>
      </c>
    </row>
    <row r="1291" spans="1:25" s="30" customFormat="1" x14ac:dyDescent="0.25">
      <c r="A1291" s="6"/>
      <c r="B1291" s="6"/>
      <c r="C1291" s="6"/>
      <c r="D1291" s="6"/>
      <c r="E1291" s="6"/>
      <c r="F1291" s="6"/>
      <c r="G1291" s="6"/>
      <c r="H1291" s="38"/>
      <c r="I1291" s="6"/>
      <c r="J1291" s="6"/>
      <c r="K1291" s="6"/>
      <c r="L1291" s="6"/>
      <c r="M1291" s="6"/>
      <c r="N1291" s="6"/>
      <c r="O1291" s="6"/>
      <c r="Y1291" s="30" t="str">
        <f t="shared" si="349"/>
        <v/>
      </c>
    </row>
    <row r="1292" spans="1:25" s="30" customFormat="1" x14ac:dyDescent="0.25">
      <c r="A1292" s="6"/>
      <c r="B1292" s="6"/>
      <c r="C1292" s="6"/>
      <c r="D1292" s="6"/>
      <c r="E1292" s="6"/>
      <c r="F1292" s="6"/>
      <c r="G1292" s="6"/>
      <c r="H1292" s="38"/>
      <c r="I1292" s="6"/>
      <c r="J1292" s="6"/>
      <c r="K1292" s="6"/>
      <c r="L1292" s="6"/>
      <c r="M1292" s="6"/>
      <c r="N1292" s="6"/>
      <c r="O1292" s="6"/>
      <c r="Y1292" s="30" t="str">
        <f t="shared" si="349"/>
        <v/>
      </c>
    </row>
    <row r="1293" spans="1:25" s="30" customFormat="1" x14ac:dyDescent="0.25">
      <c r="A1293" s="6"/>
      <c r="B1293" s="6"/>
      <c r="C1293" s="6"/>
      <c r="D1293" s="6"/>
      <c r="E1293" s="6"/>
      <c r="F1293" s="6"/>
      <c r="G1293" s="6"/>
      <c r="H1293" s="38"/>
      <c r="I1293" s="6"/>
      <c r="J1293" s="6"/>
      <c r="K1293" s="6"/>
      <c r="L1293" s="6"/>
      <c r="M1293" s="6"/>
      <c r="N1293" s="6"/>
      <c r="O1293" s="6"/>
      <c r="Y1293" s="30" t="str">
        <f t="shared" si="349"/>
        <v/>
      </c>
    </row>
    <row r="1294" spans="1:25" s="30" customFormat="1" x14ac:dyDescent="0.25">
      <c r="A1294" s="6"/>
      <c r="B1294" s="6"/>
      <c r="C1294" s="6"/>
      <c r="D1294" s="6"/>
      <c r="E1294" s="6"/>
      <c r="F1294" s="6"/>
      <c r="G1294" s="6"/>
      <c r="H1294" s="38"/>
      <c r="I1294" s="6"/>
      <c r="J1294" s="6"/>
      <c r="K1294" s="6"/>
      <c r="L1294" s="6"/>
      <c r="M1294" s="6"/>
      <c r="N1294" s="6"/>
      <c r="O1294" s="6"/>
      <c r="Y1294" s="30" t="str">
        <f t="shared" si="349"/>
        <v/>
      </c>
    </row>
    <row r="1295" spans="1:25" s="30" customFormat="1" x14ac:dyDescent="0.25">
      <c r="A1295" s="6"/>
      <c r="B1295" s="6"/>
      <c r="C1295" s="6"/>
      <c r="D1295" s="6"/>
      <c r="E1295" s="6"/>
      <c r="F1295" s="6"/>
      <c r="G1295" s="6"/>
      <c r="H1295" s="38"/>
      <c r="I1295" s="6"/>
      <c r="J1295" s="6"/>
      <c r="K1295" s="6"/>
      <c r="L1295" s="6"/>
      <c r="M1295" s="6"/>
      <c r="N1295" s="6"/>
      <c r="O1295" s="6"/>
      <c r="Y1295" s="30" t="str">
        <f t="shared" si="349"/>
        <v/>
      </c>
    </row>
    <row r="1296" spans="1:25" s="30" customFormat="1" x14ac:dyDescent="0.25">
      <c r="A1296" s="6"/>
      <c r="B1296" s="6"/>
      <c r="C1296" s="6"/>
      <c r="D1296" s="6"/>
      <c r="E1296" s="6"/>
      <c r="F1296" s="6"/>
      <c r="G1296" s="6"/>
      <c r="H1296" s="38"/>
      <c r="I1296" s="6"/>
      <c r="J1296" s="6"/>
      <c r="K1296" s="6"/>
      <c r="L1296" s="6"/>
      <c r="M1296" s="6"/>
      <c r="N1296" s="6"/>
      <c r="O1296" s="6"/>
      <c r="Y1296" s="30" t="str">
        <f t="shared" si="349"/>
        <v/>
      </c>
    </row>
    <row r="1297" spans="1:25" s="30" customFormat="1" x14ac:dyDescent="0.25">
      <c r="A1297" s="6"/>
      <c r="B1297" s="6"/>
      <c r="C1297" s="6"/>
      <c r="D1297" s="6"/>
      <c r="E1297" s="6"/>
      <c r="F1297" s="6"/>
      <c r="G1297" s="6"/>
      <c r="H1297" s="38"/>
      <c r="I1297" s="6"/>
      <c r="J1297" s="6"/>
      <c r="K1297" s="6"/>
      <c r="L1297" s="6"/>
      <c r="M1297" s="6"/>
      <c r="N1297" s="6"/>
      <c r="O1297" s="6"/>
      <c r="Y1297" s="30" t="str">
        <f t="shared" si="349"/>
        <v/>
      </c>
    </row>
    <row r="1298" spans="1:25" s="30" customFormat="1" x14ac:dyDescent="0.25">
      <c r="A1298" s="6"/>
      <c r="B1298" s="6"/>
      <c r="C1298" s="6"/>
      <c r="D1298" s="6"/>
      <c r="E1298" s="6"/>
      <c r="F1298" s="6"/>
      <c r="G1298" s="6"/>
      <c r="H1298" s="38"/>
      <c r="I1298" s="6"/>
      <c r="J1298" s="6"/>
      <c r="K1298" s="6"/>
      <c r="L1298" s="6"/>
      <c r="M1298" s="6"/>
      <c r="N1298" s="6"/>
      <c r="O1298" s="6"/>
      <c r="Y1298" s="30" t="str">
        <f t="shared" si="349"/>
        <v/>
      </c>
    </row>
    <row r="1299" spans="1:25" s="30" customFormat="1" x14ac:dyDescent="0.25">
      <c r="A1299" s="6"/>
      <c r="B1299" s="6"/>
      <c r="C1299" s="6"/>
      <c r="D1299" s="6"/>
      <c r="E1299" s="6"/>
      <c r="F1299" s="6"/>
      <c r="G1299" s="6"/>
      <c r="H1299" s="38"/>
      <c r="I1299" s="6"/>
      <c r="J1299" s="6"/>
      <c r="K1299" s="6"/>
      <c r="L1299" s="6"/>
      <c r="M1299" s="6"/>
      <c r="N1299" s="6"/>
      <c r="O1299" s="6"/>
      <c r="Y1299" s="30" t="str">
        <f t="shared" si="349"/>
        <v/>
      </c>
    </row>
    <row r="1300" spans="1:25" s="30" customFormat="1" x14ac:dyDescent="0.25">
      <c r="A1300" s="6"/>
      <c r="B1300" s="6"/>
      <c r="C1300" s="6"/>
      <c r="D1300" s="6"/>
      <c r="E1300" s="6"/>
      <c r="F1300" s="6"/>
      <c r="G1300" s="6"/>
      <c r="H1300" s="38"/>
      <c r="I1300" s="6"/>
      <c r="J1300" s="6"/>
      <c r="K1300" s="6"/>
      <c r="L1300" s="6"/>
      <c r="M1300" s="6"/>
      <c r="N1300" s="6"/>
      <c r="O1300" s="6"/>
      <c r="Y1300" s="30" t="str">
        <f t="shared" si="349"/>
        <v/>
      </c>
    </row>
    <row r="1301" spans="1:25" s="30" customFormat="1" x14ac:dyDescent="0.25">
      <c r="A1301" s="6"/>
      <c r="B1301" s="6"/>
      <c r="C1301" s="6"/>
      <c r="D1301" s="6"/>
      <c r="E1301" s="6"/>
      <c r="F1301" s="6"/>
      <c r="G1301" s="6"/>
      <c r="H1301" s="38"/>
      <c r="I1301" s="6"/>
      <c r="J1301" s="6"/>
      <c r="K1301" s="6"/>
      <c r="L1301" s="6"/>
      <c r="M1301" s="6"/>
      <c r="N1301" s="6"/>
      <c r="O1301" s="6"/>
      <c r="Y1301" s="30" t="str">
        <f t="shared" si="349"/>
        <v/>
      </c>
    </row>
    <row r="1302" spans="1:25" s="30" customFormat="1" x14ac:dyDescent="0.25">
      <c r="A1302" s="6"/>
      <c r="B1302" s="6"/>
      <c r="C1302" s="6"/>
      <c r="D1302" s="6"/>
      <c r="E1302" s="6"/>
      <c r="F1302" s="6"/>
      <c r="G1302" s="6"/>
      <c r="H1302" s="38"/>
      <c r="I1302" s="6"/>
      <c r="J1302" s="6"/>
      <c r="K1302" s="6"/>
      <c r="L1302" s="6"/>
      <c r="M1302" s="6"/>
      <c r="N1302" s="6"/>
      <c r="O1302" s="6"/>
      <c r="Y1302" s="30" t="str">
        <f t="shared" si="349"/>
        <v/>
      </c>
    </row>
    <row r="1303" spans="1:25" s="30" customFormat="1" x14ac:dyDescent="0.25">
      <c r="A1303" s="6"/>
      <c r="B1303" s="6"/>
      <c r="C1303" s="6"/>
      <c r="D1303" s="6"/>
      <c r="E1303" s="6"/>
      <c r="F1303" s="6"/>
      <c r="G1303" s="6"/>
      <c r="H1303" s="38"/>
      <c r="I1303" s="6"/>
      <c r="J1303" s="6"/>
      <c r="K1303" s="6"/>
      <c r="L1303" s="6"/>
      <c r="M1303" s="6"/>
      <c r="N1303" s="6"/>
      <c r="O1303" s="6"/>
      <c r="Y1303" s="30" t="str">
        <f t="shared" si="349"/>
        <v/>
      </c>
    </row>
    <row r="1304" spans="1:25" s="30" customFormat="1" x14ac:dyDescent="0.25">
      <c r="A1304" s="6"/>
      <c r="B1304" s="6"/>
      <c r="C1304" s="6"/>
      <c r="D1304" s="6"/>
      <c r="E1304" s="6"/>
      <c r="F1304" s="6"/>
      <c r="G1304" s="6"/>
      <c r="H1304" s="38"/>
      <c r="I1304" s="6"/>
      <c r="J1304" s="6"/>
      <c r="K1304" s="6"/>
      <c r="L1304" s="6"/>
      <c r="M1304" s="6"/>
      <c r="N1304" s="6"/>
      <c r="O1304" s="6"/>
      <c r="Y1304" s="30" t="str">
        <f t="shared" si="349"/>
        <v/>
      </c>
    </row>
    <row r="1305" spans="1:25" s="30" customFormat="1" x14ac:dyDescent="0.25">
      <c r="A1305" s="6"/>
      <c r="B1305" s="6"/>
      <c r="C1305" s="6"/>
      <c r="D1305" s="6"/>
      <c r="E1305" s="6"/>
      <c r="F1305" s="6"/>
      <c r="G1305" s="6"/>
      <c r="H1305" s="38"/>
      <c r="I1305" s="6"/>
      <c r="J1305" s="6"/>
      <c r="K1305" s="6"/>
      <c r="L1305" s="6"/>
      <c r="M1305" s="6"/>
      <c r="N1305" s="6"/>
      <c r="O1305" s="6"/>
      <c r="Y1305" s="30" t="str">
        <f t="shared" si="349"/>
        <v/>
      </c>
    </row>
    <row r="1306" spans="1:25" s="30" customFormat="1" x14ac:dyDescent="0.25">
      <c r="A1306" s="6"/>
      <c r="B1306" s="6"/>
      <c r="C1306" s="6"/>
      <c r="D1306" s="6"/>
      <c r="E1306" s="6"/>
      <c r="F1306" s="6"/>
      <c r="G1306" s="6"/>
      <c r="H1306" s="38"/>
      <c r="I1306" s="6"/>
      <c r="J1306" s="6"/>
      <c r="K1306" s="6"/>
      <c r="L1306" s="6"/>
      <c r="M1306" s="6"/>
      <c r="N1306" s="6"/>
      <c r="O1306" s="6"/>
      <c r="Y1306" s="30" t="str">
        <f t="shared" si="349"/>
        <v/>
      </c>
    </row>
    <row r="1307" spans="1:25" s="30" customFormat="1" x14ac:dyDescent="0.25">
      <c r="A1307" s="6"/>
      <c r="B1307" s="6"/>
      <c r="C1307" s="6"/>
      <c r="D1307" s="6"/>
      <c r="E1307" s="6"/>
      <c r="F1307" s="6"/>
      <c r="G1307" s="6"/>
      <c r="H1307" s="38"/>
      <c r="I1307" s="6"/>
      <c r="J1307" s="6"/>
      <c r="K1307" s="6"/>
      <c r="L1307" s="6"/>
      <c r="M1307" s="6"/>
      <c r="N1307" s="6"/>
      <c r="O1307" s="6"/>
      <c r="Y1307" s="30" t="str">
        <f t="shared" si="349"/>
        <v/>
      </c>
    </row>
    <row r="1308" spans="1:25" s="30" customFormat="1" x14ac:dyDescent="0.25">
      <c r="A1308" s="6"/>
      <c r="B1308" s="6"/>
      <c r="C1308" s="6"/>
      <c r="D1308" s="6"/>
      <c r="E1308" s="6"/>
      <c r="F1308" s="6"/>
      <c r="G1308" s="6"/>
      <c r="H1308" s="38"/>
      <c r="I1308" s="6"/>
      <c r="J1308" s="6"/>
      <c r="K1308" s="6"/>
      <c r="L1308" s="6"/>
      <c r="M1308" s="6"/>
      <c r="N1308" s="6"/>
      <c r="O1308" s="6"/>
      <c r="Y1308" s="30" t="str">
        <f t="shared" si="349"/>
        <v/>
      </c>
    </row>
    <row r="1309" spans="1:25" s="30" customFormat="1" x14ac:dyDescent="0.25">
      <c r="A1309" s="6"/>
      <c r="B1309" s="6"/>
      <c r="C1309" s="6"/>
      <c r="D1309" s="6"/>
      <c r="E1309" s="6"/>
      <c r="F1309" s="6"/>
      <c r="G1309" s="6"/>
      <c r="H1309" s="38"/>
      <c r="I1309" s="6"/>
      <c r="J1309" s="6"/>
      <c r="K1309" s="6"/>
      <c r="L1309" s="6"/>
      <c r="M1309" s="6"/>
      <c r="N1309" s="6"/>
      <c r="O1309" s="6"/>
      <c r="Y1309" s="30" t="str">
        <f t="shared" si="349"/>
        <v/>
      </c>
    </row>
    <row r="1310" spans="1:25" s="30" customFormat="1" x14ac:dyDescent="0.25">
      <c r="A1310" s="6"/>
      <c r="B1310" s="6"/>
      <c r="C1310" s="6"/>
      <c r="D1310" s="6"/>
      <c r="E1310" s="6"/>
      <c r="F1310" s="6"/>
      <c r="G1310" s="6"/>
      <c r="H1310" s="38"/>
      <c r="I1310" s="6"/>
      <c r="J1310" s="6"/>
      <c r="K1310" s="6"/>
      <c r="L1310" s="6"/>
      <c r="M1310" s="6"/>
      <c r="N1310" s="6"/>
      <c r="O1310" s="6"/>
      <c r="Y1310" s="30" t="str">
        <f t="shared" si="349"/>
        <v/>
      </c>
    </row>
    <row r="1311" spans="1:25" s="30" customFormat="1" x14ac:dyDescent="0.25">
      <c r="A1311" s="6"/>
      <c r="B1311" s="6"/>
      <c r="C1311" s="6"/>
      <c r="D1311" s="6"/>
      <c r="E1311" s="6"/>
      <c r="F1311" s="6"/>
      <c r="G1311" s="6"/>
      <c r="H1311" s="38"/>
      <c r="I1311" s="6"/>
      <c r="J1311" s="6"/>
      <c r="K1311" s="6"/>
      <c r="L1311" s="6"/>
      <c r="M1311" s="6"/>
      <c r="N1311" s="6"/>
      <c r="O1311" s="6"/>
      <c r="Y1311" s="30" t="str">
        <f t="shared" si="349"/>
        <v/>
      </c>
    </row>
    <row r="1312" spans="1:25" s="30" customFormat="1" x14ac:dyDescent="0.25">
      <c r="A1312" s="6"/>
      <c r="B1312" s="6"/>
      <c r="C1312" s="6"/>
      <c r="D1312" s="6"/>
      <c r="E1312" s="6"/>
      <c r="F1312" s="6"/>
      <c r="G1312" s="6"/>
      <c r="H1312" s="38"/>
      <c r="I1312" s="6"/>
      <c r="J1312" s="6"/>
      <c r="K1312" s="6"/>
      <c r="L1312" s="6"/>
      <c r="M1312" s="6"/>
      <c r="N1312" s="6"/>
      <c r="O1312" s="6"/>
      <c r="Y1312" s="30" t="str">
        <f t="shared" si="349"/>
        <v/>
      </c>
    </row>
    <row r="1313" spans="1:25" s="30" customFormat="1" x14ac:dyDescent="0.25">
      <c r="A1313" s="6"/>
      <c r="B1313" s="6"/>
      <c r="C1313" s="6"/>
      <c r="D1313" s="6"/>
      <c r="E1313" s="6"/>
      <c r="F1313" s="6"/>
      <c r="G1313" s="6"/>
      <c r="H1313" s="38"/>
      <c r="I1313" s="6"/>
      <c r="J1313" s="6"/>
      <c r="K1313" s="6"/>
      <c r="L1313" s="6"/>
      <c r="M1313" s="6"/>
      <c r="N1313" s="6"/>
      <c r="O1313" s="6"/>
      <c r="Y1313" s="30" t="str">
        <f t="shared" si="349"/>
        <v/>
      </c>
    </row>
    <row r="1314" spans="1:25" s="30" customFormat="1" x14ac:dyDescent="0.25">
      <c r="A1314" s="6"/>
      <c r="B1314" s="6"/>
      <c r="C1314" s="6"/>
      <c r="D1314" s="6"/>
      <c r="E1314" s="6"/>
      <c r="F1314" s="6"/>
      <c r="G1314" s="6"/>
      <c r="H1314" s="38"/>
      <c r="I1314" s="6"/>
      <c r="J1314" s="6"/>
      <c r="K1314" s="6"/>
      <c r="L1314" s="6"/>
      <c r="M1314" s="6"/>
      <c r="N1314" s="6"/>
      <c r="O1314" s="6"/>
      <c r="Y1314" s="30" t="str">
        <f t="shared" si="349"/>
        <v/>
      </c>
    </row>
    <row r="1315" spans="1:25" s="30" customFormat="1" x14ac:dyDescent="0.25">
      <c r="A1315" s="6"/>
      <c r="B1315" s="6"/>
      <c r="C1315" s="6"/>
      <c r="D1315" s="6"/>
      <c r="E1315" s="6"/>
      <c r="F1315" s="6"/>
      <c r="G1315" s="6"/>
      <c r="H1315" s="38"/>
      <c r="I1315" s="6"/>
      <c r="J1315" s="6"/>
      <c r="K1315" s="6"/>
      <c r="L1315" s="6"/>
      <c r="M1315" s="6"/>
      <c r="N1315" s="6"/>
      <c r="O1315" s="6"/>
      <c r="Y1315" s="30" t="str">
        <f t="shared" si="349"/>
        <v/>
      </c>
    </row>
    <row r="1316" spans="1:25" s="30" customFormat="1" x14ac:dyDescent="0.25">
      <c r="A1316" s="6"/>
      <c r="B1316" s="6"/>
      <c r="C1316" s="6"/>
      <c r="D1316" s="6"/>
      <c r="E1316" s="6"/>
      <c r="F1316" s="6"/>
      <c r="G1316" s="6"/>
      <c r="H1316" s="38"/>
      <c r="I1316" s="6"/>
      <c r="J1316" s="6"/>
      <c r="K1316" s="6"/>
      <c r="L1316" s="6"/>
      <c r="M1316" s="6"/>
      <c r="N1316" s="6"/>
      <c r="O1316" s="6"/>
      <c r="Y1316" s="30" t="str">
        <f t="shared" si="349"/>
        <v/>
      </c>
    </row>
    <row r="1317" spans="1:25" s="30" customFormat="1" x14ac:dyDescent="0.25">
      <c r="A1317" s="6"/>
      <c r="B1317" s="6"/>
      <c r="C1317" s="6"/>
      <c r="D1317" s="6"/>
      <c r="E1317" s="6"/>
      <c r="F1317" s="6"/>
      <c r="G1317" s="6"/>
      <c r="H1317" s="38"/>
      <c r="I1317" s="6"/>
      <c r="J1317" s="6"/>
      <c r="K1317" s="6"/>
      <c r="L1317" s="6"/>
      <c r="M1317" s="6"/>
      <c r="N1317" s="6"/>
      <c r="O1317" s="6"/>
      <c r="Y1317" s="30" t="str">
        <f t="shared" si="349"/>
        <v/>
      </c>
    </row>
    <row r="1318" spans="1:25" s="30" customFormat="1" x14ac:dyDescent="0.25">
      <c r="A1318" s="6"/>
      <c r="B1318" s="6"/>
      <c r="C1318" s="6"/>
      <c r="D1318" s="6"/>
      <c r="E1318" s="6"/>
      <c r="F1318" s="6"/>
      <c r="G1318" s="6"/>
      <c r="H1318" s="38"/>
      <c r="I1318" s="6"/>
      <c r="J1318" s="6"/>
      <c r="K1318" s="6"/>
      <c r="L1318" s="6"/>
      <c r="M1318" s="6"/>
      <c r="N1318" s="6"/>
      <c r="O1318" s="6"/>
      <c r="Y1318" s="30" t="str">
        <f t="shared" si="349"/>
        <v/>
      </c>
    </row>
    <row r="1319" spans="1:25" s="30" customFormat="1" x14ac:dyDescent="0.25">
      <c r="A1319" s="6"/>
      <c r="B1319" s="6"/>
      <c r="C1319" s="6"/>
      <c r="D1319" s="6"/>
      <c r="E1319" s="6"/>
      <c r="F1319" s="6"/>
      <c r="G1319" s="6"/>
      <c r="H1319" s="38"/>
      <c r="I1319" s="6"/>
      <c r="J1319" s="6"/>
      <c r="K1319" s="6"/>
      <c r="L1319" s="6"/>
      <c r="M1319" s="6"/>
      <c r="N1319" s="6"/>
      <c r="O1319" s="6"/>
      <c r="Y1319" s="30" t="str">
        <f t="shared" si="349"/>
        <v/>
      </c>
    </row>
    <row r="1320" spans="1:25" s="30" customFormat="1" x14ac:dyDescent="0.25">
      <c r="A1320" s="6"/>
      <c r="B1320" s="6"/>
      <c r="C1320" s="6"/>
      <c r="D1320" s="6"/>
      <c r="E1320" s="6"/>
      <c r="F1320" s="6"/>
      <c r="G1320" s="6"/>
      <c r="H1320" s="38"/>
      <c r="I1320" s="6"/>
      <c r="J1320" s="6"/>
      <c r="K1320" s="6"/>
      <c r="L1320" s="6"/>
      <c r="M1320" s="6"/>
      <c r="N1320" s="6"/>
      <c r="O1320" s="6"/>
      <c r="Y1320" s="30" t="str">
        <f t="shared" si="349"/>
        <v/>
      </c>
    </row>
    <row r="1321" spans="1:25" s="30" customFormat="1" x14ac:dyDescent="0.25">
      <c r="A1321" s="6"/>
      <c r="B1321" s="6"/>
      <c r="C1321" s="6"/>
      <c r="D1321" s="6"/>
      <c r="E1321" s="6"/>
      <c r="F1321" s="6"/>
      <c r="G1321" s="6"/>
      <c r="H1321" s="38"/>
      <c r="I1321" s="6"/>
      <c r="J1321" s="6"/>
      <c r="K1321" s="6"/>
      <c r="L1321" s="6"/>
      <c r="M1321" s="6"/>
      <c r="N1321" s="6"/>
      <c r="O1321" s="6"/>
      <c r="Y1321" s="30" t="str">
        <f t="shared" si="349"/>
        <v/>
      </c>
    </row>
    <row r="1322" spans="1:25" s="30" customFormat="1" x14ac:dyDescent="0.25">
      <c r="A1322" s="6"/>
      <c r="B1322" s="6"/>
      <c r="C1322" s="6"/>
      <c r="D1322" s="6"/>
      <c r="E1322" s="6"/>
      <c r="F1322" s="6"/>
      <c r="G1322" s="6"/>
      <c r="H1322" s="38"/>
      <c r="I1322" s="6"/>
      <c r="J1322" s="6"/>
      <c r="K1322" s="6"/>
      <c r="L1322" s="6"/>
      <c r="M1322" s="6"/>
      <c r="N1322" s="6"/>
      <c r="O1322" s="6"/>
      <c r="Y1322" s="30" t="str">
        <f t="shared" si="349"/>
        <v/>
      </c>
    </row>
    <row r="1323" spans="1:25" s="30" customFormat="1" x14ac:dyDescent="0.25">
      <c r="A1323" s="6"/>
      <c r="B1323" s="6"/>
      <c r="C1323" s="6"/>
      <c r="D1323" s="6"/>
      <c r="E1323" s="6"/>
      <c r="F1323" s="6"/>
      <c r="G1323" s="6"/>
      <c r="H1323" s="38"/>
      <c r="I1323" s="6"/>
      <c r="J1323" s="6"/>
      <c r="K1323" s="6"/>
      <c r="L1323" s="6"/>
      <c r="M1323" s="6"/>
      <c r="N1323" s="6"/>
      <c r="O1323" s="6"/>
      <c r="Y1323" s="30" t="str">
        <f t="shared" si="349"/>
        <v/>
      </c>
    </row>
    <row r="1324" spans="1:25" s="30" customFormat="1" x14ac:dyDescent="0.25">
      <c r="A1324" s="6"/>
      <c r="B1324" s="6"/>
      <c r="C1324" s="6"/>
      <c r="D1324" s="6"/>
      <c r="E1324" s="6"/>
      <c r="F1324" s="6"/>
      <c r="G1324" s="6"/>
      <c r="H1324" s="38"/>
      <c r="I1324" s="6"/>
      <c r="J1324" s="6"/>
      <c r="K1324" s="6"/>
      <c r="L1324" s="6"/>
      <c r="M1324" s="6"/>
      <c r="N1324" s="6"/>
      <c r="O1324" s="6"/>
      <c r="Y1324" s="30" t="str">
        <f t="shared" si="349"/>
        <v/>
      </c>
    </row>
    <row r="1325" spans="1:25" s="30" customFormat="1" x14ac:dyDescent="0.25">
      <c r="A1325" s="6"/>
      <c r="B1325" s="6"/>
      <c r="C1325" s="6"/>
      <c r="D1325" s="6"/>
      <c r="E1325" s="6"/>
      <c r="F1325" s="6"/>
      <c r="G1325" s="6"/>
      <c r="H1325" s="38"/>
      <c r="I1325" s="6"/>
      <c r="J1325" s="6"/>
      <c r="K1325" s="6"/>
      <c r="L1325" s="6"/>
      <c r="M1325" s="6"/>
      <c r="N1325" s="6"/>
      <c r="O1325" s="6"/>
      <c r="Y1325" s="30" t="str">
        <f t="shared" si="349"/>
        <v/>
      </c>
    </row>
    <row r="1326" spans="1:25" s="30" customFormat="1" x14ac:dyDescent="0.25">
      <c r="A1326" s="6"/>
      <c r="B1326" s="6"/>
      <c r="C1326" s="6"/>
      <c r="D1326" s="6"/>
      <c r="E1326" s="6"/>
      <c r="F1326" s="6"/>
      <c r="G1326" s="6"/>
      <c r="H1326" s="38"/>
      <c r="I1326" s="6"/>
      <c r="J1326" s="6"/>
      <c r="K1326" s="6"/>
      <c r="L1326" s="6"/>
      <c r="M1326" s="6"/>
      <c r="N1326" s="6"/>
      <c r="O1326" s="6"/>
      <c r="Y1326" s="30" t="str">
        <f t="shared" si="349"/>
        <v/>
      </c>
    </row>
    <row r="1327" spans="1:25" s="30" customFormat="1" x14ac:dyDescent="0.25">
      <c r="A1327" s="6"/>
      <c r="B1327" s="6"/>
      <c r="C1327" s="6"/>
      <c r="D1327" s="6"/>
      <c r="E1327" s="6"/>
      <c r="F1327" s="6"/>
      <c r="G1327" s="6"/>
      <c r="H1327" s="38"/>
      <c r="I1327" s="6"/>
      <c r="J1327" s="6"/>
      <c r="K1327" s="6"/>
      <c r="L1327" s="6"/>
      <c r="M1327" s="6"/>
      <c r="N1327" s="6"/>
      <c r="O1327" s="6"/>
      <c r="Y1327" s="30" t="str">
        <f t="shared" si="349"/>
        <v/>
      </c>
    </row>
    <row r="1328" spans="1:25" s="30" customFormat="1" x14ac:dyDescent="0.25">
      <c r="A1328" s="6"/>
      <c r="B1328" s="6"/>
      <c r="C1328" s="6"/>
      <c r="D1328" s="6"/>
      <c r="E1328" s="6"/>
      <c r="F1328" s="6"/>
      <c r="G1328" s="6"/>
      <c r="H1328" s="38"/>
      <c r="I1328" s="6"/>
      <c r="J1328" s="6"/>
      <c r="K1328" s="6"/>
      <c r="L1328" s="6"/>
      <c r="M1328" s="6"/>
      <c r="N1328" s="6"/>
      <c r="O1328" s="6"/>
      <c r="Y1328" s="30" t="str">
        <f t="shared" si="349"/>
        <v/>
      </c>
    </row>
    <row r="1329" spans="1:25" s="30" customFormat="1" x14ac:dyDescent="0.25">
      <c r="A1329" s="6"/>
      <c r="B1329" s="6"/>
      <c r="C1329" s="6"/>
      <c r="D1329" s="6"/>
      <c r="E1329" s="6"/>
      <c r="F1329" s="6"/>
      <c r="G1329" s="6"/>
      <c r="H1329" s="38"/>
      <c r="I1329" s="6"/>
      <c r="J1329" s="6"/>
      <c r="K1329" s="6"/>
      <c r="L1329" s="6"/>
      <c r="M1329" s="6"/>
      <c r="N1329" s="6"/>
      <c r="O1329" s="6"/>
      <c r="Y1329" s="30" t="str">
        <f t="shared" si="349"/>
        <v/>
      </c>
    </row>
    <row r="1330" spans="1:25" s="30" customFormat="1" x14ac:dyDescent="0.25">
      <c r="A1330" s="6"/>
      <c r="B1330" s="6"/>
      <c r="C1330" s="6"/>
      <c r="D1330" s="6"/>
      <c r="E1330" s="6"/>
      <c r="F1330" s="6"/>
      <c r="G1330" s="6"/>
      <c r="H1330" s="38"/>
      <c r="I1330" s="6"/>
      <c r="J1330" s="6"/>
      <c r="K1330" s="6"/>
      <c r="L1330" s="6"/>
      <c r="M1330" s="6"/>
      <c r="N1330" s="6"/>
      <c r="O1330" s="6"/>
      <c r="Y1330" s="30" t="str">
        <f t="shared" si="349"/>
        <v/>
      </c>
    </row>
    <row r="1331" spans="1:25" s="30" customFormat="1" x14ac:dyDescent="0.25">
      <c r="A1331" s="6"/>
      <c r="B1331" s="6"/>
      <c r="C1331" s="6"/>
      <c r="D1331" s="6"/>
      <c r="E1331" s="6"/>
      <c r="F1331" s="6"/>
      <c r="G1331" s="6"/>
      <c r="H1331" s="38"/>
      <c r="I1331" s="6"/>
      <c r="J1331" s="6"/>
      <c r="K1331" s="6"/>
      <c r="L1331" s="6"/>
      <c r="M1331" s="6"/>
      <c r="N1331" s="6"/>
      <c r="O1331" s="6"/>
      <c r="Y1331" s="30" t="str">
        <f t="shared" si="349"/>
        <v/>
      </c>
    </row>
    <row r="1332" spans="1:25" s="30" customFormat="1" x14ac:dyDescent="0.25">
      <c r="A1332" s="6"/>
      <c r="B1332" s="6"/>
      <c r="C1332" s="6"/>
      <c r="D1332" s="6"/>
      <c r="E1332" s="6"/>
      <c r="F1332" s="6"/>
      <c r="G1332" s="6"/>
      <c r="H1332" s="38"/>
      <c r="I1332" s="6"/>
      <c r="J1332" s="6"/>
      <c r="K1332" s="6"/>
      <c r="L1332" s="6"/>
      <c r="M1332" s="6"/>
      <c r="N1332" s="6"/>
      <c r="O1332" s="6"/>
      <c r="Y1332" s="30" t="str">
        <f t="shared" si="349"/>
        <v/>
      </c>
    </row>
    <row r="1333" spans="1:25" s="30" customFormat="1" x14ac:dyDescent="0.25">
      <c r="A1333" s="6"/>
      <c r="B1333" s="6"/>
      <c r="C1333" s="6"/>
      <c r="D1333" s="6"/>
      <c r="E1333" s="6"/>
      <c r="F1333" s="6"/>
      <c r="G1333" s="6"/>
      <c r="H1333" s="38"/>
      <c r="I1333" s="6"/>
      <c r="J1333" s="6"/>
      <c r="K1333" s="6"/>
      <c r="L1333" s="6"/>
      <c r="M1333" s="6"/>
      <c r="N1333" s="6"/>
      <c r="O1333" s="6"/>
      <c r="Y1333" s="30" t="str">
        <f t="shared" si="349"/>
        <v/>
      </c>
    </row>
    <row r="1334" spans="1:25" s="30" customFormat="1" x14ac:dyDescent="0.25">
      <c r="A1334" s="6"/>
      <c r="B1334" s="6"/>
      <c r="C1334" s="6"/>
      <c r="D1334" s="6"/>
      <c r="E1334" s="6"/>
      <c r="F1334" s="6"/>
      <c r="G1334" s="6"/>
      <c r="H1334" s="38"/>
      <c r="I1334" s="6"/>
      <c r="J1334" s="6"/>
      <c r="K1334" s="6"/>
      <c r="L1334" s="6"/>
      <c r="M1334" s="6"/>
      <c r="N1334" s="6"/>
      <c r="O1334" s="6"/>
      <c r="Y1334" s="30" t="str">
        <f t="shared" si="349"/>
        <v/>
      </c>
    </row>
    <row r="1335" spans="1:25" s="30" customFormat="1" x14ac:dyDescent="0.25">
      <c r="A1335" s="6"/>
      <c r="B1335" s="6"/>
      <c r="C1335" s="6"/>
      <c r="D1335" s="6"/>
      <c r="E1335" s="6"/>
      <c r="F1335" s="6"/>
      <c r="G1335" s="6"/>
      <c r="H1335" s="38"/>
      <c r="I1335" s="6"/>
      <c r="J1335" s="6"/>
      <c r="K1335" s="6"/>
      <c r="L1335" s="6"/>
      <c r="M1335" s="6"/>
      <c r="N1335" s="6"/>
      <c r="O1335" s="6"/>
      <c r="Y1335" s="30" t="str">
        <f t="shared" si="349"/>
        <v/>
      </c>
    </row>
    <row r="1336" spans="1:25" s="30" customFormat="1" x14ac:dyDescent="0.25">
      <c r="A1336" s="6"/>
      <c r="B1336" s="6"/>
      <c r="C1336" s="6"/>
      <c r="D1336" s="6"/>
      <c r="E1336" s="6"/>
      <c r="F1336" s="6"/>
      <c r="G1336" s="6"/>
      <c r="H1336" s="38"/>
      <c r="I1336" s="6"/>
      <c r="J1336" s="6"/>
      <c r="K1336" s="6"/>
      <c r="L1336" s="6"/>
      <c r="M1336" s="6"/>
      <c r="N1336" s="6"/>
      <c r="O1336" s="6"/>
      <c r="Y1336" s="30" t="str">
        <f t="shared" si="349"/>
        <v/>
      </c>
    </row>
    <row r="1337" spans="1:25" s="30" customFormat="1" x14ac:dyDescent="0.25">
      <c r="A1337" s="6"/>
      <c r="B1337" s="6"/>
      <c r="C1337" s="6"/>
      <c r="D1337" s="6"/>
      <c r="E1337" s="6"/>
      <c r="F1337" s="6"/>
      <c r="G1337" s="6"/>
      <c r="H1337" s="38"/>
      <c r="I1337" s="6"/>
      <c r="J1337" s="6"/>
      <c r="K1337" s="6"/>
      <c r="L1337" s="6"/>
      <c r="M1337" s="6"/>
      <c r="N1337" s="6"/>
      <c r="O1337" s="6"/>
      <c r="Y1337" s="30" t="str">
        <f t="shared" si="349"/>
        <v/>
      </c>
    </row>
    <row r="1338" spans="1:25" s="30" customFormat="1" x14ac:dyDescent="0.25">
      <c r="A1338" s="6"/>
      <c r="B1338" s="6"/>
      <c r="C1338" s="6"/>
      <c r="D1338" s="6"/>
      <c r="E1338" s="6"/>
      <c r="F1338" s="6"/>
      <c r="G1338" s="6"/>
      <c r="H1338" s="38"/>
      <c r="I1338" s="6"/>
      <c r="J1338" s="6"/>
      <c r="K1338" s="6"/>
      <c r="L1338" s="6"/>
      <c r="M1338" s="6"/>
      <c r="N1338" s="6"/>
      <c r="O1338" s="6"/>
      <c r="Y1338" s="30" t="str">
        <f t="shared" si="349"/>
        <v/>
      </c>
    </row>
    <row r="1339" spans="1:25" s="30" customFormat="1" x14ac:dyDescent="0.25">
      <c r="A1339" s="6"/>
      <c r="B1339" s="6"/>
      <c r="C1339" s="6"/>
      <c r="D1339" s="6"/>
      <c r="E1339" s="6"/>
      <c r="F1339" s="6"/>
      <c r="G1339" s="6"/>
      <c r="H1339" s="38"/>
      <c r="I1339" s="6"/>
      <c r="J1339" s="6"/>
      <c r="K1339" s="6"/>
      <c r="L1339" s="6"/>
      <c r="M1339" s="6"/>
      <c r="N1339" s="6"/>
      <c r="O1339" s="6"/>
      <c r="Y1339" s="30" t="str">
        <f t="shared" si="349"/>
        <v/>
      </c>
    </row>
    <row r="1340" spans="1:25" s="30" customFormat="1" x14ac:dyDescent="0.25">
      <c r="A1340" s="6"/>
      <c r="B1340" s="6"/>
      <c r="C1340" s="6"/>
      <c r="D1340" s="6"/>
      <c r="E1340" s="6"/>
      <c r="F1340" s="6"/>
      <c r="G1340" s="6"/>
      <c r="H1340" s="38"/>
      <c r="I1340" s="6"/>
      <c r="J1340" s="6"/>
      <c r="K1340" s="6"/>
      <c r="L1340" s="6"/>
      <c r="M1340" s="6"/>
      <c r="N1340" s="6"/>
      <c r="O1340" s="6"/>
      <c r="Y1340" s="30" t="str">
        <f t="shared" si="349"/>
        <v/>
      </c>
    </row>
    <row r="1341" spans="1:25" s="30" customFormat="1" x14ac:dyDescent="0.25">
      <c r="A1341" s="6"/>
      <c r="B1341" s="6"/>
      <c r="C1341" s="6"/>
      <c r="D1341" s="6"/>
      <c r="E1341" s="6"/>
      <c r="F1341" s="6"/>
      <c r="G1341" s="6"/>
      <c r="H1341" s="38"/>
      <c r="I1341" s="6"/>
      <c r="J1341" s="6"/>
      <c r="K1341" s="6"/>
      <c r="L1341" s="6"/>
      <c r="M1341" s="6"/>
      <c r="N1341" s="6"/>
      <c r="O1341" s="6"/>
      <c r="Y1341" s="30" t="str">
        <f t="shared" si="349"/>
        <v/>
      </c>
    </row>
    <row r="1342" spans="1:25" s="30" customFormat="1" x14ac:dyDescent="0.25">
      <c r="A1342" s="6"/>
      <c r="B1342" s="6"/>
      <c r="C1342" s="6"/>
      <c r="D1342" s="6"/>
      <c r="E1342" s="6"/>
      <c r="F1342" s="6"/>
      <c r="G1342" s="6"/>
      <c r="H1342" s="38"/>
      <c r="I1342" s="6"/>
      <c r="J1342" s="6"/>
      <c r="K1342" s="6"/>
      <c r="L1342" s="6"/>
      <c r="M1342" s="6"/>
      <c r="N1342" s="6"/>
      <c r="O1342" s="6"/>
      <c r="Y1342" s="30" t="str">
        <f t="shared" si="349"/>
        <v/>
      </c>
    </row>
    <row r="1343" spans="1:25" s="30" customFormat="1" x14ac:dyDescent="0.25">
      <c r="A1343" s="6"/>
      <c r="B1343" s="6"/>
      <c r="C1343" s="6"/>
      <c r="D1343" s="6"/>
      <c r="E1343" s="6"/>
      <c r="F1343" s="6"/>
      <c r="G1343" s="6"/>
      <c r="H1343" s="38"/>
      <c r="I1343" s="6"/>
      <c r="J1343" s="6"/>
      <c r="K1343" s="6"/>
      <c r="L1343" s="6"/>
      <c r="M1343" s="6"/>
      <c r="N1343" s="6"/>
      <c r="O1343" s="6"/>
      <c r="Y1343" s="30" t="str">
        <f t="shared" si="349"/>
        <v/>
      </c>
    </row>
    <row r="1344" spans="1:25" s="30" customFormat="1" x14ac:dyDescent="0.25">
      <c r="A1344" s="6"/>
      <c r="B1344" s="6"/>
      <c r="C1344" s="6"/>
      <c r="D1344" s="6"/>
      <c r="E1344" s="6"/>
      <c r="F1344" s="6"/>
      <c r="G1344" s="6"/>
      <c r="H1344" s="38"/>
      <c r="I1344" s="6"/>
      <c r="J1344" s="6"/>
      <c r="K1344" s="6"/>
      <c r="L1344" s="6"/>
      <c r="M1344" s="6"/>
      <c r="N1344" s="6"/>
      <c r="O1344" s="6"/>
      <c r="Y1344" s="30" t="str">
        <f t="shared" si="349"/>
        <v/>
      </c>
    </row>
    <row r="1345" spans="1:25" s="30" customFormat="1" x14ac:dyDescent="0.25">
      <c r="A1345" s="6"/>
      <c r="B1345" s="6"/>
      <c r="C1345" s="6"/>
      <c r="D1345" s="6"/>
      <c r="E1345" s="6"/>
      <c r="F1345" s="6"/>
      <c r="G1345" s="6"/>
      <c r="H1345" s="38"/>
      <c r="I1345" s="6"/>
      <c r="J1345" s="6"/>
      <c r="K1345" s="6"/>
      <c r="L1345" s="6"/>
      <c r="M1345" s="6"/>
      <c r="N1345" s="6"/>
      <c r="O1345" s="6"/>
      <c r="Y1345" s="30" t="str">
        <f t="shared" si="349"/>
        <v/>
      </c>
    </row>
    <row r="1346" spans="1:25" s="30" customFormat="1" x14ac:dyDescent="0.25">
      <c r="A1346" s="6"/>
      <c r="B1346" s="6"/>
      <c r="C1346" s="6"/>
      <c r="D1346" s="6"/>
      <c r="E1346" s="6"/>
      <c r="F1346" s="6"/>
      <c r="G1346" s="6"/>
      <c r="H1346" s="38"/>
      <c r="I1346" s="6"/>
      <c r="J1346" s="6"/>
      <c r="K1346" s="6"/>
      <c r="L1346" s="6"/>
      <c r="M1346" s="6"/>
      <c r="N1346" s="6"/>
      <c r="O1346" s="6"/>
      <c r="Y1346" s="30" t="str">
        <f t="shared" si="349"/>
        <v/>
      </c>
    </row>
    <row r="1347" spans="1:25" s="30" customFormat="1" x14ac:dyDescent="0.25">
      <c r="A1347" s="6"/>
      <c r="B1347" s="6"/>
      <c r="C1347" s="6"/>
      <c r="D1347" s="6"/>
      <c r="E1347" s="6"/>
      <c r="F1347" s="6"/>
      <c r="G1347" s="6"/>
      <c r="H1347" s="38"/>
      <c r="I1347" s="6"/>
      <c r="J1347" s="6"/>
      <c r="K1347" s="6"/>
      <c r="L1347" s="6"/>
      <c r="M1347" s="6"/>
      <c r="N1347" s="6"/>
      <c r="O1347" s="6"/>
      <c r="Y1347" s="30" t="str">
        <f t="shared" si="349"/>
        <v/>
      </c>
    </row>
    <row r="1348" spans="1:25" s="30" customFormat="1" x14ac:dyDescent="0.25">
      <c r="A1348" s="6"/>
      <c r="B1348" s="6"/>
      <c r="C1348" s="6"/>
      <c r="D1348" s="6"/>
      <c r="E1348" s="6"/>
      <c r="F1348" s="6"/>
      <c r="G1348" s="6"/>
      <c r="H1348" s="38"/>
      <c r="I1348" s="6"/>
      <c r="J1348" s="6"/>
      <c r="K1348" s="6"/>
      <c r="L1348" s="6"/>
      <c r="M1348" s="6"/>
      <c r="N1348" s="6"/>
      <c r="O1348" s="6"/>
      <c r="Y1348" s="30" t="str">
        <f t="shared" ref="Y1348:Y1411" si="350">IF(ISERROR(SUM(K1348,-L1348)),"",IF(SUM(K1348,-L1348)=0,"",IF(ISERROR(SEARCH("федерал",U1348,1)),"",SUM(K1348,-L1348))))</f>
        <v/>
      </c>
    </row>
    <row r="1349" spans="1:25" s="30" customFormat="1" x14ac:dyDescent="0.25">
      <c r="A1349" s="6"/>
      <c r="B1349" s="6"/>
      <c r="C1349" s="6"/>
      <c r="D1349" s="6"/>
      <c r="E1349" s="6"/>
      <c r="F1349" s="6"/>
      <c r="G1349" s="6"/>
      <c r="H1349" s="38"/>
      <c r="I1349" s="6"/>
      <c r="J1349" s="6"/>
      <c r="K1349" s="6"/>
      <c r="L1349" s="6"/>
      <c r="M1349" s="6"/>
      <c r="N1349" s="6"/>
      <c r="O1349" s="6"/>
      <c r="Y1349" s="30" t="str">
        <f t="shared" si="350"/>
        <v/>
      </c>
    </row>
    <row r="1350" spans="1:25" s="30" customFormat="1" x14ac:dyDescent="0.25">
      <c r="A1350" s="6"/>
      <c r="B1350" s="6"/>
      <c r="C1350" s="6"/>
      <c r="D1350" s="6"/>
      <c r="E1350" s="6"/>
      <c r="F1350" s="6"/>
      <c r="G1350" s="6"/>
      <c r="H1350" s="38"/>
      <c r="I1350" s="6"/>
      <c r="J1350" s="6"/>
      <c r="K1350" s="6"/>
      <c r="L1350" s="6"/>
      <c r="M1350" s="6"/>
      <c r="N1350" s="6"/>
      <c r="O1350" s="6"/>
      <c r="Y1350" s="30" t="str">
        <f t="shared" si="350"/>
        <v/>
      </c>
    </row>
    <row r="1351" spans="1:25" s="30" customFormat="1" x14ac:dyDescent="0.25">
      <c r="A1351" s="6"/>
      <c r="B1351" s="6"/>
      <c r="C1351" s="6"/>
      <c r="D1351" s="6"/>
      <c r="E1351" s="6"/>
      <c r="F1351" s="6"/>
      <c r="G1351" s="6"/>
      <c r="H1351" s="38"/>
      <c r="I1351" s="6"/>
      <c r="J1351" s="6"/>
      <c r="K1351" s="6"/>
      <c r="L1351" s="6"/>
      <c r="M1351" s="6"/>
      <c r="N1351" s="6"/>
      <c r="O1351" s="6"/>
      <c r="Y1351" s="30" t="str">
        <f t="shared" si="350"/>
        <v/>
      </c>
    </row>
    <row r="1352" spans="1:25" s="30" customFormat="1" x14ac:dyDescent="0.25">
      <c r="A1352" s="6"/>
      <c r="B1352" s="6"/>
      <c r="C1352" s="6"/>
      <c r="D1352" s="6"/>
      <c r="E1352" s="6"/>
      <c r="F1352" s="6"/>
      <c r="G1352" s="6"/>
      <c r="H1352" s="38"/>
      <c r="I1352" s="6"/>
      <c r="J1352" s="6"/>
      <c r="K1352" s="6"/>
      <c r="L1352" s="6"/>
      <c r="M1352" s="6"/>
      <c r="N1352" s="6"/>
      <c r="O1352" s="6"/>
      <c r="Y1352" s="30" t="str">
        <f t="shared" si="350"/>
        <v/>
      </c>
    </row>
    <row r="1353" spans="1:25" s="30" customFormat="1" x14ac:dyDescent="0.25">
      <c r="A1353" s="6"/>
      <c r="B1353" s="6"/>
      <c r="C1353" s="6"/>
      <c r="D1353" s="6"/>
      <c r="E1353" s="6"/>
      <c r="F1353" s="6"/>
      <c r="G1353" s="6"/>
      <c r="H1353" s="38"/>
      <c r="I1353" s="6"/>
      <c r="J1353" s="6"/>
      <c r="K1353" s="6"/>
      <c r="L1353" s="6"/>
      <c r="M1353" s="6"/>
      <c r="N1353" s="6"/>
      <c r="O1353" s="6"/>
      <c r="Y1353" s="30" t="str">
        <f t="shared" si="350"/>
        <v/>
      </c>
    </row>
    <row r="1354" spans="1:25" s="30" customFormat="1" x14ac:dyDescent="0.25">
      <c r="A1354" s="6"/>
      <c r="B1354" s="6"/>
      <c r="C1354" s="6"/>
      <c r="D1354" s="6"/>
      <c r="E1354" s="6"/>
      <c r="F1354" s="6"/>
      <c r="G1354" s="6"/>
      <c r="H1354" s="38"/>
      <c r="I1354" s="6"/>
      <c r="J1354" s="6"/>
      <c r="K1354" s="6"/>
      <c r="L1354" s="6"/>
      <c r="M1354" s="6"/>
      <c r="N1354" s="6"/>
      <c r="O1354" s="6"/>
      <c r="Y1354" s="30" t="str">
        <f t="shared" si="350"/>
        <v/>
      </c>
    </row>
    <row r="1355" spans="1:25" s="30" customFormat="1" x14ac:dyDescent="0.25">
      <c r="A1355" s="6"/>
      <c r="B1355" s="6"/>
      <c r="C1355" s="6"/>
      <c r="D1355" s="6"/>
      <c r="E1355" s="6"/>
      <c r="F1355" s="6"/>
      <c r="G1355" s="6"/>
      <c r="H1355" s="38"/>
      <c r="I1355" s="6"/>
      <c r="J1355" s="6"/>
      <c r="K1355" s="6"/>
      <c r="L1355" s="6"/>
      <c r="M1355" s="6"/>
      <c r="N1355" s="6"/>
      <c r="O1355" s="6"/>
      <c r="Y1355" s="30" t="str">
        <f t="shared" si="350"/>
        <v/>
      </c>
    </row>
    <row r="1356" spans="1:25" s="30" customFormat="1" x14ac:dyDescent="0.25">
      <c r="A1356" s="6"/>
      <c r="B1356" s="6"/>
      <c r="C1356" s="6"/>
      <c r="D1356" s="6"/>
      <c r="E1356" s="6"/>
      <c r="F1356" s="6"/>
      <c r="G1356" s="6"/>
      <c r="H1356" s="38"/>
      <c r="I1356" s="6"/>
      <c r="J1356" s="6"/>
      <c r="K1356" s="6"/>
      <c r="L1356" s="6"/>
      <c r="M1356" s="6"/>
      <c r="N1356" s="6"/>
      <c r="O1356" s="6"/>
      <c r="Y1356" s="30" t="str">
        <f t="shared" si="350"/>
        <v/>
      </c>
    </row>
    <row r="1357" spans="1:25" s="30" customFormat="1" x14ac:dyDescent="0.25">
      <c r="A1357" s="6"/>
      <c r="B1357" s="6"/>
      <c r="C1357" s="6"/>
      <c r="D1357" s="6"/>
      <c r="E1357" s="6"/>
      <c r="F1357" s="6"/>
      <c r="G1357" s="6"/>
      <c r="H1357" s="38"/>
      <c r="I1357" s="6"/>
      <c r="J1357" s="6"/>
      <c r="K1357" s="6"/>
      <c r="L1357" s="6"/>
      <c r="M1357" s="6"/>
      <c r="N1357" s="6"/>
      <c r="O1357" s="6"/>
      <c r="Y1357" s="30" t="str">
        <f t="shared" si="350"/>
        <v/>
      </c>
    </row>
    <row r="1358" spans="1:25" s="30" customFormat="1" x14ac:dyDescent="0.25">
      <c r="A1358" s="6"/>
      <c r="B1358" s="6"/>
      <c r="C1358" s="6"/>
      <c r="D1358" s="6"/>
      <c r="E1358" s="6"/>
      <c r="F1358" s="6"/>
      <c r="G1358" s="6"/>
      <c r="H1358" s="38"/>
      <c r="I1358" s="6"/>
      <c r="J1358" s="6"/>
      <c r="K1358" s="6"/>
      <c r="L1358" s="6"/>
      <c r="M1358" s="6"/>
      <c r="N1358" s="6"/>
      <c r="O1358" s="6"/>
      <c r="Y1358" s="30" t="str">
        <f t="shared" si="350"/>
        <v/>
      </c>
    </row>
    <row r="1359" spans="1:25" s="30" customFormat="1" x14ac:dyDescent="0.25">
      <c r="A1359" s="6"/>
      <c r="B1359" s="6"/>
      <c r="C1359" s="6"/>
      <c r="D1359" s="6"/>
      <c r="E1359" s="6"/>
      <c r="F1359" s="6"/>
      <c r="G1359" s="6"/>
      <c r="H1359" s="38"/>
      <c r="I1359" s="6"/>
      <c r="J1359" s="6"/>
      <c r="K1359" s="6"/>
      <c r="L1359" s="6"/>
      <c r="M1359" s="6"/>
      <c r="N1359" s="6"/>
      <c r="O1359" s="6"/>
      <c r="Y1359" s="30" t="str">
        <f t="shared" si="350"/>
        <v/>
      </c>
    </row>
    <row r="1360" spans="1:25" s="30" customFormat="1" x14ac:dyDescent="0.25">
      <c r="A1360" s="6"/>
      <c r="B1360" s="6"/>
      <c r="C1360" s="6"/>
      <c r="D1360" s="6"/>
      <c r="E1360" s="6"/>
      <c r="F1360" s="6"/>
      <c r="G1360" s="6"/>
      <c r="H1360" s="38"/>
      <c r="I1360" s="6"/>
      <c r="J1360" s="6"/>
      <c r="K1360" s="6"/>
      <c r="L1360" s="6"/>
      <c r="M1360" s="6"/>
      <c r="N1360" s="6"/>
      <c r="O1360" s="6"/>
      <c r="Y1360" s="30" t="str">
        <f t="shared" si="350"/>
        <v/>
      </c>
    </row>
    <row r="1361" spans="1:25" s="30" customFormat="1" x14ac:dyDescent="0.25">
      <c r="A1361" s="6"/>
      <c r="B1361" s="6"/>
      <c r="C1361" s="6"/>
      <c r="D1361" s="6"/>
      <c r="E1361" s="6"/>
      <c r="F1361" s="6"/>
      <c r="G1361" s="6"/>
      <c r="H1361" s="38"/>
      <c r="I1361" s="6"/>
      <c r="J1361" s="6"/>
      <c r="K1361" s="6"/>
      <c r="L1361" s="6"/>
      <c r="M1361" s="6"/>
      <c r="N1361" s="6"/>
      <c r="O1361" s="6"/>
      <c r="Y1361" s="30" t="str">
        <f t="shared" si="350"/>
        <v/>
      </c>
    </row>
    <row r="1362" spans="1:25" s="30" customFormat="1" x14ac:dyDescent="0.25">
      <c r="A1362" s="6"/>
      <c r="B1362" s="6"/>
      <c r="C1362" s="6"/>
      <c r="D1362" s="6"/>
      <c r="E1362" s="6"/>
      <c r="F1362" s="6"/>
      <c r="G1362" s="6"/>
      <c r="H1362" s="38"/>
      <c r="I1362" s="6"/>
      <c r="J1362" s="6"/>
      <c r="K1362" s="6"/>
      <c r="L1362" s="6"/>
      <c r="M1362" s="6"/>
      <c r="N1362" s="6"/>
      <c r="O1362" s="6"/>
      <c r="Y1362" s="30" t="str">
        <f t="shared" si="350"/>
        <v/>
      </c>
    </row>
    <row r="1363" spans="1:25" s="30" customFormat="1" x14ac:dyDescent="0.25">
      <c r="A1363" s="6"/>
      <c r="B1363" s="6"/>
      <c r="C1363" s="6"/>
      <c r="D1363" s="6"/>
      <c r="E1363" s="6"/>
      <c r="F1363" s="6"/>
      <c r="G1363" s="6"/>
      <c r="H1363" s="38"/>
      <c r="I1363" s="6"/>
      <c r="J1363" s="6"/>
      <c r="K1363" s="6"/>
      <c r="L1363" s="6"/>
      <c r="M1363" s="6"/>
      <c r="N1363" s="6"/>
      <c r="O1363" s="6"/>
      <c r="Y1363" s="30" t="str">
        <f t="shared" si="350"/>
        <v/>
      </c>
    </row>
    <row r="1364" spans="1:25" s="30" customFormat="1" x14ac:dyDescent="0.25">
      <c r="A1364" s="6"/>
      <c r="B1364" s="6"/>
      <c r="C1364" s="6"/>
      <c r="D1364" s="6"/>
      <c r="E1364" s="6"/>
      <c r="F1364" s="6"/>
      <c r="G1364" s="6"/>
      <c r="H1364" s="38"/>
      <c r="I1364" s="6"/>
      <c r="J1364" s="6"/>
      <c r="K1364" s="6"/>
      <c r="L1364" s="6"/>
      <c r="M1364" s="6"/>
      <c r="N1364" s="6"/>
      <c r="O1364" s="6"/>
      <c r="Y1364" s="30" t="str">
        <f t="shared" si="350"/>
        <v/>
      </c>
    </row>
    <row r="1365" spans="1:25" s="30" customFormat="1" x14ac:dyDescent="0.25">
      <c r="A1365" s="6"/>
      <c r="B1365" s="6"/>
      <c r="C1365" s="6"/>
      <c r="D1365" s="6"/>
      <c r="E1365" s="6"/>
      <c r="F1365" s="6"/>
      <c r="G1365" s="6"/>
      <c r="H1365" s="38"/>
      <c r="I1365" s="6"/>
      <c r="J1365" s="6"/>
      <c r="K1365" s="6"/>
      <c r="L1365" s="6"/>
      <c r="M1365" s="6"/>
      <c r="N1365" s="6"/>
      <c r="O1365" s="6"/>
      <c r="Y1365" s="30" t="str">
        <f t="shared" si="350"/>
        <v/>
      </c>
    </row>
    <row r="1366" spans="1:25" s="30" customFormat="1" x14ac:dyDescent="0.25">
      <c r="A1366" s="6"/>
      <c r="B1366" s="6"/>
      <c r="C1366" s="6"/>
      <c r="D1366" s="6"/>
      <c r="E1366" s="6"/>
      <c r="F1366" s="6"/>
      <c r="G1366" s="6"/>
      <c r="H1366" s="38"/>
      <c r="I1366" s="6"/>
      <c r="J1366" s="6"/>
      <c r="K1366" s="6"/>
      <c r="L1366" s="6"/>
      <c r="M1366" s="6"/>
      <c r="N1366" s="6"/>
      <c r="O1366" s="6"/>
      <c r="Y1366" s="30" t="str">
        <f t="shared" si="350"/>
        <v/>
      </c>
    </row>
    <row r="1367" spans="1:25" s="30" customFormat="1" x14ac:dyDescent="0.25">
      <c r="A1367" s="6"/>
      <c r="B1367" s="6"/>
      <c r="C1367" s="6"/>
      <c r="D1367" s="6"/>
      <c r="E1367" s="6"/>
      <c r="F1367" s="6"/>
      <c r="G1367" s="6"/>
      <c r="H1367" s="38"/>
      <c r="I1367" s="6"/>
      <c r="J1367" s="6"/>
      <c r="K1367" s="6"/>
      <c r="L1367" s="6"/>
      <c r="M1367" s="6"/>
      <c r="N1367" s="6"/>
      <c r="O1367" s="6"/>
      <c r="Y1367" s="30" t="str">
        <f t="shared" si="350"/>
        <v/>
      </c>
    </row>
    <row r="1368" spans="1:25" s="30" customFormat="1" x14ac:dyDescent="0.25">
      <c r="A1368" s="6"/>
      <c r="B1368" s="6"/>
      <c r="C1368" s="6"/>
      <c r="D1368" s="6"/>
      <c r="E1368" s="6"/>
      <c r="F1368" s="6"/>
      <c r="G1368" s="6"/>
      <c r="H1368" s="38"/>
      <c r="I1368" s="6"/>
      <c r="J1368" s="6"/>
      <c r="K1368" s="6"/>
      <c r="L1368" s="6"/>
      <c r="M1368" s="6"/>
      <c r="N1368" s="6"/>
      <c r="O1368" s="6"/>
      <c r="Y1368" s="30" t="str">
        <f t="shared" si="350"/>
        <v/>
      </c>
    </row>
    <row r="1369" spans="1:25" s="30" customFormat="1" x14ac:dyDescent="0.25">
      <c r="A1369" s="6"/>
      <c r="B1369" s="6"/>
      <c r="C1369" s="6"/>
      <c r="D1369" s="6"/>
      <c r="E1369" s="6"/>
      <c r="F1369" s="6"/>
      <c r="G1369" s="6"/>
      <c r="H1369" s="38"/>
      <c r="I1369" s="6"/>
      <c r="J1369" s="6"/>
      <c r="K1369" s="6"/>
      <c r="L1369" s="6"/>
      <c r="M1369" s="6"/>
      <c r="N1369" s="6"/>
      <c r="O1369" s="6"/>
      <c r="Y1369" s="30" t="str">
        <f t="shared" si="350"/>
        <v/>
      </c>
    </row>
    <row r="1370" spans="1:25" s="30" customFormat="1" x14ac:dyDescent="0.25">
      <c r="A1370" s="6"/>
      <c r="B1370" s="6"/>
      <c r="C1370" s="6"/>
      <c r="D1370" s="6"/>
      <c r="E1370" s="6"/>
      <c r="F1370" s="6"/>
      <c r="G1370" s="6"/>
      <c r="H1370" s="38"/>
      <c r="I1370" s="6"/>
      <c r="J1370" s="6"/>
      <c r="K1370" s="6"/>
      <c r="L1370" s="6"/>
      <c r="M1370" s="6"/>
      <c r="N1370" s="6"/>
      <c r="O1370" s="6"/>
      <c r="Y1370" s="30" t="str">
        <f t="shared" si="350"/>
        <v/>
      </c>
    </row>
    <row r="1371" spans="1:25" s="30" customFormat="1" x14ac:dyDescent="0.25">
      <c r="A1371" s="6"/>
      <c r="B1371" s="6"/>
      <c r="C1371" s="6"/>
      <c r="D1371" s="6"/>
      <c r="E1371" s="6"/>
      <c r="F1371" s="6"/>
      <c r="G1371" s="6"/>
      <c r="H1371" s="38"/>
      <c r="I1371" s="6"/>
      <c r="J1371" s="6"/>
      <c r="K1371" s="6"/>
      <c r="L1371" s="6"/>
      <c r="M1371" s="6"/>
      <c r="N1371" s="6"/>
      <c r="O1371" s="6"/>
      <c r="Y1371" s="30" t="str">
        <f t="shared" si="350"/>
        <v/>
      </c>
    </row>
    <row r="1372" spans="1:25" s="30" customFormat="1" x14ac:dyDescent="0.25">
      <c r="A1372" s="6"/>
      <c r="B1372" s="6"/>
      <c r="C1372" s="6"/>
      <c r="D1372" s="6"/>
      <c r="E1372" s="6"/>
      <c r="F1372" s="6"/>
      <c r="G1372" s="6"/>
      <c r="H1372" s="38"/>
      <c r="I1372" s="6"/>
      <c r="J1372" s="6"/>
      <c r="K1372" s="6"/>
      <c r="L1372" s="6"/>
      <c r="M1372" s="6"/>
      <c r="N1372" s="6"/>
      <c r="O1372" s="6"/>
      <c r="Y1372" s="30" t="str">
        <f t="shared" si="350"/>
        <v/>
      </c>
    </row>
    <row r="1373" spans="1:25" s="30" customFormat="1" x14ac:dyDescent="0.25">
      <c r="A1373" s="6"/>
      <c r="B1373" s="6"/>
      <c r="C1373" s="6"/>
      <c r="D1373" s="6"/>
      <c r="E1373" s="6"/>
      <c r="F1373" s="6"/>
      <c r="G1373" s="6"/>
      <c r="H1373" s="38"/>
      <c r="I1373" s="6"/>
      <c r="J1373" s="6"/>
      <c r="K1373" s="6"/>
      <c r="L1373" s="6"/>
      <c r="M1373" s="6"/>
      <c r="N1373" s="6"/>
      <c r="O1373" s="6"/>
      <c r="Y1373" s="30" t="str">
        <f t="shared" si="350"/>
        <v/>
      </c>
    </row>
    <row r="1374" spans="1:25" s="30" customFormat="1" x14ac:dyDescent="0.25">
      <c r="A1374" s="6"/>
      <c r="B1374" s="6"/>
      <c r="C1374" s="6"/>
      <c r="D1374" s="6"/>
      <c r="E1374" s="6"/>
      <c r="F1374" s="6"/>
      <c r="G1374" s="6"/>
      <c r="H1374" s="38"/>
      <c r="I1374" s="6"/>
      <c r="J1374" s="6"/>
      <c r="K1374" s="6"/>
      <c r="L1374" s="6"/>
      <c r="M1374" s="6"/>
      <c r="N1374" s="6"/>
      <c r="O1374" s="6"/>
      <c r="Y1374" s="30" t="str">
        <f t="shared" si="350"/>
        <v/>
      </c>
    </row>
    <row r="1375" spans="1:25" s="30" customFormat="1" x14ac:dyDescent="0.25">
      <c r="A1375" s="6"/>
      <c r="B1375" s="6"/>
      <c r="C1375" s="6"/>
      <c r="D1375" s="6"/>
      <c r="E1375" s="6"/>
      <c r="F1375" s="6"/>
      <c r="G1375" s="6"/>
      <c r="H1375" s="38"/>
      <c r="I1375" s="6"/>
      <c r="J1375" s="6"/>
      <c r="K1375" s="6"/>
      <c r="L1375" s="6"/>
      <c r="M1375" s="6"/>
      <c r="N1375" s="6"/>
      <c r="O1375" s="6"/>
      <c r="Y1375" s="30" t="str">
        <f t="shared" si="350"/>
        <v/>
      </c>
    </row>
    <row r="1376" spans="1:25" s="30" customFormat="1" x14ac:dyDescent="0.25">
      <c r="A1376" s="6"/>
      <c r="B1376" s="6"/>
      <c r="C1376" s="6"/>
      <c r="D1376" s="6"/>
      <c r="E1376" s="6"/>
      <c r="F1376" s="6"/>
      <c r="G1376" s="6"/>
      <c r="H1376" s="38"/>
      <c r="I1376" s="6"/>
      <c r="J1376" s="6"/>
      <c r="K1376" s="6"/>
      <c r="L1376" s="6"/>
      <c r="M1376" s="6"/>
      <c r="N1376" s="6"/>
      <c r="O1376" s="6"/>
      <c r="Y1376" s="30" t="str">
        <f t="shared" si="350"/>
        <v/>
      </c>
    </row>
    <row r="1377" spans="1:25" s="30" customFormat="1" x14ac:dyDescent="0.25">
      <c r="A1377" s="6"/>
      <c r="B1377" s="6"/>
      <c r="C1377" s="6"/>
      <c r="D1377" s="6"/>
      <c r="E1377" s="6"/>
      <c r="F1377" s="6"/>
      <c r="G1377" s="6"/>
      <c r="H1377" s="38"/>
      <c r="I1377" s="6"/>
      <c r="J1377" s="6"/>
      <c r="K1377" s="6"/>
      <c r="L1377" s="6"/>
      <c r="M1377" s="6"/>
      <c r="N1377" s="6"/>
      <c r="O1377" s="6"/>
      <c r="Y1377" s="30" t="str">
        <f t="shared" si="350"/>
        <v/>
      </c>
    </row>
    <row r="1378" spans="1:25" s="30" customFormat="1" x14ac:dyDescent="0.25">
      <c r="A1378" s="6"/>
      <c r="B1378" s="6"/>
      <c r="C1378" s="6"/>
      <c r="D1378" s="6"/>
      <c r="E1378" s="6"/>
      <c r="F1378" s="6"/>
      <c r="G1378" s="6"/>
      <c r="H1378" s="38"/>
      <c r="I1378" s="6"/>
      <c r="J1378" s="6"/>
      <c r="K1378" s="6"/>
      <c r="L1378" s="6"/>
      <c r="M1378" s="6"/>
      <c r="N1378" s="6"/>
      <c r="O1378" s="6"/>
      <c r="Y1378" s="30" t="str">
        <f t="shared" si="350"/>
        <v/>
      </c>
    </row>
    <row r="1379" spans="1:25" s="30" customFormat="1" x14ac:dyDescent="0.25">
      <c r="A1379" s="6"/>
      <c r="B1379" s="6"/>
      <c r="C1379" s="6"/>
      <c r="D1379" s="6"/>
      <c r="E1379" s="6"/>
      <c r="F1379" s="6"/>
      <c r="G1379" s="6"/>
      <c r="H1379" s="38"/>
      <c r="I1379" s="6"/>
      <c r="J1379" s="6"/>
      <c r="K1379" s="6"/>
      <c r="L1379" s="6"/>
      <c r="M1379" s="6"/>
      <c r="N1379" s="6"/>
      <c r="O1379" s="6"/>
      <c r="Y1379" s="30" t="str">
        <f t="shared" si="350"/>
        <v/>
      </c>
    </row>
    <row r="1380" spans="1:25" s="30" customFormat="1" x14ac:dyDescent="0.25">
      <c r="A1380" s="6"/>
      <c r="B1380" s="6"/>
      <c r="C1380" s="6"/>
      <c r="D1380" s="6"/>
      <c r="E1380" s="6"/>
      <c r="F1380" s="6"/>
      <c r="G1380" s="6"/>
      <c r="H1380" s="38"/>
      <c r="I1380" s="6"/>
      <c r="J1380" s="6"/>
      <c r="K1380" s="6"/>
      <c r="L1380" s="6"/>
      <c r="M1380" s="6"/>
      <c r="N1380" s="6"/>
      <c r="O1380" s="6"/>
      <c r="Y1380" s="30" t="str">
        <f t="shared" si="350"/>
        <v/>
      </c>
    </row>
    <row r="1381" spans="1:25" s="30" customFormat="1" x14ac:dyDescent="0.25">
      <c r="A1381" s="6"/>
      <c r="B1381" s="6"/>
      <c r="C1381" s="6"/>
      <c r="D1381" s="6"/>
      <c r="E1381" s="6"/>
      <c r="F1381" s="6"/>
      <c r="G1381" s="6"/>
      <c r="H1381" s="38"/>
      <c r="I1381" s="6"/>
      <c r="J1381" s="6"/>
      <c r="K1381" s="6"/>
      <c r="L1381" s="6"/>
      <c r="M1381" s="6"/>
      <c r="N1381" s="6"/>
      <c r="O1381" s="6"/>
      <c r="Y1381" s="30" t="str">
        <f t="shared" si="350"/>
        <v/>
      </c>
    </row>
    <row r="1382" spans="1:25" s="30" customFormat="1" x14ac:dyDescent="0.25">
      <c r="A1382" s="6"/>
      <c r="B1382" s="6"/>
      <c r="C1382" s="6"/>
      <c r="D1382" s="6"/>
      <c r="E1382" s="6"/>
      <c r="F1382" s="6"/>
      <c r="G1382" s="6"/>
      <c r="H1382" s="38"/>
      <c r="I1382" s="6"/>
      <c r="J1382" s="6"/>
      <c r="K1382" s="6"/>
      <c r="L1382" s="6"/>
      <c r="M1382" s="6"/>
      <c r="N1382" s="6"/>
      <c r="O1382" s="6"/>
      <c r="Y1382" s="30" t="str">
        <f t="shared" si="350"/>
        <v/>
      </c>
    </row>
    <row r="1383" spans="1:25" s="30" customFormat="1" x14ac:dyDescent="0.25">
      <c r="A1383" s="6"/>
      <c r="B1383" s="6"/>
      <c r="C1383" s="6"/>
      <c r="D1383" s="6"/>
      <c r="E1383" s="6"/>
      <c r="F1383" s="6"/>
      <c r="G1383" s="6"/>
      <c r="H1383" s="38"/>
      <c r="I1383" s="6"/>
      <c r="J1383" s="6"/>
      <c r="K1383" s="6"/>
      <c r="L1383" s="6"/>
      <c r="M1383" s="6"/>
      <c r="N1383" s="6"/>
      <c r="O1383" s="6"/>
      <c r="Y1383" s="30" t="str">
        <f t="shared" si="350"/>
        <v/>
      </c>
    </row>
    <row r="1384" spans="1:25" s="30" customFormat="1" x14ac:dyDescent="0.25">
      <c r="A1384" s="6"/>
      <c r="B1384" s="6"/>
      <c r="C1384" s="6"/>
      <c r="D1384" s="6"/>
      <c r="E1384" s="6"/>
      <c r="F1384" s="6"/>
      <c r="G1384" s="6"/>
      <c r="H1384" s="38"/>
      <c r="I1384" s="6"/>
      <c r="J1384" s="6"/>
      <c r="K1384" s="6"/>
      <c r="L1384" s="6"/>
      <c r="M1384" s="6"/>
      <c r="N1384" s="6"/>
      <c r="O1384" s="6"/>
      <c r="Y1384" s="30" t="str">
        <f t="shared" si="350"/>
        <v/>
      </c>
    </row>
    <row r="1385" spans="1:25" s="30" customFormat="1" x14ac:dyDescent="0.25">
      <c r="A1385" s="6"/>
      <c r="B1385" s="6"/>
      <c r="C1385" s="6"/>
      <c r="D1385" s="6"/>
      <c r="E1385" s="6"/>
      <c r="F1385" s="6"/>
      <c r="G1385" s="6"/>
      <c r="H1385" s="38"/>
      <c r="I1385" s="6"/>
      <c r="J1385" s="6"/>
      <c r="K1385" s="6"/>
      <c r="L1385" s="6"/>
      <c r="M1385" s="6"/>
      <c r="N1385" s="6"/>
      <c r="O1385" s="6"/>
      <c r="Y1385" s="30" t="str">
        <f t="shared" si="350"/>
        <v/>
      </c>
    </row>
    <row r="1386" spans="1:25" s="30" customFormat="1" x14ac:dyDescent="0.25">
      <c r="A1386" s="6"/>
      <c r="B1386" s="6"/>
      <c r="C1386" s="6"/>
      <c r="D1386" s="6"/>
      <c r="E1386" s="6"/>
      <c r="F1386" s="6"/>
      <c r="G1386" s="6"/>
      <c r="H1386" s="38"/>
      <c r="I1386" s="6"/>
      <c r="J1386" s="6"/>
      <c r="K1386" s="6"/>
      <c r="L1386" s="6"/>
      <c r="M1386" s="6"/>
      <c r="N1386" s="6"/>
      <c r="O1386" s="6"/>
      <c r="Y1386" s="30" t="str">
        <f t="shared" si="350"/>
        <v/>
      </c>
    </row>
    <row r="1387" spans="1:25" s="30" customFormat="1" x14ac:dyDescent="0.25">
      <c r="A1387" s="6"/>
      <c r="B1387" s="6"/>
      <c r="C1387" s="6"/>
      <c r="D1387" s="6"/>
      <c r="E1387" s="6"/>
      <c r="F1387" s="6"/>
      <c r="G1387" s="6"/>
      <c r="H1387" s="38"/>
      <c r="I1387" s="6"/>
      <c r="J1387" s="6"/>
      <c r="K1387" s="6"/>
      <c r="L1387" s="6"/>
      <c r="M1387" s="6"/>
      <c r="N1387" s="6"/>
      <c r="O1387" s="6"/>
      <c r="Y1387" s="30" t="str">
        <f t="shared" si="350"/>
        <v/>
      </c>
    </row>
    <row r="1388" spans="1:25" s="30" customFormat="1" x14ac:dyDescent="0.25">
      <c r="A1388" s="6"/>
      <c r="B1388" s="6"/>
      <c r="C1388" s="6"/>
      <c r="D1388" s="6"/>
      <c r="E1388" s="6"/>
      <c r="F1388" s="6"/>
      <c r="G1388" s="6"/>
      <c r="H1388" s="38"/>
      <c r="I1388" s="6"/>
      <c r="J1388" s="6"/>
      <c r="K1388" s="6"/>
      <c r="L1388" s="6"/>
      <c r="M1388" s="6"/>
      <c r="N1388" s="6"/>
      <c r="O1388" s="6"/>
      <c r="Y1388" s="30" t="str">
        <f t="shared" si="350"/>
        <v/>
      </c>
    </row>
    <row r="1389" spans="1:25" s="30" customFormat="1" x14ac:dyDescent="0.25">
      <c r="A1389" s="6"/>
      <c r="B1389" s="6"/>
      <c r="C1389" s="6"/>
      <c r="D1389" s="6"/>
      <c r="E1389" s="6"/>
      <c r="F1389" s="6"/>
      <c r="G1389" s="6"/>
      <c r="H1389" s="38"/>
      <c r="I1389" s="6"/>
      <c r="J1389" s="6"/>
      <c r="K1389" s="6"/>
      <c r="L1389" s="6"/>
      <c r="M1389" s="6"/>
      <c r="N1389" s="6"/>
      <c r="O1389" s="6"/>
      <c r="Y1389" s="30" t="str">
        <f t="shared" si="350"/>
        <v/>
      </c>
    </row>
    <row r="1390" spans="1:25" s="30" customFormat="1" x14ac:dyDescent="0.25">
      <c r="A1390" s="6"/>
      <c r="B1390" s="6"/>
      <c r="C1390" s="6"/>
      <c r="D1390" s="6"/>
      <c r="E1390" s="6"/>
      <c r="F1390" s="6"/>
      <c r="G1390" s="6"/>
      <c r="H1390" s="38"/>
      <c r="I1390" s="6"/>
      <c r="J1390" s="6"/>
      <c r="K1390" s="6"/>
      <c r="L1390" s="6"/>
      <c r="M1390" s="6"/>
      <c r="N1390" s="6"/>
      <c r="O1390" s="6"/>
      <c r="Y1390" s="30" t="str">
        <f t="shared" si="350"/>
        <v/>
      </c>
    </row>
    <row r="1391" spans="1:25" s="30" customFormat="1" x14ac:dyDescent="0.25">
      <c r="A1391" s="6"/>
      <c r="B1391" s="6"/>
      <c r="C1391" s="6"/>
      <c r="D1391" s="6"/>
      <c r="E1391" s="6"/>
      <c r="F1391" s="6"/>
      <c r="G1391" s="6"/>
      <c r="H1391" s="38"/>
      <c r="I1391" s="6"/>
      <c r="J1391" s="6"/>
      <c r="K1391" s="6"/>
      <c r="L1391" s="6"/>
      <c r="M1391" s="6"/>
      <c r="N1391" s="6"/>
      <c r="O1391" s="6"/>
      <c r="Y1391" s="30" t="str">
        <f t="shared" si="350"/>
        <v/>
      </c>
    </row>
    <row r="1392" spans="1:25" s="30" customFormat="1" x14ac:dyDescent="0.25">
      <c r="A1392" s="6"/>
      <c r="B1392" s="6"/>
      <c r="C1392" s="6"/>
      <c r="D1392" s="6"/>
      <c r="E1392" s="6"/>
      <c r="F1392" s="6"/>
      <c r="G1392" s="6"/>
      <c r="H1392" s="38"/>
      <c r="I1392" s="6"/>
      <c r="J1392" s="6"/>
      <c r="K1392" s="6"/>
      <c r="L1392" s="6"/>
      <c r="M1392" s="6"/>
      <c r="N1392" s="6"/>
      <c r="O1392" s="6"/>
      <c r="Y1392" s="30" t="str">
        <f t="shared" si="350"/>
        <v/>
      </c>
    </row>
    <row r="1393" spans="1:25" s="30" customFormat="1" x14ac:dyDescent="0.25">
      <c r="A1393" s="6"/>
      <c r="B1393" s="6"/>
      <c r="C1393" s="6"/>
      <c r="D1393" s="6"/>
      <c r="E1393" s="6"/>
      <c r="F1393" s="6"/>
      <c r="G1393" s="6"/>
      <c r="H1393" s="38"/>
      <c r="I1393" s="6"/>
      <c r="J1393" s="6"/>
      <c r="K1393" s="6"/>
      <c r="L1393" s="6"/>
      <c r="M1393" s="6"/>
      <c r="N1393" s="6"/>
      <c r="O1393" s="6"/>
      <c r="Y1393" s="30" t="str">
        <f t="shared" si="350"/>
        <v/>
      </c>
    </row>
    <row r="1394" spans="1:25" s="30" customFormat="1" x14ac:dyDescent="0.25">
      <c r="A1394" s="6"/>
      <c r="B1394" s="6"/>
      <c r="C1394" s="6"/>
      <c r="D1394" s="6"/>
      <c r="E1394" s="6"/>
      <c r="F1394" s="6"/>
      <c r="G1394" s="6"/>
      <c r="H1394" s="38"/>
      <c r="I1394" s="6"/>
      <c r="J1394" s="6"/>
      <c r="K1394" s="6"/>
      <c r="L1394" s="6"/>
      <c r="M1394" s="6"/>
      <c r="N1394" s="6"/>
      <c r="O1394" s="6"/>
      <c r="Y1394" s="30" t="str">
        <f t="shared" si="350"/>
        <v/>
      </c>
    </row>
    <row r="1395" spans="1:25" s="30" customFormat="1" x14ac:dyDescent="0.25">
      <c r="A1395" s="6"/>
      <c r="B1395" s="6"/>
      <c r="C1395" s="6"/>
      <c r="D1395" s="6"/>
      <c r="E1395" s="6"/>
      <c r="F1395" s="6"/>
      <c r="G1395" s="6"/>
      <c r="H1395" s="38"/>
      <c r="I1395" s="6"/>
      <c r="J1395" s="6"/>
      <c r="K1395" s="6"/>
      <c r="L1395" s="6"/>
      <c r="M1395" s="6"/>
      <c r="N1395" s="6"/>
      <c r="O1395" s="6"/>
      <c r="Y1395" s="30" t="str">
        <f t="shared" si="350"/>
        <v/>
      </c>
    </row>
    <row r="1396" spans="1:25" s="30" customFormat="1" x14ac:dyDescent="0.25">
      <c r="A1396" s="6"/>
      <c r="B1396" s="6"/>
      <c r="C1396" s="6"/>
      <c r="D1396" s="6"/>
      <c r="E1396" s="6"/>
      <c r="F1396" s="6"/>
      <c r="G1396" s="6"/>
      <c r="H1396" s="38"/>
      <c r="I1396" s="6"/>
      <c r="J1396" s="6"/>
      <c r="K1396" s="6"/>
      <c r="L1396" s="6"/>
      <c r="M1396" s="6"/>
      <c r="N1396" s="6"/>
      <c r="O1396" s="6"/>
      <c r="Y1396" s="30" t="str">
        <f t="shared" si="350"/>
        <v/>
      </c>
    </row>
    <row r="1397" spans="1:25" s="30" customFormat="1" x14ac:dyDescent="0.25">
      <c r="A1397" s="6"/>
      <c r="B1397" s="6"/>
      <c r="C1397" s="6"/>
      <c r="D1397" s="6"/>
      <c r="E1397" s="6"/>
      <c r="F1397" s="6"/>
      <c r="G1397" s="6"/>
      <c r="H1397" s="38"/>
      <c r="I1397" s="6"/>
      <c r="J1397" s="6"/>
      <c r="K1397" s="6"/>
      <c r="L1397" s="6"/>
      <c r="M1397" s="6"/>
      <c r="N1397" s="6"/>
      <c r="O1397" s="6"/>
      <c r="Y1397" s="30" t="str">
        <f t="shared" si="350"/>
        <v/>
      </c>
    </row>
    <row r="1398" spans="1:25" s="30" customFormat="1" x14ac:dyDescent="0.25">
      <c r="A1398" s="1"/>
      <c r="B1398" s="1"/>
      <c r="C1398" s="1"/>
      <c r="D1398" s="1"/>
      <c r="E1398" s="1"/>
      <c r="F1398" s="1"/>
      <c r="G1398" s="1"/>
      <c r="H1398" s="18"/>
      <c r="I1398" s="1"/>
      <c r="J1398" s="1"/>
      <c r="K1398" s="1"/>
      <c r="L1398" s="1"/>
      <c r="M1398" s="1"/>
      <c r="N1398" s="1"/>
      <c r="O1398" s="1"/>
      <c r="Y1398" s="30" t="str">
        <f t="shared" si="350"/>
        <v/>
      </c>
    </row>
    <row r="1399" spans="1:25" s="30" customFormat="1" x14ac:dyDescent="0.25">
      <c r="A1399" s="1"/>
      <c r="B1399" s="1"/>
      <c r="C1399" s="1"/>
      <c r="D1399" s="1"/>
      <c r="E1399" s="1"/>
      <c r="F1399" s="1"/>
      <c r="G1399" s="1"/>
      <c r="H1399" s="18"/>
      <c r="I1399" s="1"/>
      <c r="J1399" s="1"/>
      <c r="K1399" s="1"/>
      <c r="L1399" s="1"/>
      <c r="M1399" s="1"/>
      <c r="N1399" s="1"/>
      <c r="O1399" s="1"/>
      <c r="Y1399" s="30" t="str">
        <f t="shared" si="350"/>
        <v/>
      </c>
    </row>
    <row r="1400" spans="1:25" s="30" customFormat="1" x14ac:dyDescent="0.25">
      <c r="A1400" s="1"/>
      <c r="B1400" s="1"/>
      <c r="C1400" s="1"/>
      <c r="D1400" s="1"/>
      <c r="E1400" s="1"/>
      <c r="F1400" s="1"/>
      <c r="G1400" s="1"/>
      <c r="H1400" s="18"/>
      <c r="I1400" s="1"/>
      <c r="J1400" s="1"/>
      <c r="K1400" s="1"/>
      <c r="L1400" s="1"/>
      <c r="M1400" s="1"/>
      <c r="N1400" s="1"/>
      <c r="O1400" s="1"/>
      <c r="Y1400" s="30" t="str">
        <f t="shared" si="350"/>
        <v/>
      </c>
    </row>
    <row r="1401" spans="1:25" s="30" customFormat="1" x14ac:dyDescent="0.25">
      <c r="A1401" s="1"/>
      <c r="B1401" s="1"/>
      <c r="C1401" s="1"/>
      <c r="D1401" s="1"/>
      <c r="E1401" s="1"/>
      <c r="F1401" s="1"/>
      <c r="G1401" s="1"/>
      <c r="H1401" s="18"/>
      <c r="I1401" s="1"/>
      <c r="J1401" s="1"/>
      <c r="K1401" s="1"/>
      <c r="L1401" s="1"/>
      <c r="M1401" s="1"/>
      <c r="N1401" s="1"/>
      <c r="O1401" s="1"/>
      <c r="Y1401" s="30" t="str">
        <f t="shared" si="350"/>
        <v/>
      </c>
    </row>
    <row r="1402" spans="1:25" s="30" customFormat="1" x14ac:dyDescent="0.25">
      <c r="A1402" s="1"/>
      <c r="B1402" s="1"/>
      <c r="C1402" s="1"/>
      <c r="D1402" s="1"/>
      <c r="E1402" s="1"/>
      <c r="F1402" s="1"/>
      <c r="G1402" s="1"/>
      <c r="H1402" s="18"/>
      <c r="I1402" s="1"/>
      <c r="J1402" s="1"/>
      <c r="K1402" s="1"/>
      <c r="L1402" s="1"/>
      <c r="M1402" s="1"/>
      <c r="N1402" s="1"/>
      <c r="O1402" s="1"/>
      <c r="Y1402" s="30" t="str">
        <f t="shared" si="350"/>
        <v/>
      </c>
    </row>
    <row r="1403" spans="1:25" s="30" customFormat="1" x14ac:dyDescent="0.25">
      <c r="A1403" s="1"/>
      <c r="B1403" s="1"/>
      <c r="C1403" s="1"/>
      <c r="D1403" s="1"/>
      <c r="E1403" s="1"/>
      <c r="F1403" s="1"/>
      <c r="G1403" s="1"/>
      <c r="H1403" s="18"/>
      <c r="I1403" s="1"/>
      <c r="J1403" s="1"/>
      <c r="K1403" s="1"/>
      <c r="L1403" s="1"/>
      <c r="M1403" s="1"/>
      <c r="N1403" s="1"/>
      <c r="O1403" s="1"/>
      <c r="Y1403" s="30" t="str">
        <f t="shared" si="350"/>
        <v/>
      </c>
    </row>
    <row r="1404" spans="1:25" s="30" customFormat="1" x14ac:dyDescent="0.25">
      <c r="A1404" s="1"/>
      <c r="B1404" s="1"/>
      <c r="C1404" s="1"/>
      <c r="D1404" s="1"/>
      <c r="E1404" s="1"/>
      <c r="F1404" s="1"/>
      <c r="G1404" s="1"/>
      <c r="H1404" s="18"/>
      <c r="I1404" s="1"/>
      <c r="J1404" s="1"/>
      <c r="K1404" s="1"/>
      <c r="L1404" s="1"/>
      <c r="M1404" s="1"/>
      <c r="N1404" s="1"/>
      <c r="O1404" s="1"/>
      <c r="Y1404" s="30" t="str">
        <f t="shared" si="350"/>
        <v/>
      </c>
    </row>
    <row r="1405" spans="1:25" s="30" customFormat="1" x14ac:dyDescent="0.25">
      <c r="A1405" s="1"/>
      <c r="B1405" s="1"/>
      <c r="C1405" s="1"/>
      <c r="D1405" s="1"/>
      <c r="E1405" s="1"/>
      <c r="F1405" s="1"/>
      <c r="G1405" s="1"/>
      <c r="H1405" s="18"/>
      <c r="I1405" s="1"/>
      <c r="J1405" s="1"/>
      <c r="K1405" s="1"/>
      <c r="L1405" s="1"/>
      <c r="M1405" s="1"/>
      <c r="N1405" s="1"/>
      <c r="O1405" s="1"/>
      <c r="Y1405" s="30" t="str">
        <f t="shared" si="350"/>
        <v/>
      </c>
    </row>
    <row r="1406" spans="1:25" s="30" customFormat="1" x14ac:dyDescent="0.25">
      <c r="A1406" s="1"/>
      <c r="B1406" s="1"/>
      <c r="C1406" s="1"/>
      <c r="D1406" s="1"/>
      <c r="E1406" s="1"/>
      <c r="F1406" s="1"/>
      <c r="G1406" s="1"/>
      <c r="H1406" s="18"/>
      <c r="I1406" s="1"/>
      <c r="J1406" s="1"/>
      <c r="K1406" s="1"/>
      <c r="L1406" s="1"/>
      <c r="M1406" s="1"/>
      <c r="N1406" s="1"/>
      <c r="O1406" s="1"/>
      <c r="Y1406" s="30" t="str">
        <f t="shared" si="350"/>
        <v/>
      </c>
    </row>
    <row r="1407" spans="1:25" s="30" customFormat="1" x14ac:dyDescent="0.25">
      <c r="A1407" s="1"/>
      <c r="B1407" s="1"/>
      <c r="C1407" s="1"/>
      <c r="D1407" s="1"/>
      <c r="E1407" s="1"/>
      <c r="F1407" s="1"/>
      <c r="G1407" s="1"/>
      <c r="H1407" s="18"/>
      <c r="I1407" s="1"/>
      <c r="J1407" s="1"/>
      <c r="K1407" s="1"/>
      <c r="L1407" s="1"/>
      <c r="M1407" s="1"/>
      <c r="N1407" s="1"/>
      <c r="O1407" s="1"/>
      <c r="Y1407" s="30" t="str">
        <f t="shared" si="350"/>
        <v/>
      </c>
    </row>
    <row r="1408" spans="1:25" s="30" customFormat="1" x14ac:dyDescent="0.25">
      <c r="A1408" s="1"/>
      <c r="B1408" s="1"/>
      <c r="C1408" s="1"/>
      <c r="D1408" s="1"/>
      <c r="E1408" s="1"/>
      <c r="F1408" s="1"/>
      <c r="G1408" s="1"/>
      <c r="H1408" s="18"/>
      <c r="I1408" s="1"/>
      <c r="J1408" s="1"/>
      <c r="K1408" s="1"/>
      <c r="L1408" s="1"/>
      <c r="M1408" s="1"/>
      <c r="N1408" s="1"/>
      <c r="O1408" s="1"/>
      <c r="Y1408" s="30" t="str">
        <f t="shared" si="350"/>
        <v/>
      </c>
    </row>
    <row r="1409" spans="1:25" s="30" customFormat="1" x14ac:dyDescent="0.25">
      <c r="A1409" s="1"/>
      <c r="B1409" s="1"/>
      <c r="C1409" s="1"/>
      <c r="D1409" s="1"/>
      <c r="E1409" s="1"/>
      <c r="F1409" s="1"/>
      <c r="G1409" s="1"/>
      <c r="H1409" s="18"/>
      <c r="I1409" s="1"/>
      <c r="J1409" s="1"/>
      <c r="K1409" s="1"/>
      <c r="L1409" s="1"/>
      <c r="M1409" s="1"/>
      <c r="N1409" s="1"/>
      <c r="O1409" s="1"/>
      <c r="Y1409" s="30" t="str">
        <f t="shared" si="350"/>
        <v/>
      </c>
    </row>
    <row r="1410" spans="1:25" s="30" customFormat="1" x14ac:dyDescent="0.25">
      <c r="A1410" s="1"/>
      <c r="B1410" s="1"/>
      <c r="C1410" s="1"/>
      <c r="D1410" s="1"/>
      <c r="E1410" s="1"/>
      <c r="F1410" s="1"/>
      <c r="G1410" s="1"/>
      <c r="H1410" s="18"/>
      <c r="I1410" s="1"/>
      <c r="J1410" s="1"/>
      <c r="K1410" s="1"/>
      <c r="L1410" s="1"/>
      <c r="M1410" s="1"/>
      <c r="N1410" s="1"/>
      <c r="O1410" s="1"/>
      <c r="Y1410" s="30" t="str">
        <f t="shared" si="350"/>
        <v/>
      </c>
    </row>
    <row r="1411" spans="1:25" s="30" customFormat="1" x14ac:dyDescent="0.25">
      <c r="A1411" s="1"/>
      <c r="B1411" s="1"/>
      <c r="C1411" s="1"/>
      <c r="D1411" s="1"/>
      <c r="E1411" s="1"/>
      <c r="F1411" s="1"/>
      <c r="G1411" s="1"/>
      <c r="H1411" s="18"/>
      <c r="I1411" s="1"/>
      <c r="J1411" s="1"/>
      <c r="K1411" s="1"/>
      <c r="L1411" s="1"/>
      <c r="M1411" s="1"/>
      <c r="N1411" s="1"/>
      <c r="O1411" s="1"/>
      <c r="Y1411" s="30" t="str">
        <f t="shared" si="350"/>
        <v/>
      </c>
    </row>
    <row r="1412" spans="1:25" s="30" customFormat="1" x14ac:dyDescent="0.25">
      <c r="A1412" s="1"/>
      <c r="B1412" s="1"/>
      <c r="C1412" s="1"/>
      <c r="D1412" s="1"/>
      <c r="E1412" s="1"/>
      <c r="F1412" s="1"/>
      <c r="G1412" s="1"/>
      <c r="H1412" s="18"/>
      <c r="I1412" s="1"/>
      <c r="J1412" s="1"/>
      <c r="K1412" s="1"/>
      <c r="L1412" s="1"/>
      <c r="M1412" s="1"/>
      <c r="N1412" s="1"/>
      <c r="O1412" s="1"/>
      <c r="Y1412" s="30" t="str">
        <f t="shared" ref="Y1412:Y1471" si="351">IF(ISERROR(SUM(K1412,-L1412)),"",IF(SUM(K1412,-L1412)=0,"",IF(ISERROR(SEARCH("федерал",U1412,1)),"",SUM(K1412,-L1412))))</f>
        <v/>
      </c>
    </row>
    <row r="1413" spans="1:25" s="30" customFormat="1" x14ac:dyDescent="0.25">
      <c r="A1413" s="1"/>
      <c r="B1413" s="1"/>
      <c r="C1413" s="1"/>
      <c r="D1413" s="1"/>
      <c r="E1413" s="1"/>
      <c r="F1413" s="1"/>
      <c r="G1413" s="1"/>
      <c r="H1413" s="18"/>
      <c r="I1413" s="1"/>
      <c r="J1413" s="1"/>
      <c r="K1413" s="1"/>
      <c r="L1413" s="1"/>
      <c r="M1413" s="1"/>
      <c r="N1413" s="1"/>
      <c r="O1413" s="1"/>
      <c r="Y1413" s="30" t="str">
        <f t="shared" si="351"/>
        <v/>
      </c>
    </row>
    <row r="1414" spans="1:25" s="30" customFormat="1" x14ac:dyDescent="0.25">
      <c r="A1414" s="1"/>
      <c r="B1414" s="1"/>
      <c r="C1414" s="1"/>
      <c r="D1414" s="1"/>
      <c r="E1414" s="1"/>
      <c r="F1414" s="1"/>
      <c r="G1414" s="1"/>
      <c r="H1414" s="18"/>
      <c r="I1414" s="1"/>
      <c r="J1414" s="1"/>
      <c r="K1414" s="1"/>
      <c r="L1414" s="1"/>
      <c r="M1414" s="1"/>
      <c r="N1414" s="1"/>
      <c r="O1414" s="1"/>
      <c r="Y1414" s="30" t="str">
        <f t="shared" si="351"/>
        <v/>
      </c>
    </row>
    <row r="1415" spans="1:25" s="30" customFormat="1" x14ac:dyDescent="0.25">
      <c r="A1415" s="1"/>
      <c r="B1415" s="1"/>
      <c r="C1415" s="1"/>
      <c r="D1415" s="1"/>
      <c r="E1415" s="1"/>
      <c r="F1415" s="1"/>
      <c r="G1415" s="1"/>
      <c r="H1415" s="18"/>
      <c r="I1415" s="1"/>
      <c r="J1415" s="1"/>
      <c r="K1415" s="1"/>
      <c r="L1415" s="1"/>
      <c r="M1415" s="1"/>
      <c r="N1415" s="1"/>
      <c r="O1415" s="1"/>
      <c r="Y1415" s="30" t="str">
        <f t="shared" si="351"/>
        <v/>
      </c>
    </row>
    <row r="1416" spans="1:25" s="30" customFormat="1" x14ac:dyDescent="0.25">
      <c r="A1416" s="1"/>
      <c r="B1416" s="1"/>
      <c r="C1416" s="1"/>
      <c r="D1416" s="1"/>
      <c r="E1416" s="1"/>
      <c r="F1416" s="1"/>
      <c r="G1416" s="1"/>
      <c r="H1416" s="18"/>
      <c r="I1416" s="1"/>
      <c r="J1416" s="1"/>
      <c r="K1416" s="1"/>
      <c r="L1416" s="1"/>
      <c r="M1416" s="1"/>
      <c r="N1416" s="1"/>
      <c r="O1416" s="1"/>
      <c r="Y1416" s="30" t="str">
        <f t="shared" si="351"/>
        <v/>
      </c>
    </row>
    <row r="1417" spans="1:25" s="30" customFormat="1" x14ac:dyDescent="0.25">
      <c r="A1417" s="1"/>
      <c r="B1417" s="1"/>
      <c r="C1417" s="1"/>
      <c r="D1417" s="1"/>
      <c r="E1417" s="1"/>
      <c r="F1417" s="1"/>
      <c r="G1417" s="1"/>
      <c r="H1417" s="18"/>
      <c r="I1417" s="1"/>
      <c r="J1417" s="1"/>
      <c r="K1417" s="1"/>
      <c r="L1417" s="1"/>
      <c r="M1417" s="1"/>
      <c r="N1417" s="1"/>
      <c r="O1417" s="1"/>
      <c r="Y1417" s="30" t="str">
        <f t="shared" si="351"/>
        <v/>
      </c>
    </row>
    <row r="1418" spans="1:25" s="30" customFormat="1" x14ac:dyDescent="0.25">
      <c r="A1418" s="1"/>
      <c r="B1418" s="1"/>
      <c r="C1418" s="1"/>
      <c r="D1418" s="1"/>
      <c r="E1418" s="1"/>
      <c r="F1418" s="1"/>
      <c r="G1418" s="1"/>
      <c r="H1418" s="18"/>
      <c r="I1418" s="1"/>
      <c r="J1418" s="1"/>
      <c r="K1418" s="1"/>
      <c r="L1418" s="1"/>
      <c r="M1418" s="1"/>
      <c r="N1418" s="1"/>
      <c r="O1418" s="1"/>
      <c r="Y1418" s="30" t="str">
        <f t="shared" si="351"/>
        <v/>
      </c>
    </row>
    <row r="1419" spans="1:25" s="30" customFormat="1" x14ac:dyDescent="0.25">
      <c r="A1419" s="1"/>
      <c r="B1419" s="1"/>
      <c r="C1419" s="1"/>
      <c r="D1419" s="1"/>
      <c r="E1419" s="1"/>
      <c r="F1419" s="1"/>
      <c r="G1419" s="1"/>
      <c r="H1419" s="18"/>
      <c r="I1419" s="1"/>
      <c r="J1419" s="1"/>
      <c r="K1419" s="1"/>
      <c r="L1419" s="1"/>
      <c r="M1419" s="1"/>
      <c r="N1419" s="1"/>
      <c r="O1419" s="1"/>
      <c r="Y1419" s="30" t="str">
        <f t="shared" si="351"/>
        <v/>
      </c>
    </row>
    <row r="1420" spans="1:25" s="30" customFormat="1" x14ac:dyDescent="0.25">
      <c r="A1420" s="1"/>
      <c r="B1420" s="1"/>
      <c r="C1420" s="1"/>
      <c r="D1420" s="1"/>
      <c r="E1420" s="1"/>
      <c r="F1420" s="1"/>
      <c r="G1420" s="1"/>
      <c r="H1420" s="18"/>
      <c r="I1420" s="1"/>
      <c r="J1420" s="1"/>
      <c r="K1420" s="1"/>
      <c r="L1420" s="1"/>
      <c r="M1420" s="1"/>
      <c r="N1420" s="1"/>
      <c r="O1420" s="1"/>
      <c r="Y1420" s="30" t="str">
        <f t="shared" si="351"/>
        <v/>
      </c>
    </row>
    <row r="1421" spans="1:25" s="30" customFormat="1" x14ac:dyDescent="0.25">
      <c r="A1421" s="1"/>
      <c r="B1421" s="1"/>
      <c r="C1421" s="1"/>
      <c r="D1421" s="1"/>
      <c r="E1421" s="1"/>
      <c r="F1421" s="1"/>
      <c r="G1421" s="1"/>
      <c r="H1421" s="18"/>
      <c r="I1421" s="1"/>
      <c r="J1421" s="1"/>
      <c r="K1421" s="1"/>
      <c r="L1421" s="1"/>
      <c r="M1421" s="1"/>
      <c r="N1421" s="1"/>
      <c r="O1421" s="1"/>
      <c r="Y1421" s="30" t="str">
        <f t="shared" si="351"/>
        <v/>
      </c>
    </row>
    <row r="1422" spans="1:25" s="30" customFormat="1" x14ac:dyDescent="0.25">
      <c r="A1422" s="1"/>
      <c r="B1422" s="1"/>
      <c r="C1422" s="1"/>
      <c r="D1422" s="1"/>
      <c r="E1422" s="1"/>
      <c r="F1422" s="1"/>
      <c r="G1422" s="1"/>
      <c r="H1422" s="18"/>
      <c r="I1422" s="1"/>
      <c r="J1422" s="1"/>
      <c r="K1422" s="1"/>
      <c r="L1422" s="1"/>
      <c r="M1422" s="1"/>
      <c r="N1422" s="1"/>
      <c r="O1422" s="1"/>
      <c r="Y1422" s="30" t="str">
        <f t="shared" si="351"/>
        <v/>
      </c>
    </row>
    <row r="1423" spans="1:25" s="30" customFormat="1" x14ac:dyDescent="0.25">
      <c r="A1423" s="1"/>
      <c r="B1423" s="1"/>
      <c r="C1423" s="1"/>
      <c r="D1423" s="1"/>
      <c r="E1423" s="1"/>
      <c r="F1423" s="1"/>
      <c r="G1423" s="1"/>
      <c r="H1423" s="18"/>
      <c r="I1423" s="1"/>
      <c r="J1423" s="1"/>
      <c r="K1423" s="1"/>
      <c r="L1423" s="1"/>
      <c r="M1423" s="1"/>
      <c r="N1423" s="1"/>
      <c r="O1423" s="1"/>
      <c r="Y1423" s="30" t="str">
        <f t="shared" si="351"/>
        <v/>
      </c>
    </row>
    <row r="1424" spans="1:25" s="30" customFormat="1" x14ac:dyDescent="0.25">
      <c r="A1424" s="1"/>
      <c r="B1424" s="1"/>
      <c r="C1424" s="1"/>
      <c r="D1424" s="1"/>
      <c r="E1424" s="1"/>
      <c r="F1424" s="1"/>
      <c r="G1424" s="1"/>
      <c r="H1424" s="18"/>
      <c r="I1424" s="1"/>
      <c r="J1424" s="1"/>
      <c r="K1424" s="1"/>
      <c r="L1424" s="1"/>
      <c r="M1424" s="1"/>
      <c r="N1424" s="1"/>
      <c r="O1424" s="1"/>
      <c r="Y1424" s="30" t="str">
        <f t="shared" si="351"/>
        <v/>
      </c>
    </row>
    <row r="1425" spans="1:25" s="30" customFormat="1" x14ac:dyDescent="0.25">
      <c r="A1425" s="1"/>
      <c r="B1425" s="1"/>
      <c r="C1425" s="1"/>
      <c r="D1425" s="1"/>
      <c r="E1425" s="1"/>
      <c r="F1425" s="1"/>
      <c r="G1425" s="1"/>
      <c r="H1425" s="18"/>
      <c r="I1425" s="1"/>
      <c r="J1425" s="1"/>
      <c r="K1425" s="1"/>
      <c r="L1425" s="1"/>
      <c r="M1425" s="1"/>
      <c r="N1425" s="1"/>
      <c r="O1425" s="1"/>
      <c r="Y1425" s="30" t="str">
        <f t="shared" si="351"/>
        <v/>
      </c>
    </row>
    <row r="1426" spans="1:25" s="30" customFormat="1" x14ac:dyDescent="0.25">
      <c r="A1426" s="1"/>
      <c r="B1426" s="1"/>
      <c r="C1426" s="1"/>
      <c r="D1426" s="1"/>
      <c r="E1426" s="1"/>
      <c r="F1426" s="1"/>
      <c r="G1426" s="1"/>
      <c r="H1426" s="18"/>
      <c r="I1426" s="1"/>
      <c r="J1426" s="1"/>
      <c r="K1426" s="1"/>
      <c r="L1426" s="1"/>
      <c r="M1426" s="1"/>
      <c r="N1426" s="1"/>
      <c r="O1426" s="1"/>
      <c r="Y1426" s="30" t="str">
        <f t="shared" si="351"/>
        <v/>
      </c>
    </row>
    <row r="1427" spans="1:25" s="30" customFormat="1" x14ac:dyDescent="0.25">
      <c r="A1427" s="1"/>
      <c r="B1427" s="1"/>
      <c r="C1427" s="1"/>
      <c r="D1427" s="1"/>
      <c r="E1427" s="1"/>
      <c r="F1427" s="1"/>
      <c r="G1427" s="1"/>
      <c r="H1427" s="18"/>
      <c r="I1427" s="1"/>
      <c r="J1427" s="1"/>
      <c r="K1427" s="1"/>
      <c r="L1427" s="1"/>
      <c r="M1427" s="1"/>
      <c r="N1427" s="1"/>
      <c r="O1427" s="1"/>
      <c r="Y1427" s="30" t="str">
        <f t="shared" si="351"/>
        <v/>
      </c>
    </row>
    <row r="1428" spans="1:25" s="30" customFormat="1" x14ac:dyDescent="0.25">
      <c r="A1428" s="1"/>
      <c r="B1428" s="1"/>
      <c r="C1428" s="1"/>
      <c r="D1428" s="1"/>
      <c r="E1428" s="1"/>
      <c r="F1428" s="1"/>
      <c r="G1428" s="1"/>
      <c r="H1428" s="18"/>
      <c r="I1428" s="1"/>
      <c r="J1428" s="1"/>
      <c r="K1428" s="1"/>
      <c r="L1428" s="1"/>
      <c r="M1428" s="1"/>
      <c r="N1428" s="1"/>
      <c r="O1428" s="1"/>
      <c r="Y1428" s="30" t="str">
        <f t="shared" si="351"/>
        <v/>
      </c>
    </row>
    <row r="1429" spans="1:25" s="30" customFormat="1" x14ac:dyDescent="0.25">
      <c r="A1429" s="1"/>
      <c r="B1429" s="1"/>
      <c r="C1429" s="1"/>
      <c r="D1429" s="1"/>
      <c r="E1429" s="1"/>
      <c r="F1429" s="1"/>
      <c r="G1429" s="1"/>
      <c r="H1429" s="18"/>
      <c r="I1429" s="1"/>
      <c r="J1429" s="1"/>
      <c r="K1429" s="1"/>
      <c r="L1429" s="1"/>
      <c r="M1429" s="1"/>
      <c r="N1429" s="1"/>
      <c r="O1429" s="1"/>
      <c r="Y1429" s="30" t="str">
        <f t="shared" si="351"/>
        <v/>
      </c>
    </row>
    <row r="1430" spans="1:25" s="30" customFormat="1" x14ac:dyDescent="0.25">
      <c r="A1430" s="1"/>
      <c r="B1430" s="1"/>
      <c r="C1430" s="1"/>
      <c r="D1430" s="1"/>
      <c r="E1430" s="1"/>
      <c r="F1430" s="1"/>
      <c r="G1430" s="1"/>
      <c r="H1430" s="18"/>
      <c r="I1430" s="1"/>
      <c r="J1430" s="1"/>
      <c r="K1430" s="1"/>
      <c r="L1430" s="1"/>
      <c r="M1430" s="1"/>
      <c r="N1430" s="1"/>
      <c r="O1430" s="1"/>
      <c r="Y1430" s="30" t="str">
        <f t="shared" si="351"/>
        <v/>
      </c>
    </row>
    <row r="1431" spans="1:25" s="30" customFormat="1" x14ac:dyDescent="0.25">
      <c r="A1431" s="1"/>
      <c r="B1431" s="1"/>
      <c r="C1431" s="1"/>
      <c r="D1431" s="1"/>
      <c r="E1431" s="1"/>
      <c r="F1431" s="1"/>
      <c r="G1431" s="1"/>
      <c r="H1431" s="18"/>
      <c r="I1431" s="1"/>
      <c r="J1431" s="1"/>
      <c r="K1431" s="1"/>
      <c r="L1431" s="1"/>
      <c r="M1431" s="1"/>
      <c r="N1431" s="1"/>
      <c r="O1431" s="1"/>
      <c r="Y1431" s="30" t="str">
        <f t="shared" si="351"/>
        <v/>
      </c>
    </row>
    <row r="1432" spans="1:25" s="30" customFormat="1" x14ac:dyDescent="0.25">
      <c r="A1432" s="1"/>
      <c r="B1432" s="1"/>
      <c r="C1432" s="1"/>
      <c r="D1432" s="1"/>
      <c r="E1432" s="1"/>
      <c r="F1432" s="1"/>
      <c r="G1432" s="1"/>
      <c r="H1432" s="18"/>
      <c r="I1432" s="1"/>
      <c r="J1432" s="1"/>
      <c r="K1432" s="1"/>
      <c r="L1432" s="1"/>
      <c r="M1432" s="1"/>
      <c r="N1432" s="1"/>
      <c r="O1432" s="1"/>
      <c r="Y1432" s="30" t="str">
        <f t="shared" si="351"/>
        <v/>
      </c>
    </row>
    <row r="1433" spans="1:25" s="30" customFormat="1" x14ac:dyDescent="0.25">
      <c r="A1433" s="1"/>
      <c r="B1433" s="1"/>
      <c r="C1433" s="1"/>
      <c r="D1433" s="1"/>
      <c r="E1433" s="1"/>
      <c r="F1433" s="1"/>
      <c r="G1433" s="1"/>
      <c r="H1433" s="18"/>
      <c r="I1433" s="1"/>
      <c r="J1433" s="1"/>
      <c r="K1433" s="1"/>
      <c r="L1433" s="1"/>
      <c r="M1433" s="1"/>
      <c r="N1433" s="1"/>
      <c r="O1433" s="1"/>
      <c r="Y1433" s="30" t="str">
        <f t="shared" si="351"/>
        <v/>
      </c>
    </row>
    <row r="1434" spans="1:25" s="30" customFormat="1" x14ac:dyDescent="0.25">
      <c r="A1434" s="1"/>
      <c r="B1434" s="1"/>
      <c r="C1434" s="1"/>
      <c r="D1434" s="1"/>
      <c r="E1434" s="1"/>
      <c r="F1434" s="1"/>
      <c r="G1434" s="1"/>
      <c r="H1434" s="18"/>
      <c r="I1434" s="1"/>
      <c r="J1434" s="1"/>
      <c r="K1434" s="1"/>
      <c r="L1434" s="1"/>
      <c r="M1434" s="1"/>
      <c r="N1434" s="1"/>
      <c r="O1434" s="1"/>
      <c r="Y1434" s="30" t="str">
        <f t="shared" si="351"/>
        <v/>
      </c>
    </row>
    <row r="1435" spans="1:25" s="30" customFormat="1" x14ac:dyDescent="0.25">
      <c r="A1435" s="1"/>
      <c r="B1435" s="1"/>
      <c r="C1435" s="1"/>
      <c r="D1435" s="1"/>
      <c r="E1435" s="1"/>
      <c r="F1435" s="1"/>
      <c r="G1435" s="1"/>
      <c r="H1435" s="18"/>
      <c r="I1435" s="1"/>
      <c r="J1435" s="1"/>
      <c r="K1435" s="1"/>
      <c r="L1435" s="1"/>
      <c r="M1435" s="1"/>
      <c r="N1435" s="1"/>
      <c r="O1435" s="1"/>
      <c r="Y1435" s="30" t="str">
        <f t="shared" si="351"/>
        <v/>
      </c>
    </row>
    <row r="1436" spans="1:25" s="30" customFormat="1" x14ac:dyDescent="0.25">
      <c r="A1436" s="1"/>
      <c r="B1436" s="1"/>
      <c r="C1436" s="1"/>
      <c r="D1436" s="1"/>
      <c r="E1436" s="1"/>
      <c r="F1436" s="1"/>
      <c r="G1436" s="1"/>
      <c r="H1436" s="18"/>
      <c r="I1436" s="1"/>
      <c r="J1436" s="1"/>
      <c r="K1436" s="1"/>
      <c r="L1436" s="1"/>
      <c r="M1436" s="1"/>
      <c r="N1436" s="1"/>
      <c r="O1436" s="1"/>
      <c r="Y1436" s="30" t="str">
        <f t="shared" si="351"/>
        <v/>
      </c>
    </row>
    <row r="1437" spans="1:25" s="30" customFormat="1" x14ac:dyDescent="0.25">
      <c r="A1437" s="1"/>
      <c r="B1437" s="1"/>
      <c r="C1437" s="1"/>
      <c r="D1437" s="1"/>
      <c r="E1437" s="1"/>
      <c r="F1437" s="1"/>
      <c r="G1437" s="1"/>
      <c r="H1437" s="18"/>
      <c r="I1437" s="1"/>
      <c r="J1437" s="1"/>
      <c r="K1437" s="1"/>
      <c r="L1437" s="1"/>
      <c r="M1437" s="1"/>
      <c r="N1437" s="1"/>
      <c r="O1437" s="1"/>
      <c r="Y1437" s="30" t="str">
        <f t="shared" si="351"/>
        <v/>
      </c>
    </row>
    <row r="1438" spans="1:25" s="30" customFormat="1" x14ac:dyDescent="0.25">
      <c r="A1438" s="1"/>
      <c r="B1438" s="1"/>
      <c r="C1438" s="1"/>
      <c r="D1438" s="1"/>
      <c r="E1438" s="1"/>
      <c r="F1438" s="1"/>
      <c r="G1438" s="1"/>
      <c r="H1438" s="18"/>
      <c r="I1438" s="1"/>
      <c r="J1438" s="1"/>
      <c r="K1438" s="1"/>
      <c r="L1438" s="1"/>
      <c r="M1438" s="1"/>
      <c r="N1438" s="1"/>
      <c r="O1438" s="1"/>
      <c r="Y1438" s="30" t="str">
        <f t="shared" si="351"/>
        <v/>
      </c>
    </row>
    <row r="1439" spans="1:25" s="30" customFormat="1" x14ac:dyDescent="0.25">
      <c r="A1439" s="1"/>
      <c r="B1439" s="1"/>
      <c r="C1439" s="1"/>
      <c r="D1439" s="1"/>
      <c r="E1439" s="1"/>
      <c r="F1439" s="1"/>
      <c r="G1439" s="1"/>
      <c r="H1439" s="18"/>
      <c r="I1439" s="1"/>
      <c r="J1439" s="1"/>
      <c r="K1439" s="1"/>
      <c r="L1439" s="1"/>
      <c r="M1439" s="1"/>
      <c r="N1439" s="1"/>
      <c r="O1439" s="1"/>
      <c r="Y1439" s="30" t="str">
        <f t="shared" si="351"/>
        <v/>
      </c>
    </row>
    <row r="1440" spans="1:25" s="30" customFormat="1" x14ac:dyDescent="0.25">
      <c r="A1440" s="1"/>
      <c r="B1440" s="1"/>
      <c r="C1440" s="1"/>
      <c r="D1440" s="1"/>
      <c r="E1440" s="1"/>
      <c r="F1440" s="1"/>
      <c r="G1440" s="1"/>
      <c r="H1440" s="18"/>
      <c r="I1440" s="1"/>
      <c r="J1440" s="1"/>
      <c r="K1440" s="1"/>
      <c r="L1440" s="1"/>
      <c r="M1440" s="1"/>
      <c r="N1440" s="1"/>
      <c r="O1440" s="1"/>
      <c r="Y1440" s="30" t="str">
        <f t="shared" si="351"/>
        <v/>
      </c>
    </row>
    <row r="1441" spans="1:25" s="30" customFormat="1" x14ac:dyDescent="0.25">
      <c r="A1441" s="1"/>
      <c r="B1441" s="1"/>
      <c r="C1441" s="1"/>
      <c r="D1441" s="1"/>
      <c r="E1441" s="1"/>
      <c r="F1441" s="1"/>
      <c r="G1441" s="1"/>
      <c r="H1441" s="18"/>
      <c r="I1441" s="1"/>
      <c r="J1441" s="1"/>
      <c r="K1441" s="1"/>
      <c r="L1441" s="1"/>
      <c r="M1441" s="1"/>
      <c r="N1441" s="1"/>
      <c r="O1441" s="1"/>
      <c r="Y1441" s="30" t="str">
        <f t="shared" si="351"/>
        <v/>
      </c>
    </row>
    <row r="1442" spans="1:25" s="30" customFormat="1" x14ac:dyDescent="0.25">
      <c r="A1442" s="1"/>
      <c r="B1442" s="1"/>
      <c r="C1442" s="1"/>
      <c r="D1442" s="1"/>
      <c r="E1442" s="1"/>
      <c r="F1442" s="1"/>
      <c r="G1442" s="1"/>
      <c r="H1442" s="18"/>
      <c r="I1442" s="1"/>
      <c r="J1442" s="1"/>
      <c r="K1442" s="1"/>
      <c r="L1442" s="1"/>
      <c r="M1442" s="1"/>
      <c r="N1442" s="1"/>
      <c r="O1442" s="1"/>
      <c r="Y1442" s="30" t="str">
        <f t="shared" si="351"/>
        <v/>
      </c>
    </row>
    <row r="1443" spans="1:25" s="30" customFormat="1" x14ac:dyDescent="0.25">
      <c r="A1443" s="1"/>
      <c r="B1443" s="1"/>
      <c r="C1443" s="1"/>
      <c r="D1443" s="1"/>
      <c r="E1443" s="1"/>
      <c r="F1443" s="1"/>
      <c r="G1443" s="1"/>
      <c r="H1443" s="18"/>
      <c r="I1443" s="1"/>
      <c r="J1443" s="1"/>
      <c r="K1443" s="1"/>
      <c r="L1443" s="1"/>
      <c r="M1443" s="1"/>
      <c r="N1443" s="1"/>
      <c r="O1443" s="1"/>
      <c r="Y1443" s="30" t="str">
        <f t="shared" si="351"/>
        <v/>
      </c>
    </row>
    <row r="1444" spans="1:25" s="30" customFormat="1" x14ac:dyDescent="0.25">
      <c r="A1444" s="1"/>
      <c r="B1444" s="1"/>
      <c r="C1444" s="1"/>
      <c r="D1444" s="1"/>
      <c r="E1444" s="1"/>
      <c r="F1444" s="1"/>
      <c r="G1444" s="1"/>
      <c r="H1444" s="18"/>
      <c r="I1444" s="1"/>
      <c r="J1444" s="1"/>
      <c r="K1444" s="1"/>
      <c r="L1444" s="1"/>
      <c r="M1444" s="1"/>
      <c r="N1444" s="1"/>
      <c r="O1444" s="1"/>
      <c r="Y1444" s="30" t="str">
        <f t="shared" si="351"/>
        <v/>
      </c>
    </row>
    <row r="1445" spans="1:25" s="30" customFormat="1" x14ac:dyDescent="0.25">
      <c r="A1445" s="1"/>
      <c r="B1445" s="1"/>
      <c r="C1445" s="1"/>
      <c r="D1445" s="1"/>
      <c r="E1445" s="1"/>
      <c r="F1445" s="1"/>
      <c r="G1445" s="1"/>
      <c r="H1445" s="18"/>
      <c r="I1445" s="1"/>
      <c r="J1445" s="1"/>
      <c r="K1445" s="1"/>
      <c r="L1445" s="1"/>
      <c r="M1445" s="1"/>
      <c r="N1445" s="1"/>
      <c r="O1445" s="1"/>
      <c r="Y1445" s="30" t="str">
        <f t="shared" si="351"/>
        <v/>
      </c>
    </row>
    <row r="1446" spans="1:25" s="30" customFormat="1" x14ac:dyDescent="0.25">
      <c r="A1446" s="1"/>
      <c r="B1446" s="1"/>
      <c r="C1446" s="1"/>
      <c r="D1446" s="1"/>
      <c r="E1446" s="1"/>
      <c r="F1446" s="1"/>
      <c r="G1446" s="1"/>
      <c r="H1446" s="18"/>
      <c r="I1446" s="1"/>
      <c r="J1446" s="1"/>
      <c r="K1446" s="1"/>
      <c r="L1446" s="1"/>
      <c r="M1446" s="1"/>
      <c r="N1446" s="1"/>
      <c r="O1446" s="1"/>
      <c r="Y1446" s="30" t="str">
        <f t="shared" si="351"/>
        <v/>
      </c>
    </row>
    <row r="1447" spans="1:25" s="30" customFormat="1" x14ac:dyDescent="0.25">
      <c r="A1447" s="1"/>
      <c r="B1447" s="1"/>
      <c r="C1447" s="1"/>
      <c r="D1447" s="1"/>
      <c r="E1447" s="1"/>
      <c r="F1447" s="1"/>
      <c r="G1447" s="1"/>
      <c r="H1447" s="18"/>
      <c r="I1447" s="1"/>
      <c r="J1447" s="1"/>
      <c r="K1447" s="1"/>
      <c r="L1447" s="1"/>
      <c r="M1447" s="1"/>
      <c r="N1447" s="1"/>
      <c r="O1447" s="1"/>
      <c r="Y1447" s="30" t="str">
        <f t="shared" si="351"/>
        <v/>
      </c>
    </row>
    <row r="1448" spans="1:25" s="30" customFormat="1" x14ac:dyDescent="0.25">
      <c r="A1448" s="1"/>
      <c r="B1448" s="1"/>
      <c r="C1448" s="1"/>
      <c r="D1448" s="1"/>
      <c r="E1448" s="1"/>
      <c r="F1448" s="1"/>
      <c r="G1448" s="1"/>
      <c r="H1448" s="18"/>
      <c r="I1448" s="1"/>
      <c r="J1448" s="1"/>
      <c r="K1448" s="1"/>
      <c r="L1448" s="1"/>
      <c r="M1448" s="1"/>
      <c r="N1448" s="1"/>
      <c r="O1448" s="1"/>
      <c r="Y1448" s="30" t="str">
        <f t="shared" si="351"/>
        <v/>
      </c>
    </row>
    <row r="1449" spans="1:25" s="30" customFormat="1" x14ac:dyDescent="0.25">
      <c r="A1449" s="1"/>
      <c r="B1449" s="1"/>
      <c r="C1449" s="1"/>
      <c r="D1449" s="1"/>
      <c r="E1449" s="1"/>
      <c r="F1449" s="1"/>
      <c r="G1449" s="1"/>
      <c r="H1449" s="18"/>
      <c r="I1449" s="1"/>
      <c r="J1449" s="1"/>
      <c r="K1449" s="1"/>
      <c r="L1449" s="1"/>
      <c r="M1449" s="1"/>
      <c r="N1449" s="1"/>
      <c r="O1449" s="1"/>
      <c r="Y1449" s="30" t="str">
        <f t="shared" si="351"/>
        <v/>
      </c>
    </row>
    <row r="1450" spans="1:25" s="30" customFormat="1" x14ac:dyDescent="0.25">
      <c r="A1450" s="1"/>
      <c r="B1450" s="1"/>
      <c r="C1450" s="1"/>
      <c r="D1450" s="1"/>
      <c r="E1450" s="1"/>
      <c r="F1450" s="1"/>
      <c r="G1450" s="1"/>
      <c r="H1450" s="18"/>
      <c r="I1450" s="1"/>
      <c r="J1450" s="1"/>
      <c r="K1450" s="1"/>
      <c r="L1450" s="1"/>
      <c r="M1450" s="1"/>
      <c r="N1450" s="1"/>
      <c r="O1450" s="1"/>
      <c r="Y1450" s="30" t="str">
        <f t="shared" si="351"/>
        <v/>
      </c>
    </row>
    <row r="1451" spans="1:25" s="30" customFormat="1" x14ac:dyDescent="0.25">
      <c r="A1451" s="1"/>
      <c r="B1451" s="1"/>
      <c r="C1451" s="1"/>
      <c r="D1451" s="1"/>
      <c r="E1451" s="1"/>
      <c r="F1451" s="1"/>
      <c r="G1451" s="1"/>
      <c r="H1451" s="18"/>
      <c r="I1451" s="1"/>
      <c r="J1451" s="1"/>
      <c r="K1451" s="1"/>
      <c r="L1451" s="1"/>
      <c r="M1451" s="1"/>
      <c r="N1451" s="1"/>
      <c r="O1451" s="1"/>
      <c r="Y1451" s="30" t="str">
        <f t="shared" si="351"/>
        <v/>
      </c>
    </row>
    <row r="1452" spans="1:25" s="30" customFormat="1" x14ac:dyDescent="0.25">
      <c r="A1452" s="1"/>
      <c r="B1452" s="1"/>
      <c r="C1452" s="1"/>
      <c r="D1452" s="1"/>
      <c r="E1452" s="1"/>
      <c r="F1452" s="1"/>
      <c r="G1452" s="1"/>
      <c r="H1452" s="18"/>
      <c r="I1452" s="1"/>
      <c r="J1452" s="1"/>
      <c r="K1452" s="1"/>
      <c r="L1452" s="1"/>
      <c r="M1452" s="1"/>
      <c r="N1452" s="1"/>
      <c r="O1452" s="1"/>
      <c r="Y1452" s="30" t="str">
        <f t="shared" si="351"/>
        <v/>
      </c>
    </row>
    <row r="1453" spans="1:25" s="30" customFormat="1" x14ac:dyDescent="0.25">
      <c r="A1453" s="1"/>
      <c r="B1453" s="1"/>
      <c r="C1453" s="1"/>
      <c r="D1453" s="1"/>
      <c r="E1453" s="1"/>
      <c r="F1453" s="1"/>
      <c r="G1453" s="1"/>
      <c r="H1453" s="18"/>
      <c r="I1453" s="1"/>
      <c r="J1453" s="1"/>
      <c r="K1453" s="1"/>
      <c r="L1453" s="1"/>
      <c r="M1453" s="1"/>
      <c r="N1453" s="1"/>
      <c r="O1453" s="1"/>
      <c r="Y1453" s="30" t="str">
        <f t="shared" si="351"/>
        <v/>
      </c>
    </row>
    <row r="1454" spans="1:25" s="30" customFormat="1" x14ac:dyDescent="0.25">
      <c r="A1454" s="1"/>
      <c r="B1454" s="1"/>
      <c r="C1454" s="1"/>
      <c r="D1454" s="1"/>
      <c r="E1454" s="1"/>
      <c r="F1454" s="1"/>
      <c r="G1454" s="1"/>
      <c r="H1454" s="18"/>
      <c r="I1454" s="1"/>
      <c r="J1454" s="1"/>
      <c r="K1454" s="1"/>
      <c r="L1454" s="1"/>
      <c r="M1454" s="1"/>
      <c r="N1454" s="1"/>
      <c r="O1454" s="1"/>
      <c r="Y1454" s="30" t="str">
        <f t="shared" si="351"/>
        <v/>
      </c>
    </row>
    <row r="1455" spans="1:25" s="30" customFormat="1" x14ac:dyDescent="0.25">
      <c r="A1455" s="1"/>
      <c r="B1455" s="1"/>
      <c r="C1455" s="1"/>
      <c r="D1455" s="1"/>
      <c r="E1455" s="1"/>
      <c r="F1455" s="1"/>
      <c r="G1455" s="1"/>
      <c r="H1455" s="18"/>
      <c r="I1455" s="1"/>
      <c r="J1455" s="1"/>
      <c r="K1455" s="1"/>
      <c r="L1455" s="1"/>
      <c r="M1455" s="1"/>
      <c r="N1455" s="1"/>
      <c r="O1455" s="1"/>
      <c r="Y1455" s="30" t="str">
        <f t="shared" si="351"/>
        <v/>
      </c>
    </row>
    <row r="1456" spans="1:25" s="30" customFormat="1" x14ac:dyDescent="0.25">
      <c r="A1456" s="1"/>
      <c r="B1456" s="1"/>
      <c r="C1456" s="1"/>
      <c r="D1456" s="1"/>
      <c r="E1456" s="1"/>
      <c r="F1456" s="1"/>
      <c r="G1456" s="1"/>
      <c r="H1456" s="18"/>
      <c r="I1456" s="1"/>
      <c r="J1456" s="1"/>
      <c r="K1456" s="1"/>
      <c r="L1456" s="1"/>
      <c r="M1456" s="1"/>
      <c r="N1456" s="1"/>
      <c r="O1456" s="1"/>
      <c r="Y1456" s="30" t="str">
        <f t="shared" si="351"/>
        <v/>
      </c>
    </row>
    <row r="1457" spans="1:25" s="30" customFormat="1" x14ac:dyDescent="0.25">
      <c r="A1457" s="1"/>
      <c r="B1457" s="1"/>
      <c r="C1457" s="1"/>
      <c r="D1457" s="1"/>
      <c r="E1457" s="1"/>
      <c r="F1457" s="1"/>
      <c r="G1457" s="1"/>
      <c r="H1457" s="18"/>
      <c r="I1457" s="1"/>
      <c r="J1457" s="1"/>
      <c r="K1457" s="1"/>
      <c r="L1457" s="1"/>
      <c r="M1457" s="1"/>
      <c r="N1457" s="1"/>
      <c r="O1457" s="1"/>
      <c r="Y1457" s="30" t="str">
        <f t="shared" si="351"/>
        <v/>
      </c>
    </row>
    <row r="1458" spans="1:25" s="30" customFormat="1" x14ac:dyDescent="0.25">
      <c r="A1458" s="1"/>
      <c r="B1458" s="1"/>
      <c r="C1458" s="1"/>
      <c r="D1458" s="1"/>
      <c r="E1458" s="1"/>
      <c r="F1458" s="1"/>
      <c r="G1458" s="1"/>
      <c r="H1458" s="18"/>
      <c r="I1458" s="1"/>
      <c r="J1458" s="1"/>
      <c r="K1458" s="1"/>
      <c r="L1458" s="1"/>
      <c r="M1458" s="1"/>
      <c r="N1458" s="1"/>
      <c r="O1458" s="1"/>
      <c r="Y1458" s="30" t="str">
        <f t="shared" si="351"/>
        <v/>
      </c>
    </row>
    <row r="1459" spans="1:25" s="30" customFormat="1" x14ac:dyDescent="0.25">
      <c r="A1459" s="1"/>
      <c r="B1459" s="1"/>
      <c r="C1459" s="1"/>
      <c r="D1459" s="1"/>
      <c r="E1459" s="1"/>
      <c r="F1459" s="1"/>
      <c r="G1459" s="1"/>
      <c r="H1459" s="18"/>
      <c r="I1459" s="1"/>
      <c r="J1459" s="1"/>
      <c r="K1459" s="1"/>
      <c r="L1459" s="1"/>
      <c r="M1459" s="1"/>
      <c r="N1459" s="1"/>
      <c r="O1459" s="1"/>
      <c r="Y1459" s="30" t="str">
        <f t="shared" si="351"/>
        <v/>
      </c>
    </row>
    <row r="1460" spans="1:25" s="30" customFormat="1" x14ac:dyDescent="0.25">
      <c r="A1460" s="1"/>
      <c r="B1460" s="1"/>
      <c r="C1460" s="1"/>
      <c r="D1460" s="1"/>
      <c r="E1460" s="1"/>
      <c r="F1460" s="1"/>
      <c r="G1460" s="1"/>
      <c r="H1460" s="18"/>
      <c r="I1460" s="1"/>
      <c r="J1460" s="1"/>
      <c r="K1460" s="1"/>
      <c r="L1460" s="1"/>
      <c r="M1460" s="1"/>
      <c r="N1460" s="1"/>
      <c r="O1460" s="1"/>
      <c r="Y1460" s="30" t="str">
        <f t="shared" si="351"/>
        <v/>
      </c>
    </row>
    <row r="1461" spans="1:25" s="30" customFormat="1" x14ac:dyDescent="0.25">
      <c r="A1461" s="1"/>
      <c r="B1461" s="1"/>
      <c r="C1461" s="1"/>
      <c r="D1461" s="1"/>
      <c r="E1461" s="1"/>
      <c r="F1461" s="1"/>
      <c r="G1461" s="1"/>
      <c r="H1461" s="18"/>
      <c r="I1461" s="1"/>
      <c r="J1461" s="1"/>
      <c r="K1461" s="1"/>
      <c r="L1461" s="1"/>
      <c r="M1461" s="1"/>
      <c r="N1461" s="1"/>
      <c r="O1461" s="1"/>
      <c r="Y1461" s="30" t="str">
        <f t="shared" si="351"/>
        <v/>
      </c>
    </row>
    <row r="1462" spans="1:25" s="30" customFormat="1" x14ac:dyDescent="0.25">
      <c r="A1462" s="1"/>
      <c r="B1462" s="1"/>
      <c r="C1462" s="1"/>
      <c r="D1462" s="1"/>
      <c r="E1462" s="1"/>
      <c r="F1462" s="1"/>
      <c r="G1462" s="1"/>
      <c r="H1462" s="18"/>
      <c r="I1462" s="1"/>
      <c r="J1462" s="1"/>
      <c r="K1462" s="1"/>
      <c r="L1462" s="1"/>
      <c r="M1462" s="1"/>
      <c r="N1462" s="1"/>
      <c r="O1462" s="1"/>
      <c r="Y1462" s="30" t="str">
        <f t="shared" si="351"/>
        <v/>
      </c>
    </row>
    <row r="1463" spans="1:25" s="30" customFormat="1" x14ac:dyDescent="0.25">
      <c r="A1463" s="1"/>
      <c r="B1463" s="1"/>
      <c r="C1463" s="1"/>
      <c r="D1463" s="1"/>
      <c r="E1463" s="1"/>
      <c r="F1463" s="1"/>
      <c r="G1463" s="1"/>
      <c r="H1463" s="18"/>
      <c r="I1463" s="1"/>
      <c r="J1463" s="1"/>
      <c r="K1463" s="1"/>
      <c r="L1463" s="1"/>
      <c r="M1463" s="1"/>
      <c r="N1463" s="1"/>
      <c r="O1463" s="1"/>
      <c r="Y1463" s="30" t="str">
        <f t="shared" si="351"/>
        <v/>
      </c>
    </row>
    <row r="1464" spans="1:25" s="30" customFormat="1" x14ac:dyDescent="0.25">
      <c r="A1464" s="1"/>
      <c r="B1464" s="1"/>
      <c r="C1464" s="1"/>
      <c r="D1464" s="1"/>
      <c r="E1464" s="1"/>
      <c r="F1464" s="1"/>
      <c r="G1464" s="1"/>
      <c r="H1464" s="18"/>
      <c r="I1464" s="1"/>
      <c r="J1464" s="1"/>
      <c r="K1464" s="1"/>
      <c r="L1464" s="1"/>
      <c r="M1464" s="1"/>
      <c r="N1464" s="1"/>
      <c r="O1464" s="1"/>
      <c r="Y1464" s="30" t="str">
        <f t="shared" si="351"/>
        <v/>
      </c>
    </row>
    <row r="1465" spans="1:25" s="30" customFormat="1" x14ac:dyDescent="0.25">
      <c r="A1465" s="1"/>
      <c r="B1465" s="1"/>
      <c r="C1465" s="1"/>
      <c r="D1465" s="1"/>
      <c r="E1465" s="1"/>
      <c r="F1465" s="1"/>
      <c r="G1465" s="1"/>
      <c r="H1465" s="18"/>
      <c r="I1465" s="1"/>
      <c r="J1465" s="1"/>
      <c r="K1465" s="1"/>
      <c r="L1465" s="1"/>
      <c r="M1465" s="1"/>
      <c r="N1465" s="1"/>
      <c r="O1465" s="1"/>
      <c r="Y1465" s="30" t="str">
        <f t="shared" si="351"/>
        <v/>
      </c>
    </row>
    <row r="1466" spans="1:25" s="30" customFormat="1" x14ac:dyDescent="0.25">
      <c r="A1466" s="1"/>
      <c r="B1466" s="1"/>
      <c r="C1466" s="1"/>
      <c r="D1466" s="1"/>
      <c r="E1466" s="1"/>
      <c r="F1466" s="1"/>
      <c r="G1466" s="1"/>
      <c r="H1466" s="18"/>
      <c r="I1466" s="1"/>
      <c r="J1466" s="1"/>
      <c r="K1466" s="1"/>
      <c r="L1466" s="1"/>
      <c r="M1466" s="1"/>
      <c r="N1466" s="1"/>
      <c r="O1466" s="1"/>
      <c r="Y1466" s="30" t="str">
        <f t="shared" si="351"/>
        <v/>
      </c>
    </row>
    <row r="1467" spans="1:25" s="30" customFormat="1" x14ac:dyDescent="0.25">
      <c r="A1467" s="1"/>
      <c r="B1467" s="1"/>
      <c r="C1467" s="1"/>
      <c r="D1467" s="1"/>
      <c r="E1467" s="1"/>
      <c r="F1467" s="1"/>
      <c r="G1467" s="1"/>
      <c r="H1467" s="18"/>
      <c r="I1467" s="1"/>
      <c r="J1467" s="1"/>
      <c r="K1467" s="1"/>
      <c r="L1467" s="1"/>
      <c r="M1467" s="1"/>
      <c r="N1467" s="1"/>
      <c r="O1467" s="1"/>
      <c r="Y1467" s="30" t="str">
        <f t="shared" si="351"/>
        <v/>
      </c>
    </row>
    <row r="1468" spans="1:25" s="30" customFormat="1" x14ac:dyDescent="0.25">
      <c r="A1468" s="1"/>
      <c r="B1468" s="1"/>
      <c r="C1468" s="1"/>
      <c r="D1468" s="1"/>
      <c r="E1468" s="1"/>
      <c r="F1468" s="1"/>
      <c r="G1468" s="1"/>
      <c r="H1468" s="18"/>
      <c r="I1468" s="1"/>
      <c r="J1468" s="1"/>
      <c r="K1468" s="1"/>
      <c r="L1468" s="1"/>
      <c r="M1468" s="1"/>
      <c r="N1468" s="1"/>
      <c r="O1468" s="1"/>
      <c r="Y1468" s="30" t="str">
        <f t="shared" si="351"/>
        <v/>
      </c>
    </row>
    <row r="1469" spans="1:25" s="30" customFormat="1" x14ac:dyDescent="0.25">
      <c r="A1469" s="1"/>
      <c r="B1469" s="1"/>
      <c r="C1469" s="1"/>
      <c r="D1469" s="1"/>
      <c r="E1469" s="1"/>
      <c r="F1469" s="1"/>
      <c r="G1469" s="1"/>
      <c r="H1469" s="18"/>
      <c r="I1469" s="1"/>
      <c r="J1469" s="1"/>
      <c r="K1469" s="1"/>
      <c r="L1469" s="1"/>
      <c r="M1469" s="1"/>
      <c r="N1469" s="1"/>
      <c r="O1469" s="1"/>
      <c r="Y1469" s="30" t="str">
        <f t="shared" si="351"/>
        <v/>
      </c>
    </row>
    <row r="1470" spans="1:25" s="30" customFormat="1" x14ac:dyDescent="0.25">
      <c r="A1470" s="1"/>
      <c r="B1470" s="1"/>
      <c r="C1470" s="1"/>
      <c r="D1470" s="1"/>
      <c r="E1470" s="1"/>
      <c r="F1470" s="1"/>
      <c r="G1470" s="1"/>
      <c r="H1470" s="18"/>
      <c r="I1470" s="1"/>
      <c r="J1470" s="1"/>
      <c r="K1470" s="1"/>
      <c r="L1470" s="1"/>
      <c r="M1470" s="1"/>
      <c r="N1470" s="1"/>
      <c r="O1470" s="1"/>
      <c r="Y1470" s="30" t="str">
        <f t="shared" si="351"/>
        <v/>
      </c>
    </row>
    <row r="1471" spans="1:25" s="30" customFormat="1" x14ac:dyDescent="0.25">
      <c r="A1471" s="1"/>
      <c r="B1471" s="1"/>
      <c r="C1471" s="1"/>
      <c r="D1471" s="1"/>
      <c r="E1471" s="1"/>
      <c r="F1471" s="1"/>
      <c r="G1471" s="1"/>
      <c r="H1471" s="18"/>
      <c r="I1471" s="1"/>
      <c r="J1471" s="1"/>
      <c r="K1471" s="1"/>
      <c r="L1471" s="1"/>
      <c r="M1471" s="1"/>
      <c r="N1471" s="1"/>
      <c r="O1471" s="1"/>
      <c r="Y1471" s="30" t="str">
        <f t="shared" si="351"/>
        <v/>
      </c>
    </row>
    <row r="1472" spans="1:25" s="30" customFormat="1" x14ac:dyDescent="0.25">
      <c r="A1472" s="1"/>
      <c r="B1472" s="1"/>
      <c r="C1472" s="1"/>
      <c r="D1472" s="1"/>
      <c r="E1472" s="1"/>
      <c r="F1472" s="1"/>
      <c r="G1472" s="1"/>
      <c r="H1472" s="18"/>
      <c r="I1472" s="1"/>
      <c r="J1472" s="1"/>
      <c r="K1472" s="1"/>
      <c r="L1472" s="1"/>
      <c r="M1472" s="1"/>
      <c r="N1472" s="1"/>
      <c r="O1472" s="1"/>
    </row>
    <row r="1473" spans="1:15" s="30" customFormat="1" x14ac:dyDescent="0.25">
      <c r="A1473" s="1"/>
      <c r="B1473" s="1"/>
      <c r="C1473" s="1"/>
      <c r="D1473" s="1"/>
      <c r="E1473" s="1"/>
      <c r="F1473" s="1"/>
      <c r="G1473" s="1"/>
      <c r="H1473" s="18"/>
      <c r="I1473" s="1"/>
      <c r="J1473" s="1"/>
      <c r="K1473" s="1"/>
      <c r="L1473" s="1"/>
      <c r="M1473" s="1"/>
      <c r="N1473" s="1"/>
      <c r="O1473" s="1"/>
    </row>
    <row r="1474" spans="1:15" s="30" customFormat="1" x14ac:dyDescent="0.25">
      <c r="A1474" s="1"/>
      <c r="B1474" s="1"/>
      <c r="C1474" s="1"/>
      <c r="D1474" s="1"/>
      <c r="E1474" s="1"/>
      <c r="F1474" s="1"/>
      <c r="G1474" s="1"/>
      <c r="H1474" s="18"/>
      <c r="I1474" s="1"/>
      <c r="J1474" s="1"/>
      <c r="K1474" s="1"/>
      <c r="L1474" s="1"/>
      <c r="M1474" s="1"/>
      <c r="N1474" s="1"/>
      <c r="O1474" s="1"/>
    </row>
    <row r="1475" spans="1:15" s="30" customFormat="1" x14ac:dyDescent="0.25">
      <c r="A1475" s="1"/>
      <c r="B1475" s="1"/>
      <c r="C1475" s="1"/>
      <c r="D1475" s="1"/>
      <c r="E1475" s="1"/>
      <c r="F1475" s="1"/>
      <c r="G1475" s="1"/>
      <c r="H1475" s="18"/>
      <c r="I1475" s="1"/>
      <c r="J1475" s="1"/>
      <c r="K1475" s="1"/>
      <c r="L1475" s="1"/>
      <c r="M1475" s="1"/>
      <c r="N1475" s="1"/>
      <c r="O1475" s="1"/>
    </row>
    <row r="1476" spans="1:15" s="30" customFormat="1" x14ac:dyDescent="0.25">
      <c r="A1476" s="1"/>
      <c r="B1476" s="1"/>
      <c r="C1476" s="1"/>
      <c r="D1476" s="1"/>
      <c r="E1476" s="1"/>
      <c r="F1476" s="1"/>
      <c r="G1476" s="1"/>
      <c r="H1476" s="18"/>
      <c r="I1476" s="1"/>
      <c r="J1476" s="1"/>
      <c r="K1476" s="1"/>
      <c r="L1476" s="1"/>
      <c r="M1476" s="1"/>
      <c r="N1476" s="1"/>
      <c r="O1476" s="1"/>
    </row>
    <row r="1477" spans="1:15" s="30" customFormat="1" x14ac:dyDescent="0.25">
      <c r="A1477" s="1"/>
      <c r="B1477" s="1"/>
      <c r="C1477" s="1"/>
      <c r="D1477" s="1"/>
      <c r="E1477" s="1"/>
      <c r="F1477" s="1"/>
      <c r="G1477" s="1"/>
      <c r="H1477" s="18"/>
      <c r="I1477" s="1"/>
      <c r="J1477" s="1"/>
      <c r="K1477" s="1"/>
      <c r="L1477" s="1"/>
      <c r="M1477" s="1"/>
      <c r="N1477" s="1"/>
      <c r="O1477" s="1"/>
    </row>
    <row r="1478" spans="1:15" s="30" customFormat="1" x14ac:dyDescent="0.25">
      <c r="A1478" s="1"/>
      <c r="B1478" s="1"/>
      <c r="C1478" s="1"/>
      <c r="D1478" s="1"/>
      <c r="E1478" s="1"/>
      <c r="F1478" s="1"/>
      <c r="G1478" s="1"/>
      <c r="H1478" s="18"/>
      <c r="I1478" s="1"/>
      <c r="J1478" s="1"/>
      <c r="K1478" s="1"/>
      <c r="L1478" s="1"/>
      <c r="M1478" s="1"/>
      <c r="N1478" s="1"/>
      <c r="O1478" s="1"/>
    </row>
    <row r="1479" spans="1:15" s="30" customFormat="1" x14ac:dyDescent="0.25">
      <c r="A1479" s="1"/>
      <c r="B1479" s="1"/>
      <c r="C1479" s="1"/>
      <c r="D1479" s="1"/>
      <c r="E1479" s="1"/>
      <c r="F1479" s="1"/>
      <c r="G1479" s="1"/>
      <c r="H1479" s="18"/>
      <c r="I1479" s="1"/>
      <c r="J1479" s="1"/>
      <c r="K1479" s="1"/>
      <c r="L1479" s="1"/>
      <c r="M1479" s="1"/>
      <c r="N1479" s="1"/>
      <c r="O1479" s="1"/>
    </row>
    <row r="1480" spans="1:15" s="30" customFormat="1" x14ac:dyDescent="0.25">
      <c r="A1480" s="1"/>
      <c r="B1480" s="1"/>
      <c r="C1480" s="1"/>
      <c r="D1480" s="1"/>
      <c r="E1480" s="1"/>
      <c r="F1480" s="1"/>
      <c r="G1480" s="1"/>
      <c r="H1480" s="18"/>
      <c r="I1480" s="1"/>
      <c r="J1480" s="1"/>
      <c r="K1480" s="1"/>
      <c r="L1480" s="1"/>
      <c r="M1480" s="1"/>
      <c r="N1480" s="1"/>
      <c r="O1480" s="1"/>
    </row>
    <row r="1481" spans="1:15" s="30" customFormat="1" x14ac:dyDescent="0.25">
      <c r="A1481" s="1"/>
      <c r="B1481" s="1"/>
      <c r="C1481" s="1"/>
      <c r="D1481" s="1"/>
      <c r="E1481" s="1"/>
      <c r="F1481" s="1"/>
      <c r="G1481" s="1"/>
      <c r="H1481" s="18"/>
      <c r="I1481" s="1"/>
      <c r="J1481" s="1"/>
      <c r="K1481" s="1"/>
      <c r="L1481" s="1"/>
      <c r="M1481" s="1"/>
      <c r="N1481" s="1"/>
      <c r="O1481" s="1"/>
    </row>
    <row r="1482" spans="1:15" s="30" customFormat="1" x14ac:dyDescent="0.25">
      <c r="A1482" s="1"/>
      <c r="B1482" s="1"/>
      <c r="C1482" s="1"/>
      <c r="D1482" s="1"/>
      <c r="E1482" s="1"/>
      <c r="F1482" s="1"/>
      <c r="G1482" s="1"/>
      <c r="H1482" s="18"/>
      <c r="I1482" s="1"/>
      <c r="J1482" s="1"/>
      <c r="K1482" s="1"/>
      <c r="L1482" s="1"/>
      <c r="M1482" s="1"/>
      <c r="N1482" s="1"/>
      <c r="O1482" s="1"/>
    </row>
    <row r="1483" spans="1:15" s="30" customFormat="1" x14ac:dyDescent="0.25">
      <c r="A1483" s="1"/>
      <c r="B1483" s="1"/>
      <c r="C1483" s="1"/>
      <c r="D1483" s="1"/>
      <c r="E1483" s="1"/>
      <c r="F1483" s="1"/>
      <c r="G1483" s="1"/>
      <c r="H1483" s="18"/>
      <c r="I1483" s="1"/>
      <c r="J1483" s="1"/>
      <c r="K1483" s="1"/>
      <c r="L1483" s="1"/>
      <c r="M1483" s="1"/>
      <c r="N1483" s="1"/>
      <c r="O1483" s="1"/>
    </row>
    <row r="1484" spans="1:15" s="30" customFormat="1" x14ac:dyDescent="0.25">
      <c r="A1484" s="1"/>
      <c r="B1484" s="1"/>
      <c r="C1484" s="1"/>
      <c r="D1484" s="1"/>
      <c r="E1484" s="1"/>
      <c r="F1484" s="1"/>
      <c r="G1484" s="1"/>
      <c r="H1484" s="18"/>
      <c r="I1484" s="1"/>
      <c r="J1484" s="1"/>
      <c r="K1484" s="1"/>
      <c r="L1484" s="1"/>
      <c r="M1484" s="1"/>
      <c r="N1484" s="1"/>
      <c r="O1484" s="1"/>
    </row>
    <row r="1485" spans="1:15" s="30" customFormat="1" x14ac:dyDescent="0.25">
      <c r="A1485" s="1"/>
      <c r="B1485" s="1"/>
      <c r="C1485" s="1"/>
      <c r="D1485" s="1"/>
      <c r="E1485" s="1"/>
      <c r="F1485" s="1"/>
      <c r="G1485" s="1"/>
      <c r="H1485" s="18"/>
      <c r="I1485" s="1"/>
      <c r="J1485" s="1"/>
      <c r="K1485" s="1"/>
      <c r="L1485" s="1"/>
      <c r="M1485" s="1"/>
      <c r="N1485" s="1"/>
      <c r="O1485" s="1"/>
    </row>
    <row r="1486" spans="1:15" s="30" customFormat="1" x14ac:dyDescent="0.25">
      <c r="A1486" s="1"/>
      <c r="B1486" s="1"/>
      <c r="C1486" s="1"/>
      <c r="D1486" s="1"/>
      <c r="E1486" s="1"/>
      <c r="F1486" s="1"/>
      <c r="G1486" s="1"/>
      <c r="H1486" s="18"/>
      <c r="I1486" s="1"/>
      <c r="J1486" s="1"/>
      <c r="K1486" s="1"/>
      <c r="L1486" s="1"/>
      <c r="M1486" s="1"/>
      <c r="N1486" s="1"/>
      <c r="O1486" s="1"/>
    </row>
    <row r="1487" spans="1:15" s="30" customFormat="1" x14ac:dyDescent="0.25">
      <c r="A1487" s="1"/>
      <c r="B1487" s="1"/>
      <c r="C1487" s="1"/>
      <c r="D1487" s="1"/>
      <c r="E1487" s="1"/>
      <c r="F1487" s="1"/>
      <c r="G1487" s="1"/>
      <c r="H1487" s="18"/>
      <c r="I1487" s="1"/>
      <c r="J1487" s="1"/>
      <c r="K1487" s="1"/>
      <c r="L1487" s="1"/>
      <c r="M1487" s="1"/>
      <c r="N1487" s="1"/>
      <c r="O1487" s="1"/>
    </row>
    <row r="1488" spans="1:15" s="30" customFormat="1" x14ac:dyDescent="0.25">
      <c r="A1488" s="1"/>
      <c r="B1488" s="1"/>
      <c r="C1488" s="1"/>
      <c r="D1488" s="1"/>
      <c r="E1488" s="1"/>
      <c r="F1488" s="1"/>
      <c r="G1488" s="1"/>
      <c r="H1488" s="18"/>
      <c r="I1488" s="1"/>
      <c r="J1488" s="1"/>
      <c r="K1488" s="1"/>
      <c r="L1488" s="1"/>
      <c r="M1488" s="1"/>
      <c r="N1488" s="1"/>
      <c r="O1488" s="1"/>
    </row>
    <row r="1489" spans="1:15" s="30" customFormat="1" x14ac:dyDescent="0.25">
      <c r="A1489" s="1"/>
      <c r="B1489" s="1"/>
      <c r="C1489" s="1"/>
      <c r="D1489" s="1"/>
      <c r="E1489" s="1"/>
      <c r="F1489" s="1"/>
      <c r="G1489" s="1"/>
      <c r="H1489" s="18"/>
      <c r="I1489" s="1"/>
      <c r="J1489" s="1"/>
      <c r="K1489" s="1"/>
      <c r="L1489" s="1"/>
      <c r="M1489" s="1"/>
      <c r="N1489" s="1"/>
      <c r="O1489" s="1"/>
    </row>
    <row r="1490" spans="1:15" s="30" customFormat="1" x14ac:dyDescent="0.25">
      <c r="A1490" s="1"/>
      <c r="B1490" s="1"/>
      <c r="C1490" s="1"/>
      <c r="D1490" s="1"/>
      <c r="E1490" s="1"/>
      <c r="F1490" s="1"/>
      <c r="G1490" s="1"/>
      <c r="H1490" s="18"/>
      <c r="I1490" s="1"/>
      <c r="J1490" s="1"/>
      <c r="K1490" s="1"/>
      <c r="L1490" s="1"/>
      <c r="M1490" s="1"/>
      <c r="N1490" s="1"/>
      <c r="O1490" s="1"/>
    </row>
    <row r="1491" spans="1:15" s="30" customFormat="1" x14ac:dyDescent="0.25">
      <c r="A1491" s="1"/>
      <c r="B1491" s="1"/>
      <c r="C1491" s="1"/>
      <c r="D1491" s="1"/>
      <c r="E1491" s="1"/>
      <c r="F1491" s="1"/>
      <c r="G1491" s="1"/>
      <c r="H1491" s="18"/>
      <c r="I1491" s="1"/>
      <c r="J1491" s="1"/>
      <c r="K1491" s="1"/>
      <c r="L1491" s="1"/>
      <c r="M1491" s="1"/>
      <c r="N1491" s="1"/>
      <c r="O1491" s="1"/>
    </row>
    <row r="1492" spans="1:15" s="30" customFormat="1" x14ac:dyDescent="0.25">
      <c r="A1492" s="1"/>
      <c r="B1492" s="1"/>
      <c r="C1492" s="1"/>
      <c r="D1492" s="1"/>
      <c r="E1492" s="1"/>
      <c r="F1492" s="1"/>
      <c r="G1492" s="1"/>
      <c r="H1492" s="18"/>
      <c r="I1492" s="1"/>
      <c r="J1492" s="1"/>
      <c r="K1492" s="1"/>
      <c r="L1492" s="1"/>
      <c r="M1492" s="1"/>
      <c r="N1492" s="1"/>
      <c r="O1492" s="1"/>
    </row>
    <row r="1493" spans="1:15" s="30" customFormat="1" x14ac:dyDescent="0.25">
      <c r="A1493" s="1"/>
      <c r="B1493" s="1"/>
      <c r="C1493" s="1"/>
      <c r="D1493" s="1"/>
      <c r="E1493" s="1"/>
      <c r="F1493" s="1"/>
      <c r="G1493" s="1"/>
      <c r="H1493" s="18"/>
      <c r="I1493" s="1"/>
      <c r="J1493" s="1"/>
      <c r="K1493" s="1"/>
      <c r="L1493" s="1"/>
      <c r="M1493" s="1"/>
      <c r="N1493" s="1"/>
      <c r="O1493" s="1"/>
    </row>
    <row r="1494" spans="1:15" s="30" customFormat="1" x14ac:dyDescent="0.25">
      <c r="A1494" s="1"/>
      <c r="B1494" s="1"/>
      <c r="C1494" s="1"/>
      <c r="D1494" s="1"/>
      <c r="E1494" s="1"/>
      <c r="F1494" s="1"/>
      <c r="G1494" s="1"/>
      <c r="H1494" s="18"/>
      <c r="I1494" s="1"/>
      <c r="J1494" s="1"/>
      <c r="K1494" s="1"/>
      <c r="L1494" s="1"/>
      <c r="M1494" s="1"/>
      <c r="N1494" s="1"/>
      <c r="O1494" s="1"/>
    </row>
    <row r="1495" spans="1:15" s="30" customFormat="1" x14ac:dyDescent="0.25">
      <c r="A1495" s="1"/>
      <c r="B1495" s="1"/>
      <c r="C1495" s="1"/>
      <c r="D1495" s="1"/>
      <c r="E1495" s="1"/>
      <c r="F1495" s="1"/>
      <c r="G1495" s="1"/>
      <c r="H1495" s="18"/>
      <c r="I1495" s="1"/>
      <c r="J1495" s="1"/>
      <c r="K1495" s="1"/>
      <c r="L1495" s="1"/>
      <c r="M1495" s="1"/>
      <c r="N1495" s="1"/>
      <c r="O1495" s="1"/>
    </row>
    <row r="1496" spans="1:15" s="30" customFormat="1" x14ac:dyDescent="0.25">
      <c r="A1496" s="1"/>
      <c r="B1496" s="1"/>
      <c r="C1496" s="1"/>
      <c r="D1496" s="1"/>
      <c r="E1496" s="1"/>
      <c r="F1496" s="1"/>
      <c r="G1496" s="1"/>
      <c r="H1496" s="18"/>
      <c r="I1496" s="1"/>
      <c r="J1496" s="1"/>
      <c r="K1496" s="1"/>
      <c r="L1496" s="1"/>
      <c r="M1496" s="1"/>
      <c r="N1496" s="1"/>
      <c r="O1496" s="1"/>
    </row>
    <row r="1497" spans="1:15" s="30" customFormat="1" x14ac:dyDescent="0.25">
      <c r="A1497" s="1"/>
      <c r="B1497" s="1"/>
      <c r="C1497" s="1"/>
      <c r="D1497" s="1"/>
      <c r="E1497" s="1"/>
      <c r="F1497" s="1"/>
      <c r="G1497" s="1"/>
      <c r="H1497" s="18"/>
      <c r="I1497" s="1"/>
      <c r="J1497" s="1"/>
      <c r="K1497" s="1"/>
      <c r="L1497" s="1"/>
      <c r="M1497" s="1"/>
      <c r="N1497" s="1"/>
      <c r="O1497" s="1"/>
    </row>
    <row r="1498" spans="1:15" s="30" customFormat="1" x14ac:dyDescent="0.25">
      <c r="A1498" s="1"/>
      <c r="B1498" s="1"/>
      <c r="C1498" s="1"/>
      <c r="D1498" s="1"/>
      <c r="E1498" s="1"/>
      <c r="F1498" s="1"/>
      <c r="G1498" s="1"/>
      <c r="H1498" s="18"/>
      <c r="I1498" s="1"/>
      <c r="J1498" s="1"/>
      <c r="K1498" s="1"/>
      <c r="L1498" s="1"/>
      <c r="M1498" s="1"/>
      <c r="N1498" s="1"/>
      <c r="O1498" s="1"/>
    </row>
    <row r="1499" spans="1:15" s="30" customFormat="1" x14ac:dyDescent="0.25">
      <c r="A1499" s="1"/>
      <c r="B1499" s="1"/>
      <c r="C1499" s="1"/>
      <c r="D1499" s="1"/>
      <c r="E1499" s="1"/>
      <c r="F1499" s="1"/>
      <c r="G1499" s="1"/>
      <c r="H1499" s="18"/>
      <c r="I1499" s="1"/>
      <c r="J1499" s="1"/>
      <c r="K1499" s="1"/>
      <c r="L1499" s="1"/>
      <c r="M1499" s="1"/>
      <c r="N1499" s="1"/>
      <c r="O1499" s="1"/>
    </row>
    <row r="1500" spans="1:15" s="30" customFormat="1" x14ac:dyDescent="0.25">
      <c r="A1500" s="1"/>
      <c r="B1500" s="1"/>
      <c r="C1500" s="1"/>
      <c r="D1500" s="1"/>
      <c r="E1500" s="1"/>
      <c r="F1500" s="1"/>
      <c r="G1500" s="1"/>
      <c r="H1500" s="18"/>
      <c r="I1500" s="1"/>
      <c r="J1500" s="1"/>
      <c r="K1500" s="1"/>
      <c r="L1500" s="1"/>
      <c r="M1500" s="1"/>
      <c r="N1500" s="1"/>
      <c r="O1500" s="1"/>
    </row>
    <row r="1501" spans="1:15" s="30" customFormat="1" x14ac:dyDescent="0.25">
      <c r="A1501" s="1"/>
      <c r="B1501" s="1"/>
      <c r="C1501" s="1"/>
      <c r="D1501" s="1"/>
      <c r="E1501" s="1"/>
      <c r="F1501" s="1"/>
      <c r="G1501" s="1"/>
      <c r="H1501" s="18"/>
      <c r="I1501" s="1"/>
      <c r="J1501" s="1"/>
      <c r="K1501" s="1"/>
      <c r="L1501" s="1"/>
      <c r="M1501" s="1"/>
      <c r="N1501" s="1"/>
      <c r="O1501" s="1"/>
    </row>
    <row r="1502" spans="1:15" s="30" customFormat="1" x14ac:dyDescent="0.25">
      <c r="A1502" s="1"/>
      <c r="B1502" s="1"/>
      <c r="C1502" s="1"/>
      <c r="D1502" s="1"/>
      <c r="E1502" s="1"/>
      <c r="F1502" s="1"/>
      <c r="G1502" s="1"/>
      <c r="H1502" s="18"/>
      <c r="I1502" s="1"/>
      <c r="J1502" s="1"/>
      <c r="K1502" s="1"/>
      <c r="L1502" s="1"/>
      <c r="M1502" s="1"/>
      <c r="N1502" s="1"/>
      <c r="O1502" s="1"/>
    </row>
    <row r="1503" spans="1:15" s="30" customFormat="1" x14ac:dyDescent="0.25">
      <c r="A1503" s="1"/>
      <c r="B1503" s="1"/>
      <c r="C1503" s="1"/>
      <c r="D1503" s="1"/>
      <c r="E1503" s="1"/>
      <c r="F1503" s="1"/>
      <c r="G1503" s="1"/>
      <c r="H1503" s="18"/>
      <c r="I1503" s="1"/>
      <c r="J1503" s="1"/>
      <c r="K1503" s="1"/>
      <c r="L1503" s="1"/>
      <c r="M1503" s="1"/>
      <c r="N1503" s="1"/>
      <c r="O1503" s="1"/>
    </row>
    <row r="1504" spans="1:15" s="30" customFormat="1" x14ac:dyDescent="0.25">
      <c r="A1504" s="1"/>
      <c r="B1504" s="1"/>
      <c r="C1504" s="1"/>
      <c r="D1504" s="1"/>
      <c r="E1504" s="1"/>
      <c r="F1504" s="1"/>
      <c r="G1504" s="1"/>
      <c r="H1504" s="18"/>
      <c r="I1504" s="1"/>
      <c r="J1504" s="1"/>
      <c r="K1504" s="1"/>
      <c r="L1504" s="1"/>
      <c r="M1504" s="1"/>
      <c r="N1504" s="1"/>
      <c r="O1504" s="1"/>
    </row>
    <row r="1505" spans="1:15" s="30" customFormat="1" x14ac:dyDescent="0.25">
      <c r="A1505" s="1"/>
      <c r="B1505" s="1"/>
      <c r="C1505" s="1"/>
      <c r="D1505" s="1"/>
      <c r="E1505" s="1"/>
      <c r="F1505" s="1"/>
      <c r="G1505" s="1"/>
      <c r="H1505" s="18"/>
      <c r="I1505" s="1"/>
      <c r="J1505" s="1"/>
      <c r="K1505" s="1"/>
      <c r="L1505" s="1"/>
      <c r="M1505" s="1"/>
      <c r="N1505" s="1"/>
      <c r="O1505" s="1"/>
    </row>
    <row r="1506" spans="1:15" s="30" customFormat="1" x14ac:dyDescent="0.25">
      <c r="A1506" s="1"/>
      <c r="B1506" s="1"/>
      <c r="C1506" s="1"/>
      <c r="D1506" s="1"/>
      <c r="E1506" s="1"/>
      <c r="F1506" s="1"/>
      <c r="G1506" s="1"/>
      <c r="H1506" s="18"/>
      <c r="I1506" s="1"/>
      <c r="J1506" s="1"/>
      <c r="K1506" s="1"/>
      <c r="L1506" s="1"/>
      <c r="M1506" s="1"/>
      <c r="N1506" s="1"/>
      <c r="O1506" s="1"/>
    </row>
    <row r="1507" spans="1:15" s="30" customFormat="1" x14ac:dyDescent="0.25">
      <c r="A1507" s="1"/>
      <c r="B1507" s="1"/>
      <c r="C1507" s="1"/>
      <c r="D1507" s="1"/>
      <c r="E1507" s="1"/>
      <c r="F1507" s="1"/>
      <c r="G1507" s="1"/>
      <c r="H1507" s="18"/>
      <c r="I1507" s="1"/>
      <c r="J1507" s="1"/>
      <c r="K1507" s="1"/>
      <c r="L1507" s="1"/>
      <c r="M1507" s="1"/>
      <c r="N1507" s="1"/>
      <c r="O1507" s="1"/>
    </row>
    <row r="1508" spans="1:15" s="30" customFormat="1" x14ac:dyDescent="0.25">
      <c r="A1508" s="1"/>
      <c r="B1508" s="1"/>
      <c r="C1508" s="1"/>
      <c r="D1508" s="1"/>
      <c r="E1508" s="1"/>
      <c r="F1508" s="1"/>
      <c r="G1508" s="1"/>
      <c r="H1508" s="18"/>
      <c r="I1508" s="1"/>
      <c r="J1508" s="1"/>
      <c r="K1508" s="1"/>
      <c r="L1508" s="1"/>
      <c r="M1508" s="1"/>
      <c r="N1508" s="1"/>
      <c r="O1508" s="1"/>
    </row>
    <row r="1509" spans="1:15" s="30" customFormat="1" x14ac:dyDescent="0.25">
      <c r="A1509" s="1"/>
      <c r="B1509" s="1"/>
      <c r="C1509" s="1"/>
      <c r="D1509" s="1"/>
      <c r="E1509" s="1"/>
      <c r="F1509" s="1"/>
      <c r="G1509" s="1"/>
      <c r="H1509" s="18"/>
      <c r="I1509" s="1"/>
      <c r="J1509" s="1"/>
      <c r="K1509" s="1"/>
      <c r="L1509" s="1"/>
      <c r="M1509" s="1"/>
      <c r="N1509" s="1"/>
      <c r="O1509" s="1"/>
    </row>
    <row r="1510" spans="1:15" s="30" customFormat="1" x14ac:dyDescent="0.25">
      <c r="A1510" s="1"/>
      <c r="B1510" s="1"/>
      <c r="C1510" s="1"/>
      <c r="D1510" s="1"/>
      <c r="E1510" s="1"/>
      <c r="F1510" s="1"/>
      <c r="G1510" s="1"/>
      <c r="H1510" s="18"/>
      <c r="I1510" s="1"/>
      <c r="J1510" s="1"/>
      <c r="K1510" s="1"/>
      <c r="L1510" s="1"/>
      <c r="M1510" s="1"/>
      <c r="N1510" s="1"/>
      <c r="O1510" s="1"/>
    </row>
    <row r="1511" spans="1:15" s="30" customFormat="1" x14ac:dyDescent="0.25">
      <c r="A1511" s="1"/>
      <c r="B1511" s="1"/>
      <c r="C1511" s="1"/>
      <c r="D1511" s="1"/>
      <c r="E1511" s="1"/>
      <c r="F1511" s="1"/>
      <c r="G1511" s="1"/>
      <c r="H1511" s="18"/>
      <c r="I1511" s="1"/>
      <c r="J1511" s="1"/>
      <c r="K1511" s="1"/>
      <c r="L1511" s="1"/>
      <c r="M1511" s="1"/>
      <c r="N1511" s="1"/>
      <c r="O1511" s="1"/>
    </row>
    <row r="1512" spans="1:15" s="30" customFormat="1" x14ac:dyDescent="0.25">
      <c r="A1512" s="1"/>
      <c r="B1512" s="1"/>
      <c r="C1512" s="1"/>
      <c r="D1512" s="1"/>
      <c r="E1512" s="1"/>
      <c r="F1512" s="1"/>
      <c r="G1512" s="1"/>
      <c r="H1512" s="18"/>
      <c r="I1512" s="1"/>
      <c r="J1512" s="1"/>
      <c r="K1512" s="1"/>
      <c r="L1512" s="1"/>
      <c r="M1512" s="1"/>
      <c r="N1512" s="1"/>
      <c r="O1512" s="1"/>
    </row>
    <row r="1513" spans="1:15" s="30" customFormat="1" x14ac:dyDescent="0.25">
      <c r="A1513" s="1"/>
      <c r="B1513" s="1"/>
      <c r="C1513" s="1"/>
      <c r="D1513" s="1"/>
      <c r="E1513" s="1"/>
      <c r="F1513" s="1"/>
      <c r="G1513" s="1"/>
      <c r="H1513" s="18"/>
      <c r="I1513" s="1"/>
      <c r="J1513" s="1"/>
      <c r="K1513" s="1"/>
      <c r="L1513" s="1"/>
      <c r="M1513" s="1"/>
      <c r="N1513" s="1"/>
      <c r="O1513" s="1"/>
    </row>
    <row r="1514" spans="1:15" s="30" customFormat="1" x14ac:dyDescent="0.25">
      <c r="A1514" s="1"/>
      <c r="B1514" s="1"/>
      <c r="C1514" s="1"/>
      <c r="D1514" s="1"/>
      <c r="E1514" s="1"/>
      <c r="F1514" s="1"/>
      <c r="G1514" s="1"/>
      <c r="H1514" s="18"/>
      <c r="I1514" s="1"/>
      <c r="J1514" s="1"/>
      <c r="K1514" s="1"/>
      <c r="L1514" s="1"/>
      <c r="M1514" s="1"/>
      <c r="N1514" s="1"/>
      <c r="O1514" s="1"/>
    </row>
    <row r="1515" spans="1:15" s="30" customFormat="1" x14ac:dyDescent="0.25">
      <c r="A1515" s="1"/>
      <c r="B1515" s="1"/>
      <c r="C1515" s="1"/>
      <c r="D1515" s="1"/>
      <c r="E1515" s="1"/>
      <c r="F1515" s="1"/>
      <c r="G1515" s="1"/>
      <c r="H1515" s="18"/>
      <c r="I1515" s="1"/>
      <c r="J1515" s="1"/>
      <c r="K1515" s="1"/>
      <c r="L1515" s="1"/>
      <c r="M1515" s="1"/>
      <c r="N1515" s="1"/>
      <c r="O1515" s="1"/>
    </row>
    <row r="1516" spans="1:15" s="30" customFormat="1" x14ac:dyDescent="0.25">
      <c r="A1516" s="1"/>
      <c r="B1516" s="1"/>
      <c r="C1516" s="1"/>
      <c r="D1516" s="1"/>
      <c r="E1516" s="1"/>
      <c r="F1516" s="1"/>
      <c r="G1516" s="1"/>
      <c r="H1516" s="18"/>
      <c r="I1516" s="1"/>
      <c r="J1516" s="1"/>
      <c r="K1516" s="1"/>
      <c r="L1516" s="1"/>
      <c r="M1516" s="1"/>
      <c r="N1516" s="1"/>
      <c r="O1516" s="1"/>
    </row>
    <row r="1517" spans="1:15" s="30" customFormat="1" x14ac:dyDescent="0.25">
      <c r="A1517" s="1"/>
      <c r="B1517" s="1"/>
      <c r="C1517" s="1"/>
      <c r="D1517" s="1"/>
      <c r="E1517" s="1"/>
      <c r="F1517" s="1"/>
      <c r="G1517" s="1"/>
      <c r="H1517" s="18"/>
      <c r="I1517" s="1"/>
      <c r="J1517" s="1"/>
      <c r="K1517" s="1"/>
      <c r="L1517" s="1"/>
      <c r="M1517" s="1"/>
      <c r="N1517" s="1"/>
      <c r="O1517" s="1"/>
    </row>
    <row r="1518" spans="1:15" s="30" customFormat="1" x14ac:dyDescent="0.25">
      <c r="A1518" s="1"/>
      <c r="B1518" s="1"/>
      <c r="C1518" s="1"/>
      <c r="D1518" s="1"/>
      <c r="E1518" s="1"/>
      <c r="F1518" s="1"/>
      <c r="G1518" s="1"/>
      <c r="H1518" s="18"/>
      <c r="I1518" s="1"/>
      <c r="J1518" s="1"/>
      <c r="K1518" s="1"/>
      <c r="L1518" s="1"/>
      <c r="M1518" s="1"/>
      <c r="N1518" s="1"/>
      <c r="O1518" s="1"/>
    </row>
    <row r="1519" spans="1:15" s="30" customFormat="1" x14ac:dyDescent="0.25">
      <c r="A1519" s="1"/>
      <c r="B1519" s="1"/>
      <c r="C1519" s="1"/>
      <c r="D1519" s="1"/>
      <c r="E1519" s="1"/>
      <c r="F1519" s="1"/>
      <c r="G1519" s="1"/>
      <c r="H1519" s="18"/>
      <c r="I1519" s="1"/>
      <c r="J1519" s="1"/>
      <c r="K1519" s="1"/>
      <c r="L1519" s="1"/>
      <c r="M1519" s="1"/>
      <c r="N1519" s="1"/>
      <c r="O1519" s="1"/>
    </row>
    <row r="1520" spans="1:15" s="30" customFormat="1" x14ac:dyDescent="0.25">
      <c r="A1520" s="1"/>
      <c r="B1520" s="1"/>
      <c r="C1520" s="1"/>
      <c r="D1520" s="1"/>
      <c r="E1520" s="1"/>
      <c r="F1520" s="1"/>
      <c r="G1520" s="1"/>
      <c r="H1520" s="18"/>
      <c r="I1520" s="1"/>
      <c r="J1520" s="1"/>
      <c r="K1520" s="1"/>
      <c r="L1520" s="1"/>
      <c r="M1520" s="1"/>
      <c r="N1520" s="1"/>
      <c r="O1520" s="1"/>
    </row>
    <row r="1521" spans="1:15" s="30" customFormat="1" x14ac:dyDescent="0.25">
      <c r="A1521" s="1"/>
      <c r="B1521" s="1"/>
      <c r="C1521" s="1"/>
      <c r="D1521" s="1"/>
      <c r="E1521" s="1"/>
      <c r="F1521" s="1"/>
      <c r="G1521" s="1"/>
      <c r="H1521" s="18"/>
      <c r="I1521" s="1"/>
      <c r="J1521" s="1"/>
      <c r="K1521" s="1"/>
      <c r="L1521" s="1"/>
      <c r="M1521" s="1"/>
      <c r="N1521" s="1"/>
      <c r="O1521" s="1"/>
    </row>
    <row r="1522" spans="1:15" s="30" customFormat="1" x14ac:dyDescent="0.25">
      <c r="A1522" s="1"/>
      <c r="B1522" s="1"/>
      <c r="C1522" s="1"/>
      <c r="D1522" s="1"/>
      <c r="E1522" s="1"/>
      <c r="F1522" s="1"/>
      <c r="G1522" s="1"/>
      <c r="H1522" s="18"/>
      <c r="I1522" s="1"/>
      <c r="J1522" s="1"/>
      <c r="K1522" s="1"/>
      <c r="L1522" s="1"/>
      <c r="M1522" s="1"/>
      <c r="N1522" s="1"/>
      <c r="O1522" s="1"/>
    </row>
    <row r="1523" spans="1:15" s="30" customFormat="1" x14ac:dyDescent="0.25">
      <c r="A1523" s="1"/>
      <c r="B1523" s="1"/>
      <c r="C1523" s="1"/>
      <c r="D1523" s="1"/>
      <c r="E1523" s="1"/>
      <c r="F1523" s="1"/>
      <c r="G1523" s="1"/>
      <c r="H1523" s="18"/>
      <c r="I1523" s="1"/>
      <c r="J1523" s="1"/>
      <c r="K1523" s="1"/>
      <c r="L1523" s="1"/>
      <c r="M1523" s="1"/>
      <c r="N1523" s="1"/>
      <c r="O1523" s="1"/>
    </row>
    <row r="1524" spans="1:15" s="30" customFormat="1" x14ac:dyDescent="0.25">
      <c r="A1524" s="1"/>
      <c r="B1524" s="1"/>
      <c r="C1524" s="1"/>
      <c r="D1524" s="1"/>
      <c r="E1524" s="1"/>
      <c r="F1524" s="1"/>
      <c r="G1524" s="1"/>
      <c r="H1524" s="18"/>
      <c r="I1524" s="1"/>
      <c r="J1524" s="1"/>
      <c r="K1524" s="1"/>
      <c r="L1524" s="1"/>
      <c r="M1524" s="1"/>
      <c r="N1524" s="1"/>
      <c r="O1524" s="1"/>
    </row>
    <row r="1525" spans="1:15" s="30" customFormat="1" x14ac:dyDescent="0.25">
      <c r="A1525" s="1"/>
      <c r="B1525" s="1"/>
      <c r="C1525" s="1"/>
      <c r="D1525" s="1"/>
      <c r="E1525" s="1"/>
      <c r="F1525" s="1"/>
      <c r="G1525" s="1"/>
      <c r="H1525" s="18"/>
      <c r="I1525" s="1"/>
      <c r="J1525" s="1"/>
      <c r="K1525" s="1"/>
      <c r="L1525" s="1"/>
      <c r="M1525" s="1"/>
      <c r="N1525" s="1"/>
      <c r="O1525" s="1"/>
    </row>
    <row r="1526" spans="1:15" s="30" customFormat="1" x14ac:dyDescent="0.25">
      <c r="A1526" s="1"/>
      <c r="B1526" s="1"/>
      <c r="C1526" s="1"/>
      <c r="D1526" s="1"/>
      <c r="E1526" s="1"/>
      <c r="F1526" s="1"/>
      <c r="G1526" s="1"/>
      <c r="H1526" s="18"/>
      <c r="I1526" s="1"/>
      <c r="J1526" s="1"/>
      <c r="K1526" s="1"/>
      <c r="L1526" s="1"/>
      <c r="M1526" s="1"/>
      <c r="N1526" s="1"/>
      <c r="O1526" s="1"/>
    </row>
    <row r="1527" spans="1:15" s="30" customFormat="1" x14ac:dyDescent="0.25">
      <c r="A1527" s="1"/>
      <c r="B1527" s="1"/>
      <c r="C1527" s="1"/>
      <c r="D1527" s="1"/>
      <c r="E1527" s="1"/>
      <c r="F1527" s="1"/>
      <c r="G1527" s="1"/>
      <c r="H1527" s="18"/>
      <c r="I1527" s="1"/>
      <c r="J1527" s="1"/>
      <c r="K1527" s="1"/>
      <c r="L1527" s="1"/>
      <c r="M1527" s="1"/>
      <c r="N1527" s="1"/>
      <c r="O1527" s="1"/>
    </row>
    <row r="1528" spans="1:15" s="30" customFormat="1" x14ac:dyDescent="0.25">
      <c r="A1528" s="1"/>
      <c r="B1528" s="1"/>
      <c r="C1528" s="1"/>
      <c r="D1528" s="1"/>
      <c r="E1528" s="1"/>
      <c r="F1528" s="1"/>
      <c r="G1528" s="1"/>
      <c r="H1528" s="18"/>
      <c r="I1528" s="1"/>
      <c r="J1528" s="1"/>
      <c r="K1528" s="1"/>
      <c r="L1528" s="1"/>
      <c r="M1528" s="1"/>
      <c r="N1528" s="1"/>
      <c r="O1528" s="1"/>
    </row>
    <row r="1529" spans="1:15" s="30" customFormat="1" x14ac:dyDescent="0.25">
      <c r="A1529" s="1"/>
      <c r="B1529" s="1"/>
      <c r="C1529" s="1"/>
      <c r="D1529" s="1"/>
      <c r="E1529" s="1"/>
      <c r="F1529" s="1"/>
      <c r="G1529" s="1"/>
      <c r="H1529" s="18"/>
      <c r="I1529" s="1"/>
      <c r="J1529" s="1"/>
      <c r="K1529" s="1"/>
      <c r="L1529" s="1"/>
      <c r="M1529" s="1"/>
      <c r="N1529" s="1"/>
      <c r="O1529" s="1"/>
    </row>
    <row r="1530" spans="1:15" s="30" customFormat="1" x14ac:dyDescent="0.25">
      <c r="A1530" s="1"/>
      <c r="B1530" s="1"/>
      <c r="C1530" s="1"/>
      <c r="D1530" s="1"/>
      <c r="E1530" s="1"/>
      <c r="F1530" s="1"/>
      <c r="G1530" s="1"/>
      <c r="H1530" s="18"/>
      <c r="I1530" s="1"/>
      <c r="J1530" s="1"/>
      <c r="K1530" s="1"/>
      <c r="L1530" s="1"/>
      <c r="M1530" s="1"/>
      <c r="N1530" s="1"/>
      <c r="O1530" s="1"/>
    </row>
  </sheetData>
  <mergeCells count="531">
    <mergeCell ref="A936:A941"/>
    <mergeCell ref="B936:B941"/>
    <mergeCell ref="C936:C941"/>
    <mergeCell ref="A918:A923"/>
    <mergeCell ref="B918:B923"/>
    <mergeCell ref="C918:C923"/>
    <mergeCell ref="A924:A929"/>
    <mergeCell ref="B924:B929"/>
    <mergeCell ref="C924:C929"/>
    <mergeCell ref="A930:A935"/>
    <mergeCell ref="B930:B935"/>
    <mergeCell ref="C930:C935"/>
    <mergeCell ref="C393:C398"/>
    <mergeCell ref="C399:C404"/>
    <mergeCell ref="C405:C410"/>
    <mergeCell ref="A906:A911"/>
    <mergeCell ref="B906:B911"/>
    <mergeCell ref="C906:C911"/>
    <mergeCell ref="A912:A917"/>
    <mergeCell ref="B912:B917"/>
    <mergeCell ref="C912:C917"/>
    <mergeCell ref="B809:B814"/>
    <mergeCell ref="C809:C814"/>
    <mergeCell ref="A827:A832"/>
    <mergeCell ref="B827:B832"/>
    <mergeCell ref="C827:C832"/>
    <mergeCell ref="A815:A820"/>
    <mergeCell ref="B815:B820"/>
    <mergeCell ref="C815:C820"/>
    <mergeCell ref="A821:A826"/>
    <mergeCell ref="B821:B826"/>
    <mergeCell ref="C821:C826"/>
    <mergeCell ref="C785:C790"/>
    <mergeCell ref="A791:A796"/>
    <mergeCell ref="B791:B796"/>
    <mergeCell ref="C791:C796"/>
    <mergeCell ref="A189:A194"/>
    <mergeCell ref="A195:A200"/>
    <mergeCell ref="A213:A218"/>
    <mergeCell ref="B213:B218"/>
    <mergeCell ref="C189:C194"/>
    <mergeCell ref="C195:C200"/>
    <mergeCell ref="C201:C206"/>
    <mergeCell ref="C207:C212"/>
    <mergeCell ref="C213:C218"/>
    <mergeCell ref="A281:A286"/>
    <mergeCell ref="B281:B286"/>
    <mergeCell ref="C281:C286"/>
    <mergeCell ref="A287:A292"/>
    <mergeCell ref="B287:B292"/>
    <mergeCell ref="C287:C292"/>
    <mergeCell ref="A293:A298"/>
    <mergeCell ref="C219:C224"/>
    <mergeCell ref="A219:A224"/>
    <mergeCell ref="B219:B224"/>
    <mergeCell ref="C225:C230"/>
    <mergeCell ref="B225:B230"/>
    <mergeCell ref="A225:A230"/>
    <mergeCell ref="A255:A260"/>
    <mergeCell ref="B255:B260"/>
    <mergeCell ref="C255:C260"/>
    <mergeCell ref="A231:A236"/>
    <mergeCell ref="B231:B236"/>
    <mergeCell ref="C231:C236"/>
    <mergeCell ref="B237:B242"/>
    <mergeCell ref="C237:C242"/>
    <mergeCell ref="A249:A254"/>
    <mergeCell ref="B249:B254"/>
    <mergeCell ref="C249:C254"/>
    <mergeCell ref="A237:A242"/>
    <mergeCell ref="A243:A248"/>
    <mergeCell ref="B243:B248"/>
    <mergeCell ref="C243:C248"/>
    <mergeCell ref="B987:F987"/>
    <mergeCell ref="A961:A966"/>
    <mergeCell ref="B961:B966"/>
    <mergeCell ref="C961:C966"/>
    <mergeCell ref="A973:A978"/>
    <mergeCell ref="B973:B978"/>
    <mergeCell ref="C973:C978"/>
    <mergeCell ref="A979:A980"/>
    <mergeCell ref="B979:G979"/>
    <mergeCell ref="B980:G980"/>
    <mergeCell ref="A949:A954"/>
    <mergeCell ref="B949:B954"/>
    <mergeCell ref="C949:C954"/>
    <mergeCell ref="A955:A960"/>
    <mergeCell ref="B955:B960"/>
    <mergeCell ref="C955:C960"/>
    <mergeCell ref="A981:A986"/>
    <mergeCell ref="B981:B986"/>
    <mergeCell ref="C981:C986"/>
    <mergeCell ref="A809:A814"/>
    <mergeCell ref="B797:B802"/>
    <mergeCell ref="C797:C802"/>
    <mergeCell ref="A803:A808"/>
    <mergeCell ref="B803:B808"/>
    <mergeCell ref="C803:C808"/>
    <mergeCell ref="A711:A716"/>
    <mergeCell ref="B711:B716"/>
    <mergeCell ref="C711:C716"/>
    <mergeCell ref="A717:A722"/>
    <mergeCell ref="B717:B722"/>
    <mergeCell ref="C717:C722"/>
    <mergeCell ref="B749:B754"/>
    <mergeCell ref="C749:C754"/>
    <mergeCell ref="A755:A760"/>
    <mergeCell ref="B755:B760"/>
    <mergeCell ref="C755:C760"/>
    <mergeCell ref="A731:A736"/>
    <mergeCell ref="A723:A728"/>
    <mergeCell ref="B723:B728"/>
    <mergeCell ref="C737:C742"/>
    <mergeCell ref="B737:B742"/>
    <mergeCell ref="A699:A704"/>
    <mergeCell ref="B699:B704"/>
    <mergeCell ref="C699:C704"/>
    <mergeCell ref="A705:A710"/>
    <mergeCell ref="B705:B710"/>
    <mergeCell ref="C705:C710"/>
    <mergeCell ref="A693:A698"/>
    <mergeCell ref="A675:A680"/>
    <mergeCell ref="B675:B680"/>
    <mergeCell ref="C675:C680"/>
    <mergeCell ref="A681:A686"/>
    <mergeCell ref="B681:B686"/>
    <mergeCell ref="C681:C686"/>
    <mergeCell ref="A687:A692"/>
    <mergeCell ref="B687:B692"/>
    <mergeCell ref="C687:C692"/>
    <mergeCell ref="B657:B662"/>
    <mergeCell ref="C657:C662"/>
    <mergeCell ref="A663:A668"/>
    <mergeCell ref="A651:A656"/>
    <mergeCell ref="B627:B632"/>
    <mergeCell ref="C627:C632"/>
    <mergeCell ref="A633:A638"/>
    <mergeCell ref="B633:B638"/>
    <mergeCell ref="C633:C638"/>
    <mergeCell ref="A639:A644"/>
    <mergeCell ref="B639:B644"/>
    <mergeCell ref="B651:B656"/>
    <mergeCell ref="C651:C656"/>
    <mergeCell ref="C645:C650"/>
    <mergeCell ref="A645:A650"/>
    <mergeCell ref="B645:B650"/>
    <mergeCell ref="A597:A602"/>
    <mergeCell ref="B597:B602"/>
    <mergeCell ref="C597:C602"/>
    <mergeCell ref="A603:A608"/>
    <mergeCell ref="B603:B608"/>
    <mergeCell ref="C603:C608"/>
    <mergeCell ref="B615:B620"/>
    <mergeCell ref="C615:C620"/>
    <mergeCell ref="C639:C644"/>
    <mergeCell ref="B833:B838"/>
    <mergeCell ref="C839:C844"/>
    <mergeCell ref="A737:A742"/>
    <mergeCell ref="A743:A748"/>
    <mergeCell ref="B743:B748"/>
    <mergeCell ref="C743:C748"/>
    <mergeCell ref="A749:A754"/>
    <mergeCell ref="C731:C736"/>
    <mergeCell ref="A839:A844"/>
    <mergeCell ref="A767:A772"/>
    <mergeCell ref="B767:B772"/>
    <mergeCell ref="C767:C772"/>
    <mergeCell ref="A773:A778"/>
    <mergeCell ref="B773:B778"/>
    <mergeCell ref="C773:C778"/>
    <mergeCell ref="A761:A766"/>
    <mergeCell ref="B761:B766"/>
    <mergeCell ref="C761:C766"/>
    <mergeCell ref="A779:A784"/>
    <mergeCell ref="B779:B784"/>
    <mergeCell ref="C779:C784"/>
    <mergeCell ref="A785:A790"/>
    <mergeCell ref="B785:B790"/>
    <mergeCell ref="A797:A802"/>
    <mergeCell ref="O4:O6"/>
    <mergeCell ref="A3:O3"/>
    <mergeCell ref="D4:G5"/>
    <mergeCell ref="H4:H6"/>
    <mergeCell ref="I4:I6"/>
    <mergeCell ref="J4:J6"/>
    <mergeCell ref="K4:N5"/>
    <mergeCell ref="B4:B6"/>
    <mergeCell ref="C4:C6"/>
    <mergeCell ref="A4:A6"/>
    <mergeCell ref="A7:A12"/>
    <mergeCell ref="B7:B12"/>
    <mergeCell ref="C7:C12"/>
    <mergeCell ref="B13:B18"/>
    <mergeCell ref="C13:C18"/>
    <mergeCell ref="A13:A18"/>
    <mergeCell ref="B63:B68"/>
    <mergeCell ref="A63:A68"/>
    <mergeCell ref="B57:B62"/>
    <mergeCell ref="A57:A62"/>
    <mergeCell ref="A19:A24"/>
    <mergeCell ref="B19:B24"/>
    <mergeCell ref="B32:F32"/>
    <mergeCell ref="C33:C38"/>
    <mergeCell ref="C45:C50"/>
    <mergeCell ref="A39:A44"/>
    <mergeCell ref="A45:A50"/>
    <mergeCell ref="C19:C24"/>
    <mergeCell ref="A51:A56"/>
    <mergeCell ref="C51:C56"/>
    <mergeCell ref="C57:C62"/>
    <mergeCell ref="B31:F31"/>
    <mergeCell ref="B87:B92"/>
    <mergeCell ref="A81:A86"/>
    <mergeCell ref="A25:A32"/>
    <mergeCell ref="B25:F25"/>
    <mergeCell ref="B27:F27"/>
    <mergeCell ref="B45:B50"/>
    <mergeCell ref="A33:A38"/>
    <mergeCell ref="B33:B38"/>
    <mergeCell ref="C63:C68"/>
    <mergeCell ref="C69:C74"/>
    <mergeCell ref="A75:A80"/>
    <mergeCell ref="B75:B80"/>
    <mergeCell ref="C75:C80"/>
    <mergeCell ref="C81:C86"/>
    <mergeCell ref="C87:C92"/>
    <mergeCell ref="B81:B86"/>
    <mergeCell ref="B26:F26"/>
    <mergeCell ref="B28:F28"/>
    <mergeCell ref="A69:A74"/>
    <mergeCell ref="B69:B74"/>
    <mergeCell ref="A87:A92"/>
    <mergeCell ref="C39:C44"/>
    <mergeCell ref="B51:B56"/>
    <mergeCell ref="B39:B44"/>
    <mergeCell ref="A99:A104"/>
    <mergeCell ref="B99:B104"/>
    <mergeCell ref="C99:C104"/>
    <mergeCell ref="A105:A110"/>
    <mergeCell ref="B105:B110"/>
    <mergeCell ref="C105:C110"/>
    <mergeCell ref="A123:A128"/>
    <mergeCell ref="A93:A98"/>
    <mergeCell ref="B93:B98"/>
    <mergeCell ref="C93:C98"/>
    <mergeCell ref="A117:A122"/>
    <mergeCell ref="B117:B122"/>
    <mergeCell ref="C117:C122"/>
    <mergeCell ref="C425:C430"/>
    <mergeCell ref="A147:A152"/>
    <mergeCell ref="B147:B152"/>
    <mergeCell ref="C147:C152"/>
    <mergeCell ref="A153:A158"/>
    <mergeCell ref="B153:B158"/>
    <mergeCell ref="C153:C158"/>
    <mergeCell ref="A111:A116"/>
    <mergeCell ref="B111:B116"/>
    <mergeCell ref="C111:C116"/>
    <mergeCell ref="A135:A140"/>
    <mergeCell ref="B123:B128"/>
    <mergeCell ref="C123:C128"/>
    <mergeCell ref="A129:A134"/>
    <mergeCell ref="B129:B134"/>
    <mergeCell ref="C129:C134"/>
    <mergeCell ref="B293:B298"/>
    <mergeCell ref="C293:C298"/>
    <mergeCell ref="A299:A304"/>
    <mergeCell ref="B299:B304"/>
    <mergeCell ref="C299:C304"/>
    <mergeCell ref="A305:A310"/>
    <mergeCell ref="B305:B310"/>
    <mergeCell ref="C305:C310"/>
    <mergeCell ref="A455:A460"/>
    <mergeCell ref="B730:G730"/>
    <mergeCell ref="B267:G267"/>
    <mergeCell ref="C366:C371"/>
    <mergeCell ref="A366:A371"/>
    <mergeCell ref="B411:B416"/>
    <mergeCell ref="B135:B140"/>
    <mergeCell ref="C135:C140"/>
    <mergeCell ref="A141:A146"/>
    <mergeCell ref="B141:B146"/>
    <mergeCell ref="C141:C146"/>
    <mergeCell ref="B189:B194"/>
    <mergeCell ref="A171:A176"/>
    <mergeCell ref="B171:B176"/>
    <mergeCell ref="C171:C176"/>
    <mergeCell ref="A177:A182"/>
    <mergeCell ref="B372:G372"/>
    <mergeCell ref="A437:A442"/>
    <mergeCell ref="B437:B442"/>
    <mergeCell ref="A425:A430"/>
    <mergeCell ref="C419:C424"/>
    <mergeCell ref="B419:B424"/>
    <mergeCell ref="B431:B436"/>
    <mergeCell ref="A431:A436"/>
    <mergeCell ref="A159:A164"/>
    <mergeCell ref="B159:B164"/>
    <mergeCell ref="C159:C164"/>
    <mergeCell ref="A165:A170"/>
    <mergeCell ref="B165:B170"/>
    <mergeCell ref="C165:C170"/>
    <mergeCell ref="C177:C182"/>
    <mergeCell ref="B177:B182"/>
    <mergeCell ref="A360:A365"/>
    <mergeCell ref="B360:B365"/>
    <mergeCell ref="C360:C365"/>
    <mergeCell ref="A261:A266"/>
    <mergeCell ref="B261:B266"/>
    <mergeCell ref="C261:C266"/>
    <mergeCell ref="A183:A188"/>
    <mergeCell ref="B183:B188"/>
    <mergeCell ref="C183:C188"/>
    <mergeCell ref="B195:B200"/>
    <mergeCell ref="B201:B206"/>
    <mergeCell ref="A201:A206"/>
    <mergeCell ref="B207:B212"/>
    <mergeCell ref="A207:A212"/>
    <mergeCell ref="A329:A334"/>
    <mergeCell ref="B329:B334"/>
    <mergeCell ref="B375:B380"/>
    <mergeCell ref="C375:C380"/>
    <mergeCell ref="A381:A386"/>
    <mergeCell ref="B381:B386"/>
    <mergeCell ref="A375:A380"/>
    <mergeCell ref="B366:B371"/>
    <mergeCell ref="C411:C416"/>
    <mergeCell ref="C381:C386"/>
    <mergeCell ref="A311:A316"/>
    <mergeCell ref="B311:B316"/>
    <mergeCell ref="A354:A359"/>
    <mergeCell ref="B354:B359"/>
    <mergeCell ref="C354:C359"/>
    <mergeCell ref="A335:A340"/>
    <mergeCell ref="B335:B340"/>
    <mergeCell ref="C335:C340"/>
    <mergeCell ref="A348:A353"/>
    <mergeCell ref="B348:B353"/>
    <mergeCell ref="C348:C353"/>
    <mergeCell ref="A411:A416"/>
    <mergeCell ref="C329:C334"/>
    <mergeCell ref="C311:C316"/>
    <mergeCell ref="A317:A322"/>
    <mergeCell ref="C387:C392"/>
    <mergeCell ref="B425:B430"/>
    <mergeCell ref="A491:A496"/>
    <mergeCell ref="B491:B496"/>
    <mergeCell ref="C491:C496"/>
    <mergeCell ref="A497:A502"/>
    <mergeCell ref="B497:B502"/>
    <mergeCell ref="C497:C502"/>
    <mergeCell ref="A479:A484"/>
    <mergeCell ref="B479:B484"/>
    <mergeCell ref="C479:C484"/>
    <mergeCell ref="A485:A490"/>
    <mergeCell ref="B485:B490"/>
    <mergeCell ref="C485:C490"/>
    <mergeCell ref="A473:A478"/>
    <mergeCell ref="B473:B478"/>
    <mergeCell ref="C473:C478"/>
    <mergeCell ref="B455:B460"/>
    <mergeCell ref="C455:C460"/>
    <mergeCell ref="A461:A466"/>
    <mergeCell ref="B461:B466"/>
    <mergeCell ref="C461:C466"/>
    <mergeCell ref="A467:A472"/>
    <mergeCell ref="B467:B472"/>
    <mergeCell ref="C467:C472"/>
    <mergeCell ref="A563:A568"/>
    <mergeCell ref="B563:B568"/>
    <mergeCell ref="C563:C568"/>
    <mergeCell ref="A569:A574"/>
    <mergeCell ref="B569:B574"/>
    <mergeCell ref="C569:C574"/>
    <mergeCell ref="A585:A590"/>
    <mergeCell ref="A591:A596"/>
    <mergeCell ref="B591:B596"/>
    <mergeCell ref="C591:C596"/>
    <mergeCell ref="B585:B590"/>
    <mergeCell ref="B576:G576"/>
    <mergeCell ref="B578:G578"/>
    <mergeCell ref="B579:B584"/>
    <mergeCell ref="B575:G575"/>
    <mergeCell ref="A575:A578"/>
    <mergeCell ref="C579:C584"/>
    <mergeCell ref="A579:A584"/>
    <mergeCell ref="C585:C590"/>
    <mergeCell ref="C845:C850"/>
    <mergeCell ref="C833:C838"/>
    <mergeCell ref="B839:B844"/>
    <mergeCell ref="B731:B736"/>
    <mergeCell ref="A609:A614"/>
    <mergeCell ref="B609:B614"/>
    <mergeCell ref="C609:C614"/>
    <mergeCell ref="A615:A620"/>
    <mergeCell ref="C723:C728"/>
    <mergeCell ref="B729:G729"/>
    <mergeCell ref="A729:A730"/>
    <mergeCell ref="B621:B626"/>
    <mergeCell ref="C621:C626"/>
    <mergeCell ref="A627:A632"/>
    <mergeCell ref="B663:B668"/>
    <mergeCell ref="C663:C668"/>
    <mergeCell ref="A669:A674"/>
    <mergeCell ref="B669:B674"/>
    <mergeCell ref="C669:C674"/>
    <mergeCell ref="A657:A662"/>
    <mergeCell ref="A621:A626"/>
    <mergeCell ref="B693:B698"/>
    <mergeCell ref="C693:C698"/>
    <mergeCell ref="A833:A838"/>
    <mergeCell ref="A988:A993"/>
    <mergeCell ref="B988:B993"/>
    <mergeCell ref="C988:C993"/>
    <mergeCell ref="B994:F994"/>
    <mergeCell ref="A851:A856"/>
    <mergeCell ref="B851:B856"/>
    <mergeCell ref="C851:C856"/>
    <mergeCell ref="A857:A862"/>
    <mergeCell ref="B857:B862"/>
    <mergeCell ref="C857:C862"/>
    <mergeCell ref="A887:A892"/>
    <mergeCell ref="B887:B892"/>
    <mergeCell ref="C887:C892"/>
    <mergeCell ref="A893:A898"/>
    <mergeCell ref="B893:B898"/>
    <mergeCell ref="C893:C898"/>
    <mergeCell ref="B899:G899"/>
    <mergeCell ref="A900:A905"/>
    <mergeCell ref="B900:B905"/>
    <mergeCell ref="C900:C905"/>
    <mergeCell ref="A942:A947"/>
    <mergeCell ref="B942:B947"/>
    <mergeCell ref="C942:C947"/>
    <mergeCell ref="B948:G948"/>
    <mergeCell ref="C863:C868"/>
    <mergeCell ref="A869:A874"/>
    <mergeCell ref="B869:B874"/>
    <mergeCell ref="C869:C874"/>
    <mergeCell ref="A875:A880"/>
    <mergeCell ref="A274:A279"/>
    <mergeCell ref="A372:A374"/>
    <mergeCell ref="B373:G373"/>
    <mergeCell ref="B374:G374"/>
    <mergeCell ref="A387:A392"/>
    <mergeCell ref="B387:B392"/>
    <mergeCell ref="A393:A398"/>
    <mergeCell ref="B393:B398"/>
    <mergeCell ref="A399:A404"/>
    <mergeCell ref="B399:B404"/>
    <mergeCell ref="A405:A410"/>
    <mergeCell ref="B405:B410"/>
    <mergeCell ref="A417:A418"/>
    <mergeCell ref="B417:H417"/>
    <mergeCell ref="B418:H418"/>
    <mergeCell ref="A515:A520"/>
    <mergeCell ref="B515:B520"/>
    <mergeCell ref="A845:A850"/>
    <mergeCell ref="B845:B850"/>
    <mergeCell ref="C515:C520"/>
    <mergeCell ref="A503:A508"/>
    <mergeCell ref="B503:B508"/>
    <mergeCell ref="C503:C508"/>
    <mergeCell ref="A509:A514"/>
    <mergeCell ref="B509:B514"/>
    <mergeCell ref="C509:C514"/>
    <mergeCell ref="B317:B322"/>
    <mergeCell ref="C317:C322"/>
    <mergeCell ref="A323:A328"/>
    <mergeCell ref="B323:B328"/>
    <mergeCell ref="C323:C328"/>
    <mergeCell ref="A341:A346"/>
    <mergeCell ref="B341:B346"/>
    <mergeCell ref="C341:C346"/>
    <mergeCell ref="C431:C436"/>
    <mergeCell ref="A443:A448"/>
    <mergeCell ref="B443:B448"/>
    <mergeCell ref="C443:C448"/>
    <mergeCell ref="A449:A454"/>
    <mergeCell ref="B449:B454"/>
    <mergeCell ref="C449:C454"/>
    <mergeCell ref="C437:C442"/>
    <mergeCell ref="A419:A424"/>
    <mergeCell ref="C995:C1000"/>
    <mergeCell ref="A521:A526"/>
    <mergeCell ref="B521:B526"/>
    <mergeCell ref="C521:C526"/>
    <mergeCell ref="A527:A532"/>
    <mergeCell ref="B527:B532"/>
    <mergeCell ref="C527:C532"/>
    <mergeCell ref="A557:A562"/>
    <mergeCell ref="B557:B562"/>
    <mergeCell ref="C557:C562"/>
    <mergeCell ref="A533:A538"/>
    <mergeCell ref="B533:B538"/>
    <mergeCell ref="C533:C538"/>
    <mergeCell ref="A539:A544"/>
    <mergeCell ref="B539:B544"/>
    <mergeCell ref="C539:C544"/>
    <mergeCell ref="A545:A550"/>
    <mergeCell ref="B545:B550"/>
    <mergeCell ref="C545:C550"/>
    <mergeCell ref="A551:A556"/>
    <mergeCell ref="B551:B556"/>
    <mergeCell ref="C551:C556"/>
    <mergeCell ref="A863:A868"/>
    <mergeCell ref="B863:B868"/>
    <mergeCell ref="A1001:A1006"/>
    <mergeCell ref="B1001:B1006"/>
    <mergeCell ref="C1001:C1006"/>
    <mergeCell ref="A1007:A1012"/>
    <mergeCell ref="B1007:B1012"/>
    <mergeCell ref="C1007:C1012"/>
    <mergeCell ref="B1013:F1013"/>
    <mergeCell ref="B577:G577"/>
    <mergeCell ref="A268:A273"/>
    <mergeCell ref="B268:B273"/>
    <mergeCell ref="C268:C273"/>
    <mergeCell ref="C274:C279"/>
    <mergeCell ref="B274:B279"/>
    <mergeCell ref="B280:G280"/>
    <mergeCell ref="B875:B880"/>
    <mergeCell ref="C875:C880"/>
    <mergeCell ref="A881:A886"/>
    <mergeCell ref="B881:B886"/>
    <mergeCell ref="C881:C886"/>
    <mergeCell ref="A967:A972"/>
    <mergeCell ref="B967:B972"/>
    <mergeCell ref="C967:C972"/>
    <mergeCell ref="A995:A1000"/>
    <mergeCell ref="B995:B1000"/>
  </mergeCells>
  <pageMargins left="0.70866141732283472" right="0.70866141732283472" top="0.74803149606299213" bottom="0.74803149606299213" header="0.31496062992125984" footer="0.31496062992125984"/>
  <pageSetup paperSize="9" scale="26" fitToHeight="0" orientation="landscape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Роспись</vt:lpstr>
      <vt:lpstr>ГП</vt:lpstr>
      <vt:lpstr>Все источники_ППГ</vt:lpstr>
      <vt:lpstr>'Все источники_ППГ'!Заголовки_для_печати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economy57 (Петрова И.В.)</dc:creator>
  <cp:lastModifiedBy>Минстрой 25. Лидия Зибарева</cp:lastModifiedBy>
  <cp:lastPrinted>2023-02-10T12:41:18Z</cp:lastPrinted>
  <dcterms:created xsi:type="dcterms:W3CDTF">2016-01-21T05:48:17Z</dcterms:created>
  <dcterms:modified xsi:type="dcterms:W3CDTF">2023-03-28T14:12:57Z</dcterms:modified>
</cp:coreProperties>
</file>